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rseProfile" state="visible" r:id="rId4"/>
    <sheet sheetId="2" name="CT" state="visible" r:id="rId5"/>
    <sheet sheetId="3" name="Attn_Assign" state="visible" r:id="rId6"/>
    <sheet sheetId="4" name="SectionA" state="visible" r:id="rId7"/>
    <sheet sheetId="5" name="SectionB" state="visible" r:id="rId8"/>
    <sheet sheetId="6" name="LabActivity" state="visible" r:id="rId9"/>
    <sheet sheetId="7" name="COAttainment" state="visible" r:id="rId10"/>
    <sheet sheetId="8" name="COCalc" state="visible" r:id="rId11"/>
    <sheet sheetId="9" name="COCalc_LabUnnorm" state="visible" r:id="rId12"/>
    <sheet sheetId="10" name="COPOMap" state="visible" r:id="rId13"/>
    <sheet sheetId="11" name="POCalcMax" state="visible" r:id="rId14"/>
    <sheet sheetId="12" name="Charts" state="visible" r:id="rId15"/>
    <sheet sheetId="13" name="POCalc" state="visible" r:id="rId16"/>
    <sheet sheetId="14" name="CheckPO" state="visible" r:id="rId17"/>
  </sheets>
  <calcPr calcId="171027"/>
</workbook>
</file>

<file path=xl/sharedStrings.xml><?xml version="1.0" encoding="utf-8"?>
<sst xmlns="http://schemas.openxmlformats.org/spreadsheetml/2006/main" count="1140" uniqueCount="236">
  <si>
    <t>CLO-PLO Correlation</t>
  </si>
  <si>
    <t>C</t>
  </si>
  <si>
    <t>A</t>
  </si>
  <si>
    <t>P</t>
  </si>
  <si>
    <t>S</t>
  </si>
  <si>
    <t>CLO1</t>
  </si>
  <si>
    <t>CLO2</t>
  </si>
  <si>
    <t>CLO4</t>
  </si>
  <si>
    <t>CLO Description</t>
  </si>
  <si>
    <t>Bloom’s Learning Levels</t>
  </si>
  <si>
    <t>PLO Assessed</t>
  </si>
  <si>
    <t>CLO5</t>
  </si>
  <si>
    <t>CLO3</t>
  </si>
  <si>
    <t>CLO6</t>
  </si>
  <si>
    <t>Allocated Marks for Class Tests</t>
  </si>
  <si>
    <t>CO mapping of Class Test Marks</t>
  </si>
  <si>
    <t>CT1</t>
  </si>
  <si>
    <t>CT2</t>
  </si>
  <si>
    <t>CT3</t>
  </si>
  <si>
    <t>CO No.</t>
  </si>
  <si>
    <t>Q1</t>
  </si>
  <si>
    <t>Q2</t>
  </si>
  <si>
    <t>Q3</t>
  </si>
  <si>
    <t>CO Total</t>
  </si>
  <si>
    <t>CT Taken</t>
  </si>
  <si>
    <t>CO1</t>
  </si>
  <si>
    <t>CO Mapped CT Marks out of 60</t>
  </si>
  <si>
    <t>CO2</t>
  </si>
  <si>
    <t>Use Eq. Wt for each CT</t>
  </si>
  <si>
    <t>CO3</t>
  </si>
  <si>
    <t>CO4</t>
  </si>
  <si>
    <t>CO5</t>
  </si>
  <si>
    <t>Don’t edit green/blue highlighted  area</t>
  </si>
  <si>
    <t>CO6</t>
  </si>
  <si>
    <t>CT Total</t>
  </si>
  <si>
    <t>Factor</t>
  </si>
  <si>
    <t>Eq. Wt</t>
  </si>
  <si>
    <t>Manual Wt</t>
  </si>
  <si>
    <t>Obtained Marks for Class Tests</t>
  </si>
  <si>
    <t>Roll</t>
  </si>
  <si>
    <t>Allocated Marks for Attendance and Assignment (if taken)</t>
  </si>
  <si>
    <t>Attn. Perf.</t>
  </si>
  <si>
    <t xml:space="preserve"> CO mapping of Assingment Marks</t>
  </si>
  <si>
    <t>Assignment1</t>
  </si>
  <si>
    <t>Assignment2</t>
  </si>
  <si>
    <t>Assignment3</t>
  </si>
  <si>
    <t>Assign. Taken</t>
  </si>
  <si>
    <t>…</t>
  </si>
  <si>
    <t>Assignmnt Marks out of 30</t>
  </si>
  <si>
    <t>Use Eq. Wt</t>
  </si>
  <si>
    <t>Assign Total</t>
  </si>
  <si>
    <t>Total</t>
  </si>
  <si>
    <t xml:space="preserve">Obtained Marks for Attendance, Performance and Assignment </t>
  </si>
  <si>
    <t>3 combinations</t>
  </si>
  <si>
    <t>Stdev</t>
  </si>
  <si>
    <t>Allocated marks for Section-A in final question</t>
  </si>
  <si>
    <t>dist</t>
  </si>
  <si>
    <t>1(a)</t>
  </si>
  <si>
    <t>1(b)</t>
  </si>
  <si>
    <t xml:space="preserve">1(c) </t>
  </si>
  <si>
    <t>1(d)</t>
  </si>
  <si>
    <t>2(a)</t>
  </si>
  <si>
    <t>2(b)</t>
  </si>
  <si>
    <t xml:space="preserve">2(c) </t>
  </si>
  <si>
    <t>2(d)</t>
  </si>
  <si>
    <t>3(a)</t>
  </si>
  <si>
    <t>3(b)</t>
  </si>
  <si>
    <t xml:space="preserve">3(c) </t>
  </si>
  <si>
    <t>3(d)</t>
  </si>
  <si>
    <t>4(a)</t>
  </si>
  <si>
    <t>4(b)</t>
  </si>
  <si>
    <t xml:space="preserve">4(c) </t>
  </si>
  <si>
    <t>4(d)</t>
  </si>
  <si>
    <t>Possible AnsComb</t>
  </si>
  <si>
    <t>None</t>
  </si>
  <si>
    <t>CO msrd</t>
  </si>
  <si>
    <t>unit v</t>
  </si>
  <si>
    <t>Don’t edit green/Blue/Yellow highlighted  area</t>
  </si>
  <si>
    <t>Ret Indx</t>
  </si>
  <si>
    <t>Obtained marks for Section-A</t>
  </si>
  <si>
    <t>Total Marks obtained Per CO</t>
  </si>
  <si>
    <t>Q.No</t>
  </si>
  <si>
    <t>CO marks distribution per student</t>
  </si>
  <si>
    <t>ZeroCount</t>
  </si>
  <si>
    <t>AnsComb</t>
  </si>
  <si>
    <t>Distane</t>
  </si>
  <si>
    <t>Min</t>
  </si>
  <si>
    <t>Indx</t>
  </si>
  <si>
    <t>Comb</t>
  </si>
  <si>
    <t>Allocated marks for Section-B in final question</t>
  </si>
  <si>
    <t>5(a)</t>
  </si>
  <si>
    <t>5(b)</t>
  </si>
  <si>
    <t xml:space="preserve">5(c) </t>
  </si>
  <si>
    <t>5(d)</t>
  </si>
  <si>
    <t>6(a)</t>
  </si>
  <si>
    <t>6(b)</t>
  </si>
  <si>
    <t xml:space="preserve">6(c) </t>
  </si>
  <si>
    <t>6(d)</t>
  </si>
  <si>
    <t>7(a)</t>
  </si>
  <si>
    <t>7(b)</t>
  </si>
  <si>
    <t xml:space="preserve">7(c) </t>
  </si>
  <si>
    <t>7(d)</t>
  </si>
  <si>
    <t>8(a)</t>
  </si>
  <si>
    <t>8(b)</t>
  </si>
  <si>
    <t xml:space="preserve">8(c) </t>
  </si>
  <si>
    <t>8(d)</t>
  </si>
  <si>
    <t>Obtained marks for Section-B</t>
  </si>
  <si>
    <t>Allocated Marks for Lab activity</t>
  </si>
  <si>
    <t xml:space="preserve">Attn. </t>
  </si>
  <si>
    <t>Quiz</t>
  </si>
  <si>
    <t>C. Viva</t>
  </si>
  <si>
    <t>CO Mapping of Lab Activity Marks</t>
  </si>
  <si>
    <t xml:space="preserve">Other </t>
  </si>
  <si>
    <t>Don’t edit green highlighted  area</t>
  </si>
  <si>
    <t>Activity1</t>
  </si>
  <si>
    <t>Activity2</t>
  </si>
  <si>
    <t>Activity3</t>
  </si>
  <si>
    <t>Activity4</t>
  </si>
  <si>
    <t>Activity5</t>
  </si>
  <si>
    <t>measured Total</t>
  </si>
  <si>
    <t>Actvity Taken</t>
  </si>
  <si>
    <t>Other Activity remaining marks /50</t>
  </si>
  <si>
    <t>Other Activity Measured in</t>
  </si>
  <si>
    <t>CO Mapped Activity Marks out of 50</t>
  </si>
  <si>
    <t>Use Eq. Wt for each activity</t>
  </si>
  <si>
    <t xml:space="preserve"> Total</t>
  </si>
  <si>
    <t>Obtained Marks</t>
  </si>
  <si>
    <t>CO attainment</t>
  </si>
  <si>
    <t>Total Marks</t>
  </si>
  <si>
    <t>Ltr. Grade</t>
  </si>
  <si>
    <t>F</t>
  </si>
  <si>
    <t>D</t>
  </si>
  <si>
    <t>C+</t>
  </si>
  <si>
    <t>B-</t>
  </si>
  <si>
    <t>B</t>
  </si>
  <si>
    <t>B+</t>
  </si>
  <si>
    <t>A-</t>
  </si>
  <si>
    <t>A+</t>
  </si>
  <si>
    <t>Don't change anything in this sheet.</t>
  </si>
  <si>
    <t>Threshold</t>
  </si>
  <si>
    <t>Attainment of COs in % (only Theory)</t>
  </si>
  <si>
    <t>Attainment of COs in % (only Lab)</t>
  </si>
  <si>
    <t>Attainment of COs in % (Theory+Lab)</t>
  </si>
  <si>
    <t>Attainment of COs in % (Theory+Lab) Unnormed</t>
  </si>
  <si>
    <t>Attainment of COs in % (Theory+Lab) Equal Wt</t>
  </si>
  <si>
    <t>Average</t>
  </si>
  <si>
    <t>No. of Stud</t>
  </si>
  <si>
    <t>Attainment</t>
  </si>
  <si>
    <t>Pecent</t>
  </si>
  <si>
    <t>Level</t>
  </si>
  <si>
    <t>Percent</t>
  </si>
  <si>
    <t>&lt;KPI</t>
  </si>
  <si>
    <t>Lev:1</t>
  </si>
  <si>
    <t>Lev:2</t>
  </si>
  <si>
    <t>Lev:3</t>
  </si>
  <si>
    <t>Lev:4</t>
  </si>
  <si>
    <t>Lev:5</t>
  </si>
  <si>
    <t>Lev:6</t>
  </si>
  <si>
    <t>CO measured</t>
  </si>
  <si>
    <t>theory</t>
  </si>
  <si>
    <t>Lab</t>
  </si>
  <si>
    <t>sum</t>
  </si>
  <si>
    <t>Wt</t>
  </si>
  <si>
    <t>Section A</t>
  </si>
  <si>
    <t>Section B</t>
  </si>
  <si>
    <t>CO attainment (theory)</t>
  </si>
  <si>
    <t>CO - PO percentage (Theory: CT+Assign+A+B)</t>
  </si>
  <si>
    <t>ATT</t>
  </si>
  <si>
    <t>Ltr Grade</t>
  </si>
  <si>
    <t>CO - PO percentage (theory + Lab)</t>
  </si>
  <si>
    <t>CO attainment (theory+Lab)</t>
  </si>
  <si>
    <t>Mark Obtained</t>
  </si>
  <si>
    <t>Marks Disribution</t>
  </si>
  <si>
    <t>Marks Distribution</t>
  </si>
  <si>
    <t>Total Mark Obtained</t>
  </si>
  <si>
    <t>Total Marks Distribution</t>
  </si>
  <si>
    <r>
      <rPr>
        <color theme="1"/>
        <sz val="11"/>
        <rFont val="Calibri"/>
      </rPr>
      <t xml:space="preserve">Mark Obtained + </t>
    </r>
    <r>
      <rPr>
        <color rgb="FFFF0000"/>
        <sz val="11"/>
        <rFont val="Calibri"/>
      </rPr>
      <t>Distribution</t>
    </r>
  </si>
  <si>
    <t>C01</t>
  </si>
  <si>
    <t>C02</t>
  </si>
  <si>
    <t>C03</t>
  </si>
  <si>
    <t>C04</t>
  </si>
  <si>
    <t>C05</t>
  </si>
  <si>
    <t>C06</t>
  </si>
  <si>
    <t>Mark</t>
  </si>
  <si>
    <t>Grde</t>
  </si>
  <si>
    <t>CO - PO percentage (theory + Lab) unorm lab</t>
  </si>
  <si>
    <t>CO attainment (theory+Lab) unnorm</t>
  </si>
  <si>
    <t/>
  </si>
  <si>
    <t>CO-PO Mapping</t>
  </si>
  <si>
    <t>CO Msrd</t>
  </si>
  <si>
    <t>CO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</si>
  <si>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</si>
  <si>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</si>
  <si>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</si>
  <si>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</si>
  <si>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</si>
  <si>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</si>
  <si>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</si>
  <si>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</si>
  <si>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</si>
  <si>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</si>
  <si>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</si>
  <si>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</si>
  <si>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Theory</t>
  </si>
  <si>
    <t>Th+Lab</t>
  </si>
  <si>
    <t>PO No</t>
  </si>
  <si>
    <t>PO Char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</si>
  <si>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</si>
  <si>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</si>
  <si>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</si>
  <si>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</si>
  <si>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</si>
  <si>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</si>
  <si>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</si>
  <si>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</si>
  <si>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</si>
  <si>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</si>
  <si>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 xml:space="preserve">k </t>
  </si>
  <si>
    <t>l</t>
  </si>
  <si>
    <t>For Theory</t>
  </si>
  <si>
    <t>For Lab</t>
  </si>
  <si>
    <t>For theory + Lab</t>
  </si>
  <si>
    <t>Theory only</t>
  </si>
  <si>
    <t>Lab only</t>
  </si>
  <si>
    <t>Theory + Lab</t>
  </si>
  <si>
    <t>unnorm</t>
  </si>
  <si>
    <t>Eq wt</t>
  </si>
  <si>
    <t>Count</t>
  </si>
  <si>
    <t>Total Stud</t>
  </si>
  <si>
    <t xml:space="preserve"> rows</t>
  </si>
  <si>
    <t>Don’t edit, used in external file</t>
  </si>
  <si>
    <t>--</t>
  </si>
  <si>
    <t>Unnorm</t>
  </si>
  <si>
    <t>Achieved(%)</t>
  </si>
  <si>
    <t xml:space="preserve">Unnorm Achieved(%) </t>
  </si>
  <si>
    <t>Eq. Wt. Achieved(%)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</si>
</sst>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 x14ac:knownFonts="1">
    <font>
      <color theme="1"/>
      <family val="2"/>
      <scheme val="minor"/>
      <sz val="11"/>
      <name val="Calibri"/>
    </font>
    <font>
      <b/>
      <sz val="11"/>
    </font>
    <font/>
    <font>
      <b/>
      <color theme="1"/>
      <sz val="18"/>
      <name val="Calibri"/>
    </font>
    <font>
      <color theme="1"/>
      <sz val="11"/>
      <name val="Calibri"/>
    </font>
    <font>
      <color theme="1"/>
      <sz val="10"/>
      <name val="Times New Roman"/>
    </font>
    <font>
      <b/>
      <color theme="1"/>
      <sz val="16"/>
      <name val="Calibri"/>
    </font>
    <font>
      <b/>
      <color theme="1"/>
      <sz val="14"/>
      <name val="Calibri"/>
    </font>
    <font>
      <b/>
      <color theme="1"/>
      <sz val="11"/>
      <name val="Calibri"/>
    </font>
    <font>
      <color theme="1"/>
      <sz val="10"/>
      <name val="Calibri"/>
    </font>
    <font>
      <color rgb="FFFF0000"/>
      <sz val="20"/>
      <name val="Calibri"/>
    </font>
    <font>
      <b/>
      <color rgb="FFFF0000"/>
      <sz val="11"/>
      <name val="Calibri"/>
    </font>
    <font>
      <color rgb="FFFF0000"/>
      <sz val="11"/>
      <name val="Calibri"/>
    </font>
    <font>
      <color rgb="FFC00000"/>
      <sz val="14"/>
      <name val="Calibri"/>
    </font>
    <font>
      <color rgb="FF000000"/>
      <sz val="10"/>
      <name val="Arial"/>
    </font>
    <font>
      <color theme="1"/>
      <sz val="14"/>
      <name val="Calibri"/>
    </font>
    <font>
      <b/>
      <color theme="1"/>
      <sz val="9"/>
      <name val="Calibri"/>
    </font>
    <font>
      <b/>
      <color theme="1"/>
      <sz val="10"/>
      <name val="Calibri"/>
    </font>
    <font>
      <color rgb="FFFF0000"/>
      <sz val="14"/>
      <name val="Calibri"/>
    </font>
    <font>
      <color theme="1"/>
      <sz val="11"/>
      <name val="Times New Roman"/>
    </font>
    <font>
      <color rgb="FFC00000"/>
      <sz val="18"/>
      <name val="Calibri"/>
    </font>
    <font>
      <color theme="1"/>
      <sz val="9"/>
      <name val="Calibri"/>
    </font>
    <font>
      <color rgb="FFFF0000"/>
      <sz val="9"/>
      <name val="Calibri"/>
    </font>
    <font>
      <color theme="1"/>
      <sz val="12"/>
      <name val="Calibri"/>
    </font>
    <font>
      <b/>
      <color theme="1"/>
      <sz val="12"/>
      <name val="Calibri"/>
    </font>
    <font>
      <color theme="1"/>
      <sz val="8"/>
      <name val="Calibri"/>
    </font>
    <font>
      <color theme="0"/>
      <sz val="11"/>
      <name val="Calibri"/>
    </font>
    <font>
      <b/>
      <color theme="1"/>
      <sz val="11"/>
      <name val="Times New Roman"/>
    </font>
  </fonts>
  <fills count="32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A8D08D"/>
        <bgColor rgb="FFA8D08D"/>
      </patternFill>
    </fill>
    <fill>
      <patternFill patternType="solid">
        <fgColor rgb="FFD0CECE"/>
        <bgColor rgb="FFD0CECE"/>
      </patternFill>
    </fill>
    <fill>
      <patternFill patternType="solid">
        <fgColor rgb="FFFFC000"/>
        <bgColor rgb="FFFFC000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548135"/>
        <bgColor rgb="FF548135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  <fill>
      <patternFill patternType="solid">
        <fgColor rgb="FFF7CAAC"/>
        <bgColor rgb="FFF7CAAC"/>
      </patternFill>
    </fill>
    <fill>
      <patternFill patternType="solid">
        <fgColor rgb="FFFFD965"/>
        <bgColor rgb="FFFFD965"/>
      </patternFill>
    </fill>
    <fill>
      <patternFill patternType="solid">
        <fgColor theme="1"/>
        <bgColor theme="1"/>
      </patternFill>
    </fill>
    <fill>
      <patternFill patternType="solid">
        <fgColor rgb="FF00B0F0"/>
        <bgColor rgb="FF00B0F0"/>
      </patternFill>
    </fill>
    <fill>
      <patternFill patternType="solid">
        <fgColor rgb="FFF2F2F2"/>
        <bgColor rgb="FFF2F2F2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4B083"/>
        <bgColor rgb="FFF4B083"/>
      </patternFill>
    </fill>
    <fill>
      <patternFill patternType="solid">
        <fgColor rgb="FF9CC2E5"/>
        <bgColor rgb="FF9CC2E5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CDACE6"/>
        <bgColor rgb="FFCDACE6"/>
      </patternFill>
    </fill>
  </fills>
  <borders count="1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/>
    </xf>
    <xf numFmtId="0" fontId="2" fillId="0" borderId="4" xfId="0" applyFont="1" applyBorder="1"/>
    <xf numFmtId="0" fontId="4" fillId="4" borderId="2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4" fillId="8" borderId="6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4" fillId="4" borderId="5" xfId="0" applyFont="1" applyFill="1" applyBorder="1" applyAlignment="1">
      <alignment vertical="center"/>
    </xf>
    <xf numFmtId="0" fontId="4" fillId="0" borderId="3" xfId="0" applyFont="1" applyBorder="1" applyAlignment="1">
      <alignment horizontal="center" vertical="center" readingOrder="1"/>
    </xf>
    <xf numFmtId="0" fontId="11" fillId="0" borderId="0" xfId="0" applyFont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" fillId="0" borderId="9" xfId="0" applyFont="1" applyBorder="1"/>
    <xf numFmtId="0" fontId="8" fillId="5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13" fillId="8" borderId="0" xfId="0" applyFont="1" applyFill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2" fillId="0" borderId="10" xfId="0" applyFont="1" applyBorder="1"/>
    <xf numFmtId="0" fontId="4" fillId="5" borderId="8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4" fillId="11" borderId="5" xfId="0" applyFont="1" applyFill="1" applyBorder="1" applyAlignment="1">
      <alignment horizontal="center" vertical="center"/>
    </xf>
    <xf numFmtId="2" fontId="4" fillId="11" borderId="5" xfId="0" applyNumberFormat="1" applyFont="1" applyFill="1" applyBorder="1" applyAlignment="1">
      <alignment horizontal="center" vertical="center"/>
    </xf>
    <xf numFmtId="0" fontId="14" fillId="1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13" borderId="0" xfId="0" applyFont="1" applyFill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8" fillId="14" borderId="12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2" fillId="0" borderId="6" xfId="0" applyFont="1" applyBorder="1"/>
    <xf numFmtId="0" fontId="4" fillId="9" borderId="2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8" fillId="8" borderId="0" xfId="0" applyFont="1" applyFill="1" applyAlignment="1">
      <alignment horizontal="left" vertical="center"/>
    </xf>
    <xf numFmtId="0" fontId="4" fillId="4" borderId="2" xfId="0" applyFont="1" applyFill="1" applyBorder="1" applyAlignment="1">
      <alignment horizontal="center" vertical="center" wrapText="1" readingOrder="1"/>
    </xf>
    <xf numFmtId="0" fontId="8" fillId="4" borderId="5" xfId="0" applyFont="1" applyFill="1" applyBorder="1" applyAlignment="1">
      <alignment horizontal="left" vertical="center" wrapText="1" readingOrder="1"/>
    </xf>
    <xf numFmtId="0" fontId="19" fillId="0" borderId="5" xfId="0" applyFont="1" applyBorder="1" applyAlignment="1">
      <alignment horizontal="center" vertical="center"/>
    </xf>
    <xf numFmtId="0" fontId="4" fillId="16" borderId="0" xfId="0" applyFont="1" applyFill="1" applyAlignment="1">
      <alignment horizontal="center" vertical="center" wrapText="1"/>
    </xf>
    <xf numFmtId="0" fontId="2" fillId="0" borderId="13" xfId="0" applyFont="1" applyBorder="1"/>
    <xf numFmtId="0" fontId="4" fillId="14" borderId="5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 wrapText="1"/>
    </xf>
    <xf numFmtId="0" fontId="8" fillId="17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8" fillId="17" borderId="3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4" fillId="9" borderId="3" xfId="0" applyFont="1" applyFill="1" applyBorder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0" fontId="4" fillId="15" borderId="12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left" vertical="center"/>
    </xf>
    <xf numFmtId="0" fontId="4" fillId="14" borderId="2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left" vertical="center" wrapText="1"/>
    </xf>
    <xf numFmtId="0" fontId="4" fillId="19" borderId="3" xfId="0" applyFont="1" applyFill="1" applyBorder="1" applyAlignment="1">
      <alignment horizontal="left" vertical="center" shrinkToFit="1"/>
    </xf>
    <xf numFmtId="0" fontId="4" fillId="19" borderId="3" xfId="0" applyFont="1" applyFill="1" applyBorder="1" applyAlignment="1">
      <alignment horizontal="center" vertical="center" shrinkToFit="1"/>
    </xf>
    <xf numFmtId="0" fontId="4" fillId="19" borderId="3" xfId="0" applyFont="1" applyFill="1" applyBorder="1" applyAlignment="1">
      <alignment horizontal="left" vertical="center" wrapText="1"/>
    </xf>
    <xf numFmtId="0" fontId="4" fillId="9" borderId="6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15" xfId="0" applyFont="1" applyBorder="1"/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0" fontId="4" fillId="8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/>
    </xf>
    <xf numFmtId="0" fontId="4" fillId="20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 readingOrder="1"/>
    </xf>
    <xf numFmtId="0" fontId="4" fillId="20" borderId="5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2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21" borderId="0" xfId="0" applyFont="1" applyFill="1" applyAlignment="1">
      <alignment horizontal="center" vertical="center" wrapText="1"/>
    </xf>
    <xf numFmtId="0" fontId="21" fillId="17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4" fillId="4" borderId="11" xfId="0" applyFont="1" applyFill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2" fontId="9" fillId="4" borderId="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2" fontId="21" fillId="15" borderId="5" xfId="0" applyNumberFormat="1" applyFont="1" applyFill="1" applyBorder="1" applyAlignment="1">
      <alignment horizontal="center" vertical="center"/>
    </xf>
    <xf numFmtId="0" fontId="21" fillId="8" borderId="5" xfId="0" applyFont="1" applyFill="1" applyBorder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2" fontId="21" fillId="22" borderId="0" xfId="0" applyNumberFormat="1" applyFont="1" applyFill="1" applyAlignment="1">
      <alignment horizontal="center" vertical="center"/>
    </xf>
    <xf numFmtId="0" fontId="21" fillId="22" borderId="0" xfId="0" applyFont="1" applyFill="1" applyAlignment="1">
      <alignment horizontal="center" vertical="center"/>
    </xf>
    <xf numFmtId="2" fontId="21" fillId="17" borderId="0" xfId="0" applyNumberFormat="1" applyFont="1" applyFill="1" applyAlignment="1">
      <alignment horizontal="center" vertical="center"/>
    </xf>
    <xf numFmtId="0" fontId="21" fillId="23" borderId="0" xfId="0" applyFont="1" applyFill="1" applyAlignment="1">
      <alignment horizontal="center" vertical="center"/>
    </xf>
    <xf numFmtId="0" fontId="25" fillId="8" borderId="5" xfId="0" applyFont="1" applyFill="1" applyBorder="1" applyAlignment="1">
      <alignment horizontal="center" vertical="center" wrapText="1"/>
    </xf>
    <xf numFmtId="2" fontId="25" fillId="8" borderId="8" xfId="0" applyNumberFormat="1" applyFont="1" applyFill="1" applyBorder="1" applyAlignment="1">
      <alignment horizontal="center" vertical="center"/>
    </xf>
    <xf numFmtId="0" fontId="25" fillId="20" borderId="0" xfId="0" applyFont="1" applyFill="1" applyAlignment="1">
      <alignment horizontal="center" vertical="center"/>
    </xf>
    <xf numFmtId="0" fontId="25" fillId="20" borderId="3" xfId="0" applyFont="1" applyFill="1" applyBorder="1" applyAlignment="1">
      <alignment horizontal="center" vertical="center"/>
    </xf>
    <xf numFmtId="0" fontId="25" fillId="17" borderId="5" xfId="0" applyFont="1" applyFill="1" applyBorder="1" applyAlignment="1">
      <alignment horizontal="center" vertical="center"/>
    </xf>
    <xf numFmtId="0" fontId="25" fillId="17" borderId="3" xfId="0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0" fontId="25" fillId="20" borderId="3" xfId="0" applyFont="1" applyFill="1" applyBorder="1" applyAlignment="1">
      <alignment horizontal="center" vertical="center" wrapText="1"/>
    </xf>
    <xf numFmtId="0" fontId="25" fillId="17" borderId="5" xfId="0" applyFont="1" applyFill="1" applyBorder="1" applyAlignment="1">
      <alignment horizontal="center" vertical="center" wrapText="1"/>
    </xf>
    <xf numFmtId="0" fontId="25" fillId="17" borderId="3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1" fillId="5" borderId="0" xfId="0" applyFont="1" applyFill="1" applyAlignment="1">
      <alignment horizontal="center" vertical="center"/>
    </xf>
    <xf numFmtId="0" fontId="21" fillId="24" borderId="5" xfId="0" applyFont="1" applyFill="1" applyBorder="1" applyAlignment="1">
      <alignment horizontal="left" vertical="center"/>
    </xf>
    <xf numFmtId="0" fontId="21" fillId="0" borderId="5" xfId="0" applyFont="1" applyBorder="1" applyAlignment="1">
      <alignment horizontal="center" vertical="center"/>
    </xf>
    <xf numFmtId="0" fontId="21" fillId="24" borderId="5" xfId="0" applyFont="1" applyFill="1" applyBorder="1" applyAlignment="1">
      <alignment horizontal="center" vertical="center"/>
    </xf>
    <xf numFmtId="2" fontId="21" fillId="4" borderId="14" xfId="0" applyNumberFormat="1" applyFont="1" applyFill="1" applyBorder="1" applyAlignment="1">
      <alignment horizontal="center" vertical="center"/>
    </xf>
    <xf numFmtId="2" fontId="21" fillId="4" borderId="5" xfId="0" applyNumberFormat="1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24" borderId="3" xfId="0" applyFont="1" applyFill="1" applyBorder="1" applyAlignment="1">
      <alignment horizontal="center" vertical="center"/>
    </xf>
    <xf numFmtId="0" fontId="21" fillId="9" borderId="5" xfId="0" applyFont="1" applyFill="1" applyBorder="1" applyAlignment="1">
      <alignment horizontal="center" vertical="center"/>
    </xf>
    <xf numFmtId="0" fontId="4" fillId="25" borderId="3" xfId="0" applyFont="1" applyFill="1" applyBorder="1" applyAlignment="1">
      <alignment horizontal="center" vertical="center"/>
    </xf>
    <xf numFmtId="0" fontId="4" fillId="26" borderId="5" xfId="0" applyFont="1" applyFill="1" applyBorder="1" applyAlignment="1">
      <alignment horizontal="center" vertical="center"/>
    </xf>
    <xf numFmtId="0" fontId="26" fillId="26" borderId="5" xfId="0" applyFont="1" applyFill="1" applyBorder="1" applyAlignment="1">
      <alignment horizontal="center" vertical="center"/>
    </xf>
    <xf numFmtId="0" fontId="26" fillId="13" borderId="7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23" borderId="3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25" borderId="0" xfId="0" applyFont="1" applyFill="1" applyAlignment="1">
      <alignment horizontal="center" vertical="center"/>
    </xf>
    <xf numFmtId="0" fontId="4" fillId="25" borderId="0" xfId="0" applyFont="1" applyFill="1" applyAlignment="1">
      <alignment horizontal="center" vertical="center" wrapText="1"/>
    </xf>
    <xf numFmtId="0" fontId="26" fillId="13" borderId="8" xfId="0" applyFont="1" applyFill="1" applyBorder="1" applyAlignment="1">
      <alignment horizontal="center" vertical="center" wrapText="1"/>
    </xf>
    <xf numFmtId="0" fontId="4" fillId="27" borderId="3" xfId="0" applyFont="1" applyFill="1" applyBorder="1" applyAlignment="1">
      <alignment horizontal="center" vertical="center"/>
    </xf>
    <xf numFmtId="0" fontId="4" fillId="21" borderId="3" xfId="0" applyFont="1" applyFill="1" applyBorder="1" applyAlignment="1">
      <alignment horizontal="center" vertical="center"/>
    </xf>
    <xf numFmtId="0" fontId="4" fillId="26" borderId="14" xfId="0" applyFont="1" applyFill="1" applyBorder="1" applyAlignment="1">
      <alignment horizontal="center" vertical="center"/>
    </xf>
    <xf numFmtId="0" fontId="4" fillId="26" borderId="3" xfId="0" applyFont="1" applyFill="1" applyBorder="1" applyAlignment="1">
      <alignment horizontal="center" vertical="center"/>
    </xf>
    <xf numFmtId="0" fontId="4" fillId="21" borderId="4" xfId="0" applyFont="1" applyFill="1" applyBorder="1" applyAlignment="1">
      <alignment vertical="center"/>
    </xf>
    <xf numFmtId="0" fontId="4" fillId="26" borderId="4" xfId="0" applyFont="1" applyFill="1" applyBorder="1" applyAlignment="1">
      <alignment horizontal="center" vertical="center"/>
    </xf>
    <xf numFmtId="0" fontId="4" fillId="27" borderId="3" xfId="0" applyFont="1" applyFill="1" applyBorder="1" applyAlignment="1">
      <alignment horizontal="center" vertical="center" wrapText="1"/>
    </xf>
    <xf numFmtId="0" fontId="4" fillId="21" borderId="11" xfId="0" applyFont="1" applyFill="1" applyBorder="1" applyAlignment="1">
      <alignment horizontal="center" vertical="center" wrapText="1"/>
    </xf>
    <xf numFmtId="0" fontId="4" fillId="28" borderId="5" xfId="0" applyFont="1" applyFill="1" applyBorder="1" applyAlignment="1">
      <alignment horizontal="center" vertical="center"/>
    </xf>
    <xf numFmtId="0" fontId="11" fillId="29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4" fillId="26" borderId="0" xfId="0" applyFont="1" applyFill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4" fillId="26" borderId="2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9" fillId="4" borderId="5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right"/>
    </xf>
    <xf numFmtId="0" fontId="4" fillId="9" borderId="5" xfId="0" applyFont="1" applyFill="1" applyBorder="1" applyAlignment="1">
      <alignment horizontal="center"/>
    </xf>
    <xf numFmtId="0" fontId="19" fillId="5" borderId="5" xfId="0" applyFont="1" applyFill="1" applyBorder="1" applyAlignment="1">
      <alignment horizontal="center"/>
    </xf>
    <xf numFmtId="0" fontId="27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1" fillId="9" borderId="0" xfId="0" applyFont="1" applyFill="1" applyAlignment="1">
      <alignment horizontal="left" vertical="center"/>
    </xf>
    <xf numFmtId="0" fontId="19" fillId="5" borderId="5" xfId="0" applyFont="1" applyFill="1" applyBorder="1" applyAlignment="1">
      <alignment horizontal="center" vertical="center"/>
    </xf>
    <xf numFmtId="0" fontId="4" fillId="30" borderId="5" xfId="0" applyFont="1" applyFill="1" applyBorder="1" applyAlignment="1">
      <alignment horizontal="center" vertical="center"/>
    </xf>
    <xf numFmtId="0" fontId="4" fillId="31" borderId="5" xfId="0" applyFont="1" applyFill="1" applyBorder="1" applyAlignment="1">
      <alignment horizontal="center" vertical="center"/>
    </xf>
    <xf numFmtId="2" fontId="4" fillId="22" borderId="0" xfId="0" applyNumberFormat="1" applyFont="1" applyFill="1" applyAlignment="1">
      <alignment horizontal="center" vertical="center"/>
    </xf>
    <xf numFmtId="0" fontId="4" fillId="23" borderId="5" xfId="0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center" vertical="center" wrapText="1"/>
    </xf>
    <xf numFmtId="2" fontId="4" fillId="8" borderId="5" xfId="0" applyNumberFormat="1" applyFont="1" applyFill="1" applyBorder="1" applyAlignment="1">
      <alignment horizontal="center" vertical="center"/>
    </xf>
    <xf numFmtId="0" fontId="4" fillId="27" borderId="0" xfId="0" applyFont="1" applyFill="1" applyAlignment="1">
      <alignment horizontal="center" vertical="center"/>
    </xf>
    <xf numFmtId="2" fontId="4" fillId="27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2" fontId="4" fillId="4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4" fillId="21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0" customWidth="1"/>
    <col min="2" max="2" width="50" customWidth="1"/>
    <col min="3" max="6" width="8" customWidth="1"/>
    <col min="7" max="7" width="15" customWidth="1"/>
    <col min="8" max="8" width="20" customWidth="1"/>
    <col min="9" max="10" width="5.86" customWidth="1"/>
    <col min="11" max="11" width="6.29" customWidth="1"/>
    <col min="12" max="12" width="16.43" customWidth="1"/>
    <col min="13" max="13" width="14" customWidth="1"/>
    <col min="14" max="26" width="9.14" customWidth="1"/>
  </cols>
  <sheetData>
    <row r="1" ht="26.25" customHeight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4"/>
      <c r="Z1" s="4"/>
    </row>
    <row r="2" ht="14.25" customHeight="1" spans="1:26" x14ac:dyDescent="0.25">
      <c r="A2" s="1"/>
      <c r="B2" s="1"/>
      <c r="C2" s="1" t="s">
        <v>1</v>
      </c>
      <c r="D2" s="1" t="s">
        <v>2</v>
      </c>
      <c r="E2" s="1" t="s">
        <v>3</v>
      </c>
      <c r="F2" s="1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 spans="1:26" x14ac:dyDescent="0.25">
      <c r="A3" s="1" t="s">
        <v>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 spans="1:26" x14ac:dyDescent="0.25">
      <c r="A4" s="1" t="s">
        <v>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 spans="1:26" x14ac:dyDescent="0.25">
      <c r="A5" s="5" t="s">
        <v>7</v>
      </c>
      <c r="B5" s="6" t="s">
        <v>8</v>
      </c>
      <c r="C5" s="7"/>
      <c r="D5" s="7"/>
      <c r="E5" s="7"/>
      <c r="F5" s="7"/>
      <c r="G5" s="7"/>
      <c r="H5" s="6" t="s">
        <v>9</v>
      </c>
      <c r="I5" s="7"/>
      <c r="J5" s="7"/>
      <c r="K5" s="7"/>
      <c r="L5" s="8" t="s">
        <v>10</v>
      </c>
      <c r="M5" s="9" t="s">
        <v>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 spans="1:26" x14ac:dyDescent="0.25">
      <c r="A6" s="10"/>
      <c r="B6" s="7"/>
      <c r="C6" s="7"/>
      <c r="D6" s="7"/>
      <c r="E6" s="7"/>
      <c r="F6" s="7"/>
      <c r="G6" s="7"/>
      <c r="H6" s="6" t="s">
        <v>1</v>
      </c>
      <c r="I6" s="6" t="s">
        <v>2</v>
      </c>
      <c r="J6" s="6" t="s">
        <v>3</v>
      </c>
      <c r="K6" s="6" t="s">
        <v>4</v>
      </c>
      <c r="L6" s="10"/>
      <c r="M6" s="10"/>
      <c r="N6" s="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61.5" customHeight="1" spans="1:26" x14ac:dyDescent="0.25">
      <c r="A7" s="6" t="s">
        <v>11</v>
      </c>
      <c r="B7" s="11"/>
      <c r="C7" s="7"/>
      <c r="D7" s="7"/>
      <c r="E7" s="7"/>
      <c r="F7" s="7"/>
      <c r="G7" s="7"/>
      <c r="H7" s="6"/>
      <c r="I7" s="6"/>
      <c r="J7" s="6"/>
      <c r="K7" s="6"/>
      <c r="L7" s="6"/>
      <c r="M7" s="6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61.5" customHeight="1" spans="1:26" x14ac:dyDescent="0.25">
      <c r="A8" s="6" t="s">
        <v>6</v>
      </c>
      <c r="B8" s="11"/>
      <c r="C8" s="7"/>
      <c r="D8" s="7"/>
      <c r="E8" s="7"/>
      <c r="F8" s="7"/>
      <c r="G8" s="7"/>
      <c r="H8" s="6"/>
      <c r="I8" s="6"/>
      <c r="J8" s="6"/>
      <c r="K8" s="6"/>
      <c r="L8" s="6"/>
      <c r="M8" s="6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1.5" customHeight="1" spans="1:26" x14ac:dyDescent="0.25">
      <c r="A9" s="6" t="s">
        <v>12</v>
      </c>
      <c r="B9" s="11"/>
      <c r="C9" s="7"/>
      <c r="D9" s="7"/>
      <c r="E9" s="7"/>
      <c r="F9" s="7"/>
      <c r="G9" s="7"/>
      <c r="H9" s="6"/>
      <c r="I9" s="6"/>
      <c r="J9" s="6"/>
      <c r="K9" s="6"/>
      <c r="L9" s="6"/>
      <c r="M9" s="6"/>
      <c r="N9" s="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1.5" customHeight="1" spans="1:26" x14ac:dyDescent="0.25">
      <c r="A10" s="6" t="s">
        <v>7</v>
      </c>
      <c r="B10" s="11"/>
      <c r="C10" s="7"/>
      <c r="D10" s="7"/>
      <c r="E10" s="7"/>
      <c r="F10" s="7"/>
      <c r="G10" s="7"/>
      <c r="H10" s="6"/>
      <c r="I10" s="6"/>
      <c r="J10" s="6"/>
      <c r="K10" s="6"/>
      <c r="L10" s="6"/>
      <c r="M10" s="6"/>
      <c r="N10" s="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61.5" customHeight="1" spans="1:26" x14ac:dyDescent="0.25">
      <c r="A11" s="6" t="s">
        <v>11</v>
      </c>
      <c r="B11" s="11"/>
      <c r="C11" s="7"/>
      <c r="D11" s="7"/>
      <c r="E11" s="7"/>
      <c r="F11" s="7"/>
      <c r="G11" s="7"/>
      <c r="H11" s="6"/>
      <c r="I11" s="6"/>
      <c r="J11" s="6"/>
      <c r="K11" s="6"/>
      <c r="L11" s="6"/>
      <c r="M11" s="6"/>
      <c r="N11" s="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61.5" customHeight="1" spans="1:26" x14ac:dyDescent="0.25">
      <c r="A12" s="6" t="s">
        <v>13</v>
      </c>
      <c r="B12" s="11"/>
      <c r="C12" s="7"/>
      <c r="D12" s="7"/>
      <c r="E12" s="7"/>
      <c r="F12" s="7"/>
      <c r="G12" s="7"/>
      <c r="H12" s="6"/>
      <c r="I12" s="6"/>
      <c r="J12" s="6"/>
      <c r="K12" s="6"/>
      <c r="L12" s="6"/>
      <c r="M12" s="6"/>
      <c r="N12" s="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 spans="1:2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 spans="1:2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 spans="1:2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 spans="1:2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 spans="1:2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 spans="1:2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 spans="1:2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 spans="1:2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 spans="1:2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 spans="1:2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 spans="1:2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 spans="1:2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 spans="1:2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 spans="1:2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 spans="1:2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 spans="1:2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 spans="1:2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 spans="1:2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 spans="1:2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 spans="1:2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 spans="1:2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 spans="1:2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 spans="1:2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 spans="1:2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 spans="1:2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 spans="1:2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 spans="1:2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 spans="1:2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 spans="1:2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 spans="1:2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 spans="1:2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 spans="1:2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 spans="1:2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 spans="1:2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 spans="1:2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 spans="1:2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 spans="1:2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 spans="1:2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 spans="1:2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 spans="1:2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 spans="1:2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 spans="1:2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 spans="1:2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 spans="1:2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 spans="1:2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 spans="1:2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 spans="1:2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 spans="1:2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 spans="1:2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 spans="1:2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 spans="1:2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 spans="1:2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 spans="1:2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 spans="1:2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 spans="1:2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 spans="1:2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 spans="1:2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 spans="1:2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 spans="1:2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 spans="1:2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 spans="1:2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 spans="1:2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 spans="1:2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 spans="1:2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 spans="1:2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 spans="1:2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 spans="1:2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 spans="1:2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 spans="1:2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 spans="1:2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 spans="1:2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 spans="1:2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 spans="1:2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 spans="1:2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 spans="1:2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 spans="1:2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 spans="1:2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 spans="1:2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 spans="1:2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 spans="1:2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 spans="1:2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 spans="1:2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 spans="1:2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 spans="1:2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 spans="1:2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 spans="1:2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 spans="1:2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 spans="1:2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 spans="1:2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 spans="1:2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 spans="1:2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 spans="1:2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 spans="1:2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 spans="1:2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 spans="1:2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 spans="1:2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 spans="1:2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 spans="1:2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 spans="1:2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 spans="1:2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 spans="1:2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 spans="1:2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 spans="1:2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 spans="1:2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 spans="1:2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 spans="1:2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 spans="1:2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 spans="1:2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 spans="1:2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 spans="1:2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 spans="1:2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 spans="1:2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 spans="1:2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 spans="1:2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 spans="1:2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 spans="1:2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 spans="1:2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 spans="1:2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 spans="1:2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 spans="1:2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 spans="1:2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 spans="1:2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 spans="1:2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 spans="1:2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 spans="1:2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 spans="1:2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 spans="1:2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 spans="1:2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 spans="1:2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 spans="1:2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 spans="1:2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 spans="1:2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 spans="1:2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 spans="1:2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 spans="1:2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 spans="1:2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 spans="1:2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 spans="1:2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 spans="1:2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 spans="1:2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 spans="1:2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 spans="1:2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 spans="1:2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 spans="1:2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 spans="1:2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 spans="1:2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 spans="1:2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 spans="1:2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 spans="1:2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 spans="1:2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 spans="1:2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 spans="1:2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 spans="1:2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 spans="1:2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 spans="1:2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 spans="1:2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 spans="1:2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 spans="1:2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 spans="1:2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 spans="1:2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 spans="1:2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 spans="1:2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 spans="1:2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 spans="1:2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 spans="1:2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 spans="1:2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 spans="1:2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 spans="1:2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 spans="1:2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 spans="1:2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 spans="1:2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 spans="1:2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 spans="1:2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 spans="1:2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 spans="1:2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 spans="1:2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 spans="1:2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 spans="1:2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 spans="1:2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 spans="1:2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 spans="1:2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 spans="1:2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 spans="1:2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 spans="1:2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 spans="1:2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 spans="1:2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 spans="1:2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 spans="1:2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 spans="1:2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 spans="1:2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 spans="1:2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 spans="1:2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 spans="1:2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 spans="1:2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 spans="1:2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 spans="1:2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 spans="1:2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 spans="1:2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 spans="1:2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 spans="1:2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 spans="1:2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 spans="1:2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 spans="1:2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 spans="1:2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 spans="1:2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 spans="1:2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 spans="1:2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 spans="1:2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 spans="1:2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 spans="1:2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 spans="1:2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 spans="1:2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 spans="1:2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 spans="1:2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 spans="1:2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 spans="1:2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 spans="1:2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 spans="1:2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 spans="1:2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 spans="1:2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 spans="1:2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 spans="1:2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 spans="1:2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 spans="1:2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 spans="1:2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 spans="1:2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 spans="1:2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 spans="1:2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 spans="1:2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 spans="1:2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 spans="1:2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 spans="1:2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 spans="1:2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 spans="1:2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 spans="1:2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 spans="1:2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 spans="1:2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 spans="1:2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 spans="1:2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 spans="1:2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 spans="1:2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 spans="1:2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 spans="1:2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 spans="1:2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 spans="1:2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 spans="1:2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 spans="1:2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 spans="1:2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 spans="1:2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 spans="1:2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 spans="1:2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 spans="1:2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 spans="1:2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 spans="1:2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 spans="1:2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 spans="1:2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 spans="1:2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 spans="1:2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 spans="1:2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 spans="1:2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 spans="1:2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 spans="1:2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 spans="1:2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 spans="1:2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 spans="1:2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 spans="1:2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 spans="1:2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 spans="1:2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 spans="1:2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 spans="1:2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 spans="1:2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 spans="1:2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 spans="1:2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 spans="1:2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 spans="1:2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 spans="1:2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 spans="1:2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 spans="1:2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 spans="1:2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 spans="1:2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 spans="1:2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 spans="1:2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 spans="1:2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 spans="1:2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 spans="1:2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 spans="1:2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 spans="1:2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 spans="1:2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 spans="1:2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 spans="1:2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 spans="1:2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 spans="1:2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 spans="1:2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 spans="1:2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 spans="1:2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 spans="1:2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 spans="1:2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 spans="1:2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 spans="1:2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 spans="1:2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 spans="1:2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 spans="1:2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 spans="1:2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 spans="1:2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 spans="1:2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 spans="1:2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 spans="1:2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 spans="1:2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 spans="1:2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 spans="1:2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 spans="1:2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 spans="1:2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 spans="1:2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 spans="1:2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 spans="1:2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 spans="1:2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 spans="1:2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 spans="1:2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 spans="1:2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 spans="1:2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 spans="1:2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 spans="1:2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 spans="1:2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 spans="1:2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 spans="1:2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 spans="1:2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 spans="1:2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 spans="1:2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 spans="1:2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 spans="1:2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 spans="1:2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 spans="1:2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 spans="1:2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 spans="1:2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 spans="1:2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 spans="1:2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 spans="1:2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 spans="1:2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 spans="1:2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 spans="1:2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 spans="1:2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 spans="1:2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 spans="1:2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 spans="1:2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 spans="1:2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 spans="1:2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 spans="1:2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 spans="1:2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 spans="1:2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 spans="1:2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 spans="1:2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 spans="1:2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 spans="1:2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 spans="1:2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 spans="1:2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 spans="1:2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 spans="1:2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 spans="1:2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 spans="1:2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 spans="1:2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 spans="1:2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 spans="1:2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 spans="1:2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 spans="1:2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 spans="1:2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 spans="1:2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 spans="1:2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 spans="1:2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 spans="1:2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 spans="1:2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 spans="1:2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 spans="1:2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 spans="1:2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 spans="1:2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 spans="1:2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 spans="1:2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 spans="1:2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 spans="1:2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 spans="1:2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 spans="1:2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 spans="1:2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 spans="1:2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 spans="1:2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 spans="1:2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 spans="1:2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 spans="1:2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 spans="1:2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 spans="1:2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 spans="1:2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 spans="1:2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 spans="1:2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 spans="1:2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 spans="1:2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 spans="1:2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 spans="1:2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 spans="1:2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 spans="1:2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 spans="1:2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 spans="1:2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 spans="1:2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 spans="1:2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 spans="1:2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 spans="1:2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 spans="1:2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 spans="1:2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 spans="1:2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 spans="1:2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 spans="1:2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 spans="1:2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 spans="1:2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 spans="1:2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 spans="1:2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 spans="1:2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 spans="1:2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 spans="1:2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 spans="1:2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 spans="1:2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 spans="1:2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 spans="1:2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 spans="1:2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 spans="1:2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 spans="1:2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 spans="1:2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 spans="1:2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 spans="1:2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 spans="1:2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 spans="1:2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 spans="1:2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 spans="1:2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 spans="1:2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 spans="1:2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 spans="1:2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 spans="1:2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 spans="1:2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 spans="1:2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 spans="1:2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 spans="1:2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 spans="1:2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 spans="1:2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 spans="1:2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 spans="1:2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 spans="1:2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 spans="1:2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 spans="1:2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 spans="1:2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 spans="1:2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 spans="1:2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 spans="1:2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 spans="1:2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 spans="1:2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 spans="1:2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 spans="1:2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 spans="1:2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 spans="1:2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 spans="1:2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 spans="1:2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 spans="1:2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 spans="1:2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 spans="1:2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 spans="1:2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 spans="1:2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 spans="1:2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 spans="1:2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 spans="1:2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 spans="1:2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 spans="1:2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 spans="1:2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 spans="1:2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 spans="1:2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 spans="1:2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 spans="1:2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 spans="1:2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 spans="1:2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 spans="1:2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 spans="1:2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 spans="1:2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 spans="1:2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 spans="1:2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 spans="1:2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 spans="1:2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 spans="1:2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 spans="1:2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 spans="1:2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 spans="1:2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 spans="1:2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 spans="1:2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 spans="1:2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 spans="1:2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 spans="1:2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 spans="1:2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 spans="1:2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 spans="1:2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 spans="1:2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 spans="1:2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 spans="1:2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 spans="1:2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 spans="1:2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 spans="1:2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 spans="1:2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 spans="1:2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 spans="1:2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 spans="1:2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 spans="1:2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 spans="1:2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 spans="1:2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 spans="1:2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 spans="1:2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 spans="1:2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 spans="1:2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 spans="1:2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 spans="1:2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 spans="1:2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 spans="1:2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 spans="1:2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 spans="1:2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 spans="1:2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 spans="1:2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 spans="1:2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 spans="1:2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 spans="1:2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 spans="1:2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 spans="1:2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 spans="1:2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 spans="1:2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 spans="1:2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 spans="1:2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 spans="1:2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 spans="1:2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 spans="1:2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 spans="1:2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 spans="1:2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 spans="1:2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 spans="1:2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 spans="1:2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 spans="1:2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 spans="1:2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 spans="1:2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 spans="1:2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 spans="1:2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 spans="1:2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 spans="1:2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 spans="1:2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 spans="1:2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 spans="1:2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 spans="1:2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 spans="1:2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 spans="1:2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 spans="1:2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 spans="1:2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 spans="1:2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 spans="1:2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 spans="1:2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 spans="1:2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 spans="1:2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 spans="1:2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 spans="1:2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 spans="1:2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 spans="1:2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 spans="1:2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 spans="1:2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 spans="1:2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 spans="1:2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 spans="1:2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 spans="1:2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 spans="1:2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 spans="1:2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 spans="1:2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 spans="1:2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 spans="1:2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 spans="1:2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 spans="1:2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 spans="1:2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 spans="1:2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 spans="1:2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 spans="1:2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 spans="1:2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 spans="1:2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 spans="1:2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 spans="1:2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 spans="1:2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 spans="1:2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 spans="1:2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 spans="1:2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 spans="1:2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 spans="1:2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 spans="1:2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 spans="1:2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 spans="1:2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 spans="1:2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 spans="1:2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 spans="1:2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 spans="1:2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 spans="1:2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 spans="1:2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 spans="1:2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 spans="1:2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 spans="1:2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 spans="1:2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 spans="1:2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 spans="1:2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 spans="1:2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 spans="1:2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 spans="1:2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 spans="1:2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 spans="1:2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 spans="1:2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 spans="1:2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 spans="1:2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 spans="1:2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 spans="1:2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 spans="1:2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 spans="1:2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 spans="1:2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 spans="1:2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 spans="1:2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 spans="1:2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 spans="1:2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 spans="1:2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 spans="1:2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 spans="1:2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 spans="1:2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 spans="1:2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 spans="1:2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 spans="1:2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 spans="1:2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 spans="1:2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 spans="1:2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 spans="1:2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 spans="1:2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 spans="1:2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 spans="1:2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 spans="1:2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 spans="1:2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 spans="1:2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 spans="1:2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 spans="1:2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 spans="1:2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 spans="1:2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 spans="1:2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 spans="1:2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 spans="1:2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 spans="1:2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 spans="1:2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 spans="1:2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 spans="1:2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 spans="1:2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 spans="1:2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 spans="1:2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 spans="1:2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 spans="1:2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 spans="1:2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 spans="1:2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 spans="1:2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 spans="1:2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 spans="1:2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 spans="1:2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 spans="1:2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 spans="1:2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 spans="1:2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 spans="1:2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 spans="1:2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 spans="1:2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 spans="1:2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 spans="1:2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 spans="1:2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 spans="1:2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 spans="1:2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 spans="1:2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 spans="1:2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 spans="1:2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 spans="1:2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 spans="1:2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 spans="1:2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 spans="1:2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 spans="1:2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 spans="1:2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 spans="1:2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 spans="1:2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 spans="1:2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 spans="1:2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 spans="1:2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 spans="1:2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 spans="1:2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 spans="1:2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 spans="1:2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 spans="1:2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 spans="1:2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 spans="1:2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 spans="1:2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 spans="1:2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 spans="1:2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 spans="1:2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 spans="1:2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 spans="1:2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 spans="1:2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 spans="1:2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 spans="1:2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 spans="1:2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 spans="1:2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 spans="1:2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 spans="1:2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 spans="1:2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 spans="1:2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 spans="1:2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 spans="1:2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 spans="1:2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 spans="1:2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 spans="1:2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 spans="1:2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 spans="1:2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 spans="1:2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 spans="1:2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 spans="1:2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 spans="1:2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 spans="1:2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 spans="1:2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 spans="1:2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 spans="1:2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 spans="1:2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 spans="1:2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 spans="1:2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 spans="1:2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 spans="1:2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 spans="1:2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 spans="1:2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 spans="1:2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 spans="1:2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 spans="1:2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 spans="1:2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 spans="1:2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 spans="1:2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 spans="1:2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 spans="1:2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 spans="1:2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 spans="1:2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 spans="1:2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 spans="1:2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 spans="1:2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 spans="1:2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 spans="1:2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 spans="1:2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 spans="1:2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 spans="1:2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 spans="1:2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 spans="1:2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 spans="1:2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 spans="1:2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 spans="1:2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 spans="1:2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 spans="1:2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 spans="1:2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 spans="1:2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 spans="1:2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 spans="1:2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 spans="1:2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 spans="1:2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 spans="1:2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 spans="1:2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 spans="1:2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 spans="1:2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 spans="1:2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 spans="1:2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 spans="1:2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 spans="1:2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 spans="1:2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 spans="1:2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 spans="1:2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 spans="1:2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 spans="1:2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 spans="1:2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 spans="1:2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 spans="1:2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 spans="1:2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 spans="1:2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 spans="1:2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 spans="1:2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 spans="1:2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 spans="1:2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 spans="1:2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 spans="1:2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 spans="1:2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 spans="1:2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 spans="1:2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 spans="1:2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 spans="1:2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 spans="1:2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 spans="1:2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 spans="1:2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 spans="1:2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 spans="1:2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 spans="1:2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 spans="1:2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 spans="1:2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 spans="1:2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 spans="1:2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 spans="1:2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 spans="1:2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 spans="1:2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 spans="1:2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 spans="1:2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 spans="1:2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 spans="1:2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 spans="1:2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 spans="1:2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 spans="1:2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 spans="1:2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 spans="1:2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 spans="1:2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 spans="1:2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 spans="1:2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 spans="1:2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 spans="1:2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 spans="1:2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 spans="1:2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 spans="1:2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 spans="1:2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 spans="1:2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 spans="1:26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 spans="1:26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 spans="1:26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 spans="1:26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 spans="1:26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 spans="1:26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 spans="1:26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 spans="1:26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 spans="1:26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 spans="1:26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 spans="1:26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 spans="1:26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 spans="1:26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 spans="1:26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 spans="1:26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 spans="1:26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 spans="1:26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 spans="1:26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 spans="1:26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 spans="1:26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 spans="1:26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 spans="1:26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 spans="1:26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 spans="1:26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 spans="1:26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 spans="1:26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 spans="1:26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 spans="1:26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 spans="1:26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 spans="1:26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 spans="1:26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 spans="1:26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 spans="1:26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 spans="1:26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 spans="1:26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 spans="1:26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 spans="1:26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 spans="1:26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 spans="1:26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 spans="1:26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 spans="1:26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 spans="1:26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 spans="1:26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 spans="1:26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 spans="1:26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 spans="1:26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 spans="1:26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 spans="1:26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 spans="1:26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 spans="1:26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 spans="1:26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 spans="1:26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 spans="1:26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A1:M1"/>
    <mergeCell ref="B5:G6"/>
    <mergeCell ref="H5:K5"/>
    <mergeCell ref="A5:A6"/>
    <mergeCell ref="L5:L6"/>
    <mergeCell ref="M5:M6"/>
    <mergeCell ref="B7:G7"/>
    <mergeCell ref="B8:G8"/>
    <mergeCell ref="B9:G9"/>
    <mergeCell ref="B10:G10"/>
    <mergeCell ref="B11:G11"/>
    <mergeCell ref="B12:G12"/>
  </mergeCells>
  <pageMargins left="0.7" right="0.7" top="0.75" bottom="0.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0.43" customWidth="1"/>
    <col min="2" max="11" width="6.86" customWidth="1"/>
    <col min="12" max="12" width="3.71" customWidth="1"/>
    <col min="13" max="13" width="7.57" customWidth="1"/>
    <col min="14" max="14" width="7.86" customWidth="1"/>
    <col min="15" max="23" width="6.86" customWidth="1"/>
    <col min="24" max="30" width="7.43" customWidth="1"/>
  </cols>
  <sheetData>
    <row r="1" ht="14.25" customHeight="1" spans="1:30" x14ac:dyDescent="0.25">
      <c r="A1" s="12" t="str">
        <f>CourseProfile!A1</f>
        <v>CSE 2203+CSE 2204: Microprocessor and Microcontroller</v>
      </c>
      <c r="B1" s="1"/>
      <c r="C1" s="1"/>
      <c r="D1" s="1"/>
      <c r="E1" s="1"/>
      <c r="F1" s="1"/>
      <c r="G1" s="1"/>
      <c r="H1" s="1"/>
      <c r="I1" s="1"/>
      <c r="J1" s="1"/>
      <c r="K1" s="2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ht="14.25" customHeight="1" spans="1:30" x14ac:dyDescent="0.25">
      <c r="A2" s="13" t="s">
        <v>14</v>
      </c>
      <c r="B2"/>
      <c r="C2"/>
      <c r="D2"/>
      <c r="E2"/>
      <c r="F2"/>
      <c r="G2"/>
      <c r="H2"/>
      <c r="I2"/>
      <c r="J2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ht="33" customHeight="1" spans="1:30" x14ac:dyDescent="0.25">
      <c r="A3" s="4"/>
      <c r="B3" s="14" t="s">
        <v>15</v>
      </c>
      <c r="C3" s="7"/>
      <c r="D3" s="7"/>
      <c r="E3" s="7"/>
      <c r="F3" s="7"/>
      <c r="G3" s="7"/>
      <c r="H3" s="7"/>
      <c r="I3" s="7"/>
      <c r="J3" s="7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ht="14.25" customHeight="1" spans="1:30" x14ac:dyDescent="0.25">
      <c r="A4" s="4"/>
      <c r="B4" s="14" t="s">
        <v>16</v>
      </c>
      <c r="C4" s="7"/>
      <c r="D4" s="7"/>
      <c r="E4" s="14" t="s">
        <v>17</v>
      </c>
      <c r="F4" s="7"/>
      <c r="G4" s="7"/>
      <c r="H4" s="14" t="s">
        <v>18</v>
      </c>
      <c r="I4" s="7"/>
      <c r="J4" s="1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ht="14.25" customHeight="1" spans="1:30" x14ac:dyDescent="0.25">
      <c r="A5" s="16" t="s">
        <v>19</v>
      </c>
      <c r="B5" s="17" t="s">
        <v>20</v>
      </c>
      <c r="C5" s="17" t="s">
        <v>21</v>
      </c>
      <c r="D5" s="17" t="s">
        <v>22</v>
      </c>
      <c r="E5" s="17" t="s">
        <v>20</v>
      </c>
      <c r="F5" s="17" t="s">
        <v>21</v>
      </c>
      <c r="G5" s="17" t="s">
        <v>22</v>
      </c>
      <c r="H5" s="17" t="s">
        <v>20</v>
      </c>
      <c r="I5" s="17" t="s">
        <v>21</v>
      </c>
      <c r="J5" s="14" t="s">
        <v>22</v>
      </c>
      <c r="K5" s="18" t="s">
        <v>23</v>
      </c>
      <c r="L5" s="4"/>
      <c r="M5" s="19" t="s">
        <v>24</v>
      </c>
      <c r="N5" s="7"/>
      <c r="O5" s="7"/>
      <c r="P5" s="7"/>
      <c r="Q5" s="20">
        <f>SUM(IF(D13&gt;0,1,0),IF(G13&gt;0,1,0),IF(J13&gt;0,1,0))</f>
        <v>0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ht="14.25" customHeight="1" spans="1:30" x14ac:dyDescent="0.25">
      <c r="A6" s="6" t="s">
        <v>25</v>
      </c>
      <c r="B6" s="6"/>
      <c r="C6" s="6"/>
      <c r="D6" s="6"/>
      <c r="E6" s="6"/>
      <c r="F6" s="6"/>
      <c r="G6" s="6"/>
      <c r="H6" s="6"/>
      <c r="I6" s="6"/>
      <c r="J6" s="6"/>
      <c r="K6" s="21">
        <f t="shared" ref="K6:K11" si="0">SUM(B6:J6)</f>
        <v>0</v>
      </c>
      <c r="L6" s="4"/>
      <c r="M6" s="22" t="s">
        <v>26</v>
      </c>
      <c r="N6" s="7"/>
      <c r="O6" s="7"/>
      <c r="P6" s="7"/>
      <c r="Q6" s="23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ht="14.25" customHeight="1" spans="1:30" x14ac:dyDescent="0.25">
      <c r="A7" s="6" t="s">
        <v>27</v>
      </c>
      <c r="B7" s="6"/>
      <c r="C7" s="6"/>
      <c r="D7" s="6"/>
      <c r="E7" s="6"/>
      <c r="F7" s="6"/>
      <c r="G7" s="6"/>
      <c r="H7" s="6"/>
      <c r="I7" s="6"/>
      <c r="J7" s="6"/>
      <c r="K7" s="21">
        <f t="shared" si="0"/>
        <v>0</v>
      </c>
      <c r="L7" s="4"/>
      <c r="M7" s="24" t="s">
        <v>28</v>
      </c>
      <c r="N7" s="7"/>
      <c r="O7" s="7"/>
      <c r="P7" s="7"/>
      <c r="Q7" s="23">
        <v>0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ht="15" customHeight="1" spans="1:30" x14ac:dyDescent="0.25">
      <c r="A8" s="6" t="s">
        <v>29</v>
      </c>
      <c r="B8" s="6"/>
      <c r="C8" s="6"/>
      <c r="D8" s="6"/>
      <c r="E8" s="6"/>
      <c r="F8" s="6"/>
      <c r="G8" s="6"/>
      <c r="H8" s="6"/>
      <c r="I8" s="6"/>
      <c r="J8" s="6"/>
      <c r="K8" s="21">
        <f t="shared" si="0"/>
        <v>0</v>
      </c>
      <c r="L8" s="4"/>
      <c r="M8" s="4"/>
      <c r="N8" s="4"/>
      <c r="O8" s="4"/>
      <c r="P8" s="25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ht="15" customHeight="1" spans="1:30" x14ac:dyDescent="0.25">
      <c r="A9" s="6" t="s">
        <v>30</v>
      </c>
      <c r="B9" s="6"/>
      <c r="C9" s="6"/>
      <c r="D9" s="6"/>
      <c r="E9" s="6"/>
      <c r="F9" s="6"/>
      <c r="G9" s="6"/>
      <c r="H9" s="6"/>
      <c r="I9" s="6"/>
      <c r="J9" s="6"/>
      <c r="K9" s="21">
        <f t="shared" si="0"/>
        <v>0</v>
      </c>
      <c r="L9" s="4"/>
      <c r="M9" s="4"/>
      <c r="N9" s="26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ht="14.25" customHeight="1" spans="1:30" x14ac:dyDescent="0.25">
      <c r="A10" s="6" t="s">
        <v>31</v>
      </c>
      <c r="B10" s="6"/>
      <c r="C10" s="6"/>
      <c r="D10" s="6"/>
      <c r="E10" s="6"/>
      <c r="F10" s="6"/>
      <c r="G10" s="6"/>
      <c r="H10" s="6"/>
      <c r="I10" s="6"/>
      <c r="J10" s="6"/>
      <c r="K10" s="21">
        <f t="shared" si="0"/>
        <v>0</v>
      </c>
      <c r="L10" s="4"/>
      <c r="M10" s="4"/>
      <c r="N10" s="26"/>
      <c r="O10" s="4"/>
      <c r="P10" s="4"/>
      <c r="Q10" s="4"/>
      <c r="R10" s="4"/>
      <c r="S10" s="4"/>
      <c r="T10" s="4"/>
      <c r="U10" s="4"/>
      <c r="V10" s="4"/>
      <c r="W10" s="4"/>
      <c r="X10" s="27" t="s">
        <v>32</v>
      </c>
      <c r="Y10"/>
      <c r="Z10"/>
      <c r="AA10"/>
      <c r="AB10"/>
      <c r="AC10"/>
      <c r="AD10"/>
    </row>
    <row r="11" ht="14.25" customHeight="1" spans="1:30" x14ac:dyDescent="0.25">
      <c r="A11" s="6" t="s">
        <v>33</v>
      </c>
      <c r="B11" s="6"/>
      <c r="C11" s="6"/>
      <c r="D11" s="6"/>
      <c r="E11" s="6"/>
      <c r="F11" s="6"/>
      <c r="G11" s="6"/>
      <c r="H11" s="6"/>
      <c r="I11" s="6"/>
      <c r="J11" s="6"/>
      <c r="K11" s="21">
        <f t="shared" si="0"/>
        <v>0</v>
      </c>
      <c r="L11" s="4"/>
      <c r="M11" s="4"/>
      <c r="N11" s="26"/>
      <c r="O11" s="4"/>
      <c r="P11" s="4"/>
      <c r="Q11" s="4"/>
      <c r="R11" s="4"/>
      <c r="S11" s="4"/>
      <c r="T11" s="4"/>
      <c r="U11" s="4"/>
      <c r="V11" s="4"/>
      <c r="W11" s="4"/>
      <c r="X11"/>
      <c r="Y11"/>
      <c r="Z11"/>
      <c r="AA11"/>
      <c r="AB11"/>
      <c r="AC11"/>
      <c r="AD11"/>
    </row>
    <row r="12" ht="14.25" customHeight="1" spans="1:30" x14ac:dyDescent="0.25">
      <c r="A12" s="28" t="s">
        <v>34</v>
      </c>
      <c r="B12" s="29">
        <f t="shared" ref="B12:J12" si="1">SUM(B6:B10)</f>
        <v>0</v>
      </c>
      <c r="C12" s="29">
        <f t="shared" si="1"/>
        <v>0</v>
      </c>
      <c r="D12" s="29">
        <f t="shared" si="1"/>
        <v>0</v>
      </c>
      <c r="E12" s="29">
        <f t="shared" si="1"/>
        <v>0</v>
      </c>
      <c r="F12" s="29">
        <f t="shared" si="1"/>
        <v>0</v>
      </c>
      <c r="G12" s="29">
        <f t="shared" si="1"/>
        <v>0</v>
      </c>
      <c r="H12" s="29">
        <f t="shared" si="1"/>
        <v>0</v>
      </c>
      <c r="I12" s="29">
        <f t="shared" si="1"/>
        <v>0</v>
      </c>
      <c r="J12" s="29">
        <f t="shared" si="1"/>
        <v>0</v>
      </c>
      <c r="K12" s="30">
        <f>SUM(K6:K11)</f>
        <v>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/>
      <c r="Y12"/>
      <c r="Z12"/>
      <c r="AA12"/>
      <c r="AB12"/>
      <c r="AC12"/>
      <c r="AD12"/>
    </row>
    <row r="13" ht="14.25" customHeight="1" spans="1:30" x14ac:dyDescent="0.25">
      <c r="A13" s="2"/>
      <c r="B13" s="4"/>
      <c r="C13" s="4"/>
      <c r="D13" s="29">
        <f>SUM(B12:D12)</f>
        <v>0</v>
      </c>
      <c r="E13" s="4"/>
      <c r="F13" s="4"/>
      <c r="G13" s="29">
        <f>SUM(E12:G12)</f>
        <v>0</v>
      </c>
      <c r="H13" s="4"/>
      <c r="I13" s="4"/>
      <c r="J13" s="29">
        <f>SUM(H12:J12)</f>
        <v>0</v>
      </c>
      <c r="K13" s="3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/>
      <c r="Y13"/>
      <c r="Z13"/>
      <c r="AA13"/>
      <c r="AB13"/>
      <c r="AC13"/>
      <c r="AD13"/>
    </row>
    <row r="14" ht="14.25" customHeight="1" spans="1:30" x14ac:dyDescent="0.25">
      <c r="A14" s="32" t="s">
        <v>35</v>
      </c>
      <c r="B14" s="21">
        <f>IFERROR(IF($Q$7,B15,B16)/D13,0)</f>
        <v>0</v>
      </c>
      <c r="C14" s="7"/>
      <c r="D14" s="7"/>
      <c r="E14" s="21">
        <f>IFERROR(IF($Q$7,E15,E16)/G13,0)</f>
        <v>0</v>
      </c>
      <c r="F14" s="7"/>
      <c r="G14" s="7"/>
      <c r="H14" s="21">
        <f>IFERROR(IF($Q$7,H15,H16)/J13,0)</f>
        <v>0</v>
      </c>
      <c r="I14" s="7"/>
      <c r="J14" s="7"/>
      <c r="K14" s="1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/>
      <c r="Y14"/>
      <c r="Z14"/>
      <c r="AA14"/>
      <c r="AB14"/>
      <c r="AC14"/>
      <c r="AD14"/>
    </row>
    <row r="15" ht="14.25" customHeight="1" spans="1:30" x14ac:dyDescent="0.25">
      <c r="A15" s="32" t="s">
        <v>36</v>
      </c>
      <c r="B15" s="21">
        <f>IF(D13,$Q$6/$Q$5,0)</f>
        <v>0</v>
      </c>
      <c r="C15" s="7"/>
      <c r="D15" s="7"/>
      <c r="E15" s="21">
        <f>IF(G13,$Q$6/$Q$5,0)</f>
        <v>0</v>
      </c>
      <c r="F15" s="7"/>
      <c r="G15" s="7"/>
      <c r="H15" s="21">
        <f>IF(J13,$Q$6/$Q$5,0)</f>
        <v>0</v>
      </c>
      <c r="I15" s="7"/>
      <c r="J15" s="7"/>
      <c r="K15" s="21">
        <f t="shared" ref="K15:K16" si="2">SUM(B15:J15)</f>
        <v>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/>
      <c r="Y15"/>
      <c r="Z15"/>
      <c r="AA15"/>
      <c r="AB15"/>
      <c r="AC15"/>
      <c r="AD15"/>
    </row>
    <row r="16" ht="14.25" customHeight="1" spans="1:30" x14ac:dyDescent="0.25">
      <c r="A16" s="32" t="s">
        <v>37</v>
      </c>
      <c r="B16" s="33"/>
      <c r="C16" s="7"/>
      <c r="D16" s="7"/>
      <c r="E16" s="6"/>
      <c r="F16" s="7"/>
      <c r="G16" s="7"/>
      <c r="H16" s="6"/>
      <c r="I16" s="7"/>
      <c r="J16" s="7"/>
      <c r="K16" s="21">
        <f t="shared" si="2"/>
        <v>0</v>
      </c>
      <c r="L16" s="34" t="str">
        <f>IF(K16&lt;&gt;$Q$6,IF(Q7=0,"Sum should be "&amp;$Q$6,"Sum should be "&amp;$Q$6 &amp;", you can ignore as Eq. wt=1"),"ok")</f>
        <v>ok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/>
      <c r="Y16"/>
      <c r="Z16"/>
      <c r="AA16"/>
      <c r="AB16"/>
      <c r="AC16"/>
      <c r="AD16"/>
    </row>
    <row r="17" ht="14.25" customHeight="1" spans="1:30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ht="31.5" customHeight="1" spans="1:30" x14ac:dyDescent="0.25">
      <c r="A18" s="35" t="s">
        <v>19</v>
      </c>
      <c r="B18" s="21" t="str">
        <f>B3&amp;" out of "&amp;Q6</f>
        <v>CO mapping of Class Test Marks out of </v>
      </c>
      <c r="C18" s="7"/>
      <c r="D18" s="7"/>
      <c r="E18" s="7"/>
      <c r="F18" s="7"/>
      <c r="G18" s="7"/>
      <c r="H18" s="7"/>
      <c r="I18" s="7"/>
      <c r="J18" s="7"/>
      <c r="K18" s="36"/>
      <c r="L18" s="4"/>
      <c r="M18" s="35" t="s">
        <v>19</v>
      </c>
      <c r="N18" s="21" t="str">
        <f>"CO wise multiplication factor out of " &amp;Q6</f>
        <v>CO wise multiplication factor out of </v>
      </c>
      <c r="O18" s="7"/>
      <c r="P18" s="7"/>
      <c r="Q18" s="7"/>
      <c r="R18" s="7"/>
      <c r="S18" s="7"/>
      <c r="T18" s="7"/>
      <c r="U18" s="7"/>
      <c r="V18" s="7"/>
      <c r="W18" s="4"/>
      <c r="X18" s="4"/>
      <c r="Y18" s="4"/>
      <c r="Z18" s="4"/>
      <c r="AA18" s="4"/>
      <c r="AB18" s="4"/>
      <c r="AC18" s="4"/>
      <c r="AD18" s="4"/>
    </row>
    <row r="19" ht="14.25" customHeight="1" spans="1:30" x14ac:dyDescent="0.25">
      <c r="A19" s="37"/>
      <c r="B19" s="21" t="str">
        <f t="shared" ref="B19:B20" si="3">B4</f>
        <v>CT1</v>
      </c>
      <c r="C19" s="7"/>
      <c r="D19" s="7"/>
      <c r="E19" s="21" t="str">
        <f>E4</f>
        <v>CT2</v>
      </c>
      <c r="F19" s="7"/>
      <c r="G19" s="7"/>
      <c r="H19" s="21" t="str">
        <f>H4</f>
        <v>CT3</v>
      </c>
      <c r="I19" s="7"/>
      <c r="J19" s="7"/>
      <c r="K19" s="38" t="s">
        <v>23</v>
      </c>
      <c r="L19" s="4"/>
      <c r="M19" s="37"/>
      <c r="N19" s="21" t="str">
        <f t="shared" ref="N19:N20" si="4">B4</f>
        <v>CT1</v>
      </c>
      <c r="O19" s="7"/>
      <c r="P19" s="7"/>
      <c r="Q19" s="21" t="str">
        <f>E4</f>
        <v>CT2</v>
      </c>
      <c r="R19" s="7"/>
      <c r="S19" s="7"/>
      <c r="T19" s="21" t="str">
        <f>H4</f>
        <v>CT3</v>
      </c>
      <c r="U19" s="7"/>
      <c r="V19" s="7"/>
      <c r="W19" s="4"/>
      <c r="X19" s="4"/>
      <c r="Y19" s="4"/>
      <c r="Z19" s="4"/>
      <c r="AA19" s="4"/>
      <c r="AB19" s="4"/>
      <c r="AC19" s="4"/>
      <c r="AD19" s="4"/>
    </row>
    <row r="20" ht="14.25" customHeight="1" spans="1:30" x14ac:dyDescent="0.25">
      <c r="A20" s="10"/>
      <c r="B20" s="20" t="str">
        <f t="shared" si="3"/>
        <v>Q1</v>
      </c>
      <c r="C20" s="20" t="str">
        <f t="shared" ref="C20:J20" si="5">C5</f>
        <v>Q2</v>
      </c>
      <c r="D20" s="20" t="str">
        <f t="shared" si="5"/>
        <v>Q3</v>
      </c>
      <c r="E20" s="20" t="str">
        <f t="shared" si="5"/>
        <v>Q1</v>
      </c>
      <c r="F20" s="20" t="str">
        <f t="shared" si="5"/>
        <v>Q2</v>
      </c>
      <c r="G20" s="20" t="str">
        <f t="shared" si="5"/>
        <v>Q3</v>
      </c>
      <c r="H20" s="20" t="str">
        <f t="shared" si="5"/>
        <v>Q1</v>
      </c>
      <c r="I20" s="20" t="str">
        <f t="shared" si="5"/>
        <v>Q2</v>
      </c>
      <c r="J20" s="20" t="str">
        <f t="shared" si="5"/>
        <v>Q3</v>
      </c>
      <c r="K20" s="38"/>
      <c r="L20" s="4"/>
      <c r="M20" s="10"/>
      <c r="N20" s="20" t="str">
        <f t="shared" si="4"/>
        <v>Q1</v>
      </c>
      <c r="O20" s="20" t="str">
        <f t="shared" ref="O20:V20" si="6">C5</f>
        <v>Q2</v>
      </c>
      <c r="P20" s="20" t="str">
        <f t="shared" si="6"/>
        <v>Q3</v>
      </c>
      <c r="Q20" s="20" t="str">
        <f t="shared" si="6"/>
        <v>Q1</v>
      </c>
      <c r="R20" s="20" t="str">
        <f t="shared" si="6"/>
        <v>Q2</v>
      </c>
      <c r="S20" s="20" t="str">
        <f t="shared" si="6"/>
        <v>Q3</v>
      </c>
      <c r="T20" s="20" t="str">
        <f t="shared" si="6"/>
        <v>Q1</v>
      </c>
      <c r="U20" s="20" t="str">
        <f t="shared" si="6"/>
        <v>Q2</v>
      </c>
      <c r="V20" s="20" t="str">
        <f t="shared" si="6"/>
        <v>Q3</v>
      </c>
      <c r="W20" s="4"/>
      <c r="X20" s="4"/>
      <c r="Y20" s="4"/>
      <c r="Z20" s="4"/>
      <c r="AA20" s="4"/>
      <c r="AB20" s="4"/>
      <c r="AC20" s="4"/>
      <c r="AD20" s="4"/>
    </row>
    <row r="21" ht="14.25" customHeight="1" spans="1:30" x14ac:dyDescent="0.25">
      <c r="A21" s="20" t="s">
        <v>25</v>
      </c>
      <c r="B21" s="20">
        <f t="shared" ref="B21:D21" si="7">IFERROR(B6*$B$14,0)</f>
        <v>0</v>
      </c>
      <c r="C21" s="20">
        <f t="shared" si="7"/>
        <v>0</v>
      </c>
      <c r="D21" s="20">
        <f t="shared" si="7"/>
        <v>0</v>
      </c>
      <c r="E21" s="20">
        <f t="shared" ref="E21:G21" si="8">IFERROR(E6*$E$14,0)</f>
        <v>0</v>
      </c>
      <c r="F21" s="20">
        <f t="shared" si="8"/>
        <v>0</v>
      </c>
      <c r="G21" s="20">
        <f t="shared" si="8"/>
        <v>0</v>
      </c>
      <c r="H21" s="20">
        <f t="shared" ref="H21:J21" si="9">IFERROR(H6*$H$14,0)</f>
        <v>0</v>
      </c>
      <c r="I21" s="20">
        <f t="shared" si="9"/>
        <v>0</v>
      </c>
      <c r="J21" s="20">
        <f t="shared" si="9"/>
        <v>0</v>
      </c>
      <c r="K21" s="20">
        <f t="shared" ref="K21:K26" si="10">ROUND(SUM(B21:J21),2)</f>
        <v>0</v>
      </c>
      <c r="L21" s="4"/>
      <c r="M21" s="20" t="s">
        <v>25</v>
      </c>
      <c r="N21" s="20">
        <f t="shared" ref="N21:V21" si="11">IFERROR(B21/B6,0)</f>
        <v>0</v>
      </c>
      <c r="O21" s="20">
        <f t="shared" si="11"/>
        <v>0</v>
      </c>
      <c r="P21" s="20">
        <f t="shared" si="11"/>
        <v>0</v>
      </c>
      <c r="Q21" s="20">
        <f t="shared" si="11"/>
        <v>0</v>
      </c>
      <c r="R21" s="20">
        <f t="shared" si="11"/>
        <v>0</v>
      </c>
      <c r="S21" s="20">
        <f t="shared" si="11"/>
        <v>0</v>
      </c>
      <c r="T21" s="20">
        <f t="shared" si="11"/>
        <v>0</v>
      </c>
      <c r="U21" s="20">
        <f t="shared" si="11"/>
        <v>0</v>
      </c>
      <c r="V21" s="20">
        <f t="shared" si="11"/>
        <v>0</v>
      </c>
      <c r="W21" s="4"/>
      <c r="X21" s="4"/>
      <c r="Y21" s="4"/>
      <c r="Z21" s="4"/>
      <c r="AA21" s="4"/>
      <c r="AB21" s="4"/>
      <c r="AC21" s="4"/>
      <c r="AD21" s="4"/>
    </row>
    <row r="22" ht="14.25" customHeight="1" spans="1:30" x14ac:dyDescent="0.25">
      <c r="A22" s="20" t="s">
        <v>27</v>
      </c>
      <c r="B22" s="20">
        <f t="shared" ref="B22:D22" si="12">IFERROR(B7*$B$14,0)</f>
        <v>0</v>
      </c>
      <c r="C22" s="20">
        <f t="shared" si="12"/>
        <v>0</v>
      </c>
      <c r="D22" s="20">
        <f t="shared" si="12"/>
        <v>0</v>
      </c>
      <c r="E22" s="20">
        <f t="shared" ref="E22:G22" si="13">IFERROR(E7*$E$14,0)</f>
        <v>0</v>
      </c>
      <c r="F22" s="20">
        <f t="shared" si="13"/>
        <v>0</v>
      </c>
      <c r="G22" s="20">
        <f t="shared" si="13"/>
        <v>0</v>
      </c>
      <c r="H22" s="20">
        <f t="shared" ref="H22:J22" si="14">IFERROR(H7*$H$14,0)</f>
        <v>0</v>
      </c>
      <c r="I22" s="20">
        <f t="shared" si="14"/>
        <v>0</v>
      </c>
      <c r="J22" s="20">
        <f t="shared" si="14"/>
        <v>0</v>
      </c>
      <c r="K22" s="20">
        <f t="shared" si="10"/>
        <v>0</v>
      </c>
      <c r="L22" s="4"/>
      <c r="M22" s="20" t="s">
        <v>27</v>
      </c>
      <c r="N22" s="20">
        <f t="shared" ref="N22:V22" si="15">IFERROR(B22/B7,0)</f>
        <v>0</v>
      </c>
      <c r="O22" s="20">
        <f t="shared" si="15"/>
        <v>0</v>
      </c>
      <c r="P22" s="20">
        <f t="shared" si="15"/>
        <v>0</v>
      </c>
      <c r="Q22" s="20">
        <f t="shared" si="15"/>
        <v>0</v>
      </c>
      <c r="R22" s="20">
        <f t="shared" si="15"/>
        <v>0</v>
      </c>
      <c r="S22" s="20">
        <f t="shared" si="15"/>
        <v>0</v>
      </c>
      <c r="T22" s="20">
        <f t="shared" si="15"/>
        <v>0</v>
      </c>
      <c r="U22" s="20">
        <f t="shared" si="15"/>
        <v>0</v>
      </c>
      <c r="V22" s="20">
        <f t="shared" si="15"/>
        <v>0</v>
      </c>
      <c r="W22" s="4"/>
      <c r="X22" s="4"/>
      <c r="Y22" s="4"/>
      <c r="Z22" s="4"/>
      <c r="AA22" s="4"/>
      <c r="AB22" s="4"/>
      <c r="AC22" s="4"/>
      <c r="AD22" s="4"/>
    </row>
    <row r="23" ht="14.25" customHeight="1" spans="1:30" x14ac:dyDescent="0.25">
      <c r="A23" s="20" t="s">
        <v>29</v>
      </c>
      <c r="B23" s="20">
        <f t="shared" ref="B23:D23" si="16">IFERROR(B8*$B$14,0)</f>
        <v>0</v>
      </c>
      <c r="C23" s="20">
        <f t="shared" si="16"/>
        <v>0</v>
      </c>
      <c r="D23" s="20">
        <f t="shared" si="16"/>
        <v>0</v>
      </c>
      <c r="E23" s="20">
        <f t="shared" ref="E23:G23" si="17">IFERROR(E8*$E$14,0)</f>
        <v>0</v>
      </c>
      <c r="F23" s="20">
        <f t="shared" si="17"/>
        <v>0</v>
      </c>
      <c r="G23" s="20">
        <f t="shared" si="17"/>
        <v>0</v>
      </c>
      <c r="H23" s="20">
        <f t="shared" ref="H23:J23" si="18">IFERROR(H8*$H$14,0)</f>
        <v>0</v>
      </c>
      <c r="I23" s="20">
        <f t="shared" si="18"/>
        <v>0</v>
      </c>
      <c r="J23" s="20">
        <f t="shared" si="18"/>
        <v>0</v>
      </c>
      <c r="K23" s="20">
        <f t="shared" si="10"/>
        <v>0</v>
      </c>
      <c r="L23" s="4"/>
      <c r="M23" s="20" t="s">
        <v>29</v>
      </c>
      <c r="N23" s="20">
        <f t="shared" ref="N23:V23" si="19">IFERROR(B23/B8,0)</f>
        <v>0</v>
      </c>
      <c r="O23" s="20">
        <f t="shared" si="19"/>
        <v>0</v>
      </c>
      <c r="P23" s="20">
        <f t="shared" si="19"/>
        <v>0</v>
      </c>
      <c r="Q23" s="20">
        <f t="shared" si="19"/>
        <v>0</v>
      </c>
      <c r="R23" s="20">
        <f t="shared" si="19"/>
        <v>0</v>
      </c>
      <c r="S23" s="20">
        <f t="shared" si="19"/>
        <v>0</v>
      </c>
      <c r="T23" s="20">
        <f t="shared" si="19"/>
        <v>0</v>
      </c>
      <c r="U23" s="20">
        <f t="shared" si="19"/>
        <v>0</v>
      </c>
      <c r="V23" s="20">
        <f t="shared" si="19"/>
        <v>0</v>
      </c>
      <c r="W23" s="4"/>
      <c r="X23" s="4"/>
      <c r="Y23" s="4"/>
      <c r="Z23" s="4"/>
      <c r="AA23" s="4"/>
      <c r="AB23" s="4"/>
      <c r="AC23" s="4"/>
      <c r="AD23" s="4"/>
    </row>
    <row r="24" ht="14.25" customHeight="1" spans="1:30" x14ac:dyDescent="0.25">
      <c r="A24" s="20" t="s">
        <v>30</v>
      </c>
      <c r="B24" s="20">
        <f t="shared" ref="B24:D24" si="20">IFERROR(B9*$B$14,0)</f>
        <v>0</v>
      </c>
      <c r="C24" s="20">
        <f t="shared" si="20"/>
        <v>0</v>
      </c>
      <c r="D24" s="20">
        <f t="shared" si="20"/>
        <v>0</v>
      </c>
      <c r="E24" s="20">
        <f t="shared" ref="E24:G24" si="21">IFERROR(E9*$E$14,0)</f>
        <v>0</v>
      </c>
      <c r="F24" s="20">
        <f t="shared" si="21"/>
        <v>0</v>
      </c>
      <c r="G24" s="20">
        <f t="shared" si="21"/>
        <v>0</v>
      </c>
      <c r="H24" s="20">
        <f t="shared" ref="H24:J24" si="22">IFERROR(H9*$H$14,0)</f>
        <v>0</v>
      </c>
      <c r="I24" s="20">
        <f t="shared" si="22"/>
        <v>0</v>
      </c>
      <c r="J24" s="20">
        <f t="shared" si="22"/>
        <v>0</v>
      </c>
      <c r="K24" s="20">
        <f t="shared" si="10"/>
        <v>0</v>
      </c>
      <c r="L24" s="4"/>
      <c r="M24" s="20" t="s">
        <v>30</v>
      </c>
      <c r="N24" s="20">
        <f t="shared" ref="N24:V24" si="23">IFERROR(B24/B9,0)</f>
        <v>0</v>
      </c>
      <c r="O24" s="20">
        <f t="shared" si="23"/>
        <v>0</v>
      </c>
      <c r="P24" s="20">
        <f t="shared" si="23"/>
        <v>0</v>
      </c>
      <c r="Q24" s="20">
        <f t="shared" si="23"/>
        <v>0</v>
      </c>
      <c r="R24" s="20">
        <f t="shared" si="23"/>
        <v>0</v>
      </c>
      <c r="S24" s="20">
        <f t="shared" si="23"/>
        <v>0</v>
      </c>
      <c r="T24" s="20">
        <f t="shared" si="23"/>
        <v>0</v>
      </c>
      <c r="U24" s="20">
        <f t="shared" si="23"/>
        <v>0</v>
      </c>
      <c r="V24" s="20">
        <f t="shared" si="23"/>
        <v>0</v>
      </c>
      <c r="W24" s="4"/>
      <c r="X24" s="4"/>
      <c r="Y24" s="4"/>
      <c r="Z24" s="4"/>
      <c r="AA24" s="4"/>
      <c r="AB24" s="4"/>
      <c r="AC24" s="4"/>
      <c r="AD24" s="4"/>
    </row>
    <row r="25" ht="14.25" customHeight="1" spans="1:30" x14ac:dyDescent="0.25">
      <c r="A25" s="20" t="s">
        <v>31</v>
      </c>
      <c r="B25" s="20">
        <f t="shared" ref="B25:D25" si="24">IFERROR(B10*$B$14,0)</f>
        <v>0</v>
      </c>
      <c r="C25" s="20">
        <f t="shared" si="24"/>
        <v>0</v>
      </c>
      <c r="D25" s="20">
        <f t="shared" si="24"/>
        <v>0</v>
      </c>
      <c r="E25" s="20">
        <f t="shared" ref="E25:G25" si="25">IFERROR(E10*$E$14,0)</f>
        <v>0</v>
      </c>
      <c r="F25" s="20">
        <f t="shared" si="25"/>
        <v>0</v>
      </c>
      <c r="G25" s="20">
        <f t="shared" si="25"/>
        <v>0</v>
      </c>
      <c r="H25" s="20">
        <f t="shared" ref="H25:J25" si="26">IFERROR(H10*$H$14,0)</f>
        <v>0</v>
      </c>
      <c r="I25" s="20">
        <f t="shared" si="26"/>
        <v>0</v>
      </c>
      <c r="J25" s="20">
        <f t="shared" si="26"/>
        <v>0</v>
      </c>
      <c r="K25" s="20">
        <f t="shared" si="10"/>
        <v>0</v>
      </c>
      <c r="L25" s="4"/>
      <c r="M25" s="20" t="s">
        <v>31</v>
      </c>
      <c r="N25" s="20">
        <f t="shared" ref="N25:V25" si="27">IFERROR(B25/B10,0)</f>
        <v>0</v>
      </c>
      <c r="O25" s="20">
        <f t="shared" si="27"/>
        <v>0</v>
      </c>
      <c r="P25" s="20">
        <f t="shared" si="27"/>
        <v>0</v>
      </c>
      <c r="Q25" s="20">
        <f t="shared" si="27"/>
        <v>0</v>
      </c>
      <c r="R25" s="20">
        <f t="shared" si="27"/>
        <v>0</v>
      </c>
      <c r="S25" s="20">
        <f t="shared" si="27"/>
        <v>0</v>
      </c>
      <c r="T25" s="20">
        <f t="shared" si="27"/>
        <v>0</v>
      </c>
      <c r="U25" s="20">
        <f t="shared" si="27"/>
        <v>0</v>
      </c>
      <c r="V25" s="20">
        <f t="shared" si="27"/>
        <v>0</v>
      </c>
      <c r="W25" s="4"/>
      <c r="X25" s="4"/>
      <c r="Y25" s="4"/>
      <c r="Z25" s="4"/>
      <c r="AA25" s="4"/>
      <c r="AB25" s="4"/>
      <c r="AC25" s="4"/>
      <c r="AD25" s="4"/>
    </row>
    <row r="26" ht="14.25" customHeight="1" spans="1:30" x14ac:dyDescent="0.25">
      <c r="A26" s="20" t="s">
        <v>33</v>
      </c>
      <c r="B26" s="20">
        <f t="shared" ref="B26:D26" si="28">IFERROR(B11*$B$14,0)</f>
        <v>0</v>
      </c>
      <c r="C26" s="20">
        <f t="shared" si="28"/>
        <v>0</v>
      </c>
      <c r="D26" s="20">
        <f t="shared" si="28"/>
        <v>0</v>
      </c>
      <c r="E26" s="20">
        <f t="shared" ref="E26:G26" si="29">IFERROR(E11*$E$14,0)</f>
        <v>0</v>
      </c>
      <c r="F26" s="20">
        <f t="shared" si="29"/>
        <v>0</v>
      </c>
      <c r="G26" s="20">
        <f t="shared" si="29"/>
        <v>0</v>
      </c>
      <c r="H26" s="20">
        <f t="shared" ref="H26:J26" si="30">IFERROR(H11*$H$14,0)</f>
        <v>0</v>
      </c>
      <c r="I26" s="20">
        <f t="shared" si="30"/>
        <v>0</v>
      </c>
      <c r="J26" s="20">
        <f t="shared" si="30"/>
        <v>0</v>
      </c>
      <c r="K26" s="20">
        <f t="shared" si="10"/>
        <v>0</v>
      </c>
      <c r="L26" s="4"/>
      <c r="M26" s="20" t="s">
        <v>33</v>
      </c>
      <c r="N26" s="20">
        <f t="shared" ref="N26:V26" si="31">IFERROR(B26/B11,0)</f>
        <v>0</v>
      </c>
      <c r="O26" s="20">
        <f t="shared" si="31"/>
        <v>0</v>
      </c>
      <c r="P26" s="20">
        <f t="shared" si="31"/>
        <v>0</v>
      </c>
      <c r="Q26" s="20">
        <f t="shared" si="31"/>
        <v>0</v>
      </c>
      <c r="R26" s="20">
        <f t="shared" si="31"/>
        <v>0</v>
      </c>
      <c r="S26" s="20">
        <f t="shared" si="31"/>
        <v>0</v>
      </c>
      <c r="T26" s="20">
        <f t="shared" si="31"/>
        <v>0</v>
      </c>
      <c r="U26" s="20">
        <f t="shared" si="31"/>
        <v>0</v>
      </c>
      <c r="V26" s="20">
        <f t="shared" si="31"/>
        <v>0</v>
      </c>
      <c r="W26" s="4"/>
      <c r="X26" s="4"/>
      <c r="Y26" s="4"/>
      <c r="Z26" s="4"/>
      <c r="AA26" s="4"/>
      <c r="AB26" s="4"/>
      <c r="AC26" s="4"/>
      <c r="AD26" s="4"/>
    </row>
    <row r="27" ht="14.25" customHeight="1" spans="1:30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39">
        <f>SUM(K21:K26)</f>
        <v>0</v>
      </c>
      <c r="L27" s="40" t="str">
        <f>IF(K27&lt;&gt;$Q$6,"Should be "&amp;$Q$6,"ok")</f>
        <v>ok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ht="14.25" customHeight="1" spans="1:30" x14ac:dyDescent="0.25">
      <c r="A28" s="41" t="s">
        <v>38</v>
      </c>
      <c r="B28" s="7"/>
      <c r="C28" s="7"/>
      <c r="D28" s="7"/>
      <c r="E28" s="7"/>
      <c r="F28" s="7"/>
      <c r="G28" s="4"/>
      <c r="H28" s="4"/>
      <c r="I28" s="4"/>
      <c r="J28" s="4"/>
      <c r="K28" s="4"/>
      <c r="L28" s="4"/>
      <c r="M28" s="42" t="str">
        <f>IF(K27&lt;&gt;Q6,"CT marks mismatch, check "&amp;ADDRESS(ROW(K27),COLUMN(K27),4)&amp;"and manual wt sum","CT marks okay")</f>
        <v>CT marks okay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"/>
      <c r="Y28" s="4"/>
      <c r="Z28" s="4"/>
      <c r="AA28" s="4"/>
      <c r="AB28" s="4"/>
      <c r="AC28" s="4"/>
      <c r="AD28" s="4"/>
    </row>
    <row r="29" ht="25.5" customHeight="1" spans="1:30" x14ac:dyDescent="0.25">
      <c r="A29" s="43" t="s">
        <v>39</v>
      </c>
      <c r="B29" s="44" t="str">
        <f>"Class Test marks obtained out of "&amp;K12</f>
        <v>Class Test marks obtained out of 0</v>
      </c>
      <c r="C29" s="45"/>
      <c r="D29" s="45"/>
      <c r="E29" s="45"/>
      <c r="F29" s="45"/>
      <c r="G29" s="45"/>
      <c r="H29" s="45"/>
      <c r="I29" s="45"/>
      <c r="J29" s="45"/>
      <c r="K29" s="4"/>
      <c r="L29" s="4"/>
      <c r="M29" s="21" t="str">
        <f>"CO wise obtained marks out of " &amp;K12</f>
        <v>CO wise obtained marks out of 0</v>
      </c>
      <c r="N29" s="7"/>
      <c r="O29" s="7"/>
      <c r="P29" s="7"/>
      <c r="Q29" s="7"/>
      <c r="R29" s="7"/>
      <c r="S29" s="4"/>
      <c r="T29" s="21" t="str">
        <f>"CO wise obtained marks out of " &amp;K27</f>
        <v>CO wise obtained marks out of 0</v>
      </c>
      <c r="U29" s="7"/>
      <c r="V29" s="7"/>
      <c r="W29" s="7"/>
      <c r="X29" s="7"/>
      <c r="Y29" s="7"/>
      <c r="Z29" s="4"/>
      <c r="AA29" s="4"/>
      <c r="AB29" s="4"/>
      <c r="AC29" s="4"/>
      <c r="AD29" s="4"/>
    </row>
    <row r="30" ht="14.25" customHeight="1" spans="1:30" x14ac:dyDescent="0.25">
      <c r="A30" s="37"/>
      <c r="B30" s="14" t="str">
        <f>B4&amp;" ("&amp;D13 &amp;")"</f>
        <v>CT1 (0)</v>
      </c>
      <c r="C30" s="7"/>
      <c r="D30" s="7"/>
      <c r="E30" s="14" t="str">
        <f>E4&amp;" ("&amp;G13 &amp;")"</f>
        <v>CT2 (0)</v>
      </c>
      <c r="F30" s="7"/>
      <c r="G30" s="7"/>
      <c r="H30" s="14" t="str">
        <f>H4&amp;" ("&amp;J13 &amp;")"</f>
        <v>CT3 (0)</v>
      </c>
      <c r="I30" s="7"/>
      <c r="J30" s="7"/>
      <c r="K30" s="46" t="str">
        <f>"Total ("&amp;K12&amp;")"</f>
        <v>Total (0)</v>
      </c>
      <c r="L30" s="4"/>
      <c r="M30" s="20" t="s">
        <v>25</v>
      </c>
      <c r="N30" s="20" t="s">
        <v>27</v>
      </c>
      <c r="O30" s="20" t="s">
        <v>29</v>
      </c>
      <c r="P30" s="20" t="s">
        <v>30</v>
      </c>
      <c r="Q30" s="20" t="s">
        <v>31</v>
      </c>
      <c r="R30" s="20" t="s">
        <v>33</v>
      </c>
      <c r="S30" s="4"/>
      <c r="T30" s="20" t="s">
        <v>25</v>
      </c>
      <c r="U30" s="20" t="s">
        <v>27</v>
      </c>
      <c r="V30" s="20" t="s">
        <v>29</v>
      </c>
      <c r="W30" s="20" t="s">
        <v>30</v>
      </c>
      <c r="X30" s="20" t="s">
        <v>31</v>
      </c>
      <c r="Y30" s="20" t="s">
        <v>33</v>
      </c>
      <c r="Z30" s="4"/>
      <c r="AA30" s="4"/>
      <c r="AB30" s="4"/>
      <c r="AC30" s="4"/>
      <c r="AD30" s="4"/>
    </row>
    <row r="31" ht="14.25" customHeight="1" spans="1:30" x14ac:dyDescent="0.25">
      <c r="A31" s="10"/>
      <c r="B31" s="17" t="str">
        <f t="shared" ref="B31:J31" si="32">B20</f>
        <v>Q1</v>
      </c>
      <c r="C31" s="17" t="str">
        <f t="shared" si="32"/>
        <v>Q2</v>
      </c>
      <c r="D31" s="17" t="str">
        <f t="shared" si="32"/>
        <v>Q3</v>
      </c>
      <c r="E31" s="17" t="str">
        <f t="shared" si="32"/>
        <v>Q1</v>
      </c>
      <c r="F31" s="17" t="str">
        <f t="shared" si="32"/>
        <v>Q2</v>
      </c>
      <c r="G31" s="17" t="str">
        <f t="shared" si="32"/>
        <v>Q3</v>
      </c>
      <c r="H31" s="17" t="str">
        <f t="shared" si="32"/>
        <v>Q1</v>
      </c>
      <c r="I31" s="17" t="str">
        <f t="shared" si="32"/>
        <v>Q2</v>
      </c>
      <c r="J31" s="17" t="str">
        <f t="shared" si="32"/>
        <v>Q3</v>
      </c>
      <c r="K31" s="47"/>
      <c r="L31" s="4"/>
      <c r="M31" s="48" t="str">
        <f>"("&amp;K6&amp;")"</f>
        <v>(0)</v>
      </c>
      <c r="N31" s="48" t="str">
        <f>"("&amp;K7&amp;")"</f>
        <v>(0)</v>
      </c>
      <c r="O31" s="48" t="str">
        <f>"("&amp;K8&amp;")"</f>
        <v>(0)</v>
      </c>
      <c r="P31" s="48" t="str">
        <f>"("&amp;K9&amp;")"</f>
        <v>(0)</v>
      </c>
      <c r="Q31" s="48" t="str">
        <f>"("&amp;K10&amp;")"</f>
        <v>(0)</v>
      </c>
      <c r="R31" s="48" t="str">
        <f>"("&amp;K11&amp;")"</f>
        <v>(0)</v>
      </c>
      <c r="S31" s="26"/>
      <c r="T31" s="49" t="str">
        <f>"("&amp;K21&amp;")"</f>
        <v>(0)</v>
      </c>
      <c r="U31" s="49" t="str">
        <f>"("&amp;K22&amp;")"</f>
        <v>(0)</v>
      </c>
      <c r="V31" s="49" t="str">
        <f>"("&amp;K23&amp;")"</f>
        <v>(0)</v>
      </c>
      <c r="W31" s="49" t="str">
        <f>"("&amp;K24&amp;")"</f>
        <v>(0)</v>
      </c>
      <c r="X31" s="49" t="str">
        <f>"("&amp;K25&amp;")"</f>
        <v>(0)</v>
      </c>
      <c r="Y31" s="49" t="str">
        <f>"("&amp;K26&amp;")"</f>
        <v>(0)</v>
      </c>
      <c r="Z31" s="4"/>
      <c r="AA31" s="4"/>
      <c r="AB31" s="4"/>
      <c r="AC31" s="4"/>
      <c r="AD31" s="4"/>
    </row>
    <row r="32" ht="14.25" customHeight="1" spans="1:30" x14ac:dyDescent="0.25">
      <c r="A32" s="6"/>
      <c r="B32" s="6"/>
      <c r="C32" s="6"/>
      <c r="D32" s="6"/>
      <c r="E32" s="6"/>
      <c r="F32" s="6"/>
      <c r="G32" s="6"/>
      <c r="H32" s="50"/>
      <c r="I32" s="6"/>
      <c r="J32" s="6"/>
      <c r="K32" s="20">
        <f t="shared" ref="K32:K156" si="33">SUM(B32:J32)</f>
        <v>0</v>
      </c>
      <c r="L32" s="6"/>
      <c r="M32" s="20">
        <f t="shared" ref="M32:M156" si="34">IF(ISBLANK($A32),"",SUMIF($B$6:$J$6,"&gt;0",$B32:$J32))</f>
      </c>
      <c r="N32" s="20">
        <f t="shared" ref="N32:N156" si="35">IF(ISBLANK($A32),"",SUMIF($B$7:$J$7,"&gt;0",$B32:$J32))</f>
      </c>
      <c r="O32" s="20">
        <f t="shared" ref="O32:O156" si="36">IF(ISBLANK($A32),"",SUMIF($B$8:$J$8,"&gt;0",$B32:$J32))</f>
      </c>
      <c r="P32" s="20">
        <f t="shared" ref="P32:P156" si="37">IF(ISBLANK($A32),"",SUMIF($B$9:$J$9,"&gt;0",$B32:$J32))</f>
      </c>
      <c r="Q32" s="20">
        <f t="shared" ref="Q32:Q156" si="38">IF(ISBLANK($A32),"",SUMIF($B$10:$J$10,"&gt;0",$B32:$J32))</f>
      </c>
      <c r="R32" s="20">
        <f t="shared" ref="R32:R156" si="39">IF(ISBLANK($A32),"",SUMIF($B$11:$J$11,"&gt;0",$B32:$J32))</f>
      </c>
      <c r="S32" s="4"/>
      <c r="T32" s="20">
        <f t="shared" ref="T32:T156" si="40">IF(ISBLANK($A32),"",SUMPRODUCT($B32:$J32,$N$21:$V$21))</f>
      </c>
      <c r="U32" s="20">
        <f t="shared" ref="U32:U156" si="41">IF(ISBLANK($A32),"",SUMPRODUCT($B32:$J32,$N$22:$V$22))</f>
      </c>
      <c r="V32" s="20">
        <f t="shared" ref="V32:V156" si="42">IF(ISBLANK($A32),"",SUMPRODUCT($B32:$J32,$N$23:$V$23))</f>
      </c>
      <c r="W32" s="20">
        <f t="shared" ref="W32:W156" si="43">IF(ISBLANK($A32),"",SUMPRODUCT($B32:$J32,$N$24:$V$24))</f>
      </c>
      <c r="X32" s="20">
        <f t="shared" ref="X32:X156" si="44">IF(ISBLANK($A32),"",SUMPRODUCT($B32:$J32,$N$25:$V$25))</f>
      </c>
      <c r="Y32" s="20">
        <f t="shared" ref="Y32:Y156" si="45">IF(ISBLANK($A32),"",SUMPRODUCT($B32:$J32,$N$26:$V$26))</f>
      </c>
      <c r="Z32" s="4"/>
      <c r="AA32" s="4"/>
      <c r="AB32" s="4"/>
      <c r="AC32" s="4"/>
      <c r="AD32" s="4"/>
    </row>
    <row r="33" ht="14.25" customHeight="1" spans="1:30" x14ac:dyDescent="0.25">
      <c r="A33" s="6"/>
      <c r="B33" s="6"/>
      <c r="C33" s="6"/>
      <c r="D33" s="6"/>
      <c r="E33" s="6"/>
      <c r="F33" s="6"/>
      <c r="G33" s="6"/>
      <c r="H33" s="50"/>
      <c r="I33" s="6"/>
      <c r="J33" s="6"/>
      <c r="K33" s="20">
        <f t="shared" si="33"/>
        <v>0</v>
      </c>
      <c r="L33" s="6"/>
      <c r="M33" s="20">
        <f t="shared" si="34"/>
      </c>
      <c r="N33" s="20">
        <f t="shared" si="35"/>
      </c>
      <c r="O33" s="20">
        <f t="shared" si="36"/>
      </c>
      <c r="P33" s="20">
        <f t="shared" si="37"/>
      </c>
      <c r="Q33" s="20">
        <f t="shared" si="38"/>
      </c>
      <c r="R33" s="20">
        <f t="shared" si="39"/>
      </c>
      <c r="S33" s="4"/>
      <c r="T33" s="20">
        <f t="shared" si="40"/>
      </c>
      <c r="U33" s="20">
        <f t="shared" si="41"/>
      </c>
      <c r="V33" s="20">
        <f t="shared" si="42"/>
      </c>
      <c r="W33" s="20">
        <f t="shared" si="43"/>
      </c>
      <c r="X33" s="20">
        <f t="shared" si="44"/>
      </c>
      <c r="Y33" s="20">
        <f t="shared" si="45"/>
      </c>
      <c r="Z33" s="4"/>
      <c r="AA33" s="4"/>
      <c r="AB33" s="4"/>
      <c r="AC33" s="4"/>
      <c r="AD33" s="4"/>
    </row>
    <row r="34" ht="14.25" customHeight="1" spans="1:30" x14ac:dyDescent="0.25">
      <c r="A34" s="6"/>
      <c r="B34" s="6"/>
      <c r="C34" s="6"/>
      <c r="D34" s="6"/>
      <c r="E34" s="6"/>
      <c r="F34" s="6"/>
      <c r="G34" s="6"/>
      <c r="H34" s="50"/>
      <c r="I34" s="6"/>
      <c r="J34" s="6"/>
      <c r="K34" s="20">
        <f t="shared" si="33"/>
        <v>0</v>
      </c>
      <c r="L34" s="6"/>
      <c r="M34" s="20">
        <f t="shared" si="34"/>
      </c>
      <c r="N34" s="20">
        <f t="shared" si="35"/>
      </c>
      <c r="O34" s="20">
        <f t="shared" si="36"/>
      </c>
      <c r="P34" s="20">
        <f t="shared" si="37"/>
      </c>
      <c r="Q34" s="20">
        <f t="shared" si="38"/>
      </c>
      <c r="R34" s="20">
        <f t="shared" si="39"/>
      </c>
      <c r="S34" s="4"/>
      <c r="T34" s="20">
        <f t="shared" si="40"/>
      </c>
      <c r="U34" s="20">
        <f t="shared" si="41"/>
      </c>
      <c r="V34" s="20">
        <f t="shared" si="42"/>
      </c>
      <c r="W34" s="20">
        <f t="shared" si="43"/>
      </c>
      <c r="X34" s="20">
        <f t="shared" si="44"/>
      </c>
      <c r="Y34" s="20">
        <f t="shared" si="45"/>
      </c>
      <c r="Z34" s="4"/>
      <c r="AA34" s="4"/>
      <c r="AB34" s="4"/>
      <c r="AC34" s="4"/>
      <c r="AD34" s="4"/>
    </row>
    <row r="35" ht="14.25" customHeight="1" spans="1:30" x14ac:dyDescent="0.25">
      <c r="A35" s="6"/>
      <c r="B35" s="6"/>
      <c r="C35" s="6"/>
      <c r="D35" s="6"/>
      <c r="E35" s="6"/>
      <c r="F35" s="6"/>
      <c r="G35" s="6"/>
      <c r="H35" s="50"/>
      <c r="I35" s="6"/>
      <c r="J35" s="6"/>
      <c r="K35" s="20">
        <f t="shared" si="33"/>
        <v>0</v>
      </c>
      <c r="L35" s="6"/>
      <c r="M35" s="20">
        <f t="shared" si="34"/>
      </c>
      <c r="N35" s="20">
        <f t="shared" si="35"/>
      </c>
      <c r="O35" s="20">
        <f t="shared" si="36"/>
      </c>
      <c r="P35" s="20">
        <f t="shared" si="37"/>
      </c>
      <c r="Q35" s="20">
        <f t="shared" si="38"/>
      </c>
      <c r="R35" s="20">
        <f t="shared" si="39"/>
      </c>
      <c r="S35" s="4"/>
      <c r="T35" s="20">
        <f t="shared" si="40"/>
      </c>
      <c r="U35" s="20">
        <f t="shared" si="41"/>
      </c>
      <c r="V35" s="20">
        <f t="shared" si="42"/>
      </c>
      <c r="W35" s="20">
        <f t="shared" si="43"/>
      </c>
      <c r="X35" s="20">
        <f t="shared" si="44"/>
      </c>
      <c r="Y35" s="20">
        <f t="shared" si="45"/>
      </c>
      <c r="Z35" s="4"/>
      <c r="AA35" s="4"/>
      <c r="AB35" s="4"/>
      <c r="AC35" s="4"/>
      <c r="AD35" s="4"/>
    </row>
    <row r="36" ht="14.25" customHeight="1" spans="1:30" x14ac:dyDescent="0.25">
      <c r="A36" s="6"/>
      <c r="B36" s="6"/>
      <c r="C36" s="6"/>
      <c r="D36" s="6"/>
      <c r="E36" s="6"/>
      <c r="F36" s="6"/>
      <c r="G36" s="6"/>
      <c r="H36" s="50"/>
      <c r="I36" s="6"/>
      <c r="J36" s="6"/>
      <c r="K36" s="20">
        <f t="shared" si="33"/>
        <v>0</v>
      </c>
      <c r="L36" s="6"/>
      <c r="M36" s="20">
        <f t="shared" si="34"/>
      </c>
      <c r="N36" s="20">
        <f t="shared" si="35"/>
      </c>
      <c r="O36" s="20">
        <f t="shared" si="36"/>
      </c>
      <c r="P36" s="20">
        <f t="shared" si="37"/>
      </c>
      <c r="Q36" s="20">
        <f t="shared" si="38"/>
      </c>
      <c r="R36" s="20">
        <f t="shared" si="39"/>
      </c>
      <c r="S36" s="4"/>
      <c r="T36" s="20">
        <f t="shared" si="40"/>
      </c>
      <c r="U36" s="20">
        <f t="shared" si="41"/>
      </c>
      <c r="V36" s="20">
        <f t="shared" si="42"/>
      </c>
      <c r="W36" s="20">
        <f t="shared" si="43"/>
      </c>
      <c r="X36" s="20">
        <f t="shared" si="44"/>
      </c>
      <c r="Y36" s="20">
        <f t="shared" si="45"/>
      </c>
      <c r="Z36" s="4"/>
      <c r="AA36" s="4"/>
      <c r="AB36" s="4"/>
      <c r="AC36" s="4"/>
      <c r="AD36" s="4"/>
    </row>
    <row r="37" ht="14.25" customHeight="1" spans="1:30" x14ac:dyDescent="0.25">
      <c r="A37" s="6"/>
      <c r="B37" s="6"/>
      <c r="C37" s="6"/>
      <c r="D37" s="6"/>
      <c r="E37" s="6"/>
      <c r="F37" s="6"/>
      <c r="G37" s="6"/>
      <c r="H37" s="50"/>
      <c r="I37" s="6"/>
      <c r="J37" s="6"/>
      <c r="K37" s="20">
        <f t="shared" si="33"/>
        <v>0</v>
      </c>
      <c r="L37" s="6"/>
      <c r="M37" s="20">
        <f t="shared" si="34"/>
      </c>
      <c r="N37" s="20">
        <f t="shared" si="35"/>
      </c>
      <c r="O37" s="20">
        <f t="shared" si="36"/>
      </c>
      <c r="P37" s="20">
        <f t="shared" si="37"/>
      </c>
      <c r="Q37" s="20">
        <f t="shared" si="38"/>
      </c>
      <c r="R37" s="20">
        <f t="shared" si="39"/>
      </c>
      <c r="S37" s="4"/>
      <c r="T37" s="20">
        <f t="shared" si="40"/>
      </c>
      <c r="U37" s="20">
        <f t="shared" si="41"/>
      </c>
      <c r="V37" s="20">
        <f t="shared" si="42"/>
      </c>
      <c r="W37" s="20">
        <f t="shared" si="43"/>
      </c>
      <c r="X37" s="20">
        <f t="shared" si="44"/>
      </c>
      <c r="Y37" s="20">
        <f t="shared" si="45"/>
      </c>
      <c r="Z37" s="4"/>
      <c r="AA37" s="4"/>
      <c r="AB37" s="4"/>
      <c r="AC37" s="4"/>
      <c r="AD37" s="4"/>
    </row>
    <row r="38" ht="14.25" customHeight="1" spans="1:30" x14ac:dyDescent="0.25">
      <c r="A38" s="6"/>
      <c r="B38" s="6"/>
      <c r="C38" s="6"/>
      <c r="D38" s="6"/>
      <c r="E38" s="6"/>
      <c r="F38" s="6"/>
      <c r="G38" s="6"/>
      <c r="H38" s="50"/>
      <c r="I38" s="6"/>
      <c r="J38" s="6"/>
      <c r="K38" s="20">
        <f t="shared" si="33"/>
        <v>0</v>
      </c>
      <c r="L38" s="6"/>
      <c r="M38" s="20">
        <f t="shared" si="34"/>
      </c>
      <c r="N38" s="20">
        <f t="shared" si="35"/>
      </c>
      <c r="O38" s="20">
        <f t="shared" si="36"/>
      </c>
      <c r="P38" s="20">
        <f t="shared" si="37"/>
      </c>
      <c r="Q38" s="20">
        <f t="shared" si="38"/>
      </c>
      <c r="R38" s="20">
        <f t="shared" si="39"/>
      </c>
      <c r="S38" s="4"/>
      <c r="T38" s="20">
        <f t="shared" si="40"/>
      </c>
      <c r="U38" s="20">
        <f t="shared" si="41"/>
      </c>
      <c r="V38" s="20">
        <f t="shared" si="42"/>
      </c>
      <c r="W38" s="20">
        <f t="shared" si="43"/>
      </c>
      <c r="X38" s="20">
        <f t="shared" si="44"/>
      </c>
      <c r="Y38" s="20">
        <f t="shared" si="45"/>
      </c>
      <c r="Z38" s="4"/>
      <c r="AA38" s="4"/>
      <c r="AB38" s="4"/>
      <c r="AC38" s="4"/>
      <c r="AD38" s="4"/>
    </row>
    <row r="39" ht="14.25" customHeight="1" spans="1:30" x14ac:dyDescent="0.25">
      <c r="A39" s="6"/>
      <c r="B39" s="6"/>
      <c r="C39" s="6"/>
      <c r="D39" s="6"/>
      <c r="E39" s="6"/>
      <c r="F39" s="6"/>
      <c r="G39" s="6"/>
      <c r="H39" s="50"/>
      <c r="I39" s="6"/>
      <c r="J39" s="6"/>
      <c r="K39" s="20">
        <f t="shared" si="33"/>
        <v>0</v>
      </c>
      <c r="L39" s="6"/>
      <c r="M39" s="20">
        <f t="shared" si="34"/>
      </c>
      <c r="N39" s="20">
        <f t="shared" si="35"/>
      </c>
      <c r="O39" s="20">
        <f t="shared" si="36"/>
      </c>
      <c r="P39" s="20">
        <f t="shared" si="37"/>
      </c>
      <c r="Q39" s="20">
        <f t="shared" si="38"/>
      </c>
      <c r="R39" s="20">
        <f t="shared" si="39"/>
      </c>
      <c r="S39" s="4"/>
      <c r="T39" s="20">
        <f t="shared" si="40"/>
      </c>
      <c r="U39" s="20">
        <f t="shared" si="41"/>
      </c>
      <c r="V39" s="20">
        <f t="shared" si="42"/>
      </c>
      <c r="W39" s="20">
        <f t="shared" si="43"/>
      </c>
      <c r="X39" s="20">
        <f t="shared" si="44"/>
      </c>
      <c r="Y39" s="20">
        <f t="shared" si="45"/>
      </c>
      <c r="Z39" s="4"/>
      <c r="AA39" s="4"/>
      <c r="AB39" s="4"/>
      <c r="AC39" s="4"/>
      <c r="AD39" s="4"/>
    </row>
    <row r="40" ht="14.25" customHeight="1" spans="1:30" x14ac:dyDescent="0.25">
      <c r="A40" s="6"/>
      <c r="B40" s="6"/>
      <c r="C40" s="6"/>
      <c r="D40" s="6"/>
      <c r="E40" s="6"/>
      <c r="F40" s="6"/>
      <c r="G40" s="6"/>
      <c r="H40" s="50"/>
      <c r="I40" s="6"/>
      <c r="J40" s="6"/>
      <c r="K40" s="20">
        <f t="shared" si="33"/>
        <v>0</v>
      </c>
      <c r="L40" s="6"/>
      <c r="M40" s="20">
        <f t="shared" si="34"/>
      </c>
      <c r="N40" s="20">
        <f t="shared" si="35"/>
      </c>
      <c r="O40" s="20">
        <f t="shared" si="36"/>
      </c>
      <c r="P40" s="20">
        <f t="shared" si="37"/>
      </c>
      <c r="Q40" s="20">
        <f t="shared" si="38"/>
      </c>
      <c r="R40" s="20">
        <f t="shared" si="39"/>
      </c>
      <c r="S40" s="4"/>
      <c r="T40" s="20">
        <f t="shared" si="40"/>
      </c>
      <c r="U40" s="20">
        <f t="shared" si="41"/>
      </c>
      <c r="V40" s="20">
        <f t="shared" si="42"/>
      </c>
      <c r="W40" s="20">
        <f t="shared" si="43"/>
      </c>
      <c r="X40" s="20">
        <f t="shared" si="44"/>
      </c>
      <c r="Y40" s="20">
        <f t="shared" si="45"/>
      </c>
      <c r="Z40" s="4"/>
      <c r="AA40" s="4"/>
      <c r="AB40" s="4"/>
      <c r="AC40" s="4"/>
      <c r="AD40" s="4"/>
    </row>
    <row r="41" ht="14.25" customHeight="1" spans="1:30" x14ac:dyDescent="0.25">
      <c r="A41" s="6"/>
      <c r="B41" s="6"/>
      <c r="C41" s="6"/>
      <c r="D41" s="6"/>
      <c r="E41" s="6"/>
      <c r="F41" s="6"/>
      <c r="G41" s="6"/>
      <c r="H41" s="50"/>
      <c r="I41" s="6"/>
      <c r="J41" s="6"/>
      <c r="K41" s="20">
        <f t="shared" si="33"/>
        <v>0</v>
      </c>
      <c r="L41" s="6"/>
      <c r="M41" s="20">
        <f t="shared" si="34"/>
      </c>
      <c r="N41" s="20">
        <f t="shared" si="35"/>
      </c>
      <c r="O41" s="20">
        <f t="shared" si="36"/>
      </c>
      <c r="P41" s="20">
        <f t="shared" si="37"/>
      </c>
      <c r="Q41" s="20">
        <f t="shared" si="38"/>
      </c>
      <c r="R41" s="20">
        <f t="shared" si="39"/>
      </c>
      <c r="S41" s="4"/>
      <c r="T41" s="20">
        <f t="shared" si="40"/>
      </c>
      <c r="U41" s="20">
        <f t="shared" si="41"/>
      </c>
      <c r="V41" s="20">
        <f t="shared" si="42"/>
      </c>
      <c r="W41" s="20">
        <f t="shared" si="43"/>
      </c>
      <c r="X41" s="20">
        <f t="shared" si="44"/>
      </c>
      <c r="Y41" s="20">
        <f t="shared" si="45"/>
      </c>
      <c r="Z41" s="4"/>
      <c r="AA41" s="4"/>
      <c r="AB41" s="4"/>
      <c r="AC41" s="4"/>
      <c r="AD41" s="4"/>
    </row>
    <row r="42" ht="14.25" customHeight="1" spans="1:30" x14ac:dyDescent="0.25">
      <c r="A42" s="6"/>
      <c r="B42" s="6"/>
      <c r="C42" s="6"/>
      <c r="D42" s="6"/>
      <c r="E42" s="6"/>
      <c r="F42" s="6"/>
      <c r="G42" s="6"/>
      <c r="H42" s="50"/>
      <c r="I42" s="6"/>
      <c r="J42" s="6"/>
      <c r="K42" s="20">
        <f t="shared" si="33"/>
        <v>0</v>
      </c>
      <c r="L42" s="6"/>
      <c r="M42" s="20">
        <f t="shared" si="34"/>
      </c>
      <c r="N42" s="20">
        <f t="shared" si="35"/>
      </c>
      <c r="O42" s="20">
        <f t="shared" si="36"/>
      </c>
      <c r="P42" s="20">
        <f t="shared" si="37"/>
      </c>
      <c r="Q42" s="20">
        <f t="shared" si="38"/>
      </c>
      <c r="R42" s="20">
        <f t="shared" si="39"/>
      </c>
      <c r="S42" s="4"/>
      <c r="T42" s="20">
        <f t="shared" si="40"/>
      </c>
      <c r="U42" s="20">
        <f t="shared" si="41"/>
      </c>
      <c r="V42" s="20">
        <f t="shared" si="42"/>
      </c>
      <c r="W42" s="20">
        <f t="shared" si="43"/>
      </c>
      <c r="X42" s="20">
        <f t="shared" si="44"/>
      </c>
      <c r="Y42" s="20">
        <f t="shared" si="45"/>
      </c>
      <c r="Z42" s="4"/>
      <c r="AA42" s="4"/>
      <c r="AB42" s="4"/>
      <c r="AC42" s="4"/>
      <c r="AD42" s="4"/>
    </row>
    <row r="43" ht="14.25" customHeight="1" spans="1:30" x14ac:dyDescent="0.25">
      <c r="A43" s="6"/>
      <c r="B43" s="6"/>
      <c r="C43" s="6"/>
      <c r="D43" s="6"/>
      <c r="E43" s="6"/>
      <c r="F43" s="6"/>
      <c r="G43" s="6"/>
      <c r="H43" s="50"/>
      <c r="I43" s="6"/>
      <c r="J43" s="6"/>
      <c r="K43" s="20">
        <f t="shared" si="33"/>
        <v>0</v>
      </c>
      <c r="L43" s="6"/>
      <c r="M43" s="20">
        <f t="shared" si="34"/>
      </c>
      <c r="N43" s="20">
        <f t="shared" si="35"/>
      </c>
      <c r="O43" s="20">
        <f t="shared" si="36"/>
      </c>
      <c r="P43" s="20">
        <f t="shared" si="37"/>
      </c>
      <c r="Q43" s="20">
        <f t="shared" si="38"/>
      </c>
      <c r="R43" s="20">
        <f t="shared" si="39"/>
      </c>
      <c r="S43" s="4"/>
      <c r="T43" s="20">
        <f t="shared" si="40"/>
      </c>
      <c r="U43" s="20">
        <f t="shared" si="41"/>
      </c>
      <c r="V43" s="20">
        <f t="shared" si="42"/>
      </c>
      <c r="W43" s="20">
        <f t="shared" si="43"/>
      </c>
      <c r="X43" s="20">
        <f t="shared" si="44"/>
      </c>
      <c r="Y43" s="20">
        <f t="shared" si="45"/>
      </c>
      <c r="Z43" s="4"/>
      <c r="AA43" s="4"/>
      <c r="AB43" s="4"/>
      <c r="AC43" s="4"/>
      <c r="AD43" s="4"/>
    </row>
    <row r="44" ht="14.25" customHeight="1" spans="1:30" x14ac:dyDescent="0.25">
      <c r="A44" s="6"/>
      <c r="B44" s="6"/>
      <c r="C44" s="6"/>
      <c r="D44" s="6"/>
      <c r="E44" s="6"/>
      <c r="F44" s="6"/>
      <c r="G44" s="6"/>
      <c r="H44" s="50"/>
      <c r="I44" s="6"/>
      <c r="J44" s="6"/>
      <c r="K44" s="20">
        <f t="shared" si="33"/>
        <v>0</v>
      </c>
      <c r="L44" s="6"/>
      <c r="M44" s="20">
        <f t="shared" si="34"/>
      </c>
      <c r="N44" s="20">
        <f t="shared" si="35"/>
      </c>
      <c r="O44" s="20">
        <f t="shared" si="36"/>
      </c>
      <c r="P44" s="20">
        <f t="shared" si="37"/>
      </c>
      <c r="Q44" s="20">
        <f t="shared" si="38"/>
      </c>
      <c r="R44" s="20">
        <f t="shared" si="39"/>
      </c>
      <c r="S44" s="4"/>
      <c r="T44" s="20">
        <f t="shared" si="40"/>
      </c>
      <c r="U44" s="20">
        <f t="shared" si="41"/>
      </c>
      <c r="V44" s="20">
        <f t="shared" si="42"/>
      </c>
      <c r="W44" s="20">
        <f t="shared" si="43"/>
      </c>
      <c r="X44" s="20">
        <f t="shared" si="44"/>
      </c>
      <c r="Y44" s="20">
        <f t="shared" si="45"/>
      </c>
      <c r="Z44" s="4"/>
      <c r="AA44" s="4"/>
      <c r="AB44" s="4"/>
      <c r="AC44" s="4"/>
      <c r="AD44" s="4"/>
    </row>
    <row r="45" ht="14.25" customHeight="1" spans="1:30" x14ac:dyDescent="0.25">
      <c r="A45" s="6"/>
      <c r="B45" s="6"/>
      <c r="C45" s="6"/>
      <c r="D45" s="6"/>
      <c r="E45" s="6"/>
      <c r="F45" s="6"/>
      <c r="G45" s="6"/>
      <c r="H45" s="50"/>
      <c r="I45" s="6"/>
      <c r="J45" s="6"/>
      <c r="K45" s="20">
        <f t="shared" si="33"/>
        <v>0</v>
      </c>
      <c r="L45" s="6"/>
      <c r="M45" s="20">
        <f t="shared" si="34"/>
      </c>
      <c r="N45" s="20">
        <f t="shared" si="35"/>
      </c>
      <c r="O45" s="20">
        <f t="shared" si="36"/>
      </c>
      <c r="P45" s="20">
        <f t="shared" si="37"/>
      </c>
      <c r="Q45" s="20">
        <f t="shared" si="38"/>
      </c>
      <c r="R45" s="20">
        <f t="shared" si="39"/>
      </c>
      <c r="S45" s="4"/>
      <c r="T45" s="20">
        <f t="shared" si="40"/>
      </c>
      <c r="U45" s="20">
        <f t="shared" si="41"/>
      </c>
      <c r="V45" s="20">
        <f t="shared" si="42"/>
      </c>
      <c r="W45" s="20">
        <f t="shared" si="43"/>
      </c>
      <c r="X45" s="20">
        <f t="shared" si="44"/>
      </c>
      <c r="Y45" s="20">
        <f t="shared" si="45"/>
      </c>
      <c r="Z45" s="4"/>
      <c r="AA45" s="4"/>
      <c r="AB45" s="4"/>
      <c r="AC45" s="4"/>
      <c r="AD45" s="4"/>
    </row>
    <row r="46" ht="14.25" customHeight="1" spans="1:30" x14ac:dyDescent="0.25">
      <c r="A46" s="6"/>
      <c r="B46" s="6"/>
      <c r="C46" s="6"/>
      <c r="D46" s="6"/>
      <c r="E46" s="6"/>
      <c r="F46" s="6"/>
      <c r="G46" s="6"/>
      <c r="H46" s="50"/>
      <c r="I46" s="6"/>
      <c r="J46" s="6"/>
      <c r="K46" s="20">
        <f t="shared" si="33"/>
        <v>0</v>
      </c>
      <c r="L46" s="6"/>
      <c r="M46" s="20">
        <f t="shared" si="34"/>
      </c>
      <c r="N46" s="20">
        <f t="shared" si="35"/>
      </c>
      <c r="O46" s="20">
        <f t="shared" si="36"/>
      </c>
      <c r="P46" s="20">
        <f t="shared" si="37"/>
      </c>
      <c r="Q46" s="20">
        <f t="shared" si="38"/>
      </c>
      <c r="R46" s="20">
        <f t="shared" si="39"/>
      </c>
      <c r="S46" s="4"/>
      <c r="T46" s="20">
        <f t="shared" si="40"/>
      </c>
      <c r="U46" s="20">
        <f t="shared" si="41"/>
      </c>
      <c r="V46" s="20">
        <f t="shared" si="42"/>
      </c>
      <c r="W46" s="20">
        <f t="shared" si="43"/>
      </c>
      <c r="X46" s="20">
        <f t="shared" si="44"/>
      </c>
      <c r="Y46" s="20">
        <f t="shared" si="45"/>
      </c>
      <c r="Z46" s="4"/>
      <c r="AA46" s="4"/>
      <c r="AB46" s="4"/>
      <c r="AC46" s="4"/>
      <c r="AD46" s="4"/>
    </row>
    <row r="47" ht="14.25" customHeight="1" spans="1:30" x14ac:dyDescent="0.25">
      <c r="A47" s="6"/>
      <c r="B47" s="6"/>
      <c r="C47" s="6"/>
      <c r="D47" s="6"/>
      <c r="E47" s="6"/>
      <c r="F47" s="6"/>
      <c r="G47" s="6"/>
      <c r="H47" s="50"/>
      <c r="I47" s="6"/>
      <c r="J47" s="6"/>
      <c r="K47" s="20">
        <f t="shared" si="33"/>
        <v>0</v>
      </c>
      <c r="L47" s="6"/>
      <c r="M47" s="20">
        <f t="shared" si="34"/>
      </c>
      <c r="N47" s="20">
        <f t="shared" si="35"/>
      </c>
      <c r="O47" s="20">
        <f t="shared" si="36"/>
      </c>
      <c r="P47" s="20">
        <f t="shared" si="37"/>
      </c>
      <c r="Q47" s="20">
        <f t="shared" si="38"/>
      </c>
      <c r="R47" s="20">
        <f t="shared" si="39"/>
      </c>
      <c r="S47" s="4"/>
      <c r="T47" s="20">
        <f t="shared" si="40"/>
      </c>
      <c r="U47" s="20">
        <f t="shared" si="41"/>
      </c>
      <c r="V47" s="20">
        <f t="shared" si="42"/>
      </c>
      <c r="W47" s="20">
        <f t="shared" si="43"/>
      </c>
      <c r="X47" s="20">
        <f t="shared" si="44"/>
      </c>
      <c r="Y47" s="20">
        <f t="shared" si="45"/>
      </c>
      <c r="Z47" s="4"/>
      <c r="AA47" s="4"/>
      <c r="AB47" s="4"/>
      <c r="AC47" s="4"/>
      <c r="AD47" s="4"/>
    </row>
    <row r="48" ht="14.25" customHeight="1" spans="1:30" x14ac:dyDescent="0.25">
      <c r="A48" s="6"/>
      <c r="B48" s="6"/>
      <c r="C48" s="6"/>
      <c r="D48" s="6"/>
      <c r="E48" s="6"/>
      <c r="F48" s="6"/>
      <c r="G48" s="6"/>
      <c r="H48" s="50"/>
      <c r="I48" s="6"/>
      <c r="J48" s="6"/>
      <c r="K48" s="20">
        <f t="shared" si="33"/>
        <v>0</v>
      </c>
      <c r="L48" s="6"/>
      <c r="M48" s="20">
        <f t="shared" si="34"/>
      </c>
      <c r="N48" s="20">
        <f t="shared" si="35"/>
      </c>
      <c r="O48" s="20">
        <f t="shared" si="36"/>
      </c>
      <c r="P48" s="20">
        <f t="shared" si="37"/>
      </c>
      <c r="Q48" s="20">
        <f t="shared" si="38"/>
      </c>
      <c r="R48" s="20">
        <f t="shared" si="39"/>
      </c>
      <c r="S48" s="4"/>
      <c r="T48" s="20">
        <f t="shared" si="40"/>
      </c>
      <c r="U48" s="20">
        <f t="shared" si="41"/>
      </c>
      <c r="V48" s="20">
        <f t="shared" si="42"/>
      </c>
      <c r="W48" s="20">
        <f t="shared" si="43"/>
      </c>
      <c r="X48" s="20">
        <f t="shared" si="44"/>
      </c>
      <c r="Y48" s="20">
        <f t="shared" si="45"/>
      </c>
      <c r="Z48" s="4"/>
      <c r="AA48" s="4"/>
      <c r="AB48" s="4"/>
      <c r="AC48" s="4"/>
      <c r="AD48" s="4"/>
    </row>
    <row r="49" ht="14.25" customHeight="1" spans="1:30" x14ac:dyDescent="0.25">
      <c r="A49" s="6"/>
      <c r="B49" s="6"/>
      <c r="C49" s="6"/>
      <c r="D49" s="6"/>
      <c r="E49" s="6"/>
      <c r="F49" s="6"/>
      <c r="G49" s="6"/>
      <c r="H49" s="50"/>
      <c r="I49" s="6"/>
      <c r="J49" s="6"/>
      <c r="K49" s="20">
        <f t="shared" si="33"/>
        <v>0</v>
      </c>
      <c r="L49" s="6"/>
      <c r="M49" s="20">
        <f t="shared" si="34"/>
      </c>
      <c r="N49" s="20">
        <f t="shared" si="35"/>
      </c>
      <c r="O49" s="20">
        <f t="shared" si="36"/>
      </c>
      <c r="P49" s="20">
        <f t="shared" si="37"/>
      </c>
      <c r="Q49" s="20">
        <f t="shared" si="38"/>
      </c>
      <c r="R49" s="20">
        <f t="shared" si="39"/>
      </c>
      <c r="S49" s="4"/>
      <c r="T49" s="20">
        <f t="shared" si="40"/>
      </c>
      <c r="U49" s="20">
        <f t="shared" si="41"/>
      </c>
      <c r="V49" s="20">
        <f t="shared" si="42"/>
      </c>
      <c r="W49" s="20">
        <f t="shared" si="43"/>
      </c>
      <c r="X49" s="20">
        <f t="shared" si="44"/>
      </c>
      <c r="Y49" s="20">
        <f t="shared" si="45"/>
      </c>
      <c r="Z49" s="4"/>
      <c r="AA49" s="4"/>
      <c r="AB49" s="4"/>
      <c r="AC49" s="4"/>
      <c r="AD49" s="4"/>
    </row>
    <row r="50" ht="14.25" customHeight="1" spans="1:30" x14ac:dyDescent="0.25">
      <c r="A50" s="6"/>
      <c r="B50" s="6"/>
      <c r="C50" s="6"/>
      <c r="D50" s="6"/>
      <c r="E50" s="6"/>
      <c r="F50" s="6"/>
      <c r="G50" s="6"/>
      <c r="H50" s="50"/>
      <c r="I50" s="6"/>
      <c r="J50" s="6"/>
      <c r="K50" s="20">
        <f t="shared" si="33"/>
        <v>0</v>
      </c>
      <c r="L50" s="6"/>
      <c r="M50" s="20">
        <f t="shared" si="34"/>
      </c>
      <c r="N50" s="20">
        <f t="shared" si="35"/>
      </c>
      <c r="O50" s="20">
        <f t="shared" si="36"/>
      </c>
      <c r="P50" s="20">
        <f t="shared" si="37"/>
      </c>
      <c r="Q50" s="20">
        <f t="shared" si="38"/>
      </c>
      <c r="R50" s="20">
        <f t="shared" si="39"/>
      </c>
      <c r="S50" s="4"/>
      <c r="T50" s="20">
        <f t="shared" si="40"/>
      </c>
      <c r="U50" s="20">
        <f t="shared" si="41"/>
      </c>
      <c r="V50" s="20">
        <f t="shared" si="42"/>
      </c>
      <c r="W50" s="20">
        <f t="shared" si="43"/>
      </c>
      <c r="X50" s="20">
        <f t="shared" si="44"/>
      </c>
      <c r="Y50" s="20">
        <f t="shared" si="45"/>
      </c>
      <c r="Z50" s="4"/>
      <c r="AA50" s="4"/>
      <c r="AB50" s="4"/>
      <c r="AC50" s="4"/>
      <c r="AD50" s="4"/>
    </row>
    <row r="51" ht="14.25" customHeight="1" spans="1:30" x14ac:dyDescent="0.25">
      <c r="A51" s="6"/>
      <c r="B51" s="6"/>
      <c r="C51" s="6"/>
      <c r="D51" s="6"/>
      <c r="E51" s="6"/>
      <c r="F51" s="6"/>
      <c r="G51" s="6"/>
      <c r="H51" s="50"/>
      <c r="I51" s="6"/>
      <c r="J51" s="6"/>
      <c r="K51" s="20">
        <f t="shared" si="33"/>
        <v>0</v>
      </c>
      <c r="L51" s="6"/>
      <c r="M51" s="20">
        <f t="shared" si="34"/>
      </c>
      <c r="N51" s="20">
        <f t="shared" si="35"/>
      </c>
      <c r="O51" s="20">
        <f t="shared" si="36"/>
      </c>
      <c r="P51" s="20">
        <f t="shared" si="37"/>
      </c>
      <c r="Q51" s="20">
        <f t="shared" si="38"/>
      </c>
      <c r="R51" s="20">
        <f t="shared" si="39"/>
      </c>
      <c r="S51" s="4"/>
      <c r="T51" s="20">
        <f t="shared" si="40"/>
      </c>
      <c r="U51" s="20">
        <f t="shared" si="41"/>
      </c>
      <c r="V51" s="20">
        <f t="shared" si="42"/>
      </c>
      <c r="W51" s="20">
        <f t="shared" si="43"/>
      </c>
      <c r="X51" s="20">
        <f t="shared" si="44"/>
      </c>
      <c r="Y51" s="20">
        <f t="shared" si="45"/>
      </c>
      <c r="Z51" s="4"/>
      <c r="AA51" s="4"/>
      <c r="AB51" s="4"/>
      <c r="AC51" s="4"/>
      <c r="AD51" s="4"/>
    </row>
    <row r="52" ht="14.25" customHeight="1" spans="1:30" x14ac:dyDescent="0.25">
      <c r="A52" s="6"/>
      <c r="B52" s="6"/>
      <c r="C52" s="6"/>
      <c r="D52" s="6"/>
      <c r="E52" s="6"/>
      <c r="F52" s="6"/>
      <c r="G52" s="6"/>
      <c r="H52" s="50"/>
      <c r="I52" s="6"/>
      <c r="J52" s="6"/>
      <c r="K52" s="20">
        <f t="shared" si="33"/>
        <v>0</v>
      </c>
      <c r="L52" s="6"/>
      <c r="M52" s="20">
        <f t="shared" si="34"/>
      </c>
      <c r="N52" s="20">
        <f t="shared" si="35"/>
      </c>
      <c r="O52" s="20">
        <f t="shared" si="36"/>
      </c>
      <c r="P52" s="20">
        <f t="shared" si="37"/>
      </c>
      <c r="Q52" s="20">
        <f t="shared" si="38"/>
      </c>
      <c r="R52" s="20">
        <f t="shared" si="39"/>
      </c>
      <c r="S52" s="4"/>
      <c r="T52" s="20">
        <f t="shared" si="40"/>
      </c>
      <c r="U52" s="20">
        <f t="shared" si="41"/>
      </c>
      <c r="V52" s="20">
        <f t="shared" si="42"/>
      </c>
      <c r="W52" s="20">
        <f t="shared" si="43"/>
      </c>
      <c r="X52" s="20">
        <f t="shared" si="44"/>
      </c>
      <c r="Y52" s="20">
        <f t="shared" si="45"/>
      </c>
      <c r="Z52" s="4"/>
      <c r="AA52" s="4"/>
      <c r="AB52" s="4"/>
      <c r="AC52" s="4"/>
      <c r="AD52" s="4"/>
    </row>
    <row r="53" ht="14.25" customHeight="1" spans="1:30" x14ac:dyDescent="0.25">
      <c r="A53" s="6"/>
      <c r="B53" s="6"/>
      <c r="C53" s="6"/>
      <c r="D53" s="6"/>
      <c r="E53" s="6"/>
      <c r="F53" s="6"/>
      <c r="G53" s="6"/>
      <c r="H53" s="50"/>
      <c r="I53" s="6"/>
      <c r="J53" s="6"/>
      <c r="K53" s="20">
        <f t="shared" si="33"/>
        <v>0</v>
      </c>
      <c r="L53" s="6"/>
      <c r="M53" s="20">
        <f t="shared" si="34"/>
      </c>
      <c r="N53" s="20">
        <f t="shared" si="35"/>
      </c>
      <c r="O53" s="20">
        <f t="shared" si="36"/>
      </c>
      <c r="P53" s="20">
        <f t="shared" si="37"/>
      </c>
      <c r="Q53" s="20">
        <f t="shared" si="38"/>
      </c>
      <c r="R53" s="20">
        <f t="shared" si="39"/>
      </c>
      <c r="S53" s="4"/>
      <c r="T53" s="20">
        <f t="shared" si="40"/>
      </c>
      <c r="U53" s="20">
        <f t="shared" si="41"/>
      </c>
      <c r="V53" s="20">
        <f t="shared" si="42"/>
      </c>
      <c r="W53" s="20">
        <f t="shared" si="43"/>
      </c>
      <c r="X53" s="20">
        <f t="shared" si="44"/>
      </c>
      <c r="Y53" s="20">
        <f t="shared" si="45"/>
      </c>
      <c r="Z53" s="4"/>
      <c r="AA53" s="4"/>
      <c r="AB53" s="4"/>
      <c r="AC53" s="4"/>
      <c r="AD53" s="4"/>
    </row>
    <row r="54" ht="14.25" customHeight="1" spans="1:30" x14ac:dyDescent="0.25">
      <c r="A54" s="6"/>
      <c r="B54" s="6"/>
      <c r="C54" s="6"/>
      <c r="D54" s="6"/>
      <c r="E54" s="6"/>
      <c r="F54" s="6"/>
      <c r="G54" s="6"/>
      <c r="H54" s="50"/>
      <c r="I54" s="6"/>
      <c r="J54" s="6"/>
      <c r="K54" s="20">
        <f t="shared" si="33"/>
        <v>0</v>
      </c>
      <c r="L54" s="6"/>
      <c r="M54" s="20">
        <f t="shared" si="34"/>
      </c>
      <c r="N54" s="20">
        <f t="shared" si="35"/>
      </c>
      <c r="O54" s="20">
        <f t="shared" si="36"/>
      </c>
      <c r="P54" s="20">
        <f t="shared" si="37"/>
      </c>
      <c r="Q54" s="20">
        <f t="shared" si="38"/>
      </c>
      <c r="R54" s="20">
        <f t="shared" si="39"/>
      </c>
      <c r="S54" s="4"/>
      <c r="T54" s="20">
        <f t="shared" si="40"/>
      </c>
      <c r="U54" s="20">
        <f t="shared" si="41"/>
      </c>
      <c r="V54" s="20">
        <f t="shared" si="42"/>
      </c>
      <c r="W54" s="20">
        <f t="shared" si="43"/>
      </c>
      <c r="X54" s="20">
        <f t="shared" si="44"/>
      </c>
      <c r="Y54" s="20">
        <f t="shared" si="45"/>
      </c>
      <c r="Z54" s="4"/>
      <c r="AA54" s="4"/>
      <c r="AB54" s="4"/>
      <c r="AC54" s="4"/>
      <c r="AD54" s="4"/>
    </row>
    <row r="55" ht="14.25" customHeight="1" spans="1:30" x14ac:dyDescent="0.25">
      <c r="A55" s="6"/>
      <c r="B55" s="6"/>
      <c r="C55" s="6"/>
      <c r="D55" s="6"/>
      <c r="E55" s="6"/>
      <c r="F55" s="6"/>
      <c r="G55" s="6"/>
      <c r="H55" s="50"/>
      <c r="I55" s="6"/>
      <c r="J55" s="6"/>
      <c r="K55" s="20">
        <f t="shared" si="33"/>
        <v>0</v>
      </c>
      <c r="L55" s="6"/>
      <c r="M55" s="20">
        <f t="shared" si="34"/>
      </c>
      <c r="N55" s="20">
        <f t="shared" si="35"/>
      </c>
      <c r="O55" s="20">
        <f t="shared" si="36"/>
      </c>
      <c r="P55" s="20">
        <f t="shared" si="37"/>
      </c>
      <c r="Q55" s="20">
        <f t="shared" si="38"/>
      </c>
      <c r="R55" s="20">
        <f t="shared" si="39"/>
      </c>
      <c r="S55" s="4"/>
      <c r="T55" s="20">
        <f t="shared" si="40"/>
      </c>
      <c r="U55" s="20">
        <f t="shared" si="41"/>
      </c>
      <c r="V55" s="20">
        <f t="shared" si="42"/>
      </c>
      <c r="W55" s="20">
        <f t="shared" si="43"/>
      </c>
      <c r="X55" s="20">
        <f t="shared" si="44"/>
      </c>
      <c r="Y55" s="20">
        <f t="shared" si="45"/>
      </c>
      <c r="Z55" s="4"/>
      <c r="AA55" s="4"/>
      <c r="AB55" s="4"/>
      <c r="AC55" s="4"/>
      <c r="AD55" s="4"/>
    </row>
    <row r="56" ht="14.25" customHeight="1" spans="1:30" x14ac:dyDescent="0.25">
      <c r="A56" s="6"/>
      <c r="B56" s="6"/>
      <c r="C56" s="6"/>
      <c r="D56" s="6"/>
      <c r="E56" s="6"/>
      <c r="F56" s="6"/>
      <c r="G56" s="6"/>
      <c r="H56" s="50"/>
      <c r="I56" s="6"/>
      <c r="J56" s="6"/>
      <c r="K56" s="20">
        <f t="shared" si="33"/>
        <v>0</v>
      </c>
      <c r="L56" s="6"/>
      <c r="M56" s="20">
        <f t="shared" si="34"/>
      </c>
      <c r="N56" s="20">
        <f t="shared" si="35"/>
      </c>
      <c r="O56" s="20">
        <f t="shared" si="36"/>
      </c>
      <c r="P56" s="20">
        <f t="shared" si="37"/>
      </c>
      <c r="Q56" s="20">
        <f t="shared" si="38"/>
      </c>
      <c r="R56" s="20">
        <f t="shared" si="39"/>
      </c>
      <c r="S56" s="4"/>
      <c r="T56" s="20">
        <f t="shared" si="40"/>
      </c>
      <c r="U56" s="20">
        <f t="shared" si="41"/>
      </c>
      <c r="V56" s="20">
        <f t="shared" si="42"/>
      </c>
      <c r="W56" s="20">
        <f t="shared" si="43"/>
      </c>
      <c r="X56" s="20">
        <f t="shared" si="44"/>
      </c>
      <c r="Y56" s="20">
        <f t="shared" si="45"/>
      </c>
      <c r="Z56" s="4"/>
      <c r="AA56" s="4"/>
      <c r="AB56" s="4"/>
      <c r="AC56" s="4"/>
      <c r="AD56" s="4"/>
    </row>
    <row r="57" ht="14.25" customHeight="1" spans="1:30" x14ac:dyDescent="0.25">
      <c r="A57" s="6"/>
      <c r="B57" s="6"/>
      <c r="C57" s="6"/>
      <c r="D57" s="6"/>
      <c r="E57" s="6"/>
      <c r="F57" s="6"/>
      <c r="G57" s="6"/>
      <c r="H57" s="50"/>
      <c r="I57" s="6"/>
      <c r="J57" s="6"/>
      <c r="K57" s="20">
        <f t="shared" si="33"/>
        <v>0</v>
      </c>
      <c r="L57" s="6"/>
      <c r="M57" s="20">
        <f t="shared" si="34"/>
      </c>
      <c r="N57" s="20">
        <f t="shared" si="35"/>
      </c>
      <c r="O57" s="20">
        <f t="shared" si="36"/>
      </c>
      <c r="P57" s="20">
        <f t="shared" si="37"/>
      </c>
      <c r="Q57" s="20">
        <f t="shared" si="38"/>
      </c>
      <c r="R57" s="20">
        <f t="shared" si="39"/>
      </c>
      <c r="S57" s="4"/>
      <c r="T57" s="20">
        <f t="shared" si="40"/>
      </c>
      <c r="U57" s="20">
        <f t="shared" si="41"/>
      </c>
      <c r="V57" s="20">
        <f t="shared" si="42"/>
      </c>
      <c r="W57" s="20">
        <f t="shared" si="43"/>
      </c>
      <c r="X57" s="20">
        <f t="shared" si="44"/>
      </c>
      <c r="Y57" s="20">
        <f t="shared" si="45"/>
      </c>
      <c r="Z57" s="4"/>
      <c r="AA57" s="4"/>
      <c r="AB57" s="4"/>
      <c r="AC57" s="4"/>
      <c r="AD57" s="4"/>
    </row>
    <row r="58" ht="14.25" customHeight="1" spans="1:30" x14ac:dyDescent="0.25">
      <c r="A58" s="6"/>
      <c r="B58" s="6"/>
      <c r="C58" s="6"/>
      <c r="D58" s="6"/>
      <c r="E58" s="6"/>
      <c r="F58" s="6"/>
      <c r="G58" s="6"/>
      <c r="H58" s="50"/>
      <c r="I58" s="6"/>
      <c r="J58" s="6"/>
      <c r="K58" s="20">
        <f t="shared" si="33"/>
        <v>0</v>
      </c>
      <c r="L58" s="6"/>
      <c r="M58" s="20">
        <f t="shared" si="34"/>
      </c>
      <c r="N58" s="20">
        <f t="shared" si="35"/>
      </c>
      <c r="O58" s="20">
        <f t="shared" si="36"/>
      </c>
      <c r="P58" s="20">
        <f t="shared" si="37"/>
      </c>
      <c r="Q58" s="20">
        <f t="shared" si="38"/>
      </c>
      <c r="R58" s="20">
        <f t="shared" si="39"/>
      </c>
      <c r="S58" s="4"/>
      <c r="T58" s="20">
        <f t="shared" si="40"/>
      </c>
      <c r="U58" s="20">
        <f t="shared" si="41"/>
      </c>
      <c r="V58" s="20">
        <f t="shared" si="42"/>
      </c>
      <c r="W58" s="20">
        <f t="shared" si="43"/>
      </c>
      <c r="X58" s="20">
        <f t="shared" si="44"/>
      </c>
      <c r="Y58" s="20">
        <f t="shared" si="45"/>
      </c>
      <c r="Z58" s="4"/>
      <c r="AA58" s="4"/>
      <c r="AB58" s="4"/>
      <c r="AC58" s="4"/>
      <c r="AD58" s="4"/>
    </row>
    <row r="59" ht="14.25" customHeight="1" spans="1:30" x14ac:dyDescent="0.25">
      <c r="A59" s="6"/>
      <c r="B59" s="6"/>
      <c r="C59" s="6"/>
      <c r="D59" s="6"/>
      <c r="E59" s="6"/>
      <c r="F59" s="6"/>
      <c r="G59" s="6"/>
      <c r="H59" s="50"/>
      <c r="I59" s="6"/>
      <c r="J59" s="6"/>
      <c r="K59" s="20">
        <f t="shared" si="33"/>
        <v>0</v>
      </c>
      <c r="L59" s="6"/>
      <c r="M59" s="20">
        <f t="shared" si="34"/>
      </c>
      <c r="N59" s="20">
        <f t="shared" si="35"/>
      </c>
      <c r="O59" s="20">
        <f t="shared" si="36"/>
      </c>
      <c r="P59" s="20">
        <f t="shared" si="37"/>
      </c>
      <c r="Q59" s="20">
        <f t="shared" si="38"/>
      </c>
      <c r="R59" s="20">
        <f t="shared" si="39"/>
      </c>
      <c r="S59" s="4"/>
      <c r="T59" s="20">
        <f t="shared" si="40"/>
      </c>
      <c r="U59" s="20">
        <f t="shared" si="41"/>
      </c>
      <c r="V59" s="20">
        <f t="shared" si="42"/>
      </c>
      <c r="W59" s="20">
        <f t="shared" si="43"/>
      </c>
      <c r="X59" s="20">
        <f t="shared" si="44"/>
      </c>
      <c r="Y59" s="20">
        <f t="shared" si="45"/>
      </c>
      <c r="Z59" s="4"/>
      <c r="AA59" s="4"/>
      <c r="AB59" s="4"/>
      <c r="AC59" s="4"/>
      <c r="AD59" s="4"/>
    </row>
    <row r="60" ht="14.25" customHeight="1" spans="1:30" x14ac:dyDescent="0.25">
      <c r="A60" s="6"/>
      <c r="B60" s="6"/>
      <c r="C60" s="6"/>
      <c r="D60" s="6"/>
      <c r="E60" s="6"/>
      <c r="F60" s="6"/>
      <c r="G60" s="6"/>
      <c r="H60" s="50"/>
      <c r="I60" s="6"/>
      <c r="J60" s="6"/>
      <c r="K60" s="20">
        <f t="shared" si="33"/>
        <v>0</v>
      </c>
      <c r="L60" s="6"/>
      <c r="M60" s="20">
        <f t="shared" si="34"/>
      </c>
      <c r="N60" s="20">
        <f t="shared" si="35"/>
      </c>
      <c r="O60" s="20">
        <f t="shared" si="36"/>
      </c>
      <c r="P60" s="20">
        <f t="shared" si="37"/>
      </c>
      <c r="Q60" s="20">
        <f t="shared" si="38"/>
      </c>
      <c r="R60" s="20">
        <f t="shared" si="39"/>
      </c>
      <c r="S60" s="4"/>
      <c r="T60" s="20">
        <f t="shared" si="40"/>
      </c>
      <c r="U60" s="20">
        <f t="shared" si="41"/>
      </c>
      <c r="V60" s="20">
        <f t="shared" si="42"/>
      </c>
      <c r="W60" s="20">
        <f t="shared" si="43"/>
      </c>
      <c r="X60" s="20">
        <f t="shared" si="44"/>
      </c>
      <c r="Y60" s="20">
        <f t="shared" si="45"/>
      </c>
      <c r="Z60" s="4"/>
      <c r="AA60" s="4"/>
      <c r="AB60" s="4"/>
      <c r="AC60" s="4"/>
      <c r="AD60" s="4"/>
    </row>
    <row r="61" ht="14.25" customHeight="1" spans="1:30" x14ac:dyDescent="0.25">
      <c r="A61" s="6"/>
      <c r="B61" s="6"/>
      <c r="C61" s="6"/>
      <c r="D61" s="6"/>
      <c r="E61" s="6"/>
      <c r="F61" s="6"/>
      <c r="G61" s="6"/>
      <c r="H61" s="50"/>
      <c r="I61" s="6"/>
      <c r="J61" s="6"/>
      <c r="K61" s="20">
        <f t="shared" si="33"/>
        <v>0</v>
      </c>
      <c r="L61" s="6"/>
      <c r="M61" s="20">
        <f t="shared" si="34"/>
      </c>
      <c r="N61" s="20">
        <f t="shared" si="35"/>
      </c>
      <c r="O61" s="20">
        <f t="shared" si="36"/>
      </c>
      <c r="P61" s="20">
        <f t="shared" si="37"/>
      </c>
      <c r="Q61" s="20">
        <f t="shared" si="38"/>
      </c>
      <c r="R61" s="20">
        <f t="shared" si="39"/>
      </c>
      <c r="S61" s="4"/>
      <c r="T61" s="20">
        <f t="shared" si="40"/>
      </c>
      <c r="U61" s="20">
        <f t="shared" si="41"/>
      </c>
      <c r="V61" s="20">
        <f t="shared" si="42"/>
      </c>
      <c r="W61" s="20">
        <f t="shared" si="43"/>
      </c>
      <c r="X61" s="20">
        <f t="shared" si="44"/>
      </c>
      <c r="Y61" s="20">
        <f t="shared" si="45"/>
      </c>
      <c r="Z61" s="4"/>
      <c r="AA61" s="4"/>
      <c r="AB61" s="4"/>
      <c r="AC61" s="4"/>
      <c r="AD61" s="4"/>
    </row>
    <row r="62" ht="14.25" customHeight="1" spans="1:30" x14ac:dyDescent="0.25">
      <c r="A62" s="6"/>
      <c r="B62" s="6"/>
      <c r="C62" s="6"/>
      <c r="D62" s="6"/>
      <c r="E62" s="6"/>
      <c r="F62" s="6"/>
      <c r="G62" s="6"/>
      <c r="H62" s="50"/>
      <c r="I62" s="6"/>
      <c r="J62" s="6"/>
      <c r="K62" s="20">
        <f t="shared" si="33"/>
        <v>0</v>
      </c>
      <c r="L62" s="6"/>
      <c r="M62" s="20">
        <f t="shared" si="34"/>
      </c>
      <c r="N62" s="20">
        <f t="shared" si="35"/>
      </c>
      <c r="O62" s="20">
        <f t="shared" si="36"/>
      </c>
      <c r="P62" s="20">
        <f t="shared" si="37"/>
      </c>
      <c r="Q62" s="20">
        <f t="shared" si="38"/>
      </c>
      <c r="R62" s="20">
        <f t="shared" si="39"/>
      </c>
      <c r="S62" s="4"/>
      <c r="T62" s="20">
        <f t="shared" si="40"/>
      </c>
      <c r="U62" s="20">
        <f t="shared" si="41"/>
      </c>
      <c r="V62" s="20">
        <f t="shared" si="42"/>
      </c>
      <c r="W62" s="20">
        <f t="shared" si="43"/>
      </c>
      <c r="X62" s="20">
        <f t="shared" si="44"/>
      </c>
      <c r="Y62" s="20">
        <f t="shared" si="45"/>
      </c>
      <c r="Z62" s="4"/>
      <c r="AA62" s="4"/>
      <c r="AB62" s="4"/>
      <c r="AC62" s="4"/>
      <c r="AD62" s="4"/>
    </row>
    <row r="63" ht="14.25" customHeight="1" spans="1:30" x14ac:dyDescent="0.25">
      <c r="A63" s="6"/>
      <c r="B63" s="6"/>
      <c r="C63" s="6"/>
      <c r="D63" s="6"/>
      <c r="E63" s="6"/>
      <c r="F63" s="6"/>
      <c r="G63" s="6"/>
      <c r="H63" s="50"/>
      <c r="I63" s="6"/>
      <c r="J63" s="6"/>
      <c r="K63" s="20">
        <f t="shared" si="33"/>
        <v>0</v>
      </c>
      <c r="L63" s="6"/>
      <c r="M63" s="20">
        <f t="shared" si="34"/>
      </c>
      <c r="N63" s="20">
        <f t="shared" si="35"/>
      </c>
      <c r="O63" s="20">
        <f t="shared" si="36"/>
      </c>
      <c r="P63" s="20">
        <f t="shared" si="37"/>
      </c>
      <c r="Q63" s="20">
        <f t="shared" si="38"/>
      </c>
      <c r="R63" s="20">
        <f t="shared" si="39"/>
      </c>
      <c r="S63" s="4"/>
      <c r="T63" s="20">
        <f t="shared" si="40"/>
      </c>
      <c r="U63" s="20">
        <f t="shared" si="41"/>
      </c>
      <c r="V63" s="20">
        <f t="shared" si="42"/>
      </c>
      <c r="W63" s="20">
        <f t="shared" si="43"/>
      </c>
      <c r="X63" s="20">
        <f t="shared" si="44"/>
      </c>
      <c r="Y63" s="20">
        <f t="shared" si="45"/>
      </c>
      <c r="Z63" s="4"/>
      <c r="AA63" s="4"/>
      <c r="AB63" s="4"/>
      <c r="AC63" s="4"/>
      <c r="AD63" s="4"/>
    </row>
    <row r="64" ht="14.25" customHeight="1" spans="1:30" x14ac:dyDescent="0.25">
      <c r="A64" s="6"/>
      <c r="B64" s="6"/>
      <c r="C64" s="6"/>
      <c r="D64" s="6"/>
      <c r="E64" s="6"/>
      <c r="F64" s="6"/>
      <c r="G64" s="6"/>
      <c r="H64" s="50"/>
      <c r="I64" s="6"/>
      <c r="J64" s="6"/>
      <c r="K64" s="20">
        <f t="shared" si="33"/>
        <v>0</v>
      </c>
      <c r="L64" s="6"/>
      <c r="M64" s="20">
        <f t="shared" si="34"/>
      </c>
      <c r="N64" s="20">
        <f t="shared" si="35"/>
      </c>
      <c r="O64" s="20">
        <f t="shared" si="36"/>
      </c>
      <c r="P64" s="20">
        <f t="shared" si="37"/>
      </c>
      <c r="Q64" s="20">
        <f t="shared" si="38"/>
      </c>
      <c r="R64" s="20">
        <f t="shared" si="39"/>
      </c>
      <c r="S64" s="4"/>
      <c r="T64" s="20">
        <f t="shared" si="40"/>
      </c>
      <c r="U64" s="20">
        <f t="shared" si="41"/>
      </c>
      <c r="V64" s="20">
        <f t="shared" si="42"/>
      </c>
      <c r="W64" s="20">
        <f t="shared" si="43"/>
      </c>
      <c r="X64" s="20">
        <f t="shared" si="44"/>
      </c>
      <c r="Y64" s="20">
        <f t="shared" si="45"/>
      </c>
      <c r="Z64" s="4"/>
      <c r="AA64" s="4"/>
      <c r="AB64" s="4"/>
      <c r="AC64" s="4"/>
      <c r="AD64" s="4"/>
    </row>
    <row r="65" ht="14.25" customHeight="1" spans="1:30" x14ac:dyDescent="0.25">
      <c r="A65" s="6"/>
      <c r="B65" s="6"/>
      <c r="C65" s="6"/>
      <c r="D65" s="6"/>
      <c r="E65" s="6"/>
      <c r="F65" s="6"/>
      <c r="G65" s="6"/>
      <c r="H65" s="50"/>
      <c r="I65" s="6"/>
      <c r="J65" s="6"/>
      <c r="K65" s="20">
        <f t="shared" si="33"/>
        <v>0</v>
      </c>
      <c r="L65" s="6"/>
      <c r="M65" s="20">
        <f t="shared" si="34"/>
      </c>
      <c r="N65" s="20">
        <f t="shared" si="35"/>
      </c>
      <c r="O65" s="20">
        <f t="shared" si="36"/>
      </c>
      <c r="P65" s="20">
        <f t="shared" si="37"/>
      </c>
      <c r="Q65" s="20">
        <f t="shared" si="38"/>
      </c>
      <c r="R65" s="20">
        <f t="shared" si="39"/>
      </c>
      <c r="S65" s="4"/>
      <c r="T65" s="20">
        <f t="shared" si="40"/>
      </c>
      <c r="U65" s="20">
        <f t="shared" si="41"/>
      </c>
      <c r="V65" s="20">
        <f t="shared" si="42"/>
      </c>
      <c r="W65" s="20">
        <f t="shared" si="43"/>
      </c>
      <c r="X65" s="20">
        <f t="shared" si="44"/>
      </c>
      <c r="Y65" s="20">
        <f t="shared" si="45"/>
      </c>
      <c r="Z65" s="4"/>
      <c r="AA65" s="4"/>
      <c r="AB65" s="4"/>
      <c r="AC65" s="4"/>
      <c r="AD65" s="4"/>
    </row>
    <row r="66" ht="14.25" customHeight="1" spans="1:30" x14ac:dyDescent="0.25">
      <c r="A66" s="6"/>
      <c r="B66" s="6"/>
      <c r="C66" s="6"/>
      <c r="D66" s="6"/>
      <c r="E66" s="6"/>
      <c r="F66" s="6"/>
      <c r="G66" s="6"/>
      <c r="H66" s="50"/>
      <c r="I66" s="6"/>
      <c r="J66" s="6"/>
      <c r="K66" s="20">
        <f t="shared" si="33"/>
        <v>0</v>
      </c>
      <c r="L66" s="6"/>
      <c r="M66" s="20">
        <f t="shared" si="34"/>
      </c>
      <c r="N66" s="20">
        <f t="shared" si="35"/>
      </c>
      <c r="O66" s="20">
        <f t="shared" si="36"/>
      </c>
      <c r="P66" s="20">
        <f t="shared" si="37"/>
      </c>
      <c r="Q66" s="20">
        <f t="shared" si="38"/>
      </c>
      <c r="R66" s="20">
        <f t="shared" si="39"/>
      </c>
      <c r="S66" s="4"/>
      <c r="T66" s="20">
        <f t="shared" si="40"/>
      </c>
      <c r="U66" s="20">
        <f t="shared" si="41"/>
      </c>
      <c r="V66" s="20">
        <f t="shared" si="42"/>
      </c>
      <c r="W66" s="20">
        <f t="shared" si="43"/>
      </c>
      <c r="X66" s="20">
        <f t="shared" si="44"/>
      </c>
      <c r="Y66" s="20">
        <f t="shared" si="45"/>
      </c>
      <c r="Z66" s="4"/>
      <c r="AA66" s="4"/>
      <c r="AB66" s="4"/>
      <c r="AC66" s="4"/>
      <c r="AD66" s="4"/>
    </row>
    <row r="67" ht="14.25" customHeight="1" spans="1:30" x14ac:dyDescent="0.25">
      <c r="A67" s="6"/>
      <c r="B67" s="6"/>
      <c r="C67" s="6"/>
      <c r="D67" s="6"/>
      <c r="E67" s="6"/>
      <c r="F67" s="6"/>
      <c r="G67" s="6"/>
      <c r="H67" s="50"/>
      <c r="I67" s="6"/>
      <c r="J67" s="6"/>
      <c r="K67" s="20">
        <f t="shared" si="33"/>
        <v>0</v>
      </c>
      <c r="L67" s="6"/>
      <c r="M67" s="20">
        <f t="shared" si="34"/>
      </c>
      <c r="N67" s="20">
        <f t="shared" si="35"/>
      </c>
      <c r="O67" s="20">
        <f t="shared" si="36"/>
      </c>
      <c r="P67" s="20">
        <f t="shared" si="37"/>
      </c>
      <c r="Q67" s="20">
        <f t="shared" si="38"/>
      </c>
      <c r="R67" s="20">
        <f t="shared" si="39"/>
      </c>
      <c r="S67" s="4"/>
      <c r="T67" s="20">
        <f t="shared" si="40"/>
      </c>
      <c r="U67" s="20">
        <f t="shared" si="41"/>
      </c>
      <c r="V67" s="20">
        <f t="shared" si="42"/>
      </c>
      <c r="W67" s="20">
        <f t="shared" si="43"/>
      </c>
      <c r="X67" s="20">
        <f t="shared" si="44"/>
      </c>
      <c r="Y67" s="20">
        <f t="shared" si="45"/>
      </c>
      <c r="Z67" s="4"/>
      <c r="AA67" s="4"/>
      <c r="AB67" s="4"/>
      <c r="AC67" s="4"/>
      <c r="AD67" s="4"/>
    </row>
    <row r="68" ht="14.25" customHeight="1" spans="1:30" x14ac:dyDescent="0.25">
      <c r="A68" s="6"/>
      <c r="B68" s="6"/>
      <c r="C68" s="6"/>
      <c r="D68" s="6"/>
      <c r="E68" s="6"/>
      <c r="F68" s="6"/>
      <c r="G68" s="6"/>
      <c r="H68" s="50"/>
      <c r="I68" s="6"/>
      <c r="J68" s="6"/>
      <c r="K68" s="20">
        <f t="shared" si="33"/>
        <v>0</v>
      </c>
      <c r="L68" s="6"/>
      <c r="M68" s="20">
        <f t="shared" si="34"/>
      </c>
      <c r="N68" s="20">
        <f t="shared" si="35"/>
      </c>
      <c r="O68" s="20">
        <f t="shared" si="36"/>
      </c>
      <c r="P68" s="20">
        <f t="shared" si="37"/>
      </c>
      <c r="Q68" s="20">
        <f t="shared" si="38"/>
      </c>
      <c r="R68" s="20">
        <f t="shared" si="39"/>
      </c>
      <c r="S68" s="4"/>
      <c r="T68" s="20">
        <f t="shared" si="40"/>
      </c>
      <c r="U68" s="20">
        <f t="shared" si="41"/>
      </c>
      <c r="V68" s="20">
        <f t="shared" si="42"/>
      </c>
      <c r="W68" s="20">
        <f t="shared" si="43"/>
      </c>
      <c r="X68" s="20">
        <f t="shared" si="44"/>
      </c>
      <c r="Y68" s="20">
        <f t="shared" si="45"/>
      </c>
      <c r="Z68" s="4"/>
      <c r="AA68" s="4"/>
      <c r="AB68" s="4"/>
      <c r="AC68" s="4"/>
      <c r="AD68" s="4"/>
    </row>
    <row r="69" ht="14.25" customHeight="1" spans="1:30" x14ac:dyDescent="0.25">
      <c r="A69" s="6"/>
      <c r="B69" s="6"/>
      <c r="C69" s="6"/>
      <c r="D69" s="6"/>
      <c r="E69" s="6"/>
      <c r="F69" s="6"/>
      <c r="G69" s="6"/>
      <c r="H69" s="50"/>
      <c r="I69" s="6"/>
      <c r="J69" s="6"/>
      <c r="K69" s="20">
        <f t="shared" si="33"/>
        <v>0</v>
      </c>
      <c r="L69" s="6"/>
      <c r="M69" s="20">
        <f t="shared" si="34"/>
      </c>
      <c r="N69" s="20">
        <f t="shared" si="35"/>
      </c>
      <c r="O69" s="20">
        <f t="shared" si="36"/>
      </c>
      <c r="P69" s="20">
        <f t="shared" si="37"/>
      </c>
      <c r="Q69" s="20">
        <f t="shared" si="38"/>
      </c>
      <c r="R69" s="20">
        <f t="shared" si="39"/>
      </c>
      <c r="S69" s="4"/>
      <c r="T69" s="20">
        <f t="shared" si="40"/>
      </c>
      <c r="U69" s="20">
        <f t="shared" si="41"/>
      </c>
      <c r="V69" s="20">
        <f t="shared" si="42"/>
      </c>
      <c r="W69" s="20">
        <f t="shared" si="43"/>
      </c>
      <c r="X69" s="20">
        <f t="shared" si="44"/>
      </c>
      <c r="Y69" s="20">
        <f t="shared" si="45"/>
      </c>
      <c r="Z69" s="4"/>
      <c r="AA69" s="4"/>
      <c r="AB69" s="4"/>
      <c r="AC69" s="4"/>
      <c r="AD69" s="4"/>
    </row>
    <row r="70" ht="14.25" customHeight="1" spans="1:30" x14ac:dyDescent="0.25">
      <c r="A70" s="6"/>
      <c r="B70" s="6"/>
      <c r="C70" s="6"/>
      <c r="D70" s="6"/>
      <c r="E70" s="6"/>
      <c r="F70" s="6"/>
      <c r="G70" s="6"/>
      <c r="H70" s="50"/>
      <c r="I70" s="6"/>
      <c r="J70" s="6"/>
      <c r="K70" s="20">
        <f t="shared" si="33"/>
        <v>0</v>
      </c>
      <c r="L70" s="6"/>
      <c r="M70" s="20">
        <f t="shared" si="34"/>
      </c>
      <c r="N70" s="20">
        <f t="shared" si="35"/>
      </c>
      <c r="O70" s="20">
        <f t="shared" si="36"/>
      </c>
      <c r="P70" s="20">
        <f t="shared" si="37"/>
      </c>
      <c r="Q70" s="20">
        <f t="shared" si="38"/>
      </c>
      <c r="R70" s="20">
        <f t="shared" si="39"/>
      </c>
      <c r="S70" s="4"/>
      <c r="T70" s="20">
        <f t="shared" si="40"/>
      </c>
      <c r="U70" s="20">
        <f t="shared" si="41"/>
      </c>
      <c r="V70" s="20">
        <f t="shared" si="42"/>
      </c>
      <c r="W70" s="20">
        <f t="shared" si="43"/>
      </c>
      <c r="X70" s="20">
        <f t="shared" si="44"/>
      </c>
      <c r="Y70" s="20">
        <f t="shared" si="45"/>
      </c>
      <c r="Z70" s="4"/>
      <c r="AA70" s="4"/>
      <c r="AB70" s="4"/>
      <c r="AC70" s="4"/>
      <c r="AD70" s="4"/>
    </row>
    <row r="71" ht="14.25" customHeight="1" spans="1:30" x14ac:dyDescent="0.25">
      <c r="A71" s="6"/>
      <c r="B71" s="6"/>
      <c r="C71" s="6"/>
      <c r="D71" s="6"/>
      <c r="E71" s="6"/>
      <c r="F71" s="6"/>
      <c r="G71" s="6"/>
      <c r="H71" s="50"/>
      <c r="I71" s="6"/>
      <c r="J71" s="6"/>
      <c r="K71" s="20">
        <f t="shared" si="33"/>
        <v>0</v>
      </c>
      <c r="L71" s="6"/>
      <c r="M71" s="20">
        <f t="shared" si="34"/>
      </c>
      <c r="N71" s="20">
        <f t="shared" si="35"/>
      </c>
      <c r="O71" s="20">
        <f t="shared" si="36"/>
      </c>
      <c r="P71" s="20">
        <f t="shared" si="37"/>
      </c>
      <c r="Q71" s="20">
        <f t="shared" si="38"/>
      </c>
      <c r="R71" s="20">
        <f t="shared" si="39"/>
      </c>
      <c r="S71" s="4"/>
      <c r="T71" s="20">
        <f t="shared" si="40"/>
      </c>
      <c r="U71" s="20">
        <f t="shared" si="41"/>
      </c>
      <c r="V71" s="20">
        <f t="shared" si="42"/>
      </c>
      <c r="W71" s="20">
        <f t="shared" si="43"/>
      </c>
      <c r="X71" s="20">
        <f t="shared" si="44"/>
      </c>
      <c r="Y71" s="20">
        <f t="shared" si="45"/>
      </c>
      <c r="Z71" s="4"/>
      <c r="AA71" s="4"/>
      <c r="AB71" s="4"/>
      <c r="AC71" s="4"/>
      <c r="AD71" s="4"/>
    </row>
    <row r="72" ht="14.25" customHeight="1" spans="1:30" x14ac:dyDescent="0.25">
      <c r="A72" s="6"/>
      <c r="B72" s="6"/>
      <c r="C72" s="6"/>
      <c r="D72" s="6"/>
      <c r="E72" s="6"/>
      <c r="F72" s="6"/>
      <c r="G72" s="6"/>
      <c r="H72" s="50"/>
      <c r="I72" s="6"/>
      <c r="J72" s="6"/>
      <c r="K72" s="20">
        <f t="shared" si="33"/>
        <v>0</v>
      </c>
      <c r="L72" s="6"/>
      <c r="M72" s="20">
        <f t="shared" si="34"/>
      </c>
      <c r="N72" s="20">
        <f t="shared" si="35"/>
      </c>
      <c r="O72" s="20">
        <f t="shared" si="36"/>
      </c>
      <c r="P72" s="20">
        <f t="shared" si="37"/>
      </c>
      <c r="Q72" s="20">
        <f t="shared" si="38"/>
      </c>
      <c r="R72" s="20">
        <f t="shared" si="39"/>
      </c>
      <c r="S72" s="4"/>
      <c r="T72" s="20">
        <f t="shared" si="40"/>
      </c>
      <c r="U72" s="20">
        <f t="shared" si="41"/>
      </c>
      <c r="V72" s="20">
        <f t="shared" si="42"/>
      </c>
      <c r="W72" s="20">
        <f t="shared" si="43"/>
      </c>
      <c r="X72" s="20">
        <f t="shared" si="44"/>
      </c>
      <c r="Y72" s="20">
        <f t="shared" si="45"/>
      </c>
      <c r="Z72" s="4"/>
      <c r="AA72" s="4"/>
      <c r="AB72" s="4"/>
      <c r="AC72" s="4"/>
      <c r="AD72" s="4"/>
    </row>
    <row r="73" ht="14.25" customHeight="1" spans="1:30" x14ac:dyDescent="0.25">
      <c r="A73" s="6"/>
      <c r="B73" s="6"/>
      <c r="C73" s="6"/>
      <c r="D73" s="6"/>
      <c r="E73" s="6"/>
      <c r="F73" s="6"/>
      <c r="G73" s="6"/>
      <c r="H73" s="50"/>
      <c r="I73" s="6"/>
      <c r="J73" s="6"/>
      <c r="K73" s="20">
        <f t="shared" si="33"/>
        <v>0</v>
      </c>
      <c r="L73" s="6"/>
      <c r="M73" s="20">
        <f t="shared" si="34"/>
      </c>
      <c r="N73" s="20">
        <f t="shared" si="35"/>
      </c>
      <c r="O73" s="20">
        <f t="shared" si="36"/>
      </c>
      <c r="P73" s="20">
        <f t="shared" si="37"/>
      </c>
      <c r="Q73" s="20">
        <f t="shared" si="38"/>
      </c>
      <c r="R73" s="20">
        <f t="shared" si="39"/>
      </c>
      <c r="S73" s="4"/>
      <c r="T73" s="20">
        <f t="shared" si="40"/>
      </c>
      <c r="U73" s="20">
        <f t="shared" si="41"/>
      </c>
      <c r="V73" s="20">
        <f t="shared" si="42"/>
      </c>
      <c r="W73" s="20">
        <f t="shared" si="43"/>
      </c>
      <c r="X73" s="20">
        <f t="shared" si="44"/>
      </c>
      <c r="Y73" s="20">
        <f t="shared" si="45"/>
      </c>
      <c r="Z73" s="4"/>
      <c r="AA73" s="4"/>
      <c r="AB73" s="4"/>
      <c r="AC73" s="4"/>
      <c r="AD73" s="4"/>
    </row>
    <row r="74" ht="14.25" customHeight="1" spans="1:30" x14ac:dyDescent="0.25">
      <c r="A74" s="6"/>
      <c r="B74" s="6"/>
      <c r="C74" s="6"/>
      <c r="D74" s="6"/>
      <c r="E74" s="6"/>
      <c r="F74" s="6"/>
      <c r="G74" s="6"/>
      <c r="H74" s="50"/>
      <c r="I74" s="6"/>
      <c r="J74" s="6"/>
      <c r="K74" s="20">
        <f t="shared" si="33"/>
        <v>0</v>
      </c>
      <c r="L74" s="6"/>
      <c r="M74" s="20">
        <f t="shared" si="34"/>
      </c>
      <c r="N74" s="20">
        <f t="shared" si="35"/>
      </c>
      <c r="O74" s="20">
        <f t="shared" si="36"/>
      </c>
      <c r="P74" s="20">
        <f t="shared" si="37"/>
      </c>
      <c r="Q74" s="20">
        <f t="shared" si="38"/>
      </c>
      <c r="R74" s="20">
        <f t="shared" si="39"/>
      </c>
      <c r="S74" s="4"/>
      <c r="T74" s="20">
        <f t="shared" si="40"/>
      </c>
      <c r="U74" s="20">
        <f t="shared" si="41"/>
      </c>
      <c r="V74" s="20">
        <f t="shared" si="42"/>
      </c>
      <c r="W74" s="20">
        <f t="shared" si="43"/>
      </c>
      <c r="X74" s="20">
        <f t="shared" si="44"/>
      </c>
      <c r="Y74" s="20">
        <f t="shared" si="45"/>
      </c>
      <c r="Z74" s="4"/>
      <c r="AA74" s="4"/>
      <c r="AB74" s="4"/>
      <c r="AC74" s="4"/>
      <c r="AD74" s="4"/>
    </row>
    <row r="75" ht="14.25" customHeight="1" spans="1:30" x14ac:dyDescent="0.25">
      <c r="A75" s="6"/>
      <c r="B75" s="6"/>
      <c r="C75" s="6"/>
      <c r="D75" s="6"/>
      <c r="E75" s="6"/>
      <c r="F75" s="6"/>
      <c r="G75" s="6"/>
      <c r="H75" s="50"/>
      <c r="I75" s="6"/>
      <c r="J75" s="6"/>
      <c r="K75" s="20">
        <f t="shared" si="33"/>
        <v>0</v>
      </c>
      <c r="L75" s="6"/>
      <c r="M75" s="20">
        <f t="shared" si="34"/>
      </c>
      <c r="N75" s="20">
        <f t="shared" si="35"/>
      </c>
      <c r="O75" s="20">
        <f t="shared" si="36"/>
      </c>
      <c r="P75" s="20">
        <f t="shared" si="37"/>
      </c>
      <c r="Q75" s="20">
        <f t="shared" si="38"/>
      </c>
      <c r="R75" s="20">
        <f t="shared" si="39"/>
      </c>
      <c r="S75" s="4"/>
      <c r="T75" s="20">
        <f t="shared" si="40"/>
      </c>
      <c r="U75" s="20">
        <f t="shared" si="41"/>
      </c>
      <c r="V75" s="20">
        <f t="shared" si="42"/>
      </c>
      <c r="W75" s="20">
        <f t="shared" si="43"/>
      </c>
      <c r="X75" s="20">
        <f t="shared" si="44"/>
      </c>
      <c r="Y75" s="20">
        <f t="shared" si="45"/>
      </c>
      <c r="Z75" s="4"/>
      <c r="AA75" s="4"/>
      <c r="AB75" s="4"/>
      <c r="AC75" s="4"/>
      <c r="AD75" s="4"/>
    </row>
    <row r="76" ht="14.25" customHeight="1" spans="1:30" x14ac:dyDescent="0.25">
      <c r="A76" s="6"/>
      <c r="B76" s="6"/>
      <c r="C76" s="6"/>
      <c r="D76" s="6"/>
      <c r="E76" s="6"/>
      <c r="F76" s="6"/>
      <c r="G76" s="6"/>
      <c r="H76" s="50"/>
      <c r="I76" s="6"/>
      <c r="J76" s="6"/>
      <c r="K76" s="20">
        <f t="shared" si="33"/>
        <v>0</v>
      </c>
      <c r="L76" s="6"/>
      <c r="M76" s="20">
        <f t="shared" si="34"/>
      </c>
      <c r="N76" s="20">
        <f t="shared" si="35"/>
      </c>
      <c r="O76" s="20">
        <f t="shared" si="36"/>
      </c>
      <c r="P76" s="20">
        <f t="shared" si="37"/>
      </c>
      <c r="Q76" s="20">
        <f t="shared" si="38"/>
      </c>
      <c r="R76" s="20">
        <f t="shared" si="39"/>
      </c>
      <c r="S76" s="4"/>
      <c r="T76" s="20">
        <f t="shared" si="40"/>
      </c>
      <c r="U76" s="20">
        <f t="shared" si="41"/>
      </c>
      <c r="V76" s="20">
        <f t="shared" si="42"/>
      </c>
      <c r="W76" s="20">
        <f t="shared" si="43"/>
      </c>
      <c r="X76" s="20">
        <f t="shared" si="44"/>
      </c>
      <c r="Y76" s="20">
        <f t="shared" si="45"/>
      </c>
      <c r="Z76" s="4"/>
      <c r="AA76" s="4"/>
      <c r="AB76" s="4"/>
      <c r="AC76" s="4"/>
      <c r="AD76" s="4"/>
    </row>
    <row r="77" ht="14.25" customHeight="1" spans="1:30" x14ac:dyDescent="0.25">
      <c r="A77" s="6"/>
      <c r="B77" s="6"/>
      <c r="C77" s="6"/>
      <c r="D77" s="6"/>
      <c r="E77" s="6"/>
      <c r="F77" s="6"/>
      <c r="G77" s="6"/>
      <c r="H77" s="50"/>
      <c r="I77" s="6"/>
      <c r="J77" s="6"/>
      <c r="K77" s="20">
        <f t="shared" si="33"/>
        <v>0</v>
      </c>
      <c r="L77" s="6"/>
      <c r="M77" s="20">
        <f t="shared" si="34"/>
      </c>
      <c r="N77" s="20">
        <f t="shared" si="35"/>
      </c>
      <c r="O77" s="20">
        <f t="shared" si="36"/>
      </c>
      <c r="P77" s="20">
        <f t="shared" si="37"/>
      </c>
      <c r="Q77" s="20">
        <f t="shared" si="38"/>
      </c>
      <c r="R77" s="20">
        <f t="shared" si="39"/>
      </c>
      <c r="S77" s="4"/>
      <c r="T77" s="20">
        <f t="shared" si="40"/>
      </c>
      <c r="U77" s="20">
        <f t="shared" si="41"/>
      </c>
      <c r="V77" s="20">
        <f t="shared" si="42"/>
      </c>
      <c r="W77" s="20">
        <f t="shared" si="43"/>
      </c>
      <c r="X77" s="20">
        <f t="shared" si="44"/>
      </c>
      <c r="Y77" s="20">
        <f t="shared" si="45"/>
      </c>
      <c r="Z77" s="4"/>
      <c r="AA77" s="4"/>
      <c r="AB77" s="4"/>
      <c r="AC77" s="4"/>
      <c r="AD77" s="4"/>
    </row>
    <row r="78" ht="14.25" customHeight="1" spans="1:30" x14ac:dyDescent="0.25">
      <c r="A78" s="6"/>
      <c r="B78" s="6"/>
      <c r="C78" s="6"/>
      <c r="D78" s="6"/>
      <c r="E78" s="6"/>
      <c r="F78" s="6"/>
      <c r="G78" s="6"/>
      <c r="H78" s="50"/>
      <c r="I78" s="6"/>
      <c r="J78" s="6"/>
      <c r="K78" s="20">
        <f t="shared" si="33"/>
        <v>0</v>
      </c>
      <c r="L78" s="6"/>
      <c r="M78" s="20">
        <f t="shared" si="34"/>
      </c>
      <c r="N78" s="20">
        <f t="shared" si="35"/>
      </c>
      <c r="O78" s="20">
        <f t="shared" si="36"/>
      </c>
      <c r="P78" s="20">
        <f t="shared" si="37"/>
      </c>
      <c r="Q78" s="20">
        <f t="shared" si="38"/>
      </c>
      <c r="R78" s="20">
        <f t="shared" si="39"/>
      </c>
      <c r="S78" s="4"/>
      <c r="T78" s="20">
        <f t="shared" si="40"/>
      </c>
      <c r="U78" s="20">
        <f t="shared" si="41"/>
      </c>
      <c r="V78" s="20">
        <f t="shared" si="42"/>
      </c>
      <c r="W78" s="20">
        <f t="shared" si="43"/>
      </c>
      <c r="X78" s="20">
        <f t="shared" si="44"/>
      </c>
      <c r="Y78" s="20">
        <f t="shared" si="45"/>
      </c>
      <c r="Z78" s="4"/>
      <c r="AA78" s="4"/>
      <c r="AB78" s="4"/>
      <c r="AC78" s="4"/>
      <c r="AD78" s="4"/>
    </row>
    <row r="79" ht="14.25" customHeight="1" spans="1:30" x14ac:dyDescent="0.25">
      <c r="A79" s="6"/>
      <c r="B79" s="6"/>
      <c r="C79" s="6"/>
      <c r="D79" s="6"/>
      <c r="E79" s="6"/>
      <c r="F79" s="6"/>
      <c r="G79" s="6"/>
      <c r="H79" s="50"/>
      <c r="I79" s="6"/>
      <c r="J79" s="6"/>
      <c r="K79" s="20">
        <f t="shared" si="33"/>
        <v>0</v>
      </c>
      <c r="L79" s="6"/>
      <c r="M79" s="20">
        <f t="shared" si="34"/>
      </c>
      <c r="N79" s="20">
        <f t="shared" si="35"/>
      </c>
      <c r="O79" s="20">
        <f t="shared" si="36"/>
      </c>
      <c r="P79" s="20">
        <f t="shared" si="37"/>
      </c>
      <c r="Q79" s="20">
        <f t="shared" si="38"/>
      </c>
      <c r="R79" s="20">
        <f t="shared" si="39"/>
      </c>
      <c r="S79" s="4"/>
      <c r="T79" s="20">
        <f t="shared" si="40"/>
      </c>
      <c r="U79" s="20">
        <f t="shared" si="41"/>
      </c>
      <c r="V79" s="20">
        <f t="shared" si="42"/>
      </c>
      <c r="W79" s="20">
        <f t="shared" si="43"/>
      </c>
      <c r="X79" s="20">
        <f t="shared" si="44"/>
      </c>
      <c r="Y79" s="20">
        <f t="shared" si="45"/>
      </c>
      <c r="Z79" s="4"/>
      <c r="AA79" s="4"/>
      <c r="AB79" s="4"/>
      <c r="AC79" s="4"/>
      <c r="AD79" s="4"/>
    </row>
    <row r="80" ht="14.25" customHeight="1" spans="1:30" x14ac:dyDescent="0.25">
      <c r="A80" s="6"/>
      <c r="B80" s="6"/>
      <c r="C80" s="6"/>
      <c r="D80" s="6"/>
      <c r="E80" s="6"/>
      <c r="F80" s="6"/>
      <c r="G80" s="6"/>
      <c r="H80" s="50"/>
      <c r="I80" s="6"/>
      <c r="J80" s="6"/>
      <c r="K80" s="20">
        <f t="shared" si="33"/>
        <v>0</v>
      </c>
      <c r="L80" s="6"/>
      <c r="M80" s="20">
        <f t="shared" si="34"/>
      </c>
      <c r="N80" s="20">
        <f t="shared" si="35"/>
      </c>
      <c r="O80" s="20">
        <f t="shared" si="36"/>
      </c>
      <c r="P80" s="20">
        <f t="shared" si="37"/>
      </c>
      <c r="Q80" s="20">
        <f t="shared" si="38"/>
      </c>
      <c r="R80" s="20">
        <f t="shared" si="39"/>
      </c>
      <c r="S80" s="4"/>
      <c r="T80" s="20">
        <f t="shared" si="40"/>
      </c>
      <c r="U80" s="20">
        <f t="shared" si="41"/>
      </c>
      <c r="V80" s="20">
        <f t="shared" si="42"/>
      </c>
      <c r="W80" s="20">
        <f t="shared" si="43"/>
      </c>
      <c r="X80" s="20">
        <f t="shared" si="44"/>
      </c>
      <c r="Y80" s="20">
        <f t="shared" si="45"/>
      </c>
      <c r="Z80" s="4"/>
      <c r="AA80" s="4"/>
      <c r="AB80" s="4"/>
      <c r="AC80" s="4"/>
      <c r="AD80" s="4"/>
    </row>
    <row r="81" ht="14.25" customHeight="1" spans="1:30" x14ac:dyDescent="0.25">
      <c r="A81" s="6"/>
      <c r="B81" s="6"/>
      <c r="C81" s="6"/>
      <c r="D81" s="6"/>
      <c r="E81" s="6"/>
      <c r="F81" s="6"/>
      <c r="G81" s="6"/>
      <c r="H81" s="50"/>
      <c r="I81" s="6"/>
      <c r="J81" s="6"/>
      <c r="K81" s="20">
        <f t="shared" si="33"/>
        <v>0</v>
      </c>
      <c r="L81" s="6"/>
      <c r="M81" s="20">
        <f t="shared" si="34"/>
      </c>
      <c r="N81" s="20">
        <f t="shared" si="35"/>
      </c>
      <c r="O81" s="20">
        <f t="shared" si="36"/>
      </c>
      <c r="P81" s="20">
        <f t="shared" si="37"/>
      </c>
      <c r="Q81" s="20">
        <f t="shared" si="38"/>
      </c>
      <c r="R81" s="20">
        <f t="shared" si="39"/>
      </c>
      <c r="S81" s="4"/>
      <c r="T81" s="20">
        <f t="shared" si="40"/>
      </c>
      <c r="U81" s="20">
        <f t="shared" si="41"/>
      </c>
      <c r="V81" s="20">
        <f t="shared" si="42"/>
      </c>
      <c r="W81" s="20">
        <f t="shared" si="43"/>
      </c>
      <c r="X81" s="20">
        <f t="shared" si="44"/>
      </c>
      <c r="Y81" s="20">
        <f t="shared" si="45"/>
      </c>
      <c r="Z81" s="4"/>
      <c r="AA81" s="4"/>
      <c r="AB81" s="4"/>
      <c r="AC81" s="4"/>
      <c r="AD81" s="4"/>
    </row>
    <row r="82" ht="14.25" customHeight="1" spans="1:30" x14ac:dyDescent="0.25">
      <c r="A82" s="6"/>
      <c r="B82" s="6"/>
      <c r="C82" s="6"/>
      <c r="D82" s="6"/>
      <c r="E82" s="6"/>
      <c r="F82" s="6"/>
      <c r="G82" s="6"/>
      <c r="H82" s="50"/>
      <c r="I82" s="6"/>
      <c r="J82" s="6"/>
      <c r="K82" s="20">
        <f t="shared" si="33"/>
        <v>0</v>
      </c>
      <c r="L82" s="6"/>
      <c r="M82" s="20">
        <f t="shared" si="34"/>
      </c>
      <c r="N82" s="20">
        <f t="shared" si="35"/>
      </c>
      <c r="O82" s="20">
        <f t="shared" si="36"/>
      </c>
      <c r="P82" s="20">
        <f t="shared" si="37"/>
      </c>
      <c r="Q82" s="20">
        <f t="shared" si="38"/>
      </c>
      <c r="R82" s="20">
        <f t="shared" si="39"/>
      </c>
      <c r="S82" s="4"/>
      <c r="T82" s="20">
        <f t="shared" si="40"/>
      </c>
      <c r="U82" s="20">
        <f t="shared" si="41"/>
      </c>
      <c r="V82" s="20">
        <f t="shared" si="42"/>
      </c>
      <c r="W82" s="20">
        <f t="shared" si="43"/>
      </c>
      <c r="X82" s="20">
        <f t="shared" si="44"/>
      </c>
      <c r="Y82" s="20">
        <f t="shared" si="45"/>
      </c>
      <c r="Z82" s="4"/>
      <c r="AA82" s="4"/>
      <c r="AB82" s="4"/>
      <c r="AC82" s="4"/>
      <c r="AD82" s="4"/>
    </row>
    <row r="83" ht="14.25" customHeight="1" spans="1:30" x14ac:dyDescent="0.25">
      <c r="A83" s="6"/>
      <c r="B83" s="6"/>
      <c r="C83" s="6"/>
      <c r="D83" s="6"/>
      <c r="E83" s="6"/>
      <c r="F83" s="6"/>
      <c r="G83" s="6"/>
      <c r="H83" s="50"/>
      <c r="I83" s="6"/>
      <c r="J83" s="6"/>
      <c r="K83" s="20">
        <f t="shared" si="33"/>
        <v>0</v>
      </c>
      <c r="L83" s="6"/>
      <c r="M83" s="20">
        <f t="shared" si="34"/>
      </c>
      <c r="N83" s="20">
        <f t="shared" si="35"/>
      </c>
      <c r="O83" s="20">
        <f t="shared" si="36"/>
      </c>
      <c r="P83" s="20">
        <f t="shared" si="37"/>
      </c>
      <c r="Q83" s="20">
        <f t="shared" si="38"/>
      </c>
      <c r="R83" s="20">
        <f t="shared" si="39"/>
      </c>
      <c r="S83" s="4"/>
      <c r="T83" s="20">
        <f t="shared" si="40"/>
      </c>
      <c r="U83" s="20">
        <f t="shared" si="41"/>
      </c>
      <c r="V83" s="20">
        <f t="shared" si="42"/>
      </c>
      <c r="W83" s="20">
        <f t="shared" si="43"/>
      </c>
      <c r="X83" s="20">
        <f t="shared" si="44"/>
      </c>
      <c r="Y83" s="20">
        <f t="shared" si="45"/>
      </c>
      <c r="Z83" s="4"/>
      <c r="AA83" s="4"/>
      <c r="AB83" s="4"/>
      <c r="AC83" s="4"/>
      <c r="AD83" s="4"/>
    </row>
    <row r="84" ht="14.25" customHeight="1" spans="1:30" x14ac:dyDescent="0.25">
      <c r="A84" s="6"/>
      <c r="B84" s="6"/>
      <c r="C84" s="6"/>
      <c r="D84" s="6"/>
      <c r="E84" s="6"/>
      <c r="F84" s="6"/>
      <c r="G84" s="6"/>
      <c r="H84" s="50"/>
      <c r="I84" s="6"/>
      <c r="J84" s="6"/>
      <c r="K84" s="20">
        <f t="shared" si="33"/>
        <v>0</v>
      </c>
      <c r="L84" s="6"/>
      <c r="M84" s="20">
        <f t="shared" si="34"/>
      </c>
      <c r="N84" s="20">
        <f t="shared" si="35"/>
      </c>
      <c r="O84" s="20">
        <f t="shared" si="36"/>
      </c>
      <c r="P84" s="20">
        <f t="shared" si="37"/>
      </c>
      <c r="Q84" s="20">
        <f t="shared" si="38"/>
      </c>
      <c r="R84" s="20">
        <f t="shared" si="39"/>
      </c>
      <c r="S84" s="4"/>
      <c r="T84" s="20">
        <f t="shared" si="40"/>
      </c>
      <c r="U84" s="20">
        <f t="shared" si="41"/>
      </c>
      <c r="V84" s="20">
        <f t="shared" si="42"/>
      </c>
      <c r="W84" s="20">
        <f t="shared" si="43"/>
      </c>
      <c r="X84" s="20">
        <f t="shared" si="44"/>
      </c>
      <c r="Y84" s="20">
        <f t="shared" si="45"/>
      </c>
      <c r="Z84" s="4"/>
      <c r="AA84" s="4"/>
      <c r="AB84" s="4"/>
      <c r="AC84" s="4"/>
      <c r="AD84" s="4"/>
    </row>
    <row r="85" ht="14.25" customHeight="1" spans="1:30" x14ac:dyDescent="0.25">
      <c r="A85" s="6"/>
      <c r="B85" s="6"/>
      <c r="C85" s="6"/>
      <c r="D85" s="6"/>
      <c r="E85" s="6"/>
      <c r="F85" s="6"/>
      <c r="G85" s="6"/>
      <c r="H85" s="50"/>
      <c r="I85" s="6"/>
      <c r="J85" s="6"/>
      <c r="K85" s="20">
        <f t="shared" si="33"/>
        <v>0</v>
      </c>
      <c r="L85" s="6"/>
      <c r="M85" s="20">
        <f t="shared" si="34"/>
      </c>
      <c r="N85" s="20">
        <f t="shared" si="35"/>
      </c>
      <c r="O85" s="20">
        <f t="shared" si="36"/>
      </c>
      <c r="P85" s="20">
        <f t="shared" si="37"/>
      </c>
      <c r="Q85" s="20">
        <f t="shared" si="38"/>
      </c>
      <c r="R85" s="20">
        <f t="shared" si="39"/>
      </c>
      <c r="S85" s="4"/>
      <c r="T85" s="20">
        <f t="shared" si="40"/>
      </c>
      <c r="U85" s="20">
        <f t="shared" si="41"/>
      </c>
      <c r="V85" s="20">
        <f t="shared" si="42"/>
      </c>
      <c r="W85" s="20">
        <f t="shared" si="43"/>
      </c>
      <c r="X85" s="20">
        <f t="shared" si="44"/>
      </c>
      <c r="Y85" s="20">
        <f t="shared" si="45"/>
      </c>
      <c r="Z85" s="4"/>
      <c r="AA85" s="4"/>
      <c r="AB85" s="4"/>
      <c r="AC85" s="4"/>
      <c r="AD85" s="4"/>
    </row>
    <row r="86" ht="14.25" customHeight="1" spans="1:30" x14ac:dyDescent="0.25">
      <c r="A86" s="6"/>
      <c r="B86" s="6"/>
      <c r="C86" s="6"/>
      <c r="D86" s="6"/>
      <c r="E86" s="6"/>
      <c r="F86" s="6"/>
      <c r="G86" s="6"/>
      <c r="H86" s="50"/>
      <c r="I86" s="6"/>
      <c r="J86" s="6"/>
      <c r="K86" s="20">
        <f t="shared" si="33"/>
        <v>0</v>
      </c>
      <c r="L86" s="6"/>
      <c r="M86" s="20">
        <f t="shared" si="34"/>
      </c>
      <c r="N86" s="20">
        <f t="shared" si="35"/>
      </c>
      <c r="O86" s="20">
        <f t="shared" si="36"/>
      </c>
      <c r="P86" s="20">
        <f t="shared" si="37"/>
      </c>
      <c r="Q86" s="20">
        <f t="shared" si="38"/>
      </c>
      <c r="R86" s="20">
        <f t="shared" si="39"/>
      </c>
      <c r="S86" s="4"/>
      <c r="T86" s="20">
        <f t="shared" si="40"/>
      </c>
      <c r="U86" s="20">
        <f t="shared" si="41"/>
      </c>
      <c r="V86" s="20">
        <f t="shared" si="42"/>
      </c>
      <c r="W86" s="20">
        <f t="shared" si="43"/>
      </c>
      <c r="X86" s="20">
        <f t="shared" si="44"/>
      </c>
      <c r="Y86" s="20">
        <f t="shared" si="45"/>
      </c>
      <c r="Z86" s="4"/>
      <c r="AA86" s="4"/>
      <c r="AB86" s="4"/>
      <c r="AC86" s="4"/>
      <c r="AD86" s="4"/>
    </row>
    <row r="87" ht="14.25" customHeight="1" spans="1:30" x14ac:dyDescent="0.25">
      <c r="A87" s="6"/>
      <c r="B87" s="6"/>
      <c r="C87" s="6"/>
      <c r="D87" s="6"/>
      <c r="E87" s="6"/>
      <c r="F87" s="6"/>
      <c r="G87" s="6"/>
      <c r="H87" s="50"/>
      <c r="I87" s="6"/>
      <c r="J87" s="6"/>
      <c r="K87" s="20">
        <f t="shared" si="33"/>
        <v>0</v>
      </c>
      <c r="L87" s="6"/>
      <c r="M87" s="20">
        <f t="shared" si="34"/>
      </c>
      <c r="N87" s="20">
        <f t="shared" si="35"/>
      </c>
      <c r="O87" s="20">
        <f t="shared" si="36"/>
      </c>
      <c r="P87" s="20">
        <f t="shared" si="37"/>
      </c>
      <c r="Q87" s="20">
        <f t="shared" si="38"/>
      </c>
      <c r="R87" s="20">
        <f t="shared" si="39"/>
      </c>
      <c r="S87" s="4"/>
      <c r="T87" s="20">
        <f t="shared" si="40"/>
      </c>
      <c r="U87" s="20">
        <f t="shared" si="41"/>
      </c>
      <c r="V87" s="20">
        <f t="shared" si="42"/>
      </c>
      <c r="W87" s="20">
        <f t="shared" si="43"/>
      </c>
      <c r="X87" s="20">
        <f t="shared" si="44"/>
      </c>
      <c r="Y87" s="20">
        <f t="shared" si="45"/>
      </c>
      <c r="Z87" s="4"/>
      <c r="AA87" s="4"/>
      <c r="AB87" s="4"/>
      <c r="AC87" s="4"/>
      <c r="AD87" s="4"/>
    </row>
    <row r="88" ht="14.25" customHeight="1" spans="1:30" x14ac:dyDescent="0.25">
      <c r="A88" s="6"/>
      <c r="B88" s="6"/>
      <c r="C88" s="6"/>
      <c r="D88" s="6"/>
      <c r="E88" s="6"/>
      <c r="F88" s="6"/>
      <c r="G88" s="6"/>
      <c r="H88" s="51"/>
      <c r="I88" s="6"/>
      <c r="J88" s="6"/>
      <c r="K88" s="20">
        <f t="shared" si="33"/>
        <v>0</v>
      </c>
      <c r="L88" s="6"/>
      <c r="M88" s="20">
        <f t="shared" si="34"/>
      </c>
      <c r="N88" s="20">
        <f t="shared" si="35"/>
      </c>
      <c r="O88" s="20">
        <f t="shared" si="36"/>
      </c>
      <c r="P88" s="20">
        <f t="shared" si="37"/>
      </c>
      <c r="Q88" s="20">
        <f t="shared" si="38"/>
      </c>
      <c r="R88" s="20">
        <f t="shared" si="39"/>
      </c>
      <c r="S88" s="4"/>
      <c r="T88" s="20">
        <f t="shared" si="40"/>
      </c>
      <c r="U88" s="20">
        <f t="shared" si="41"/>
      </c>
      <c r="V88" s="20">
        <f t="shared" si="42"/>
      </c>
      <c r="W88" s="20">
        <f t="shared" si="43"/>
      </c>
      <c r="X88" s="20">
        <f t="shared" si="44"/>
      </c>
      <c r="Y88" s="20">
        <f t="shared" si="45"/>
      </c>
      <c r="Z88" s="4"/>
      <c r="AA88" s="4"/>
      <c r="AB88" s="4"/>
      <c r="AC88" s="4"/>
      <c r="AD88" s="4"/>
    </row>
    <row r="89" ht="14.25" customHeight="1" spans="1:30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20">
        <f t="shared" si="33"/>
        <v>0</v>
      </c>
      <c r="L89" s="6"/>
      <c r="M89" s="20">
        <f t="shared" si="34"/>
      </c>
      <c r="N89" s="20">
        <f t="shared" si="35"/>
      </c>
      <c r="O89" s="20">
        <f t="shared" si="36"/>
      </c>
      <c r="P89" s="20">
        <f t="shared" si="37"/>
      </c>
      <c r="Q89" s="20">
        <f t="shared" si="38"/>
      </c>
      <c r="R89" s="20">
        <f t="shared" si="39"/>
      </c>
      <c r="S89" s="4"/>
      <c r="T89" s="20">
        <f t="shared" si="40"/>
      </c>
      <c r="U89" s="20">
        <f t="shared" si="41"/>
      </c>
      <c r="V89" s="20">
        <f t="shared" si="42"/>
      </c>
      <c r="W89" s="20">
        <f t="shared" si="43"/>
      </c>
      <c r="X89" s="20">
        <f t="shared" si="44"/>
      </c>
      <c r="Y89" s="20">
        <f t="shared" si="45"/>
      </c>
      <c r="Z89" s="4"/>
      <c r="AA89" s="4"/>
      <c r="AB89" s="4"/>
      <c r="AC89" s="4"/>
      <c r="AD89" s="4"/>
    </row>
    <row r="90" ht="14.25" customHeight="1" spans="1:30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20">
        <f t="shared" si="33"/>
        <v>0</v>
      </c>
      <c r="L90" s="6"/>
      <c r="M90" s="20">
        <f t="shared" si="34"/>
      </c>
      <c r="N90" s="20">
        <f t="shared" si="35"/>
      </c>
      <c r="O90" s="20">
        <f t="shared" si="36"/>
      </c>
      <c r="P90" s="20">
        <f t="shared" si="37"/>
      </c>
      <c r="Q90" s="20">
        <f t="shared" si="38"/>
      </c>
      <c r="R90" s="20">
        <f t="shared" si="39"/>
      </c>
      <c r="S90" s="4"/>
      <c r="T90" s="20">
        <f t="shared" si="40"/>
      </c>
      <c r="U90" s="20">
        <f t="shared" si="41"/>
      </c>
      <c r="V90" s="20">
        <f t="shared" si="42"/>
      </c>
      <c r="W90" s="20">
        <f t="shared" si="43"/>
      </c>
      <c r="X90" s="20">
        <f t="shared" si="44"/>
      </c>
      <c r="Y90" s="20">
        <f t="shared" si="45"/>
      </c>
      <c r="Z90" s="4"/>
      <c r="AA90" s="4"/>
      <c r="AB90" s="4"/>
      <c r="AC90" s="4"/>
      <c r="AD90" s="4"/>
    </row>
    <row r="91" ht="14.25" customHeight="1" spans="1:30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20">
        <f t="shared" si="33"/>
        <v>0</v>
      </c>
      <c r="L91" s="6"/>
      <c r="M91" s="20">
        <f t="shared" si="34"/>
      </c>
      <c r="N91" s="20">
        <f t="shared" si="35"/>
      </c>
      <c r="O91" s="20">
        <f t="shared" si="36"/>
      </c>
      <c r="P91" s="20">
        <f t="shared" si="37"/>
      </c>
      <c r="Q91" s="20">
        <f t="shared" si="38"/>
      </c>
      <c r="R91" s="20">
        <f t="shared" si="39"/>
      </c>
      <c r="S91" s="4"/>
      <c r="T91" s="20">
        <f t="shared" si="40"/>
      </c>
      <c r="U91" s="20">
        <f t="shared" si="41"/>
      </c>
      <c r="V91" s="20">
        <f t="shared" si="42"/>
      </c>
      <c r="W91" s="20">
        <f t="shared" si="43"/>
      </c>
      <c r="X91" s="20">
        <f t="shared" si="44"/>
      </c>
      <c r="Y91" s="20">
        <f t="shared" si="45"/>
      </c>
      <c r="Z91" s="4"/>
      <c r="AA91" s="4"/>
      <c r="AB91" s="4"/>
      <c r="AC91" s="4"/>
      <c r="AD91" s="4"/>
    </row>
    <row r="92" ht="14.25" customHeight="1" spans="1:30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20">
        <f t="shared" si="33"/>
        <v>0</v>
      </c>
      <c r="L92" s="6"/>
      <c r="M92" s="20">
        <f t="shared" si="34"/>
      </c>
      <c r="N92" s="20">
        <f t="shared" si="35"/>
      </c>
      <c r="O92" s="20">
        <f t="shared" si="36"/>
      </c>
      <c r="P92" s="20">
        <f t="shared" si="37"/>
      </c>
      <c r="Q92" s="20">
        <f t="shared" si="38"/>
      </c>
      <c r="R92" s="20">
        <f t="shared" si="39"/>
      </c>
      <c r="S92" s="4"/>
      <c r="T92" s="20">
        <f t="shared" si="40"/>
      </c>
      <c r="U92" s="20">
        <f t="shared" si="41"/>
      </c>
      <c r="V92" s="20">
        <f t="shared" si="42"/>
      </c>
      <c r="W92" s="20">
        <f t="shared" si="43"/>
      </c>
      <c r="X92" s="20">
        <f t="shared" si="44"/>
      </c>
      <c r="Y92" s="20">
        <f t="shared" si="45"/>
      </c>
      <c r="Z92" s="4"/>
      <c r="AA92" s="4"/>
      <c r="AB92" s="4"/>
      <c r="AC92" s="4"/>
      <c r="AD92" s="4"/>
    </row>
    <row r="93" ht="14.25" customHeight="1" spans="1:30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20">
        <f t="shared" si="33"/>
        <v>0</v>
      </c>
      <c r="L93" s="6"/>
      <c r="M93" s="20">
        <f t="shared" si="34"/>
      </c>
      <c r="N93" s="20">
        <f t="shared" si="35"/>
      </c>
      <c r="O93" s="20">
        <f t="shared" si="36"/>
      </c>
      <c r="P93" s="20">
        <f t="shared" si="37"/>
      </c>
      <c r="Q93" s="20">
        <f t="shared" si="38"/>
      </c>
      <c r="R93" s="20">
        <f t="shared" si="39"/>
      </c>
      <c r="S93" s="4"/>
      <c r="T93" s="20">
        <f t="shared" si="40"/>
      </c>
      <c r="U93" s="20">
        <f t="shared" si="41"/>
      </c>
      <c r="V93" s="20">
        <f t="shared" si="42"/>
      </c>
      <c r="W93" s="20">
        <f t="shared" si="43"/>
      </c>
      <c r="X93" s="20">
        <f t="shared" si="44"/>
      </c>
      <c r="Y93" s="20">
        <f t="shared" si="45"/>
      </c>
      <c r="Z93" s="4"/>
      <c r="AA93" s="4"/>
      <c r="AB93" s="4"/>
      <c r="AC93" s="4"/>
      <c r="AD93" s="4"/>
    </row>
    <row r="94" ht="14.25" customHeight="1" spans="1:30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20">
        <f t="shared" si="33"/>
        <v>0</v>
      </c>
      <c r="L94" s="6"/>
      <c r="M94" s="20">
        <f t="shared" si="34"/>
      </c>
      <c r="N94" s="20">
        <f t="shared" si="35"/>
      </c>
      <c r="O94" s="20">
        <f t="shared" si="36"/>
      </c>
      <c r="P94" s="20">
        <f t="shared" si="37"/>
      </c>
      <c r="Q94" s="20">
        <f t="shared" si="38"/>
      </c>
      <c r="R94" s="20">
        <f t="shared" si="39"/>
      </c>
      <c r="S94" s="4"/>
      <c r="T94" s="20">
        <f t="shared" si="40"/>
      </c>
      <c r="U94" s="20">
        <f t="shared" si="41"/>
      </c>
      <c r="V94" s="20">
        <f t="shared" si="42"/>
      </c>
      <c r="W94" s="20">
        <f t="shared" si="43"/>
      </c>
      <c r="X94" s="20">
        <f t="shared" si="44"/>
      </c>
      <c r="Y94" s="20">
        <f t="shared" si="45"/>
      </c>
      <c r="Z94" s="4"/>
      <c r="AA94" s="4"/>
      <c r="AB94" s="4"/>
      <c r="AC94" s="4"/>
      <c r="AD94" s="4"/>
    </row>
    <row r="95" ht="14.25" customHeight="1" spans="1:30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20">
        <f t="shared" si="33"/>
        <v>0</v>
      </c>
      <c r="L95" s="6"/>
      <c r="M95" s="20">
        <f t="shared" si="34"/>
      </c>
      <c r="N95" s="20">
        <f t="shared" si="35"/>
      </c>
      <c r="O95" s="20">
        <f t="shared" si="36"/>
      </c>
      <c r="P95" s="20">
        <f t="shared" si="37"/>
      </c>
      <c r="Q95" s="20">
        <f t="shared" si="38"/>
      </c>
      <c r="R95" s="20">
        <f t="shared" si="39"/>
      </c>
      <c r="S95" s="4"/>
      <c r="T95" s="20">
        <f t="shared" si="40"/>
      </c>
      <c r="U95" s="20">
        <f t="shared" si="41"/>
      </c>
      <c r="V95" s="20">
        <f t="shared" si="42"/>
      </c>
      <c r="W95" s="20">
        <f t="shared" si="43"/>
      </c>
      <c r="X95" s="20">
        <f t="shared" si="44"/>
      </c>
      <c r="Y95" s="20">
        <f t="shared" si="45"/>
      </c>
      <c r="Z95" s="4"/>
      <c r="AA95" s="4"/>
      <c r="AB95" s="4"/>
      <c r="AC95" s="4"/>
      <c r="AD95" s="4"/>
    </row>
    <row r="96" ht="14.25" customHeight="1" spans="1:30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20">
        <f t="shared" si="33"/>
        <v>0</v>
      </c>
      <c r="L96" s="6"/>
      <c r="M96" s="20">
        <f t="shared" si="34"/>
      </c>
      <c r="N96" s="20">
        <f t="shared" si="35"/>
      </c>
      <c r="O96" s="20">
        <f t="shared" si="36"/>
      </c>
      <c r="P96" s="20">
        <f t="shared" si="37"/>
      </c>
      <c r="Q96" s="20">
        <f t="shared" si="38"/>
      </c>
      <c r="R96" s="20">
        <f t="shared" si="39"/>
      </c>
      <c r="S96" s="4"/>
      <c r="T96" s="20">
        <f t="shared" si="40"/>
      </c>
      <c r="U96" s="20">
        <f t="shared" si="41"/>
      </c>
      <c r="V96" s="20">
        <f t="shared" si="42"/>
      </c>
      <c r="W96" s="20">
        <f t="shared" si="43"/>
      </c>
      <c r="X96" s="20">
        <f t="shared" si="44"/>
      </c>
      <c r="Y96" s="20">
        <f t="shared" si="45"/>
      </c>
      <c r="Z96" s="4"/>
      <c r="AA96" s="4"/>
      <c r="AB96" s="4"/>
      <c r="AC96" s="4"/>
      <c r="AD96" s="4"/>
    </row>
    <row r="97" ht="14.25" customHeight="1" spans="1:30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20">
        <f t="shared" si="33"/>
        <v>0</v>
      </c>
      <c r="L97" s="6"/>
      <c r="M97" s="20">
        <f t="shared" si="34"/>
      </c>
      <c r="N97" s="20">
        <f t="shared" si="35"/>
      </c>
      <c r="O97" s="20">
        <f t="shared" si="36"/>
      </c>
      <c r="P97" s="20">
        <f t="shared" si="37"/>
      </c>
      <c r="Q97" s="20">
        <f t="shared" si="38"/>
      </c>
      <c r="R97" s="20">
        <f t="shared" si="39"/>
      </c>
      <c r="S97" s="4"/>
      <c r="T97" s="20">
        <f t="shared" si="40"/>
      </c>
      <c r="U97" s="20">
        <f t="shared" si="41"/>
      </c>
      <c r="V97" s="20">
        <f t="shared" si="42"/>
      </c>
      <c r="W97" s="20">
        <f t="shared" si="43"/>
      </c>
      <c r="X97" s="20">
        <f t="shared" si="44"/>
      </c>
      <c r="Y97" s="20">
        <f t="shared" si="45"/>
      </c>
      <c r="Z97" s="4"/>
      <c r="AA97" s="4"/>
      <c r="AB97" s="4"/>
      <c r="AC97" s="4"/>
      <c r="AD97" s="4"/>
    </row>
    <row r="98" ht="14.25" customHeight="1" spans="1:30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20">
        <f t="shared" si="33"/>
        <v>0</v>
      </c>
      <c r="L98" s="6"/>
      <c r="M98" s="20">
        <f t="shared" si="34"/>
      </c>
      <c r="N98" s="20">
        <f t="shared" si="35"/>
      </c>
      <c r="O98" s="20">
        <f t="shared" si="36"/>
      </c>
      <c r="P98" s="20">
        <f t="shared" si="37"/>
      </c>
      <c r="Q98" s="20">
        <f t="shared" si="38"/>
      </c>
      <c r="R98" s="20">
        <f t="shared" si="39"/>
      </c>
      <c r="S98" s="4"/>
      <c r="T98" s="20">
        <f t="shared" si="40"/>
      </c>
      <c r="U98" s="20">
        <f t="shared" si="41"/>
      </c>
      <c r="V98" s="20">
        <f t="shared" si="42"/>
      </c>
      <c r="W98" s="20">
        <f t="shared" si="43"/>
      </c>
      <c r="X98" s="20">
        <f t="shared" si="44"/>
      </c>
      <c r="Y98" s="20">
        <f t="shared" si="45"/>
      </c>
      <c r="Z98" s="4"/>
      <c r="AA98" s="4"/>
      <c r="AB98" s="4"/>
      <c r="AC98" s="4"/>
      <c r="AD98" s="4"/>
    </row>
    <row r="99" ht="14.25" customHeight="1" spans="1:30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20">
        <f t="shared" si="33"/>
        <v>0</v>
      </c>
      <c r="L99" s="6"/>
      <c r="M99" s="20">
        <f t="shared" si="34"/>
      </c>
      <c r="N99" s="20">
        <f t="shared" si="35"/>
      </c>
      <c r="O99" s="20">
        <f t="shared" si="36"/>
      </c>
      <c r="P99" s="20">
        <f t="shared" si="37"/>
      </c>
      <c r="Q99" s="20">
        <f t="shared" si="38"/>
      </c>
      <c r="R99" s="20">
        <f t="shared" si="39"/>
      </c>
      <c r="S99" s="4"/>
      <c r="T99" s="20">
        <f t="shared" si="40"/>
      </c>
      <c r="U99" s="20">
        <f t="shared" si="41"/>
      </c>
      <c r="V99" s="20">
        <f t="shared" si="42"/>
      </c>
      <c r="W99" s="20">
        <f t="shared" si="43"/>
      </c>
      <c r="X99" s="20">
        <f t="shared" si="44"/>
      </c>
      <c r="Y99" s="20">
        <f t="shared" si="45"/>
      </c>
      <c r="Z99" s="4"/>
      <c r="AA99" s="4"/>
      <c r="AB99" s="4"/>
      <c r="AC99" s="4"/>
      <c r="AD99" s="4"/>
    </row>
    <row r="100" ht="14.25" customHeight="1" spans="1:30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20">
        <f t="shared" si="33"/>
        <v>0</v>
      </c>
      <c r="L100" s="6"/>
      <c r="M100" s="20">
        <f t="shared" si="34"/>
      </c>
      <c r="N100" s="20">
        <f t="shared" si="35"/>
      </c>
      <c r="O100" s="20">
        <f t="shared" si="36"/>
      </c>
      <c r="P100" s="20">
        <f t="shared" si="37"/>
      </c>
      <c r="Q100" s="20">
        <f t="shared" si="38"/>
      </c>
      <c r="R100" s="20">
        <f t="shared" si="39"/>
      </c>
      <c r="S100" s="4"/>
      <c r="T100" s="20">
        <f t="shared" si="40"/>
      </c>
      <c r="U100" s="20">
        <f t="shared" si="41"/>
      </c>
      <c r="V100" s="20">
        <f t="shared" si="42"/>
      </c>
      <c r="W100" s="20">
        <f t="shared" si="43"/>
      </c>
      <c r="X100" s="20">
        <f t="shared" si="44"/>
      </c>
      <c r="Y100" s="20">
        <f t="shared" si="45"/>
      </c>
      <c r="Z100" s="4"/>
      <c r="AA100" s="4"/>
      <c r="AB100" s="4"/>
      <c r="AC100" s="4"/>
      <c r="AD100" s="4"/>
    </row>
    <row r="101" ht="14.25" customHeight="1" spans="1:30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20">
        <f t="shared" si="33"/>
        <v>0</v>
      </c>
      <c r="L101" s="6"/>
      <c r="M101" s="20">
        <f t="shared" si="34"/>
      </c>
      <c r="N101" s="20">
        <f t="shared" si="35"/>
      </c>
      <c r="O101" s="20">
        <f t="shared" si="36"/>
      </c>
      <c r="P101" s="20">
        <f t="shared" si="37"/>
      </c>
      <c r="Q101" s="20">
        <f t="shared" si="38"/>
      </c>
      <c r="R101" s="20">
        <f t="shared" si="39"/>
      </c>
      <c r="S101" s="4"/>
      <c r="T101" s="20">
        <f t="shared" si="40"/>
      </c>
      <c r="U101" s="20">
        <f t="shared" si="41"/>
      </c>
      <c r="V101" s="20">
        <f t="shared" si="42"/>
      </c>
      <c r="W101" s="20">
        <f t="shared" si="43"/>
      </c>
      <c r="X101" s="20">
        <f t="shared" si="44"/>
      </c>
      <c r="Y101" s="20">
        <f t="shared" si="45"/>
      </c>
      <c r="Z101" s="4"/>
      <c r="AA101" s="4"/>
      <c r="AB101" s="4"/>
      <c r="AC101" s="4"/>
      <c r="AD101" s="4"/>
    </row>
    <row r="102" ht="14.25" customHeight="1" spans="1:30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20">
        <f t="shared" si="33"/>
        <v>0</v>
      </c>
      <c r="L102" s="6"/>
      <c r="M102" s="20">
        <f t="shared" si="34"/>
      </c>
      <c r="N102" s="20">
        <f t="shared" si="35"/>
      </c>
      <c r="O102" s="20">
        <f t="shared" si="36"/>
      </c>
      <c r="P102" s="20">
        <f t="shared" si="37"/>
      </c>
      <c r="Q102" s="20">
        <f t="shared" si="38"/>
      </c>
      <c r="R102" s="20">
        <f t="shared" si="39"/>
      </c>
      <c r="S102" s="4"/>
      <c r="T102" s="20">
        <f t="shared" si="40"/>
      </c>
      <c r="U102" s="20">
        <f t="shared" si="41"/>
      </c>
      <c r="V102" s="20">
        <f t="shared" si="42"/>
      </c>
      <c r="W102" s="20">
        <f t="shared" si="43"/>
      </c>
      <c r="X102" s="20">
        <f t="shared" si="44"/>
      </c>
      <c r="Y102" s="20">
        <f t="shared" si="45"/>
      </c>
      <c r="Z102" s="4"/>
      <c r="AA102" s="4"/>
      <c r="AB102" s="4"/>
      <c r="AC102" s="4"/>
      <c r="AD102" s="4"/>
    </row>
    <row r="103" ht="14.25" customHeight="1" spans="1:30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20">
        <f t="shared" si="33"/>
        <v>0</v>
      </c>
      <c r="L103" s="6"/>
      <c r="M103" s="20">
        <f t="shared" si="34"/>
      </c>
      <c r="N103" s="20">
        <f t="shared" si="35"/>
      </c>
      <c r="O103" s="20">
        <f t="shared" si="36"/>
      </c>
      <c r="P103" s="20">
        <f t="shared" si="37"/>
      </c>
      <c r="Q103" s="20">
        <f t="shared" si="38"/>
      </c>
      <c r="R103" s="20">
        <f t="shared" si="39"/>
      </c>
      <c r="S103" s="4"/>
      <c r="T103" s="20">
        <f t="shared" si="40"/>
      </c>
      <c r="U103" s="20">
        <f t="shared" si="41"/>
      </c>
      <c r="V103" s="20">
        <f t="shared" si="42"/>
      </c>
      <c r="W103" s="20">
        <f t="shared" si="43"/>
      </c>
      <c r="X103" s="20">
        <f t="shared" si="44"/>
      </c>
      <c r="Y103" s="20">
        <f t="shared" si="45"/>
      </c>
      <c r="Z103" s="4"/>
      <c r="AA103" s="4"/>
      <c r="AB103" s="4"/>
      <c r="AC103" s="4"/>
      <c r="AD103" s="4"/>
    </row>
    <row r="104" ht="14.25" customHeight="1" spans="1:30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20">
        <f t="shared" si="33"/>
        <v>0</v>
      </c>
      <c r="L104" s="6"/>
      <c r="M104" s="20">
        <f t="shared" si="34"/>
      </c>
      <c r="N104" s="20">
        <f t="shared" si="35"/>
      </c>
      <c r="O104" s="20">
        <f t="shared" si="36"/>
      </c>
      <c r="P104" s="20">
        <f t="shared" si="37"/>
      </c>
      <c r="Q104" s="20">
        <f t="shared" si="38"/>
      </c>
      <c r="R104" s="20">
        <f t="shared" si="39"/>
      </c>
      <c r="S104" s="4"/>
      <c r="T104" s="20">
        <f t="shared" si="40"/>
      </c>
      <c r="U104" s="20">
        <f t="shared" si="41"/>
      </c>
      <c r="V104" s="20">
        <f t="shared" si="42"/>
      </c>
      <c r="W104" s="20">
        <f t="shared" si="43"/>
      </c>
      <c r="X104" s="20">
        <f t="shared" si="44"/>
      </c>
      <c r="Y104" s="20">
        <f t="shared" si="45"/>
      </c>
      <c r="Z104" s="4"/>
      <c r="AA104" s="4"/>
      <c r="AB104" s="4"/>
      <c r="AC104" s="4"/>
      <c r="AD104" s="4"/>
    </row>
    <row r="105" ht="14.25" customHeight="1" spans="1:30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20">
        <f t="shared" si="33"/>
        <v>0</v>
      </c>
      <c r="L105" s="6"/>
      <c r="M105" s="20">
        <f t="shared" si="34"/>
      </c>
      <c r="N105" s="20">
        <f t="shared" si="35"/>
      </c>
      <c r="O105" s="20">
        <f t="shared" si="36"/>
      </c>
      <c r="P105" s="20">
        <f t="shared" si="37"/>
      </c>
      <c r="Q105" s="20">
        <f t="shared" si="38"/>
      </c>
      <c r="R105" s="20">
        <f t="shared" si="39"/>
      </c>
      <c r="S105" s="4"/>
      <c r="T105" s="20">
        <f t="shared" si="40"/>
      </c>
      <c r="U105" s="20">
        <f t="shared" si="41"/>
      </c>
      <c r="V105" s="20">
        <f t="shared" si="42"/>
      </c>
      <c r="W105" s="20">
        <f t="shared" si="43"/>
      </c>
      <c r="X105" s="20">
        <f t="shared" si="44"/>
      </c>
      <c r="Y105" s="20">
        <f t="shared" si="45"/>
      </c>
      <c r="Z105" s="4"/>
      <c r="AA105" s="4"/>
      <c r="AB105" s="4"/>
      <c r="AC105" s="4"/>
      <c r="AD105" s="4"/>
    </row>
    <row r="106" ht="14.25" customHeight="1" spans="1:30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20">
        <f t="shared" si="33"/>
        <v>0</v>
      </c>
      <c r="L106" s="6"/>
      <c r="M106" s="20">
        <f t="shared" si="34"/>
      </c>
      <c r="N106" s="20">
        <f t="shared" si="35"/>
      </c>
      <c r="O106" s="20">
        <f t="shared" si="36"/>
      </c>
      <c r="P106" s="20">
        <f t="shared" si="37"/>
      </c>
      <c r="Q106" s="20">
        <f t="shared" si="38"/>
      </c>
      <c r="R106" s="20">
        <f t="shared" si="39"/>
      </c>
      <c r="S106" s="4"/>
      <c r="T106" s="20">
        <f t="shared" si="40"/>
      </c>
      <c r="U106" s="20">
        <f t="shared" si="41"/>
      </c>
      <c r="V106" s="20">
        <f t="shared" si="42"/>
      </c>
      <c r="W106" s="20">
        <f t="shared" si="43"/>
      </c>
      <c r="X106" s="20">
        <f t="shared" si="44"/>
      </c>
      <c r="Y106" s="20">
        <f t="shared" si="45"/>
      </c>
      <c r="Z106" s="4"/>
      <c r="AA106" s="4"/>
      <c r="AB106" s="4"/>
      <c r="AC106" s="4"/>
      <c r="AD106" s="4"/>
    </row>
    <row r="107" ht="14.25" customHeight="1" spans="1:30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20">
        <f t="shared" si="33"/>
        <v>0</v>
      </c>
      <c r="L107" s="6"/>
      <c r="M107" s="20">
        <f t="shared" si="34"/>
      </c>
      <c r="N107" s="20">
        <f t="shared" si="35"/>
      </c>
      <c r="O107" s="20">
        <f t="shared" si="36"/>
      </c>
      <c r="P107" s="20">
        <f t="shared" si="37"/>
      </c>
      <c r="Q107" s="20">
        <f t="shared" si="38"/>
      </c>
      <c r="R107" s="20">
        <f t="shared" si="39"/>
      </c>
      <c r="S107" s="4"/>
      <c r="T107" s="20">
        <f t="shared" si="40"/>
      </c>
      <c r="U107" s="20">
        <f t="shared" si="41"/>
      </c>
      <c r="V107" s="20">
        <f t="shared" si="42"/>
      </c>
      <c r="W107" s="20">
        <f t="shared" si="43"/>
      </c>
      <c r="X107" s="20">
        <f t="shared" si="44"/>
      </c>
      <c r="Y107" s="20">
        <f t="shared" si="45"/>
      </c>
      <c r="Z107" s="4"/>
      <c r="AA107" s="4"/>
      <c r="AB107" s="4"/>
      <c r="AC107" s="4"/>
      <c r="AD107" s="4"/>
    </row>
    <row r="108" ht="14.25" customHeight="1" spans="1:30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20">
        <f t="shared" si="33"/>
        <v>0</v>
      </c>
      <c r="L108" s="6"/>
      <c r="M108" s="20">
        <f t="shared" si="34"/>
      </c>
      <c r="N108" s="20">
        <f t="shared" si="35"/>
      </c>
      <c r="O108" s="20">
        <f t="shared" si="36"/>
      </c>
      <c r="P108" s="20">
        <f t="shared" si="37"/>
      </c>
      <c r="Q108" s="20">
        <f t="shared" si="38"/>
      </c>
      <c r="R108" s="20">
        <f t="shared" si="39"/>
      </c>
      <c r="S108" s="4"/>
      <c r="T108" s="20">
        <f t="shared" si="40"/>
      </c>
      <c r="U108" s="20">
        <f t="shared" si="41"/>
      </c>
      <c r="V108" s="20">
        <f t="shared" si="42"/>
      </c>
      <c r="W108" s="20">
        <f t="shared" si="43"/>
      </c>
      <c r="X108" s="20">
        <f t="shared" si="44"/>
      </c>
      <c r="Y108" s="20">
        <f t="shared" si="45"/>
      </c>
      <c r="Z108" s="4"/>
      <c r="AA108" s="4"/>
      <c r="AB108" s="4"/>
      <c r="AC108" s="4"/>
      <c r="AD108" s="4"/>
    </row>
    <row r="109" ht="14.25" customHeight="1" spans="1:30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20">
        <f t="shared" si="33"/>
        <v>0</v>
      </c>
      <c r="L109" s="6"/>
      <c r="M109" s="20">
        <f t="shared" si="34"/>
      </c>
      <c r="N109" s="20">
        <f t="shared" si="35"/>
      </c>
      <c r="O109" s="20">
        <f t="shared" si="36"/>
      </c>
      <c r="P109" s="20">
        <f t="shared" si="37"/>
      </c>
      <c r="Q109" s="20">
        <f t="shared" si="38"/>
      </c>
      <c r="R109" s="20">
        <f t="shared" si="39"/>
      </c>
      <c r="S109" s="4"/>
      <c r="T109" s="20">
        <f t="shared" si="40"/>
      </c>
      <c r="U109" s="20">
        <f t="shared" si="41"/>
      </c>
      <c r="V109" s="20">
        <f t="shared" si="42"/>
      </c>
      <c r="W109" s="20">
        <f t="shared" si="43"/>
      </c>
      <c r="X109" s="20">
        <f t="shared" si="44"/>
      </c>
      <c r="Y109" s="20">
        <f t="shared" si="45"/>
      </c>
      <c r="Z109" s="4"/>
      <c r="AA109" s="4"/>
      <c r="AB109" s="4"/>
      <c r="AC109" s="4"/>
      <c r="AD109" s="4"/>
    </row>
    <row r="110" ht="14.25" customHeight="1" spans="1:30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20">
        <f t="shared" si="33"/>
        <v>0</v>
      </c>
      <c r="L110" s="6"/>
      <c r="M110" s="20">
        <f t="shared" si="34"/>
      </c>
      <c r="N110" s="20">
        <f t="shared" si="35"/>
      </c>
      <c r="O110" s="20">
        <f t="shared" si="36"/>
      </c>
      <c r="P110" s="20">
        <f t="shared" si="37"/>
      </c>
      <c r="Q110" s="20">
        <f t="shared" si="38"/>
      </c>
      <c r="R110" s="20">
        <f t="shared" si="39"/>
      </c>
      <c r="S110" s="4"/>
      <c r="T110" s="20">
        <f t="shared" si="40"/>
      </c>
      <c r="U110" s="20">
        <f t="shared" si="41"/>
      </c>
      <c r="V110" s="20">
        <f t="shared" si="42"/>
      </c>
      <c r="W110" s="20">
        <f t="shared" si="43"/>
      </c>
      <c r="X110" s="20">
        <f t="shared" si="44"/>
      </c>
      <c r="Y110" s="20">
        <f t="shared" si="45"/>
      </c>
      <c r="Z110" s="4"/>
      <c r="AA110" s="4"/>
      <c r="AB110" s="4"/>
      <c r="AC110" s="4"/>
      <c r="AD110" s="4"/>
    </row>
    <row r="111" ht="14.25" customHeight="1" spans="1:30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20">
        <f t="shared" si="33"/>
        <v>0</v>
      </c>
      <c r="L111" s="6"/>
      <c r="M111" s="20">
        <f t="shared" si="34"/>
      </c>
      <c r="N111" s="20">
        <f t="shared" si="35"/>
      </c>
      <c r="O111" s="20">
        <f t="shared" si="36"/>
      </c>
      <c r="P111" s="20">
        <f t="shared" si="37"/>
      </c>
      <c r="Q111" s="20">
        <f t="shared" si="38"/>
      </c>
      <c r="R111" s="20">
        <f t="shared" si="39"/>
      </c>
      <c r="S111" s="4"/>
      <c r="T111" s="20">
        <f t="shared" si="40"/>
      </c>
      <c r="U111" s="20">
        <f t="shared" si="41"/>
      </c>
      <c r="V111" s="20">
        <f t="shared" si="42"/>
      </c>
      <c r="W111" s="20">
        <f t="shared" si="43"/>
      </c>
      <c r="X111" s="20">
        <f t="shared" si="44"/>
      </c>
      <c r="Y111" s="20">
        <f t="shared" si="45"/>
      </c>
      <c r="Z111" s="4"/>
      <c r="AA111" s="4"/>
      <c r="AB111" s="4"/>
      <c r="AC111" s="4"/>
      <c r="AD111" s="4"/>
    </row>
    <row r="112" ht="14.25" customHeight="1" spans="1:30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20">
        <f t="shared" si="33"/>
        <v>0</v>
      </c>
      <c r="L112" s="6"/>
      <c r="M112" s="20">
        <f t="shared" si="34"/>
      </c>
      <c r="N112" s="20">
        <f t="shared" si="35"/>
      </c>
      <c r="O112" s="20">
        <f t="shared" si="36"/>
      </c>
      <c r="P112" s="20">
        <f t="shared" si="37"/>
      </c>
      <c r="Q112" s="20">
        <f t="shared" si="38"/>
      </c>
      <c r="R112" s="20">
        <f t="shared" si="39"/>
      </c>
      <c r="S112" s="4"/>
      <c r="T112" s="20">
        <f t="shared" si="40"/>
      </c>
      <c r="U112" s="20">
        <f t="shared" si="41"/>
      </c>
      <c r="V112" s="20">
        <f t="shared" si="42"/>
      </c>
      <c r="W112" s="20">
        <f t="shared" si="43"/>
      </c>
      <c r="X112" s="20">
        <f t="shared" si="44"/>
      </c>
      <c r="Y112" s="20">
        <f t="shared" si="45"/>
      </c>
      <c r="Z112" s="4"/>
      <c r="AA112" s="4"/>
      <c r="AB112" s="4"/>
      <c r="AC112" s="4"/>
      <c r="AD112" s="4"/>
    </row>
    <row r="113" ht="14.25" customHeight="1" spans="1:30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20">
        <f t="shared" si="33"/>
        <v>0</v>
      </c>
      <c r="L113" s="6"/>
      <c r="M113" s="20">
        <f t="shared" si="34"/>
      </c>
      <c r="N113" s="20">
        <f t="shared" si="35"/>
      </c>
      <c r="O113" s="20">
        <f t="shared" si="36"/>
      </c>
      <c r="P113" s="20">
        <f t="shared" si="37"/>
      </c>
      <c r="Q113" s="20">
        <f t="shared" si="38"/>
      </c>
      <c r="R113" s="20">
        <f t="shared" si="39"/>
      </c>
      <c r="S113" s="4"/>
      <c r="T113" s="20">
        <f t="shared" si="40"/>
      </c>
      <c r="U113" s="20">
        <f t="shared" si="41"/>
      </c>
      <c r="V113" s="20">
        <f t="shared" si="42"/>
      </c>
      <c r="W113" s="20">
        <f t="shared" si="43"/>
      </c>
      <c r="X113" s="20">
        <f t="shared" si="44"/>
      </c>
      <c r="Y113" s="20">
        <f t="shared" si="45"/>
      </c>
      <c r="Z113" s="4"/>
      <c r="AA113" s="4"/>
      <c r="AB113" s="4"/>
      <c r="AC113" s="4"/>
      <c r="AD113" s="4"/>
    </row>
    <row r="114" ht="14.25" customHeight="1" spans="1:30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20">
        <f t="shared" si="33"/>
        <v>0</v>
      </c>
      <c r="L114" s="6"/>
      <c r="M114" s="20">
        <f t="shared" si="34"/>
      </c>
      <c r="N114" s="20">
        <f t="shared" si="35"/>
      </c>
      <c r="O114" s="20">
        <f t="shared" si="36"/>
      </c>
      <c r="P114" s="20">
        <f t="shared" si="37"/>
      </c>
      <c r="Q114" s="20">
        <f t="shared" si="38"/>
      </c>
      <c r="R114" s="20">
        <f t="shared" si="39"/>
      </c>
      <c r="S114" s="4"/>
      <c r="T114" s="20">
        <f t="shared" si="40"/>
      </c>
      <c r="U114" s="20">
        <f t="shared" si="41"/>
      </c>
      <c r="V114" s="20">
        <f t="shared" si="42"/>
      </c>
      <c r="W114" s="20">
        <f t="shared" si="43"/>
      </c>
      <c r="X114" s="20">
        <f t="shared" si="44"/>
      </c>
      <c r="Y114" s="20">
        <f t="shared" si="45"/>
      </c>
      <c r="Z114" s="4"/>
      <c r="AA114" s="4"/>
      <c r="AB114" s="4"/>
      <c r="AC114" s="4"/>
      <c r="AD114" s="4"/>
    </row>
    <row r="115" ht="14.25" customHeight="1" spans="1:30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20">
        <f t="shared" si="33"/>
        <v>0</v>
      </c>
      <c r="L115" s="6"/>
      <c r="M115" s="20">
        <f t="shared" si="34"/>
      </c>
      <c r="N115" s="20">
        <f t="shared" si="35"/>
      </c>
      <c r="O115" s="20">
        <f t="shared" si="36"/>
      </c>
      <c r="P115" s="20">
        <f t="shared" si="37"/>
      </c>
      <c r="Q115" s="20">
        <f t="shared" si="38"/>
      </c>
      <c r="R115" s="20">
        <f t="shared" si="39"/>
      </c>
      <c r="S115" s="4"/>
      <c r="T115" s="20">
        <f t="shared" si="40"/>
      </c>
      <c r="U115" s="20">
        <f t="shared" si="41"/>
      </c>
      <c r="V115" s="20">
        <f t="shared" si="42"/>
      </c>
      <c r="W115" s="20">
        <f t="shared" si="43"/>
      </c>
      <c r="X115" s="20">
        <f t="shared" si="44"/>
      </c>
      <c r="Y115" s="20">
        <f t="shared" si="45"/>
      </c>
      <c r="Z115" s="4"/>
      <c r="AA115" s="4"/>
      <c r="AB115" s="4"/>
      <c r="AC115" s="4"/>
      <c r="AD115" s="4"/>
    </row>
    <row r="116" ht="14.25" customHeight="1" spans="1:30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20">
        <f t="shared" si="33"/>
        <v>0</v>
      </c>
      <c r="L116" s="6"/>
      <c r="M116" s="20">
        <f t="shared" si="34"/>
      </c>
      <c r="N116" s="20">
        <f t="shared" si="35"/>
      </c>
      <c r="O116" s="20">
        <f t="shared" si="36"/>
      </c>
      <c r="P116" s="20">
        <f t="shared" si="37"/>
      </c>
      <c r="Q116" s="20">
        <f t="shared" si="38"/>
      </c>
      <c r="R116" s="20">
        <f t="shared" si="39"/>
      </c>
      <c r="S116" s="4"/>
      <c r="T116" s="20">
        <f t="shared" si="40"/>
      </c>
      <c r="U116" s="20">
        <f t="shared" si="41"/>
      </c>
      <c r="V116" s="20">
        <f t="shared" si="42"/>
      </c>
      <c r="W116" s="20">
        <f t="shared" si="43"/>
      </c>
      <c r="X116" s="20">
        <f t="shared" si="44"/>
      </c>
      <c r="Y116" s="20">
        <f t="shared" si="45"/>
      </c>
      <c r="Z116" s="4"/>
      <c r="AA116" s="4"/>
      <c r="AB116" s="4"/>
      <c r="AC116" s="4"/>
      <c r="AD116" s="4"/>
    </row>
    <row r="117" ht="14.25" customHeight="1" spans="1:30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20">
        <f t="shared" si="33"/>
        <v>0</v>
      </c>
      <c r="L117" s="6"/>
      <c r="M117" s="20">
        <f t="shared" si="34"/>
      </c>
      <c r="N117" s="20">
        <f t="shared" si="35"/>
      </c>
      <c r="O117" s="20">
        <f t="shared" si="36"/>
      </c>
      <c r="P117" s="20">
        <f t="shared" si="37"/>
      </c>
      <c r="Q117" s="20">
        <f t="shared" si="38"/>
      </c>
      <c r="R117" s="20">
        <f t="shared" si="39"/>
      </c>
      <c r="S117" s="4"/>
      <c r="T117" s="20">
        <f t="shared" si="40"/>
      </c>
      <c r="U117" s="20">
        <f t="shared" si="41"/>
      </c>
      <c r="V117" s="20">
        <f t="shared" si="42"/>
      </c>
      <c r="W117" s="20">
        <f t="shared" si="43"/>
      </c>
      <c r="X117" s="20">
        <f t="shared" si="44"/>
      </c>
      <c r="Y117" s="20">
        <f t="shared" si="45"/>
      </c>
      <c r="Z117" s="4"/>
      <c r="AA117" s="4"/>
      <c r="AB117" s="4"/>
      <c r="AC117" s="4"/>
      <c r="AD117" s="4"/>
    </row>
    <row r="118" ht="14.25" customHeight="1" spans="1:30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20">
        <f t="shared" si="33"/>
        <v>0</v>
      </c>
      <c r="L118" s="6"/>
      <c r="M118" s="20">
        <f t="shared" si="34"/>
      </c>
      <c r="N118" s="20">
        <f t="shared" si="35"/>
      </c>
      <c r="O118" s="20">
        <f t="shared" si="36"/>
      </c>
      <c r="P118" s="20">
        <f t="shared" si="37"/>
      </c>
      <c r="Q118" s="20">
        <f t="shared" si="38"/>
      </c>
      <c r="R118" s="20">
        <f t="shared" si="39"/>
      </c>
      <c r="S118" s="4"/>
      <c r="T118" s="20">
        <f t="shared" si="40"/>
      </c>
      <c r="U118" s="20">
        <f t="shared" si="41"/>
      </c>
      <c r="V118" s="20">
        <f t="shared" si="42"/>
      </c>
      <c r="W118" s="20">
        <f t="shared" si="43"/>
      </c>
      <c r="X118" s="20">
        <f t="shared" si="44"/>
      </c>
      <c r="Y118" s="20">
        <f t="shared" si="45"/>
      </c>
      <c r="Z118" s="4"/>
      <c r="AA118" s="4"/>
      <c r="AB118" s="4"/>
      <c r="AC118" s="4"/>
      <c r="AD118" s="4"/>
    </row>
    <row r="119" ht="14.25" customHeight="1" spans="1:30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20">
        <f t="shared" si="33"/>
        <v>0</v>
      </c>
      <c r="L119" s="6"/>
      <c r="M119" s="20">
        <f t="shared" si="34"/>
      </c>
      <c r="N119" s="20">
        <f t="shared" si="35"/>
      </c>
      <c r="O119" s="20">
        <f t="shared" si="36"/>
      </c>
      <c r="P119" s="20">
        <f t="shared" si="37"/>
      </c>
      <c r="Q119" s="20">
        <f t="shared" si="38"/>
      </c>
      <c r="R119" s="20">
        <f t="shared" si="39"/>
      </c>
      <c r="S119" s="4"/>
      <c r="T119" s="20">
        <f t="shared" si="40"/>
      </c>
      <c r="U119" s="20">
        <f t="shared" si="41"/>
      </c>
      <c r="V119" s="20">
        <f t="shared" si="42"/>
      </c>
      <c r="W119" s="20">
        <f t="shared" si="43"/>
      </c>
      <c r="X119" s="20">
        <f t="shared" si="44"/>
      </c>
      <c r="Y119" s="20">
        <f t="shared" si="45"/>
      </c>
      <c r="Z119" s="4"/>
      <c r="AA119" s="4"/>
      <c r="AB119" s="4"/>
      <c r="AC119" s="4"/>
      <c r="AD119" s="4"/>
    </row>
    <row r="120" ht="14.25" customHeight="1" spans="1:30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20">
        <f t="shared" si="33"/>
        <v>0</v>
      </c>
      <c r="L120" s="6"/>
      <c r="M120" s="20">
        <f t="shared" si="34"/>
      </c>
      <c r="N120" s="20">
        <f t="shared" si="35"/>
      </c>
      <c r="O120" s="20">
        <f t="shared" si="36"/>
      </c>
      <c r="P120" s="20">
        <f t="shared" si="37"/>
      </c>
      <c r="Q120" s="20">
        <f t="shared" si="38"/>
      </c>
      <c r="R120" s="20">
        <f t="shared" si="39"/>
      </c>
      <c r="S120" s="4"/>
      <c r="T120" s="20">
        <f t="shared" si="40"/>
      </c>
      <c r="U120" s="20">
        <f t="shared" si="41"/>
      </c>
      <c r="V120" s="20">
        <f t="shared" si="42"/>
      </c>
      <c r="W120" s="20">
        <f t="shared" si="43"/>
      </c>
      <c r="X120" s="20">
        <f t="shared" si="44"/>
      </c>
      <c r="Y120" s="20">
        <f t="shared" si="45"/>
      </c>
      <c r="Z120" s="4"/>
      <c r="AA120" s="4"/>
      <c r="AB120" s="4"/>
      <c r="AC120" s="4"/>
      <c r="AD120" s="4"/>
    </row>
    <row r="121" ht="14.25" customHeight="1" spans="1:30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20">
        <f t="shared" si="33"/>
        <v>0</v>
      </c>
      <c r="L121" s="6"/>
      <c r="M121" s="20">
        <f t="shared" si="34"/>
      </c>
      <c r="N121" s="20">
        <f t="shared" si="35"/>
      </c>
      <c r="O121" s="20">
        <f t="shared" si="36"/>
      </c>
      <c r="P121" s="20">
        <f t="shared" si="37"/>
      </c>
      <c r="Q121" s="20">
        <f t="shared" si="38"/>
      </c>
      <c r="R121" s="20">
        <f t="shared" si="39"/>
      </c>
      <c r="S121" s="4"/>
      <c r="T121" s="20">
        <f t="shared" si="40"/>
      </c>
      <c r="U121" s="20">
        <f t="shared" si="41"/>
      </c>
      <c r="V121" s="20">
        <f t="shared" si="42"/>
      </c>
      <c r="W121" s="20">
        <f t="shared" si="43"/>
      </c>
      <c r="X121" s="20">
        <f t="shared" si="44"/>
      </c>
      <c r="Y121" s="20">
        <f t="shared" si="45"/>
      </c>
      <c r="Z121" s="4"/>
      <c r="AA121" s="4"/>
      <c r="AB121" s="4"/>
      <c r="AC121" s="4"/>
      <c r="AD121" s="4"/>
    </row>
    <row r="122" ht="14.25" customHeight="1" spans="1:30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20">
        <f t="shared" si="33"/>
        <v>0</v>
      </c>
      <c r="L122" s="6"/>
      <c r="M122" s="20">
        <f t="shared" si="34"/>
      </c>
      <c r="N122" s="20">
        <f t="shared" si="35"/>
      </c>
      <c r="O122" s="20">
        <f t="shared" si="36"/>
      </c>
      <c r="P122" s="20">
        <f t="shared" si="37"/>
      </c>
      <c r="Q122" s="20">
        <f t="shared" si="38"/>
      </c>
      <c r="R122" s="20">
        <f t="shared" si="39"/>
      </c>
      <c r="S122" s="4"/>
      <c r="T122" s="20">
        <f t="shared" si="40"/>
      </c>
      <c r="U122" s="20">
        <f t="shared" si="41"/>
      </c>
      <c r="V122" s="20">
        <f t="shared" si="42"/>
      </c>
      <c r="W122" s="20">
        <f t="shared" si="43"/>
      </c>
      <c r="X122" s="20">
        <f t="shared" si="44"/>
      </c>
      <c r="Y122" s="20">
        <f t="shared" si="45"/>
      </c>
      <c r="Z122" s="4"/>
      <c r="AA122" s="4"/>
      <c r="AB122" s="4"/>
      <c r="AC122" s="4"/>
      <c r="AD122" s="4"/>
    </row>
    <row r="123" ht="14.25" customHeight="1" spans="1:30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20">
        <f t="shared" si="33"/>
        <v>0</v>
      </c>
      <c r="L123" s="6"/>
      <c r="M123" s="20">
        <f t="shared" si="34"/>
      </c>
      <c r="N123" s="20">
        <f t="shared" si="35"/>
      </c>
      <c r="O123" s="20">
        <f t="shared" si="36"/>
      </c>
      <c r="P123" s="20">
        <f t="shared" si="37"/>
      </c>
      <c r="Q123" s="20">
        <f t="shared" si="38"/>
      </c>
      <c r="R123" s="20">
        <f t="shared" si="39"/>
      </c>
      <c r="S123" s="4"/>
      <c r="T123" s="20">
        <f t="shared" si="40"/>
      </c>
      <c r="U123" s="20">
        <f t="shared" si="41"/>
      </c>
      <c r="V123" s="20">
        <f t="shared" si="42"/>
      </c>
      <c r="W123" s="20">
        <f t="shared" si="43"/>
      </c>
      <c r="X123" s="20">
        <f t="shared" si="44"/>
      </c>
      <c r="Y123" s="20">
        <f t="shared" si="45"/>
      </c>
      <c r="Z123" s="4"/>
      <c r="AA123" s="4"/>
      <c r="AB123" s="4"/>
      <c r="AC123" s="4"/>
      <c r="AD123" s="4"/>
    </row>
    <row r="124" ht="14.25" customHeight="1" spans="1:30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20">
        <f t="shared" si="33"/>
        <v>0</v>
      </c>
      <c r="L124" s="6"/>
      <c r="M124" s="20">
        <f t="shared" si="34"/>
      </c>
      <c r="N124" s="20">
        <f t="shared" si="35"/>
      </c>
      <c r="O124" s="20">
        <f t="shared" si="36"/>
      </c>
      <c r="P124" s="20">
        <f t="shared" si="37"/>
      </c>
      <c r="Q124" s="20">
        <f t="shared" si="38"/>
      </c>
      <c r="R124" s="20">
        <f t="shared" si="39"/>
      </c>
      <c r="S124" s="4"/>
      <c r="T124" s="20">
        <f t="shared" si="40"/>
      </c>
      <c r="U124" s="20">
        <f t="shared" si="41"/>
      </c>
      <c r="V124" s="20">
        <f t="shared" si="42"/>
      </c>
      <c r="W124" s="20">
        <f t="shared" si="43"/>
      </c>
      <c r="X124" s="20">
        <f t="shared" si="44"/>
      </c>
      <c r="Y124" s="20">
        <f t="shared" si="45"/>
      </c>
      <c r="Z124" s="4"/>
      <c r="AA124" s="4"/>
      <c r="AB124" s="4"/>
      <c r="AC124" s="4"/>
      <c r="AD124" s="4"/>
    </row>
    <row r="125" ht="14.25" customHeight="1" spans="1:30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20">
        <f t="shared" si="33"/>
        <v>0</v>
      </c>
      <c r="L125" s="6"/>
      <c r="M125" s="20">
        <f t="shared" si="34"/>
      </c>
      <c r="N125" s="20">
        <f t="shared" si="35"/>
      </c>
      <c r="O125" s="20">
        <f t="shared" si="36"/>
      </c>
      <c r="P125" s="20">
        <f t="shared" si="37"/>
      </c>
      <c r="Q125" s="20">
        <f t="shared" si="38"/>
      </c>
      <c r="R125" s="20">
        <f t="shared" si="39"/>
      </c>
      <c r="S125" s="4"/>
      <c r="T125" s="20">
        <f t="shared" si="40"/>
      </c>
      <c r="U125" s="20">
        <f t="shared" si="41"/>
      </c>
      <c r="V125" s="20">
        <f t="shared" si="42"/>
      </c>
      <c r="W125" s="20">
        <f t="shared" si="43"/>
      </c>
      <c r="X125" s="20">
        <f t="shared" si="44"/>
      </c>
      <c r="Y125" s="20">
        <f t="shared" si="45"/>
      </c>
      <c r="Z125" s="4"/>
      <c r="AA125" s="4"/>
      <c r="AB125" s="4"/>
      <c r="AC125" s="4"/>
      <c r="AD125" s="4"/>
    </row>
    <row r="126" ht="14.25" customHeight="1" spans="1:30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20">
        <f t="shared" si="33"/>
        <v>0</v>
      </c>
      <c r="L126" s="6"/>
      <c r="M126" s="20">
        <f t="shared" si="34"/>
      </c>
      <c r="N126" s="20">
        <f t="shared" si="35"/>
      </c>
      <c r="O126" s="20">
        <f t="shared" si="36"/>
      </c>
      <c r="P126" s="20">
        <f t="shared" si="37"/>
      </c>
      <c r="Q126" s="20">
        <f t="shared" si="38"/>
      </c>
      <c r="R126" s="20">
        <f t="shared" si="39"/>
      </c>
      <c r="S126" s="4"/>
      <c r="T126" s="20">
        <f t="shared" si="40"/>
      </c>
      <c r="U126" s="20">
        <f t="shared" si="41"/>
      </c>
      <c r="V126" s="20">
        <f t="shared" si="42"/>
      </c>
      <c r="W126" s="20">
        <f t="shared" si="43"/>
      </c>
      <c r="X126" s="20">
        <f t="shared" si="44"/>
      </c>
      <c r="Y126" s="20">
        <f t="shared" si="45"/>
      </c>
      <c r="Z126" s="4"/>
      <c r="AA126" s="4"/>
      <c r="AB126" s="4"/>
      <c r="AC126" s="4"/>
      <c r="AD126" s="4"/>
    </row>
    <row r="127" ht="14.25" customHeight="1" spans="1:30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20">
        <f t="shared" si="33"/>
        <v>0</v>
      </c>
      <c r="L127" s="6"/>
      <c r="M127" s="20">
        <f t="shared" si="34"/>
      </c>
      <c r="N127" s="20">
        <f t="shared" si="35"/>
      </c>
      <c r="O127" s="20">
        <f t="shared" si="36"/>
      </c>
      <c r="P127" s="20">
        <f t="shared" si="37"/>
      </c>
      <c r="Q127" s="20">
        <f t="shared" si="38"/>
      </c>
      <c r="R127" s="20">
        <f t="shared" si="39"/>
      </c>
      <c r="S127" s="4"/>
      <c r="T127" s="20">
        <f t="shared" si="40"/>
      </c>
      <c r="U127" s="20">
        <f t="shared" si="41"/>
      </c>
      <c r="V127" s="20">
        <f t="shared" si="42"/>
      </c>
      <c r="W127" s="20">
        <f t="shared" si="43"/>
      </c>
      <c r="X127" s="20">
        <f t="shared" si="44"/>
      </c>
      <c r="Y127" s="20">
        <f t="shared" si="45"/>
      </c>
      <c r="Z127" s="4"/>
      <c r="AA127" s="4"/>
      <c r="AB127" s="4"/>
      <c r="AC127" s="4"/>
      <c r="AD127" s="4"/>
    </row>
    <row r="128" ht="14.25" customHeight="1" spans="1:30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20">
        <f t="shared" si="33"/>
        <v>0</v>
      </c>
      <c r="L128" s="6"/>
      <c r="M128" s="20">
        <f t="shared" si="34"/>
      </c>
      <c r="N128" s="20">
        <f t="shared" si="35"/>
      </c>
      <c r="O128" s="20">
        <f t="shared" si="36"/>
      </c>
      <c r="P128" s="20">
        <f t="shared" si="37"/>
      </c>
      <c r="Q128" s="20">
        <f t="shared" si="38"/>
      </c>
      <c r="R128" s="20">
        <f t="shared" si="39"/>
      </c>
      <c r="S128" s="4"/>
      <c r="T128" s="20">
        <f t="shared" si="40"/>
      </c>
      <c r="U128" s="20">
        <f t="shared" si="41"/>
      </c>
      <c r="V128" s="20">
        <f t="shared" si="42"/>
      </c>
      <c r="W128" s="20">
        <f t="shared" si="43"/>
      </c>
      <c r="X128" s="20">
        <f t="shared" si="44"/>
      </c>
      <c r="Y128" s="20">
        <f t="shared" si="45"/>
      </c>
      <c r="Z128" s="4"/>
      <c r="AA128" s="4"/>
      <c r="AB128" s="4"/>
      <c r="AC128" s="4"/>
      <c r="AD128" s="4"/>
    </row>
    <row r="129" ht="14.25" customHeight="1" spans="1:30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20">
        <f t="shared" si="33"/>
        <v>0</v>
      </c>
      <c r="L129" s="6"/>
      <c r="M129" s="20">
        <f t="shared" si="34"/>
      </c>
      <c r="N129" s="20">
        <f t="shared" si="35"/>
      </c>
      <c r="O129" s="20">
        <f t="shared" si="36"/>
      </c>
      <c r="P129" s="20">
        <f t="shared" si="37"/>
      </c>
      <c r="Q129" s="20">
        <f t="shared" si="38"/>
      </c>
      <c r="R129" s="20">
        <f t="shared" si="39"/>
      </c>
      <c r="S129" s="4"/>
      <c r="T129" s="20">
        <f t="shared" si="40"/>
      </c>
      <c r="U129" s="20">
        <f t="shared" si="41"/>
      </c>
      <c r="V129" s="20">
        <f t="shared" si="42"/>
      </c>
      <c r="W129" s="20">
        <f t="shared" si="43"/>
      </c>
      <c r="X129" s="20">
        <f t="shared" si="44"/>
      </c>
      <c r="Y129" s="20">
        <f t="shared" si="45"/>
      </c>
      <c r="Z129" s="4"/>
      <c r="AA129" s="4"/>
      <c r="AB129" s="4"/>
      <c r="AC129" s="4"/>
      <c r="AD129" s="4"/>
    </row>
    <row r="130" ht="14.25" customHeight="1" spans="1:30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20">
        <f t="shared" si="33"/>
        <v>0</v>
      </c>
      <c r="L130" s="6"/>
      <c r="M130" s="20">
        <f t="shared" si="34"/>
      </c>
      <c r="N130" s="20">
        <f t="shared" si="35"/>
      </c>
      <c r="O130" s="20">
        <f t="shared" si="36"/>
      </c>
      <c r="P130" s="20">
        <f t="shared" si="37"/>
      </c>
      <c r="Q130" s="20">
        <f t="shared" si="38"/>
      </c>
      <c r="R130" s="20">
        <f t="shared" si="39"/>
      </c>
      <c r="S130" s="4"/>
      <c r="T130" s="20">
        <f t="shared" si="40"/>
      </c>
      <c r="U130" s="20">
        <f t="shared" si="41"/>
      </c>
      <c r="V130" s="20">
        <f t="shared" si="42"/>
      </c>
      <c r="W130" s="20">
        <f t="shared" si="43"/>
      </c>
      <c r="X130" s="20">
        <f t="shared" si="44"/>
      </c>
      <c r="Y130" s="20">
        <f t="shared" si="45"/>
      </c>
      <c r="Z130" s="4"/>
      <c r="AA130" s="4"/>
      <c r="AB130" s="4"/>
      <c r="AC130" s="4"/>
      <c r="AD130" s="4"/>
    </row>
    <row r="131" ht="14.25" customHeight="1" spans="1:30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20">
        <f t="shared" si="33"/>
        <v>0</v>
      </c>
      <c r="L131" s="6"/>
      <c r="M131" s="20">
        <f t="shared" si="34"/>
      </c>
      <c r="N131" s="20">
        <f t="shared" si="35"/>
      </c>
      <c r="O131" s="20">
        <f t="shared" si="36"/>
      </c>
      <c r="P131" s="20">
        <f t="shared" si="37"/>
      </c>
      <c r="Q131" s="20">
        <f t="shared" si="38"/>
      </c>
      <c r="R131" s="20">
        <f t="shared" si="39"/>
      </c>
      <c r="S131" s="4"/>
      <c r="T131" s="20">
        <f t="shared" si="40"/>
      </c>
      <c r="U131" s="20">
        <f t="shared" si="41"/>
      </c>
      <c r="V131" s="20">
        <f t="shared" si="42"/>
      </c>
      <c r="W131" s="20">
        <f t="shared" si="43"/>
      </c>
      <c r="X131" s="20">
        <f t="shared" si="44"/>
      </c>
      <c r="Y131" s="20">
        <f t="shared" si="45"/>
      </c>
      <c r="Z131" s="4"/>
      <c r="AA131" s="4"/>
      <c r="AB131" s="4"/>
      <c r="AC131" s="4"/>
      <c r="AD131" s="4"/>
    </row>
    <row r="132" ht="14.25" customHeight="1" spans="1:30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20">
        <f t="shared" si="33"/>
        <v>0</v>
      </c>
      <c r="L132" s="6"/>
      <c r="M132" s="20">
        <f t="shared" si="34"/>
      </c>
      <c r="N132" s="20">
        <f t="shared" si="35"/>
      </c>
      <c r="O132" s="20">
        <f t="shared" si="36"/>
      </c>
      <c r="P132" s="20">
        <f t="shared" si="37"/>
      </c>
      <c r="Q132" s="20">
        <f t="shared" si="38"/>
      </c>
      <c r="R132" s="20">
        <f t="shared" si="39"/>
      </c>
      <c r="S132" s="4"/>
      <c r="T132" s="20">
        <f t="shared" si="40"/>
      </c>
      <c r="U132" s="20">
        <f t="shared" si="41"/>
      </c>
      <c r="V132" s="20">
        <f t="shared" si="42"/>
      </c>
      <c r="W132" s="20">
        <f t="shared" si="43"/>
      </c>
      <c r="X132" s="20">
        <f t="shared" si="44"/>
      </c>
      <c r="Y132" s="20">
        <f t="shared" si="45"/>
      </c>
      <c r="Z132" s="4"/>
      <c r="AA132" s="4"/>
      <c r="AB132" s="4"/>
      <c r="AC132" s="4"/>
      <c r="AD132" s="4"/>
    </row>
    <row r="133" ht="14.25" customHeight="1" spans="1:30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20">
        <f t="shared" si="33"/>
        <v>0</v>
      </c>
      <c r="L133" s="6"/>
      <c r="M133" s="20">
        <f t="shared" si="34"/>
      </c>
      <c r="N133" s="20">
        <f t="shared" si="35"/>
      </c>
      <c r="O133" s="20">
        <f t="shared" si="36"/>
      </c>
      <c r="P133" s="20">
        <f t="shared" si="37"/>
      </c>
      <c r="Q133" s="20">
        <f t="shared" si="38"/>
      </c>
      <c r="R133" s="20">
        <f t="shared" si="39"/>
      </c>
      <c r="S133" s="4"/>
      <c r="T133" s="20">
        <f t="shared" si="40"/>
      </c>
      <c r="U133" s="20">
        <f t="shared" si="41"/>
      </c>
      <c r="V133" s="20">
        <f t="shared" si="42"/>
      </c>
      <c r="W133" s="20">
        <f t="shared" si="43"/>
      </c>
      <c r="X133" s="20">
        <f t="shared" si="44"/>
      </c>
      <c r="Y133" s="20">
        <f t="shared" si="45"/>
      </c>
      <c r="Z133" s="4"/>
      <c r="AA133" s="4"/>
      <c r="AB133" s="4"/>
      <c r="AC133" s="4"/>
      <c r="AD133" s="4"/>
    </row>
    <row r="134" ht="14.25" customHeight="1" spans="1:30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20">
        <f t="shared" si="33"/>
        <v>0</v>
      </c>
      <c r="L134" s="6"/>
      <c r="M134" s="20">
        <f t="shared" si="34"/>
      </c>
      <c r="N134" s="20">
        <f t="shared" si="35"/>
      </c>
      <c r="O134" s="20">
        <f t="shared" si="36"/>
      </c>
      <c r="P134" s="20">
        <f t="shared" si="37"/>
      </c>
      <c r="Q134" s="20">
        <f t="shared" si="38"/>
      </c>
      <c r="R134" s="20">
        <f t="shared" si="39"/>
      </c>
      <c r="S134" s="4"/>
      <c r="T134" s="20">
        <f t="shared" si="40"/>
      </c>
      <c r="U134" s="20">
        <f t="shared" si="41"/>
      </c>
      <c r="V134" s="20">
        <f t="shared" si="42"/>
      </c>
      <c r="W134" s="20">
        <f t="shared" si="43"/>
      </c>
      <c r="X134" s="20">
        <f t="shared" si="44"/>
      </c>
      <c r="Y134" s="20">
        <f t="shared" si="45"/>
      </c>
      <c r="Z134" s="4"/>
      <c r="AA134" s="4"/>
      <c r="AB134" s="4"/>
      <c r="AC134" s="4"/>
      <c r="AD134" s="4"/>
    </row>
    <row r="135" ht="14.25" customHeight="1" spans="1:30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20">
        <f t="shared" si="33"/>
        <v>0</v>
      </c>
      <c r="L135" s="6"/>
      <c r="M135" s="20">
        <f t="shared" si="34"/>
      </c>
      <c r="N135" s="20">
        <f t="shared" si="35"/>
      </c>
      <c r="O135" s="20">
        <f t="shared" si="36"/>
      </c>
      <c r="P135" s="20">
        <f t="shared" si="37"/>
      </c>
      <c r="Q135" s="20">
        <f t="shared" si="38"/>
      </c>
      <c r="R135" s="20">
        <f t="shared" si="39"/>
      </c>
      <c r="S135" s="4"/>
      <c r="T135" s="20">
        <f t="shared" si="40"/>
      </c>
      <c r="U135" s="20">
        <f t="shared" si="41"/>
      </c>
      <c r="V135" s="20">
        <f t="shared" si="42"/>
      </c>
      <c r="W135" s="20">
        <f t="shared" si="43"/>
      </c>
      <c r="X135" s="20">
        <f t="shared" si="44"/>
      </c>
      <c r="Y135" s="20">
        <f t="shared" si="45"/>
      </c>
      <c r="Z135" s="4"/>
      <c r="AA135" s="4"/>
      <c r="AB135" s="4"/>
      <c r="AC135" s="4"/>
      <c r="AD135" s="4"/>
    </row>
    <row r="136" ht="14.25" customHeight="1" spans="1:30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20">
        <f t="shared" si="33"/>
        <v>0</v>
      </c>
      <c r="L136" s="6"/>
      <c r="M136" s="20">
        <f t="shared" si="34"/>
      </c>
      <c r="N136" s="20">
        <f t="shared" si="35"/>
      </c>
      <c r="O136" s="20">
        <f t="shared" si="36"/>
      </c>
      <c r="P136" s="20">
        <f t="shared" si="37"/>
      </c>
      <c r="Q136" s="20">
        <f t="shared" si="38"/>
      </c>
      <c r="R136" s="20">
        <f t="shared" si="39"/>
      </c>
      <c r="S136" s="4"/>
      <c r="T136" s="20">
        <f t="shared" si="40"/>
      </c>
      <c r="U136" s="20">
        <f t="shared" si="41"/>
      </c>
      <c r="V136" s="20">
        <f t="shared" si="42"/>
      </c>
      <c r="W136" s="20">
        <f t="shared" si="43"/>
      </c>
      <c r="X136" s="20">
        <f t="shared" si="44"/>
      </c>
      <c r="Y136" s="20">
        <f t="shared" si="45"/>
      </c>
      <c r="Z136" s="4"/>
      <c r="AA136" s="4"/>
      <c r="AB136" s="4"/>
      <c r="AC136" s="4"/>
      <c r="AD136" s="4"/>
    </row>
    <row r="137" ht="14.25" customHeight="1" spans="1:30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20">
        <f t="shared" si="33"/>
        <v>0</v>
      </c>
      <c r="L137" s="6"/>
      <c r="M137" s="20">
        <f t="shared" si="34"/>
      </c>
      <c r="N137" s="20">
        <f t="shared" si="35"/>
      </c>
      <c r="O137" s="20">
        <f t="shared" si="36"/>
      </c>
      <c r="P137" s="20">
        <f t="shared" si="37"/>
      </c>
      <c r="Q137" s="20">
        <f t="shared" si="38"/>
      </c>
      <c r="R137" s="20">
        <f t="shared" si="39"/>
      </c>
      <c r="S137" s="4"/>
      <c r="T137" s="20">
        <f t="shared" si="40"/>
      </c>
      <c r="U137" s="20">
        <f t="shared" si="41"/>
      </c>
      <c r="V137" s="20">
        <f t="shared" si="42"/>
      </c>
      <c r="W137" s="20">
        <f t="shared" si="43"/>
      </c>
      <c r="X137" s="20">
        <f t="shared" si="44"/>
      </c>
      <c r="Y137" s="20">
        <f t="shared" si="45"/>
      </c>
      <c r="Z137" s="4"/>
      <c r="AA137" s="4"/>
      <c r="AB137" s="4"/>
      <c r="AC137" s="4"/>
      <c r="AD137" s="4"/>
    </row>
    <row r="138" ht="14.25" customHeight="1" spans="1:30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20">
        <f t="shared" si="33"/>
        <v>0</v>
      </c>
      <c r="L138" s="6"/>
      <c r="M138" s="20">
        <f t="shared" si="34"/>
      </c>
      <c r="N138" s="20">
        <f t="shared" si="35"/>
      </c>
      <c r="O138" s="20">
        <f t="shared" si="36"/>
      </c>
      <c r="P138" s="20">
        <f t="shared" si="37"/>
      </c>
      <c r="Q138" s="20">
        <f t="shared" si="38"/>
      </c>
      <c r="R138" s="20">
        <f t="shared" si="39"/>
      </c>
      <c r="S138" s="4"/>
      <c r="T138" s="20">
        <f t="shared" si="40"/>
      </c>
      <c r="U138" s="20">
        <f t="shared" si="41"/>
      </c>
      <c r="V138" s="20">
        <f t="shared" si="42"/>
      </c>
      <c r="W138" s="20">
        <f t="shared" si="43"/>
      </c>
      <c r="X138" s="20">
        <f t="shared" si="44"/>
      </c>
      <c r="Y138" s="20">
        <f t="shared" si="45"/>
      </c>
      <c r="Z138" s="4"/>
      <c r="AA138" s="4"/>
      <c r="AB138" s="4"/>
      <c r="AC138" s="4"/>
      <c r="AD138" s="4"/>
    </row>
    <row r="139" ht="14.25" customHeight="1" spans="1:30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20">
        <f t="shared" si="33"/>
        <v>0</v>
      </c>
      <c r="L139" s="6"/>
      <c r="M139" s="20">
        <f t="shared" si="34"/>
      </c>
      <c r="N139" s="20">
        <f t="shared" si="35"/>
      </c>
      <c r="O139" s="20">
        <f t="shared" si="36"/>
      </c>
      <c r="P139" s="20">
        <f t="shared" si="37"/>
      </c>
      <c r="Q139" s="20">
        <f t="shared" si="38"/>
      </c>
      <c r="R139" s="20">
        <f t="shared" si="39"/>
      </c>
      <c r="S139" s="4"/>
      <c r="T139" s="20">
        <f t="shared" si="40"/>
      </c>
      <c r="U139" s="20">
        <f t="shared" si="41"/>
      </c>
      <c r="V139" s="20">
        <f t="shared" si="42"/>
      </c>
      <c r="W139" s="20">
        <f t="shared" si="43"/>
      </c>
      <c r="X139" s="20">
        <f t="shared" si="44"/>
      </c>
      <c r="Y139" s="20">
        <f t="shared" si="45"/>
      </c>
      <c r="Z139" s="4"/>
      <c r="AA139" s="4"/>
      <c r="AB139" s="4"/>
      <c r="AC139" s="4"/>
      <c r="AD139" s="4"/>
    </row>
    <row r="140" ht="14.25" customHeight="1" spans="1:30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20">
        <f t="shared" si="33"/>
        <v>0</v>
      </c>
      <c r="L140" s="6"/>
      <c r="M140" s="20">
        <f t="shared" si="34"/>
      </c>
      <c r="N140" s="20">
        <f t="shared" si="35"/>
      </c>
      <c r="O140" s="20">
        <f t="shared" si="36"/>
      </c>
      <c r="P140" s="20">
        <f t="shared" si="37"/>
      </c>
      <c r="Q140" s="20">
        <f t="shared" si="38"/>
      </c>
      <c r="R140" s="20">
        <f t="shared" si="39"/>
      </c>
      <c r="S140" s="4"/>
      <c r="T140" s="20">
        <f t="shared" si="40"/>
      </c>
      <c r="U140" s="20">
        <f t="shared" si="41"/>
      </c>
      <c r="V140" s="20">
        <f t="shared" si="42"/>
      </c>
      <c r="W140" s="20">
        <f t="shared" si="43"/>
      </c>
      <c r="X140" s="20">
        <f t="shared" si="44"/>
      </c>
      <c r="Y140" s="20">
        <f t="shared" si="45"/>
      </c>
      <c r="Z140" s="4"/>
      <c r="AA140" s="4"/>
      <c r="AB140" s="4"/>
      <c r="AC140" s="4"/>
      <c r="AD140" s="4"/>
    </row>
    <row r="141" ht="14.25" customHeight="1" spans="1:30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20">
        <f t="shared" si="33"/>
        <v>0</v>
      </c>
      <c r="L141" s="6"/>
      <c r="M141" s="20">
        <f t="shared" si="34"/>
      </c>
      <c r="N141" s="20">
        <f t="shared" si="35"/>
      </c>
      <c r="O141" s="20">
        <f t="shared" si="36"/>
      </c>
      <c r="P141" s="20">
        <f t="shared" si="37"/>
      </c>
      <c r="Q141" s="20">
        <f t="shared" si="38"/>
      </c>
      <c r="R141" s="20">
        <f t="shared" si="39"/>
      </c>
      <c r="S141" s="4"/>
      <c r="T141" s="20">
        <f t="shared" si="40"/>
      </c>
      <c r="U141" s="20">
        <f t="shared" si="41"/>
      </c>
      <c r="V141" s="20">
        <f t="shared" si="42"/>
      </c>
      <c r="W141" s="20">
        <f t="shared" si="43"/>
      </c>
      <c r="X141" s="20">
        <f t="shared" si="44"/>
      </c>
      <c r="Y141" s="20">
        <f t="shared" si="45"/>
      </c>
      <c r="Z141" s="4"/>
      <c r="AA141" s="4"/>
      <c r="AB141" s="4"/>
      <c r="AC141" s="4"/>
      <c r="AD141" s="4"/>
    </row>
    <row r="142" ht="14.25" customHeight="1" spans="1:30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20">
        <f t="shared" si="33"/>
        <v>0</v>
      </c>
      <c r="L142" s="6"/>
      <c r="M142" s="20">
        <f t="shared" si="34"/>
      </c>
      <c r="N142" s="20">
        <f t="shared" si="35"/>
      </c>
      <c r="O142" s="20">
        <f t="shared" si="36"/>
      </c>
      <c r="P142" s="20">
        <f t="shared" si="37"/>
      </c>
      <c r="Q142" s="20">
        <f t="shared" si="38"/>
      </c>
      <c r="R142" s="20">
        <f t="shared" si="39"/>
      </c>
      <c r="S142" s="4"/>
      <c r="T142" s="20">
        <f t="shared" si="40"/>
      </c>
      <c r="U142" s="20">
        <f t="shared" si="41"/>
      </c>
      <c r="V142" s="20">
        <f t="shared" si="42"/>
      </c>
      <c r="W142" s="20">
        <f t="shared" si="43"/>
      </c>
      <c r="X142" s="20">
        <f t="shared" si="44"/>
      </c>
      <c r="Y142" s="20">
        <f t="shared" si="45"/>
      </c>
      <c r="Z142" s="4"/>
      <c r="AA142" s="4"/>
      <c r="AB142" s="4"/>
      <c r="AC142" s="4"/>
      <c r="AD142" s="4"/>
    </row>
    <row r="143" ht="14.25" customHeight="1" spans="1:30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20">
        <f t="shared" si="33"/>
        <v>0</v>
      </c>
      <c r="L143" s="6"/>
      <c r="M143" s="20">
        <f t="shared" si="34"/>
      </c>
      <c r="N143" s="20">
        <f t="shared" si="35"/>
      </c>
      <c r="O143" s="20">
        <f t="shared" si="36"/>
      </c>
      <c r="P143" s="20">
        <f t="shared" si="37"/>
      </c>
      <c r="Q143" s="20">
        <f t="shared" si="38"/>
      </c>
      <c r="R143" s="20">
        <f t="shared" si="39"/>
      </c>
      <c r="S143" s="4"/>
      <c r="T143" s="20">
        <f t="shared" si="40"/>
      </c>
      <c r="U143" s="20">
        <f t="shared" si="41"/>
      </c>
      <c r="V143" s="20">
        <f t="shared" si="42"/>
      </c>
      <c r="W143" s="20">
        <f t="shared" si="43"/>
      </c>
      <c r="X143" s="20">
        <f t="shared" si="44"/>
      </c>
      <c r="Y143" s="20">
        <f t="shared" si="45"/>
      </c>
      <c r="Z143" s="4"/>
      <c r="AA143" s="4"/>
      <c r="AB143" s="4"/>
      <c r="AC143" s="4"/>
      <c r="AD143" s="4"/>
    </row>
    <row r="144" ht="14.25" customHeight="1" spans="1:30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20">
        <f t="shared" si="33"/>
        <v>0</v>
      </c>
      <c r="L144" s="6"/>
      <c r="M144" s="20">
        <f t="shared" si="34"/>
      </c>
      <c r="N144" s="20">
        <f t="shared" si="35"/>
      </c>
      <c r="O144" s="20">
        <f t="shared" si="36"/>
      </c>
      <c r="P144" s="20">
        <f t="shared" si="37"/>
      </c>
      <c r="Q144" s="20">
        <f t="shared" si="38"/>
      </c>
      <c r="R144" s="20">
        <f t="shared" si="39"/>
      </c>
      <c r="S144" s="4"/>
      <c r="T144" s="20">
        <f t="shared" si="40"/>
      </c>
      <c r="U144" s="20">
        <f t="shared" si="41"/>
      </c>
      <c r="V144" s="20">
        <f t="shared" si="42"/>
      </c>
      <c r="W144" s="20">
        <f t="shared" si="43"/>
      </c>
      <c r="X144" s="20">
        <f t="shared" si="44"/>
      </c>
      <c r="Y144" s="20">
        <f t="shared" si="45"/>
      </c>
      <c r="Z144" s="4"/>
      <c r="AA144" s="4"/>
      <c r="AB144" s="4"/>
      <c r="AC144" s="4"/>
      <c r="AD144" s="4"/>
    </row>
    <row r="145" ht="14.25" customHeight="1" spans="1:30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20">
        <f t="shared" si="33"/>
        <v>0</v>
      </c>
      <c r="L145" s="6"/>
      <c r="M145" s="20">
        <f t="shared" si="34"/>
      </c>
      <c r="N145" s="20">
        <f t="shared" si="35"/>
      </c>
      <c r="O145" s="20">
        <f t="shared" si="36"/>
      </c>
      <c r="P145" s="20">
        <f t="shared" si="37"/>
      </c>
      <c r="Q145" s="20">
        <f t="shared" si="38"/>
      </c>
      <c r="R145" s="20">
        <f t="shared" si="39"/>
      </c>
      <c r="S145" s="4"/>
      <c r="T145" s="20">
        <f t="shared" si="40"/>
      </c>
      <c r="U145" s="20">
        <f t="shared" si="41"/>
      </c>
      <c r="V145" s="20">
        <f t="shared" si="42"/>
      </c>
      <c r="W145" s="20">
        <f t="shared" si="43"/>
      </c>
      <c r="X145" s="20">
        <f t="shared" si="44"/>
      </c>
      <c r="Y145" s="20">
        <f t="shared" si="45"/>
      </c>
      <c r="Z145" s="4"/>
      <c r="AA145" s="4"/>
      <c r="AB145" s="4"/>
      <c r="AC145" s="4"/>
      <c r="AD145" s="4"/>
    </row>
    <row r="146" ht="14.25" customHeight="1" spans="1:30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20">
        <f t="shared" si="33"/>
        <v>0</v>
      </c>
      <c r="L146" s="6"/>
      <c r="M146" s="20">
        <f t="shared" si="34"/>
      </c>
      <c r="N146" s="20">
        <f t="shared" si="35"/>
      </c>
      <c r="O146" s="20">
        <f t="shared" si="36"/>
      </c>
      <c r="P146" s="20">
        <f t="shared" si="37"/>
      </c>
      <c r="Q146" s="20">
        <f t="shared" si="38"/>
      </c>
      <c r="R146" s="20">
        <f t="shared" si="39"/>
      </c>
      <c r="S146" s="4"/>
      <c r="T146" s="20">
        <f t="shared" si="40"/>
      </c>
      <c r="U146" s="20">
        <f t="shared" si="41"/>
      </c>
      <c r="V146" s="20">
        <f t="shared" si="42"/>
      </c>
      <c r="W146" s="20">
        <f t="shared" si="43"/>
      </c>
      <c r="X146" s="20">
        <f t="shared" si="44"/>
      </c>
      <c r="Y146" s="20">
        <f t="shared" si="45"/>
      </c>
      <c r="Z146" s="4"/>
      <c r="AA146" s="4"/>
      <c r="AB146" s="4"/>
      <c r="AC146" s="4"/>
      <c r="AD146" s="4"/>
    </row>
    <row r="147" ht="14.25" customHeight="1" spans="1:30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20">
        <f t="shared" si="33"/>
        <v>0</v>
      </c>
      <c r="L147" s="6"/>
      <c r="M147" s="20">
        <f t="shared" si="34"/>
      </c>
      <c r="N147" s="20">
        <f t="shared" si="35"/>
      </c>
      <c r="O147" s="20">
        <f t="shared" si="36"/>
      </c>
      <c r="P147" s="20">
        <f t="shared" si="37"/>
      </c>
      <c r="Q147" s="20">
        <f t="shared" si="38"/>
      </c>
      <c r="R147" s="20">
        <f t="shared" si="39"/>
      </c>
      <c r="S147" s="4"/>
      <c r="T147" s="20">
        <f t="shared" si="40"/>
      </c>
      <c r="U147" s="20">
        <f t="shared" si="41"/>
      </c>
      <c r="V147" s="20">
        <f t="shared" si="42"/>
      </c>
      <c r="W147" s="20">
        <f t="shared" si="43"/>
      </c>
      <c r="X147" s="20">
        <f t="shared" si="44"/>
      </c>
      <c r="Y147" s="20">
        <f t="shared" si="45"/>
      </c>
      <c r="Z147" s="4"/>
      <c r="AA147" s="4"/>
      <c r="AB147" s="4"/>
      <c r="AC147" s="4"/>
      <c r="AD147" s="4"/>
    </row>
    <row r="148" ht="14.25" customHeight="1" spans="1:30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20">
        <f t="shared" si="33"/>
        <v>0</v>
      </c>
      <c r="L148" s="6"/>
      <c r="M148" s="20">
        <f t="shared" si="34"/>
      </c>
      <c r="N148" s="20">
        <f t="shared" si="35"/>
      </c>
      <c r="O148" s="20">
        <f t="shared" si="36"/>
      </c>
      <c r="P148" s="20">
        <f t="shared" si="37"/>
      </c>
      <c r="Q148" s="20">
        <f t="shared" si="38"/>
      </c>
      <c r="R148" s="20">
        <f t="shared" si="39"/>
      </c>
      <c r="S148" s="4"/>
      <c r="T148" s="20">
        <f t="shared" si="40"/>
      </c>
      <c r="U148" s="20">
        <f t="shared" si="41"/>
      </c>
      <c r="V148" s="20">
        <f t="shared" si="42"/>
      </c>
      <c r="W148" s="20">
        <f t="shared" si="43"/>
      </c>
      <c r="X148" s="20">
        <f t="shared" si="44"/>
      </c>
      <c r="Y148" s="20">
        <f t="shared" si="45"/>
      </c>
      <c r="Z148" s="4"/>
      <c r="AA148" s="4"/>
      <c r="AB148" s="4"/>
      <c r="AC148" s="4"/>
      <c r="AD148" s="4"/>
    </row>
    <row r="149" ht="14.25" customHeight="1" spans="1:30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20">
        <f t="shared" si="33"/>
        <v>0</v>
      </c>
      <c r="L149" s="6"/>
      <c r="M149" s="20">
        <f t="shared" si="34"/>
      </c>
      <c r="N149" s="20">
        <f t="shared" si="35"/>
      </c>
      <c r="O149" s="20">
        <f t="shared" si="36"/>
      </c>
      <c r="P149" s="20">
        <f t="shared" si="37"/>
      </c>
      <c r="Q149" s="20">
        <f t="shared" si="38"/>
      </c>
      <c r="R149" s="20">
        <f t="shared" si="39"/>
      </c>
      <c r="S149" s="4"/>
      <c r="T149" s="20">
        <f t="shared" si="40"/>
      </c>
      <c r="U149" s="20">
        <f t="shared" si="41"/>
      </c>
      <c r="V149" s="20">
        <f t="shared" si="42"/>
      </c>
      <c r="W149" s="20">
        <f t="shared" si="43"/>
      </c>
      <c r="X149" s="20">
        <f t="shared" si="44"/>
      </c>
      <c r="Y149" s="20">
        <f t="shared" si="45"/>
      </c>
      <c r="Z149" s="4"/>
      <c r="AA149" s="4"/>
      <c r="AB149" s="4"/>
      <c r="AC149" s="4"/>
      <c r="AD149" s="4"/>
    </row>
    <row r="150" ht="14.25" customHeight="1" spans="1:30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20">
        <f t="shared" si="33"/>
        <v>0</v>
      </c>
      <c r="L150" s="6"/>
      <c r="M150" s="20">
        <f t="shared" si="34"/>
      </c>
      <c r="N150" s="20">
        <f t="shared" si="35"/>
      </c>
      <c r="O150" s="20">
        <f t="shared" si="36"/>
      </c>
      <c r="P150" s="20">
        <f t="shared" si="37"/>
      </c>
      <c r="Q150" s="20">
        <f t="shared" si="38"/>
      </c>
      <c r="R150" s="20">
        <f t="shared" si="39"/>
      </c>
      <c r="S150" s="4"/>
      <c r="T150" s="20">
        <f t="shared" si="40"/>
      </c>
      <c r="U150" s="20">
        <f t="shared" si="41"/>
      </c>
      <c r="V150" s="20">
        <f t="shared" si="42"/>
      </c>
      <c r="W150" s="20">
        <f t="shared" si="43"/>
      </c>
      <c r="X150" s="20">
        <f t="shared" si="44"/>
      </c>
      <c r="Y150" s="20">
        <f t="shared" si="45"/>
      </c>
      <c r="Z150" s="4"/>
      <c r="AA150" s="4"/>
      <c r="AB150" s="4"/>
      <c r="AC150" s="4"/>
      <c r="AD150" s="4"/>
    </row>
    <row r="151" ht="14.25" customHeight="1" spans="1:30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20">
        <f t="shared" si="33"/>
        <v>0</v>
      </c>
      <c r="L151" s="6"/>
      <c r="M151" s="20">
        <f t="shared" si="34"/>
      </c>
      <c r="N151" s="20">
        <f t="shared" si="35"/>
      </c>
      <c r="O151" s="20">
        <f t="shared" si="36"/>
      </c>
      <c r="P151" s="20">
        <f t="shared" si="37"/>
      </c>
      <c r="Q151" s="20">
        <f t="shared" si="38"/>
      </c>
      <c r="R151" s="20">
        <f t="shared" si="39"/>
      </c>
      <c r="S151" s="4"/>
      <c r="T151" s="20">
        <f t="shared" si="40"/>
      </c>
      <c r="U151" s="20">
        <f t="shared" si="41"/>
      </c>
      <c r="V151" s="20">
        <f t="shared" si="42"/>
      </c>
      <c r="W151" s="20">
        <f t="shared" si="43"/>
      </c>
      <c r="X151" s="20">
        <f t="shared" si="44"/>
      </c>
      <c r="Y151" s="20">
        <f t="shared" si="45"/>
      </c>
      <c r="Z151" s="4"/>
      <c r="AA151" s="4"/>
      <c r="AB151" s="4"/>
      <c r="AC151" s="4"/>
      <c r="AD151" s="4"/>
    </row>
    <row r="152" ht="14.25" customHeight="1" spans="1:30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20">
        <f t="shared" si="33"/>
        <v>0</v>
      </c>
      <c r="L152" s="6"/>
      <c r="M152" s="20">
        <f t="shared" si="34"/>
      </c>
      <c r="N152" s="20">
        <f t="shared" si="35"/>
      </c>
      <c r="O152" s="20">
        <f t="shared" si="36"/>
      </c>
      <c r="P152" s="20">
        <f t="shared" si="37"/>
      </c>
      <c r="Q152" s="20">
        <f t="shared" si="38"/>
      </c>
      <c r="R152" s="20">
        <f t="shared" si="39"/>
      </c>
      <c r="S152" s="4"/>
      <c r="T152" s="20">
        <f t="shared" si="40"/>
      </c>
      <c r="U152" s="20">
        <f t="shared" si="41"/>
      </c>
      <c r="V152" s="20">
        <f t="shared" si="42"/>
      </c>
      <c r="W152" s="20">
        <f t="shared" si="43"/>
      </c>
      <c r="X152" s="20">
        <f t="shared" si="44"/>
      </c>
      <c r="Y152" s="20">
        <f t="shared" si="45"/>
      </c>
      <c r="Z152" s="4"/>
      <c r="AA152" s="4"/>
      <c r="AB152" s="4"/>
      <c r="AC152" s="4"/>
      <c r="AD152" s="4"/>
    </row>
    <row r="153" ht="14.25" customHeight="1" spans="1:30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20">
        <f t="shared" si="33"/>
        <v>0</v>
      </c>
      <c r="L153" s="6"/>
      <c r="M153" s="20">
        <f t="shared" si="34"/>
      </c>
      <c r="N153" s="20">
        <f t="shared" si="35"/>
      </c>
      <c r="O153" s="20">
        <f t="shared" si="36"/>
      </c>
      <c r="P153" s="20">
        <f t="shared" si="37"/>
      </c>
      <c r="Q153" s="20">
        <f t="shared" si="38"/>
      </c>
      <c r="R153" s="20">
        <f t="shared" si="39"/>
      </c>
      <c r="S153" s="4"/>
      <c r="T153" s="20">
        <f t="shared" si="40"/>
      </c>
      <c r="U153" s="20">
        <f t="shared" si="41"/>
      </c>
      <c r="V153" s="20">
        <f t="shared" si="42"/>
      </c>
      <c r="W153" s="20">
        <f t="shared" si="43"/>
      </c>
      <c r="X153" s="20">
        <f t="shared" si="44"/>
      </c>
      <c r="Y153" s="20">
        <f t="shared" si="45"/>
      </c>
      <c r="Z153" s="4"/>
      <c r="AA153" s="4"/>
      <c r="AB153" s="4"/>
      <c r="AC153" s="4"/>
      <c r="AD153" s="4"/>
    </row>
    <row r="154" ht="14.25" customHeight="1" spans="1:30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20">
        <f t="shared" si="33"/>
        <v>0</v>
      </c>
      <c r="L154" s="6"/>
      <c r="M154" s="20">
        <f t="shared" si="34"/>
      </c>
      <c r="N154" s="20">
        <f t="shared" si="35"/>
      </c>
      <c r="O154" s="20">
        <f t="shared" si="36"/>
      </c>
      <c r="P154" s="20">
        <f t="shared" si="37"/>
      </c>
      <c r="Q154" s="20">
        <f t="shared" si="38"/>
      </c>
      <c r="R154" s="20">
        <f t="shared" si="39"/>
      </c>
      <c r="S154" s="4"/>
      <c r="T154" s="20">
        <f t="shared" si="40"/>
      </c>
      <c r="U154" s="20">
        <f t="shared" si="41"/>
      </c>
      <c r="V154" s="20">
        <f t="shared" si="42"/>
      </c>
      <c r="W154" s="20">
        <f t="shared" si="43"/>
      </c>
      <c r="X154" s="20">
        <f t="shared" si="44"/>
      </c>
      <c r="Y154" s="20">
        <f t="shared" si="45"/>
      </c>
      <c r="Z154" s="4"/>
      <c r="AA154" s="4"/>
      <c r="AB154" s="4"/>
      <c r="AC154" s="4"/>
      <c r="AD154" s="4"/>
    </row>
    <row r="155" ht="14.25" customHeight="1" spans="1:30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20">
        <f t="shared" si="33"/>
        <v>0</v>
      </c>
      <c r="L155" s="6"/>
      <c r="M155" s="20">
        <f t="shared" si="34"/>
      </c>
      <c r="N155" s="20">
        <f t="shared" si="35"/>
      </c>
      <c r="O155" s="20">
        <f t="shared" si="36"/>
      </c>
      <c r="P155" s="20">
        <f t="shared" si="37"/>
      </c>
      <c r="Q155" s="20">
        <f t="shared" si="38"/>
      </c>
      <c r="R155" s="20">
        <f t="shared" si="39"/>
      </c>
      <c r="S155" s="4"/>
      <c r="T155" s="20">
        <f t="shared" si="40"/>
      </c>
      <c r="U155" s="20">
        <f t="shared" si="41"/>
      </c>
      <c r="V155" s="20">
        <f t="shared" si="42"/>
      </c>
      <c r="W155" s="20">
        <f t="shared" si="43"/>
      </c>
      <c r="X155" s="20">
        <f t="shared" si="44"/>
      </c>
      <c r="Y155" s="20">
        <f t="shared" si="45"/>
      </c>
      <c r="Z155" s="4"/>
      <c r="AA155" s="4"/>
      <c r="AB155" s="4"/>
      <c r="AC155" s="4"/>
      <c r="AD155" s="4"/>
    </row>
    <row r="156" ht="14.25" customHeight="1" spans="1:30" x14ac:dyDescent="0.25">
      <c r="A156" s="4"/>
      <c r="B156" s="6"/>
      <c r="C156" s="6"/>
      <c r="D156" s="6"/>
      <c r="E156" s="6"/>
      <c r="F156" s="6"/>
      <c r="G156" s="6"/>
      <c r="H156" s="6"/>
      <c r="I156" s="6"/>
      <c r="J156" s="6"/>
      <c r="K156" s="20">
        <f t="shared" si="33"/>
        <v>0</v>
      </c>
      <c r="L156" s="6"/>
      <c r="M156" s="20">
        <f t="shared" si="34"/>
      </c>
      <c r="N156" s="20">
        <f t="shared" si="35"/>
      </c>
      <c r="O156" s="20">
        <f t="shared" si="36"/>
      </c>
      <c r="P156" s="20">
        <f t="shared" si="37"/>
      </c>
      <c r="Q156" s="20">
        <f t="shared" si="38"/>
      </c>
      <c r="R156" s="20">
        <f t="shared" si="39"/>
      </c>
      <c r="S156" s="4"/>
      <c r="T156" s="20">
        <f t="shared" si="40"/>
      </c>
      <c r="U156" s="20">
        <f t="shared" si="41"/>
      </c>
      <c r="V156" s="20">
        <f t="shared" si="42"/>
      </c>
      <c r="W156" s="20">
        <f t="shared" si="43"/>
      </c>
      <c r="X156" s="20">
        <f t="shared" si="44"/>
      </c>
      <c r="Y156" s="20">
        <f t="shared" si="45"/>
      </c>
      <c r="Z156" s="4"/>
      <c r="AA156" s="4"/>
      <c r="AB156" s="4"/>
      <c r="AC156" s="4"/>
      <c r="AD156" s="4"/>
    </row>
    <row r="157" ht="14.25" customHeight="1" spans="1:30" x14ac:dyDescent="0.2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4"/>
      <c r="AA157" s="4"/>
      <c r="AB157" s="4"/>
      <c r="AC157" s="4"/>
      <c r="AD157" s="4"/>
    </row>
    <row r="158" ht="14.25" customHeight="1" spans="1:30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ht="14.25" customHeight="1" spans="1:30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ht="14.25" customHeight="1" spans="1:30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ht="14.25" customHeight="1" spans="1:30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ht="14.25" customHeight="1" spans="1:30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ht="14.25" customHeight="1" spans="1:30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ht="14.25" customHeight="1" spans="1:30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ht="14.25" customHeight="1" spans="1:30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ht="14.25" customHeight="1" spans="1:30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ht="14.25" customHeight="1" spans="1:30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ht="14.25" customHeight="1" spans="1:30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ht="14.25" customHeight="1" spans="1:30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ht="14.25" customHeight="1" spans="1:30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ht="14.25" customHeight="1" spans="1:30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ht="14.25" customHeight="1" spans="1:30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ht="14.25" customHeight="1" spans="1:30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ht="14.25" customHeight="1" spans="1:30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ht="14.25" customHeight="1" spans="1:30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ht="14.25" customHeight="1" spans="1:30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ht="14.25" customHeight="1" spans="1:30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ht="14.25" customHeight="1" spans="1:30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ht="14.25" customHeight="1" spans="1:30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ht="14.25" customHeight="1" spans="1:30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ht="14.25" customHeight="1" spans="1:30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ht="14.25" customHeight="1" spans="1:30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ht="14.25" customHeight="1" spans="1:30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ht="14.25" customHeight="1" spans="1:30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ht="14.25" customHeight="1" spans="1:30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ht="14.25" customHeight="1" spans="1:30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ht="14.25" customHeight="1" spans="1:30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ht="14.25" customHeight="1" spans="1:30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ht="14.25" customHeight="1" spans="1:30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ht="14.25" customHeight="1" spans="1:30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ht="14.25" customHeight="1" spans="1:30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ht="14.25" customHeight="1" spans="1:30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ht="14.25" customHeight="1" spans="1:30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ht="14.25" customHeight="1" spans="1:30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ht="14.25" customHeight="1" spans="1:30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ht="14.25" customHeight="1" spans="1:30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ht="14.25" customHeight="1" spans="1:30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ht="14.25" customHeight="1" spans="1:30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ht="14.25" customHeight="1" spans="1:30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ht="14.25" customHeight="1" spans="1:30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ht="14.25" customHeight="1" spans="1:30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ht="14.25" customHeight="1" spans="1:30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ht="14.25" customHeight="1" spans="1:30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ht="14.25" customHeight="1" spans="1:30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ht="14.25" customHeight="1" spans="1:30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ht="14.25" customHeight="1" spans="1:30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ht="14.25" customHeight="1" spans="1:30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ht="14.25" customHeight="1" spans="1:30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ht="14.25" customHeight="1" spans="1:30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ht="14.25" customHeight="1" spans="1:30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ht="14.25" customHeight="1" spans="1:30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ht="14.25" customHeight="1" spans="1:30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ht="14.25" customHeight="1" spans="1:30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ht="14.25" customHeight="1" spans="1:30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ht="14.25" customHeight="1" spans="1:30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ht="14.25" customHeight="1" spans="1:30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ht="14.25" customHeight="1" spans="1:30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ht="14.25" customHeight="1" spans="1:30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ht="14.25" customHeight="1" spans="1:30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ht="14.25" customHeight="1" spans="1:30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ht="14.25" customHeight="1" spans="1:30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ht="14.25" customHeight="1" spans="1:30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ht="14.25" customHeight="1" spans="1:30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ht="14.25" customHeight="1" spans="1:30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ht="14.25" customHeight="1" spans="1:30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ht="14.25" customHeight="1" spans="1:30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ht="14.25" customHeight="1" spans="1:30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ht="14.25" customHeight="1" spans="1:30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ht="14.25" customHeight="1" spans="1:30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ht="14.25" customHeight="1" spans="1:30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ht="14.25" customHeight="1" spans="1:30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ht="14.25" customHeight="1" spans="1:30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ht="14.25" customHeight="1" spans="1:30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ht="14.25" customHeight="1" spans="1:30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ht="14.25" customHeight="1" spans="1:30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ht="14.25" customHeight="1" spans="1:30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ht="14.25" customHeight="1" spans="1:30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ht="14.25" customHeight="1" spans="1:30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ht="14.25" customHeight="1" spans="1:30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ht="14.25" customHeight="1" spans="1:30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ht="14.25" customHeight="1" spans="1:30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ht="14.25" customHeight="1" spans="1:30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ht="14.25" customHeight="1" spans="1:30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ht="14.25" customHeight="1" spans="1:30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ht="14.25" customHeight="1" spans="1:30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ht="14.25" customHeight="1" spans="1:30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ht="14.25" customHeight="1" spans="1:30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ht="14.25" customHeight="1" spans="1:30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ht="14.25" customHeight="1" spans="1:30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ht="14.25" customHeight="1" spans="1:30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ht="14.25" customHeight="1" spans="1:30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ht="14.25" customHeight="1" spans="1:30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ht="14.25" customHeight="1" spans="1:30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ht="14.25" customHeight="1" spans="1:30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ht="14.25" customHeight="1" spans="1:30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ht="14.25" customHeight="1" spans="1:30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ht="14.25" customHeight="1" spans="1:30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ht="14.25" customHeight="1" spans="1:30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ht="14.25" customHeight="1" spans="1:30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ht="14.25" customHeight="1" spans="1:30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ht="14.25" customHeight="1" spans="1:30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ht="14.25" customHeight="1" spans="1:30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ht="14.25" customHeight="1" spans="1:30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ht="14.25" customHeight="1" spans="1:30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ht="14.25" customHeight="1" spans="1:30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ht="14.25" customHeight="1" spans="1:30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ht="14.25" customHeight="1" spans="1:30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ht="14.25" customHeight="1" spans="1:30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ht="14.25" customHeight="1" spans="1:30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ht="14.25" customHeight="1" spans="1:30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ht="14.25" customHeight="1" spans="1:30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ht="14.25" customHeight="1" spans="1:30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ht="14.25" customHeight="1" spans="1:30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ht="14.25" customHeight="1" spans="1:30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ht="14.25" customHeight="1" spans="1:30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ht="14.25" customHeight="1" spans="1:30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ht="14.25" customHeight="1" spans="1:30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ht="14.25" customHeight="1" spans="1:30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ht="14.25" customHeight="1" spans="1:30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ht="14.25" customHeight="1" spans="1:30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ht="14.25" customHeight="1" spans="1:30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ht="14.25" customHeight="1" spans="1:30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ht="14.25" customHeight="1" spans="1:30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ht="14.25" customHeight="1" spans="1:30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ht="14.25" customHeight="1" spans="1:30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ht="14.25" customHeight="1" spans="1:30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ht="14.25" customHeight="1" spans="1:30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ht="14.25" customHeight="1" spans="1:30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ht="14.25" customHeight="1" spans="1:30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ht="14.25" customHeight="1" spans="1:30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ht="14.25" customHeight="1" spans="1:30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ht="14.25" customHeight="1" spans="1:30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ht="14.25" customHeight="1" spans="1:30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ht="14.25" customHeight="1" spans="1:30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ht="14.25" customHeight="1" spans="1:30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ht="14.25" customHeight="1" spans="1:30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ht="14.25" customHeight="1" spans="1:30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ht="14.25" customHeight="1" spans="1:30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ht="14.25" customHeight="1" spans="1:30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ht="14.25" customHeight="1" spans="1:30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ht="14.25" customHeight="1" spans="1:30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ht="14.25" customHeight="1" spans="1:30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ht="14.25" customHeight="1" spans="1:30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ht="14.25" customHeight="1" spans="1:30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ht="14.25" customHeight="1" spans="1:30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ht="14.25" customHeight="1" spans="1:30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ht="14.25" customHeight="1" spans="1:30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ht="14.25" customHeight="1" spans="1:30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ht="14.25" customHeight="1" spans="1:30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ht="14.25" customHeight="1" spans="1:30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ht="14.25" customHeight="1" spans="1:30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ht="14.25" customHeight="1" spans="1:30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ht="14.25" customHeight="1" spans="1:30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ht="14.25" customHeight="1" spans="1:30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ht="14.25" customHeight="1" spans="1:30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ht="14.25" customHeight="1" spans="1:30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ht="14.25" customHeight="1" spans="1:30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ht="14.25" customHeight="1" spans="1:30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ht="14.25" customHeight="1" spans="1:30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ht="14.25" customHeight="1" spans="1:30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ht="14.25" customHeight="1" spans="1:30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ht="14.25" customHeight="1" spans="1:30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ht="14.25" customHeight="1" spans="1:30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ht="14.25" customHeight="1" spans="1:30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ht="14.25" customHeight="1" spans="1:30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ht="14.25" customHeight="1" spans="1:30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ht="14.25" customHeight="1" spans="1:30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ht="14.25" customHeight="1" spans="1:30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ht="14.25" customHeight="1" spans="1:30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ht="14.25" customHeight="1" spans="1:30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ht="14.25" customHeight="1" spans="1:30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ht="14.25" customHeight="1" spans="1:30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ht="14.25" customHeight="1" spans="1:30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ht="14.25" customHeight="1" spans="1:30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ht="14.25" customHeight="1" spans="1:30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ht="14.25" customHeight="1" spans="1:30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ht="14.25" customHeight="1" spans="1:30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ht="14.25" customHeight="1" spans="1:30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ht="14.25" customHeight="1" spans="1:30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ht="14.25" customHeight="1" spans="1:30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ht="14.25" customHeight="1" spans="1:30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ht="14.25" customHeight="1" spans="1:30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ht="14.25" customHeight="1" spans="1:30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ht="14.25" customHeight="1" spans="1:30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ht="14.25" customHeight="1" spans="1:30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ht="14.25" customHeight="1" spans="1:30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ht="14.25" customHeight="1" spans="1:30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ht="14.25" customHeight="1" spans="1:30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ht="14.25" customHeight="1" spans="1:30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ht="14.25" customHeight="1" spans="1:30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ht="14.25" customHeight="1" spans="1:30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ht="14.25" customHeight="1" spans="1:30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ht="14.25" customHeight="1" spans="1:30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ht="14.25" customHeight="1" spans="1:30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ht="14.25" customHeight="1" spans="1:30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ht="14.25" customHeight="1" spans="1:30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ht="14.25" customHeight="1" spans="1:30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ht="14.25" customHeight="1" spans="1:30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ht="14.25" customHeight="1" spans="1:30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ht="14.25" customHeight="1" spans="1:30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ht="14.25" customHeight="1" spans="1:30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ht="14.25" customHeight="1" spans="1:30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ht="14.25" customHeight="1" spans="1:30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ht="14.25" customHeight="1" spans="1:30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ht="14.25" customHeight="1" spans="1:30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ht="14.25" customHeight="1" spans="1:30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ht="14.25" customHeight="1" spans="1:30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ht="14.25" customHeight="1" spans="1:30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ht="14.25" customHeight="1" spans="1:30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ht="14.25" customHeight="1" spans="1:30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ht="14.25" customHeight="1" spans="1:30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ht="14.25" customHeight="1" spans="1:30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ht="14.25" customHeight="1" spans="1:30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ht="14.25" customHeight="1" spans="1:30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ht="14.25" customHeight="1" spans="1:30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ht="14.25" customHeight="1" spans="1:30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ht="14.25" customHeight="1" spans="1:30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ht="14.25" customHeight="1" spans="1:30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ht="14.25" customHeight="1" spans="1:30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ht="14.25" customHeight="1" spans="1:30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ht="14.25" customHeight="1" spans="1:30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ht="14.25" customHeight="1" spans="1:30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ht="14.25" customHeight="1" spans="1:30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ht="14.25" customHeight="1" spans="1:30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ht="14.25" customHeight="1" spans="1:30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ht="14.25" customHeight="1" spans="1:30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ht="14.25" customHeight="1" spans="1:30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ht="14.25" customHeight="1" spans="1:30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ht="14.25" customHeight="1" spans="1:30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ht="14.25" customHeight="1" spans="1:30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ht="14.25" customHeight="1" spans="1:30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ht="14.25" customHeight="1" spans="1:30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ht="14.25" customHeight="1" spans="1:30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ht="14.25" customHeight="1" spans="1:30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ht="14.25" customHeight="1" spans="1:30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ht="14.25" customHeight="1" spans="1:30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ht="14.25" customHeight="1" spans="1:30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ht="14.25" customHeight="1" spans="1:30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ht="14.25" customHeight="1" spans="1:30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ht="14.25" customHeight="1" spans="1:30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ht="14.25" customHeight="1" spans="1:30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ht="14.25" customHeight="1" spans="1:30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ht="14.25" customHeight="1" spans="1:30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ht="14.25" customHeight="1" spans="1:30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ht="14.25" customHeight="1" spans="1:30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ht="14.25" customHeight="1" spans="1:30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ht="14.25" customHeight="1" spans="1:30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ht="14.25" customHeight="1" spans="1:30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ht="14.25" customHeight="1" spans="1:30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ht="14.25" customHeight="1" spans="1:30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ht="14.25" customHeight="1" spans="1:30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ht="14.25" customHeight="1" spans="1:30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ht="14.25" customHeight="1" spans="1:30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ht="14.25" customHeight="1" spans="1:30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ht="14.25" customHeight="1" spans="1:30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ht="14.25" customHeight="1" spans="1:30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ht="14.25" customHeight="1" spans="1:30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ht="14.25" customHeight="1" spans="1:30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ht="14.25" customHeight="1" spans="1:30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ht="14.25" customHeight="1" spans="1:30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ht="14.25" customHeight="1" spans="1:30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ht="14.25" customHeight="1" spans="1:30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ht="14.25" customHeight="1" spans="1:30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ht="14.25" customHeight="1" spans="1:30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ht="14.25" customHeight="1" spans="1:30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ht="14.25" customHeight="1" spans="1:30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ht="14.25" customHeight="1" spans="1:30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ht="14.25" customHeight="1" spans="1:30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ht="14.25" customHeight="1" spans="1:30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ht="14.25" customHeight="1" spans="1:30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ht="14.25" customHeight="1" spans="1:30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ht="14.25" customHeight="1" spans="1:30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ht="14.25" customHeight="1" spans="1:30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ht="14.25" customHeight="1" spans="1:30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ht="14.25" customHeight="1" spans="1:30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ht="14.25" customHeight="1" spans="1:30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ht="14.25" customHeight="1" spans="1:30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ht="14.25" customHeight="1" spans="1:30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ht="14.25" customHeight="1" spans="1:30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ht="14.25" customHeight="1" spans="1:30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ht="14.25" customHeight="1" spans="1:30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ht="14.25" customHeight="1" spans="1:30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ht="14.25" customHeight="1" spans="1:30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ht="14.25" customHeight="1" spans="1:30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ht="14.25" customHeight="1" spans="1:30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ht="14.25" customHeight="1" spans="1:30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ht="14.25" customHeight="1" spans="1:30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ht="14.25" customHeight="1" spans="1:30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ht="14.25" customHeight="1" spans="1:30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ht="14.25" customHeight="1" spans="1:30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ht="14.25" customHeight="1" spans="1:30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ht="14.25" customHeight="1" spans="1:30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ht="14.25" customHeight="1" spans="1:30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ht="14.25" customHeight="1" spans="1:30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ht="14.25" customHeight="1" spans="1:30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ht="14.25" customHeight="1" spans="1:30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ht="14.25" customHeight="1" spans="1:30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ht="14.25" customHeight="1" spans="1:30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ht="14.25" customHeight="1" spans="1:30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ht="14.25" customHeight="1" spans="1:30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ht="14.25" customHeight="1" spans="1:30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ht="14.25" customHeight="1" spans="1:30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ht="14.25" customHeight="1" spans="1:30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ht="14.25" customHeight="1" spans="1:30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ht="14.25" customHeight="1" spans="1:30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ht="14.25" customHeight="1" spans="1:30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ht="14.25" customHeight="1" spans="1:30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ht="14.25" customHeight="1" spans="1:30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ht="14.25" customHeight="1" spans="1:30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ht="14.25" customHeight="1" spans="1:30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ht="14.25" customHeight="1" spans="1:30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ht="14.25" customHeight="1" spans="1:30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ht="14.25" customHeight="1" spans="1:30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ht="14.25" customHeight="1" spans="1:30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ht="14.25" customHeight="1" spans="1:30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ht="14.25" customHeight="1" spans="1:30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ht="14.25" customHeight="1" spans="1:30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ht="14.25" customHeight="1" spans="1:30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ht="14.25" customHeight="1" spans="1:30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ht="14.25" customHeight="1" spans="1:30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ht="14.25" customHeight="1" spans="1:30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ht="14.25" customHeight="1" spans="1:30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ht="14.25" customHeight="1" spans="1:30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ht="14.25" customHeight="1" spans="1:30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ht="14.25" customHeight="1" spans="1:30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ht="14.25" customHeight="1" spans="1:30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ht="14.25" customHeight="1" spans="1:30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ht="14.25" customHeight="1" spans="1:30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ht="14.25" customHeight="1" spans="1:30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ht="14.25" customHeight="1" spans="1:30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ht="14.25" customHeight="1" spans="1:30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ht="14.25" customHeight="1" spans="1:30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ht="14.25" customHeight="1" spans="1:30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ht="14.25" customHeight="1" spans="1:30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ht="14.25" customHeight="1" spans="1:30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ht="14.25" customHeight="1" spans="1:30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ht="14.25" customHeight="1" spans="1:30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ht="14.25" customHeight="1" spans="1:30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ht="14.25" customHeight="1" spans="1:30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ht="14.25" customHeight="1" spans="1:30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ht="14.25" customHeight="1" spans="1:30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ht="14.25" customHeight="1" spans="1:30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ht="14.25" customHeight="1" spans="1:30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ht="14.25" customHeight="1" spans="1:30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ht="14.25" customHeight="1" spans="1:30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ht="14.25" customHeight="1" spans="1:30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ht="14.25" customHeight="1" spans="1:30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ht="14.25" customHeight="1" spans="1:30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ht="14.25" customHeight="1" spans="1:30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ht="14.25" customHeight="1" spans="1:30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ht="14.25" customHeight="1" spans="1:30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ht="14.25" customHeight="1" spans="1:30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ht="14.25" customHeight="1" spans="1:30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ht="14.25" customHeight="1" spans="1:30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ht="14.25" customHeight="1" spans="1:30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ht="14.25" customHeight="1" spans="1:30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ht="14.25" customHeight="1" spans="1:30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ht="14.25" customHeight="1" spans="1:30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ht="14.25" customHeight="1" spans="1:30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ht="14.25" customHeight="1" spans="1:30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ht="14.25" customHeight="1" spans="1:30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ht="14.25" customHeight="1" spans="1:30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ht="14.25" customHeight="1" spans="1:30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ht="14.25" customHeight="1" spans="1:30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ht="14.25" customHeight="1" spans="1:30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ht="14.25" customHeight="1" spans="1:30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ht="14.25" customHeight="1" spans="1:30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ht="14.25" customHeight="1" spans="1:30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4.25" customHeight="1" spans="1:30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ht="14.25" customHeight="1" spans="1:30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ht="14.25" customHeight="1" spans="1:30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ht="14.25" customHeight="1" spans="1:30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ht="14.25" customHeight="1" spans="1:30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ht="14.25" customHeight="1" spans="1:30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ht="14.25" customHeight="1" spans="1:30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ht="14.25" customHeight="1" spans="1:30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ht="14.25" customHeight="1" spans="1:30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ht="14.25" customHeight="1" spans="1:30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ht="14.25" customHeight="1" spans="1:30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ht="14.25" customHeight="1" spans="1:30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ht="14.25" customHeight="1" spans="1:30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ht="14.25" customHeight="1" spans="1:30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ht="14.25" customHeight="1" spans="1:30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ht="14.25" customHeight="1" spans="1:30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ht="14.25" customHeight="1" spans="1:30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ht="14.25" customHeight="1" spans="1:30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ht="14.25" customHeight="1" spans="1:30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ht="14.25" customHeight="1" spans="1:30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ht="14.25" customHeight="1" spans="1:30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ht="14.25" customHeight="1" spans="1:30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ht="14.25" customHeight="1" spans="1:30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ht="14.25" customHeight="1" spans="1:30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ht="14.25" customHeight="1" spans="1:30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ht="14.25" customHeight="1" spans="1:30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ht="14.25" customHeight="1" spans="1:30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ht="14.25" customHeight="1" spans="1:30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ht="14.25" customHeight="1" spans="1:30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ht="14.25" customHeight="1" spans="1:30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ht="14.25" customHeight="1" spans="1:30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ht="14.25" customHeight="1" spans="1:30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ht="14.25" customHeight="1" spans="1:30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ht="14.25" customHeight="1" spans="1:30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ht="14.25" customHeight="1" spans="1:30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ht="14.25" customHeight="1" spans="1:30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ht="14.25" customHeight="1" spans="1:30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ht="14.25" customHeight="1" spans="1:30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ht="14.25" customHeight="1" spans="1:30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ht="14.25" customHeight="1" spans="1:30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ht="14.25" customHeight="1" spans="1:30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ht="14.25" customHeight="1" spans="1:30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ht="14.25" customHeight="1" spans="1:30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ht="14.25" customHeight="1" spans="1:30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ht="14.25" customHeight="1" spans="1:30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ht="14.25" customHeight="1" spans="1:30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ht="14.25" customHeight="1" spans="1:30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ht="14.25" customHeight="1" spans="1:30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ht="14.25" customHeight="1" spans="1:30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ht="14.25" customHeight="1" spans="1:30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ht="14.25" customHeight="1" spans="1:30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ht="14.25" customHeight="1" spans="1:30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ht="14.25" customHeight="1" spans="1:30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ht="14.25" customHeight="1" spans="1:30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ht="14.25" customHeight="1" spans="1:30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ht="14.25" customHeight="1" spans="1:30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ht="14.25" customHeight="1" spans="1:30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ht="14.25" customHeight="1" spans="1:30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ht="14.25" customHeight="1" spans="1:30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ht="14.25" customHeight="1" spans="1:30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ht="14.25" customHeight="1" spans="1:30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ht="14.25" customHeight="1" spans="1:30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ht="14.25" customHeight="1" spans="1:30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ht="14.25" customHeight="1" spans="1:30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ht="14.25" customHeight="1" spans="1:30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ht="14.25" customHeight="1" spans="1:30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ht="14.25" customHeight="1" spans="1:30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ht="14.25" customHeight="1" spans="1:30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4.25" customHeight="1" spans="1:30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4.25" customHeight="1" spans="1:30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4.25" customHeight="1" spans="1:30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4.25" customHeight="1" spans="1:30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4.25" customHeight="1" spans="1:30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4.25" customHeight="1" spans="1:30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4.25" customHeight="1" spans="1:30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4.25" customHeight="1" spans="1:30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4.25" customHeight="1" spans="1:30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4.25" customHeight="1" spans="1:30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4.25" customHeight="1" spans="1:30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4.25" customHeight="1" spans="1:30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4.25" customHeight="1" spans="1:30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4.25" customHeight="1" spans="1:30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4.25" customHeight="1" spans="1:30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4.25" customHeight="1" spans="1:30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4.25" customHeight="1" spans="1:30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4.25" customHeight="1" spans="1:30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4.25" customHeight="1" spans="1:30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4.25" customHeight="1" spans="1:30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4.25" customHeight="1" spans="1:30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4.25" customHeight="1" spans="1:30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4.25" customHeight="1" spans="1:30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4.25" customHeight="1" spans="1:30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4.25" customHeight="1" spans="1:30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4.25" customHeight="1" spans="1:30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4.25" customHeight="1" spans="1:30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4.25" customHeight="1" spans="1:30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4.25" customHeight="1" spans="1:30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4.25" customHeight="1" spans="1:30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4.25" customHeight="1" spans="1:30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4.25" customHeight="1" spans="1:30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4.25" customHeight="1" spans="1:30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4.25" customHeight="1" spans="1:30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4.25" customHeight="1" spans="1:30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4.25" customHeight="1" spans="1:30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4.25" customHeight="1" spans="1:30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4.25" customHeight="1" spans="1:30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4.25" customHeight="1" spans="1:30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4.25" customHeight="1" spans="1:30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4.25" customHeight="1" spans="1:30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4.25" customHeight="1" spans="1:30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ht="14.25" customHeight="1" spans="1:30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ht="14.25" customHeight="1" spans="1:30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ht="14.25" customHeight="1" spans="1:30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ht="14.25" customHeight="1" spans="1:30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ht="14.25" customHeight="1" spans="1:30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ht="14.25" customHeight="1" spans="1:30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ht="14.25" customHeight="1" spans="1:30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ht="14.25" customHeight="1" spans="1:30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ht="14.25" customHeight="1" spans="1:30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ht="14.25" customHeight="1" spans="1:30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ht="14.25" customHeight="1" spans="1:30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ht="14.25" customHeight="1" spans="1:30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ht="14.25" customHeight="1" spans="1:30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ht="14.25" customHeight="1" spans="1:30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ht="14.25" customHeight="1" spans="1:30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ht="14.25" customHeight="1" spans="1:30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ht="14.25" customHeight="1" spans="1:30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ht="14.25" customHeight="1" spans="1:30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ht="14.25" customHeight="1" spans="1:30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ht="14.25" customHeight="1" spans="1:30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ht="14.25" customHeight="1" spans="1:30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ht="14.25" customHeight="1" spans="1:30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ht="14.25" customHeight="1" spans="1:30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ht="14.25" customHeight="1" spans="1:30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ht="14.25" customHeight="1" spans="1:30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ht="14.25" customHeight="1" spans="1:30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ht="14.25" customHeight="1" spans="1:30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ht="14.25" customHeight="1" spans="1:30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ht="14.25" customHeight="1" spans="1:30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ht="14.25" customHeight="1" spans="1:30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4.25" customHeight="1" spans="1:30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ht="14.25" customHeight="1" spans="1:30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ht="14.25" customHeight="1" spans="1:30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ht="14.25" customHeight="1" spans="1:30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ht="14.25" customHeight="1" spans="1:30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ht="14.25" customHeight="1" spans="1:30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ht="14.25" customHeight="1" spans="1:30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ht="14.25" customHeight="1" spans="1:30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ht="14.25" customHeight="1" spans="1:30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ht="14.25" customHeight="1" spans="1:30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ht="14.25" customHeight="1" spans="1:30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ht="14.25" customHeight="1" spans="1:30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ht="14.25" customHeight="1" spans="1:30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ht="14.25" customHeight="1" spans="1:30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ht="14.25" customHeight="1" spans="1:30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ht="14.25" customHeight="1" spans="1:30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ht="14.25" customHeight="1" spans="1:30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ht="14.25" customHeight="1" spans="1:30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ht="14.25" customHeight="1" spans="1:30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ht="14.25" customHeight="1" spans="1:30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ht="14.25" customHeight="1" spans="1:30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ht="14.25" customHeight="1" spans="1:30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ht="14.25" customHeight="1" spans="1:30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ht="14.25" customHeight="1" spans="1:30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ht="14.25" customHeight="1" spans="1:30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ht="14.25" customHeight="1" spans="1:30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ht="14.25" customHeight="1" spans="1:30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ht="14.25" customHeight="1" spans="1:30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ht="14.25" customHeight="1" spans="1:30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ht="14.25" customHeight="1" spans="1:30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ht="14.25" customHeight="1" spans="1:30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ht="14.25" customHeight="1" spans="1:30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ht="14.25" customHeight="1" spans="1:30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ht="14.25" customHeight="1" spans="1:30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ht="14.25" customHeight="1" spans="1:30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ht="14.25" customHeight="1" spans="1:30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ht="14.25" customHeight="1" spans="1:30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ht="14.25" customHeight="1" spans="1:30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4.25" customHeight="1" spans="1:30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ht="14.25" customHeight="1" spans="1:30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ht="14.25" customHeight="1" spans="1:30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ht="14.25" customHeight="1" spans="1:30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ht="14.25" customHeight="1" spans="1:30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ht="14.25" customHeight="1" spans="1:30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ht="14.25" customHeight="1" spans="1:30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ht="14.25" customHeight="1" spans="1:30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ht="14.25" customHeight="1" spans="1:30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ht="14.25" customHeight="1" spans="1:30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ht="14.25" customHeight="1" spans="1:30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ht="14.25" customHeight="1" spans="1:30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4.25" customHeight="1" spans="1:30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4.25" customHeight="1" spans="1:30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4.25" customHeight="1" spans="1:30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4.25" customHeight="1" spans="1:30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4.25" customHeight="1" spans="1:30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4.25" customHeight="1" spans="1:30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4.25" customHeight="1" spans="1:30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ht="14.25" customHeight="1" spans="1:30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ht="14.25" customHeight="1" spans="1:30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ht="14.25" customHeight="1" spans="1:30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ht="14.25" customHeight="1" spans="1:30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ht="14.25" customHeight="1" spans="1:30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ht="14.25" customHeight="1" spans="1:30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ht="14.25" customHeight="1" spans="1:30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ht="14.25" customHeight="1" spans="1:30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ht="14.25" customHeight="1" spans="1:30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ht="14.25" customHeight="1" spans="1:30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ht="14.25" customHeight="1" spans="1:30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ht="14.25" customHeight="1" spans="1:30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ht="14.25" customHeight="1" spans="1:30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ht="14.25" customHeight="1" spans="1:30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ht="14.25" customHeight="1" spans="1:30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ht="14.25" customHeight="1" spans="1:30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ht="14.25" customHeight="1" spans="1:30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ht="14.25" customHeight="1" spans="1:30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ht="14.25" customHeight="1" spans="1:30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ht="14.25" customHeight="1" spans="1:30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ht="14.25" customHeight="1" spans="1:30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ht="14.25" customHeight="1" spans="1:30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ht="14.25" customHeight="1" spans="1:30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ht="14.25" customHeight="1" spans="1:30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ht="14.25" customHeight="1" spans="1:30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ht="14.25" customHeight="1" spans="1:30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ht="14.25" customHeight="1" spans="1:30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ht="14.25" customHeight="1" spans="1:30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ht="14.25" customHeight="1" spans="1:30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ht="14.25" customHeight="1" spans="1:30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ht="14.25" customHeight="1" spans="1:30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ht="14.25" customHeight="1" spans="1:30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ht="14.25" customHeight="1" spans="1:30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ht="14.25" customHeight="1" spans="1:30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ht="14.25" customHeight="1" spans="1:30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ht="14.25" customHeight="1" spans="1:30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ht="14.25" customHeight="1" spans="1:30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ht="14.25" customHeight="1" spans="1:30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ht="14.25" customHeight="1" spans="1:30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ht="14.25" customHeight="1" spans="1:30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ht="14.25" customHeight="1" spans="1:30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ht="14.25" customHeight="1" spans="1:30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ht="14.25" customHeight="1" spans="1:30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ht="14.25" customHeight="1" spans="1:30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ht="14.25" customHeight="1" spans="1:30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ht="14.25" customHeight="1" spans="1:30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ht="14.25" customHeight="1" spans="1:30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ht="14.25" customHeight="1" spans="1:30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ht="14.25" customHeight="1" spans="1:30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ht="14.25" customHeight="1" spans="1:30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ht="14.25" customHeight="1" spans="1:30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ht="14.25" customHeight="1" spans="1:30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ht="14.25" customHeight="1" spans="1:30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ht="14.25" customHeight="1" spans="1:30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ht="14.25" customHeight="1" spans="1:30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ht="14.25" customHeight="1" spans="1:30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ht="14.25" customHeight="1" spans="1:30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ht="14.25" customHeight="1" spans="1:30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ht="14.25" customHeight="1" spans="1:30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ht="14.25" customHeight="1" spans="1:30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ht="14.25" customHeight="1" spans="1:30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ht="14.25" customHeight="1" spans="1:30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ht="14.25" customHeight="1" spans="1:30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ht="14.25" customHeight="1" spans="1:30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ht="14.25" customHeight="1" spans="1:30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ht="14.25" customHeight="1" spans="1:30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ht="14.25" customHeight="1" spans="1:30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ht="14.25" customHeight="1" spans="1:30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ht="14.25" customHeight="1" spans="1:30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ht="14.25" customHeight="1" spans="1:30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ht="14.25" customHeight="1" spans="1:30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 ht="14.25" customHeight="1" spans="1:30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 ht="14.25" customHeight="1" spans="1:30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 ht="14.25" customHeight="1" spans="1:30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 ht="14.25" customHeight="1" spans="1:30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 ht="14.25" customHeight="1" spans="1:30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 ht="14.25" customHeight="1" spans="1:30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 ht="14.25" customHeight="1" spans="1:30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 ht="14.25" customHeight="1" spans="1:30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 ht="14.25" customHeight="1" spans="1:30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 ht="14.25" customHeight="1" spans="1:30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 ht="14.25" customHeight="1" spans="1:30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 ht="14.25" customHeight="1" spans="1:30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 ht="14.25" customHeight="1" spans="1:30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4.25" customHeight="1" spans="1:30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4.25" customHeight="1" spans="1:30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 ht="14.25" customHeight="1" spans="1:30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 ht="14.25" customHeight="1" spans="1:30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 ht="14.25" customHeight="1" spans="1:30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 ht="14.25" customHeight="1" spans="1:30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 ht="14.25" customHeight="1" spans="1:30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 ht="14.25" customHeight="1" spans="1:30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 ht="14.25" customHeight="1" spans="1:30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 ht="14.25" customHeight="1" spans="1:30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4.25" customHeight="1" spans="1:30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4.25" customHeight="1" spans="1:30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4.25" customHeight="1" spans="1:30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4.25" customHeight="1" spans="1:30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4.25" customHeight="1" spans="1:30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4.25" customHeight="1" spans="1:30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4.25" customHeight="1" spans="1:30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4.25" customHeight="1" spans="1:30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4.25" customHeight="1" spans="1:30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4.25" customHeight="1" spans="1:30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4.25" customHeight="1" spans="1:30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4.25" customHeight="1" spans="1:30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4.25" customHeight="1" spans="1:30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4.25" customHeight="1" spans="1:30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4.25" customHeight="1" spans="1:30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4.25" customHeight="1" spans="1:30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4.25" customHeight="1" spans="1:30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 ht="14.25" customHeight="1" spans="1:30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 ht="14.25" customHeight="1" spans="1:30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 ht="14.25" customHeight="1" spans="1:30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 ht="14.25" customHeight="1" spans="1:30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 ht="14.25" customHeight="1" spans="1:30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 ht="14.25" customHeight="1" spans="1:30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 ht="14.25" customHeight="1" spans="1:30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 ht="14.25" customHeight="1" spans="1:30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 ht="14.25" customHeight="1" spans="1:30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 ht="14.25" customHeight="1" spans="1:30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 ht="14.25" customHeight="1" spans="1:30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 ht="14.25" customHeight="1" spans="1:30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 ht="14.25" customHeight="1" spans="1:30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 ht="14.25" customHeight="1" spans="1:30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 ht="14.25" customHeight="1" spans="1:30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 ht="14.25" customHeight="1" spans="1:30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 ht="14.25" customHeight="1" spans="1:30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 ht="14.25" customHeight="1" spans="1:30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4.25" customHeight="1" spans="1:30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4.25" customHeight="1" spans="1:30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4.25" customHeight="1" spans="1:30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4.25" customHeight="1" spans="1:30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4.25" customHeight="1" spans="1:30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4.25" customHeight="1" spans="1:30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4.25" customHeight="1" spans="1:30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4.25" customHeight="1" spans="1:30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4.25" customHeight="1" spans="1:30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4.25" customHeight="1" spans="1:30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4.25" customHeight="1" spans="1:30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4.25" customHeight="1" spans="1:30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4.25" customHeight="1" spans="1:30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4.25" customHeight="1" spans="1:30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4.25" customHeight="1" spans="1:30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4.25" customHeight="1" spans="1:30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4.25" customHeight="1" spans="1:30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4.25" customHeight="1" spans="1:30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4.25" customHeight="1" spans="1:30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4.25" customHeight="1" spans="1:30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4.25" customHeight="1" spans="1:30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4.25" customHeight="1" spans="1:30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4.25" customHeight="1" spans="1:30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4.25" customHeight="1" spans="1:30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4.25" customHeight="1" spans="1:30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4.25" customHeight="1" spans="1:30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4.25" customHeight="1" spans="1:30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4.25" customHeight="1" spans="1:30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4.25" customHeight="1" spans="1:30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4.25" customHeight="1" spans="1:30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4.25" customHeight="1" spans="1:30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 ht="14.25" customHeight="1" spans="1:30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 ht="14.25" customHeight="1" spans="1:30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 ht="14.25" customHeight="1" spans="1:30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 ht="14.25" customHeight="1" spans="1:30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 ht="14.25" customHeight="1" spans="1:30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 ht="14.25" customHeight="1" spans="1:30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 ht="14.25" customHeight="1" spans="1:30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 ht="14.25" customHeight="1" spans="1:30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4.25" customHeight="1" spans="1:30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 ht="14.25" customHeight="1" spans="1:30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 ht="14.25" customHeight="1" spans="1:30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 ht="14.25" customHeight="1" spans="1:30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 ht="14.25" customHeight="1" spans="1:30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 ht="14.25" customHeight="1" spans="1:30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 ht="14.25" customHeight="1" spans="1:30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 ht="14.25" customHeight="1" spans="1:30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 ht="14.25" customHeight="1" spans="1:30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 ht="14.25" customHeight="1" spans="1:30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 ht="14.25" customHeight="1" spans="1:30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 ht="14.25" customHeight="1" spans="1:30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 ht="14.25" customHeight="1" spans="1:30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 ht="14.25" customHeight="1" spans="1:30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 ht="14.25" customHeight="1" spans="1:30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 ht="14.25" customHeight="1" spans="1:30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 ht="14.25" customHeight="1" spans="1:30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 ht="14.25" customHeight="1" spans="1:30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 ht="14.25" customHeight="1" spans="1:30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 ht="14.25" customHeight="1" spans="1:30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 ht="14.25" customHeight="1" spans="1:30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 ht="14.25" customHeight="1" spans="1:30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 ht="14.25" customHeight="1" spans="1:30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 ht="14.25" customHeight="1" spans="1:30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 ht="14.25" customHeight="1" spans="1:30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 ht="14.25" customHeight="1" spans="1:30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 ht="14.25" customHeight="1" spans="1:30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 ht="14.25" customHeight="1" spans="1:30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 ht="14.25" customHeight="1" spans="1:30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 ht="14.25" customHeight="1" spans="1:30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 ht="14.25" customHeight="1" spans="1:30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 ht="14.25" customHeight="1" spans="1:30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 ht="14.25" customHeight="1" spans="1:30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 ht="14.25" customHeight="1" spans="1:30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 ht="14.25" customHeight="1" spans="1:30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 ht="14.25" customHeight="1" spans="1:30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 ht="14.25" customHeight="1" spans="1:30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 ht="14.25" customHeight="1" spans="1:30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 ht="14.25" customHeight="1" spans="1:30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 ht="14.25" customHeight="1" spans="1:30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 ht="14.25" customHeight="1" spans="1:30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 ht="14.25" customHeight="1" spans="1:30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 ht="14.25" customHeight="1" spans="1:30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 ht="14.25" customHeight="1" spans="1:30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 ht="14.25" customHeight="1" spans="1:30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 ht="14.25" customHeight="1" spans="1:30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 ht="14.25" customHeight="1" spans="1:30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 ht="14.25" customHeight="1" spans="1:30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 ht="14.25" customHeight="1" spans="1:30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 ht="14.25" customHeight="1" spans="1:30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 ht="14.25" customHeight="1" spans="1:30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 ht="14.25" customHeight="1" spans="1:30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 ht="14.25" customHeight="1" spans="1:30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 ht="14.25" customHeight="1" spans="1:30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 ht="14.25" customHeight="1" spans="1:30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 ht="14.25" customHeight="1" spans="1:30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 ht="14.25" customHeight="1" spans="1:30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 ht="14.25" customHeight="1" spans="1:30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 ht="14.25" customHeight="1" spans="1:30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 ht="14.25" customHeight="1" spans="1:30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 ht="14.25" customHeight="1" spans="1:30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 ht="14.25" customHeight="1" spans="1:30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 ht="14.25" customHeight="1" spans="1:30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 ht="14.25" customHeight="1" spans="1:30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 ht="14.25" customHeight="1" spans="1:30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 ht="14.25" customHeight="1" spans="1:30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 ht="14.25" customHeight="1" spans="1:30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 ht="14.25" customHeight="1" spans="1:30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 ht="14.25" customHeight="1" spans="1:30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 ht="14.25" customHeight="1" spans="1:30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4.25" customHeight="1" spans="1:30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 ht="14.25" customHeight="1" spans="1:30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 ht="14.25" customHeight="1" spans="1:30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 ht="14.25" customHeight="1" spans="1:30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 ht="14.25" customHeight="1" spans="1:30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 ht="14.25" customHeight="1" spans="1:30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 ht="14.25" customHeight="1" spans="1:30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 ht="14.25" customHeight="1" spans="1:30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 ht="14.25" customHeight="1" spans="1:30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 ht="14.25" customHeight="1" spans="1:30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 ht="14.25" customHeight="1" spans="1:30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 ht="14.25" customHeight="1" spans="1:30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4.25" customHeight="1" spans="1:30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 ht="14.25" customHeight="1" spans="1:30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 ht="14.25" customHeight="1" spans="1:30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 ht="14.25" customHeight="1" spans="1:30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 ht="14.25" customHeight="1" spans="1:30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 ht="14.25" customHeight="1" spans="1:30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 ht="14.25" customHeight="1" spans="1:30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 ht="14.25" customHeight="1" spans="1:30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 ht="14.25" customHeight="1" spans="1:30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 ht="14.25" customHeight="1" spans="1:30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 ht="14.25" customHeight="1" spans="1:30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 ht="14.25" customHeight="1" spans="1:30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 ht="14.25" customHeight="1" spans="1:30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 ht="14.25" customHeight="1" spans="1:30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 ht="14.25" customHeight="1" spans="1:30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 ht="14.25" customHeight="1" spans="1:30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 ht="14.25" customHeight="1" spans="1:30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 ht="14.25" customHeight="1" spans="1:30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 ht="14.25" customHeight="1" spans="1:30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 ht="14.25" customHeight="1" spans="1:30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 ht="14.25" customHeight="1" spans="1:30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 ht="14.25" customHeight="1" spans="1:30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 ht="14.25" customHeight="1" spans="1:30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 ht="14.25" customHeight="1" spans="1:30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 ht="14.25" customHeight="1" spans="1:30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mergeCells count="40">
    <mergeCell ref="A1:K1"/>
    <mergeCell ref="A2:J2"/>
    <mergeCell ref="B3:J3"/>
    <mergeCell ref="B4:D4"/>
    <mergeCell ref="E4:G4"/>
    <mergeCell ref="H4:J4"/>
    <mergeCell ref="M5:P5"/>
    <mergeCell ref="M6:P6"/>
    <mergeCell ref="M7:P7"/>
    <mergeCell ref="X10:AD16"/>
    <mergeCell ref="A12:A13"/>
    <mergeCell ref="K12:K13"/>
    <mergeCell ref="B14:D14"/>
    <mergeCell ref="E14:G14"/>
    <mergeCell ref="H14:J14"/>
    <mergeCell ref="B15:D15"/>
    <mergeCell ref="E15:G15"/>
    <mergeCell ref="H15:J15"/>
    <mergeCell ref="B16:D16"/>
    <mergeCell ref="E16:G16"/>
    <mergeCell ref="H16:J16"/>
    <mergeCell ref="B18:J18"/>
    <mergeCell ref="N18:V18"/>
    <mergeCell ref="A18:A20"/>
    <mergeCell ref="B19:D19"/>
    <mergeCell ref="E19:G19"/>
    <mergeCell ref="H19:J19"/>
    <mergeCell ref="M18:M20"/>
    <mergeCell ref="N19:P19"/>
    <mergeCell ref="Q19:S19"/>
    <mergeCell ref="T19:V19"/>
    <mergeCell ref="A28:F28"/>
    <mergeCell ref="B29:J29"/>
    <mergeCell ref="M29:R29"/>
    <mergeCell ref="T29:Y29"/>
    <mergeCell ref="A29:A31"/>
    <mergeCell ref="B30:D30"/>
    <mergeCell ref="E30:G30"/>
    <mergeCell ref="H30:J30"/>
    <mergeCell ref="K30:K31"/>
  </mergeCells>
  <dataValidations count="1125">
    <dataValidation type="decimal" allowBlank="1" showErrorMessage="1" sqref="B100">
      <formula1>0</formula1>
      <formula2>NaN</formula2>
    </dataValidation>
    <dataValidation type="decimal" allowBlank="1" showErrorMessage="1" sqref="B101">
      <formula1>0</formula1>
      <formula2>NaN</formula2>
    </dataValidation>
    <dataValidation type="decimal" allowBlank="1" showErrorMessage="1" sqref="B102">
      <formula1>0</formula1>
      <formula2>NaN</formula2>
    </dataValidation>
    <dataValidation type="decimal" allowBlank="1" showErrorMessage="1" sqref="B103">
      <formula1>0</formula1>
      <formula2>NaN</formula2>
    </dataValidation>
    <dataValidation type="decimal" allowBlank="1" showErrorMessage="1" sqref="B104">
      <formula1>0</formula1>
      <formula2>NaN</formula2>
    </dataValidation>
    <dataValidation type="decimal" allowBlank="1" showErrorMessage="1" sqref="B105">
      <formula1>0</formula1>
      <formula2>NaN</formula2>
    </dataValidation>
    <dataValidation type="decimal" allowBlank="1" showErrorMessage="1" sqref="B106">
      <formula1>0</formula1>
      <formula2>NaN</formula2>
    </dataValidation>
    <dataValidation type="decimal" allowBlank="1" showErrorMessage="1" sqref="B107">
      <formula1>0</formula1>
      <formula2>NaN</formula2>
    </dataValidation>
    <dataValidation type="decimal" allowBlank="1" showErrorMessage="1" sqref="B108">
      <formula1>0</formula1>
      <formula2>NaN</formula2>
    </dataValidation>
    <dataValidation type="decimal" allowBlank="1" showErrorMessage="1" sqref="B109">
      <formula1>0</formula1>
      <formula2>NaN</formula2>
    </dataValidation>
    <dataValidation type="decimal" allowBlank="1" showErrorMessage="1" sqref="B110">
      <formula1>0</formula1>
      <formula2>NaN</formula2>
    </dataValidation>
    <dataValidation type="decimal" allowBlank="1" showErrorMessage="1" sqref="B111">
      <formula1>0</formula1>
      <formula2>NaN</formula2>
    </dataValidation>
    <dataValidation type="decimal" allowBlank="1" showErrorMessage="1" sqref="B112">
      <formula1>0</formula1>
      <formula2>NaN</formula2>
    </dataValidation>
    <dataValidation type="decimal" allowBlank="1" showErrorMessage="1" sqref="B113">
      <formula1>0</formula1>
      <formula2>NaN</formula2>
    </dataValidation>
    <dataValidation type="decimal" allowBlank="1" showErrorMessage="1" sqref="B114">
      <formula1>0</formula1>
      <formula2>NaN</formula2>
    </dataValidation>
    <dataValidation type="decimal" allowBlank="1" showErrorMessage="1" sqref="B115">
      <formula1>0</formula1>
      <formula2>NaN</formula2>
    </dataValidation>
    <dataValidation type="decimal" allowBlank="1" showErrorMessage="1" sqref="B116">
      <formula1>0</formula1>
      <formula2>NaN</formula2>
    </dataValidation>
    <dataValidation type="decimal" allowBlank="1" showErrorMessage="1" sqref="B117">
      <formula1>0</formula1>
      <formula2>NaN</formula2>
    </dataValidation>
    <dataValidation type="decimal" allowBlank="1" showErrorMessage="1" sqref="B118">
      <formula1>0</formula1>
      <formula2>NaN</formula2>
    </dataValidation>
    <dataValidation type="decimal" allowBlank="1" showErrorMessage="1" sqref="B119">
      <formula1>0</formula1>
      <formula2>NaN</formula2>
    </dataValidation>
    <dataValidation type="decimal" allowBlank="1" showErrorMessage="1" sqref="B120">
      <formula1>0</formula1>
      <formula2>NaN</formula2>
    </dataValidation>
    <dataValidation type="decimal" allowBlank="1" showErrorMessage="1" sqref="B121">
      <formula1>0</formula1>
      <formula2>NaN</formula2>
    </dataValidation>
    <dataValidation type="decimal" allowBlank="1" showErrorMessage="1" sqref="B122">
      <formula1>0</formula1>
      <formula2>NaN</formula2>
    </dataValidation>
    <dataValidation type="decimal" allowBlank="1" showErrorMessage="1" sqref="B123">
      <formula1>0</formula1>
      <formula2>NaN</formula2>
    </dataValidation>
    <dataValidation type="decimal" allowBlank="1" showErrorMessage="1" sqref="B124">
      <formula1>0</formula1>
      <formula2>NaN</formula2>
    </dataValidation>
    <dataValidation type="decimal" allowBlank="1" showErrorMessage="1" sqref="B125">
      <formula1>0</formula1>
      <formula2>NaN</formula2>
    </dataValidation>
    <dataValidation type="decimal" allowBlank="1" showErrorMessage="1" sqref="B126">
      <formula1>0</formula1>
      <formula2>NaN</formula2>
    </dataValidation>
    <dataValidation type="decimal" allowBlank="1" showErrorMessage="1" sqref="B127">
      <formula1>0</formula1>
      <formula2>NaN</formula2>
    </dataValidation>
    <dataValidation type="decimal" allowBlank="1" showErrorMessage="1" sqref="B128">
      <formula1>0</formula1>
      <formula2>NaN</formula2>
    </dataValidation>
    <dataValidation type="decimal" allowBlank="1" showErrorMessage="1" sqref="B129">
      <formula1>0</formula1>
      <formula2>NaN</formula2>
    </dataValidation>
    <dataValidation type="decimal" allowBlank="1" showErrorMessage="1" sqref="B130">
      <formula1>0</formula1>
      <formula2>NaN</formula2>
    </dataValidation>
    <dataValidation type="decimal" allowBlank="1" showErrorMessage="1" sqref="B131">
      <formula1>0</formula1>
      <formula2>NaN</formula2>
    </dataValidation>
    <dataValidation type="decimal" allowBlank="1" showErrorMessage="1" sqref="B132">
      <formula1>0</formula1>
      <formula2>NaN</formula2>
    </dataValidation>
    <dataValidation type="decimal" allowBlank="1" showErrorMessage="1" sqref="B133">
      <formula1>0</formula1>
      <formula2>NaN</formula2>
    </dataValidation>
    <dataValidation type="decimal" allowBlank="1" showErrorMessage="1" sqref="B134">
      <formula1>0</formula1>
      <formula2>NaN</formula2>
    </dataValidation>
    <dataValidation type="decimal" allowBlank="1" showErrorMessage="1" sqref="B135">
      <formula1>0</formula1>
      <formula2>NaN</formula2>
    </dataValidation>
    <dataValidation type="decimal" allowBlank="1" showErrorMessage="1" sqref="B136">
      <formula1>0</formula1>
      <formula2>NaN</formula2>
    </dataValidation>
    <dataValidation type="decimal" allowBlank="1" showErrorMessage="1" sqref="B137">
      <formula1>0</formula1>
      <formula2>NaN</formula2>
    </dataValidation>
    <dataValidation type="decimal" allowBlank="1" showErrorMessage="1" sqref="B138">
      <formula1>0</formula1>
      <formula2>NaN</formula2>
    </dataValidation>
    <dataValidation type="decimal" allowBlank="1" showErrorMessage="1" sqref="B139">
      <formula1>0</formula1>
      <formula2>NaN</formula2>
    </dataValidation>
    <dataValidation type="decimal" allowBlank="1" showErrorMessage="1" sqref="B140">
      <formula1>0</formula1>
      <formula2>NaN</formula2>
    </dataValidation>
    <dataValidation type="decimal" allowBlank="1" showErrorMessage="1" sqref="B141">
      <formula1>0</formula1>
      <formula2>NaN</formula2>
    </dataValidation>
    <dataValidation type="decimal" allowBlank="1" showErrorMessage="1" sqref="B142">
      <formula1>0</formula1>
      <formula2>NaN</formula2>
    </dataValidation>
    <dataValidation type="decimal" allowBlank="1" showErrorMessage="1" sqref="B143">
      <formula1>0</formula1>
      <formula2>NaN</formula2>
    </dataValidation>
    <dataValidation type="decimal" allowBlank="1" showErrorMessage="1" sqref="B144">
      <formula1>0</formula1>
      <formula2>NaN</formula2>
    </dataValidation>
    <dataValidation type="decimal" allowBlank="1" showErrorMessage="1" sqref="B145">
      <formula1>0</formula1>
      <formula2>NaN</formula2>
    </dataValidation>
    <dataValidation type="decimal" allowBlank="1" showErrorMessage="1" sqref="B146">
      <formula1>0</formula1>
      <formula2>NaN</formula2>
    </dataValidation>
    <dataValidation type="decimal" allowBlank="1" showErrorMessage="1" sqref="B147">
      <formula1>0</formula1>
      <formula2>NaN</formula2>
    </dataValidation>
    <dataValidation type="decimal" allowBlank="1" showErrorMessage="1" sqref="B148">
      <formula1>0</formula1>
      <formula2>NaN</formula2>
    </dataValidation>
    <dataValidation type="decimal" allowBlank="1" showErrorMessage="1" sqref="B149">
      <formula1>0</formula1>
      <formula2>NaN</formula2>
    </dataValidation>
    <dataValidation type="decimal" allowBlank="1" showErrorMessage="1" sqref="B150">
      <formula1>0</formula1>
      <formula2>NaN</formula2>
    </dataValidation>
    <dataValidation type="decimal" allowBlank="1" showErrorMessage="1" sqref="B151">
      <formula1>0</formula1>
      <formula2>NaN</formula2>
    </dataValidation>
    <dataValidation type="decimal" allowBlank="1" showErrorMessage="1" sqref="B152">
      <formula1>0</formula1>
      <formula2>NaN</formula2>
    </dataValidation>
    <dataValidation type="decimal" allowBlank="1" showErrorMessage="1" sqref="B153">
      <formula1>0</formula1>
      <formula2>NaN</formula2>
    </dataValidation>
    <dataValidation type="decimal" allowBlank="1" showErrorMessage="1" sqref="B154">
      <formula1>0</formula1>
      <formula2>NaN</formula2>
    </dataValidation>
    <dataValidation type="decimal" allowBlank="1" showErrorMessage="1" sqref="B155">
      <formula1>0</formula1>
      <formula2>NaN</formula2>
    </dataValidation>
    <dataValidation type="decimal" allowBlank="1" showErrorMessage="1" sqref="B156">
      <formula1>0</formula1>
      <formula2>NaN</formula2>
    </dataValidation>
    <dataValidation type="decimal" allowBlank="1" showErrorMessage="1" sqref="B32">
      <formula1>0</formula1>
      <formula2>NaN</formula2>
    </dataValidation>
    <dataValidation type="decimal" allowBlank="1" showErrorMessage="1" sqref="B33">
      <formula1>0</formula1>
      <formula2>NaN</formula2>
    </dataValidation>
    <dataValidation type="decimal" allowBlank="1" showErrorMessage="1" sqref="B34">
      <formula1>0</formula1>
      <formula2>NaN</formula2>
    </dataValidation>
    <dataValidation type="decimal" allowBlank="1" showErrorMessage="1" sqref="B35">
      <formula1>0</formula1>
      <formula2>NaN</formula2>
    </dataValidation>
    <dataValidation type="decimal" allowBlank="1" showErrorMessage="1" sqref="B36">
      <formula1>0</formula1>
      <formula2>NaN</formula2>
    </dataValidation>
    <dataValidation type="decimal" allowBlank="1" showErrorMessage="1" sqref="B37">
      <formula1>0</formula1>
      <formula2>NaN</formula2>
    </dataValidation>
    <dataValidation type="decimal" allowBlank="1" showErrorMessage="1" sqref="B38">
      <formula1>0</formula1>
      <formula2>NaN</formula2>
    </dataValidation>
    <dataValidation type="decimal" allowBlank="1" showErrorMessage="1" sqref="B39">
      <formula1>0</formula1>
      <formula2>NaN</formula2>
    </dataValidation>
    <dataValidation type="decimal" allowBlank="1" showErrorMessage="1" sqref="B40">
      <formula1>0</formula1>
      <formula2>NaN</formula2>
    </dataValidation>
    <dataValidation type="decimal" allowBlank="1" showErrorMessage="1" sqref="B41">
      <formula1>0</formula1>
      <formula2>NaN</formula2>
    </dataValidation>
    <dataValidation type="decimal" allowBlank="1" showErrorMessage="1" sqref="B42">
      <formula1>0</formula1>
      <formula2>NaN</formula2>
    </dataValidation>
    <dataValidation type="decimal" allowBlank="1" showErrorMessage="1" sqref="B43">
      <formula1>0</formula1>
      <formula2>NaN</formula2>
    </dataValidation>
    <dataValidation type="decimal" allowBlank="1" showErrorMessage="1" sqref="B44">
      <formula1>0</formula1>
      <formula2>NaN</formula2>
    </dataValidation>
    <dataValidation type="decimal" allowBlank="1" showErrorMessage="1" sqref="B45">
      <formula1>0</formula1>
      <formula2>NaN</formula2>
    </dataValidation>
    <dataValidation type="decimal" allowBlank="1" showErrorMessage="1" sqref="B46">
      <formula1>0</formula1>
      <formula2>NaN</formula2>
    </dataValidation>
    <dataValidation type="decimal" allowBlank="1" showErrorMessage="1" sqref="B47">
      <formula1>0</formula1>
      <formula2>NaN</formula2>
    </dataValidation>
    <dataValidation type="decimal" allowBlank="1" showErrorMessage="1" sqref="B48">
      <formula1>0</formula1>
      <formula2>NaN</formula2>
    </dataValidation>
    <dataValidation type="decimal" allowBlank="1" showErrorMessage="1" sqref="B49">
      <formula1>0</formula1>
      <formula2>NaN</formula2>
    </dataValidation>
    <dataValidation type="decimal" allowBlank="1" showErrorMessage="1" sqref="B50">
      <formula1>0</formula1>
      <formula2>NaN</formula2>
    </dataValidation>
    <dataValidation type="decimal" allowBlank="1" showErrorMessage="1" sqref="B51">
      <formula1>0</formula1>
      <formula2>NaN</formula2>
    </dataValidation>
    <dataValidation type="decimal" allowBlank="1" showErrorMessage="1" sqref="B52">
      <formula1>0</formula1>
      <formula2>NaN</formula2>
    </dataValidation>
    <dataValidation type="decimal" allowBlank="1" showErrorMessage="1" sqref="B53">
      <formula1>0</formula1>
      <formula2>NaN</formula2>
    </dataValidation>
    <dataValidation type="decimal" allowBlank="1" showErrorMessage="1" sqref="B54">
      <formula1>0</formula1>
      <formula2>NaN</formula2>
    </dataValidation>
    <dataValidation type="decimal" allowBlank="1" showErrorMessage="1" sqref="B55">
      <formula1>0</formula1>
      <formula2>NaN</formula2>
    </dataValidation>
    <dataValidation type="decimal" allowBlank="1" showErrorMessage="1" sqref="B56">
      <formula1>0</formula1>
      <formula2>NaN</formula2>
    </dataValidation>
    <dataValidation type="decimal" allowBlank="1" showErrorMessage="1" sqref="B57">
      <formula1>0</formula1>
      <formula2>NaN</formula2>
    </dataValidation>
    <dataValidation type="decimal" allowBlank="1" showErrorMessage="1" sqref="B58">
      <formula1>0</formula1>
      <formula2>NaN</formula2>
    </dataValidation>
    <dataValidation type="decimal" allowBlank="1" showErrorMessage="1" sqref="B59">
      <formula1>0</formula1>
      <formula2>NaN</formula2>
    </dataValidation>
    <dataValidation type="decimal" allowBlank="1" showErrorMessage="1" sqref="B60">
      <formula1>0</formula1>
      <formula2>NaN</formula2>
    </dataValidation>
    <dataValidation type="decimal" allowBlank="1" showErrorMessage="1" sqref="B61">
      <formula1>0</formula1>
      <formula2>NaN</formula2>
    </dataValidation>
    <dataValidation type="decimal" allowBlank="1" showErrorMessage="1" sqref="B62">
      <formula1>0</formula1>
      <formula2>NaN</formula2>
    </dataValidation>
    <dataValidation type="decimal" allowBlank="1" showErrorMessage="1" sqref="B63">
      <formula1>0</formula1>
      <formula2>NaN</formula2>
    </dataValidation>
    <dataValidation type="decimal" allowBlank="1" showErrorMessage="1" sqref="B64">
      <formula1>0</formula1>
      <formula2>NaN</formula2>
    </dataValidation>
    <dataValidation type="decimal" allowBlank="1" showErrorMessage="1" sqref="B65">
      <formula1>0</formula1>
      <formula2>NaN</formula2>
    </dataValidation>
    <dataValidation type="decimal" allowBlank="1" showErrorMessage="1" sqref="B66">
      <formula1>0</formula1>
      <formula2>NaN</formula2>
    </dataValidation>
    <dataValidation type="decimal" allowBlank="1" showErrorMessage="1" sqref="B67">
      <formula1>0</formula1>
      <formula2>NaN</formula2>
    </dataValidation>
    <dataValidation type="decimal" allowBlank="1" showErrorMessage="1" sqref="B68">
      <formula1>0</formula1>
      <formula2>NaN</formula2>
    </dataValidation>
    <dataValidation type="decimal" allowBlank="1" showErrorMessage="1" sqref="B69">
      <formula1>0</formula1>
      <formula2>NaN</formula2>
    </dataValidation>
    <dataValidation type="decimal" allowBlank="1" showErrorMessage="1" sqref="B70">
      <formula1>0</formula1>
      <formula2>NaN</formula2>
    </dataValidation>
    <dataValidation type="decimal" allowBlank="1" showErrorMessage="1" sqref="B71">
      <formula1>0</formula1>
      <formula2>NaN</formula2>
    </dataValidation>
    <dataValidation type="decimal" allowBlank="1" showErrorMessage="1" sqref="B72">
      <formula1>0</formula1>
      <formula2>NaN</formula2>
    </dataValidation>
    <dataValidation type="decimal" allowBlank="1" showErrorMessage="1" sqref="B73">
      <formula1>0</formula1>
      <formula2>NaN</formula2>
    </dataValidation>
    <dataValidation type="decimal" allowBlank="1" showErrorMessage="1" sqref="B74">
      <formula1>0</formula1>
      <formula2>NaN</formula2>
    </dataValidation>
    <dataValidation type="decimal" allowBlank="1" showErrorMessage="1" sqref="B75">
      <formula1>0</formula1>
      <formula2>NaN</formula2>
    </dataValidation>
    <dataValidation type="decimal" allowBlank="1" showErrorMessage="1" sqref="B76">
      <formula1>0</formula1>
      <formula2>NaN</formula2>
    </dataValidation>
    <dataValidation type="decimal" allowBlank="1" showErrorMessage="1" sqref="B77">
      <formula1>0</formula1>
      <formula2>NaN</formula2>
    </dataValidation>
    <dataValidation type="decimal" allowBlank="1" showErrorMessage="1" sqref="B78">
      <formula1>0</formula1>
      <formula2>NaN</formula2>
    </dataValidation>
    <dataValidation type="decimal" allowBlank="1" showErrorMessage="1" sqref="B79">
      <formula1>0</formula1>
      <formula2>NaN</formula2>
    </dataValidation>
    <dataValidation type="decimal" allowBlank="1" showErrorMessage="1" sqref="B80">
      <formula1>0</formula1>
      <formula2>NaN</formula2>
    </dataValidation>
    <dataValidation type="decimal" allowBlank="1" showErrorMessage="1" sqref="B81">
      <formula1>0</formula1>
      <formula2>NaN</formula2>
    </dataValidation>
    <dataValidation type="decimal" allowBlank="1" showErrorMessage="1" sqref="B82">
      <formula1>0</formula1>
      <formula2>NaN</formula2>
    </dataValidation>
    <dataValidation type="decimal" allowBlank="1" showErrorMessage="1" sqref="B83">
      <formula1>0</formula1>
      <formula2>NaN</formula2>
    </dataValidation>
    <dataValidation type="decimal" allowBlank="1" showErrorMessage="1" sqref="B84">
      <formula1>0</formula1>
      <formula2>NaN</formula2>
    </dataValidation>
    <dataValidation type="decimal" allowBlank="1" showErrorMessage="1" sqref="B85">
      <formula1>0</formula1>
      <formula2>NaN</formula2>
    </dataValidation>
    <dataValidation type="decimal" allowBlank="1" showErrorMessage="1" sqref="B86">
      <formula1>0</formula1>
      <formula2>NaN</formula2>
    </dataValidation>
    <dataValidation type="decimal" allowBlank="1" showErrorMessage="1" sqref="B87">
      <formula1>0</formula1>
      <formula2>NaN</formula2>
    </dataValidation>
    <dataValidation type="decimal" allowBlank="1" showErrorMessage="1" sqref="B88">
      <formula1>0</formula1>
      <formula2>NaN</formula2>
    </dataValidation>
    <dataValidation type="decimal" allowBlank="1" showErrorMessage="1" sqref="B89">
      <formula1>0</formula1>
      <formula2>NaN</formula2>
    </dataValidation>
    <dataValidation type="decimal" allowBlank="1" showErrorMessage="1" sqref="B90">
      <formula1>0</formula1>
      <formula2>NaN</formula2>
    </dataValidation>
    <dataValidation type="decimal" allowBlank="1" showErrorMessage="1" sqref="B91">
      <formula1>0</formula1>
      <formula2>NaN</formula2>
    </dataValidation>
    <dataValidation type="decimal" allowBlank="1" showErrorMessage="1" sqref="B92">
      <formula1>0</formula1>
      <formula2>NaN</formula2>
    </dataValidation>
    <dataValidation type="decimal" allowBlank="1" showErrorMessage="1" sqref="B93">
      <formula1>0</formula1>
      <formula2>NaN</formula2>
    </dataValidation>
    <dataValidation type="decimal" allowBlank="1" showErrorMessage="1" sqref="B94">
      <formula1>0</formula1>
      <formula2>NaN</formula2>
    </dataValidation>
    <dataValidation type="decimal" allowBlank="1" showErrorMessage="1" sqref="B95">
      <formula1>0</formula1>
      <formula2>NaN</formula2>
    </dataValidation>
    <dataValidation type="decimal" allowBlank="1" showErrorMessage="1" sqref="B96">
      <formula1>0</formula1>
      <formula2>NaN</formula2>
    </dataValidation>
    <dataValidation type="decimal" allowBlank="1" showErrorMessage="1" sqref="B97">
      <formula1>0</formula1>
      <formula2>NaN</formula2>
    </dataValidation>
    <dataValidation type="decimal" allowBlank="1" showErrorMessage="1" sqref="B98">
      <formula1>0</formula1>
      <formula2>NaN</formula2>
    </dataValidation>
    <dataValidation type="decimal" allowBlank="1" showErrorMessage="1" sqref="B99">
      <formula1>0</formula1>
      <formula2>NaN</formula2>
    </dataValidation>
    <dataValidation type="decimal" allowBlank="1" showErrorMessage="1" sqref="C100">
      <formula1>0</formula1>
      <formula2>NaN</formula2>
    </dataValidation>
    <dataValidation type="decimal" allowBlank="1" showErrorMessage="1" sqref="C101">
      <formula1>0</formula1>
      <formula2>NaN</formula2>
    </dataValidation>
    <dataValidation type="decimal" allowBlank="1" showErrorMessage="1" sqref="C102">
      <formula1>0</formula1>
      <formula2>NaN</formula2>
    </dataValidation>
    <dataValidation type="decimal" allowBlank="1" showErrorMessage="1" sqref="C103">
      <formula1>0</formula1>
      <formula2>NaN</formula2>
    </dataValidation>
    <dataValidation type="decimal" allowBlank="1" showErrorMessage="1" sqref="C104">
      <formula1>0</formula1>
      <formula2>NaN</formula2>
    </dataValidation>
    <dataValidation type="decimal" allowBlank="1" showErrorMessage="1" sqref="C105">
      <formula1>0</formula1>
      <formula2>NaN</formula2>
    </dataValidation>
    <dataValidation type="decimal" allowBlank="1" showErrorMessage="1" sqref="C106">
      <formula1>0</formula1>
      <formula2>NaN</formula2>
    </dataValidation>
    <dataValidation type="decimal" allowBlank="1" showErrorMessage="1" sqref="C107">
      <formula1>0</formula1>
      <formula2>NaN</formula2>
    </dataValidation>
    <dataValidation type="decimal" allowBlank="1" showErrorMessage="1" sqref="C108">
      <formula1>0</formula1>
      <formula2>NaN</formula2>
    </dataValidation>
    <dataValidation type="decimal" allowBlank="1" showErrorMessage="1" sqref="C109">
      <formula1>0</formula1>
      <formula2>NaN</formula2>
    </dataValidation>
    <dataValidation type="decimal" allowBlank="1" showErrorMessage="1" sqref="C110">
      <formula1>0</formula1>
      <formula2>NaN</formula2>
    </dataValidation>
    <dataValidation type="decimal" allowBlank="1" showErrorMessage="1" sqref="C111">
      <formula1>0</formula1>
      <formula2>NaN</formula2>
    </dataValidation>
    <dataValidation type="decimal" allowBlank="1" showErrorMessage="1" sqref="C112">
      <formula1>0</formula1>
      <formula2>NaN</formula2>
    </dataValidation>
    <dataValidation type="decimal" allowBlank="1" showErrorMessage="1" sqref="C113">
      <formula1>0</formula1>
      <formula2>NaN</formula2>
    </dataValidation>
    <dataValidation type="decimal" allowBlank="1" showErrorMessage="1" sqref="C114">
      <formula1>0</formula1>
      <formula2>NaN</formula2>
    </dataValidation>
    <dataValidation type="decimal" allowBlank="1" showErrorMessage="1" sqref="C115">
      <formula1>0</formula1>
      <formula2>NaN</formula2>
    </dataValidation>
    <dataValidation type="decimal" allowBlank="1" showErrorMessage="1" sqref="C116">
      <formula1>0</formula1>
      <formula2>NaN</formula2>
    </dataValidation>
    <dataValidation type="decimal" allowBlank="1" showErrorMessage="1" sqref="C117">
      <formula1>0</formula1>
      <formula2>NaN</formula2>
    </dataValidation>
    <dataValidation type="decimal" allowBlank="1" showErrorMessage="1" sqref="C118">
      <formula1>0</formula1>
      <formula2>NaN</formula2>
    </dataValidation>
    <dataValidation type="decimal" allowBlank="1" showErrorMessage="1" sqref="C119">
      <formula1>0</formula1>
      <formula2>NaN</formula2>
    </dataValidation>
    <dataValidation type="decimal" allowBlank="1" showErrorMessage="1" sqref="C120">
      <formula1>0</formula1>
      <formula2>NaN</formula2>
    </dataValidation>
    <dataValidation type="decimal" allowBlank="1" showErrorMessage="1" sqref="C121">
      <formula1>0</formula1>
      <formula2>NaN</formula2>
    </dataValidation>
    <dataValidation type="decimal" allowBlank="1" showErrorMessage="1" sqref="C122">
      <formula1>0</formula1>
      <formula2>NaN</formula2>
    </dataValidation>
    <dataValidation type="decimal" allowBlank="1" showErrorMessage="1" sqref="C123">
      <formula1>0</formula1>
      <formula2>NaN</formula2>
    </dataValidation>
    <dataValidation type="decimal" allowBlank="1" showErrorMessage="1" sqref="C124">
      <formula1>0</formula1>
      <formula2>NaN</formula2>
    </dataValidation>
    <dataValidation type="decimal" allowBlank="1" showErrorMessage="1" sqref="C125">
      <formula1>0</formula1>
      <formula2>NaN</formula2>
    </dataValidation>
    <dataValidation type="decimal" allowBlank="1" showErrorMessage="1" sqref="C126">
      <formula1>0</formula1>
      <formula2>NaN</formula2>
    </dataValidation>
    <dataValidation type="decimal" allowBlank="1" showErrorMessage="1" sqref="C127">
      <formula1>0</formula1>
      <formula2>NaN</formula2>
    </dataValidation>
    <dataValidation type="decimal" allowBlank="1" showErrorMessage="1" sqref="C128">
      <formula1>0</formula1>
      <formula2>NaN</formula2>
    </dataValidation>
    <dataValidation type="decimal" allowBlank="1" showErrorMessage="1" sqref="C129">
      <formula1>0</formula1>
      <formula2>NaN</formula2>
    </dataValidation>
    <dataValidation type="decimal" allowBlank="1" showErrorMessage="1" sqref="C130">
      <formula1>0</formula1>
      <formula2>NaN</formula2>
    </dataValidation>
    <dataValidation type="decimal" allowBlank="1" showErrorMessage="1" sqref="C131">
      <formula1>0</formula1>
      <formula2>NaN</formula2>
    </dataValidation>
    <dataValidation type="decimal" allowBlank="1" showErrorMessage="1" sqref="C132">
      <formula1>0</formula1>
      <formula2>NaN</formula2>
    </dataValidation>
    <dataValidation type="decimal" allowBlank="1" showErrorMessage="1" sqref="C133">
      <formula1>0</formula1>
      <formula2>NaN</formula2>
    </dataValidation>
    <dataValidation type="decimal" allowBlank="1" showErrorMessage="1" sqref="C134">
      <formula1>0</formula1>
      <formula2>NaN</formula2>
    </dataValidation>
    <dataValidation type="decimal" allowBlank="1" showErrorMessage="1" sqref="C135">
      <formula1>0</formula1>
      <formula2>NaN</formula2>
    </dataValidation>
    <dataValidation type="decimal" allowBlank="1" showErrorMessage="1" sqref="C136">
      <formula1>0</formula1>
      <formula2>NaN</formula2>
    </dataValidation>
    <dataValidation type="decimal" allowBlank="1" showErrorMessage="1" sqref="C137">
      <formula1>0</formula1>
      <formula2>NaN</formula2>
    </dataValidation>
    <dataValidation type="decimal" allowBlank="1" showErrorMessage="1" sqref="C138">
      <formula1>0</formula1>
      <formula2>NaN</formula2>
    </dataValidation>
    <dataValidation type="decimal" allowBlank="1" showErrorMessage="1" sqref="C139">
      <formula1>0</formula1>
      <formula2>NaN</formula2>
    </dataValidation>
    <dataValidation type="decimal" allowBlank="1" showErrorMessage="1" sqref="C140">
      <formula1>0</formula1>
      <formula2>NaN</formula2>
    </dataValidation>
    <dataValidation type="decimal" allowBlank="1" showErrorMessage="1" sqref="C141">
      <formula1>0</formula1>
      <formula2>NaN</formula2>
    </dataValidation>
    <dataValidation type="decimal" allowBlank="1" showErrorMessage="1" sqref="C142">
      <formula1>0</formula1>
      <formula2>NaN</formula2>
    </dataValidation>
    <dataValidation type="decimal" allowBlank="1" showErrorMessage="1" sqref="C143">
      <formula1>0</formula1>
      <formula2>NaN</formula2>
    </dataValidation>
    <dataValidation type="decimal" allowBlank="1" showErrorMessage="1" sqref="C144">
      <formula1>0</formula1>
      <formula2>NaN</formula2>
    </dataValidation>
    <dataValidation type="decimal" allowBlank="1" showErrorMessage="1" sqref="C145">
      <formula1>0</formula1>
      <formula2>NaN</formula2>
    </dataValidation>
    <dataValidation type="decimal" allowBlank="1" showErrorMessage="1" sqref="C146">
      <formula1>0</formula1>
      <formula2>NaN</formula2>
    </dataValidation>
    <dataValidation type="decimal" allowBlank="1" showErrorMessage="1" sqref="C147">
      <formula1>0</formula1>
      <formula2>NaN</formula2>
    </dataValidation>
    <dataValidation type="decimal" allowBlank="1" showErrorMessage="1" sqref="C148">
      <formula1>0</formula1>
      <formula2>NaN</formula2>
    </dataValidation>
    <dataValidation type="decimal" allowBlank="1" showErrorMessage="1" sqref="C149">
      <formula1>0</formula1>
      <formula2>NaN</formula2>
    </dataValidation>
    <dataValidation type="decimal" allowBlank="1" showErrorMessage="1" sqref="C150">
      <formula1>0</formula1>
      <formula2>NaN</formula2>
    </dataValidation>
    <dataValidation type="decimal" allowBlank="1" showErrorMessage="1" sqref="C151">
      <formula1>0</formula1>
      <formula2>NaN</formula2>
    </dataValidation>
    <dataValidation type="decimal" allowBlank="1" showErrorMessage="1" sqref="C152">
      <formula1>0</formula1>
      <formula2>NaN</formula2>
    </dataValidation>
    <dataValidation type="decimal" allowBlank="1" showErrorMessage="1" sqref="C153">
      <formula1>0</formula1>
      <formula2>NaN</formula2>
    </dataValidation>
    <dataValidation type="decimal" allowBlank="1" showErrorMessage="1" sqref="C154">
      <formula1>0</formula1>
      <formula2>NaN</formula2>
    </dataValidation>
    <dataValidation type="decimal" allowBlank="1" showErrorMessage="1" sqref="C155">
      <formula1>0</formula1>
      <formula2>NaN</formula2>
    </dataValidation>
    <dataValidation type="decimal" allowBlank="1" showErrorMessage="1" sqref="C156">
      <formula1>0</formula1>
      <formula2>NaN</formula2>
    </dataValidation>
    <dataValidation type="decimal" allowBlank="1" showErrorMessage="1" sqref="C32">
      <formula1>0</formula1>
      <formula2>NaN</formula2>
    </dataValidation>
    <dataValidation type="decimal" allowBlank="1" showErrorMessage="1" sqref="C33">
      <formula1>0</formula1>
      <formula2>NaN</formula2>
    </dataValidation>
    <dataValidation type="decimal" allowBlank="1" showErrorMessage="1" sqref="C34">
      <formula1>0</formula1>
      <formula2>NaN</formula2>
    </dataValidation>
    <dataValidation type="decimal" allowBlank="1" showErrorMessage="1" sqref="C35">
      <formula1>0</formula1>
      <formula2>NaN</formula2>
    </dataValidation>
    <dataValidation type="decimal" allowBlank="1" showErrorMessage="1" sqref="C36">
      <formula1>0</formula1>
      <formula2>NaN</formula2>
    </dataValidation>
    <dataValidation type="decimal" allowBlank="1" showErrorMessage="1" sqref="C37">
      <formula1>0</formula1>
      <formula2>NaN</formula2>
    </dataValidation>
    <dataValidation type="decimal" allowBlank="1" showErrorMessage="1" sqref="C38">
      <formula1>0</formula1>
      <formula2>NaN</formula2>
    </dataValidation>
    <dataValidation type="decimal" allowBlank="1" showErrorMessage="1" sqref="C39">
      <formula1>0</formula1>
      <formula2>NaN</formula2>
    </dataValidation>
    <dataValidation type="decimal" allowBlank="1" showErrorMessage="1" sqref="C40">
      <formula1>0</formula1>
      <formula2>NaN</formula2>
    </dataValidation>
    <dataValidation type="decimal" allowBlank="1" showErrorMessage="1" sqref="C41">
      <formula1>0</formula1>
      <formula2>NaN</formula2>
    </dataValidation>
    <dataValidation type="decimal" allowBlank="1" showErrorMessage="1" sqref="C42">
      <formula1>0</formula1>
      <formula2>NaN</formula2>
    </dataValidation>
    <dataValidation type="decimal" allowBlank="1" showErrorMessage="1" sqref="C43">
      <formula1>0</formula1>
      <formula2>NaN</formula2>
    </dataValidation>
    <dataValidation type="decimal" allowBlank="1" showErrorMessage="1" sqref="C44">
      <formula1>0</formula1>
      <formula2>NaN</formula2>
    </dataValidation>
    <dataValidation type="decimal" allowBlank="1" showErrorMessage="1" sqref="C45">
      <formula1>0</formula1>
      <formula2>NaN</formula2>
    </dataValidation>
    <dataValidation type="decimal" allowBlank="1" showErrorMessage="1" sqref="C46">
      <formula1>0</formula1>
      <formula2>NaN</formula2>
    </dataValidation>
    <dataValidation type="decimal" allowBlank="1" showErrorMessage="1" sqref="C47">
      <formula1>0</formula1>
      <formula2>NaN</formula2>
    </dataValidation>
    <dataValidation type="decimal" allowBlank="1" showErrorMessage="1" sqref="C48">
      <formula1>0</formula1>
      <formula2>NaN</formula2>
    </dataValidation>
    <dataValidation type="decimal" allowBlank="1" showErrorMessage="1" sqref="C49">
      <formula1>0</formula1>
      <formula2>NaN</formula2>
    </dataValidation>
    <dataValidation type="decimal" allowBlank="1" showErrorMessage="1" sqref="C50">
      <formula1>0</formula1>
      <formula2>NaN</formula2>
    </dataValidation>
    <dataValidation type="decimal" allowBlank="1" showErrorMessage="1" sqref="C51">
      <formula1>0</formula1>
      <formula2>NaN</formula2>
    </dataValidation>
    <dataValidation type="decimal" allowBlank="1" showErrorMessage="1" sqref="C52">
      <formula1>0</formula1>
      <formula2>NaN</formula2>
    </dataValidation>
    <dataValidation type="decimal" allowBlank="1" showErrorMessage="1" sqref="C53">
      <formula1>0</formula1>
      <formula2>NaN</formula2>
    </dataValidation>
    <dataValidation type="decimal" allowBlank="1" showErrorMessage="1" sqref="C54">
      <formula1>0</formula1>
      <formula2>NaN</formula2>
    </dataValidation>
    <dataValidation type="decimal" allowBlank="1" showErrorMessage="1" sqref="C55">
      <formula1>0</formula1>
      <formula2>NaN</formula2>
    </dataValidation>
    <dataValidation type="decimal" allowBlank="1" showErrorMessage="1" sqref="C56">
      <formula1>0</formula1>
      <formula2>NaN</formula2>
    </dataValidation>
    <dataValidation type="decimal" allowBlank="1" showErrorMessage="1" sqref="C57">
      <formula1>0</formula1>
      <formula2>NaN</formula2>
    </dataValidation>
    <dataValidation type="decimal" allowBlank="1" showErrorMessage="1" sqref="C58">
      <formula1>0</formula1>
      <formula2>NaN</formula2>
    </dataValidation>
    <dataValidation type="decimal" allowBlank="1" showErrorMessage="1" sqref="C59">
      <formula1>0</formula1>
      <formula2>NaN</formula2>
    </dataValidation>
    <dataValidation type="decimal" allowBlank="1" showErrorMessage="1" sqref="C60">
      <formula1>0</formula1>
      <formula2>NaN</formula2>
    </dataValidation>
    <dataValidation type="decimal" allowBlank="1" showErrorMessage="1" sqref="C61">
      <formula1>0</formula1>
      <formula2>NaN</formula2>
    </dataValidation>
    <dataValidation type="decimal" allowBlank="1" showErrorMessage="1" sqref="C62">
      <formula1>0</formula1>
      <formula2>NaN</formula2>
    </dataValidation>
    <dataValidation type="decimal" allowBlank="1" showErrorMessage="1" sqref="C63">
      <formula1>0</formula1>
      <formula2>NaN</formula2>
    </dataValidation>
    <dataValidation type="decimal" allowBlank="1" showErrorMessage="1" sqref="C64">
      <formula1>0</formula1>
      <formula2>NaN</formula2>
    </dataValidation>
    <dataValidation type="decimal" allowBlank="1" showErrorMessage="1" sqref="C65">
      <formula1>0</formula1>
      <formula2>NaN</formula2>
    </dataValidation>
    <dataValidation type="decimal" allowBlank="1" showErrorMessage="1" sqref="C66">
      <formula1>0</formula1>
      <formula2>NaN</formula2>
    </dataValidation>
    <dataValidation type="decimal" allowBlank="1" showErrorMessage="1" sqref="C67">
      <formula1>0</formula1>
      <formula2>NaN</formula2>
    </dataValidation>
    <dataValidation type="decimal" allowBlank="1" showErrorMessage="1" sqref="C68">
      <formula1>0</formula1>
      <formula2>NaN</formula2>
    </dataValidation>
    <dataValidation type="decimal" allowBlank="1" showErrorMessage="1" sqref="C69">
      <formula1>0</formula1>
      <formula2>NaN</formula2>
    </dataValidation>
    <dataValidation type="decimal" allowBlank="1" showErrorMessage="1" sqref="C70">
      <formula1>0</formula1>
      <formula2>NaN</formula2>
    </dataValidation>
    <dataValidation type="decimal" allowBlank="1" showErrorMessage="1" sqref="C71">
      <formula1>0</formula1>
      <formula2>NaN</formula2>
    </dataValidation>
    <dataValidation type="decimal" allowBlank="1" showErrorMessage="1" sqref="C72">
      <formula1>0</formula1>
      <formula2>NaN</formula2>
    </dataValidation>
    <dataValidation type="decimal" allowBlank="1" showErrorMessage="1" sqref="C73">
      <formula1>0</formula1>
      <formula2>NaN</formula2>
    </dataValidation>
    <dataValidation type="decimal" allowBlank="1" showErrorMessage="1" sqref="C74">
      <formula1>0</formula1>
      <formula2>NaN</formula2>
    </dataValidation>
    <dataValidation type="decimal" allowBlank="1" showErrorMessage="1" sqref="C75">
      <formula1>0</formula1>
      <formula2>NaN</formula2>
    </dataValidation>
    <dataValidation type="decimal" allowBlank="1" showErrorMessage="1" sqref="C76">
      <formula1>0</formula1>
      <formula2>NaN</formula2>
    </dataValidation>
    <dataValidation type="decimal" allowBlank="1" showErrorMessage="1" sqref="C77">
      <formula1>0</formula1>
      <formula2>NaN</formula2>
    </dataValidation>
    <dataValidation type="decimal" allowBlank="1" showErrorMessage="1" sqref="C78">
      <formula1>0</formula1>
      <formula2>NaN</formula2>
    </dataValidation>
    <dataValidation type="decimal" allowBlank="1" showErrorMessage="1" sqref="C79">
      <formula1>0</formula1>
      <formula2>NaN</formula2>
    </dataValidation>
    <dataValidation type="decimal" allowBlank="1" showErrorMessage="1" sqref="C80">
      <formula1>0</formula1>
      <formula2>NaN</formula2>
    </dataValidation>
    <dataValidation type="decimal" allowBlank="1" showErrorMessage="1" sqref="C81">
      <formula1>0</formula1>
      <formula2>NaN</formula2>
    </dataValidation>
    <dataValidation type="decimal" allowBlank="1" showErrorMessage="1" sqref="C82">
      <formula1>0</formula1>
      <formula2>NaN</formula2>
    </dataValidation>
    <dataValidation type="decimal" allowBlank="1" showErrorMessage="1" sqref="C83">
      <formula1>0</formula1>
      <formula2>NaN</formula2>
    </dataValidation>
    <dataValidation type="decimal" allowBlank="1" showErrorMessage="1" sqref="C84">
      <formula1>0</formula1>
      <formula2>NaN</formula2>
    </dataValidation>
    <dataValidation type="decimal" allowBlank="1" showErrorMessage="1" sqref="C85">
      <formula1>0</formula1>
      <formula2>NaN</formula2>
    </dataValidation>
    <dataValidation type="decimal" allowBlank="1" showErrorMessage="1" sqref="C86">
      <formula1>0</formula1>
      <formula2>NaN</formula2>
    </dataValidation>
    <dataValidation type="decimal" allowBlank="1" showErrorMessage="1" sqref="C87">
      <formula1>0</formula1>
      <formula2>NaN</formula2>
    </dataValidation>
    <dataValidation type="decimal" allowBlank="1" showErrorMessage="1" sqref="C88">
      <formula1>0</formula1>
      <formula2>NaN</formula2>
    </dataValidation>
    <dataValidation type="decimal" allowBlank="1" showErrorMessage="1" sqref="C89">
      <formula1>0</formula1>
      <formula2>NaN</formula2>
    </dataValidation>
    <dataValidation type="decimal" allowBlank="1" showErrorMessage="1" sqref="C90">
      <formula1>0</formula1>
      <formula2>NaN</formula2>
    </dataValidation>
    <dataValidation type="decimal" allowBlank="1" showErrorMessage="1" sqref="C91">
      <formula1>0</formula1>
      <formula2>NaN</formula2>
    </dataValidation>
    <dataValidation type="decimal" allowBlank="1" showErrorMessage="1" sqref="C92">
      <formula1>0</formula1>
      <formula2>NaN</formula2>
    </dataValidation>
    <dataValidation type="decimal" allowBlank="1" showErrorMessage="1" sqref="C93">
      <formula1>0</formula1>
      <formula2>NaN</formula2>
    </dataValidation>
    <dataValidation type="decimal" allowBlank="1" showErrorMessage="1" sqref="C94">
      <formula1>0</formula1>
      <formula2>NaN</formula2>
    </dataValidation>
    <dataValidation type="decimal" allowBlank="1" showErrorMessage="1" sqref="C95">
      <formula1>0</formula1>
      <formula2>NaN</formula2>
    </dataValidation>
    <dataValidation type="decimal" allowBlank="1" showErrorMessage="1" sqref="C96">
      <formula1>0</formula1>
      <formula2>NaN</formula2>
    </dataValidation>
    <dataValidation type="decimal" allowBlank="1" showErrorMessage="1" sqref="C97">
      <formula1>0</formula1>
      <formula2>NaN</formula2>
    </dataValidation>
    <dataValidation type="decimal" allowBlank="1" showErrorMessage="1" sqref="C98">
      <formula1>0</formula1>
      <formula2>NaN</formula2>
    </dataValidation>
    <dataValidation type="decimal" allowBlank="1" showErrorMessage="1" sqref="C99">
      <formula1>0</formula1>
      <formula2>NaN</formula2>
    </dataValidation>
    <dataValidation type="decimal" allowBlank="1" showErrorMessage="1" sqref="D100">
      <formula1>0</formula1>
      <formula2>NaN</formula2>
    </dataValidation>
    <dataValidation type="decimal" allowBlank="1" showErrorMessage="1" sqref="D101">
      <formula1>0</formula1>
      <formula2>NaN</formula2>
    </dataValidation>
    <dataValidation type="decimal" allowBlank="1" showErrorMessage="1" sqref="D102">
      <formula1>0</formula1>
      <formula2>NaN</formula2>
    </dataValidation>
    <dataValidation type="decimal" allowBlank="1" showErrorMessage="1" sqref="D103">
      <formula1>0</formula1>
      <formula2>NaN</formula2>
    </dataValidation>
    <dataValidation type="decimal" allowBlank="1" showErrorMessage="1" sqref="D104">
      <formula1>0</formula1>
      <formula2>NaN</formula2>
    </dataValidation>
    <dataValidation type="decimal" allowBlank="1" showErrorMessage="1" sqref="D105">
      <formula1>0</formula1>
      <formula2>NaN</formula2>
    </dataValidation>
    <dataValidation type="decimal" allowBlank="1" showErrorMessage="1" sqref="D106">
      <formula1>0</formula1>
      <formula2>NaN</formula2>
    </dataValidation>
    <dataValidation type="decimal" allowBlank="1" showErrorMessage="1" sqref="D107">
      <formula1>0</formula1>
      <formula2>NaN</formula2>
    </dataValidation>
    <dataValidation type="decimal" allowBlank="1" showErrorMessage="1" sqref="D108">
      <formula1>0</formula1>
      <formula2>NaN</formula2>
    </dataValidation>
    <dataValidation type="decimal" allowBlank="1" showErrorMessage="1" sqref="D109">
      <formula1>0</formula1>
      <formula2>NaN</formula2>
    </dataValidation>
    <dataValidation type="decimal" allowBlank="1" showErrorMessage="1" sqref="D110">
      <formula1>0</formula1>
      <formula2>NaN</formula2>
    </dataValidation>
    <dataValidation type="decimal" allowBlank="1" showErrorMessage="1" sqref="D111">
      <formula1>0</formula1>
      <formula2>NaN</formula2>
    </dataValidation>
    <dataValidation type="decimal" allowBlank="1" showErrorMessage="1" sqref="D112">
      <formula1>0</formula1>
      <formula2>NaN</formula2>
    </dataValidation>
    <dataValidation type="decimal" allowBlank="1" showErrorMessage="1" sqref="D113">
      <formula1>0</formula1>
      <formula2>NaN</formula2>
    </dataValidation>
    <dataValidation type="decimal" allowBlank="1" showErrorMessage="1" sqref="D114">
      <formula1>0</formula1>
      <formula2>NaN</formula2>
    </dataValidation>
    <dataValidation type="decimal" allowBlank="1" showErrorMessage="1" sqref="D115">
      <formula1>0</formula1>
      <formula2>NaN</formula2>
    </dataValidation>
    <dataValidation type="decimal" allowBlank="1" showErrorMessage="1" sqref="D116">
      <formula1>0</formula1>
      <formula2>NaN</formula2>
    </dataValidation>
    <dataValidation type="decimal" allowBlank="1" showErrorMessage="1" sqref="D117">
      <formula1>0</formula1>
      <formula2>NaN</formula2>
    </dataValidation>
    <dataValidation type="decimal" allowBlank="1" showErrorMessage="1" sqref="D118">
      <formula1>0</formula1>
      <formula2>NaN</formula2>
    </dataValidation>
    <dataValidation type="decimal" allowBlank="1" showErrorMessage="1" sqref="D119">
      <formula1>0</formula1>
      <formula2>NaN</formula2>
    </dataValidation>
    <dataValidation type="decimal" allowBlank="1" showErrorMessage="1" sqref="D120">
      <formula1>0</formula1>
      <formula2>NaN</formula2>
    </dataValidation>
    <dataValidation type="decimal" allowBlank="1" showErrorMessage="1" sqref="D121">
      <formula1>0</formula1>
      <formula2>NaN</formula2>
    </dataValidation>
    <dataValidation type="decimal" allowBlank="1" showErrorMessage="1" sqref="D122">
      <formula1>0</formula1>
      <formula2>NaN</formula2>
    </dataValidation>
    <dataValidation type="decimal" allowBlank="1" showErrorMessage="1" sqref="D123">
      <formula1>0</formula1>
      <formula2>NaN</formula2>
    </dataValidation>
    <dataValidation type="decimal" allowBlank="1" showErrorMessage="1" sqref="D124">
      <formula1>0</formula1>
      <formula2>NaN</formula2>
    </dataValidation>
    <dataValidation type="decimal" allowBlank="1" showErrorMessage="1" sqref="D125">
      <formula1>0</formula1>
      <formula2>NaN</formula2>
    </dataValidation>
    <dataValidation type="decimal" allowBlank="1" showErrorMessage="1" sqref="D126">
      <formula1>0</formula1>
      <formula2>NaN</formula2>
    </dataValidation>
    <dataValidation type="decimal" allowBlank="1" showErrorMessage="1" sqref="D127">
      <formula1>0</formula1>
      <formula2>NaN</formula2>
    </dataValidation>
    <dataValidation type="decimal" allowBlank="1" showErrorMessage="1" sqref="D128">
      <formula1>0</formula1>
      <formula2>NaN</formula2>
    </dataValidation>
    <dataValidation type="decimal" allowBlank="1" showErrorMessage="1" sqref="D129">
      <formula1>0</formula1>
      <formula2>NaN</formula2>
    </dataValidation>
    <dataValidation type="decimal" allowBlank="1" showErrorMessage="1" sqref="D130">
      <formula1>0</formula1>
      <formula2>NaN</formula2>
    </dataValidation>
    <dataValidation type="decimal" allowBlank="1" showErrorMessage="1" sqref="D131">
      <formula1>0</formula1>
      <formula2>NaN</formula2>
    </dataValidation>
    <dataValidation type="decimal" allowBlank="1" showErrorMessage="1" sqref="D132">
      <formula1>0</formula1>
      <formula2>NaN</formula2>
    </dataValidation>
    <dataValidation type="decimal" allowBlank="1" showErrorMessage="1" sqref="D133">
      <formula1>0</formula1>
      <formula2>NaN</formula2>
    </dataValidation>
    <dataValidation type="decimal" allowBlank="1" showErrorMessage="1" sqref="D134">
      <formula1>0</formula1>
      <formula2>NaN</formula2>
    </dataValidation>
    <dataValidation type="decimal" allowBlank="1" showErrorMessage="1" sqref="D135">
      <formula1>0</formula1>
      <formula2>NaN</formula2>
    </dataValidation>
    <dataValidation type="decimal" allowBlank="1" showErrorMessage="1" sqref="D136">
      <formula1>0</formula1>
      <formula2>NaN</formula2>
    </dataValidation>
    <dataValidation type="decimal" allowBlank="1" showErrorMessage="1" sqref="D137">
      <formula1>0</formula1>
      <formula2>NaN</formula2>
    </dataValidation>
    <dataValidation type="decimal" allowBlank="1" showErrorMessage="1" sqref="D138">
      <formula1>0</formula1>
      <formula2>NaN</formula2>
    </dataValidation>
    <dataValidation type="decimal" allowBlank="1" showErrorMessage="1" sqref="D139">
      <formula1>0</formula1>
      <formula2>NaN</formula2>
    </dataValidation>
    <dataValidation type="decimal" allowBlank="1" showErrorMessage="1" sqref="D140">
      <formula1>0</formula1>
      <formula2>NaN</formula2>
    </dataValidation>
    <dataValidation type="decimal" allowBlank="1" showErrorMessage="1" sqref="D141">
      <formula1>0</formula1>
      <formula2>NaN</formula2>
    </dataValidation>
    <dataValidation type="decimal" allowBlank="1" showErrorMessage="1" sqref="D142">
      <formula1>0</formula1>
      <formula2>NaN</formula2>
    </dataValidation>
    <dataValidation type="decimal" allowBlank="1" showErrorMessage="1" sqref="D143">
      <formula1>0</formula1>
      <formula2>NaN</formula2>
    </dataValidation>
    <dataValidation type="decimal" allowBlank="1" showErrorMessage="1" sqref="D144">
      <formula1>0</formula1>
      <formula2>NaN</formula2>
    </dataValidation>
    <dataValidation type="decimal" allowBlank="1" showErrorMessage="1" sqref="D145">
      <formula1>0</formula1>
      <formula2>NaN</formula2>
    </dataValidation>
    <dataValidation type="decimal" allowBlank="1" showErrorMessage="1" sqref="D146">
      <formula1>0</formula1>
      <formula2>NaN</formula2>
    </dataValidation>
    <dataValidation type="decimal" allowBlank="1" showErrorMessage="1" sqref="D147">
      <formula1>0</formula1>
      <formula2>NaN</formula2>
    </dataValidation>
    <dataValidation type="decimal" allowBlank="1" showErrorMessage="1" sqref="D148">
      <formula1>0</formula1>
      <formula2>NaN</formula2>
    </dataValidation>
    <dataValidation type="decimal" allowBlank="1" showErrorMessage="1" sqref="D149">
      <formula1>0</formula1>
      <formula2>NaN</formula2>
    </dataValidation>
    <dataValidation type="decimal" allowBlank="1" showErrorMessage="1" sqref="D150">
      <formula1>0</formula1>
      <formula2>NaN</formula2>
    </dataValidation>
    <dataValidation type="decimal" allowBlank="1" showErrorMessage="1" sqref="D151">
      <formula1>0</formula1>
      <formula2>NaN</formula2>
    </dataValidation>
    <dataValidation type="decimal" allowBlank="1" showErrorMessage="1" sqref="D152">
      <formula1>0</formula1>
      <formula2>NaN</formula2>
    </dataValidation>
    <dataValidation type="decimal" allowBlank="1" showErrorMessage="1" sqref="D153">
      <formula1>0</formula1>
      <formula2>NaN</formula2>
    </dataValidation>
    <dataValidation type="decimal" allowBlank="1" showErrorMessage="1" sqref="D154">
      <formula1>0</formula1>
      <formula2>NaN</formula2>
    </dataValidation>
    <dataValidation type="decimal" allowBlank="1" showErrorMessage="1" sqref="D155">
      <formula1>0</formula1>
      <formula2>NaN</formula2>
    </dataValidation>
    <dataValidation type="decimal" allowBlank="1" showErrorMessage="1" sqref="D156">
      <formula1>0</formula1>
      <formula2>NaN</formula2>
    </dataValidation>
    <dataValidation type="decimal" allowBlank="1" showErrorMessage="1" sqref="D32">
      <formula1>0</formula1>
      <formula2>NaN</formula2>
    </dataValidation>
    <dataValidation type="decimal" allowBlank="1" showErrorMessage="1" sqref="D33">
      <formula1>0</formula1>
      <formula2>NaN</formula2>
    </dataValidation>
    <dataValidation type="decimal" allowBlank="1" showErrorMessage="1" sqref="D34">
      <formula1>0</formula1>
      <formula2>NaN</formula2>
    </dataValidation>
    <dataValidation type="decimal" allowBlank="1" showErrorMessage="1" sqref="D35">
      <formula1>0</formula1>
      <formula2>NaN</formula2>
    </dataValidation>
    <dataValidation type="decimal" allowBlank="1" showErrorMessage="1" sqref="D36">
      <formula1>0</formula1>
      <formula2>NaN</formula2>
    </dataValidation>
    <dataValidation type="decimal" allowBlank="1" showErrorMessage="1" sqref="D37">
      <formula1>0</formula1>
      <formula2>NaN</formula2>
    </dataValidation>
    <dataValidation type="decimal" allowBlank="1" showErrorMessage="1" sqref="D38">
      <formula1>0</formula1>
      <formula2>NaN</formula2>
    </dataValidation>
    <dataValidation type="decimal" allowBlank="1" showErrorMessage="1" sqref="D39">
      <formula1>0</formula1>
      <formula2>NaN</formula2>
    </dataValidation>
    <dataValidation type="decimal" allowBlank="1" showErrorMessage="1" sqref="D40">
      <formula1>0</formula1>
      <formula2>NaN</formula2>
    </dataValidation>
    <dataValidation type="decimal" allowBlank="1" showErrorMessage="1" sqref="D41">
      <formula1>0</formula1>
      <formula2>NaN</formula2>
    </dataValidation>
    <dataValidation type="decimal" allowBlank="1" showErrorMessage="1" sqref="D42">
      <formula1>0</formula1>
      <formula2>NaN</formula2>
    </dataValidation>
    <dataValidation type="decimal" allowBlank="1" showErrorMessage="1" sqref="D43">
      <formula1>0</formula1>
      <formula2>NaN</formula2>
    </dataValidation>
    <dataValidation type="decimal" allowBlank="1" showErrorMessage="1" sqref="D44">
      <formula1>0</formula1>
      <formula2>NaN</formula2>
    </dataValidation>
    <dataValidation type="decimal" allowBlank="1" showErrorMessage="1" sqref="D45">
      <formula1>0</formula1>
      <formula2>NaN</formula2>
    </dataValidation>
    <dataValidation type="decimal" allowBlank="1" showErrorMessage="1" sqref="D46">
      <formula1>0</formula1>
      <formula2>NaN</formula2>
    </dataValidation>
    <dataValidation type="decimal" allowBlank="1" showErrorMessage="1" sqref="D47">
      <formula1>0</formula1>
      <formula2>NaN</formula2>
    </dataValidation>
    <dataValidation type="decimal" allowBlank="1" showErrorMessage="1" sqref="D48">
      <formula1>0</formula1>
      <formula2>NaN</formula2>
    </dataValidation>
    <dataValidation type="decimal" allowBlank="1" showErrorMessage="1" sqref="D49">
      <formula1>0</formula1>
      <formula2>NaN</formula2>
    </dataValidation>
    <dataValidation type="decimal" allowBlank="1" showErrorMessage="1" sqref="D50">
      <formula1>0</formula1>
      <formula2>NaN</formula2>
    </dataValidation>
    <dataValidation type="decimal" allowBlank="1" showErrorMessage="1" sqref="D51">
      <formula1>0</formula1>
      <formula2>NaN</formula2>
    </dataValidation>
    <dataValidation type="decimal" allowBlank="1" showErrorMessage="1" sqref="D52">
      <formula1>0</formula1>
      <formula2>NaN</formula2>
    </dataValidation>
    <dataValidation type="decimal" allowBlank="1" showErrorMessage="1" sqref="D53">
      <formula1>0</formula1>
      <formula2>NaN</formula2>
    </dataValidation>
    <dataValidation type="decimal" allowBlank="1" showErrorMessage="1" sqref="D54">
      <formula1>0</formula1>
      <formula2>NaN</formula2>
    </dataValidation>
    <dataValidation type="decimal" allowBlank="1" showErrorMessage="1" sqref="D55">
      <formula1>0</formula1>
      <formula2>NaN</formula2>
    </dataValidation>
    <dataValidation type="decimal" allowBlank="1" showErrorMessage="1" sqref="D56">
      <formula1>0</formula1>
      <formula2>NaN</formula2>
    </dataValidation>
    <dataValidation type="decimal" allowBlank="1" showErrorMessage="1" sqref="D57">
      <formula1>0</formula1>
      <formula2>NaN</formula2>
    </dataValidation>
    <dataValidation type="decimal" allowBlank="1" showErrorMessage="1" sqref="D58">
      <formula1>0</formula1>
      <formula2>NaN</formula2>
    </dataValidation>
    <dataValidation type="decimal" allowBlank="1" showErrorMessage="1" sqref="D59">
      <formula1>0</formula1>
      <formula2>NaN</formula2>
    </dataValidation>
    <dataValidation type="decimal" allowBlank="1" showErrorMessage="1" sqref="D60">
      <formula1>0</formula1>
      <formula2>NaN</formula2>
    </dataValidation>
    <dataValidation type="decimal" allowBlank="1" showErrorMessage="1" sqref="D61">
      <formula1>0</formula1>
      <formula2>NaN</formula2>
    </dataValidation>
    <dataValidation type="decimal" allowBlank="1" showErrorMessage="1" sqref="D62">
      <formula1>0</formula1>
      <formula2>NaN</formula2>
    </dataValidation>
    <dataValidation type="decimal" allowBlank="1" showErrorMessage="1" sqref="D63">
      <formula1>0</formula1>
      <formula2>NaN</formula2>
    </dataValidation>
    <dataValidation type="decimal" allowBlank="1" showErrorMessage="1" sqref="D64">
      <formula1>0</formula1>
      <formula2>NaN</formula2>
    </dataValidation>
    <dataValidation type="decimal" allowBlank="1" showErrorMessage="1" sqref="D65">
      <formula1>0</formula1>
      <formula2>NaN</formula2>
    </dataValidation>
    <dataValidation type="decimal" allowBlank="1" showErrorMessage="1" sqref="D66">
      <formula1>0</formula1>
      <formula2>NaN</formula2>
    </dataValidation>
    <dataValidation type="decimal" allowBlank="1" showErrorMessage="1" sqref="D67">
      <formula1>0</formula1>
      <formula2>NaN</formula2>
    </dataValidation>
    <dataValidation type="decimal" allowBlank="1" showErrorMessage="1" sqref="D68">
      <formula1>0</formula1>
      <formula2>NaN</formula2>
    </dataValidation>
    <dataValidation type="decimal" allowBlank="1" showErrorMessage="1" sqref="D69">
      <formula1>0</formula1>
      <formula2>NaN</formula2>
    </dataValidation>
    <dataValidation type="decimal" allowBlank="1" showErrorMessage="1" sqref="D70">
      <formula1>0</formula1>
      <formula2>NaN</formula2>
    </dataValidation>
    <dataValidation type="decimal" allowBlank="1" showErrorMessage="1" sqref="D71">
      <formula1>0</formula1>
      <formula2>NaN</formula2>
    </dataValidation>
    <dataValidation type="decimal" allowBlank="1" showErrorMessage="1" sqref="D72">
      <formula1>0</formula1>
      <formula2>NaN</formula2>
    </dataValidation>
    <dataValidation type="decimal" allowBlank="1" showErrorMessage="1" sqref="D73">
      <formula1>0</formula1>
      <formula2>NaN</formula2>
    </dataValidation>
    <dataValidation type="decimal" allowBlank="1" showErrorMessage="1" sqref="D74">
      <formula1>0</formula1>
      <formula2>NaN</formula2>
    </dataValidation>
    <dataValidation type="decimal" allowBlank="1" showErrorMessage="1" sqref="D75">
      <formula1>0</formula1>
      <formula2>NaN</formula2>
    </dataValidation>
    <dataValidation type="decimal" allowBlank="1" showErrorMessage="1" sqref="D76">
      <formula1>0</formula1>
      <formula2>NaN</formula2>
    </dataValidation>
    <dataValidation type="decimal" allowBlank="1" showErrorMessage="1" sqref="D77">
      <formula1>0</formula1>
      <formula2>NaN</formula2>
    </dataValidation>
    <dataValidation type="decimal" allowBlank="1" showErrorMessage="1" sqref="D78">
      <formula1>0</formula1>
      <formula2>NaN</formula2>
    </dataValidation>
    <dataValidation type="decimal" allowBlank="1" showErrorMessage="1" sqref="D79">
      <formula1>0</formula1>
      <formula2>NaN</formula2>
    </dataValidation>
    <dataValidation type="decimal" allowBlank="1" showErrorMessage="1" sqref="D80">
      <formula1>0</formula1>
      <formula2>NaN</formula2>
    </dataValidation>
    <dataValidation type="decimal" allowBlank="1" showErrorMessage="1" sqref="D81">
      <formula1>0</formula1>
      <formula2>NaN</formula2>
    </dataValidation>
    <dataValidation type="decimal" allowBlank="1" showErrorMessage="1" sqref="D82">
      <formula1>0</formula1>
      <formula2>NaN</formula2>
    </dataValidation>
    <dataValidation type="decimal" allowBlank="1" showErrorMessage="1" sqref="D83">
      <formula1>0</formula1>
      <formula2>NaN</formula2>
    </dataValidation>
    <dataValidation type="decimal" allowBlank="1" showErrorMessage="1" sqref="D84">
      <formula1>0</formula1>
      <formula2>NaN</formula2>
    </dataValidation>
    <dataValidation type="decimal" allowBlank="1" showErrorMessage="1" sqref="D85">
      <formula1>0</formula1>
      <formula2>NaN</formula2>
    </dataValidation>
    <dataValidation type="decimal" allowBlank="1" showErrorMessage="1" sqref="D86">
      <formula1>0</formula1>
      <formula2>NaN</formula2>
    </dataValidation>
    <dataValidation type="decimal" allowBlank="1" showErrorMessage="1" sqref="D87">
      <formula1>0</formula1>
      <formula2>NaN</formula2>
    </dataValidation>
    <dataValidation type="decimal" allowBlank="1" showErrorMessage="1" sqref="D88">
      <formula1>0</formula1>
      <formula2>NaN</formula2>
    </dataValidation>
    <dataValidation type="decimal" allowBlank="1" showErrorMessage="1" sqref="D89">
      <formula1>0</formula1>
      <formula2>NaN</formula2>
    </dataValidation>
    <dataValidation type="decimal" allowBlank="1" showErrorMessage="1" sqref="D90">
      <formula1>0</formula1>
      <formula2>NaN</formula2>
    </dataValidation>
    <dataValidation type="decimal" allowBlank="1" showErrorMessage="1" sqref="D91">
      <formula1>0</formula1>
      <formula2>NaN</formula2>
    </dataValidation>
    <dataValidation type="decimal" allowBlank="1" showErrorMessage="1" sqref="D92">
      <formula1>0</formula1>
      <formula2>NaN</formula2>
    </dataValidation>
    <dataValidation type="decimal" allowBlank="1" showErrorMessage="1" sqref="D93">
      <formula1>0</formula1>
      <formula2>NaN</formula2>
    </dataValidation>
    <dataValidation type="decimal" allowBlank="1" showErrorMessage="1" sqref="D94">
      <formula1>0</formula1>
      <formula2>NaN</formula2>
    </dataValidation>
    <dataValidation type="decimal" allowBlank="1" showErrorMessage="1" sqref="D95">
      <formula1>0</formula1>
      <formula2>NaN</formula2>
    </dataValidation>
    <dataValidation type="decimal" allowBlank="1" showErrorMessage="1" sqref="D96">
      <formula1>0</formula1>
      <formula2>NaN</formula2>
    </dataValidation>
    <dataValidation type="decimal" allowBlank="1" showErrorMessage="1" sqref="D97">
      <formula1>0</formula1>
      <formula2>NaN</formula2>
    </dataValidation>
    <dataValidation type="decimal" allowBlank="1" showErrorMessage="1" sqref="D98">
      <formula1>0</formula1>
      <formula2>NaN</formula2>
    </dataValidation>
    <dataValidation type="decimal" allowBlank="1" showErrorMessage="1" sqref="D99">
      <formula1>0</formula1>
      <formula2>NaN</formula2>
    </dataValidation>
    <dataValidation type="decimal" allowBlank="1" showErrorMessage="1" sqref="E100">
      <formula1>0</formula1>
      <formula2>NaN</formula2>
    </dataValidation>
    <dataValidation type="decimal" allowBlank="1" showErrorMessage="1" sqref="E101">
      <formula1>0</formula1>
      <formula2>NaN</formula2>
    </dataValidation>
    <dataValidation type="decimal" allowBlank="1" showErrorMessage="1" sqref="E102">
      <formula1>0</formula1>
      <formula2>NaN</formula2>
    </dataValidation>
    <dataValidation type="decimal" allowBlank="1" showErrorMessage="1" sqref="E103">
      <formula1>0</formula1>
      <formula2>NaN</formula2>
    </dataValidation>
    <dataValidation type="decimal" allowBlank="1" showErrorMessage="1" sqref="E104">
      <formula1>0</formula1>
      <formula2>NaN</formula2>
    </dataValidation>
    <dataValidation type="decimal" allowBlank="1" showErrorMessage="1" sqref="E105">
      <formula1>0</formula1>
      <formula2>NaN</formula2>
    </dataValidation>
    <dataValidation type="decimal" allowBlank="1" showErrorMessage="1" sqref="E106">
      <formula1>0</formula1>
      <formula2>NaN</formula2>
    </dataValidation>
    <dataValidation type="decimal" allowBlank="1" showErrorMessage="1" sqref="E107">
      <formula1>0</formula1>
      <formula2>NaN</formula2>
    </dataValidation>
    <dataValidation type="decimal" allowBlank="1" showErrorMessage="1" sqref="E108">
      <formula1>0</formula1>
      <formula2>NaN</formula2>
    </dataValidation>
    <dataValidation type="decimal" allowBlank="1" showErrorMessage="1" sqref="E109">
      <formula1>0</formula1>
      <formula2>NaN</formula2>
    </dataValidation>
    <dataValidation type="decimal" allowBlank="1" showErrorMessage="1" sqref="E110">
      <formula1>0</formula1>
      <formula2>NaN</formula2>
    </dataValidation>
    <dataValidation type="decimal" allowBlank="1" showErrorMessage="1" sqref="E111">
      <formula1>0</formula1>
      <formula2>NaN</formula2>
    </dataValidation>
    <dataValidation type="decimal" allowBlank="1" showErrorMessage="1" sqref="E112">
      <formula1>0</formula1>
      <formula2>NaN</formula2>
    </dataValidation>
    <dataValidation type="decimal" allowBlank="1" showErrorMessage="1" sqref="E113">
      <formula1>0</formula1>
      <formula2>NaN</formula2>
    </dataValidation>
    <dataValidation type="decimal" allowBlank="1" showErrorMessage="1" sqref="E114">
      <formula1>0</formula1>
      <formula2>NaN</formula2>
    </dataValidation>
    <dataValidation type="decimal" allowBlank="1" showErrorMessage="1" sqref="E115">
      <formula1>0</formula1>
      <formula2>NaN</formula2>
    </dataValidation>
    <dataValidation type="decimal" allowBlank="1" showErrorMessage="1" sqref="E116">
      <formula1>0</formula1>
      <formula2>NaN</formula2>
    </dataValidation>
    <dataValidation type="decimal" allowBlank="1" showErrorMessage="1" sqref="E117">
      <formula1>0</formula1>
      <formula2>NaN</formula2>
    </dataValidation>
    <dataValidation type="decimal" allowBlank="1" showErrorMessage="1" sqref="E118">
      <formula1>0</formula1>
      <formula2>NaN</formula2>
    </dataValidation>
    <dataValidation type="decimal" allowBlank="1" showErrorMessage="1" sqref="E119">
      <formula1>0</formula1>
      <formula2>NaN</formula2>
    </dataValidation>
    <dataValidation type="decimal" allowBlank="1" showErrorMessage="1" sqref="E120">
      <formula1>0</formula1>
      <formula2>NaN</formula2>
    </dataValidation>
    <dataValidation type="decimal" allowBlank="1" showErrorMessage="1" sqref="E121">
      <formula1>0</formula1>
      <formula2>NaN</formula2>
    </dataValidation>
    <dataValidation type="decimal" allowBlank="1" showErrorMessage="1" sqref="E122">
      <formula1>0</formula1>
      <formula2>NaN</formula2>
    </dataValidation>
    <dataValidation type="decimal" allowBlank="1" showErrorMessage="1" sqref="E123">
      <formula1>0</formula1>
      <formula2>NaN</formula2>
    </dataValidation>
    <dataValidation type="decimal" allowBlank="1" showErrorMessage="1" sqref="E124">
      <formula1>0</formula1>
      <formula2>NaN</formula2>
    </dataValidation>
    <dataValidation type="decimal" allowBlank="1" showErrorMessage="1" sqref="E125">
      <formula1>0</formula1>
      <formula2>NaN</formula2>
    </dataValidation>
    <dataValidation type="decimal" allowBlank="1" showErrorMessage="1" sqref="E126">
      <formula1>0</formula1>
      <formula2>NaN</formula2>
    </dataValidation>
    <dataValidation type="decimal" allowBlank="1" showErrorMessage="1" sqref="E127">
      <formula1>0</formula1>
      <formula2>NaN</formula2>
    </dataValidation>
    <dataValidation type="decimal" allowBlank="1" showErrorMessage="1" sqref="E128">
      <formula1>0</formula1>
      <formula2>NaN</formula2>
    </dataValidation>
    <dataValidation type="decimal" allowBlank="1" showErrorMessage="1" sqref="E129">
      <formula1>0</formula1>
      <formula2>NaN</formula2>
    </dataValidation>
    <dataValidation type="decimal" allowBlank="1" showErrorMessage="1" sqref="E130">
      <formula1>0</formula1>
      <formula2>NaN</formula2>
    </dataValidation>
    <dataValidation type="decimal" allowBlank="1" showErrorMessage="1" sqref="E131">
      <formula1>0</formula1>
      <formula2>NaN</formula2>
    </dataValidation>
    <dataValidation type="decimal" allowBlank="1" showErrorMessage="1" sqref="E132">
      <formula1>0</formula1>
      <formula2>NaN</formula2>
    </dataValidation>
    <dataValidation type="decimal" allowBlank="1" showErrorMessage="1" sqref="E133">
      <formula1>0</formula1>
      <formula2>NaN</formula2>
    </dataValidation>
    <dataValidation type="decimal" allowBlank="1" showErrorMessage="1" sqref="E134">
      <formula1>0</formula1>
      <formula2>NaN</formula2>
    </dataValidation>
    <dataValidation type="decimal" allowBlank="1" showErrorMessage="1" sqref="E135">
      <formula1>0</formula1>
      <formula2>NaN</formula2>
    </dataValidation>
    <dataValidation type="decimal" allowBlank="1" showErrorMessage="1" sqref="E136">
      <formula1>0</formula1>
      <formula2>NaN</formula2>
    </dataValidation>
    <dataValidation type="decimal" allowBlank="1" showErrorMessage="1" sqref="E137">
      <formula1>0</formula1>
      <formula2>NaN</formula2>
    </dataValidation>
    <dataValidation type="decimal" allowBlank="1" showErrorMessage="1" sqref="E138">
      <formula1>0</formula1>
      <formula2>NaN</formula2>
    </dataValidation>
    <dataValidation type="decimal" allowBlank="1" showErrorMessage="1" sqref="E139">
      <formula1>0</formula1>
      <formula2>NaN</formula2>
    </dataValidation>
    <dataValidation type="decimal" allowBlank="1" showErrorMessage="1" sqref="E140">
      <formula1>0</formula1>
      <formula2>NaN</formula2>
    </dataValidation>
    <dataValidation type="decimal" allowBlank="1" showErrorMessage="1" sqref="E141">
      <formula1>0</formula1>
      <formula2>NaN</formula2>
    </dataValidation>
    <dataValidation type="decimal" allowBlank="1" showErrorMessage="1" sqref="E142">
      <formula1>0</formula1>
      <formula2>NaN</formula2>
    </dataValidation>
    <dataValidation type="decimal" allowBlank="1" showErrorMessage="1" sqref="E143">
      <formula1>0</formula1>
      <formula2>NaN</formula2>
    </dataValidation>
    <dataValidation type="decimal" allowBlank="1" showErrorMessage="1" sqref="E144">
      <formula1>0</formula1>
      <formula2>NaN</formula2>
    </dataValidation>
    <dataValidation type="decimal" allowBlank="1" showErrorMessage="1" sqref="E145">
      <formula1>0</formula1>
      <formula2>NaN</formula2>
    </dataValidation>
    <dataValidation type="decimal" allowBlank="1" showErrorMessage="1" sqref="E146">
      <formula1>0</formula1>
      <formula2>NaN</formula2>
    </dataValidation>
    <dataValidation type="decimal" allowBlank="1" showErrorMessage="1" sqref="E147">
      <formula1>0</formula1>
      <formula2>NaN</formula2>
    </dataValidation>
    <dataValidation type="decimal" allowBlank="1" showErrorMessage="1" sqref="E148">
      <formula1>0</formula1>
      <formula2>NaN</formula2>
    </dataValidation>
    <dataValidation type="decimal" allowBlank="1" showErrorMessage="1" sqref="E149">
      <formula1>0</formula1>
      <formula2>NaN</formula2>
    </dataValidation>
    <dataValidation type="decimal" allowBlank="1" showErrorMessage="1" sqref="E150">
      <formula1>0</formula1>
      <formula2>NaN</formula2>
    </dataValidation>
    <dataValidation type="decimal" allowBlank="1" showErrorMessage="1" sqref="E151">
      <formula1>0</formula1>
      <formula2>NaN</formula2>
    </dataValidation>
    <dataValidation type="decimal" allowBlank="1" showErrorMessage="1" sqref="E152">
      <formula1>0</formula1>
      <formula2>NaN</formula2>
    </dataValidation>
    <dataValidation type="decimal" allowBlank="1" showErrorMessage="1" sqref="E153">
      <formula1>0</formula1>
      <formula2>NaN</formula2>
    </dataValidation>
    <dataValidation type="decimal" allowBlank="1" showErrorMessage="1" sqref="E154">
      <formula1>0</formula1>
      <formula2>NaN</formula2>
    </dataValidation>
    <dataValidation type="decimal" allowBlank="1" showErrorMessage="1" sqref="E155">
      <formula1>0</formula1>
      <formula2>NaN</formula2>
    </dataValidation>
    <dataValidation type="decimal" allowBlank="1" showErrorMessage="1" sqref="E156">
      <formula1>0</formula1>
      <formula2>NaN</formula2>
    </dataValidation>
    <dataValidation type="decimal" allowBlank="1" showErrorMessage="1" sqref="E32">
      <formula1>0</formula1>
      <formula2>NaN</formula2>
    </dataValidation>
    <dataValidation type="decimal" allowBlank="1" showErrorMessage="1" sqref="E33">
      <formula1>0</formula1>
      <formula2>NaN</formula2>
    </dataValidation>
    <dataValidation type="decimal" allowBlank="1" showErrorMessage="1" sqref="E34">
      <formula1>0</formula1>
      <formula2>NaN</formula2>
    </dataValidation>
    <dataValidation type="decimal" allowBlank="1" showErrorMessage="1" sqref="E35">
      <formula1>0</formula1>
      <formula2>NaN</formula2>
    </dataValidation>
    <dataValidation type="decimal" allowBlank="1" showErrorMessage="1" sqref="E36">
      <formula1>0</formula1>
      <formula2>NaN</formula2>
    </dataValidation>
    <dataValidation type="decimal" allowBlank="1" showErrorMessage="1" sqref="E37">
      <formula1>0</formula1>
      <formula2>NaN</formula2>
    </dataValidation>
    <dataValidation type="decimal" allowBlank="1" showErrorMessage="1" sqref="E38">
      <formula1>0</formula1>
      <formula2>NaN</formula2>
    </dataValidation>
    <dataValidation type="decimal" allowBlank="1" showErrorMessage="1" sqref="E39">
      <formula1>0</formula1>
      <formula2>NaN</formula2>
    </dataValidation>
    <dataValidation type="decimal" allowBlank="1" showErrorMessage="1" sqref="E40">
      <formula1>0</formula1>
      <formula2>NaN</formula2>
    </dataValidation>
    <dataValidation type="decimal" allowBlank="1" showErrorMessage="1" sqref="E41">
      <formula1>0</formula1>
      <formula2>NaN</formula2>
    </dataValidation>
    <dataValidation type="decimal" allowBlank="1" showErrorMessage="1" sqref="E42">
      <formula1>0</formula1>
      <formula2>NaN</formula2>
    </dataValidation>
    <dataValidation type="decimal" allowBlank="1" showErrorMessage="1" sqref="E43">
      <formula1>0</formula1>
      <formula2>NaN</formula2>
    </dataValidation>
    <dataValidation type="decimal" allowBlank="1" showErrorMessage="1" sqref="E44">
      <formula1>0</formula1>
      <formula2>NaN</formula2>
    </dataValidation>
    <dataValidation type="decimal" allowBlank="1" showErrorMessage="1" sqref="E45">
      <formula1>0</formula1>
      <formula2>NaN</formula2>
    </dataValidation>
    <dataValidation type="decimal" allowBlank="1" showErrorMessage="1" sqref="E46">
      <formula1>0</formula1>
      <formula2>NaN</formula2>
    </dataValidation>
    <dataValidation type="decimal" allowBlank="1" showErrorMessage="1" sqref="E47">
      <formula1>0</formula1>
      <formula2>NaN</formula2>
    </dataValidation>
    <dataValidation type="decimal" allowBlank="1" showErrorMessage="1" sqref="E48">
      <formula1>0</formula1>
      <formula2>NaN</formula2>
    </dataValidation>
    <dataValidation type="decimal" allowBlank="1" showErrorMessage="1" sqref="E49">
      <formula1>0</formula1>
      <formula2>NaN</formula2>
    </dataValidation>
    <dataValidation type="decimal" allowBlank="1" showErrorMessage="1" sqref="E50">
      <formula1>0</formula1>
      <formula2>NaN</formula2>
    </dataValidation>
    <dataValidation type="decimal" allowBlank="1" showErrorMessage="1" sqref="E51">
      <formula1>0</formula1>
      <formula2>NaN</formula2>
    </dataValidation>
    <dataValidation type="decimal" allowBlank="1" showErrorMessage="1" sqref="E52">
      <formula1>0</formula1>
      <formula2>NaN</formula2>
    </dataValidation>
    <dataValidation type="decimal" allowBlank="1" showErrorMessage="1" sqref="E53">
      <formula1>0</formula1>
      <formula2>NaN</formula2>
    </dataValidation>
    <dataValidation type="decimal" allowBlank="1" showErrorMessage="1" sqref="E54">
      <formula1>0</formula1>
      <formula2>NaN</formula2>
    </dataValidation>
    <dataValidation type="decimal" allowBlank="1" showErrorMessage="1" sqref="E55">
      <formula1>0</formula1>
      <formula2>NaN</formula2>
    </dataValidation>
    <dataValidation type="decimal" allowBlank="1" showErrorMessage="1" sqref="E56">
      <formula1>0</formula1>
      <formula2>NaN</formula2>
    </dataValidation>
    <dataValidation type="decimal" allowBlank="1" showErrorMessage="1" sqref="E57">
      <formula1>0</formula1>
      <formula2>NaN</formula2>
    </dataValidation>
    <dataValidation type="decimal" allowBlank="1" showErrorMessage="1" sqref="E58">
      <formula1>0</formula1>
      <formula2>NaN</formula2>
    </dataValidation>
    <dataValidation type="decimal" allowBlank="1" showErrorMessage="1" sqref="E59">
      <formula1>0</formula1>
      <formula2>NaN</formula2>
    </dataValidation>
    <dataValidation type="decimal" allowBlank="1" showErrorMessage="1" sqref="E60">
      <formula1>0</formula1>
      <formula2>NaN</formula2>
    </dataValidation>
    <dataValidation type="decimal" allowBlank="1" showErrorMessage="1" sqref="E61">
      <formula1>0</formula1>
      <formula2>NaN</formula2>
    </dataValidation>
    <dataValidation type="decimal" allowBlank="1" showErrorMessage="1" sqref="E62">
      <formula1>0</formula1>
      <formula2>NaN</formula2>
    </dataValidation>
    <dataValidation type="decimal" allowBlank="1" showErrorMessage="1" sqref="E63">
      <formula1>0</formula1>
      <formula2>NaN</formula2>
    </dataValidation>
    <dataValidation type="decimal" allowBlank="1" showErrorMessage="1" sqref="E64">
      <formula1>0</formula1>
      <formula2>NaN</formula2>
    </dataValidation>
    <dataValidation type="decimal" allowBlank="1" showErrorMessage="1" sqref="E65">
      <formula1>0</formula1>
      <formula2>NaN</formula2>
    </dataValidation>
    <dataValidation type="decimal" allowBlank="1" showErrorMessage="1" sqref="E66">
      <formula1>0</formula1>
      <formula2>NaN</formula2>
    </dataValidation>
    <dataValidation type="decimal" allowBlank="1" showErrorMessage="1" sqref="E67">
      <formula1>0</formula1>
      <formula2>NaN</formula2>
    </dataValidation>
    <dataValidation type="decimal" allowBlank="1" showErrorMessage="1" sqref="E68">
      <formula1>0</formula1>
      <formula2>NaN</formula2>
    </dataValidation>
    <dataValidation type="decimal" allowBlank="1" showErrorMessage="1" sqref="E69">
      <formula1>0</formula1>
      <formula2>NaN</formula2>
    </dataValidation>
    <dataValidation type="decimal" allowBlank="1" showErrorMessage="1" sqref="E70">
      <formula1>0</formula1>
      <formula2>NaN</formula2>
    </dataValidation>
    <dataValidation type="decimal" allowBlank="1" showErrorMessage="1" sqref="E71">
      <formula1>0</formula1>
      <formula2>NaN</formula2>
    </dataValidation>
    <dataValidation type="decimal" allowBlank="1" showErrorMessage="1" sqref="E72">
      <formula1>0</formula1>
      <formula2>NaN</formula2>
    </dataValidation>
    <dataValidation type="decimal" allowBlank="1" showErrorMessage="1" sqref="E73">
      <formula1>0</formula1>
      <formula2>NaN</formula2>
    </dataValidation>
    <dataValidation type="decimal" allowBlank="1" showErrorMessage="1" sqref="E74">
      <formula1>0</formula1>
      <formula2>NaN</formula2>
    </dataValidation>
    <dataValidation type="decimal" allowBlank="1" showErrorMessage="1" sqref="E75">
      <formula1>0</formula1>
      <formula2>NaN</formula2>
    </dataValidation>
    <dataValidation type="decimal" allowBlank="1" showErrorMessage="1" sqref="E76">
      <formula1>0</formula1>
      <formula2>NaN</formula2>
    </dataValidation>
    <dataValidation type="decimal" allowBlank="1" showErrorMessage="1" sqref="E77">
      <formula1>0</formula1>
      <formula2>NaN</formula2>
    </dataValidation>
    <dataValidation type="decimal" allowBlank="1" showErrorMessage="1" sqref="E78">
      <formula1>0</formula1>
      <formula2>NaN</formula2>
    </dataValidation>
    <dataValidation type="decimal" allowBlank="1" showErrorMessage="1" sqref="E79">
      <formula1>0</formula1>
      <formula2>NaN</formula2>
    </dataValidation>
    <dataValidation type="decimal" allowBlank="1" showErrorMessage="1" sqref="E80">
      <formula1>0</formula1>
      <formula2>NaN</formula2>
    </dataValidation>
    <dataValidation type="decimal" allowBlank="1" showErrorMessage="1" sqref="E81">
      <formula1>0</formula1>
      <formula2>NaN</formula2>
    </dataValidation>
    <dataValidation type="decimal" allowBlank="1" showErrorMessage="1" sqref="E82">
      <formula1>0</formula1>
      <formula2>NaN</formula2>
    </dataValidation>
    <dataValidation type="decimal" allowBlank="1" showErrorMessage="1" sqref="E83">
      <formula1>0</formula1>
      <formula2>NaN</formula2>
    </dataValidation>
    <dataValidation type="decimal" allowBlank="1" showErrorMessage="1" sqref="E84">
      <formula1>0</formula1>
      <formula2>NaN</formula2>
    </dataValidation>
    <dataValidation type="decimal" allowBlank="1" showErrorMessage="1" sqref="E85">
      <formula1>0</formula1>
      <formula2>NaN</formula2>
    </dataValidation>
    <dataValidation type="decimal" allowBlank="1" showErrorMessage="1" sqref="E86">
      <formula1>0</formula1>
      <formula2>NaN</formula2>
    </dataValidation>
    <dataValidation type="decimal" allowBlank="1" showErrorMessage="1" sqref="E87">
      <formula1>0</formula1>
      <formula2>NaN</formula2>
    </dataValidation>
    <dataValidation type="decimal" allowBlank="1" showErrorMessage="1" sqref="E88">
      <formula1>0</formula1>
      <formula2>NaN</formula2>
    </dataValidation>
    <dataValidation type="decimal" allowBlank="1" showErrorMessage="1" sqref="E89">
      <formula1>0</formula1>
      <formula2>NaN</formula2>
    </dataValidation>
    <dataValidation type="decimal" allowBlank="1" showErrorMessage="1" sqref="E90">
      <formula1>0</formula1>
      <formula2>NaN</formula2>
    </dataValidation>
    <dataValidation type="decimal" allowBlank="1" showErrorMessage="1" sqref="E91">
      <formula1>0</formula1>
      <formula2>NaN</formula2>
    </dataValidation>
    <dataValidation type="decimal" allowBlank="1" showErrorMessage="1" sqref="E92">
      <formula1>0</formula1>
      <formula2>NaN</formula2>
    </dataValidation>
    <dataValidation type="decimal" allowBlank="1" showErrorMessage="1" sqref="E93">
      <formula1>0</formula1>
      <formula2>NaN</formula2>
    </dataValidation>
    <dataValidation type="decimal" allowBlank="1" showErrorMessage="1" sqref="E94">
      <formula1>0</formula1>
      <formula2>NaN</formula2>
    </dataValidation>
    <dataValidation type="decimal" allowBlank="1" showErrorMessage="1" sqref="E95">
      <formula1>0</formula1>
      <formula2>NaN</formula2>
    </dataValidation>
    <dataValidation type="decimal" allowBlank="1" showErrorMessage="1" sqref="E96">
      <formula1>0</formula1>
      <formula2>NaN</formula2>
    </dataValidation>
    <dataValidation type="decimal" allowBlank="1" showErrorMessage="1" sqref="E97">
      <formula1>0</formula1>
      <formula2>NaN</formula2>
    </dataValidation>
    <dataValidation type="decimal" allowBlank="1" showErrorMessage="1" sqref="E98">
      <formula1>0</formula1>
      <formula2>NaN</formula2>
    </dataValidation>
    <dataValidation type="decimal" allowBlank="1" showErrorMessage="1" sqref="E99">
      <formula1>0</formula1>
      <formula2>NaN</formula2>
    </dataValidation>
    <dataValidation type="decimal" allowBlank="1" showErrorMessage="1" sqref="F100">
      <formula1>0</formula1>
      <formula2>NaN</formula2>
    </dataValidation>
    <dataValidation type="decimal" allowBlank="1" showErrorMessage="1" sqref="F101">
      <formula1>0</formula1>
      <formula2>NaN</formula2>
    </dataValidation>
    <dataValidation type="decimal" allowBlank="1" showErrorMessage="1" sqref="F102">
      <formula1>0</formula1>
      <formula2>NaN</formula2>
    </dataValidation>
    <dataValidation type="decimal" allowBlank="1" showErrorMessage="1" sqref="F103">
      <formula1>0</formula1>
      <formula2>NaN</formula2>
    </dataValidation>
    <dataValidation type="decimal" allowBlank="1" showErrorMessage="1" sqref="F104">
      <formula1>0</formula1>
      <formula2>NaN</formula2>
    </dataValidation>
    <dataValidation type="decimal" allowBlank="1" showErrorMessage="1" sqref="F105">
      <formula1>0</formula1>
      <formula2>NaN</formula2>
    </dataValidation>
    <dataValidation type="decimal" allowBlank="1" showErrorMessage="1" sqref="F106">
      <formula1>0</formula1>
      <formula2>NaN</formula2>
    </dataValidation>
    <dataValidation type="decimal" allowBlank="1" showErrorMessage="1" sqref="F107">
      <formula1>0</formula1>
      <formula2>NaN</formula2>
    </dataValidation>
    <dataValidation type="decimal" allowBlank="1" showErrorMessage="1" sqref="F108">
      <formula1>0</formula1>
      <formula2>NaN</formula2>
    </dataValidation>
    <dataValidation type="decimal" allowBlank="1" showErrorMessage="1" sqref="F109">
      <formula1>0</formula1>
      <formula2>NaN</formula2>
    </dataValidation>
    <dataValidation type="decimal" allowBlank="1" showErrorMessage="1" sqref="F110">
      <formula1>0</formula1>
      <formula2>NaN</formula2>
    </dataValidation>
    <dataValidation type="decimal" allowBlank="1" showErrorMessage="1" sqref="F111">
      <formula1>0</formula1>
      <formula2>NaN</formula2>
    </dataValidation>
    <dataValidation type="decimal" allowBlank="1" showErrorMessage="1" sqref="F112">
      <formula1>0</formula1>
      <formula2>NaN</formula2>
    </dataValidation>
    <dataValidation type="decimal" allowBlank="1" showErrorMessage="1" sqref="F113">
      <formula1>0</formula1>
      <formula2>NaN</formula2>
    </dataValidation>
    <dataValidation type="decimal" allowBlank="1" showErrorMessage="1" sqref="F114">
      <formula1>0</formula1>
      <formula2>NaN</formula2>
    </dataValidation>
    <dataValidation type="decimal" allowBlank="1" showErrorMessage="1" sqref="F115">
      <formula1>0</formula1>
      <formula2>NaN</formula2>
    </dataValidation>
    <dataValidation type="decimal" allowBlank="1" showErrorMessage="1" sqref="F116">
      <formula1>0</formula1>
      <formula2>NaN</formula2>
    </dataValidation>
    <dataValidation type="decimal" allowBlank="1" showErrorMessage="1" sqref="F117">
      <formula1>0</formula1>
      <formula2>NaN</formula2>
    </dataValidation>
    <dataValidation type="decimal" allowBlank="1" showErrorMessage="1" sqref="F118">
      <formula1>0</formula1>
      <formula2>NaN</formula2>
    </dataValidation>
    <dataValidation type="decimal" allowBlank="1" showErrorMessage="1" sqref="F119">
      <formula1>0</formula1>
      <formula2>NaN</formula2>
    </dataValidation>
    <dataValidation type="decimal" allowBlank="1" showErrorMessage="1" sqref="F120">
      <formula1>0</formula1>
      <formula2>NaN</formula2>
    </dataValidation>
    <dataValidation type="decimal" allowBlank="1" showErrorMessage="1" sqref="F121">
      <formula1>0</formula1>
      <formula2>NaN</formula2>
    </dataValidation>
    <dataValidation type="decimal" allowBlank="1" showErrorMessage="1" sqref="F122">
      <formula1>0</formula1>
      <formula2>NaN</formula2>
    </dataValidation>
    <dataValidation type="decimal" allowBlank="1" showErrorMessage="1" sqref="F123">
      <formula1>0</formula1>
      <formula2>NaN</formula2>
    </dataValidation>
    <dataValidation type="decimal" allowBlank="1" showErrorMessage="1" sqref="F124">
      <formula1>0</formula1>
      <formula2>NaN</formula2>
    </dataValidation>
    <dataValidation type="decimal" allowBlank="1" showErrorMessage="1" sqref="F125">
      <formula1>0</formula1>
      <formula2>NaN</formula2>
    </dataValidation>
    <dataValidation type="decimal" allowBlank="1" showErrorMessage="1" sqref="F126">
      <formula1>0</formula1>
      <formula2>NaN</formula2>
    </dataValidation>
    <dataValidation type="decimal" allowBlank="1" showErrorMessage="1" sqref="F127">
      <formula1>0</formula1>
      <formula2>NaN</formula2>
    </dataValidation>
    <dataValidation type="decimal" allowBlank="1" showErrorMessage="1" sqref="F128">
      <formula1>0</formula1>
      <formula2>NaN</formula2>
    </dataValidation>
    <dataValidation type="decimal" allowBlank="1" showErrorMessage="1" sqref="F129">
      <formula1>0</formula1>
      <formula2>NaN</formula2>
    </dataValidation>
    <dataValidation type="decimal" allowBlank="1" showErrorMessage="1" sqref="F130">
      <formula1>0</formula1>
      <formula2>NaN</formula2>
    </dataValidation>
    <dataValidation type="decimal" allowBlank="1" showErrorMessage="1" sqref="F131">
      <formula1>0</formula1>
      <formula2>NaN</formula2>
    </dataValidation>
    <dataValidation type="decimal" allowBlank="1" showErrorMessage="1" sqref="F132">
      <formula1>0</formula1>
      <formula2>NaN</formula2>
    </dataValidation>
    <dataValidation type="decimal" allowBlank="1" showErrorMessage="1" sqref="F133">
      <formula1>0</formula1>
      <formula2>NaN</formula2>
    </dataValidation>
    <dataValidation type="decimal" allowBlank="1" showErrorMessage="1" sqref="F134">
      <formula1>0</formula1>
      <formula2>NaN</formula2>
    </dataValidation>
    <dataValidation type="decimal" allowBlank="1" showErrorMessage="1" sqref="F135">
      <formula1>0</formula1>
      <formula2>NaN</formula2>
    </dataValidation>
    <dataValidation type="decimal" allowBlank="1" showErrorMessage="1" sqref="F136">
      <formula1>0</formula1>
      <formula2>NaN</formula2>
    </dataValidation>
    <dataValidation type="decimal" allowBlank="1" showErrorMessage="1" sqref="F137">
      <formula1>0</formula1>
      <formula2>NaN</formula2>
    </dataValidation>
    <dataValidation type="decimal" allowBlank="1" showErrorMessage="1" sqref="F138">
      <formula1>0</formula1>
      <formula2>NaN</formula2>
    </dataValidation>
    <dataValidation type="decimal" allowBlank="1" showErrorMessage="1" sqref="F139">
      <formula1>0</formula1>
      <formula2>NaN</formula2>
    </dataValidation>
    <dataValidation type="decimal" allowBlank="1" showErrorMessage="1" sqref="F140">
      <formula1>0</formula1>
      <formula2>NaN</formula2>
    </dataValidation>
    <dataValidation type="decimal" allowBlank="1" showErrorMessage="1" sqref="F141">
      <formula1>0</formula1>
      <formula2>NaN</formula2>
    </dataValidation>
    <dataValidation type="decimal" allowBlank="1" showErrorMessage="1" sqref="F142">
      <formula1>0</formula1>
      <formula2>NaN</formula2>
    </dataValidation>
    <dataValidation type="decimal" allowBlank="1" showErrorMessage="1" sqref="F143">
      <formula1>0</formula1>
      <formula2>NaN</formula2>
    </dataValidation>
    <dataValidation type="decimal" allowBlank="1" showErrorMessage="1" sqref="F144">
      <formula1>0</formula1>
      <formula2>NaN</formula2>
    </dataValidation>
    <dataValidation type="decimal" allowBlank="1" showErrorMessage="1" sqref="F145">
      <formula1>0</formula1>
      <formula2>NaN</formula2>
    </dataValidation>
    <dataValidation type="decimal" allowBlank="1" showErrorMessage="1" sqref="F146">
      <formula1>0</formula1>
      <formula2>NaN</formula2>
    </dataValidation>
    <dataValidation type="decimal" allowBlank="1" showErrorMessage="1" sqref="F147">
      <formula1>0</formula1>
      <formula2>NaN</formula2>
    </dataValidation>
    <dataValidation type="decimal" allowBlank="1" showErrorMessage="1" sqref="F148">
      <formula1>0</formula1>
      <formula2>NaN</formula2>
    </dataValidation>
    <dataValidation type="decimal" allowBlank="1" showErrorMessage="1" sqref="F149">
      <formula1>0</formula1>
      <formula2>NaN</formula2>
    </dataValidation>
    <dataValidation type="decimal" allowBlank="1" showErrorMessage="1" sqref="F150">
      <formula1>0</formula1>
      <formula2>NaN</formula2>
    </dataValidation>
    <dataValidation type="decimal" allowBlank="1" showErrorMessage="1" sqref="F151">
      <formula1>0</formula1>
      <formula2>NaN</formula2>
    </dataValidation>
    <dataValidation type="decimal" allowBlank="1" showErrorMessage="1" sqref="F152">
      <formula1>0</formula1>
      <formula2>NaN</formula2>
    </dataValidation>
    <dataValidation type="decimal" allowBlank="1" showErrorMessage="1" sqref="F153">
      <formula1>0</formula1>
      <formula2>NaN</formula2>
    </dataValidation>
    <dataValidation type="decimal" allowBlank="1" showErrorMessage="1" sqref="F154">
      <formula1>0</formula1>
      <formula2>NaN</formula2>
    </dataValidation>
    <dataValidation type="decimal" allowBlank="1" showErrorMessage="1" sqref="F155">
      <formula1>0</formula1>
      <formula2>NaN</formula2>
    </dataValidation>
    <dataValidation type="decimal" allowBlank="1" showErrorMessage="1" sqref="F156">
      <formula1>0</formula1>
      <formula2>NaN</formula2>
    </dataValidation>
    <dataValidation type="decimal" allowBlank="1" showErrorMessage="1" sqref="F32">
      <formula1>0</formula1>
      <formula2>NaN</formula2>
    </dataValidation>
    <dataValidation type="decimal" allowBlank="1" showErrorMessage="1" sqref="F33">
      <formula1>0</formula1>
      <formula2>NaN</formula2>
    </dataValidation>
    <dataValidation type="decimal" allowBlank="1" showErrorMessage="1" sqref="F34">
      <formula1>0</formula1>
      <formula2>NaN</formula2>
    </dataValidation>
    <dataValidation type="decimal" allowBlank="1" showErrorMessage="1" sqref="F35">
      <formula1>0</formula1>
      <formula2>NaN</formula2>
    </dataValidation>
    <dataValidation type="decimal" allowBlank="1" showErrorMessage="1" sqref="F36">
      <formula1>0</formula1>
      <formula2>NaN</formula2>
    </dataValidation>
    <dataValidation type="decimal" allowBlank="1" showErrorMessage="1" sqref="F37">
      <formula1>0</formula1>
      <formula2>NaN</formula2>
    </dataValidation>
    <dataValidation type="decimal" allowBlank="1" showErrorMessage="1" sqref="F38">
      <formula1>0</formula1>
      <formula2>NaN</formula2>
    </dataValidation>
    <dataValidation type="decimal" allowBlank="1" showErrorMessage="1" sqref="F39">
      <formula1>0</formula1>
      <formula2>NaN</formula2>
    </dataValidation>
    <dataValidation type="decimal" allowBlank="1" showErrorMessage="1" sqref="F40">
      <formula1>0</formula1>
      <formula2>NaN</formula2>
    </dataValidation>
    <dataValidation type="decimal" allowBlank="1" showErrorMessage="1" sqref="F41">
      <formula1>0</formula1>
      <formula2>NaN</formula2>
    </dataValidation>
    <dataValidation type="decimal" allowBlank="1" showErrorMessage="1" sqref="F42">
      <formula1>0</formula1>
      <formula2>NaN</formula2>
    </dataValidation>
    <dataValidation type="decimal" allowBlank="1" showErrorMessage="1" sqref="F43">
      <formula1>0</formula1>
      <formula2>NaN</formula2>
    </dataValidation>
    <dataValidation type="decimal" allowBlank="1" showErrorMessage="1" sqref="F44">
      <formula1>0</formula1>
      <formula2>NaN</formula2>
    </dataValidation>
    <dataValidation type="decimal" allowBlank="1" showErrorMessage="1" sqref="F45">
      <formula1>0</formula1>
      <formula2>NaN</formula2>
    </dataValidation>
    <dataValidation type="decimal" allowBlank="1" showErrorMessage="1" sqref="F46">
      <formula1>0</formula1>
      <formula2>NaN</formula2>
    </dataValidation>
    <dataValidation type="decimal" allowBlank="1" showErrorMessage="1" sqref="F47">
      <formula1>0</formula1>
      <formula2>NaN</formula2>
    </dataValidation>
    <dataValidation type="decimal" allowBlank="1" showErrorMessage="1" sqref="F48">
      <formula1>0</formula1>
      <formula2>NaN</formula2>
    </dataValidation>
    <dataValidation type="decimal" allowBlank="1" showErrorMessage="1" sqref="F49">
      <formula1>0</formula1>
      <formula2>NaN</formula2>
    </dataValidation>
    <dataValidation type="decimal" allowBlank="1" showErrorMessage="1" sqref="F50">
      <formula1>0</formula1>
      <formula2>NaN</formula2>
    </dataValidation>
    <dataValidation type="decimal" allowBlank="1" showErrorMessage="1" sqref="F51">
      <formula1>0</formula1>
      <formula2>NaN</formula2>
    </dataValidation>
    <dataValidation type="decimal" allowBlank="1" showErrorMessage="1" sqref="F52">
      <formula1>0</formula1>
      <formula2>NaN</formula2>
    </dataValidation>
    <dataValidation type="decimal" allowBlank="1" showErrorMessage="1" sqref="F53">
      <formula1>0</formula1>
      <formula2>NaN</formula2>
    </dataValidation>
    <dataValidation type="decimal" allowBlank="1" showErrorMessage="1" sqref="F54">
      <formula1>0</formula1>
      <formula2>NaN</formula2>
    </dataValidation>
    <dataValidation type="decimal" allowBlank="1" showErrorMessage="1" sqref="F55">
      <formula1>0</formula1>
      <formula2>NaN</formula2>
    </dataValidation>
    <dataValidation type="decimal" allowBlank="1" showErrorMessage="1" sqref="F56">
      <formula1>0</formula1>
      <formula2>NaN</formula2>
    </dataValidation>
    <dataValidation type="decimal" allowBlank="1" showErrorMessage="1" sqref="F57">
      <formula1>0</formula1>
      <formula2>NaN</formula2>
    </dataValidation>
    <dataValidation type="decimal" allowBlank="1" showErrorMessage="1" sqref="F58">
      <formula1>0</formula1>
      <formula2>NaN</formula2>
    </dataValidation>
    <dataValidation type="decimal" allowBlank="1" showErrorMessage="1" sqref="F59">
      <formula1>0</formula1>
      <formula2>NaN</formula2>
    </dataValidation>
    <dataValidation type="decimal" allowBlank="1" showErrorMessage="1" sqref="F60">
      <formula1>0</formula1>
      <formula2>NaN</formula2>
    </dataValidation>
    <dataValidation type="decimal" allowBlank="1" showErrorMessage="1" sqref="F61">
      <formula1>0</formula1>
      <formula2>NaN</formula2>
    </dataValidation>
    <dataValidation type="decimal" allowBlank="1" showErrorMessage="1" sqref="F62">
      <formula1>0</formula1>
      <formula2>NaN</formula2>
    </dataValidation>
    <dataValidation type="decimal" allowBlank="1" showErrorMessage="1" sqref="F63">
      <formula1>0</formula1>
      <formula2>NaN</formula2>
    </dataValidation>
    <dataValidation type="decimal" allowBlank="1" showErrorMessage="1" sqref="F64">
      <formula1>0</formula1>
      <formula2>NaN</formula2>
    </dataValidation>
    <dataValidation type="decimal" allowBlank="1" showErrorMessage="1" sqref="F65">
      <formula1>0</formula1>
      <formula2>NaN</formula2>
    </dataValidation>
    <dataValidation type="decimal" allowBlank="1" showErrorMessage="1" sqref="F66">
      <formula1>0</formula1>
      <formula2>NaN</formula2>
    </dataValidation>
    <dataValidation type="decimal" allowBlank="1" showErrorMessage="1" sqref="F67">
      <formula1>0</formula1>
      <formula2>NaN</formula2>
    </dataValidation>
    <dataValidation type="decimal" allowBlank="1" showErrorMessage="1" sqref="F68">
      <formula1>0</formula1>
      <formula2>NaN</formula2>
    </dataValidation>
    <dataValidation type="decimal" allowBlank="1" showErrorMessage="1" sqref="F69">
      <formula1>0</formula1>
      <formula2>NaN</formula2>
    </dataValidation>
    <dataValidation type="decimal" allowBlank="1" showErrorMessage="1" sqref="F70">
      <formula1>0</formula1>
      <formula2>NaN</formula2>
    </dataValidation>
    <dataValidation type="decimal" allowBlank="1" showErrorMessage="1" sqref="F71">
      <formula1>0</formula1>
      <formula2>NaN</formula2>
    </dataValidation>
    <dataValidation type="decimal" allowBlank="1" showErrorMessage="1" sqref="F72">
      <formula1>0</formula1>
      <formula2>NaN</formula2>
    </dataValidation>
    <dataValidation type="decimal" allowBlank="1" showErrorMessage="1" sqref="F73">
      <formula1>0</formula1>
      <formula2>NaN</formula2>
    </dataValidation>
    <dataValidation type="decimal" allowBlank="1" showErrorMessage="1" sqref="F74">
      <formula1>0</formula1>
      <formula2>NaN</formula2>
    </dataValidation>
    <dataValidation type="decimal" allowBlank="1" showErrorMessage="1" sqref="F75">
      <formula1>0</formula1>
      <formula2>NaN</formula2>
    </dataValidation>
    <dataValidation type="decimal" allowBlank="1" showErrorMessage="1" sqref="F76">
      <formula1>0</formula1>
      <formula2>NaN</formula2>
    </dataValidation>
    <dataValidation type="decimal" allowBlank="1" showErrorMessage="1" sqref="F77">
      <formula1>0</formula1>
      <formula2>NaN</formula2>
    </dataValidation>
    <dataValidation type="decimal" allowBlank="1" showErrorMessage="1" sqref="F78">
      <formula1>0</formula1>
      <formula2>NaN</formula2>
    </dataValidation>
    <dataValidation type="decimal" allowBlank="1" showErrorMessage="1" sqref="F79">
      <formula1>0</formula1>
      <formula2>NaN</formula2>
    </dataValidation>
    <dataValidation type="decimal" allowBlank="1" showErrorMessage="1" sqref="F80">
      <formula1>0</formula1>
      <formula2>NaN</formula2>
    </dataValidation>
    <dataValidation type="decimal" allowBlank="1" showErrorMessage="1" sqref="F81">
      <formula1>0</formula1>
      <formula2>NaN</formula2>
    </dataValidation>
    <dataValidation type="decimal" allowBlank="1" showErrorMessage="1" sqref="F82">
      <formula1>0</formula1>
      <formula2>NaN</formula2>
    </dataValidation>
    <dataValidation type="decimal" allowBlank="1" showErrorMessage="1" sqref="F83">
      <formula1>0</formula1>
      <formula2>NaN</formula2>
    </dataValidation>
    <dataValidation type="decimal" allowBlank="1" showErrorMessage="1" sqref="F84">
      <formula1>0</formula1>
      <formula2>NaN</formula2>
    </dataValidation>
    <dataValidation type="decimal" allowBlank="1" showErrorMessage="1" sqref="F85">
      <formula1>0</formula1>
      <formula2>NaN</formula2>
    </dataValidation>
    <dataValidation type="decimal" allowBlank="1" showErrorMessage="1" sqref="F86">
      <formula1>0</formula1>
      <formula2>NaN</formula2>
    </dataValidation>
    <dataValidation type="decimal" allowBlank="1" showErrorMessage="1" sqref="F87">
      <formula1>0</formula1>
      <formula2>NaN</formula2>
    </dataValidation>
    <dataValidation type="decimal" allowBlank="1" showErrorMessage="1" sqref="F88">
      <formula1>0</formula1>
      <formula2>NaN</formula2>
    </dataValidation>
    <dataValidation type="decimal" allowBlank="1" showErrorMessage="1" sqref="F89">
      <formula1>0</formula1>
      <formula2>NaN</formula2>
    </dataValidation>
    <dataValidation type="decimal" allowBlank="1" showErrorMessage="1" sqref="F90">
      <formula1>0</formula1>
      <formula2>NaN</formula2>
    </dataValidation>
    <dataValidation type="decimal" allowBlank="1" showErrorMessage="1" sqref="F91">
      <formula1>0</formula1>
      <formula2>NaN</formula2>
    </dataValidation>
    <dataValidation type="decimal" allowBlank="1" showErrorMessage="1" sqref="F92">
      <formula1>0</formula1>
      <formula2>NaN</formula2>
    </dataValidation>
    <dataValidation type="decimal" allowBlank="1" showErrorMessage="1" sqref="F93">
      <formula1>0</formula1>
      <formula2>NaN</formula2>
    </dataValidation>
    <dataValidation type="decimal" allowBlank="1" showErrorMessage="1" sqref="F94">
      <formula1>0</formula1>
      <formula2>NaN</formula2>
    </dataValidation>
    <dataValidation type="decimal" allowBlank="1" showErrorMessage="1" sqref="F95">
      <formula1>0</formula1>
      <formula2>NaN</formula2>
    </dataValidation>
    <dataValidation type="decimal" allowBlank="1" showErrorMessage="1" sqref="F96">
      <formula1>0</formula1>
      <formula2>NaN</formula2>
    </dataValidation>
    <dataValidation type="decimal" allowBlank="1" showErrorMessage="1" sqref="F97">
      <formula1>0</formula1>
      <formula2>NaN</formula2>
    </dataValidation>
    <dataValidation type="decimal" allowBlank="1" showErrorMessage="1" sqref="F98">
      <formula1>0</formula1>
      <formula2>NaN</formula2>
    </dataValidation>
    <dataValidation type="decimal" allowBlank="1" showErrorMessage="1" sqref="F99">
      <formula1>0</formula1>
      <formula2>NaN</formula2>
    </dataValidation>
    <dataValidation type="decimal" allowBlank="1" showErrorMessage="1" sqref="G100">
      <formula1>0</formula1>
      <formula2>NaN</formula2>
    </dataValidation>
    <dataValidation type="decimal" allowBlank="1" showErrorMessage="1" sqref="G101">
      <formula1>0</formula1>
      <formula2>NaN</formula2>
    </dataValidation>
    <dataValidation type="decimal" allowBlank="1" showErrorMessage="1" sqref="G102">
      <formula1>0</formula1>
      <formula2>NaN</formula2>
    </dataValidation>
    <dataValidation type="decimal" allowBlank="1" showErrorMessage="1" sqref="G103">
      <formula1>0</formula1>
      <formula2>NaN</formula2>
    </dataValidation>
    <dataValidation type="decimal" allowBlank="1" showErrorMessage="1" sqref="G104">
      <formula1>0</formula1>
      <formula2>NaN</formula2>
    </dataValidation>
    <dataValidation type="decimal" allowBlank="1" showErrorMessage="1" sqref="G105">
      <formula1>0</formula1>
      <formula2>NaN</formula2>
    </dataValidation>
    <dataValidation type="decimal" allowBlank="1" showErrorMessage="1" sqref="G106">
      <formula1>0</formula1>
      <formula2>NaN</formula2>
    </dataValidation>
    <dataValidation type="decimal" allowBlank="1" showErrorMessage="1" sqref="G107">
      <formula1>0</formula1>
      <formula2>NaN</formula2>
    </dataValidation>
    <dataValidation type="decimal" allowBlank="1" showErrorMessage="1" sqref="G108">
      <formula1>0</formula1>
      <formula2>NaN</formula2>
    </dataValidation>
    <dataValidation type="decimal" allowBlank="1" showErrorMessage="1" sqref="G109">
      <formula1>0</formula1>
      <formula2>NaN</formula2>
    </dataValidation>
    <dataValidation type="decimal" allowBlank="1" showErrorMessage="1" sqref="G110">
      <formula1>0</formula1>
      <formula2>NaN</formula2>
    </dataValidation>
    <dataValidation type="decimal" allowBlank="1" showErrorMessage="1" sqref="G111">
      <formula1>0</formula1>
      <formula2>NaN</formula2>
    </dataValidation>
    <dataValidation type="decimal" allowBlank="1" showErrorMessage="1" sqref="G112">
      <formula1>0</formula1>
      <formula2>NaN</formula2>
    </dataValidation>
    <dataValidation type="decimal" allowBlank="1" showErrorMessage="1" sqref="G113">
      <formula1>0</formula1>
      <formula2>NaN</formula2>
    </dataValidation>
    <dataValidation type="decimal" allowBlank="1" showErrorMessage="1" sqref="G114">
      <formula1>0</formula1>
      <formula2>NaN</formula2>
    </dataValidation>
    <dataValidation type="decimal" allowBlank="1" showErrorMessage="1" sqref="G115">
      <formula1>0</formula1>
      <formula2>NaN</formula2>
    </dataValidation>
    <dataValidation type="decimal" allowBlank="1" showErrorMessage="1" sqref="G116">
      <formula1>0</formula1>
      <formula2>NaN</formula2>
    </dataValidation>
    <dataValidation type="decimal" allowBlank="1" showErrorMessage="1" sqref="G117">
      <formula1>0</formula1>
      <formula2>NaN</formula2>
    </dataValidation>
    <dataValidation type="decimal" allowBlank="1" showErrorMessage="1" sqref="G118">
      <formula1>0</formula1>
      <formula2>NaN</formula2>
    </dataValidation>
    <dataValidation type="decimal" allowBlank="1" showErrorMessage="1" sqref="G119">
      <formula1>0</formula1>
      <formula2>NaN</formula2>
    </dataValidation>
    <dataValidation type="decimal" allowBlank="1" showErrorMessage="1" sqref="G120">
      <formula1>0</formula1>
      <formula2>NaN</formula2>
    </dataValidation>
    <dataValidation type="decimal" allowBlank="1" showErrorMessage="1" sqref="G121">
      <formula1>0</formula1>
      <formula2>NaN</formula2>
    </dataValidation>
    <dataValidation type="decimal" allowBlank="1" showErrorMessage="1" sqref="G122">
      <formula1>0</formula1>
      <formula2>NaN</formula2>
    </dataValidation>
    <dataValidation type="decimal" allowBlank="1" showErrorMessage="1" sqref="G123">
      <formula1>0</formula1>
      <formula2>NaN</formula2>
    </dataValidation>
    <dataValidation type="decimal" allowBlank="1" showErrorMessage="1" sqref="G124">
      <formula1>0</formula1>
      <formula2>NaN</formula2>
    </dataValidation>
    <dataValidation type="decimal" allowBlank="1" showErrorMessage="1" sqref="G125">
      <formula1>0</formula1>
      <formula2>NaN</formula2>
    </dataValidation>
    <dataValidation type="decimal" allowBlank="1" showErrorMessage="1" sqref="G126">
      <formula1>0</formula1>
      <formula2>NaN</formula2>
    </dataValidation>
    <dataValidation type="decimal" allowBlank="1" showErrorMessage="1" sqref="G127">
      <formula1>0</formula1>
      <formula2>NaN</formula2>
    </dataValidation>
    <dataValidation type="decimal" allowBlank="1" showErrorMessage="1" sqref="G128">
      <formula1>0</formula1>
      <formula2>NaN</formula2>
    </dataValidation>
    <dataValidation type="decimal" allowBlank="1" showErrorMessage="1" sqref="G129">
      <formula1>0</formula1>
      <formula2>NaN</formula2>
    </dataValidation>
    <dataValidation type="decimal" allowBlank="1" showErrorMessage="1" sqref="G130">
      <formula1>0</formula1>
      <formula2>NaN</formula2>
    </dataValidation>
    <dataValidation type="decimal" allowBlank="1" showErrorMessage="1" sqref="G131">
      <formula1>0</formula1>
      <formula2>NaN</formula2>
    </dataValidation>
    <dataValidation type="decimal" allowBlank="1" showErrorMessage="1" sqref="G132">
      <formula1>0</formula1>
      <formula2>NaN</formula2>
    </dataValidation>
    <dataValidation type="decimal" allowBlank="1" showErrorMessage="1" sqref="G133">
      <formula1>0</formula1>
      <formula2>NaN</formula2>
    </dataValidation>
    <dataValidation type="decimal" allowBlank="1" showErrorMessage="1" sqref="G134">
      <formula1>0</formula1>
      <formula2>NaN</formula2>
    </dataValidation>
    <dataValidation type="decimal" allowBlank="1" showErrorMessage="1" sqref="G135">
      <formula1>0</formula1>
      <formula2>NaN</formula2>
    </dataValidation>
    <dataValidation type="decimal" allowBlank="1" showErrorMessage="1" sqref="G136">
      <formula1>0</formula1>
      <formula2>NaN</formula2>
    </dataValidation>
    <dataValidation type="decimal" allowBlank="1" showErrorMessage="1" sqref="G137">
      <formula1>0</formula1>
      <formula2>NaN</formula2>
    </dataValidation>
    <dataValidation type="decimal" allowBlank="1" showErrorMessage="1" sqref="G138">
      <formula1>0</formula1>
      <formula2>NaN</formula2>
    </dataValidation>
    <dataValidation type="decimal" allowBlank="1" showErrorMessage="1" sqref="G139">
      <formula1>0</formula1>
      <formula2>NaN</formula2>
    </dataValidation>
    <dataValidation type="decimal" allowBlank="1" showErrorMessage="1" sqref="G140">
      <formula1>0</formula1>
      <formula2>NaN</formula2>
    </dataValidation>
    <dataValidation type="decimal" allowBlank="1" showErrorMessage="1" sqref="G141">
      <formula1>0</formula1>
      <formula2>NaN</formula2>
    </dataValidation>
    <dataValidation type="decimal" allowBlank="1" showErrorMessage="1" sqref="G142">
      <formula1>0</formula1>
      <formula2>NaN</formula2>
    </dataValidation>
    <dataValidation type="decimal" allowBlank="1" showErrorMessage="1" sqref="G143">
      <formula1>0</formula1>
      <formula2>NaN</formula2>
    </dataValidation>
    <dataValidation type="decimal" allowBlank="1" showErrorMessage="1" sqref="G144">
      <formula1>0</formula1>
      <formula2>NaN</formula2>
    </dataValidation>
    <dataValidation type="decimal" allowBlank="1" showErrorMessage="1" sqref="G145">
      <formula1>0</formula1>
      <formula2>NaN</formula2>
    </dataValidation>
    <dataValidation type="decimal" allowBlank="1" showErrorMessage="1" sqref="G146">
      <formula1>0</formula1>
      <formula2>NaN</formula2>
    </dataValidation>
    <dataValidation type="decimal" allowBlank="1" showErrorMessage="1" sqref="G147">
      <formula1>0</formula1>
      <formula2>NaN</formula2>
    </dataValidation>
    <dataValidation type="decimal" allowBlank="1" showErrorMessage="1" sqref="G148">
      <formula1>0</formula1>
      <formula2>NaN</formula2>
    </dataValidation>
    <dataValidation type="decimal" allowBlank="1" showErrorMessage="1" sqref="G149">
      <formula1>0</formula1>
      <formula2>NaN</formula2>
    </dataValidation>
    <dataValidation type="decimal" allowBlank="1" showErrorMessage="1" sqref="G150">
      <formula1>0</formula1>
      <formula2>NaN</formula2>
    </dataValidation>
    <dataValidation type="decimal" allowBlank="1" showErrorMessage="1" sqref="G151">
      <formula1>0</formula1>
      <formula2>NaN</formula2>
    </dataValidation>
    <dataValidation type="decimal" allowBlank="1" showErrorMessage="1" sqref="G152">
      <formula1>0</formula1>
      <formula2>NaN</formula2>
    </dataValidation>
    <dataValidation type="decimal" allowBlank="1" showErrorMessage="1" sqref="G153">
      <formula1>0</formula1>
      <formula2>NaN</formula2>
    </dataValidation>
    <dataValidation type="decimal" allowBlank="1" showErrorMessage="1" sqref="G154">
      <formula1>0</formula1>
      <formula2>NaN</formula2>
    </dataValidation>
    <dataValidation type="decimal" allowBlank="1" showErrorMessage="1" sqref="G155">
      <formula1>0</formula1>
      <formula2>NaN</formula2>
    </dataValidation>
    <dataValidation type="decimal" allowBlank="1" showErrorMessage="1" sqref="G156">
      <formula1>0</formula1>
      <formula2>NaN</formula2>
    </dataValidation>
    <dataValidation type="decimal" allowBlank="1" showErrorMessage="1" sqref="G32">
      <formula1>0</formula1>
      <formula2>NaN</formula2>
    </dataValidation>
    <dataValidation type="decimal" allowBlank="1" showErrorMessage="1" sqref="G33">
      <formula1>0</formula1>
      <formula2>NaN</formula2>
    </dataValidation>
    <dataValidation type="decimal" allowBlank="1" showErrorMessage="1" sqref="G34">
      <formula1>0</formula1>
      <formula2>NaN</formula2>
    </dataValidation>
    <dataValidation type="decimal" allowBlank="1" showErrorMessage="1" sqref="G35">
      <formula1>0</formula1>
      <formula2>NaN</formula2>
    </dataValidation>
    <dataValidation type="decimal" allowBlank="1" showErrorMessage="1" sqref="G36">
      <formula1>0</formula1>
      <formula2>NaN</formula2>
    </dataValidation>
    <dataValidation type="decimal" allowBlank="1" showErrorMessage="1" sqref="G37">
      <formula1>0</formula1>
      <formula2>NaN</formula2>
    </dataValidation>
    <dataValidation type="decimal" allowBlank="1" showErrorMessage="1" sqref="G38">
      <formula1>0</formula1>
      <formula2>NaN</formula2>
    </dataValidation>
    <dataValidation type="decimal" allowBlank="1" showErrorMessage="1" sqref="G39">
      <formula1>0</formula1>
      <formula2>NaN</formula2>
    </dataValidation>
    <dataValidation type="decimal" allowBlank="1" showErrorMessage="1" sqref="G40">
      <formula1>0</formula1>
      <formula2>NaN</formula2>
    </dataValidation>
    <dataValidation type="decimal" allowBlank="1" showErrorMessage="1" sqref="G41">
      <formula1>0</formula1>
      <formula2>NaN</formula2>
    </dataValidation>
    <dataValidation type="decimal" allowBlank="1" showErrorMessage="1" sqref="G42">
      <formula1>0</formula1>
      <formula2>NaN</formula2>
    </dataValidation>
    <dataValidation type="decimal" allowBlank="1" showErrorMessage="1" sqref="G43">
      <formula1>0</formula1>
      <formula2>NaN</formula2>
    </dataValidation>
    <dataValidation type="decimal" allowBlank="1" showErrorMessage="1" sqref="G44">
      <formula1>0</formula1>
      <formula2>NaN</formula2>
    </dataValidation>
    <dataValidation type="decimal" allowBlank="1" showErrorMessage="1" sqref="G45">
      <formula1>0</formula1>
      <formula2>NaN</formula2>
    </dataValidation>
    <dataValidation type="decimal" allowBlank="1" showErrorMessage="1" sqref="G46">
      <formula1>0</formula1>
      <formula2>NaN</formula2>
    </dataValidation>
    <dataValidation type="decimal" allowBlank="1" showErrorMessage="1" sqref="G47">
      <formula1>0</formula1>
      <formula2>NaN</formula2>
    </dataValidation>
    <dataValidation type="decimal" allowBlank="1" showErrorMessage="1" sqref="G48">
      <formula1>0</formula1>
      <formula2>NaN</formula2>
    </dataValidation>
    <dataValidation type="decimal" allowBlank="1" showErrorMessage="1" sqref="G49">
      <formula1>0</formula1>
      <formula2>NaN</formula2>
    </dataValidation>
    <dataValidation type="decimal" allowBlank="1" showErrorMessage="1" sqref="G50">
      <formula1>0</formula1>
      <formula2>NaN</formula2>
    </dataValidation>
    <dataValidation type="decimal" allowBlank="1" showErrorMessage="1" sqref="G51">
      <formula1>0</formula1>
      <formula2>NaN</formula2>
    </dataValidation>
    <dataValidation type="decimal" allowBlank="1" showErrorMessage="1" sqref="G52">
      <formula1>0</formula1>
      <formula2>NaN</formula2>
    </dataValidation>
    <dataValidation type="decimal" allowBlank="1" showErrorMessage="1" sqref="G53">
      <formula1>0</formula1>
      <formula2>NaN</formula2>
    </dataValidation>
    <dataValidation type="decimal" allowBlank="1" showErrorMessage="1" sqref="G54">
      <formula1>0</formula1>
      <formula2>NaN</formula2>
    </dataValidation>
    <dataValidation type="decimal" allowBlank="1" showErrorMessage="1" sqref="G55">
      <formula1>0</formula1>
      <formula2>NaN</formula2>
    </dataValidation>
    <dataValidation type="decimal" allowBlank="1" showErrorMessage="1" sqref="G56">
      <formula1>0</formula1>
      <formula2>NaN</formula2>
    </dataValidation>
    <dataValidation type="decimal" allowBlank="1" showErrorMessage="1" sqref="G57">
      <formula1>0</formula1>
      <formula2>NaN</formula2>
    </dataValidation>
    <dataValidation type="decimal" allowBlank="1" showErrorMessage="1" sqref="G58">
      <formula1>0</formula1>
      <formula2>NaN</formula2>
    </dataValidation>
    <dataValidation type="decimal" allowBlank="1" showErrorMessage="1" sqref="G59">
      <formula1>0</formula1>
      <formula2>NaN</formula2>
    </dataValidation>
    <dataValidation type="decimal" allowBlank="1" showErrorMessage="1" sqref="G60">
      <formula1>0</formula1>
      <formula2>NaN</formula2>
    </dataValidation>
    <dataValidation type="decimal" allowBlank="1" showErrorMessage="1" sqref="G61">
      <formula1>0</formula1>
      <formula2>NaN</formula2>
    </dataValidation>
    <dataValidation type="decimal" allowBlank="1" showErrorMessage="1" sqref="G62">
      <formula1>0</formula1>
      <formula2>NaN</formula2>
    </dataValidation>
    <dataValidation type="decimal" allowBlank="1" showErrorMessage="1" sqref="G63">
      <formula1>0</formula1>
      <formula2>NaN</formula2>
    </dataValidation>
    <dataValidation type="decimal" allowBlank="1" showErrorMessage="1" sqref="G64">
      <formula1>0</formula1>
      <formula2>NaN</formula2>
    </dataValidation>
    <dataValidation type="decimal" allowBlank="1" showErrorMessage="1" sqref="G65">
      <formula1>0</formula1>
      <formula2>NaN</formula2>
    </dataValidation>
    <dataValidation type="decimal" allowBlank="1" showErrorMessage="1" sqref="G66">
      <formula1>0</formula1>
      <formula2>NaN</formula2>
    </dataValidation>
    <dataValidation type="decimal" allowBlank="1" showErrorMessage="1" sqref="G67">
      <formula1>0</formula1>
      <formula2>NaN</formula2>
    </dataValidation>
    <dataValidation type="decimal" allowBlank="1" showErrorMessage="1" sqref="G68">
      <formula1>0</formula1>
      <formula2>NaN</formula2>
    </dataValidation>
    <dataValidation type="decimal" allowBlank="1" showErrorMessage="1" sqref="G69">
      <formula1>0</formula1>
      <formula2>NaN</formula2>
    </dataValidation>
    <dataValidation type="decimal" allowBlank="1" showErrorMessage="1" sqref="G70">
      <formula1>0</formula1>
      <formula2>NaN</formula2>
    </dataValidation>
    <dataValidation type="decimal" allowBlank="1" showErrorMessage="1" sqref="G71">
      <formula1>0</formula1>
      <formula2>NaN</formula2>
    </dataValidation>
    <dataValidation type="decimal" allowBlank="1" showErrorMessage="1" sqref="G72">
      <formula1>0</formula1>
      <formula2>NaN</formula2>
    </dataValidation>
    <dataValidation type="decimal" allowBlank="1" showErrorMessage="1" sqref="G73">
      <formula1>0</formula1>
      <formula2>NaN</formula2>
    </dataValidation>
    <dataValidation type="decimal" allowBlank="1" showErrorMessage="1" sqref="G74">
      <formula1>0</formula1>
      <formula2>NaN</formula2>
    </dataValidation>
    <dataValidation type="decimal" allowBlank="1" showErrorMessage="1" sqref="G75">
      <formula1>0</formula1>
      <formula2>NaN</formula2>
    </dataValidation>
    <dataValidation type="decimal" allowBlank="1" showErrorMessage="1" sqref="G76">
      <formula1>0</formula1>
      <formula2>NaN</formula2>
    </dataValidation>
    <dataValidation type="decimal" allowBlank="1" showErrorMessage="1" sqref="G77">
      <formula1>0</formula1>
      <formula2>NaN</formula2>
    </dataValidation>
    <dataValidation type="decimal" allowBlank="1" showErrorMessage="1" sqref="G78">
      <formula1>0</formula1>
      <formula2>NaN</formula2>
    </dataValidation>
    <dataValidation type="decimal" allowBlank="1" showErrorMessage="1" sqref="G79">
      <formula1>0</formula1>
      <formula2>NaN</formula2>
    </dataValidation>
    <dataValidation type="decimal" allowBlank="1" showErrorMessage="1" sqref="G80">
      <formula1>0</formula1>
      <formula2>NaN</formula2>
    </dataValidation>
    <dataValidation type="decimal" allowBlank="1" showErrorMessage="1" sqref="G81">
      <formula1>0</formula1>
      <formula2>NaN</formula2>
    </dataValidation>
    <dataValidation type="decimal" allowBlank="1" showErrorMessage="1" sqref="G82">
      <formula1>0</formula1>
      <formula2>NaN</formula2>
    </dataValidation>
    <dataValidation type="decimal" allowBlank="1" showErrorMessage="1" sqref="G83">
      <formula1>0</formula1>
      <formula2>NaN</formula2>
    </dataValidation>
    <dataValidation type="decimal" allowBlank="1" showErrorMessage="1" sqref="G84">
      <formula1>0</formula1>
      <formula2>NaN</formula2>
    </dataValidation>
    <dataValidation type="decimal" allowBlank="1" showErrorMessage="1" sqref="G85">
      <formula1>0</formula1>
      <formula2>NaN</formula2>
    </dataValidation>
    <dataValidation type="decimal" allowBlank="1" showErrorMessage="1" sqref="G86">
      <formula1>0</formula1>
      <formula2>NaN</formula2>
    </dataValidation>
    <dataValidation type="decimal" allowBlank="1" showErrorMessage="1" sqref="G87">
      <formula1>0</formula1>
      <formula2>NaN</formula2>
    </dataValidation>
    <dataValidation type="decimal" allowBlank="1" showErrorMessage="1" sqref="G88">
      <formula1>0</formula1>
      <formula2>NaN</formula2>
    </dataValidation>
    <dataValidation type="decimal" allowBlank="1" showErrorMessage="1" sqref="G89">
      <formula1>0</formula1>
      <formula2>NaN</formula2>
    </dataValidation>
    <dataValidation type="decimal" allowBlank="1" showErrorMessage="1" sqref="G90">
      <formula1>0</formula1>
      <formula2>NaN</formula2>
    </dataValidation>
    <dataValidation type="decimal" allowBlank="1" showErrorMessage="1" sqref="G91">
      <formula1>0</formula1>
      <formula2>NaN</formula2>
    </dataValidation>
    <dataValidation type="decimal" allowBlank="1" showErrorMessage="1" sqref="G92">
      <formula1>0</formula1>
      <formula2>NaN</formula2>
    </dataValidation>
    <dataValidation type="decimal" allowBlank="1" showErrorMessage="1" sqref="G93">
      <formula1>0</formula1>
      <formula2>NaN</formula2>
    </dataValidation>
    <dataValidation type="decimal" allowBlank="1" showErrorMessage="1" sqref="G94">
      <formula1>0</formula1>
      <formula2>NaN</formula2>
    </dataValidation>
    <dataValidation type="decimal" allowBlank="1" showErrorMessage="1" sqref="G95">
      <formula1>0</formula1>
      <formula2>NaN</formula2>
    </dataValidation>
    <dataValidation type="decimal" allowBlank="1" showErrorMessage="1" sqref="G96">
      <formula1>0</formula1>
      <formula2>NaN</formula2>
    </dataValidation>
    <dataValidation type="decimal" allowBlank="1" showErrorMessage="1" sqref="G97">
      <formula1>0</formula1>
      <formula2>NaN</formula2>
    </dataValidation>
    <dataValidation type="decimal" allowBlank="1" showErrorMessage="1" sqref="G98">
      <formula1>0</formula1>
      <formula2>NaN</formula2>
    </dataValidation>
    <dataValidation type="decimal" allowBlank="1" showErrorMessage="1" sqref="G99">
      <formula1>0</formula1>
      <formula2>NaN</formula2>
    </dataValidation>
    <dataValidation type="decimal" allowBlank="1" showErrorMessage="1" sqref="H100">
      <formula1>0</formula1>
      <formula2>NaN</formula2>
    </dataValidation>
    <dataValidation type="decimal" allowBlank="1" showErrorMessage="1" sqref="H101">
      <formula1>0</formula1>
      <formula2>NaN</formula2>
    </dataValidation>
    <dataValidation type="decimal" allowBlank="1" showErrorMessage="1" sqref="H102">
      <formula1>0</formula1>
      <formula2>NaN</formula2>
    </dataValidation>
    <dataValidation type="decimal" allowBlank="1" showErrorMessage="1" sqref="H103">
      <formula1>0</formula1>
      <formula2>NaN</formula2>
    </dataValidation>
    <dataValidation type="decimal" allowBlank="1" showErrorMessage="1" sqref="H104">
      <formula1>0</formula1>
      <formula2>NaN</formula2>
    </dataValidation>
    <dataValidation type="decimal" allowBlank="1" showErrorMessage="1" sqref="H105">
      <formula1>0</formula1>
      <formula2>NaN</formula2>
    </dataValidation>
    <dataValidation type="decimal" allowBlank="1" showErrorMessage="1" sqref="H106">
      <formula1>0</formula1>
      <formula2>NaN</formula2>
    </dataValidation>
    <dataValidation type="decimal" allowBlank="1" showErrorMessage="1" sqref="H107">
      <formula1>0</formula1>
      <formula2>NaN</formula2>
    </dataValidation>
    <dataValidation type="decimal" allowBlank="1" showErrorMessage="1" sqref="H108">
      <formula1>0</formula1>
      <formula2>NaN</formula2>
    </dataValidation>
    <dataValidation type="decimal" allowBlank="1" showErrorMessage="1" sqref="H109">
      <formula1>0</formula1>
      <formula2>NaN</formula2>
    </dataValidation>
    <dataValidation type="decimal" allowBlank="1" showErrorMessage="1" sqref="H110">
      <formula1>0</formula1>
      <formula2>NaN</formula2>
    </dataValidation>
    <dataValidation type="decimal" allowBlank="1" showErrorMessage="1" sqref="H111">
      <formula1>0</formula1>
      <formula2>NaN</formula2>
    </dataValidation>
    <dataValidation type="decimal" allowBlank="1" showErrorMessage="1" sqref="H112">
      <formula1>0</formula1>
      <formula2>NaN</formula2>
    </dataValidation>
    <dataValidation type="decimal" allowBlank="1" showErrorMessage="1" sqref="H113">
      <formula1>0</formula1>
      <formula2>NaN</formula2>
    </dataValidation>
    <dataValidation type="decimal" allowBlank="1" showErrorMessage="1" sqref="H114">
      <formula1>0</formula1>
      <formula2>NaN</formula2>
    </dataValidation>
    <dataValidation type="decimal" allowBlank="1" showErrorMessage="1" sqref="H115">
      <formula1>0</formula1>
      <formula2>NaN</formula2>
    </dataValidation>
    <dataValidation type="decimal" allowBlank="1" showErrorMessage="1" sqref="H116">
      <formula1>0</formula1>
      <formula2>NaN</formula2>
    </dataValidation>
    <dataValidation type="decimal" allowBlank="1" showErrorMessage="1" sqref="H117">
      <formula1>0</formula1>
      <formula2>NaN</formula2>
    </dataValidation>
    <dataValidation type="decimal" allowBlank="1" showErrorMessage="1" sqref="H118">
      <formula1>0</formula1>
      <formula2>NaN</formula2>
    </dataValidation>
    <dataValidation type="decimal" allowBlank="1" showErrorMessage="1" sqref="H119">
      <formula1>0</formula1>
      <formula2>NaN</formula2>
    </dataValidation>
    <dataValidation type="decimal" allowBlank="1" showErrorMessage="1" sqref="H120">
      <formula1>0</formula1>
      <formula2>NaN</formula2>
    </dataValidation>
    <dataValidation type="decimal" allowBlank="1" showErrorMessage="1" sqref="H121">
      <formula1>0</formula1>
      <formula2>NaN</formula2>
    </dataValidation>
    <dataValidation type="decimal" allowBlank="1" showErrorMessage="1" sqref="H122">
      <formula1>0</formula1>
      <formula2>NaN</formula2>
    </dataValidation>
    <dataValidation type="decimal" allowBlank="1" showErrorMessage="1" sqref="H123">
      <formula1>0</formula1>
      <formula2>NaN</formula2>
    </dataValidation>
    <dataValidation type="decimal" allowBlank="1" showErrorMessage="1" sqref="H124">
      <formula1>0</formula1>
      <formula2>NaN</formula2>
    </dataValidation>
    <dataValidation type="decimal" allowBlank="1" showErrorMessage="1" sqref="H125">
      <formula1>0</formula1>
      <formula2>NaN</formula2>
    </dataValidation>
    <dataValidation type="decimal" allowBlank="1" showErrorMessage="1" sqref="H126">
      <formula1>0</formula1>
      <formula2>NaN</formula2>
    </dataValidation>
    <dataValidation type="decimal" allowBlank="1" showErrorMessage="1" sqref="H127">
      <formula1>0</formula1>
      <formula2>NaN</formula2>
    </dataValidation>
    <dataValidation type="decimal" allowBlank="1" showErrorMessage="1" sqref="H128">
      <formula1>0</formula1>
      <formula2>NaN</formula2>
    </dataValidation>
    <dataValidation type="decimal" allowBlank="1" showErrorMessage="1" sqref="H129">
      <formula1>0</formula1>
      <formula2>NaN</formula2>
    </dataValidation>
    <dataValidation type="decimal" allowBlank="1" showErrorMessage="1" sqref="H130">
      <formula1>0</formula1>
      <formula2>NaN</formula2>
    </dataValidation>
    <dataValidation type="decimal" allowBlank="1" showErrorMessage="1" sqref="H131">
      <formula1>0</formula1>
      <formula2>NaN</formula2>
    </dataValidation>
    <dataValidation type="decimal" allowBlank="1" showErrorMessage="1" sqref="H132">
      <formula1>0</formula1>
      <formula2>NaN</formula2>
    </dataValidation>
    <dataValidation type="decimal" allowBlank="1" showErrorMessage="1" sqref="H133">
      <formula1>0</formula1>
      <formula2>NaN</formula2>
    </dataValidation>
    <dataValidation type="decimal" allowBlank="1" showErrorMessage="1" sqref="H134">
      <formula1>0</formula1>
      <formula2>NaN</formula2>
    </dataValidation>
    <dataValidation type="decimal" allowBlank="1" showErrorMessage="1" sqref="H135">
      <formula1>0</formula1>
      <formula2>NaN</formula2>
    </dataValidation>
    <dataValidation type="decimal" allowBlank="1" showErrorMessage="1" sqref="H136">
      <formula1>0</formula1>
      <formula2>NaN</formula2>
    </dataValidation>
    <dataValidation type="decimal" allowBlank="1" showErrorMessage="1" sqref="H137">
      <formula1>0</formula1>
      <formula2>NaN</formula2>
    </dataValidation>
    <dataValidation type="decimal" allowBlank="1" showErrorMessage="1" sqref="H138">
      <formula1>0</formula1>
      <formula2>NaN</formula2>
    </dataValidation>
    <dataValidation type="decimal" allowBlank="1" showErrorMessage="1" sqref="H139">
      <formula1>0</formula1>
      <formula2>NaN</formula2>
    </dataValidation>
    <dataValidation type="decimal" allowBlank="1" showErrorMessage="1" sqref="H140">
      <formula1>0</formula1>
      <formula2>NaN</formula2>
    </dataValidation>
    <dataValidation type="decimal" allowBlank="1" showErrorMessage="1" sqref="H141">
      <formula1>0</formula1>
      <formula2>NaN</formula2>
    </dataValidation>
    <dataValidation type="decimal" allowBlank="1" showErrorMessage="1" sqref="H142">
      <formula1>0</formula1>
      <formula2>NaN</formula2>
    </dataValidation>
    <dataValidation type="decimal" allowBlank="1" showErrorMessage="1" sqref="H143">
      <formula1>0</formula1>
      <formula2>NaN</formula2>
    </dataValidation>
    <dataValidation type="decimal" allowBlank="1" showErrorMessage="1" sqref="H144">
      <formula1>0</formula1>
      <formula2>NaN</formula2>
    </dataValidation>
    <dataValidation type="decimal" allowBlank="1" showErrorMessage="1" sqref="H145">
      <formula1>0</formula1>
      <formula2>NaN</formula2>
    </dataValidation>
    <dataValidation type="decimal" allowBlank="1" showErrorMessage="1" sqref="H146">
      <formula1>0</formula1>
      <formula2>NaN</formula2>
    </dataValidation>
    <dataValidation type="decimal" allowBlank="1" showErrorMessage="1" sqref="H147">
      <formula1>0</formula1>
      <formula2>NaN</formula2>
    </dataValidation>
    <dataValidation type="decimal" allowBlank="1" showErrorMessage="1" sqref="H148">
      <formula1>0</formula1>
      <formula2>NaN</formula2>
    </dataValidation>
    <dataValidation type="decimal" allowBlank="1" showErrorMessage="1" sqref="H149">
      <formula1>0</formula1>
      <formula2>NaN</formula2>
    </dataValidation>
    <dataValidation type="decimal" allowBlank="1" showErrorMessage="1" sqref="H150">
      <formula1>0</formula1>
      <formula2>NaN</formula2>
    </dataValidation>
    <dataValidation type="decimal" allowBlank="1" showErrorMessage="1" sqref="H151">
      <formula1>0</formula1>
      <formula2>NaN</formula2>
    </dataValidation>
    <dataValidation type="decimal" allowBlank="1" showErrorMessage="1" sqref="H152">
      <formula1>0</formula1>
      <formula2>NaN</formula2>
    </dataValidation>
    <dataValidation type="decimal" allowBlank="1" showErrorMessage="1" sqref="H153">
      <formula1>0</formula1>
      <formula2>NaN</formula2>
    </dataValidation>
    <dataValidation type="decimal" allowBlank="1" showErrorMessage="1" sqref="H154">
      <formula1>0</formula1>
      <formula2>NaN</formula2>
    </dataValidation>
    <dataValidation type="decimal" allowBlank="1" showErrorMessage="1" sqref="H155">
      <formula1>0</formula1>
      <formula2>NaN</formula2>
    </dataValidation>
    <dataValidation type="decimal" allowBlank="1" showErrorMessage="1" sqref="H156">
      <formula1>0</formula1>
      <formula2>NaN</formula2>
    </dataValidation>
    <dataValidation type="decimal" allowBlank="1" showErrorMessage="1" sqref="H32">
      <formula1>0</formula1>
      <formula2>NaN</formula2>
    </dataValidation>
    <dataValidation type="decimal" allowBlank="1" showErrorMessage="1" sqref="H33">
      <formula1>0</formula1>
      <formula2>NaN</formula2>
    </dataValidation>
    <dataValidation type="decimal" allowBlank="1" showErrorMessage="1" sqref="H34">
      <formula1>0</formula1>
      <formula2>NaN</formula2>
    </dataValidation>
    <dataValidation type="decimal" allowBlank="1" showErrorMessage="1" sqref="H35">
      <formula1>0</formula1>
      <formula2>NaN</formula2>
    </dataValidation>
    <dataValidation type="decimal" allowBlank="1" showErrorMessage="1" sqref="H36">
      <formula1>0</formula1>
      <formula2>NaN</formula2>
    </dataValidation>
    <dataValidation type="decimal" allowBlank="1" showErrorMessage="1" sqref="H37">
      <formula1>0</formula1>
      <formula2>NaN</formula2>
    </dataValidation>
    <dataValidation type="decimal" allowBlank="1" showErrorMessage="1" sqref="H38">
      <formula1>0</formula1>
      <formula2>NaN</formula2>
    </dataValidation>
    <dataValidation type="decimal" allowBlank="1" showErrorMessage="1" sqref="H39">
      <formula1>0</formula1>
      <formula2>NaN</formula2>
    </dataValidation>
    <dataValidation type="decimal" allowBlank="1" showErrorMessage="1" sqref="H40">
      <formula1>0</formula1>
      <formula2>NaN</formula2>
    </dataValidation>
    <dataValidation type="decimal" allowBlank="1" showErrorMessage="1" sqref="H41">
      <formula1>0</formula1>
      <formula2>NaN</formula2>
    </dataValidation>
    <dataValidation type="decimal" allowBlank="1" showErrorMessage="1" sqref="H42">
      <formula1>0</formula1>
      <formula2>NaN</formula2>
    </dataValidation>
    <dataValidation type="decimal" allowBlank="1" showErrorMessage="1" sqref="H43">
      <formula1>0</formula1>
      <formula2>NaN</formula2>
    </dataValidation>
    <dataValidation type="decimal" allowBlank="1" showErrorMessage="1" sqref="H44">
      <formula1>0</formula1>
      <formula2>NaN</formula2>
    </dataValidation>
    <dataValidation type="decimal" allowBlank="1" showErrorMessage="1" sqref="H45">
      <formula1>0</formula1>
      <formula2>NaN</formula2>
    </dataValidation>
    <dataValidation type="decimal" allowBlank="1" showErrorMessage="1" sqref="H46">
      <formula1>0</formula1>
      <formula2>NaN</formula2>
    </dataValidation>
    <dataValidation type="decimal" allowBlank="1" showErrorMessage="1" sqref="H47">
      <formula1>0</formula1>
      <formula2>NaN</formula2>
    </dataValidation>
    <dataValidation type="decimal" allowBlank="1" showErrorMessage="1" sqref="H48">
      <formula1>0</formula1>
      <formula2>NaN</formula2>
    </dataValidation>
    <dataValidation type="decimal" allowBlank="1" showErrorMessage="1" sqref="H49">
      <formula1>0</formula1>
      <formula2>NaN</formula2>
    </dataValidation>
    <dataValidation type="decimal" allowBlank="1" showErrorMessage="1" sqref="H50">
      <formula1>0</formula1>
      <formula2>NaN</formula2>
    </dataValidation>
    <dataValidation type="decimal" allowBlank="1" showErrorMessage="1" sqref="H51">
      <formula1>0</formula1>
      <formula2>NaN</formula2>
    </dataValidation>
    <dataValidation type="decimal" allowBlank="1" showErrorMessage="1" sqref="H52">
      <formula1>0</formula1>
      <formula2>NaN</formula2>
    </dataValidation>
    <dataValidation type="decimal" allowBlank="1" showErrorMessage="1" sqref="H53">
      <formula1>0</formula1>
      <formula2>NaN</formula2>
    </dataValidation>
    <dataValidation type="decimal" allowBlank="1" showErrorMessage="1" sqref="H54">
      <formula1>0</formula1>
      <formula2>NaN</formula2>
    </dataValidation>
    <dataValidation type="decimal" allowBlank="1" showErrorMessage="1" sqref="H55">
      <formula1>0</formula1>
      <formula2>NaN</formula2>
    </dataValidation>
    <dataValidation type="decimal" allowBlank="1" showErrorMessage="1" sqref="H56">
      <formula1>0</formula1>
      <formula2>NaN</formula2>
    </dataValidation>
    <dataValidation type="decimal" allowBlank="1" showErrorMessage="1" sqref="H57">
      <formula1>0</formula1>
      <formula2>NaN</formula2>
    </dataValidation>
    <dataValidation type="decimal" allowBlank="1" showErrorMessage="1" sqref="H58">
      <formula1>0</formula1>
      <formula2>NaN</formula2>
    </dataValidation>
    <dataValidation type="decimal" allowBlank="1" showErrorMessage="1" sqref="H59">
      <formula1>0</formula1>
      <formula2>NaN</formula2>
    </dataValidation>
    <dataValidation type="decimal" allowBlank="1" showErrorMessage="1" sqref="H60">
      <formula1>0</formula1>
      <formula2>NaN</formula2>
    </dataValidation>
    <dataValidation type="decimal" allowBlank="1" showErrorMessage="1" sqref="H61">
      <formula1>0</formula1>
      <formula2>NaN</formula2>
    </dataValidation>
    <dataValidation type="decimal" allowBlank="1" showErrorMessage="1" sqref="H62">
      <formula1>0</formula1>
      <formula2>NaN</formula2>
    </dataValidation>
    <dataValidation type="decimal" allowBlank="1" showErrorMessage="1" sqref="H63">
      <formula1>0</formula1>
      <formula2>NaN</formula2>
    </dataValidation>
    <dataValidation type="decimal" allowBlank="1" showErrorMessage="1" sqref="H64">
      <formula1>0</formula1>
      <formula2>NaN</formula2>
    </dataValidation>
    <dataValidation type="decimal" allowBlank="1" showErrorMessage="1" sqref="H65">
      <formula1>0</formula1>
      <formula2>NaN</formula2>
    </dataValidation>
    <dataValidation type="decimal" allowBlank="1" showErrorMessage="1" sqref="H66">
      <formula1>0</formula1>
      <formula2>NaN</formula2>
    </dataValidation>
    <dataValidation type="decimal" allowBlank="1" showErrorMessage="1" sqref="H67">
      <formula1>0</formula1>
      <formula2>NaN</formula2>
    </dataValidation>
    <dataValidation type="decimal" allowBlank="1" showErrorMessage="1" sqref="H68">
      <formula1>0</formula1>
      <formula2>NaN</formula2>
    </dataValidation>
    <dataValidation type="decimal" allowBlank="1" showErrorMessage="1" sqref="H69">
      <formula1>0</formula1>
      <formula2>NaN</formula2>
    </dataValidation>
    <dataValidation type="decimal" allowBlank="1" showErrorMessage="1" sqref="H70">
      <formula1>0</formula1>
      <formula2>NaN</formula2>
    </dataValidation>
    <dataValidation type="decimal" allowBlank="1" showErrorMessage="1" sqref="H71">
      <formula1>0</formula1>
      <formula2>NaN</formula2>
    </dataValidation>
    <dataValidation type="decimal" allowBlank="1" showErrorMessage="1" sqref="H72">
      <formula1>0</formula1>
      <formula2>NaN</formula2>
    </dataValidation>
    <dataValidation type="decimal" allowBlank="1" showErrorMessage="1" sqref="H73">
      <formula1>0</formula1>
      <formula2>NaN</formula2>
    </dataValidation>
    <dataValidation type="decimal" allowBlank="1" showErrorMessage="1" sqref="H74">
      <formula1>0</formula1>
      <formula2>NaN</formula2>
    </dataValidation>
    <dataValidation type="decimal" allowBlank="1" showErrorMessage="1" sqref="H75">
      <formula1>0</formula1>
      <formula2>NaN</formula2>
    </dataValidation>
    <dataValidation type="decimal" allowBlank="1" showErrorMessage="1" sqref="H76">
      <formula1>0</formula1>
      <formula2>NaN</formula2>
    </dataValidation>
    <dataValidation type="decimal" allowBlank="1" showErrorMessage="1" sqref="H77">
      <formula1>0</formula1>
      <formula2>NaN</formula2>
    </dataValidation>
    <dataValidation type="decimal" allowBlank="1" showErrorMessage="1" sqref="H78">
      <formula1>0</formula1>
      <formula2>NaN</formula2>
    </dataValidation>
    <dataValidation type="decimal" allowBlank="1" showErrorMessage="1" sqref="H79">
      <formula1>0</formula1>
      <formula2>NaN</formula2>
    </dataValidation>
    <dataValidation type="decimal" allowBlank="1" showErrorMessage="1" sqref="H80">
      <formula1>0</formula1>
      <formula2>NaN</formula2>
    </dataValidation>
    <dataValidation type="decimal" allowBlank="1" showErrorMessage="1" sqref="H81">
      <formula1>0</formula1>
      <formula2>NaN</formula2>
    </dataValidation>
    <dataValidation type="decimal" allowBlank="1" showErrorMessage="1" sqref="H82">
      <formula1>0</formula1>
      <formula2>NaN</formula2>
    </dataValidation>
    <dataValidation type="decimal" allowBlank="1" showErrorMessage="1" sqref="H83">
      <formula1>0</formula1>
      <formula2>NaN</formula2>
    </dataValidation>
    <dataValidation type="decimal" allowBlank="1" showErrorMessage="1" sqref="H84">
      <formula1>0</formula1>
      <formula2>NaN</formula2>
    </dataValidation>
    <dataValidation type="decimal" allowBlank="1" showErrorMessage="1" sqref="H85">
      <formula1>0</formula1>
      <formula2>NaN</formula2>
    </dataValidation>
    <dataValidation type="decimal" allowBlank="1" showErrorMessage="1" sqref="H86">
      <formula1>0</formula1>
      <formula2>NaN</formula2>
    </dataValidation>
    <dataValidation type="decimal" allowBlank="1" showErrorMessage="1" sqref="H87">
      <formula1>0</formula1>
      <formula2>NaN</formula2>
    </dataValidation>
    <dataValidation type="decimal" allowBlank="1" showErrorMessage="1" sqref="H88">
      <formula1>0</formula1>
      <formula2>NaN</formula2>
    </dataValidation>
    <dataValidation type="decimal" allowBlank="1" showErrorMessage="1" sqref="H89">
      <formula1>0</formula1>
      <formula2>NaN</formula2>
    </dataValidation>
    <dataValidation type="decimal" allowBlank="1" showErrorMessage="1" sqref="H90">
      <formula1>0</formula1>
      <formula2>NaN</formula2>
    </dataValidation>
    <dataValidation type="decimal" allowBlank="1" showErrorMessage="1" sqref="H91">
      <formula1>0</formula1>
      <formula2>NaN</formula2>
    </dataValidation>
    <dataValidation type="decimal" allowBlank="1" showErrorMessage="1" sqref="H92">
      <formula1>0</formula1>
      <formula2>NaN</formula2>
    </dataValidation>
    <dataValidation type="decimal" allowBlank="1" showErrorMessage="1" sqref="H93">
      <formula1>0</formula1>
      <formula2>NaN</formula2>
    </dataValidation>
    <dataValidation type="decimal" allowBlank="1" showErrorMessage="1" sqref="H94">
      <formula1>0</formula1>
      <formula2>NaN</formula2>
    </dataValidation>
    <dataValidation type="decimal" allowBlank="1" showErrorMessage="1" sqref="H95">
      <formula1>0</formula1>
      <formula2>NaN</formula2>
    </dataValidation>
    <dataValidation type="decimal" allowBlank="1" showErrorMessage="1" sqref="H96">
      <formula1>0</formula1>
      <formula2>NaN</formula2>
    </dataValidation>
    <dataValidation type="decimal" allowBlank="1" showErrorMessage="1" sqref="H97">
      <formula1>0</formula1>
      <formula2>NaN</formula2>
    </dataValidation>
    <dataValidation type="decimal" allowBlank="1" showErrorMessage="1" sqref="H98">
      <formula1>0</formula1>
      <formula2>NaN</formula2>
    </dataValidation>
    <dataValidation type="decimal" allowBlank="1" showErrorMessage="1" sqref="H99">
      <formula1>0</formula1>
      <formula2>NaN</formula2>
    </dataValidation>
    <dataValidation type="decimal" allowBlank="1" showErrorMessage="1" sqref="I100">
      <formula1>0</formula1>
      <formula2>NaN</formula2>
    </dataValidation>
    <dataValidation type="decimal" allowBlank="1" showErrorMessage="1" sqref="I101">
      <formula1>0</formula1>
      <formula2>NaN</formula2>
    </dataValidation>
    <dataValidation type="decimal" allowBlank="1" showErrorMessage="1" sqref="I102">
      <formula1>0</formula1>
      <formula2>NaN</formula2>
    </dataValidation>
    <dataValidation type="decimal" allowBlank="1" showErrorMessage="1" sqref="I103">
      <formula1>0</formula1>
      <formula2>NaN</formula2>
    </dataValidation>
    <dataValidation type="decimal" allowBlank="1" showErrorMessage="1" sqref="I104">
      <formula1>0</formula1>
      <formula2>NaN</formula2>
    </dataValidation>
    <dataValidation type="decimal" allowBlank="1" showErrorMessage="1" sqref="I105">
      <formula1>0</formula1>
      <formula2>NaN</formula2>
    </dataValidation>
    <dataValidation type="decimal" allowBlank="1" showErrorMessage="1" sqref="I106">
      <formula1>0</formula1>
      <formula2>NaN</formula2>
    </dataValidation>
    <dataValidation type="decimal" allowBlank="1" showErrorMessage="1" sqref="I107">
      <formula1>0</formula1>
      <formula2>NaN</formula2>
    </dataValidation>
    <dataValidation type="decimal" allowBlank="1" showErrorMessage="1" sqref="I108">
      <formula1>0</formula1>
      <formula2>NaN</formula2>
    </dataValidation>
    <dataValidation type="decimal" allowBlank="1" showErrorMessage="1" sqref="I109">
      <formula1>0</formula1>
      <formula2>NaN</formula2>
    </dataValidation>
    <dataValidation type="decimal" allowBlank="1" showErrorMessage="1" sqref="I110">
      <formula1>0</formula1>
      <formula2>NaN</formula2>
    </dataValidation>
    <dataValidation type="decimal" allowBlank="1" showErrorMessage="1" sqref="I111">
      <formula1>0</formula1>
      <formula2>NaN</formula2>
    </dataValidation>
    <dataValidation type="decimal" allowBlank="1" showErrorMessage="1" sqref="I112">
      <formula1>0</formula1>
      <formula2>NaN</formula2>
    </dataValidation>
    <dataValidation type="decimal" allowBlank="1" showErrorMessage="1" sqref="I113">
      <formula1>0</formula1>
      <formula2>NaN</formula2>
    </dataValidation>
    <dataValidation type="decimal" allowBlank="1" showErrorMessage="1" sqref="I114">
      <formula1>0</formula1>
      <formula2>NaN</formula2>
    </dataValidation>
    <dataValidation type="decimal" allowBlank="1" showErrorMessage="1" sqref="I115">
      <formula1>0</formula1>
      <formula2>NaN</formula2>
    </dataValidation>
    <dataValidation type="decimal" allowBlank="1" showErrorMessage="1" sqref="I116">
      <formula1>0</formula1>
      <formula2>NaN</formula2>
    </dataValidation>
    <dataValidation type="decimal" allowBlank="1" showErrorMessage="1" sqref="I117">
      <formula1>0</formula1>
      <formula2>NaN</formula2>
    </dataValidation>
    <dataValidation type="decimal" allowBlank="1" showErrorMessage="1" sqref="I118">
      <formula1>0</formula1>
      <formula2>NaN</formula2>
    </dataValidation>
    <dataValidation type="decimal" allowBlank="1" showErrorMessage="1" sqref="I119">
      <formula1>0</formula1>
      <formula2>NaN</formula2>
    </dataValidation>
    <dataValidation type="decimal" allowBlank="1" showErrorMessage="1" sqref="I120">
      <formula1>0</formula1>
      <formula2>NaN</formula2>
    </dataValidation>
    <dataValidation type="decimal" allowBlank="1" showErrorMessage="1" sqref="I121">
      <formula1>0</formula1>
      <formula2>NaN</formula2>
    </dataValidation>
    <dataValidation type="decimal" allowBlank="1" showErrorMessage="1" sqref="I122">
      <formula1>0</formula1>
      <formula2>NaN</formula2>
    </dataValidation>
    <dataValidation type="decimal" allowBlank="1" showErrorMessage="1" sqref="I123">
      <formula1>0</formula1>
      <formula2>NaN</formula2>
    </dataValidation>
    <dataValidation type="decimal" allowBlank="1" showErrorMessage="1" sqref="I124">
      <formula1>0</formula1>
      <formula2>NaN</formula2>
    </dataValidation>
    <dataValidation type="decimal" allowBlank="1" showErrorMessage="1" sqref="I125">
      <formula1>0</formula1>
      <formula2>NaN</formula2>
    </dataValidation>
    <dataValidation type="decimal" allowBlank="1" showErrorMessage="1" sqref="I126">
      <formula1>0</formula1>
      <formula2>NaN</formula2>
    </dataValidation>
    <dataValidation type="decimal" allowBlank="1" showErrorMessage="1" sqref="I127">
      <formula1>0</formula1>
      <formula2>NaN</formula2>
    </dataValidation>
    <dataValidation type="decimal" allowBlank="1" showErrorMessage="1" sqref="I128">
      <formula1>0</formula1>
      <formula2>NaN</formula2>
    </dataValidation>
    <dataValidation type="decimal" allowBlank="1" showErrorMessage="1" sqref="I129">
      <formula1>0</formula1>
      <formula2>NaN</formula2>
    </dataValidation>
    <dataValidation type="decimal" allowBlank="1" showErrorMessage="1" sqref="I130">
      <formula1>0</formula1>
      <formula2>NaN</formula2>
    </dataValidation>
    <dataValidation type="decimal" allowBlank="1" showErrorMessage="1" sqref="I131">
      <formula1>0</formula1>
      <formula2>NaN</formula2>
    </dataValidation>
    <dataValidation type="decimal" allowBlank="1" showErrorMessage="1" sqref="I132">
      <formula1>0</formula1>
      <formula2>NaN</formula2>
    </dataValidation>
    <dataValidation type="decimal" allowBlank="1" showErrorMessage="1" sqref="I133">
      <formula1>0</formula1>
      <formula2>NaN</formula2>
    </dataValidation>
    <dataValidation type="decimal" allowBlank="1" showErrorMessage="1" sqref="I134">
      <formula1>0</formula1>
      <formula2>NaN</formula2>
    </dataValidation>
    <dataValidation type="decimal" allowBlank="1" showErrorMessage="1" sqref="I135">
      <formula1>0</formula1>
      <formula2>NaN</formula2>
    </dataValidation>
    <dataValidation type="decimal" allowBlank="1" showErrorMessage="1" sqref="I136">
      <formula1>0</formula1>
      <formula2>NaN</formula2>
    </dataValidation>
    <dataValidation type="decimal" allowBlank="1" showErrorMessage="1" sqref="I137">
      <formula1>0</formula1>
      <formula2>NaN</formula2>
    </dataValidation>
    <dataValidation type="decimal" allowBlank="1" showErrorMessage="1" sqref="I138">
      <formula1>0</formula1>
      <formula2>NaN</formula2>
    </dataValidation>
    <dataValidation type="decimal" allowBlank="1" showErrorMessage="1" sqref="I139">
      <formula1>0</formula1>
      <formula2>NaN</formula2>
    </dataValidation>
    <dataValidation type="decimal" allowBlank="1" showErrorMessage="1" sqref="I140">
      <formula1>0</formula1>
      <formula2>NaN</formula2>
    </dataValidation>
    <dataValidation type="decimal" allowBlank="1" showErrorMessage="1" sqref="I141">
      <formula1>0</formula1>
      <formula2>NaN</formula2>
    </dataValidation>
    <dataValidation type="decimal" allowBlank="1" showErrorMessage="1" sqref="I142">
      <formula1>0</formula1>
      <formula2>NaN</formula2>
    </dataValidation>
    <dataValidation type="decimal" allowBlank="1" showErrorMessage="1" sqref="I143">
      <formula1>0</formula1>
      <formula2>NaN</formula2>
    </dataValidation>
    <dataValidation type="decimal" allowBlank="1" showErrorMessage="1" sqref="I144">
      <formula1>0</formula1>
      <formula2>NaN</formula2>
    </dataValidation>
    <dataValidation type="decimal" allowBlank="1" showErrorMessage="1" sqref="I145">
      <formula1>0</formula1>
      <formula2>NaN</formula2>
    </dataValidation>
    <dataValidation type="decimal" allowBlank="1" showErrorMessage="1" sqref="I146">
      <formula1>0</formula1>
      <formula2>NaN</formula2>
    </dataValidation>
    <dataValidation type="decimal" allowBlank="1" showErrorMessage="1" sqref="I147">
      <formula1>0</formula1>
      <formula2>NaN</formula2>
    </dataValidation>
    <dataValidation type="decimal" allowBlank="1" showErrorMessage="1" sqref="I148">
      <formula1>0</formula1>
      <formula2>NaN</formula2>
    </dataValidation>
    <dataValidation type="decimal" allowBlank="1" showErrorMessage="1" sqref="I149">
      <formula1>0</formula1>
      <formula2>NaN</formula2>
    </dataValidation>
    <dataValidation type="decimal" allowBlank="1" showErrorMessage="1" sqref="I150">
      <formula1>0</formula1>
      <formula2>NaN</formula2>
    </dataValidation>
    <dataValidation type="decimal" allowBlank="1" showErrorMessage="1" sqref="I151">
      <formula1>0</formula1>
      <formula2>NaN</formula2>
    </dataValidation>
    <dataValidation type="decimal" allowBlank="1" showErrorMessage="1" sqref="I152">
      <formula1>0</formula1>
      <formula2>NaN</formula2>
    </dataValidation>
    <dataValidation type="decimal" allowBlank="1" showErrorMessage="1" sqref="I153">
      <formula1>0</formula1>
      <formula2>NaN</formula2>
    </dataValidation>
    <dataValidation type="decimal" allowBlank="1" showErrorMessage="1" sqref="I154">
      <formula1>0</formula1>
      <formula2>NaN</formula2>
    </dataValidation>
    <dataValidation type="decimal" allowBlank="1" showErrorMessage="1" sqref="I155">
      <formula1>0</formula1>
      <formula2>NaN</formula2>
    </dataValidation>
    <dataValidation type="decimal" allowBlank="1" showErrorMessage="1" sqref="I156">
      <formula1>0</formula1>
      <formula2>NaN</formula2>
    </dataValidation>
    <dataValidation type="decimal" allowBlank="1" showErrorMessage="1" sqref="I32">
      <formula1>0</formula1>
      <formula2>NaN</formula2>
    </dataValidation>
    <dataValidation type="decimal" allowBlank="1" showErrorMessage="1" sqref="I33">
      <formula1>0</formula1>
      <formula2>NaN</formula2>
    </dataValidation>
    <dataValidation type="decimal" allowBlank="1" showErrorMessage="1" sqref="I34">
      <formula1>0</formula1>
      <formula2>NaN</formula2>
    </dataValidation>
    <dataValidation type="decimal" allowBlank="1" showErrorMessage="1" sqref="I35">
      <formula1>0</formula1>
      <formula2>NaN</formula2>
    </dataValidation>
    <dataValidation type="decimal" allowBlank="1" showErrorMessage="1" sqref="I36">
      <formula1>0</formula1>
      <formula2>NaN</formula2>
    </dataValidation>
    <dataValidation type="decimal" allowBlank="1" showErrorMessage="1" sqref="I37">
      <formula1>0</formula1>
      <formula2>NaN</formula2>
    </dataValidation>
    <dataValidation type="decimal" allowBlank="1" showErrorMessage="1" sqref="I38">
      <formula1>0</formula1>
      <formula2>NaN</formula2>
    </dataValidation>
    <dataValidation type="decimal" allowBlank="1" showErrorMessage="1" sqref="I39">
      <formula1>0</formula1>
      <formula2>NaN</formula2>
    </dataValidation>
    <dataValidation type="decimal" allowBlank="1" showErrorMessage="1" sqref="I40">
      <formula1>0</formula1>
      <formula2>NaN</formula2>
    </dataValidation>
    <dataValidation type="decimal" allowBlank="1" showErrorMessage="1" sqref="I41">
      <formula1>0</formula1>
      <formula2>NaN</formula2>
    </dataValidation>
    <dataValidation type="decimal" allowBlank="1" showErrorMessage="1" sqref="I42">
      <formula1>0</formula1>
      <formula2>NaN</formula2>
    </dataValidation>
    <dataValidation type="decimal" allowBlank="1" showErrorMessage="1" sqref="I43">
      <formula1>0</formula1>
      <formula2>NaN</formula2>
    </dataValidation>
    <dataValidation type="decimal" allowBlank="1" showErrorMessage="1" sqref="I44">
      <formula1>0</formula1>
      <formula2>NaN</formula2>
    </dataValidation>
    <dataValidation type="decimal" allowBlank="1" showErrorMessage="1" sqref="I45">
      <formula1>0</formula1>
      <formula2>NaN</formula2>
    </dataValidation>
    <dataValidation type="decimal" allowBlank="1" showErrorMessage="1" sqref="I46">
      <formula1>0</formula1>
      <formula2>NaN</formula2>
    </dataValidation>
    <dataValidation type="decimal" allowBlank="1" showErrorMessage="1" sqref="I47">
      <formula1>0</formula1>
      <formula2>NaN</formula2>
    </dataValidation>
    <dataValidation type="decimal" allowBlank="1" showErrorMessage="1" sqref="I48">
      <formula1>0</formula1>
      <formula2>NaN</formula2>
    </dataValidation>
    <dataValidation type="decimal" allowBlank="1" showErrorMessage="1" sqref="I49">
      <formula1>0</formula1>
      <formula2>NaN</formula2>
    </dataValidation>
    <dataValidation type="decimal" allowBlank="1" showErrorMessage="1" sqref="I50">
      <formula1>0</formula1>
      <formula2>NaN</formula2>
    </dataValidation>
    <dataValidation type="decimal" allowBlank="1" showErrorMessage="1" sqref="I51">
      <formula1>0</formula1>
      <formula2>NaN</formula2>
    </dataValidation>
    <dataValidation type="decimal" allowBlank="1" showErrorMessage="1" sqref="I52">
      <formula1>0</formula1>
      <formula2>NaN</formula2>
    </dataValidation>
    <dataValidation type="decimal" allowBlank="1" showErrorMessage="1" sqref="I53">
      <formula1>0</formula1>
      <formula2>NaN</formula2>
    </dataValidation>
    <dataValidation type="decimal" allowBlank="1" showErrorMessage="1" sqref="I54">
      <formula1>0</formula1>
      <formula2>NaN</formula2>
    </dataValidation>
    <dataValidation type="decimal" allowBlank="1" showErrorMessage="1" sqref="I55">
      <formula1>0</formula1>
      <formula2>NaN</formula2>
    </dataValidation>
    <dataValidation type="decimal" allowBlank="1" showErrorMessage="1" sqref="I56">
      <formula1>0</formula1>
      <formula2>NaN</formula2>
    </dataValidation>
    <dataValidation type="decimal" allowBlank="1" showErrorMessage="1" sqref="I57">
      <formula1>0</formula1>
      <formula2>NaN</formula2>
    </dataValidation>
    <dataValidation type="decimal" allowBlank="1" showErrorMessage="1" sqref="I58">
      <formula1>0</formula1>
      <formula2>NaN</formula2>
    </dataValidation>
    <dataValidation type="decimal" allowBlank="1" showErrorMessage="1" sqref="I59">
      <formula1>0</formula1>
      <formula2>NaN</formula2>
    </dataValidation>
    <dataValidation type="decimal" allowBlank="1" showErrorMessage="1" sqref="I60">
      <formula1>0</formula1>
      <formula2>NaN</formula2>
    </dataValidation>
    <dataValidation type="decimal" allowBlank="1" showErrorMessage="1" sqref="I61">
      <formula1>0</formula1>
      <formula2>NaN</formula2>
    </dataValidation>
    <dataValidation type="decimal" allowBlank="1" showErrorMessage="1" sqref="I62">
      <formula1>0</formula1>
      <formula2>NaN</formula2>
    </dataValidation>
    <dataValidation type="decimal" allowBlank="1" showErrorMessage="1" sqref="I63">
      <formula1>0</formula1>
      <formula2>NaN</formula2>
    </dataValidation>
    <dataValidation type="decimal" allowBlank="1" showErrorMessage="1" sqref="I64">
      <formula1>0</formula1>
      <formula2>NaN</formula2>
    </dataValidation>
    <dataValidation type="decimal" allowBlank="1" showErrorMessage="1" sqref="I65">
      <formula1>0</formula1>
      <formula2>NaN</formula2>
    </dataValidation>
    <dataValidation type="decimal" allowBlank="1" showErrorMessage="1" sqref="I66">
      <formula1>0</formula1>
      <formula2>NaN</formula2>
    </dataValidation>
    <dataValidation type="decimal" allowBlank="1" showErrorMessage="1" sqref="I67">
      <formula1>0</formula1>
      <formula2>NaN</formula2>
    </dataValidation>
    <dataValidation type="decimal" allowBlank="1" showErrorMessage="1" sqref="I68">
      <formula1>0</formula1>
      <formula2>NaN</formula2>
    </dataValidation>
    <dataValidation type="decimal" allowBlank="1" showErrorMessage="1" sqref="I69">
      <formula1>0</formula1>
      <formula2>NaN</formula2>
    </dataValidation>
    <dataValidation type="decimal" allowBlank="1" showErrorMessage="1" sqref="I70">
      <formula1>0</formula1>
      <formula2>NaN</formula2>
    </dataValidation>
    <dataValidation type="decimal" allowBlank="1" showErrorMessage="1" sqref="I71">
      <formula1>0</formula1>
      <formula2>NaN</formula2>
    </dataValidation>
    <dataValidation type="decimal" allowBlank="1" showErrorMessage="1" sqref="I72">
      <formula1>0</formula1>
      <formula2>NaN</formula2>
    </dataValidation>
    <dataValidation type="decimal" allowBlank="1" showErrorMessage="1" sqref="I73">
      <formula1>0</formula1>
      <formula2>NaN</formula2>
    </dataValidation>
    <dataValidation type="decimal" allowBlank="1" showErrorMessage="1" sqref="I74">
      <formula1>0</formula1>
      <formula2>NaN</formula2>
    </dataValidation>
    <dataValidation type="decimal" allowBlank="1" showErrorMessage="1" sqref="I75">
      <formula1>0</formula1>
      <formula2>NaN</formula2>
    </dataValidation>
    <dataValidation type="decimal" allowBlank="1" showErrorMessage="1" sqref="I76">
      <formula1>0</formula1>
      <formula2>NaN</formula2>
    </dataValidation>
    <dataValidation type="decimal" allowBlank="1" showErrorMessage="1" sqref="I77">
      <formula1>0</formula1>
      <formula2>NaN</formula2>
    </dataValidation>
    <dataValidation type="decimal" allowBlank="1" showErrorMessage="1" sqref="I78">
      <formula1>0</formula1>
      <formula2>NaN</formula2>
    </dataValidation>
    <dataValidation type="decimal" allowBlank="1" showErrorMessage="1" sqref="I79">
      <formula1>0</formula1>
      <formula2>NaN</formula2>
    </dataValidation>
    <dataValidation type="decimal" allowBlank="1" showErrorMessage="1" sqref="I80">
      <formula1>0</formula1>
      <formula2>NaN</formula2>
    </dataValidation>
    <dataValidation type="decimal" allowBlank="1" showErrorMessage="1" sqref="I81">
      <formula1>0</formula1>
      <formula2>NaN</formula2>
    </dataValidation>
    <dataValidation type="decimal" allowBlank="1" showErrorMessage="1" sqref="I82">
      <formula1>0</formula1>
      <formula2>NaN</formula2>
    </dataValidation>
    <dataValidation type="decimal" allowBlank="1" showErrorMessage="1" sqref="I83">
      <formula1>0</formula1>
      <formula2>NaN</formula2>
    </dataValidation>
    <dataValidation type="decimal" allowBlank="1" showErrorMessage="1" sqref="I84">
      <formula1>0</formula1>
      <formula2>NaN</formula2>
    </dataValidation>
    <dataValidation type="decimal" allowBlank="1" showErrorMessage="1" sqref="I85">
      <formula1>0</formula1>
      <formula2>NaN</formula2>
    </dataValidation>
    <dataValidation type="decimal" allowBlank="1" showErrorMessage="1" sqref="I86">
      <formula1>0</formula1>
      <formula2>NaN</formula2>
    </dataValidation>
    <dataValidation type="decimal" allowBlank="1" showErrorMessage="1" sqref="I87">
      <formula1>0</formula1>
      <formula2>NaN</formula2>
    </dataValidation>
    <dataValidation type="decimal" allowBlank="1" showErrorMessage="1" sqref="I88">
      <formula1>0</formula1>
      <formula2>NaN</formula2>
    </dataValidation>
    <dataValidation type="decimal" allowBlank="1" showErrorMessage="1" sqref="I89">
      <formula1>0</formula1>
      <formula2>NaN</formula2>
    </dataValidation>
    <dataValidation type="decimal" allowBlank="1" showErrorMessage="1" sqref="I90">
      <formula1>0</formula1>
      <formula2>NaN</formula2>
    </dataValidation>
    <dataValidation type="decimal" allowBlank="1" showErrorMessage="1" sqref="I91">
      <formula1>0</formula1>
      <formula2>NaN</formula2>
    </dataValidation>
    <dataValidation type="decimal" allowBlank="1" showErrorMessage="1" sqref="I92">
      <formula1>0</formula1>
      <formula2>NaN</formula2>
    </dataValidation>
    <dataValidation type="decimal" allowBlank="1" showErrorMessage="1" sqref="I93">
      <formula1>0</formula1>
      <formula2>NaN</formula2>
    </dataValidation>
    <dataValidation type="decimal" allowBlank="1" showErrorMessage="1" sqref="I94">
      <formula1>0</formula1>
      <formula2>NaN</formula2>
    </dataValidation>
    <dataValidation type="decimal" allowBlank="1" showErrorMessage="1" sqref="I95">
      <formula1>0</formula1>
      <formula2>NaN</formula2>
    </dataValidation>
    <dataValidation type="decimal" allowBlank="1" showErrorMessage="1" sqref="I96">
      <formula1>0</formula1>
      <formula2>NaN</formula2>
    </dataValidation>
    <dataValidation type="decimal" allowBlank="1" showErrorMessage="1" sqref="I97">
      <formula1>0</formula1>
      <formula2>NaN</formula2>
    </dataValidation>
    <dataValidation type="decimal" allowBlank="1" showErrorMessage="1" sqref="I98">
      <formula1>0</formula1>
      <formula2>NaN</formula2>
    </dataValidation>
    <dataValidation type="decimal" allowBlank="1" showErrorMessage="1" sqref="I99">
      <formula1>0</formula1>
      <formula2>NaN</formula2>
    </dataValidation>
    <dataValidation type="decimal" allowBlank="1" showErrorMessage="1" sqref="J100">
      <formula1>0</formula1>
      <formula2>NaN</formula2>
    </dataValidation>
    <dataValidation type="decimal" allowBlank="1" showErrorMessage="1" sqref="J101">
      <formula1>0</formula1>
      <formula2>NaN</formula2>
    </dataValidation>
    <dataValidation type="decimal" allowBlank="1" showErrorMessage="1" sqref="J102">
      <formula1>0</formula1>
      <formula2>NaN</formula2>
    </dataValidation>
    <dataValidation type="decimal" allowBlank="1" showErrorMessage="1" sqref="J103">
      <formula1>0</formula1>
      <formula2>NaN</formula2>
    </dataValidation>
    <dataValidation type="decimal" allowBlank="1" showErrorMessage="1" sqref="J104">
      <formula1>0</formula1>
      <formula2>NaN</formula2>
    </dataValidation>
    <dataValidation type="decimal" allowBlank="1" showErrorMessage="1" sqref="J105">
      <formula1>0</formula1>
      <formula2>NaN</formula2>
    </dataValidation>
    <dataValidation type="decimal" allowBlank="1" showErrorMessage="1" sqref="J106">
      <formula1>0</formula1>
      <formula2>NaN</formula2>
    </dataValidation>
    <dataValidation type="decimal" allowBlank="1" showErrorMessage="1" sqref="J107">
      <formula1>0</formula1>
      <formula2>NaN</formula2>
    </dataValidation>
    <dataValidation type="decimal" allowBlank="1" showErrorMessage="1" sqref="J108">
      <formula1>0</formula1>
      <formula2>NaN</formula2>
    </dataValidation>
    <dataValidation type="decimal" allowBlank="1" showErrorMessage="1" sqref="J109">
      <formula1>0</formula1>
      <formula2>NaN</formula2>
    </dataValidation>
    <dataValidation type="decimal" allowBlank="1" showErrorMessage="1" sqref="J110">
      <formula1>0</formula1>
      <formula2>NaN</formula2>
    </dataValidation>
    <dataValidation type="decimal" allowBlank="1" showErrorMessage="1" sqref="J111">
      <formula1>0</formula1>
      <formula2>NaN</formula2>
    </dataValidation>
    <dataValidation type="decimal" allowBlank="1" showErrorMessage="1" sqref="J112">
      <formula1>0</formula1>
      <formula2>NaN</formula2>
    </dataValidation>
    <dataValidation type="decimal" allowBlank="1" showErrorMessage="1" sqref="J113">
      <formula1>0</formula1>
      <formula2>NaN</formula2>
    </dataValidation>
    <dataValidation type="decimal" allowBlank="1" showErrorMessage="1" sqref="J114">
      <formula1>0</formula1>
      <formula2>NaN</formula2>
    </dataValidation>
    <dataValidation type="decimal" allowBlank="1" showErrorMessage="1" sqref="J115">
      <formula1>0</formula1>
      <formula2>NaN</formula2>
    </dataValidation>
    <dataValidation type="decimal" allowBlank="1" showErrorMessage="1" sqref="J116">
      <formula1>0</formula1>
      <formula2>NaN</formula2>
    </dataValidation>
    <dataValidation type="decimal" allowBlank="1" showErrorMessage="1" sqref="J117">
      <formula1>0</formula1>
      <formula2>NaN</formula2>
    </dataValidation>
    <dataValidation type="decimal" allowBlank="1" showErrorMessage="1" sqref="J118">
      <formula1>0</formula1>
      <formula2>NaN</formula2>
    </dataValidation>
    <dataValidation type="decimal" allowBlank="1" showErrorMessage="1" sqref="J119">
      <formula1>0</formula1>
      <formula2>NaN</formula2>
    </dataValidation>
    <dataValidation type="decimal" allowBlank="1" showErrorMessage="1" sqref="J120">
      <formula1>0</formula1>
      <formula2>NaN</formula2>
    </dataValidation>
    <dataValidation type="decimal" allowBlank="1" showErrorMessage="1" sqref="J121">
      <formula1>0</formula1>
      <formula2>NaN</formula2>
    </dataValidation>
    <dataValidation type="decimal" allowBlank="1" showErrorMessage="1" sqref="J122">
      <formula1>0</formula1>
      <formula2>NaN</formula2>
    </dataValidation>
    <dataValidation type="decimal" allowBlank="1" showErrorMessage="1" sqref="J123">
      <formula1>0</formula1>
      <formula2>NaN</formula2>
    </dataValidation>
    <dataValidation type="decimal" allowBlank="1" showErrorMessage="1" sqref="J124">
      <formula1>0</formula1>
      <formula2>NaN</formula2>
    </dataValidation>
    <dataValidation type="decimal" allowBlank="1" showErrorMessage="1" sqref="J125">
      <formula1>0</formula1>
      <formula2>NaN</formula2>
    </dataValidation>
    <dataValidation type="decimal" allowBlank="1" showErrorMessage="1" sqref="J126">
      <formula1>0</formula1>
      <formula2>NaN</formula2>
    </dataValidation>
    <dataValidation type="decimal" allowBlank="1" showErrorMessage="1" sqref="J127">
      <formula1>0</formula1>
      <formula2>NaN</formula2>
    </dataValidation>
    <dataValidation type="decimal" allowBlank="1" showErrorMessage="1" sqref="J128">
      <formula1>0</formula1>
      <formula2>NaN</formula2>
    </dataValidation>
    <dataValidation type="decimal" allowBlank="1" showErrorMessage="1" sqref="J129">
      <formula1>0</formula1>
      <formula2>NaN</formula2>
    </dataValidation>
    <dataValidation type="decimal" allowBlank="1" showErrorMessage="1" sqref="J130">
      <formula1>0</formula1>
      <formula2>NaN</formula2>
    </dataValidation>
    <dataValidation type="decimal" allowBlank="1" showErrorMessage="1" sqref="J131">
      <formula1>0</formula1>
      <formula2>NaN</formula2>
    </dataValidation>
    <dataValidation type="decimal" allowBlank="1" showErrorMessage="1" sqref="J132">
      <formula1>0</formula1>
      <formula2>NaN</formula2>
    </dataValidation>
    <dataValidation type="decimal" allowBlank="1" showErrorMessage="1" sqref="J133">
      <formula1>0</formula1>
      <formula2>NaN</formula2>
    </dataValidation>
    <dataValidation type="decimal" allowBlank="1" showErrorMessage="1" sqref="J134">
      <formula1>0</formula1>
      <formula2>NaN</formula2>
    </dataValidation>
    <dataValidation type="decimal" allowBlank="1" showErrorMessage="1" sqref="J135">
      <formula1>0</formula1>
      <formula2>NaN</formula2>
    </dataValidation>
    <dataValidation type="decimal" allowBlank="1" showErrorMessage="1" sqref="J136">
      <formula1>0</formula1>
      <formula2>NaN</formula2>
    </dataValidation>
    <dataValidation type="decimal" allowBlank="1" showErrorMessage="1" sqref="J137">
      <formula1>0</formula1>
      <formula2>NaN</formula2>
    </dataValidation>
    <dataValidation type="decimal" allowBlank="1" showErrorMessage="1" sqref="J138">
      <formula1>0</formula1>
      <formula2>NaN</formula2>
    </dataValidation>
    <dataValidation type="decimal" allowBlank="1" showErrorMessage="1" sqref="J139">
      <formula1>0</formula1>
      <formula2>NaN</formula2>
    </dataValidation>
    <dataValidation type="decimal" allowBlank="1" showErrorMessage="1" sqref="J140">
      <formula1>0</formula1>
      <formula2>NaN</formula2>
    </dataValidation>
    <dataValidation type="decimal" allowBlank="1" showErrorMessage="1" sqref="J141">
      <formula1>0</formula1>
      <formula2>NaN</formula2>
    </dataValidation>
    <dataValidation type="decimal" allowBlank="1" showErrorMessage="1" sqref="J142">
      <formula1>0</formula1>
      <formula2>NaN</formula2>
    </dataValidation>
    <dataValidation type="decimal" allowBlank="1" showErrorMessage="1" sqref="J143">
      <formula1>0</formula1>
      <formula2>NaN</formula2>
    </dataValidation>
    <dataValidation type="decimal" allowBlank="1" showErrorMessage="1" sqref="J144">
      <formula1>0</formula1>
      <formula2>NaN</formula2>
    </dataValidation>
    <dataValidation type="decimal" allowBlank="1" showErrorMessage="1" sqref="J145">
      <formula1>0</formula1>
      <formula2>NaN</formula2>
    </dataValidation>
    <dataValidation type="decimal" allowBlank="1" showErrorMessage="1" sqref="J146">
      <formula1>0</formula1>
      <formula2>NaN</formula2>
    </dataValidation>
    <dataValidation type="decimal" allowBlank="1" showErrorMessage="1" sqref="J147">
      <formula1>0</formula1>
      <formula2>NaN</formula2>
    </dataValidation>
    <dataValidation type="decimal" allowBlank="1" showErrorMessage="1" sqref="J148">
      <formula1>0</formula1>
      <formula2>NaN</formula2>
    </dataValidation>
    <dataValidation type="decimal" allowBlank="1" showErrorMessage="1" sqref="J149">
      <formula1>0</formula1>
      <formula2>NaN</formula2>
    </dataValidation>
    <dataValidation type="decimal" allowBlank="1" showErrorMessage="1" sqref="J150">
      <formula1>0</formula1>
      <formula2>NaN</formula2>
    </dataValidation>
    <dataValidation type="decimal" allowBlank="1" showErrorMessage="1" sqref="J151">
      <formula1>0</formula1>
      <formula2>NaN</formula2>
    </dataValidation>
    <dataValidation type="decimal" allowBlank="1" showErrorMessage="1" sqref="J152">
      <formula1>0</formula1>
      <formula2>NaN</formula2>
    </dataValidation>
    <dataValidation type="decimal" allowBlank="1" showErrorMessage="1" sqref="J153">
      <formula1>0</formula1>
      <formula2>NaN</formula2>
    </dataValidation>
    <dataValidation type="decimal" allowBlank="1" showErrorMessage="1" sqref="J154">
      <formula1>0</formula1>
      <formula2>NaN</formula2>
    </dataValidation>
    <dataValidation type="decimal" allowBlank="1" showErrorMessage="1" sqref="J155">
      <formula1>0</formula1>
      <formula2>NaN</formula2>
    </dataValidation>
    <dataValidation type="decimal" allowBlank="1" showErrorMessage="1" sqref="J156">
      <formula1>0</formula1>
      <formula2>NaN</formula2>
    </dataValidation>
    <dataValidation type="decimal" allowBlank="1" showErrorMessage="1" sqref="J32">
      <formula1>0</formula1>
      <formula2>NaN</formula2>
    </dataValidation>
    <dataValidation type="decimal" allowBlank="1" showErrorMessage="1" sqref="J33">
      <formula1>0</formula1>
      <formula2>NaN</formula2>
    </dataValidation>
    <dataValidation type="decimal" allowBlank="1" showErrorMessage="1" sqref="J34">
      <formula1>0</formula1>
      <formula2>NaN</formula2>
    </dataValidation>
    <dataValidation type="decimal" allowBlank="1" showErrorMessage="1" sqref="J35">
      <formula1>0</formula1>
      <formula2>NaN</formula2>
    </dataValidation>
    <dataValidation type="decimal" allowBlank="1" showErrorMessage="1" sqref="J36">
      <formula1>0</formula1>
      <formula2>NaN</formula2>
    </dataValidation>
    <dataValidation type="decimal" allowBlank="1" showErrorMessage="1" sqref="J37">
      <formula1>0</formula1>
      <formula2>NaN</formula2>
    </dataValidation>
    <dataValidation type="decimal" allowBlank="1" showErrorMessage="1" sqref="J38">
      <formula1>0</formula1>
      <formula2>NaN</formula2>
    </dataValidation>
    <dataValidation type="decimal" allowBlank="1" showErrorMessage="1" sqref="J39">
      <formula1>0</formula1>
      <formula2>NaN</formula2>
    </dataValidation>
    <dataValidation type="decimal" allowBlank="1" showErrorMessage="1" sqref="J40">
      <formula1>0</formula1>
      <formula2>NaN</formula2>
    </dataValidation>
    <dataValidation type="decimal" allowBlank="1" showErrorMessage="1" sqref="J41">
      <formula1>0</formula1>
      <formula2>NaN</formula2>
    </dataValidation>
    <dataValidation type="decimal" allowBlank="1" showErrorMessage="1" sqref="J42">
      <formula1>0</formula1>
      <formula2>NaN</formula2>
    </dataValidation>
    <dataValidation type="decimal" allowBlank="1" showErrorMessage="1" sqref="J43">
      <formula1>0</formula1>
      <formula2>NaN</formula2>
    </dataValidation>
    <dataValidation type="decimal" allowBlank="1" showErrorMessage="1" sqref="J44">
      <formula1>0</formula1>
      <formula2>NaN</formula2>
    </dataValidation>
    <dataValidation type="decimal" allowBlank="1" showErrorMessage="1" sqref="J45">
      <formula1>0</formula1>
      <formula2>NaN</formula2>
    </dataValidation>
    <dataValidation type="decimal" allowBlank="1" showErrorMessage="1" sqref="J46">
      <formula1>0</formula1>
      <formula2>NaN</formula2>
    </dataValidation>
    <dataValidation type="decimal" allowBlank="1" showErrorMessage="1" sqref="J47">
      <formula1>0</formula1>
      <formula2>NaN</formula2>
    </dataValidation>
    <dataValidation type="decimal" allowBlank="1" showErrorMessage="1" sqref="J48">
      <formula1>0</formula1>
      <formula2>NaN</formula2>
    </dataValidation>
    <dataValidation type="decimal" allowBlank="1" showErrorMessage="1" sqref="J49">
      <formula1>0</formula1>
      <formula2>NaN</formula2>
    </dataValidation>
    <dataValidation type="decimal" allowBlank="1" showErrorMessage="1" sqref="J50">
      <formula1>0</formula1>
      <formula2>NaN</formula2>
    </dataValidation>
    <dataValidation type="decimal" allowBlank="1" showErrorMessage="1" sqref="J51">
      <formula1>0</formula1>
      <formula2>NaN</formula2>
    </dataValidation>
    <dataValidation type="decimal" allowBlank="1" showErrorMessage="1" sqref="J52">
      <formula1>0</formula1>
      <formula2>NaN</formula2>
    </dataValidation>
    <dataValidation type="decimal" allowBlank="1" showErrorMessage="1" sqref="J53">
      <formula1>0</formula1>
      <formula2>NaN</formula2>
    </dataValidation>
    <dataValidation type="decimal" allowBlank="1" showErrorMessage="1" sqref="J54">
      <formula1>0</formula1>
      <formula2>NaN</formula2>
    </dataValidation>
    <dataValidation type="decimal" allowBlank="1" showErrorMessage="1" sqref="J55">
      <formula1>0</formula1>
      <formula2>NaN</formula2>
    </dataValidation>
    <dataValidation type="decimal" allowBlank="1" showErrorMessage="1" sqref="J56">
      <formula1>0</formula1>
      <formula2>NaN</formula2>
    </dataValidation>
    <dataValidation type="decimal" allowBlank="1" showErrorMessage="1" sqref="J57">
      <formula1>0</formula1>
      <formula2>NaN</formula2>
    </dataValidation>
    <dataValidation type="decimal" allowBlank="1" showErrorMessage="1" sqref="J58">
      <formula1>0</formula1>
      <formula2>NaN</formula2>
    </dataValidation>
    <dataValidation type="decimal" allowBlank="1" showErrorMessage="1" sqref="J59">
      <formula1>0</formula1>
      <formula2>NaN</formula2>
    </dataValidation>
    <dataValidation type="decimal" allowBlank="1" showErrorMessage="1" sqref="J60">
      <formula1>0</formula1>
      <formula2>NaN</formula2>
    </dataValidation>
    <dataValidation type="decimal" allowBlank="1" showErrorMessage="1" sqref="J61">
      <formula1>0</formula1>
      <formula2>NaN</formula2>
    </dataValidation>
    <dataValidation type="decimal" allowBlank="1" showErrorMessage="1" sqref="J62">
      <formula1>0</formula1>
      <formula2>NaN</formula2>
    </dataValidation>
    <dataValidation type="decimal" allowBlank="1" showErrorMessage="1" sqref="J63">
      <formula1>0</formula1>
      <formula2>NaN</formula2>
    </dataValidation>
    <dataValidation type="decimal" allowBlank="1" showErrorMessage="1" sqref="J64">
      <formula1>0</formula1>
      <formula2>NaN</formula2>
    </dataValidation>
    <dataValidation type="decimal" allowBlank="1" showErrorMessage="1" sqref="J65">
      <formula1>0</formula1>
      <formula2>NaN</formula2>
    </dataValidation>
    <dataValidation type="decimal" allowBlank="1" showErrorMessage="1" sqref="J66">
      <formula1>0</formula1>
      <formula2>NaN</formula2>
    </dataValidation>
    <dataValidation type="decimal" allowBlank="1" showErrorMessage="1" sqref="J67">
      <formula1>0</formula1>
      <formula2>NaN</formula2>
    </dataValidation>
    <dataValidation type="decimal" allowBlank="1" showErrorMessage="1" sqref="J68">
      <formula1>0</formula1>
      <formula2>NaN</formula2>
    </dataValidation>
    <dataValidation type="decimal" allowBlank="1" showErrorMessage="1" sqref="J69">
      <formula1>0</formula1>
      <formula2>NaN</formula2>
    </dataValidation>
    <dataValidation type="decimal" allowBlank="1" showErrorMessage="1" sqref="J70">
      <formula1>0</formula1>
      <formula2>NaN</formula2>
    </dataValidation>
    <dataValidation type="decimal" allowBlank="1" showErrorMessage="1" sqref="J71">
      <formula1>0</formula1>
      <formula2>NaN</formula2>
    </dataValidation>
    <dataValidation type="decimal" allowBlank="1" showErrorMessage="1" sqref="J72">
      <formula1>0</formula1>
      <formula2>NaN</formula2>
    </dataValidation>
    <dataValidation type="decimal" allowBlank="1" showErrorMessage="1" sqref="J73">
      <formula1>0</formula1>
      <formula2>NaN</formula2>
    </dataValidation>
    <dataValidation type="decimal" allowBlank="1" showErrorMessage="1" sqref="J74">
      <formula1>0</formula1>
      <formula2>NaN</formula2>
    </dataValidation>
    <dataValidation type="decimal" allowBlank="1" showErrorMessage="1" sqref="J75">
      <formula1>0</formula1>
      <formula2>NaN</formula2>
    </dataValidation>
    <dataValidation type="decimal" allowBlank="1" showErrorMessage="1" sqref="J76">
      <formula1>0</formula1>
      <formula2>NaN</formula2>
    </dataValidation>
    <dataValidation type="decimal" allowBlank="1" showErrorMessage="1" sqref="J77">
      <formula1>0</formula1>
      <formula2>NaN</formula2>
    </dataValidation>
    <dataValidation type="decimal" allowBlank="1" showErrorMessage="1" sqref="J78">
      <formula1>0</formula1>
      <formula2>NaN</formula2>
    </dataValidation>
    <dataValidation type="decimal" allowBlank="1" showErrorMessage="1" sqref="J79">
      <formula1>0</formula1>
      <formula2>NaN</formula2>
    </dataValidation>
    <dataValidation type="decimal" allowBlank="1" showErrorMessage="1" sqref="J80">
      <formula1>0</formula1>
      <formula2>NaN</formula2>
    </dataValidation>
    <dataValidation type="decimal" allowBlank="1" showErrorMessage="1" sqref="J81">
      <formula1>0</formula1>
      <formula2>NaN</formula2>
    </dataValidation>
    <dataValidation type="decimal" allowBlank="1" showErrorMessage="1" sqref="J82">
      <formula1>0</formula1>
      <formula2>NaN</formula2>
    </dataValidation>
    <dataValidation type="decimal" allowBlank="1" showErrorMessage="1" sqref="J83">
      <formula1>0</formula1>
      <formula2>NaN</formula2>
    </dataValidation>
    <dataValidation type="decimal" allowBlank="1" showErrorMessage="1" sqref="J84">
      <formula1>0</formula1>
      <formula2>NaN</formula2>
    </dataValidation>
    <dataValidation type="decimal" allowBlank="1" showErrorMessage="1" sqref="J85">
      <formula1>0</formula1>
      <formula2>NaN</formula2>
    </dataValidation>
    <dataValidation type="decimal" allowBlank="1" showErrorMessage="1" sqref="J86">
      <formula1>0</formula1>
      <formula2>NaN</formula2>
    </dataValidation>
    <dataValidation type="decimal" allowBlank="1" showErrorMessage="1" sqref="J87">
      <formula1>0</formula1>
      <formula2>NaN</formula2>
    </dataValidation>
    <dataValidation type="decimal" allowBlank="1" showErrorMessage="1" sqref="J88">
      <formula1>0</formula1>
      <formula2>NaN</formula2>
    </dataValidation>
    <dataValidation type="decimal" allowBlank="1" showErrorMessage="1" sqref="J89">
      <formula1>0</formula1>
      <formula2>NaN</formula2>
    </dataValidation>
    <dataValidation type="decimal" allowBlank="1" showErrorMessage="1" sqref="J90">
      <formula1>0</formula1>
      <formula2>NaN</formula2>
    </dataValidation>
    <dataValidation type="decimal" allowBlank="1" showErrorMessage="1" sqref="J91">
      <formula1>0</formula1>
      <formula2>NaN</formula2>
    </dataValidation>
    <dataValidation type="decimal" allowBlank="1" showErrorMessage="1" sqref="J92">
      <formula1>0</formula1>
      <formula2>NaN</formula2>
    </dataValidation>
    <dataValidation type="decimal" allowBlank="1" showErrorMessage="1" sqref="J93">
      <formula1>0</formula1>
      <formula2>NaN</formula2>
    </dataValidation>
    <dataValidation type="decimal" allowBlank="1" showErrorMessage="1" sqref="J94">
      <formula1>0</formula1>
      <formula2>NaN</formula2>
    </dataValidation>
    <dataValidation type="decimal" allowBlank="1" showErrorMessage="1" sqref="J95">
      <formula1>0</formula1>
      <formula2>NaN</formula2>
    </dataValidation>
    <dataValidation type="decimal" allowBlank="1" showErrorMessage="1" sqref="J96">
      <formula1>0</formula1>
      <formula2>NaN</formula2>
    </dataValidation>
    <dataValidation type="decimal" allowBlank="1" showErrorMessage="1" sqref="J97">
      <formula1>0</formula1>
      <formula2>NaN</formula2>
    </dataValidation>
    <dataValidation type="decimal" allowBlank="1" showErrorMessage="1" sqref="J98">
      <formula1>0</formula1>
      <formula2>NaN</formula2>
    </dataValidation>
    <dataValidation type="decimal" allowBlank="1" showErrorMessage="1" sqref="J99">
      <formula1>0</formula1>
      <formula2>NaN</formula2>
    </dataValidation>
  </dataValidation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0.57" customWidth="1"/>
    <col min="2" max="2" width="9.14" customWidth="1"/>
    <col min="3" max="12" width="6.71" customWidth="1"/>
    <col min="13" max="13" width="3.29" customWidth="1"/>
    <col min="14" max="17" width="6.71" customWidth="1"/>
    <col min="18" max="18" width="7.43" customWidth="1"/>
    <col min="19" max="24" width="6.71" customWidth="1"/>
    <col min="25" max="26" width="7.14" customWidth="1"/>
  </cols>
  <sheetData>
    <row r="1" ht="14.25" customHeight="1" spans="1:26" x14ac:dyDescent="0.25">
      <c r="A1" s="1" t="str">
        <f>CT!A1</f>
        <v>CSE 2203+CSE 2204: Microprocessor and Microcontroller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 spans="1:26" x14ac:dyDescent="0.25">
      <c r="A2" s="41" t="s">
        <v>40</v>
      </c>
      <c r="B2" s="53"/>
      <c r="C2" s="54"/>
      <c r="D2" s="54"/>
      <c r="E2" s="5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5.25" customHeight="1" spans="1:26" x14ac:dyDescent="0.25">
      <c r="A3" s="4"/>
      <c r="B3" s="55" t="s">
        <v>41</v>
      </c>
      <c r="C3" s="44" t="s">
        <v>42</v>
      </c>
      <c r="D3" s="45"/>
      <c r="E3" s="45"/>
      <c r="F3" s="45"/>
      <c r="G3" s="45"/>
      <c r="H3" s="45"/>
      <c r="I3" s="45"/>
      <c r="J3" s="45"/>
      <c r="K3" s="45"/>
      <c r="L3" s="4"/>
      <c r="M3" s="4"/>
      <c r="N3" s="4"/>
      <c r="O3" s="4"/>
      <c r="P3" s="4"/>
      <c r="Q3" s="4"/>
      <c r="R3" s="4"/>
      <c r="S3" s="4"/>
      <c r="T3" s="27" t="s">
        <v>32</v>
      </c>
      <c r="U3"/>
      <c r="V3"/>
      <c r="W3"/>
      <c r="X3"/>
      <c r="Y3"/>
      <c r="Z3"/>
    </row>
    <row r="4" ht="15" customHeight="1" spans="1:26" x14ac:dyDescent="0.25">
      <c r="A4" s="4"/>
      <c r="B4" s="56"/>
      <c r="C4" s="14" t="s">
        <v>43</v>
      </c>
      <c r="D4" s="7"/>
      <c r="E4" s="7"/>
      <c r="F4" s="14" t="s">
        <v>44</v>
      </c>
      <c r="G4" s="7"/>
      <c r="H4" s="7"/>
      <c r="I4" s="14" t="s">
        <v>45</v>
      </c>
      <c r="J4" s="7"/>
      <c r="K4" s="7"/>
      <c r="L4" s="4"/>
      <c r="M4" s="4"/>
      <c r="N4" s="4"/>
      <c r="O4" s="4"/>
      <c r="P4" s="4"/>
      <c r="Q4" s="4"/>
      <c r="R4" s="4"/>
      <c r="S4" s="4"/>
      <c r="T4"/>
      <c r="U4"/>
      <c r="V4"/>
      <c r="W4"/>
      <c r="X4"/>
      <c r="Y4"/>
      <c r="Z4"/>
    </row>
    <row r="5" ht="15" customHeight="1" spans="1:26" x14ac:dyDescent="0.25">
      <c r="A5" s="32" t="s">
        <v>19</v>
      </c>
      <c r="B5" s="57"/>
      <c r="C5" s="17" t="s">
        <v>20</v>
      </c>
      <c r="D5" s="17" t="s">
        <v>21</v>
      </c>
      <c r="E5" s="17" t="s">
        <v>22</v>
      </c>
      <c r="F5" s="17" t="s">
        <v>20</v>
      </c>
      <c r="G5" s="17" t="s">
        <v>21</v>
      </c>
      <c r="H5" s="17" t="s">
        <v>22</v>
      </c>
      <c r="I5" s="17" t="s">
        <v>20</v>
      </c>
      <c r="J5" s="17" t="s">
        <v>21</v>
      </c>
      <c r="K5" s="14" t="s">
        <v>22</v>
      </c>
      <c r="L5" s="58" t="s">
        <v>23</v>
      </c>
      <c r="M5" s="4"/>
      <c r="N5" s="59" t="s">
        <v>46</v>
      </c>
      <c r="O5" s="7"/>
      <c r="P5" s="7"/>
      <c r="Q5" s="7"/>
      <c r="R5" s="29">
        <f>SUM(IF(H13&gt;0,1,0),IF(K13&gt;0,1,0),IF(E13&gt;0,1,0))</f>
        <v>0</v>
      </c>
      <c r="S5" s="4"/>
      <c r="T5"/>
      <c r="U5"/>
      <c r="V5"/>
      <c r="W5"/>
      <c r="X5"/>
      <c r="Y5"/>
      <c r="Z5"/>
    </row>
    <row r="6" ht="15" customHeight="1" spans="1:26" x14ac:dyDescent="0.25">
      <c r="A6" s="6" t="s">
        <v>25</v>
      </c>
      <c r="B6" s="6" t="s">
        <v>47</v>
      </c>
      <c r="C6" s="6"/>
      <c r="D6" s="6"/>
      <c r="E6" s="6"/>
      <c r="F6" s="6"/>
      <c r="G6" s="6"/>
      <c r="H6" s="6"/>
      <c r="I6" s="6"/>
      <c r="J6" s="6"/>
      <c r="K6" s="6"/>
      <c r="L6" s="20">
        <f t="shared" ref="L6:L11" si="0">SUM(C6:K6)</f>
        <v>0</v>
      </c>
      <c r="M6" s="4"/>
      <c r="N6" s="22" t="s">
        <v>48</v>
      </c>
      <c r="O6" s="7"/>
      <c r="P6" s="7"/>
      <c r="Q6" s="7"/>
      <c r="R6" s="23"/>
      <c r="S6" s="4"/>
      <c r="T6"/>
      <c r="U6"/>
      <c r="V6"/>
      <c r="W6"/>
      <c r="X6"/>
      <c r="Y6"/>
      <c r="Z6"/>
    </row>
    <row r="7" ht="15" customHeight="1" spans="1:26" x14ac:dyDescent="0.25">
      <c r="A7" s="6" t="s">
        <v>27</v>
      </c>
      <c r="B7" s="6" t="s">
        <v>47</v>
      </c>
      <c r="C7" s="6"/>
      <c r="D7" s="6"/>
      <c r="E7" s="6"/>
      <c r="F7" s="6"/>
      <c r="G7" s="6"/>
      <c r="H7" s="6"/>
      <c r="I7" s="6"/>
      <c r="J7" s="6"/>
      <c r="K7" s="6"/>
      <c r="L7" s="20">
        <f t="shared" si="0"/>
        <v>0</v>
      </c>
      <c r="M7" s="4"/>
      <c r="N7" s="22" t="s">
        <v>49</v>
      </c>
      <c r="O7" s="7"/>
      <c r="P7" s="7"/>
      <c r="Q7" s="7"/>
      <c r="R7" s="23">
        <v>0</v>
      </c>
      <c r="S7" s="4"/>
      <c r="T7"/>
      <c r="U7"/>
      <c r="V7"/>
      <c r="W7"/>
      <c r="X7"/>
      <c r="Y7"/>
      <c r="Z7"/>
    </row>
    <row r="8" ht="15" customHeight="1" spans="1:26" x14ac:dyDescent="0.25">
      <c r="A8" s="6" t="s">
        <v>29</v>
      </c>
      <c r="B8" s="6" t="s">
        <v>47</v>
      </c>
      <c r="C8" s="6"/>
      <c r="D8" s="6"/>
      <c r="E8" s="6"/>
      <c r="F8" s="6"/>
      <c r="G8" s="6"/>
      <c r="H8" s="6"/>
      <c r="I8" s="6"/>
      <c r="J8" s="6"/>
      <c r="K8" s="6"/>
      <c r="L8" s="20">
        <f t="shared" si="0"/>
        <v>0</v>
      </c>
      <c r="M8" s="4"/>
      <c r="N8" s="4"/>
      <c r="O8" s="4"/>
      <c r="P8" s="4"/>
      <c r="Q8" s="25"/>
      <c r="R8" s="4"/>
      <c r="S8" s="4"/>
      <c r="T8"/>
      <c r="U8"/>
      <c r="V8"/>
      <c r="W8"/>
      <c r="X8"/>
      <c r="Y8"/>
      <c r="Z8"/>
    </row>
    <row r="9" ht="15" customHeight="1" spans="1:26" x14ac:dyDescent="0.25">
      <c r="A9" s="6" t="s">
        <v>30</v>
      </c>
      <c r="B9" s="6" t="s">
        <v>47</v>
      </c>
      <c r="C9" s="6"/>
      <c r="D9" s="6"/>
      <c r="E9" s="6"/>
      <c r="F9" s="6"/>
      <c r="G9" s="6"/>
      <c r="H9" s="6"/>
      <c r="I9" s="6"/>
      <c r="J9" s="6"/>
      <c r="K9" s="6"/>
      <c r="L9" s="20">
        <f t="shared" si="0"/>
        <v>0</v>
      </c>
      <c r="M9" s="4"/>
      <c r="N9" s="4"/>
      <c r="O9" s="26"/>
      <c r="P9" s="4"/>
      <c r="Q9" s="4"/>
      <c r="R9" s="4"/>
      <c r="S9" s="4"/>
      <c r="T9"/>
      <c r="U9"/>
      <c r="V9"/>
      <c r="W9"/>
      <c r="X9"/>
      <c r="Y9"/>
      <c r="Z9"/>
    </row>
    <row r="10" ht="14.25" customHeight="1" spans="1:26" x14ac:dyDescent="0.25">
      <c r="A10" s="6" t="s">
        <v>31</v>
      </c>
      <c r="B10" s="6" t="s">
        <v>47</v>
      </c>
      <c r="C10" s="6"/>
      <c r="D10" s="6"/>
      <c r="E10" s="6"/>
      <c r="F10" s="6"/>
      <c r="G10" s="6"/>
      <c r="H10" s="6"/>
      <c r="I10" s="6"/>
      <c r="J10" s="6"/>
      <c r="K10" s="6"/>
      <c r="L10" s="20">
        <f t="shared" si="0"/>
        <v>0</v>
      </c>
      <c r="M10" s="4"/>
      <c r="N10" s="4"/>
      <c r="O10" s="26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 spans="1:26" x14ac:dyDescent="0.25">
      <c r="A11" s="6" t="s">
        <v>33</v>
      </c>
      <c r="B11" s="6" t="s">
        <v>47</v>
      </c>
      <c r="C11" s="6"/>
      <c r="D11" s="6"/>
      <c r="E11" s="6"/>
      <c r="F11" s="6"/>
      <c r="G11" s="6"/>
      <c r="H11" s="6"/>
      <c r="I11" s="6"/>
      <c r="J11" s="6"/>
      <c r="K11" s="6"/>
      <c r="L11" s="20">
        <f t="shared" si="0"/>
        <v>0</v>
      </c>
      <c r="M11" s="4"/>
      <c r="N11" s="4"/>
      <c r="O11" s="26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 spans="1:26" x14ac:dyDescent="0.25">
      <c r="A12" s="28" t="s">
        <v>50</v>
      </c>
      <c r="B12" s="60"/>
      <c r="C12" s="29">
        <f t="shared" ref="C12:K12" si="1">SUM(C6:C10)</f>
        <v>0</v>
      </c>
      <c r="D12" s="29">
        <f t="shared" si="1"/>
        <v>0</v>
      </c>
      <c r="E12" s="29">
        <f t="shared" si="1"/>
        <v>0</v>
      </c>
      <c r="F12" s="29">
        <f t="shared" si="1"/>
        <v>0</v>
      </c>
      <c r="G12" s="29">
        <f t="shared" si="1"/>
        <v>0</v>
      </c>
      <c r="H12" s="29">
        <f t="shared" si="1"/>
        <v>0</v>
      </c>
      <c r="I12" s="29">
        <f t="shared" si="1"/>
        <v>0</v>
      </c>
      <c r="J12" s="29">
        <f t="shared" si="1"/>
        <v>0</v>
      </c>
      <c r="K12" s="29">
        <f t="shared" si="1"/>
        <v>0</v>
      </c>
      <c r="L12" s="61">
        <f>SUM(L6:L11)</f>
        <v>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 spans="1:26" x14ac:dyDescent="0.25">
      <c r="A13" s="2"/>
      <c r="B13" s="2"/>
      <c r="C13" s="4"/>
      <c r="D13" s="4"/>
      <c r="E13" s="29">
        <f>SUM(C12:E12)</f>
        <v>0</v>
      </c>
      <c r="F13" s="4"/>
      <c r="G13" s="4"/>
      <c r="H13" s="29">
        <f>SUM(F12:H12)</f>
        <v>0</v>
      </c>
      <c r="I13" s="4"/>
      <c r="J13" s="4"/>
      <c r="K13" s="29">
        <f>SUM(I12:K12)</f>
        <v>0</v>
      </c>
      <c r="L13" s="10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 spans="1:26" x14ac:dyDescent="0.25">
      <c r="A14" s="32" t="s">
        <v>35</v>
      </c>
      <c r="B14" s="56"/>
      <c r="C14" s="21">
        <f>IFERROR(IF($R$7,C15,C16)/E13,0)</f>
        <v>0</v>
      </c>
      <c r="D14" s="7"/>
      <c r="E14" s="7"/>
      <c r="F14" s="21">
        <f>IFERROR(IF($R$7,F15,F16)/H13,0)</f>
        <v>0</v>
      </c>
      <c r="G14" s="7"/>
      <c r="H14" s="7"/>
      <c r="I14" s="21">
        <f>IFERROR(IF($R$7,I15,I16)/K13,0)</f>
        <v>0</v>
      </c>
      <c r="J14" s="7"/>
      <c r="K14" s="7"/>
      <c r="L14" s="6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 spans="1:26" x14ac:dyDescent="0.25">
      <c r="A15" s="32" t="s">
        <v>36</v>
      </c>
      <c r="B15" s="56"/>
      <c r="C15" s="21">
        <f>IF(E13,$R$6/$R$5,0)</f>
        <v>0</v>
      </c>
      <c r="D15" s="7"/>
      <c r="E15" s="7"/>
      <c r="F15" s="21">
        <f>IF(H13,$R$6/$R$5,0)</f>
        <v>0</v>
      </c>
      <c r="G15" s="7"/>
      <c r="H15" s="7"/>
      <c r="I15" s="21">
        <f>IF(K13,$R$6/$R$5,0)</f>
        <v>0</v>
      </c>
      <c r="J15" s="7"/>
      <c r="K15" s="7"/>
      <c r="L15" s="62">
        <f t="shared" ref="L15:L16" si="2">SUM(C15:K15)</f>
        <v>0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 spans="1:26" x14ac:dyDescent="0.25">
      <c r="A16" s="32" t="s">
        <v>37</v>
      </c>
      <c r="B16" s="56"/>
      <c r="C16" s="6"/>
      <c r="D16" s="7"/>
      <c r="E16" s="7"/>
      <c r="F16" s="6"/>
      <c r="G16" s="7"/>
      <c r="H16" s="7"/>
      <c r="I16" s="6"/>
      <c r="J16" s="7"/>
      <c r="K16" s="7"/>
      <c r="L16" s="62">
        <f t="shared" si="2"/>
        <v>0</v>
      </c>
      <c r="M16" s="34" t="str">
        <f>IF(L16&lt;&gt;$R$6,IF(R7=0,"Sum should be "&amp;$R$6,"Sum should be "&amp;$R$6 &amp;", you can ignore as Eq. wt=1"),"ok")</f>
        <v>ok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 spans="1:26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3.25" customHeight="1" spans="1:26" x14ac:dyDescent="0.25">
      <c r="A18" s="35" t="s">
        <v>19</v>
      </c>
      <c r="B18" s="63" t="str">
        <f>B3</f>
        <v>Attn. Perf.</v>
      </c>
      <c r="C18" s="21" t="str">
        <f>C3&amp;" out of "&amp;R6</f>
        <v> CO mapping of Assingment Marks out of </v>
      </c>
      <c r="D18" s="7"/>
      <c r="E18" s="7"/>
      <c r="F18" s="7"/>
      <c r="G18" s="7"/>
      <c r="H18" s="7"/>
      <c r="I18" s="7"/>
      <c r="J18" s="7"/>
      <c r="K18" s="7"/>
      <c r="L18" s="64" t="s">
        <v>23</v>
      </c>
      <c r="M18" s="4"/>
      <c r="N18" s="35" t="s">
        <v>19</v>
      </c>
      <c r="O18" s="21" t="str">
        <f>"CO wise multiplication factor out of " &amp;R6</f>
        <v>CO wise multiplication factor out of </v>
      </c>
      <c r="P18" s="7"/>
      <c r="Q18" s="7"/>
      <c r="R18" s="7"/>
      <c r="S18" s="7"/>
      <c r="T18" s="7"/>
      <c r="U18" s="7"/>
      <c r="V18" s="7"/>
      <c r="W18" s="7"/>
      <c r="X18" s="4"/>
      <c r="Y18" s="4"/>
      <c r="Z18" s="4"/>
    </row>
    <row r="19" ht="14.25" customHeight="1" spans="1:26" x14ac:dyDescent="0.25">
      <c r="A19" s="10"/>
      <c r="B19" s="37"/>
      <c r="C19" s="21" t="str">
        <f t="shared" ref="C19:C20" si="3">C4</f>
        <v>Assignment1</v>
      </c>
      <c r="D19" s="7"/>
      <c r="E19" s="7"/>
      <c r="F19" s="21" t="str">
        <f>F4</f>
        <v>Assignment2</v>
      </c>
      <c r="G19" s="7"/>
      <c r="H19" s="7"/>
      <c r="I19" s="21" t="str">
        <f>I4</f>
        <v>Assignment3</v>
      </c>
      <c r="J19" s="7"/>
      <c r="K19" s="7"/>
      <c r="L19" s="31"/>
      <c r="M19" s="4"/>
      <c r="N19" s="37"/>
      <c r="O19" s="21" t="str">
        <f>C4</f>
        <v>Assignment1</v>
      </c>
      <c r="P19" s="7"/>
      <c r="Q19" s="7"/>
      <c r="R19" s="21" t="str">
        <f>F4</f>
        <v>Assignment2</v>
      </c>
      <c r="S19" s="7"/>
      <c r="T19" s="7"/>
      <c r="U19" s="21" t="str">
        <f>I4</f>
        <v>Assignment3</v>
      </c>
      <c r="V19" s="7"/>
      <c r="W19" s="7"/>
      <c r="X19" s="4"/>
      <c r="Y19" s="4"/>
      <c r="Z19" s="4"/>
    </row>
    <row r="20" ht="14.25" customHeight="1" spans="1:26" x14ac:dyDescent="0.25">
      <c r="A20" s="20"/>
      <c r="B20" s="10"/>
      <c r="C20" s="20" t="str">
        <f t="shared" si="3"/>
        <v>Q1</v>
      </c>
      <c r="D20" s="20" t="str">
        <f t="shared" ref="D20:K20" si="4">D5</f>
        <v>Q2</v>
      </c>
      <c r="E20" s="20" t="str">
        <f t="shared" si="4"/>
        <v>Q3</v>
      </c>
      <c r="F20" s="20" t="str">
        <f t="shared" si="4"/>
        <v>Q1</v>
      </c>
      <c r="G20" s="20" t="str">
        <f t="shared" si="4"/>
        <v>Q2</v>
      </c>
      <c r="H20" s="20" t="str">
        <f t="shared" si="4"/>
        <v>Q3</v>
      </c>
      <c r="I20" s="20" t="str">
        <f t="shared" si="4"/>
        <v>Q1</v>
      </c>
      <c r="J20" s="20" t="str">
        <f t="shared" si="4"/>
        <v>Q2</v>
      </c>
      <c r="K20" s="20" t="str">
        <f t="shared" si="4"/>
        <v>Q3</v>
      </c>
      <c r="L20" s="47"/>
      <c r="M20" s="4"/>
      <c r="N20" s="10"/>
      <c r="O20" s="20" t="s">
        <v>20</v>
      </c>
      <c r="P20" s="20" t="s">
        <v>21</v>
      </c>
      <c r="Q20" s="20" t="s">
        <v>51</v>
      </c>
      <c r="R20" s="20" t="s">
        <v>20</v>
      </c>
      <c r="S20" s="20" t="s">
        <v>21</v>
      </c>
      <c r="T20" s="20" t="s">
        <v>51</v>
      </c>
      <c r="U20" s="20" t="s">
        <v>20</v>
      </c>
      <c r="V20" s="20" t="s">
        <v>21</v>
      </c>
      <c r="W20" s="20" t="s">
        <v>51</v>
      </c>
      <c r="X20" s="4"/>
      <c r="Y20" s="4"/>
      <c r="Z20" s="4"/>
    </row>
    <row r="21" ht="14.25" customHeight="1" spans="1:26" x14ac:dyDescent="0.25">
      <c r="A21" s="20" t="s">
        <v>25</v>
      </c>
      <c r="B21" s="20"/>
      <c r="C21" s="20">
        <f t="shared" ref="C21:E21" si="5">IFERROR(C6*$C$14,0)</f>
        <v>0</v>
      </c>
      <c r="D21" s="20">
        <f t="shared" si="5"/>
        <v>0</v>
      </c>
      <c r="E21" s="20">
        <f t="shared" si="5"/>
        <v>0</v>
      </c>
      <c r="F21" s="20">
        <f t="shared" ref="F21:H21" si="6">IFERROR(F6*$F$14,0)</f>
        <v>0</v>
      </c>
      <c r="G21" s="20">
        <f t="shared" si="6"/>
        <v>0</v>
      </c>
      <c r="H21" s="20">
        <f t="shared" si="6"/>
        <v>0</v>
      </c>
      <c r="I21" s="20">
        <f t="shared" ref="I21:K21" si="7">IFERROR(I6*$I$14,0)</f>
        <v>0</v>
      </c>
      <c r="J21" s="20">
        <f t="shared" si="7"/>
        <v>0</v>
      </c>
      <c r="K21" s="20">
        <f t="shared" si="7"/>
        <v>0</v>
      </c>
      <c r="L21" s="20">
        <f t="shared" ref="L21:L26" si="8">ROUND(SUM(C21:K21),2)</f>
        <v>0</v>
      </c>
      <c r="M21" s="4"/>
      <c r="N21" s="20" t="s">
        <v>25</v>
      </c>
      <c r="O21" s="20">
        <f t="shared" ref="O21:W21" si="9">IFERROR(C21/C6,0)</f>
        <v>0</v>
      </c>
      <c r="P21" s="20">
        <f t="shared" si="9"/>
        <v>0</v>
      </c>
      <c r="Q21" s="20">
        <f t="shared" si="9"/>
        <v>0</v>
      </c>
      <c r="R21" s="20">
        <f t="shared" si="9"/>
        <v>0</v>
      </c>
      <c r="S21" s="20">
        <f t="shared" si="9"/>
        <v>0</v>
      </c>
      <c r="T21" s="20">
        <f t="shared" si="9"/>
        <v>0</v>
      </c>
      <c r="U21" s="20">
        <f t="shared" si="9"/>
        <v>0</v>
      </c>
      <c r="V21" s="20">
        <f t="shared" si="9"/>
        <v>0</v>
      </c>
      <c r="W21" s="20">
        <f t="shared" si="9"/>
        <v>0</v>
      </c>
      <c r="X21" s="4"/>
      <c r="Y21" s="4"/>
      <c r="Z21" s="4"/>
    </row>
    <row r="22" ht="14.25" customHeight="1" spans="1:26" x14ac:dyDescent="0.25">
      <c r="A22" s="20" t="s">
        <v>27</v>
      </c>
      <c r="B22" s="20"/>
      <c r="C22" s="20">
        <f t="shared" ref="C22:E22" si="10">IFERROR(C7*$C$14,0)</f>
        <v>0</v>
      </c>
      <c r="D22" s="20">
        <f t="shared" si="10"/>
        <v>0</v>
      </c>
      <c r="E22" s="20">
        <f t="shared" si="10"/>
        <v>0</v>
      </c>
      <c r="F22" s="20">
        <f t="shared" ref="F22:H22" si="11">IFERROR(F7*$F$14,0)</f>
        <v>0</v>
      </c>
      <c r="G22" s="20">
        <f t="shared" si="11"/>
        <v>0</v>
      </c>
      <c r="H22" s="20">
        <f t="shared" si="11"/>
        <v>0</v>
      </c>
      <c r="I22" s="20">
        <f t="shared" ref="I22:K22" si="12">IFERROR(I7*$I$14,0)</f>
        <v>0</v>
      </c>
      <c r="J22" s="20">
        <f t="shared" si="12"/>
        <v>0</v>
      </c>
      <c r="K22" s="20">
        <f t="shared" si="12"/>
        <v>0</v>
      </c>
      <c r="L22" s="20">
        <f t="shared" si="8"/>
        <v>0</v>
      </c>
      <c r="M22" s="4"/>
      <c r="N22" s="20" t="s">
        <v>27</v>
      </c>
      <c r="O22" s="20">
        <f t="shared" ref="O22:W22" si="13">IFERROR(C22/C7,0)</f>
        <v>0</v>
      </c>
      <c r="P22" s="20">
        <f t="shared" si="13"/>
        <v>0</v>
      </c>
      <c r="Q22" s="20">
        <f t="shared" si="13"/>
        <v>0</v>
      </c>
      <c r="R22" s="20">
        <f t="shared" si="13"/>
        <v>0</v>
      </c>
      <c r="S22" s="20">
        <f t="shared" si="13"/>
        <v>0</v>
      </c>
      <c r="T22" s="20">
        <f t="shared" si="13"/>
        <v>0</v>
      </c>
      <c r="U22" s="20">
        <f t="shared" si="13"/>
        <v>0</v>
      </c>
      <c r="V22" s="20">
        <f t="shared" si="13"/>
        <v>0</v>
      </c>
      <c r="W22" s="20">
        <f t="shared" si="13"/>
        <v>0</v>
      </c>
      <c r="X22" s="4"/>
      <c r="Y22" s="4"/>
      <c r="Z22" s="4"/>
    </row>
    <row r="23" ht="14.25" customHeight="1" spans="1:26" x14ac:dyDescent="0.25">
      <c r="A23" s="20" t="s">
        <v>29</v>
      </c>
      <c r="B23" s="20"/>
      <c r="C23" s="20">
        <f t="shared" ref="C23:E23" si="14">IFERROR(C8*$C$14,0)</f>
        <v>0</v>
      </c>
      <c r="D23" s="20">
        <f t="shared" si="14"/>
        <v>0</v>
      </c>
      <c r="E23" s="20">
        <f t="shared" si="14"/>
        <v>0</v>
      </c>
      <c r="F23" s="20">
        <f t="shared" ref="F23:H23" si="15">IFERROR(F8*$F$14,0)</f>
        <v>0</v>
      </c>
      <c r="G23" s="20">
        <f t="shared" si="15"/>
        <v>0</v>
      </c>
      <c r="H23" s="20">
        <f t="shared" si="15"/>
        <v>0</v>
      </c>
      <c r="I23" s="20">
        <f t="shared" ref="I23:K23" si="16">IFERROR(I8*$I$14,0)</f>
        <v>0</v>
      </c>
      <c r="J23" s="20">
        <f t="shared" si="16"/>
        <v>0</v>
      </c>
      <c r="K23" s="20">
        <f t="shared" si="16"/>
        <v>0</v>
      </c>
      <c r="L23" s="20">
        <f t="shared" si="8"/>
        <v>0</v>
      </c>
      <c r="M23" s="4"/>
      <c r="N23" s="20" t="s">
        <v>29</v>
      </c>
      <c r="O23" s="20">
        <f t="shared" ref="O23:W23" si="17">IFERROR(C23/C8,0)</f>
        <v>0</v>
      </c>
      <c r="P23" s="20">
        <f t="shared" si="17"/>
        <v>0</v>
      </c>
      <c r="Q23" s="20">
        <f t="shared" si="17"/>
        <v>0</v>
      </c>
      <c r="R23" s="20">
        <f t="shared" si="17"/>
        <v>0</v>
      </c>
      <c r="S23" s="20">
        <f t="shared" si="17"/>
        <v>0</v>
      </c>
      <c r="T23" s="20">
        <f t="shared" si="17"/>
        <v>0</v>
      </c>
      <c r="U23" s="20">
        <f t="shared" si="17"/>
        <v>0</v>
      </c>
      <c r="V23" s="20">
        <f t="shared" si="17"/>
        <v>0</v>
      </c>
      <c r="W23" s="20">
        <f t="shared" si="17"/>
        <v>0</v>
      </c>
      <c r="X23" s="4"/>
      <c r="Y23" s="4"/>
      <c r="Z23" s="4"/>
    </row>
    <row r="24" ht="14.25" customHeight="1" spans="1:26" x14ac:dyDescent="0.25">
      <c r="A24" s="20" t="s">
        <v>30</v>
      </c>
      <c r="B24" s="20"/>
      <c r="C24" s="20">
        <f t="shared" ref="C24:E24" si="18">IFERROR(C9*$C$14,0)</f>
        <v>0</v>
      </c>
      <c r="D24" s="20">
        <f t="shared" si="18"/>
        <v>0</v>
      </c>
      <c r="E24" s="20">
        <f t="shared" si="18"/>
        <v>0</v>
      </c>
      <c r="F24" s="20">
        <f t="shared" ref="F24:H24" si="19">IFERROR(F9*$F$14,0)</f>
        <v>0</v>
      </c>
      <c r="G24" s="20">
        <f t="shared" si="19"/>
        <v>0</v>
      </c>
      <c r="H24" s="20">
        <f t="shared" si="19"/>
        <v>0</v>
      </c>
      <c r="I24" s="20">
        <f t="shared" ref="I24:K24" si="20">IFERROR(I9*$I$14,0)</f>
        <v>0</v>
      </c>
      <c r="J24" s="20">
        <f t="shared" si="20"/>
        <v>0</v>
      </c>
      <c r="K24" s="20">
        <f t="shared" si="20"/>
        <v>0</v>
      </c>
      <c r="L24" s="20">
        <f t="shared" si="8"/>
        <v>0</v>
      </c>
      <c r="M24" s="4"/>
      <c r="N24" s="20" t="s">
        <v>30</v>
      </c>
      <c r="O24" s="20">
        <f t="shared" ref="O24:W24" si="21">IFERROR(C24/C9,0)</f>
        <v>0</v>
      </c>
      <c r="P24" s="20">
        <f t="shared" si="21"/>
        <v>0</v>
      </c>
      <c r="Q24" s="20">
        <f t="shared" si="21"/>
        <v>0</v>
      </c>
      <c r="R24" s="20">
        <f t="shared" si="21"/>
        <v>0</v>
      </c>
      <c r="S24" s="20">
        <f t="shared" si="21"/>
        <v>0</v>
      </c>
      <c r="T24" s="20">
        <f t="shared" si="21"/>
        <v>0</v>
      </c>
      <c r="U24" s="20">
        <f t="shared" si="21"/>
        <v>0</v>
      </c>
      <c r="V24" s="20">
        <f t="shared" si="21"/>
        <v>0</v>
      </c>
      <c r="W24" s="20">
        <f t="shared" si="21"/>
        <v>0</v>
      </c>
      <c r="X24" s="4"/>
      <c r="Y24" s="4"/>
      <c r="Z24" s="4"/>
    </row>
    <row r="25" ht="14.25" customHeight="1" spans="1:26" x14ac:dyDescent="0.25">
      <c r="A25" s="20" t="s">
        <v>31</v>
      </c>
      <c r="B25" s="20"/>
      <c r="C25" s="20">
        <f t="shared" ref="C25:E25" si="22">IFERROR(C10*$C$14,0)</f>
        <v>0</v>
      </c>
      <c r="D25" s="20">
        <f t="shared" si="22"/>
        <v>0</v>
      </c>
      <c r="E25" s="20">
        <f t="shared" si="22"/>
        <v>0</v>
      </c>
      <c r="F25" s="20">
        <f t="shared" ref="F25:H25" si="23">IFERROR(F10*$F$14,0)</f>
        <v>0</v>
      </c>
      <c r="G25" s="20">
        <f t="shared" si="23"/>
        <v>0</v>
      </c>
      <c r="H25" s="20">
        <f t="shared" si="23"/>
        <v>0</v>
      </c>
      <c r="I25" s="20">
        <f t="shared" ref="I25:K25" si="24">IFERROR(I10*$I$14,0)</f>
        <v>0</v>
      </c>
      <c r="J25" s="20">
        <f t="shared" si="24"/>
        <v>0</v>
      </c>
      <c r="K25" s="20">
        <f t="shared" si="24"/>
        <v>0</v>
      </c>
      <c r="L25" s="20">
        <f t="shared" si="8"/>
        <v>0</v>
      </c>
      <c r="M25" s="4"/>
      <c r="N25" s="20" t="s">
        <v>31</v>
      </c>
      <c r="O25" s="20">
        <f t="shared" ref="O25:W25" si="25">IFERROR(C25/C10,0)</f>
        <v>0</v>
      </c>
      <c r="P25" s="20">
        <f t="shared" si="25"/>
        <v>0</v>
      </c>
      <c r="Q25" s="20">
        <f t="shared" si="25"/>
        <v>0</v>
      </c>
      <c r="R25" s="20">
        <f t="shared" si="25"/>
        <v>0</v>
      </c>
      <c r="S25" s="20">
        <f t="shared" si="25"/>
        <v>0</v>
      </c>
      <c r="T25" s="20">
        <f t="shared" si="25"/>
        <v>0</v>
      </c>
      <c r="U25" s="20">
        <f t="shared" si="25"/>
        <v>0</v>
      </c>
      <c r="V25" s="20">
        <f t="shared" si="25"/>
        <v>0</v>
      </c>
      <c r="W25" s="20">
        <f t="shared" si="25"/>
        <v>0</v>
      </c>
      <c r="X25" s="4"/>
      <c r="Y25" s="4"/>
      <c r="Z25" s="4"/>
    </row>
    <row r="26" ht="14.25" customHeight="1" spans="1:26" x14ac:dyDescent="0.25">
      <c r="A26" s="20" t="s">
        <v>33</v>
      </c>
      <c r="B26" s="20"/>
      <c r="C26" s="20">
        <f t="shared" ref="C26:E26" si="26">IFERROR(C11*$C$14,0)</f>
        <v>0</v>
      </c>
      <c r="D26" s="20">
        <f t="shared" si="26"/>
        <v>0</v>
      </c>
      <c r="E26" s="20">
        <f t="shared" si="26"/>
        <v>0</v>
      </c>
      <c r="F26" s="20">
        <f t="shared" ref="F26:H26" si="27">IFERROR(F11*$F$14,0)</f>
        <v>0</v>
      </c>
      <c r="G26" s="20">
        <f t="shared" si="27"/>
        <v>0</v>
      </c>
      <c r="H26" s="20">
        <f t="shared" si="27"/>
        <v>0</v>
      </c>
      <c r="I26" s="20">
        <f t="shared" ref="I26:K26" si="28">IFERROR(I11*$I$14,0)</f>
        <v>0</v>
      </c>
      <c r="J26" s="20">
        <f t="shared" si="28"/>
        <v>0</v>
      </c>
      <c r="K26" s="20">
        <f t="shared" si="28"/>
        <v>0</v>
      </c>
      <c r="L26" s="20">
        <f t="shared" si="8"/>
        <v>0</v>
      </c>
      <c r="M26" s="4"/>
      <c r="N26" s="20" t="s">
        <v>33</v>
      </c>
      <c r="O26" s="20">
        <f t="shared" ref="O26:W26" si="29">IFERROR(C26/C11,0)</f>
        <v>0</v>
      </c>
      <c r="P26" s="20">
        <f t="shared" si="29"/>
        <v>0</v>
      </c>
      <c r="Q26" s="20">
        <f t="shared" si="29"/>
        <v>0</v>
      </c>
      <c r="R26" s="20">
        <f t="shared" si="29"/>
        <v>0</v>
      </c>
      <c r="S26" s="20">
        <f t="shared" si="29"/>
        <v>0</v>
      </c>
      <c r="T26" s="20">
        <f t="shared" si="29"/>
        <v>0</v>
      </c>
      <c r="U26" s="20">
        <f t="shared" si="29"/>
        <v>0</v>
      </c>
      <c r="V26" s="20">
        <f t="shared" si="29"/>
        <v>0</v>
      </c>
      <c r="W26" s="20">
        <f t="shared" si="29"/>
        <v>0</v>
      </c>
      <c r="X26" s="4"/>
      <c r="Y26" s="4"/>
      <c r="Z26" s="4"/>
    </row>
    <row r="27" ht="14.25" customHeight="1" spans="1:26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39">
        <f>SUM(L21:L26)</f>
        <v>0</v>
      </c>
      <c r="M27" s="40" t="str">
        <f>IF(L27&lt;&gt;$R$6,"Should be "&amp;$R$6,"ok")</f>
        <v>ok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6" customHeight="1" spans="1:26" x14ac:dyDescent="0.25">
      <c r="A28" s="13" t="s">
        <v>52</v>
      </c>
      <c r="B28"/>
      <c r="C28"/>
      <c r="D28"/>
      <c r="E28"/>
      <c r="F28"/>
      <c r="G28"/>
      <c r="H28"/>
      <c r="I28"/>
      <c r="J28" s="4"/>
      <c r="K28" s="4"/>
      <c r="L28" s="4"/>
      <c r="M28" s="4"/>
      <c r="N28" s="65" t="str">
        <f>IF(SUM(B5,L27)&lt;&gt;30,"Att+Assignment marks mismatch, check "&amp;ADDRESS(ROW(B5),COLUMN(B5),4)&amp;"+"&amp;ADDRESS(ROW(L27),COLUMN(L27),4),"Att+Assignment marks okay")</f>
        <v>Att+Assignment marks mismatch, check B5+L27</v>
      </c>
      <c r="O28" s="1"/>
      <c r="P28" s="1"/>
      <c r="Q28" s="1"/>
      <c r="R28" s="1"/>
      <c r="S28" s="1"/>
      <c r="T28" s="1"/>
      <c r="U28" s="1"/>
      <c r="V28" s="1"/>
      <c r="W28" s="1"/>
      <c r="X28" s="2"/>
      <c r="Y28" s="4"/>
      <c r="Z28" s="4"/>
    </row>
    <row r="29" ht="18.75" customHeight="1" spans="1:26" x14ac:dyDescent="0.25">
      <c r="A29" s="43" t="s">
        <v>39</v>
      </c>
      <c r="B29" s="66" t="str">
        <f>B3</f>
        <v>Attn. Perf.</v>
      </c>
      <c r="C29" s="44" t="str">
        <f>"Assignment marks obtained out of "&amp;L12</f>
        <v>Assignment marks obtained out of 0</v>
      </c>
      <c r="D29" s="45"/>
      <c r="E29" s="45"/>
      <c r="F29" s="45"/>
      <c r="G29" s="45"/>
      <c r="H29" s="45"/>
      <c r="I29" s="45"/>
      <c r="J29" s="45"/>
      <c r="K29" s="45"/>
      <c r="L29" s="4"/>
      <c r="M29" s="4"/>
      <c r="N29" s="21" t="str">
        <f>"CO wise obtained marks out of " &amp;L12</f>
        <v>CO wise obtained marks out of 0</v>
      </c>
      <c r="O29" s="7"/>
      <c r="P29" s="7"/>
      <c r="Q29" s="7"/>
      <c r="R29" s="7"/>
      <c r="S29" s="7"/>
      <c r="T29" s="4"/>
      <c r="U29" s="21" t="str">
        <f>"CO wise obtained marks out of " &amp;L27</f>
        <v>CO wise obtained marks out of 0</v>
      </c>
      <c r="V29" s="7"/>
      <c r="W29" s="7"/>
      <c r="X29" s="7"/>
      <c r="Y29" s="7"/>
      <c r="Z29" s="7"/>
    </row>
    <row r="30" ht="14.25" customHeight="1" spans="1:26" x14ac:dyDescent="0.25">
      <c r="A30" s="10"/>
      <c r="B30" s="37"/>
      <c r="C30" s="14" t="str">
        <f>C4&amp;" ("&amp;E13 &amp;")"</f>
        <v>Assignment1 (0)</v>
      </c>
      <c r="D30" s="7"/>
      <c r="E30" s="7"/>
      <c r="F30" s="14" t="str">
        <f>F4&amp;" ("&amp;H13 &amp;")"</f>
        <v>Assignment2 (0)</v>
      </c>
      <c r="G30" s="7"/>
      <c r="H30" s="7"/>
      <c r="I30" s="14" t="str">
        <f>I4&amp;" ("&amp;K13 &amp;")"</f>
        <v>Assignment3 (0)</v>
      </c>
      <c r="J30" s="7"/>
      <c r="K30" s="7"/>
      <c r="L30" s="46" t="str">
        <f>"Total ("&amp;L12&amp;")"</f>
        <v>Total (0)</v>
      </c>
      <c r="M30" s="4"/>
      <c r="N30" s="20" t="s">
        <v>25</v>
      </c>
      <c r="O30" s="20" t="s">
        <v>27</v>
      </c>
      <c r="P30" s="20" t="s">
        <v>29</v>
      </c>
      <c r="Q30" s="20" t="s">
        <v>30</v>
      </c>
      <c r="R30" s="20" t="s">
        <v>31</v>
      </c>
      <c r="S30" s="20" t="s">
        <v>33</v>
      </c>
      <c r="T30" s="4"/>
      <c r="U30" s="20" t="s">
        <v>25</v>
      </c>
      <c r="V30" s="20" t="s">
        <v>27</v>
      </c>
      <c r="W30" s="20" t="s">
        <v>29</v>
      </c>
      <c r="X30" s="20" t="s">
        <v>30</v>
      </c>
      <c r="Y30" s="20" t="s">
        <v>31</v>
      </c>
      <c r="Z30" s="20" t="s">
        <v>33</v>
      </c>
    </row>
    <row r="31" ht="14.25" customHeight="1" spans="1:26" x14ac:dyDescent="0.25">
      <c r="A31" s="17"/>
      <c r="B31" s="67" t="str">
        <f>"Out of "&amp;B5</f>
        <v>Out of </v>
      </c>
      <c r="C31" s="43" t="str">
        <f t="shared" ref="C31:K31" si="30">C5</f>
        <v>Q1</v>
      </c>
      <c r="D31" s="43" t="str">
        <f t="shared" si="30"/>
        <v>Q2</v>
      </c>
      <c r="E31" s="43" t="str">
        <f t="shared" si="30"/>
        <v>Q3</v>
      </c>
      <c r="F31" s="43" t="str">
        <f t="shared" si="30"/>
        <v>Q1</v>
      </c>
      <c r="G31" s="43" t="str">
        <f t="shared" si="30"/>
        <v>Q2</v>
      </c>
      <c r="H31" s="43" t="str">
        <f t="shared" si="30"/>
        <v>Q3</v>
      </c>
      <c r="I31" s="43" t="str">
        <f t="shared" si="30"/>
        <v>Q1</v>
      </c>
      <c r="J31" s="43" t="str">
        <f t="shared" si="30"/>
        <v>Q2</v>
      </c>
      <c r="K31" s="43" t="str">
        <f t="shared" si="30"/>
        <v>Q3</v>
      </c>
      <c r="L31" s="47"/>
      <c r="M31" s="4"/>
      <c r="N31" s="48" t="str">
        <f>"("&amp;L6&amp;")"</f>
        <v>(0)</v>
      </c>
      <c r="O31" s="48" t="str">
        <f>"("&amp;L7&amp;")"</f>
        <v>(0)</v>
      </c>
      <c r="P31" s="48" t="str">
        <f>"("&amp;L8&amp;")"</f>
        <v>(0)</v>
      </c>
      <c r="Q31" s="48" t="str">
        <f>"("&amp;L9&amp;")"</f>
        <v>(0)</v>
      </c>
      <c r="R31" s="48" t="str">
        <f>"("&amp;L10&amp;")"</f>
        <v>(0)</v>
      </c>
      <c r="S31" s="48" t="str">
        <f>"("&amp;L11&amp;")"</f>
        <v>(0)</v>
      </c>
      <c r="T31" s="4"/>
      <c r="U31" s="48" t="str">
        <f>"("&amp;L21&amp;")"</f>
        <v>(0)</v>
      </c>
      <c r="V31" s="48" t="str">
        <f>"("&amp;L22&amp;")"</f>
        <v>(0)</v>
      </c>
      <c r="W31" s="48" t="str">
        <f>"("&amp;L23&amp;")"</f>
        <v>(0)</v>
      </c>
      <c r="X31" s="48" t="str">
        <f>"("&amp;L24&amp;")"</f>
        <v>(0)</v>
      </c>
      <c r="Y31" s="48" t="str">
        <f>"("&amp;L25&amp;")"</f>
        <v>(0)</v>
      </c>
      <c r="Z31" s="48" t="str">
        <f>"("&amp;L26&amp;")"</f>
        <v>(0)</v>
      </c>
    </row>
    <row r="32" ht="14.25" customHeight="1" spans="1:26" x14ac:dyDescent="0.25">
      <c r="A32" s="68">
        <f>IF(ISBLANK(CT!A32),"",CT!A32)</f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20">
        <f t="shared" ref="L32:L156" si="31">SUM(C32:K32)</f>
        <v>0</v>
      </c>
      <c r="M32" s="6"/>
      <c r="N32" s="20">
        <f t="shared" ref="N32:N156" si="32">IF($A32="","",SUMIF($C$6:$K$6,"&gt;0",$C32:$K32))</f>
      </c>
      <c r="O32" s="20">
        <f t="shared" ref="O32:O156" si="33">IF($A32="","",SUMIF($C$7:$K$7,"&gt;0",$C32:$K32))</f>
      </c>
      <c r="P32" s="20">
        <f t="shared" ref="P32:P156" si="34">IF($A32="","",SUMIF($C$8:$K$8,"&gt;0",$C32:$K32))</f>
      </c>
      <c r="Q32" s="20">
        <f t="shared" ref="Q32:Q156" si="35">IF($A32="","",SUMIF($C$9:$K$9,"&gt;0",$C32:$K32))</f>
      </c>
      <c r="R32" s="20">
        <f t="shared" ref="R32:R156" si="36">IF($A32="","",SUMIF($C$10:$K$10,"&gt;0",$C32:$K32))</f>
      </c>
      <c r="S32" s="20">
        <f t="shared" ref="S32:S156" si="37">IF($A32="","",SUMIF($C$11:$K$11,"&gt;0",$C32:$K32))</f>
      </c>
      <c r="T32" s="4"/>
      <c r="U32" s="20">
        <f t="shared" ref="U32:U156" si="38">IF($A32="","",SUMPRODUCT($C32:$K32,$O$21:$W$21))</f>
      </c>
      <c r="V32" s="20">
        <f t="shared" ref="V32:V156" si="39">IF($A32="","",SUMPRODUCT($C32:$K32,$O$22:$W$22))</f>
      </c>
      <c r="W32" s="20">
        <f t="shared" ref="W32:W156" si="40">IF($A32="","",SUMPRODUCT($C32:$K32,$O$23:$W$23))</f>
      </c>
      <c r="X32" s="20">
        <f t="shared" ref="X32:X156" si="41">IF($A32="","",SUMPRODUCT($C32:$K32,$O$24:$W$24))</f>
      </c>
      <c r="Y32" s="20">
        <f t="shared" ref="Y32:Y156" si="42">IF($A32="","",SUMPRODUCT($C32:$K32,$O$25:$W$25))</f>
      </c>
      <c r="Z32" s="20">
        <f t="shared" ref="Z32:Z156" si="43">IF($A32="","",SUMPRODUCT($C32:$K32,$O$26:$W$26))</f>
      </c>
    </row>
    <row r="33" ht="14.25" customHeight="1" spans="1:26" x14ac:dyDescent="0.25">
      <c r="A33" s="68">
        <f>IF(ISBLANK(CT!A33),"",CT!A33)</f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20">
        <f t="shared" si="31"/>
        <v>0</v>
      </c>
      <c r="M33" s="6"/>
      <c r="N33" s="20">
        <f t="shared" si="32"/>
      </c>
      <c r="O33" s="20">
        <f t="shared" si="33"/>
      </c>
      <c r="P33" s="20">
        <f t="shared" si="34"/>
      </c>
      <c r="Q33" s="20">
        <f t="shared" si="35"/>
      </c>
      <c r="R33" s="20">
        <f t="shared" si="36"/>
      </c>
      <c r="S33" s="20">
        <f t="shared" si="37"/>
      </c>
      <c r="T33" s="4"/>
      <c r="U33" s="20">
        <f t="shared" si="38"/>
      </c>
      <c r="V33" s="20">
        <f t="shared" si="39"/>
      </c>
      <c r="W33" s="20">
        <f t="shared" si="40"/>
      </c>
      <c r="X33" s="20">
        <f t="shared" si="41"/>
      </c>
      <c r="Y33" s="20">
        <f t="shared" si="42"/>
      </c>
      <c r="Z33" s="20">
        <f t="shared" si="43"/>
      </c>
    </row>
    <row r="34" ht="14.25" customHeight="1" spans="1:26" x14ac:dyDescent="0.25">
      <c r="A34" s="68">
        <f>IF(ISBLANK(CT!A34),"",CT!A34)</f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20">
        <f t="shared" si="31"/>
        <v>0</v>
      </c>
      <c r="M34" s="6"/>
      <c r="N34" s="20">
        <f t="shared" si="32"/>
      </c>
      <c r="O34" s="20">
        <f t="shared" si="33"/>
      </c>
      <c r="P34" s="20">
        <f t="shared" si="34"/>
      </c>
      <c r="Q34" s="20">
        <f t="shared" si="35"/>
      </c>
      <c r="R34" s="20">
        <f t="shared" si="36"/>
      </c>
      <c r="S34" s="20">
        <f t="shared" si="37"/>
      </c>
      <c r="T34" s="4"/>
      <c r="U34" s="20">
        <f t="shared" si="38"/>
      </c>
      <c r="V34" s="20">
        <f t="shared" si="39"/>
      </c>
      <c r="W34" s="20">
        <f t="shared" si="40"/>
      </c>
      <c r="X34" s="20">
        <f t="shared" si="41"/>
      </c>
      <c r="Y34" s="20">
        <f t="shared" si="42"/>
      </c>
      <c r="Z34" s="20">
        <f t="shared" si="43"/>
      </c>
    </row>
    <row r="35" ht="14.25" customHeight="1" spans="1:26" x14ac:dyDescent="0.25">
      <c r="A35" s="68">
        <f>IF(ISBLANK(CT!A35),"",CT!A35)</f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20">
        <f t="shared" si="31"/>
        <v>0</v>
      </c>
      <c r="M35" s="6"/>
      <c r="N35" s="20">
        <f t="shared" si="32"/>
      </c>
      <c r="O35" s="20">
        <f t="shared" si="33"/>
      </c>
      <c r="P35" s="20">
        <f t="shared" si="34"/>
      </c>
      <c r="Q35" s="20">
        <f t="shared" si="35"/>
      </c>
      <c r="R35" s="20">
        <f t="shared" si="36"/>
      </c>
      <c r="S35" s="20">
        <f t="shared" si="37"/>
      </c>
      <c r="T35" s="4"/>
      <c r="U35" s="20">
        <f t="shared" si="38"/>
      </c>
      <c r="V35" s="20">
        <f t="shared" si="39"/>
      </c>
      <c r="W35" s="20">
        <f t="shared" si="40"/>
      </c>
      <c r="X35" s="20">
        <f t="shared" si="41"/>
      </c>
      <c r="Y35" s="20">
        <f t="shared" si="42"/>
      </c>
      <c r="Z35" s="20">
        <f t="shared" si="43"/>
      </c>
    </row>
    <row r="36" ht="14.25" customHeight="1" spans="1:26" x14ac:dyDescent="0.25">
      <c r="A36" s="68">
        <f>IF(ISBLANK(CT!A36),"",CT!A36)</f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20">
        <f t="shared" si="31"/>
        <v>0</v>
      </c>
      <c r="M36" s="6"/>
      <c r="N36" s="20">
        <f t="shared" si="32"/>
      </c>
      <c r="O36" s="20">
        <f t="shared" si="33"/>
      </c>
      <c r="P36" s="20">
        <f t="shared" si="34"/>
      </c>
      <c r="Q36" s="20">
        <f t="shared" si="35"/>
      </c>
      <c r="R36" s="20">
        <f t="shared" si="36"/>
      </c>
      <c r="S36" s="20">
        <f t="shared" si="37"/>
      </c>
      <c r="T36" s="4"/>
      <c r="U36" s="20">
        <f t="shared" si="38"/>
      </c>
      <c r="V36" s="20">
        <f t="shared" si="39"/>
      </c>
      <c r="W36" s="20">
        <f t="shared" si="40"/>
      </c>
      <c r="X36" s="20">
        <f t="shared" si="41"/>
      </c>
      <c r="Y36" s="20">
        <f t="shared" si="42"/>
      </c>
      <c r="Z36" s="20">
        <f t="shared" si="43"/>
      </c>
    </row>
    <row r="37" ht="14.25" customHeight="1" spans="1:26" x14ac:dyDescent="0.25">
      <c r="A37" s="68">
        <f>IF(ISBLANK(CT!A37),"",CT!A37)</f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20">
        <f t="shared" si="31"/>
        <v>0</v>
      </c>
      <c r="M37" s="6"/>
      <c r="N37" s="20">
        <f t="shared" si="32"/>
      </c>
      <c r="O37" s="20">
        <f t="shared" si="33"/>
      </c>
      <c r="P37" s="20">
        <f t="shared" si="34"/>
      </c>
      <c r="Q37" s="20">
        <f t="shared" si="35"/>
      </c>
      <c r="R37" s="20">
        <f t="shared" si="36"/>
      </c>
      <c r="S37" s="20">
        <f t="shared" si="37"/>
      </c>
      <c r="T37" s="4"/>
      <c r="U37" s="20">
        <f t="shared" si="38"/>
      </c>
      <c r="V37" s="20">
        <f t="shared" si="39"/>
      </c>
      <c r="W37" s="20">
        <f t="shared" si="40"/>
      </c>
      <c r="X37" s="20">
        <f t="shared" si="41"/>
      </c>
      <c r="Y37" s="20">
        <f t="shared" si="42"/>
      </c>
      <c r="Z37" s="20">
        <f t="shared" si="43"/>
      </c>
    </row>
    <row r="38" ht="14.25" customHeight="1" spans="1:26" x14ac:dyDescent="0.25">
      <c r="A38" s="68">
        <f>IF(ISBLANK(CT!A38),"",CT!A38)</f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20">
        <f t="shared" si="31"/>
        <v>0</v>
      </c>
      <c r="M38" s="6"/>
      <c r="N38" s="20">
        <f t="shared" si="32"/>
      </c>
      <c r="O38" s="20">
        <f t="shared" si="33"/>
      </c>
      <c r="P38" s="20">
        <f t="shared" si="34"/>
      </c>
      <c r="Q38" s="20">
        <f t="shared" si="35"/>
      </c>
      <c r="R38" s="20">
        <f t="shared" si="36"/>
      </c>
      <c r="S38" s="20">
        <f t="shared" si="37"/>
      </c>
      <c r="T38" s="4"/>
      <c r="U38" s="20">
        <f t="shared" si="38"/>
      </c>
      <c r="V38" s="20">
        <f t="shared" si="39"/>
      </c>
      <c r="W38" s="20">
        <f t="shared" si="40"/>
      </c>
      <c r="X38" s="20">
        <f t="shared" si="41"/>
      </c>
      <c r="Y38" s="20">
        <f t="shared" si="42"/>
      </c>
      <c r="Z38" s="20">
        <f t="shared" si="43"/>
      </c>
    </row>
    <row r="39" ht="14.25" customHeight="1" spans="1:26" x14ac:dyDescent="0.25">
      <c r="A39" s="68">
        <f>IF(ISBLANK(CT!A39),"",CT!A39)</f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20">
        <f t="shared" si="31"/>
        <v>0</v>
      </c>
      <c r="M39" s="6"/>
      <c r="N39" s="20">
        <f t="shared" si="32"/>
      </c>
      <c r="O39" s="20">
        <f t="shared" si="33"/>
      </c>
      <c r="P39" s="20">
        <f t="shared" si="34"/>
      </c>
      <c r="Q39" s="20">
        <f t="shared" si="35"/>
      </c>
      <c r="R39" s="20">
        <f t="shared" si="36"/>
      </c>
      <c r="S39" s="20">
        <f t="shared" si="37"/>
      </c>
      <c r="T39" s="4"/>
      <c r="U39" s="20">
        <f t="shared" si="38"/>
      </c>
      <c r="V39" s="20">
        <f t="shared" si="39"/>
      </c>
      <c r="W39" s="20">
        <f t="shared" si="40"/>
      </c>
      <c r="X39" s="20">
        <f t="shared" si="41"/>
      </c>
      <c r="Y39" s="20">
        <f t="shared" si="42"/>
      </c>
      <c r="Z39" s="20">
        <f t="shared" si="43"/>
      </c>
    </row>
    <row r="40" ht="14.25" customHeight="1" spans="1:26" x14ac:dyDescent="0.25">
      <c r="A40" s="68">
        <f>IF(ISBLANK(CT!A40),"",CT!A40)</f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20">
        <f t="shared" si="31"/>
        <v>0</v>
      </c>
      <c r="M40" s="6"/>
      <c r="N40" s="20">
        <f t="shared" si="32"/>
      </c>
      <c r="O40" s="20">
        <f t="shared" si="33"/>
      </c>
      <c r="P40" s="20">
        <f t="shared" si="34"/>
      </c>
      <c r="Q40" s="20">
        <f t="shared" si="35"/>
      </c>
      <c r="R40" s="20">
        <f t="shared" si="36"/>
      </c>
      <c r="S40" s="20">
        <f t="shared" si="37"/>
      </c>
      <c r="T40" s="4"/>
      <c r="U40" s="20">
        <f t="shared" si="38"/>
      </c>
      <c r="V40" s="20">
        <f t="shared" si="39"/>
      </c>
      <c r="W40" s="20">
        <f t="shared" si="40"/>
      </c>
      <c r="X40" s="20">
        <f t="shared" si="41"/>
      </c>
      <c r="Y40" s="20">
        <f t="shared" si="42"/>
      </c>
      <c r="Z40" s="20">
        <f t="shared" si="43"/>
      </c>
    </row>
    <row r="41" ht="14.25" customHeight="1" spans="1:26" x14ac:dyDescent="0.25">
      <c r="A41" s="68">
        <f>IF(ISBLANK(CT!A41),"",CT!A41)</f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20">
        <f t="shared" si="31"/>
        <v>0</v>
      </c>
      <c r="M41" s="6"/>
      <c r="N41" s="20">
        <f t="shared" si="32"/>
      </c>
      <c r="O41" s="20">
        <f t="shared" si="33"/>
      </c>
      <c r="P41" s="20">
        <f t="shared" si="34"/>
      </c>
      <c r="Q41" s="20">
        <f t="shared" si="35"/>
      </c>
      <c r="R41" s="20">
        <f t="shared" si="36"/>
      </c>
      <c r="S41" s="20">
        <f t="shared" si="37"/>
      </c>
      <c r="T41" s="4"/>
      <c r="U41" s="20">
        <f t="shared" si="38"/>
      </c>
      <c r="V41" s="20">
        <f t="shared" si="39"/>
      </c>
      <c r="W41" s="20">
        <f t="shared" si="40"/>
      </c>
      <c r="X41" s="20">
        <f t="shared" si="41"/>
      </c>
      <c r="Y41" s="20">
        <f t="shared" si="42"/>
      </c>
      <c r="Z41" s="20">
        <f t="shared" si="43"/>
      </c>
    </row>
    <row r="42" ht="14.25" customHeight="1" spans="1:26" x14ac:dyDescent="0.25">
      <c r="A42" s="68">
        <f>IF(ISBLANK(CT!A42),"",CT!A42)</f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20">
        <f t="shared" si="31"/>
        <v>0</v>
      </c>
      <c r="M42" s="6"/>
      <c r="N42" s="20">
        <f t="shared" si="32"/>
      </c>
      <c r="O42" s="20">
        <f t="shared" si="33"/>
      </c>
      <c r="P42" s="20">
        <f t="shared" si="34"/>
      </c>
      <c r="Q42" s="20">
        <f t="shared" si="35"/>
      </c>
      <c r="R42" s="20">
        <f t="shared" si="36"/>
      </c>
      <c r="S42" s="20">
        <f t="shared" si="37"/>
      </c>
      <c r="T42" s="4"/>
      <c r="U42" s="20">
        <f t="shared" si="38"/>
      </c>
      <c r="V42" s="20">
        <f t="shared" si="39"/>
      </c>
      <c r="W42" s="20">
        <f t="shared" si="40"/>
      </c>
      <c r="X42" s="20">
        <f t="shared" si="41"/>
      </c>
      <c r="Y42" s="20">
        <f t="shared" si="42"/>
      </c>
      <c r="Z42" s="20">
        <f t="shared" si="43"/>
      </c>
    </row>
    <row r="43" ht="14.25" customHeight="1" spans="1:26" x14ac:dyDescent="0.25">
      <c r="A43" s="68">
        <f>IF(ISBLANK(CT!A43),"",CT!A43)</f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20">
        <f t="shared" si="31"/>
        <v>0</v>
      </c>
      <c r="M43" s="6"/>
      <c r="N43" s="20">
        <f t="shared" si="32"/>
      </c>
      <c r="O43" s="20">
        <f t="shared" si="33"/>
      </c>
      <c r="P43" s="20">
        <f t="shared" si="34"/>
      </c>
      <c r="Q43" s="20">
        <f t="shared" si="35"/>
      </c>
      <c r="R43" s="20">
        <f t="shared" si="36"/>
      </c>
      <c r="S43" s="20">
        <f t="shared" si="37"/>
      </c>
      <c r="T43" s="4"/>
      <c r="U43" s="20">
        <f t="shared" si="38"/>
      </c>
      <c r="V43" s="20">
        <f t="shared" si="39"/>
      </c>
      <c r="W43" s="20">
        <f t="shared" si="40"/>
      </c>
      <c r="X43" s="20">
        <f t="shared" si="41"/>
      </c>
      <c r="Y43" s="20">
        <f t="shared" si="42"/>
      </c>
      <c r="Z43" s="20">
        <f t="shared" si="43"/>
      </c>
    </row>
    <row r="44" ht="14.25" customHeight="1" spans="1:26" x14ac:dyDescent="0.25">
      <c r="A44" s="68">
        <f>IF(ISBLANK(CT!A44),"",CT!A44)</f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20">
        <f t="shared" si="31"/>
        <v>0</v>
      </c>
      <c r="M44" s="6"/>
      <c r="N44" s="20">
        <f t="shared" si="32"/>
      </c>
      <c r="O44" s="20">
        <f t="shared" si="33"/>
      </c>
      <c r="P44" s="20">
        <f t="shared" si="34"/>
      </c>
      <c r="Q44" s="20">
        <f t="shared" si="35"/>
      </c>
      <c r="R44" s="20">
        <f t="shared" si="36"/>
      </c>
      <c r="S44" s="20">
        <f t="shared" si="37"/>
      </c>
      <c r="T44" s="4"/>
      <c r="U44" s="20">
        <f t="shared" si="38"/>
      </c>
      <c r="V44" s="20">
        <f t="shared" si="39"/>
      </c>
      <c r="W44" s="20">
        <f t="shared" si="40"/>
      </c>
      <c r="X44" s="20">
        <f t="shared" si="41"/>
      </c>
      <c r="Y44" s="20">
        <f t="shared" si="42"/>
      </c>
      <c r="Z44" s="20">
        <f t="shared" si="43"/>
      </c>
    </row>
    <row r="45" ht="14.25" customHeight="1" spans="1:26" x14ac:dyDescent="0.25">
      <c r="A45" s="68">
        <f>IF(ISBLANK(CT!A45),"",CT!A45)</f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20">
        <f t="shared" si="31"/>
        <v>0</v>
      </c>
      <c r="M45" s="6"/>
      <c r="N45" s="20">
        <f t="shared" si="32"/>
      </c>
      <c r="O45" s="20">
        <f t="shared" si="33"/>
      </c>
      <c r="P45" s="20">
        <f t="shared" si="34"/>
      </c>
      <c r="Q45" s="20">
        <f t="shared" si="35"/>
      </c>
      <c r="R45" s="20">
        <f t="shared" si="36"/>
      </c>
      <c r="S45" s="20">
        <f t="shared" si="37"/>
      </c>
      <c r="T45" s="4"/>
      <c r="U45" s="20">
        <f t="shared" si="38"/>
      </c>
      <c r="V45" s="20">
        <f t="shared" si="39"/>
      </c>
      <c r="W45" s="20">
        <f t="shared" si="40"/>
      </c>
      <c r="X45" s="20">
        <f t="shared" si="41"/>
      </c>
      <c r="Y45" s="20">
        <f t="shared" si="42"/>
      </c>
      <c r="Z45" s="20">
        <f t="shared" si="43"/>
      </c>
    </row>
    <row r="46" ht="14.25" customHeight="1" spans="1:26" x14ac:dyDescent="0.25">
      <c r="A46" s="68">
        <f>IF(ISBLANK(CT!A46),"",CT!A46)</f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20">
        <f t="shared" si="31"/>
        <v>0</v>
      </c>
      <c r="M46" s="6"/>
      <c r="N46" s="20">
        <f t="shared" si="32"/>
      </c>
      <c r="O46" s="20">
        <f t="shared" si="33"/>
      </c>
      <c r="P46" s="20">
        <f t="shared" si="34"/>
      </c>
      <c r="Q46" s="20">
        <f t="shared" si="35"/>
      </c>
      <c r="R46" s="20">
        <f t="shared" si="36"/>
      </c>
      <c r="S46" s="20">
        <f t="shared" si="37"/>
      </c>
      <c r="T46" s="4"/>
      <c r="U46" s="20">
        <f t="shared" si="38"/>
      </c>
      <c r="V46" s="20">
        <f t="shared" si="39"/>
      </c>
      <c r="W46" s="20">
        <f t="shared" si="40"/>
      </c>
      <c r="X46" s="20">
        <f t="shared" si="41"/>
      </c>
      <c r="Y46" s="20">
        <f t="shared" si="42"/>
      </c>
      <c r="Z46" s="20">
        <f t="shared" si="43"/>
      </c>
    </row>
    <row r="47" ht="14.25" customHeight="1" spans="1:26" x14ac:dyDescent="0.25">
      <c r="A47" s="68">
        <f>IF(ISBLANK(CT!A47),"",CT!A47)</f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20">
        <f t="shared" si="31"/>
        <v>0</v>
      </c>
      <c r="M47" s="6"/>
      <c r="N47" s="20">
        <f t="shared" si="32"/>
      </c>
      <c r="O47" s="20">
        <f t="shared" si="33"/>
      </c>
      <c r="P47" s="20">
        <f t="shared" si="34"/>
      </c>
      <c r="Q47" s="20">
        <f t="shared" si="35"/>
      </c>
      <c r="R47" s="20">
        <f t="shared" si="36"/>
      </c>
      <c r="S47" s="20">
        <f t="shared" si="37"/>
      </c>
      <c r="T47" s="4"/>
      <c r="U47" s="20">
        <f t="shared" si="38"/>
      </c>
      <c r="V47" s="20">
        <f t="shared" si="39"/>
      </c>
      <c r="W47" s="20">
        <f t="shared" si="40"/>
      </c>
      <c r="X47" s="20">
        <f t="shared" si="41"/>
      </c>
      <c r="Y47" s="20">
        <f t="shared" si="42"/>
      </c>
      <c r="Z47" s="20">
        <f t="shared" si="43"/>
      </c>
    </row>
    <row r="48" ht="14.25" customHeight="1" spans="1:26" x14ac:dyDescent="0.25">
      <c r="A48" s="68">
        <f>IF(ISBLANK(CT!A48),"",CT!A48)</f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20">
        <f t="shared" si="31"/>
        <v>0</v>
      </c>
      <c r="M48" s="6"/>
      <c r="N48" s="20">
        <f t="shared" si="32"/>
      </c>
      <c r="O48" s="20">
        <f t="shared" si="33"/>
      </c>
      <c r="P48" s="20">
        <f t="shared" si="34"/>
      </c>
      <c r="Q48" s="20">
        <f t="shared" si="35"/>
      </c>
      <c r="R48" s="20">
        <f t="shared" si="36"/>
      </c>
      <c r="S48" s="20">
        <f t="shared" si="37"/>
      </c>
      <c r="T48" s="4"/>
      <c r="U48" s="20">
        <f t="shared" si="38"/>
      </c>
      <c r="V48" s="20">
        <f t="shared" si="39"/>
      </c>
      <c r="W48" s="20">
        <f t="shared" si="40"/>
      </c>
      <c r="X48" s="20">
        <f t="shared" si="41"/>
      </c>
      <c r="Y48" s="20">
        <f t="shared" si="42"/>
      </c>
      <c r="Z48" s="20">
        <f t="shared" si="43"/>
      </c>
    </row>
    <row r="49" ht="14.25" customHeight="1" spans="1:26" x14ac:dyDescent="0.25">
      <c r="A49" s="68">
        <f>IF(ISBLANK(CT!A49),"",CT!A49)</f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20">
        <f t="shared" si="31"/>
        <v>0</v>
      </c>
      <c r="M49" s="6"/>
      <c r="N49" s="20">
        <f t="shared" si="32"/>
      </c>
      <c r="O49" s="20">
        <f t="shared" si="33"/>
      </c>
      <c r="P49" s="20">
        <f t="shared" si="34"/>
      </c>
      <c r="Q49" s="20">
        <f t="shared" si="35"/>
      </c>
      <c r="R49" s="20">
        <f t="shared" si="36"/>
      </c>
      <c r="S49" s="20">
        <f t="shared" si="37"/>
      </c>
      <c r="T49" s="4"/>
      <c r="U49" s="20">
        <f t="shared" si="38"/>
      </c>
      <c r="V49" s="20">
        <f t="shared" si="39"/>
      </c>
      <c r="W49" s="20">
        <f t="shared" si="40"/>
      </c>
      <c r="X49" s="20">
        <f t="shared" si="41"/>
      </c>
      <c r="Y49" s="20">
        <f t="shared" si="42"/>
      </c>
      <c r="Z49" s="20">
        <f t="shared" si="43"/>
      </c>
    </row>
    <row r="50" ht="14.25" customHeight="1" spans="1:26" x14ac:dyDescent="0.25">
      <c r="A50" s="68">
        <f>IF(ISBLANK(CT!A50),"",CT!A50)</f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20">
        <f t="shared" si="31"/>
        <v>0</v>
      </c>
      <c r="M50" s="6"/>
      <c r="N50" s="20">
        <f t="shared" si="32"/>
      </c>
      <c r="O50" s="20">
        <f t="shared" si="33"/>
      </c>
      <c r="P50" s="20">
        <f t="shared" si="34"/>
      </c>
      <c r="Q50" s="20">
        <f t="shared" si="35"/>
      </c>
      <c r="R50" s="20">
        <f t="shared" si="36"/>
      </c>
      <c r="S50" s="20">
        <f t="shared" si="37"/>
      </c>
      <c r="T50" s="4"/>
      <c r="U50" s="20">
        <f t="shared" si="38"/>
      </c>
      <c r="V50" s="20">
        <f t="shared" si="39"/>
      </c>
      <c r="W50" s="20">
        <f t="shared" si="40"/>
      </c>
      <c r="X50" s="20">
        <f t="shared" si="41"/>
      </c>
      <c r="Y50" s="20">
        <f t="shared" si="42"/>
      </c>
      <c r="Z50" s="20">
        <f t="shared" si="43"/>
      </c>
    </row>
    <row r="51" ht="14.25" customHeight="1" spans="1:26" x14ac:dyDescent="0.25">
      <c r="A51" s="68">
        <f>IF(ISBLANK(CT!A51),"",CT!A51)</f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20">
        <f t="shared" si="31"/>
        <v>0</v>
      </c>
      <c r="M51" s="6"/>
      <c r="N51" s="20">
        <f t="shared" si="32"/>
      </c>
      <c r="O51" s="20">
        <f t="shared" si="33"/>
      </c>
      <c r="P51" s="20">
        <f t="shared" si="34"/>
      </c>
      <c r="Q51" s="20">
        <f t="shared" si="35"/>
      </c>
      <c r="R51" s="20">
        <f t="shared" si="36"/>
      </c>
      <c r="S51" s="20">
        <f t="shared" si="37"/>
      </c>
      <c r="T51" s="4"/>
      <c r="U51" s="20">
        <f t="shared" si="38"/>
      </c>
      <c r="V51" s="20">
        <f t="shared" si="39"/>
      </c>
      <c r="W51" s="20">
        <f t="shared" si="40"/>
      </c>
      <c r="X51" s="20">
        <f t="shared" si="41"/>
      </c>
      <c r="Y51" s="20">
        <f t="shared" si="42"/>
      </c>
      <c r="Z51" s="20">
        <f t="shared" si="43"/>
      </c>
    </row>
    <row r="52" ht="14.25" customHeight="1" spans="1:26" x14ac:dyDescent="0.25">
      <c r="A52" s="68">
        <f>IF(ISBLANK(CT!A52),"",CT!A52)</f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20">
        <f t="shared" si="31"/>
        <v>0</v>
      </c>
      <c r="M52" s="6"/>
      <c r="N52" s="20">
        <f t="shared" si="32"/>
      </c>
      <c r="O52" s="20">
        <f t="shared" si="33"/>
      </c>
      <c r="P52" s="20">
        <f t="shared" si="34"/>
      </c>
      <c r="Q52" s="20">
        <f t="shared" si="35"/>
      </c>
      <c r="R52" s="20">
        <f t="shared" si="36"/>
      </c>
      <c r="S52" s="20">
        <f t="shared" si="37"/>
      </c>
      <c r="T52" s="4"/>
      <c r="U52" s="20">
        <f t="shared" si="38"/>
      </c>
      <c r="V52" s="20">
        <f t="shared" si="39"/>
      </c>
      <c r="W52" s="20">
        <f t="shared" si="40"/>
      </c>
      <c r="X52" s="20">
        <f t="shared" si="41"/>
      </c>
      <c r="Y52" s="20">
        <f t="shared" si="42"/>
      </c>
      <c r="Z52" s="20">
        <f t="shared" si="43"/>
      </c>
    </row>
    <row r="53" ht="14.25" customHeight="1" spans="1:26" x14ac:dyDescent="0.25">
      <c r="A53" s="68">
        <f>IF(ISBLANK(CT!A53),"",CT!A53)</f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20">
        <f t="shared" si="31"/>
        <v>0</v>
      </c>
      <c r="M53" s="6"/>
      <c r="N53" s="20">
        <f t="shared" si="32"/>
      </c>
      <c r="O53" s="20">
        <f t="shared" si="33"/>
      </c>
      <c r="P53" s="20">
        <f t="shared" si="34"/>
      </c>
      <c r="Q53" s="20">
        <f t="shared" si="35"/>
      </c>
      <c r="R53" s="20">
        <f t="shared" si="36"/>
      </c>
      <c r="S53" s="20">
        <f t="shared" si="37"/>
      </c>
      <c r="T53" s="4"/>
      <c r="U53" s="20">
        <f t="shared" si="38"/>
      </c>
      <c r="V53" s="20">
        <f t="shared" si="39"/>
      </c>
      <c r="W53" s="20">
        <f t="shared" si="40"/>
      </c>
      <c r="X53" s="20">
        <f t="shared" si="41"/>
      </c>
      <c r="Y53" s="20">
        <f t="shared" si="42"/>
      </c>
      <c r="Z53" s="20">
        <f t="shared" si="43"/>
      </c>
    </row>
    <row r="54" ht="14.25" customHeight="1" spans="1:26" x14ac:dyDescent="0.25">
      <c r="A54" s="68">
        <f>IF(ISBLANK(CT!A54),"",CT!A54)</f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20">
        <f t="shared" si="31"/>
        <v>0</v>
      </c>
      <c r="M54" s="6"/>
      <c r="N54" s="20">
        <f t="shared" si="32"/>
      </c>
      <c r="O54" s="20">
        <f t="shared" si="33"/>
      </c>
      <c r="P54" s="20">
        <f t="shared" si="34"/>
      </c>
      <c r="Q54" s="20">
        <f t="shared" si="35"/>
      </c>
      <c r="R54" s="20">
        <f t="shared" si="36"/>
      </c>
      <c r="S54" s="20">
        <f t="shared" si="37"/>
      </c>
      <c r="T54" s="4"/>
      <c r="U54" s="20">
        <f t="shared" si="38"/>
      </c>
      <c r="V54" s="20">
        <f t="shared" si="39"/>
      </c>
      <c r="W54" s="20">
        <f t="shared" si="40"/>
      </c>
      <c r="X54" s="20">
        <f t="shared" si="41"/>
      </c>
      <c r="Y54" s="20">
        <f t="shared" si="42"/>
      </c>
      <c r="Z54" s="20">
        <f t="shared" si="43"/>
      </c>
    </row>
    <row r="55" ht="14.25" customHeight="1" spans="1:26" x14ac:dyDescent="0.25">
      <c r="A55" s="68">
        <f>IF(ISBLANK(CT!A55),"",CT!A55)</f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20">
        <f t="shared" si="31"/>
        <v>0</v>
      </c>
      <c r="M55" s="6"/>
      <c r="N55" s="20">
        <f t="shared" si="32"/>
      </c>
      <c r="O55" s="20">
        <f t="shared" si="33"/>
      </c>
      <c r="P55" s="20">
        <f t="shared" si="34"/>
      </c>
      <c r="Q55" s="20">
        <f t="shared" si="35"/>
      </c>
      <c r="R55" s="20">
        <f t="shared" si="36"/>
      </c>
      <c r="S55" s="20">
        <f t="shared" si="37"/>
      </c>
      <c r="T55" s="4"/>
      <c r="U55" s="20">
        <f t="shared" si="38"/>
      </c>
      <c r="V55" s="20">
        <f t="shared" si="39"/>
      </c>
      <c r="W55" s="20">
        <f t="shared" si="40"/>
      </c>
      <c r="X55" s="20">
        <f t="shared" si="41"/>
      </c>
      <c r="Y55" s="20">
        <f t="shared" si="42"/>
      </c>
      <c r="Z55" s="20">
        <f t="shared" si="43"/>
      </c>
    </row>
    <row r="56" ht="14.25" customHeight="1" spans="1:26" x14ac:dyDescent="0.25">
      <c r="A56" s="68">
        <f>IF(ISBLANK(CT!A56),"",CT!A56)</f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20">
        <f t="shared" si="31"/>
        <v>0</v>
      </c>
      <c r="M56" s="6"/>
      <c r="N56" s="20">
        <f t="shared" si="32"/>
      </c>
      <c r="O56" s="20">
        <f t="shared" si="33"/>
      </c>
      <c r="P56" s="20">
        <f t="shared" si="34"/>
      </c>
      <c r="Q56" s="20">
        <f t="shared" si="35"/>
      </c>
      <c r="R56" s="20">
        <f t="shared" si="36"/>
      </c>
      <c r="S56" s="20">
        <f t="shared" si="37"/>
      </c>
      <c r="T56" s="4"/>
      <c r="U56" s="20">
        <f t="shared" si="38"/>
      </c>
      <c r="V56" s="20">
        <f t="shared" si="39"/>
      </c>
      <c r="W56" s="20">
        <f t="shared" si="40"/>
      </c>
      <c r="X56" s="20">
        <f t="shared" si="41"/>
      </c>
      <c r="Y56" s="20">
        <f t="shared" si="42"/>
      </c>
      <c r="Z56" s="20">
        <f t="shared" si="43"/>
      </c>
    </row>
    <row r="57" ht="14.25" customHeight="1" spans="1:26" x14ac:dyDescent="0.25">
      <c r="A57" s="68">
        <f>IF(ISBLANK(CT!A57),"",CT!A57)</f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20">
        <f t="shared" si="31"/>
        <v>0</v>
      </c>
      <c r="M57" s="6"/>
      <c r="N57" s="20">
        <f t="shared" si="32"/>
      </c>
      <c r="O57" s="20">
        <f t="shared" si="33"/>
      </c>
      <c r="P57" s="20">
        <f t="shared" si="34"/>
      </c>
      <c r="Q57" s="20">
        <f t="shared" si="35"/>
      </c>
      <c r="R57" s="20">
        <f t="shared" si="36"/>
      </c>
      <c r="S57" s="20">
        <f t="shared" si="37"/>
      </c>
      <c r="T57" s="4"/>
      <c r="U57" s="20">
        <f t="shared" si="38"/>
      </c>
      <c r="V57" s="20">
        <f t="shared" si="39"/>
      </c>
      <c r="W57" s="20">
        <f t="shared" si="40"/>
      </c>
      <c r="X57" s="20">
        <f t="shared" si="41"/>
      </c>
      <c r="Y57" s="20">
        <f t="shared" si="42"/>
      </c>
      <c r="Z57" s="20">
        <f t="shared" si="43"/>
      </c>
    </row>
    <row r="58" ht="14.25" customHeight="1" spans="1:26" x14ac:dyDescent="0.25">
      <c r="A58" s="68">
        <f>IF(ISBLANK(CT!A58),"",CT!A58)</f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20">
        <f t="shared" si="31"/>
        <v>0</v>
      </c>
      <c r="M58" s="6"/>
      <c r="N58" s="20">
        <f t="shared" si="32"/>
      </c>
      <c r="O58" s="20">
        <f t="shared" si="33"/>
      </c>
      <c r="P58" s="20">
        <f t="shared" si="34"/>
      </c>
      <c r="Q58" s="20">
        <f t="shared" si="35"/>
      </c>
      <c r="R58" s="20">
        <f t="shared" si="36"/>
      </c>
      <c r="S58" s="20">
        <f t="shared" si="37"/>
      </c>
      <c r="T58" s="4"/>
      <c r="U58" s="20">
        <f t="shared" si="38"/>
      </c>
      <c r="V58" s="20">
        <f t="shared" si="39"/>
      </c>
      <c r="W58" s="20">
        <f t="shared" si="40"/>
      </c>
      <c r="X58" s="20">
        <f t="shared" si="41"/>
      </c>
      <c r="Y58" s="20">
        <f t="shared" si="42"/>
      </c>
      <c r="Z58" s="20">
        <f t="shared" si="43"/>
      </c>
    </row>
    <row r="59" ht="14.25" customHeight="1" spans="1:26" x14ac:dyDescent="0.25">
      <c r="A59" s="68">
        <f>IF(ISBLANK(CT!A59),"",CT!A59)</f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20">
        <f t="shared" si="31"/>
        <v>0</v>
      </c>
      <c r="M59" s="6"/>
      <c r="N59" s="20">
        <f t="shared" si="32"/>
      </c>
      <c r="O59" s="20">
        <f t="shared" si="33"/>
      </c>
      <c r="P59" s="20">
        <f t="shared" si="34"/>
      </c>
      <c r="Q59" s="20">
        <f t="shared" si="35"/>
      </c>
      <c r="R59" s="20">
        <f t="shared" si="36"/>
      </c>
      <c r="S59" s="20">
        <f t="shared" si="37"/>
      </c>
      <c r="T59" s="4"/>
      <c r="U59" s="20">
        <f t="shared" si="38"/>
      </c>
      <c r="V59" s="20">
        <f t="shared" si="39"/>
      </c>
      <c r="W59" s="20">
        <f t="shared" si="40"/>
      </c>
      <c r="X59" s="20">
        <f t="shared" si="41"/>
      </c>
      <c r="Y59" s="20">
        <f t="shared" si="42"/>
      </c>
      <c r="Z59" s="20">
        <f t="shared" si="43"/>
      </c>
    </row>
    <row r="60" ht="14.25" customHeight="1" spans="1:26" x14ac:dyDescent="0.25">
      <c r="A60" s="68">
        <f>IF(ISBLANK(CT!A60),"",CT!A60)</f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20">
        <f t="shared" si="31"/>
        <v>0</v>
      </c>
      <c r="M60" s="6"/>
      <c r="N60" s="20">
        <f t="shared" si="32"/>
      </c>
      <c r="O60" s="20">
        <f t="shared" si="33"/>
      </c>
      <c r="P60" s="20">
        <f t="shared" si="34"/>
      </c>
      <c r="Q60" s="20">
        <f t="shared" si="35"/>
      </c>
      <c r="R60" s="20">
        <f t="shared" si="36"/>
      </c>
      <c r="S60" s="20">
        <f t="shared" si="37"/>
      </c>
      <c r="T60" s="4"/>
      <c r="U60" s="20">
        <f t="shared" si="38"/>
      </c>
      <c r="V60" s="20">
        <f t="shared" si="39"/>
      </c>
      <c r="W60" s="20">
        <f t="shared" si="40"/>
      </c>
      <c r="X60" s="20">
        <f t="shared" si="41"/>
      </c>
      <c r="Y60" s="20">
        <f t="shared" si="42"/>
      </c>
      <c r="Z60" s="20">
        <f t="shared" si="43"/>
      </c>
    </row>
    <row r="61" ht="14.25" customHeight="1" spans="1:26" x14ac:dyDescent="0.25">
      <c r="A61" s="68">
        <f>IF(ISBLANK(CT!A61),"",CT!A61)</f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20">
        <f t="shared" si="31"/>
        <v>0</v>
      </c>
      <c r="M61" s="6"/>
      <c r="N61" s="20">
        <f t="shared" si="32"/>
      </c>
      <c r="O61" s="20">
        <f t="shared" si="33"/>
      </c>
      <c r="P61" s="20">
        <f t="shared" si="34"/>
      </c>
      <c r="Q61" s="20">
        <f t="shared" si="35"/>
      </c>
      <c r="R61" s="20">
        <f t="shared" si="36"/>
      </c>
      <c r="S61" s="20">
        <f t="shared" si="37"/>
      </c>
      <c r="T61" s="4"/>
      <c r="U61" s="20">
        <f t="shared" si="38"/>
      </c>
      <c r="V61" s="20">
        <f t="shared" si="39"/>
      </c>
      <c r="W61" s="20">
        <f t="shared" si="40"/>
      </c>
      <c r="X61" s="20">
        <f t="shared" si="41"/>
      </c>
      <c r="Y61" s="20">
        <f t="shared" si="42"/>
      </c>
      <c r="Z61" s="20">
        <f t="shared" si="43"/>
      </c>
    </row>
    <row r="62" ht="14.25" customHeight="1" spans="1:26" x14ac:dyDescent="0.25">
      <c r="A62" s="68">
        <f>IF(ISBLANK(CT!A62),"",CT!A62)</f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20">
        <f t="shared" si="31"/>
        <v>0</v>
      </c>
      <c r="M62" s="6"/>
      <c r="N62" s="20">
        <f t="shared" si="32"/>
      </c>
      <c r="O62" s="20">
        <f t="shared" si="33"/>
      </c>
      <c r="P62" s="20">
        <f t="shared" si="34"/>
      </c>
      <c r="Q62" s="20">
        <f t="shared" si="35"/>
      </c>
      <c r="R62" s="20">
        <f t="shared" si="36"/>
      </c>
      <c r="S62" s="20">
        <f t="shared" si="37"/>
      </c>
      <c r="T62" s="4"/>
      <c r="U62" s="20">
        <f t="shared" si="38"/>
      </c>
      <c r="V62" s="20">
        <f t="shared" si="39"/>
      </c>
      <c r="W62" s="20">
        <f t="shared" si="40"/>
      </c>
      <c r="X62" s="20">
        <f t="shared" si="41"/>
      </c>
      <c r="Y62" s="20">
        <f t="shared" si="42"/>
      </c>
      <c r="Z62" s="20">
        <f t="shared" si="43"/>
      </c>
    </row>
    <row r="63" ht="14.25" customHeight="1" spans="1:26" x14ac:dyDescent="0.25">
      <c r="A63" s="68">
        <f>IF(ISBLANK(CT!A63),"",CT!A63)</f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20">
        <f t="shared" si="31"/>
        <v>0</v>
      </c>
      <c r="M63" s="6"/>
      <c r="N63" s="20">
        <f t="shared" si="32"/>
      </c>
      <c r="O63" s="20">
        <f t="shared" si="33"/>
      </c>
      <c r="P63" s="20">
        <f t="shared" si="34"/>
      </c>
      <c r="Q63" s="20">
        <f t="shared" si="35"/>
      </c>
      <c r="R63" s="20">
        <f t="shared" si="36"/>
      </c>
      <c r="S63" s="20">
        <f t="shared" si="37"/>
      </c>
      <c r="T63" s="4"/>
      <c r="U63" s="20">
        <f t="shared" si="38"/>
      </c>
      <c r="V63" s="20">
        <f t="shared" si="39"/>
      </c>
      <c r="W63" s="20">
        <f t="shared" si="40"/>
      </c>
      <c r="X63" s="20">
        <f t="shared" si="41"/>
      </c>
      <c r="Y63" s="20">
        <f t="shared" si="42"/>
      </c>
      <c r="Z63" s="20">
        <f t="shared" si="43"/>
      </c>
    </row>
    <row r="64" ht="14.25" customHeight="1" spans="1:26" x14ac:dyDescent="0.25">
      <c r="A64" s="68">
        <f>IF(ISBLANK(CT!A64),"",CT!A64)</f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20">
        <f t="shared" si="31"/>
        <v>0</v>
      </c>
      <c r="M64" s="6"/>
      <c r="N64" s="20">
        <f t="shared" si="32"/>
      </c>
      <c r="O64" s="20">
        <f t="shared" si="33"/>
      </c>
      <c r="P64" s="20">
        <f t="shared" si="34"/>
      </c>
      <c r="Q64" s="20">
        <f t="shared" si="35"/>
      </c>
      <c r="R64" s="20">
        <f t="shared" si="36"/>
      </c>
      <c r="S64" s="20">
        <f t="shared" si="37"/>
      </c>
      <c r="T64" s="4"/>
      <c r="U64" s="20">
        <f t="shared" si="38"/>
      </c>
      <c r="V64" s="20">
        <f t="shared" si="39"/>
      </c>
      <c r="W64" s="20">
        <f t="shared" si="40"/>
      </c>
      <c r="X64" s="20">
        <f t="shared" si="41"/>
      </c>
      <c r="Y64" s="20">
        <f t="shared" si="42"/>
      </c>
      <c r="Z64" s="20">
        <f t="shared" si="43"/>
      </c>
    </row>
    <row r="65" ht="14.25" customHeight="1" spans="1:26" x14ac:dyDescent="0.25">
      <c r="A65" s="68">
        <f>IF(ISBLANK(CT!A65),"",CT!A65)</f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20">
        <f t="shared" si="31"/>
        <v>0</v>
      </c>
      <c r="M65" s="6"/>
      <c r="N65" s="20">
        <f t="shared" si="32"/>
      </c>
      <c r="O65" s="20">
        <f t="shared" si="33"/>
      </c>
      <c r="P65" s="20">
        <f t="shared" si="34"/>
      </c>
      <c r="Q65" s="20">
        <f t="shared" si="35"/>
      </c>
      <c r="R65" s="20">
        <f t="shared" si="36"/>
      </c>
      <c r="S65" s="20">
        <f t="shared" si="37"/>
      </c>
      <c r="T65" s="4"/>
      <c r="U65" s="20">
        <f t="shared" si="38"/>
      </c>
      <c r="V65" s="20">
        <f t="shared" si="39"/>
      </c>
      <c r="W65" s="20">
        <f t="shared" si="40"/>
      </c>
      <c r="X65" s="20">
        <f t="shared" si="41"/>
      </c>
      <c r="Y65" s="20">
        <f t="shared" si="42"/>
      </c>
      <c r="Z65" s="20">
        <f t="shared" si="43"/>
      </c>
    </row>
    <row r="66" ht="14.25" customHeight="1" spans="1:26" x14ac:dyDescent="0.25">
      <c r="A66" s="68">
        <f>IF(ISBLANK(CT!A66),"",CT!A66)</f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20">
        <f t="shared" si="31"/>
        <v>0</v>
      </c>
      <c r="M66" s="6"/>
      <c r="N66" s="20">
        <f t="shared" si="32"/>
      </c>
      <c r="O66" s="20">
        <f t="shared" si="33"/>
      </c>
      <c r="P66" s="20">
        <f t="shared" si="34"/>
      </c>
      <c r="Q66" s="20">
        <f t="shared" si="35"/>
      </c>
      <c r="R66" s="20">
        <f t="shared" si="36"/>
      </c>
      <c r="S66" s="20">
        <f t="shared" si="37"/>
      </c>
      <c r="T66" s="4"/>
      <c r="U66" s="20">
        <f t="shared" si="38"/>
      </c>
      <c r="V66" s="20">
        <f t="shared" si="39"/>
      </c>
      <c r="W66" s="20">
        <f t="shared" si="40"/>
      </c>
      <c r="X66" s="20">
        <f t="shared" si="41"/>
      </c>
      <c r="Y66" s="20">
        <f t="shared" si="42"/>
      </c>
      <c r="Z66" s="20">
        <f t="shared" si="43"/>
      </c>
    </row>
    <row r="67" ht="14.25" customHeight="1" spans="1:26" x14ac:dyDescent="0.25">
      <c r="A67" s="68">
        <f>IF(ISBLANK(CT!A67),"",CT!A67)</f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20">
        <f t="shared" si="31"/>
        <v>0</v>
      </c>
      <c r="M67" s="6"/>
      <c r="N67" s="20">
        <f t="shared" si="32"/>
      </c>
      <c r="O67" s="20">
        <f t="shared" si="33"/>
      </c>
      <c r="P67" s="20">
        <f t="shared" si="34"/>
      </c>
      <c r="Q67" s="20">
        <f t="shared" si="35"/>
      </c>
      <c r="R67" s="20">
        <f t="shared" si="36"/>
      </c>
      <c r="S67" s="20">
        <f t="shared" si="37"/>
      </c>
      <c r="T67" s="4"/>
      <c r="U67" s="20">
        <f t="shared" si="38"/>
      </c>
      <c r="V67" s="20">
        <f t="shared" si="39"/>
      </c>
      <c r="W67" s="20">
        <f t="shared" si="40"/>
      </c>
      <c r="X67" s="20">
        <f t="shared" si="41"/>
      </c>
      <c r="Y67" s="20">
        <f t="shared" si="42"/>
      </c>
      <c r="Z67" s="20">
        <f t="shared" si="43"/>
      </c>
    </row>
    <row r="68" ht="14.25" customHeight="1" spans="1:26" x14ac:dyDescent="0.25">
      <c r="A68" s="68">
        <f>IF(ISBLANK(CT!A68),"",CT!A68)</f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20">
        <f t="shared" si="31"/>
        <v>0</v>
      </c>
      <c r="M68" s="6"/>
      <c r="N68" s="20">
        <f t="shared" si="32"/>
      </c>
      <c r="O68" s="20">
        <f t="shared" si="33"/>
      </c>
      <c r="P68" s="20">
        <f t="shared" si="34"/>
      </c>
      <c r="Q68" s="20">
        <f t="shared" si="35"/>
      </c>
      <c r="R68" s="20">
        <f t="shared" si="36"/>
      </c>
      <c r="S68" s="20">
        <f t="shared" si="37"/>
      </c>
      <c r="T68" s="4"/>
      <c r="U68" s="20">
        <f t="shared" si="38"/>
      </c>
      <c r="V68" s="20">
        <f t="shared" si="39"/>
      </c>
      <c r="W68" s="20">
        <f t="shared" si="40"/>
      </c>
      <c r="X68" s="20">
        <f t="shared" si="41"/>
      </c>
      <c r="Y68" s="20">
        <f t="shared" si="42"/>
      </c>
      <c r="Z68" s="20">
        <f t="shared" si="43"/>
      </c>
    </row>
    <row r="69" ht="14.25" customHeight="1" spans="1:26" x14ac:dyDescent="0.25">
      <c r="A69" s="68">
        <f>IF(ISBLANK(CT!A69),"",CT!A69)</f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20">
        <f t="shared" si="31"/>
        <v>0</v>
      </c>
      <c r="M69" s="6"/>
      <c r="N69" s="20">
        <f t="shared" si="32"/>
      </c>
      <c r="O69" s="20">
        <f t="shared" si="33"/>
      </c>
      <c r="P69" s="20">
        <f t="shared" si="34"/>
      </c>
      <c r="Q69" s="20">
        <f t="shared" si="35"/>
      </c>
      <c r="R69" s="20">
        <f t="shared" si="36"/>
      </c>
      <c r="S69" s="20">
        <f t="shared" si="37"/>
      </c>
      <c r="T69" s="4"/>
      <c r="U69" s="20">
        <f t="shared" si="38"/>
      </c>
      <c r="V69" s="20">
        <f t="shared" si="39"/>
      </c>
      <c r="W69" s="20">
        <f t="shared" si="40"/>
      </c>
      <c r="X69" s="20">
        <f t="shared" si="41"/>
      </c>
      <c r="Y69" s="20">
        <f t="shared" si="42"/>
      </c>
      <c r="Z69" s="20">
        <f t="shared" si="43"/>
      </c>
    </row>
    <row r="70" ht="14.25" customHeight="1" spans="1:26" x14ac:dyDescent="0.25">
      <c r="A70" s="68">
        <f>IF(ISBLANK(CT!A70),"",CT!A70)</f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20">
        <f t="shared" si="31"/>
        <v>0</v>
      </c>
      <c r="M70" s="6"/>
      <c r="N70" s="20">
        <f t="shared" si="32"/>
      </c>
      <c r="O70" s="20">
        <f t="shared" si="33"/>
      </c>
      <c r="P70" s="20">
        <f t="shared" si="34"/>
      </c>
      <c r="Q70" s="20">
        <f t="shared" si="35"/>
      </c>
      <c r="R70" s="20">
        <f t="shared" si="36"/>
      </c>
      <c r="S70" s="20">
        <f t="shared" si="37"/>
      </c>
      <c r="T70" s="4"/>
      <c r="U70" s="20">
        <f t="shared" si="38"/>
      </c>
      <c r="V70" s="20">
        <f t="shared" si="39"/>
      </c>
      <c r="W70" s="20">
        <f t="shared" si="40"/>
      </c>
      <c r="X70" s="20">
        <f t="shared" si="41"/>
      </c>
      <c r="Y70" s="20">
        <f t="shared" si="42"/>
      </c>
      <c r="Z70" s="20">
        <f t="shared" si="43"/>
      </c>
    </row>
    <row r="71" ht="14.25" customHeight="1" spans="1:26" x14ac:dyDescent="0.25">
      <c r="A71" s="68">
        <f>IF(ISBLANK(CT!A71),"",CT!A71)</f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20">
        <f t="shared" si="31"/>
        <v>0</v>
      </c>
      <c r="M71" s="6"/>
      <c r="N71" s="20">
        <f t="shared" si="32"/>
      </c>
      <c r="O71" s="20">
        <f t="shared" si="33"/>
      </c>
      <c r="P71" s="20">
        <f t="shared" si="34"/>
      </c>
      <c r="Q71" s="20">
        <f t="shared" si="35"/>
      </c>
      <c r="R71" s="20">
        <f t="shared" si="36"/>
      </c>
      <c r="S71" s="20">
        <f t="shared" si="37"/>
      </c>
      <c r="T71" s="4"/>
      <c r="U71" s="20">
        <f t="shared" si="38"/>
      </c>
      <c r="V71" s="20">
        <f t="shared" si="39"/>
      </c>
      <c r="W71" s="20">
        <f t="shared" si="40"/>
      </c>
      <c r="X71" s="20">
        <f t="shared" si="41"/>
      </c>
      <c r="Y71" s="20">
        <f t="shared" si="42"/>
      </c>
      <c r="Z71" s="20">
        <f t="shared" si="43"/>
      </c>
    </row>
    <row r="72" ht="14.25" customHeight="1" spans="1:26" x14ac:dyDescent="0.25">
      <c r="A72" s="68">
        <f>IF(ISBLANK(CT!A72),"",CT!A72)</f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20">
        <f t="shared" si="31"/>
        <v>0</v>
      </c>
      <c r="M72" s="6"/>
      <c r="N72" s="20">
        <f t="shared" si="32"/>
      </c>
      <c r="O72" s="20">
        <f t="shared" si="33"/>
      </c>
      <c r="P72" s="20">
        <f t="shared" si="34"/>
      </c>
      <c r="Q72" s="20">
        <f t="shared" si="35"/>
      </c>
      <c r="R72" s="20">
        <f t="shared" si="36"/>
      </c>
      <c r="S72" s="20">
        <f t="shared" si="37"/>
      </c>
      <c r="T72" s="4"/>
      <c r="U72" s="20">
        <f t="shared" si="38"/>
      </c>
      <c r="V72" s="20">
        <f t="shared" si="39"/>
      </c>
      <c r="W72" s="20">
        <f t="shared" si="40"/>
      </c>
      <c r="X72" s="20">
        <f t="shared" si="41"/>
      </c>
      <c r="Y72" s="20">
        <f t="shared" si="42"/>
      </c>
      <c r="Z72" s="20">
        <f t="shared" si="43"/>
      </c>
    </row>
    <row r="73" ht="14.25" customHeight="1" spans="1:26" x14ac:dyDescent="0.25">
      <c r="A73" s="68">
        <f>IF(ISBLANK(CT!A73),"",CT!A73)</f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20">
        <f t="shared" si="31"/>
        <v>0</v>
      </c>
      <c r="M73" s="6"/>
      <c r="N73" s="20">
        <f t="shared" si="32"/>
      </c>
      <c r="O73" s="20">
        <f t="shared" si="33"/>
      </c>
      <c r="P73" s="20">
        <f t="shared" si="34"/>
      </c>
      <c r="Q73" s="20">
        <f t="shared" si="35"/>
      </c>
      <c r="R73" s="20">
        <f t="shared" si="36"/>
      </c>
      <c r="S73" s="20">
        <f t="shared" si="37"/>
      </c>
      <c r="T73" s="4"/>
      <c r="U73" s="20">
        <f t="shared" si="38"/>
      </c>
      <c r="V73" s="20">
        <f t="shared" si="39"/>
      </c>
      <c r="W73" s="20">
        <f t="shared" si="40"/>
      </c>
      <c r="X73" s="20">
        <f t="shared" si="41"/>
      </c>
      <c r="Y73" s="20">
        <f t="shared" si="42"/>
      </c>
      <c r="Z73" s="20">
        <f t="shared" si="43"/>
      </c>
    </row>
    <row r="74" ht="14.25" customHeight="1" spans="1:26" x14ac:dyDescent="0.25">
      <c r="A74" s="68">
        <f>IF(ISBLANK(CT!A74),"",CT!A74)</f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20">
        <f t="shared" si="31"/>
        <v>0</v>
      </c>
      <c r="M74" s="6"/>
      <c r="N74" s="20">
        <f t="shared" si="32"/>
      </c>
      <c r="O74" s="20">
        <f t="shared" si="33"/>
      </c>
      <c r="P74" s="20">
        <f t="shared" si="34"/>
      </c>
      <c r="Q74" s="20">
        <f t="shared" si="35"/>
      </c>
      <c r="R74" s="20">
        <f t="shared" si="36"/>
      </c>
      <c r="S74" s="20">
        <f t="shared" si="37"/>
      </c>
      <c r="T74" s="4"/>
      <c r="U74" s="20">
        <f t="shared" si="38"/>
      </c>
      <c r="V74" s="20">
        <f t="shared" si="39"/>
      </c>
      <c r="W74" s="20">
        <f t="shared" si="40"/>
      </c>
      <c r="X74" s="20">
        <f t="shared" si="41"/>
      </c>
      <c r="Y74" s="20">
        <f t="shared" si="42"/>
      </c>
      <c r="Z74" s="20">
        <f t="shared" si="43"/>
      </c>
    </row>
    <row r="75" ht="14.25" customHeight="1" spans="1:26" x14ac:dyDescent="0.25">
      <c r="A75" s="68">
        <f>IF(ISBLANK(CT!A75),"",CT!A75)</f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20">
        <f t="shared" si="31"/>
        <v>0</v>
      </c>
      <c r="M75" s="6"/>
      <c r="N75" s="20">
        <f t="shared" si="32"/>
      </c>
      <c r="O75" s="20">
        <f t="shared" si="33"/>
      </c>
      <c r="P75" s="20">
        <f t="shared" si="34"/>
      </c>
      <c r="Q75" s="20">
        <f t="shared" si="35"/>
      </c>
      <c r="R75" s="20">
        <f t="shared" si="36"/>
      </c>
      <c r="S75" s="20">
        <f t="shared" si="37"/>
      </c>
      <c r="T75" s="4"/>
      <c r="U75" s="20">
        <f t="shared" si="38"/>
      </c>
      <c r="V75" s="20">
        <f t="shared" si="39"/>
      </c>
      <c r="W75" s="20">
        <f t="shared" si="40"/>
      </c>
      <c r="X75" s="20">
        <f t="shared" si="41"/>
      </c>
      <c r="Y75" s="20">
        <f t="shared" si="42"/>
      </c>
      <c r="Z75" s="20">
        <f t="shared" si="43"/>
      </c>
    </row>
    <row r="76" ht="14.25" customHeight="1" spans="1:26" x14ac:dyDescent="0.25">
      <c r="A76" s="68">
        <f>IF(ISBLANK(CT!A76),"",CT!A76)</f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20">
        <f t="shared" si="31"/>
        <v>0</v>
      </c>
      <c r="M76" s="6"/>
      <c r="N76" s="20">
        <f t="shared" si="32"/>
      </c>
      <c r="O76" s="20">
        <f t="shared" si="33"/>
      </c>
      <c r="P76" s="20">
        <f t="shared" si="34"/>
      </c>
      <c r="Q76" s="20">
        <f t="shared" si="35"/>
      </c>
      <c r="R76" s="20">
        <f t="shared" si="36"/>
      </c>
      <c r="S76" s="20">
        <f t="shared" si="37"/>
      </c>
      <c r="T76" s="4"/>
      <c r="U76" s="20">
        <f t="shared" si="38"/>
      </c>
      <c r="V76" s="20">
        <f t="shared" si="39"/>
      </c>
      <c r="W76" s="20">
        <f t="shared" si="40"/>
      </c>
      <c r="X76" s="20">
        <f t="shared" si="41"/>
      </c>
      <c r="Y76" s="20">
        <f t="shared" si="42"/>
      </c>
      <c r="Z76" s="20">
        <f t="shared" si="43"/>
      </c>
    </row>
    <row r="77" ht="14.25" customHeight="1" spans="1:26" x14ac:dyDescent="0.25">
      <c r="A77" s="68">
        <f>IF(ISBLANK(CT!A77),"",CT!A77)</f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20">
        <f t="shared" si="31"/>
        <v>0</v>
      </c>
      <c r="M77" s="6"/>
      <c r="N77" s="20">
        <f t="shared" si="32"/>
      </c>
      <c r="O77" s="20">
        <f t="shared" si="33"/>
      </c>
      <c r="P77" s="20">
        <f t="shared" si="34"/>
      </c>
      <c r="Q77" s="20">
        <f t="shared" si="35"/>
      </c>
      <c r="R77" s="20">
        <f t="shared" si="36"/>
      </c>
      <c r="S77" s="20">
        <f t="shared" si="37"/>
      </c>
      <c r="T77" s="4"/>
      <c r="U77" s="20">
        <f t="shared" si="38"/>
      </c>
      <c r="V77" s="20">
        <f t="shared" si="39"/>
      </c>
      <c r="W77" s="20">
        <f t="shared" si="40"/>
      </c>
      <c r="X77" s="20">
        <f t="shared" si="41"/>
      </c>
      <c r="Y77" s="20">
        <f t="shared" si="42"/>
      </c>
      <c r="Z77" s="20">
        <f t="shared" si="43"/>
      </c>
    </row>
    <row r="78" ht="14.25" customHeight="1" spans="1:26" x14ac:dyDescent="0.25">
      <c r="A78" s="68">
        <f>IF(ISBLANK(CT!A78),"",CT!A78)</f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20">
        <f t="shared" si="31"/>
        <v>0</v>
      </c>
      <c r="M78" s="6"/>
      <c r="N78" s="20">
        <f t="shared" si="32"/>
      </c>
      <c r="O78" s="20">
        <f t="shared" si="33"/>
      </c>
      <c r="P78" s="20">
        <f t="shared" si="34"/>
      </c>
      <c r="Q78" s="20">
        <f t="shared" si="35"/>
      </c>
      <c r="R78" s="20">
        <f t="shared" si="36"/>
      </c>
      <c r="S78" s="20">
        <f t="shared" si="37"/>
      </c>
      <c r="T78" s="4"/>
      <c r="U78" s="20">
        <f t="shared" si="38"/>
      </c>
      <c r="V78" s="20">
        <f t="shared" si="39"/>
      </c>
      <c r="W78" s="20">
        <f t="shared" si="40"/>
      </c>
      <c r="X78" s="20">
        <f t="shared" si="41"/>
      </c>
      <c r="Y78" s="20">
        <f t="shared" si="42"/>
      </c>
      <c r="Z78" s="20">
        <f t="shared" si="43"/>
      </c>
    </row>
    <row r="79" ht="14.25" customHeight="1" spans="1:26" x14ac:dyDescent="0.25">
      <c r="A79" s="68">
        <f>IF(ISBLANK(CT!A79),"",CT!A79)</f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20">
        <f t="shared" si="31"/>
        <v>0</v>
      </c>
      <c r="M79" s="6"/>
      <c r="N79" s="20">
        <f t="shared" si="32"/>
      </c>
      <c r="O79" s="20">
        <f t="shared" si="33"/>
      </c>
      <c r="P79" s="20">
        <f t="shared" si="34"/>
      </c>
      <c r="Q79" s="20">
        <f t="shared" si="35"/>
      </c>
      <c r="R79" s="20">
        <f t="shared" si="36"/>
      </c>
      <c r="S79" s="20">
        <f t="shared" si="37"/>
      </c>
      <c r="T79" s="4"/>
      <c r="U79" s="20">
        <f t="shared" si="38"/>
      </c>
      <c r="V79" s="20">
        <f t="shared" si="39"/>
      </c>
      <c r="W79" s="20">
        <f t="shared" si="40"/>
      </c>
      <c r="X79" s="20">
        <f t="shared" si="41"/>
      </c>
      <c r="Y79" s="20">
        <f t="shared" si="42"/>
      </c>
      <c r="Z79" s="20">
        <f t="shared" si="43"/>
      </c>
    </row>
    <row r="80" ht="14.25" customHeight="1" spans="1:26" x14ac:dyDescent="0.25">
      <c r="A80" s="68">
        <f>IF(ISBLANK(CT!A80),"",CT!A80)</f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20">
        <f t="shared" si="31"/>
        <v>0</v>
      </c>
      <c r="M80" s="6"/>
      <c r="N80" s="20">
        <f t="shared" si="32"/>
      </c>
      <c r="O80" s="20">
        <f t="shared" si="33"/>
      </c>
      <c r="P80" s="20">
        <f t="shared" si="34"/>
      </c>
      <c r="Q80" s="20">
        <f t="shared" si="35"/>
      </c>
      <c r="R80" s="20">
        <f t="shared" si="36"/>
      </c>
      <c r="S80" s="20">
        <f t="shared" si="37"/>
      </c>
      <c r="T80" s="4"/>
      <c r="U80" s="20">
        <f t="shared" si="38"/>
      </c>
      <c r="V80" s="20">
        <f t="shared" si="39"/>
      </c>
      <c r="W80" s="20">
        <f t="shared" si="40"/>
      </c>
      <c r="X80" s="20">
        <f t="shared" si="41"/>
      </c>
      <c r="Y80" s="20">
        <f t="shared" si="42"/>
      </c>
      <c r="Z80" s="20">
        <f t="shared" si="43"/>
      </c>
    </row>
    <row r="81" ht="14.25" customHeight="1" spans="1:26" x14ac:dyDescent="0.25">
      <c r="A81" s="68">
        <f>IF(ISBLANK(CT!A81),"",CT!A81)</f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20">
        <f t="shared" si="31"/>
        <v>0</v>
      </c>
      <c r="M81" s="6"/>
      <c r="N81" s="20">
        <f t="shared" si="32"/>
      </c>
      <c r="O81" s="20">
        <f t="shared" si="33"/>
      </c>
      <c r="P81" s="20">
        <f t="shared" si="34"/>
      </c>
      <c r="Q81" s="20">
        <f t="shared" si="35"/>
      </c>
      <c r="R81" s="20">
        <f t="shared" si="36"/>
      </c>
      <c r="S81" s="20">
        <f t="shared" si="37"/>
      </c>
      <c r="T81" s="4"/>
      <c r="U81" s="20">
        <f t="shared" si="38"/>
      </c>
      <c r="V81" s="20">
        <f t="shared" si="39"/>
      </c>
      <c r="W81" s="20">
        <f t="shared" si="40"/>
      </c>
      <c r="X81" s="20">
        <f t="shared" si="41"/>
      </c>
      <c r="Y81" s="20">
        <f t="shared" si="42"/>
      </c>
      <c r="Z81" s="20">
        <f t="shared" si="43"/>
      </c>
    </row>
    <row r="82" ht="14.25" customHeight="1" spans="1:26" x14ac:dyDescent="0.25">
      <c r="A82" s="68">
        <f>IF(ISBLANK(CT!A82),"",CT!A82)</f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20">
        <f t="shared" si="31"/>
        <v>0</v>
      </c>
      <c r="M82" s="6"/>
      <c r="N82" s="20">
        <f t="shared" si="32"/>
      </c>
      <c r="O82" s="20">
        <f t="shared" si="33"/>
      </c>
      <c r="P82" s="20">
        <f t="shared" si="34"/>
      </c>
      <c r="Q82" s="20">
        <f t="shared" si="35"/>
      </c>
      <c r="R82" s="20">
        <f t="shared" si="36"/>
      </c>
      <c r="S82" s="20">
        <f t="shared" si="37"/>
      </c>
      <c r="T82" s="4"/>
      <c r="U82" s="20">
        <f t="shared" si="38"/>
      </c>
      <c r="V82" s="20">
        <f t="shared" si="39"/>
      </c>
      <c r="W82" s="20">
        <f t="shared" si="40"/>
      </c>
      <c r="X82" s="20">
        <f t="shared" si="41"/>
      </c>
      <c r="Y82" s="20">
        <f t="shared" si="42"/>
      </c>
      <c r="Z82" s="20">
        <f t="shared" si="43"/>
      </c>
    </row>
    <row r="83" ht="14.25" customHeight="1" spans="1:26" x14ac:dyDescent="0.25">
      <c r="A83" s="68">
        <f>IF(ISBLANK(CT!A83),"",CT!A83)</f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20">
        <f t="shared" si="31"/>
        <v>0</v>
      </c>
      <c r="M83" s="6"/>
      <c r="N83" s="20">
        <f t="shared" si="32"/>
      </c>
      <c r="O83" s="20">
        <f t="shared" si="33"/>
      </c>
      <c r="P83" s="20">
        <f t="shared" si="34"/>
      </c>
      <c r="Q83" s="20">
        <f t="shared" si="35"/>
      </c>
      <c r="R83" s="20">
        <f t="shared" si="36"/>
      </c>
      <c r="S83" s="20">
        <f t="shared" si="37"/>
      </c>
      <c r="T83" s="4"/>
      <c r="U83" s="20">
        <f t="shared" si="38"/>
      </c>
      <c r="V83" s="20">
        <f t="shared" si="39"/>
      </c>
      <c r="W83" s="20">
        <f t="shared" si="40"/>
      </c>
      <c r="X83" s="20">
        <f t="shared" si="41"/>
      </c>
      <c r="Y83" s="20">
        <f t="shared" si="42"/>
      </c>
      <c r="Z83" s="20">
        <f t="shared" si="43"/>
      </c>
    </row>
    <row r="84" ht="14.25" customHeight="1" spans="1:26" x14ac:dyDescent="0.25">
      <c r="A84" s="68">
        <f>IF(ISBLANK(CT!A84),"",CT!A84)</f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20">
        <f t="shared" si="31"/>
        <v>0</v>
      </c>
      <c r="M84" s="6"/>
      <c r="N84" s="20">
        <f t="shared" si="32"/>
      </c>
      <c r="O84" s="20">
        <f t="shared" si="33"/>
      </c>
      <c r="P84" s="20">
        <f t="shared" si="34"/>
      </c>
      <c r="Q84" s="20">
        <f t="shared" si="35"/>
      </c>
      <c r="R84" s="20">
        <f t="shared" si="36"/>
      </c>
      <c r="S84" s="20">
        <f t="shared" si="37"/>
      </c>
      <c r="T84" s="4"/>
      <c r="U84" s="20">
        <f t="shared" si="38"/>
      </c>
      <c r="V84" s="20">
        <f t="shared" si="39"/>
      </c>
      <c r="W84" s="20">
        <f t="shared" si="40"/>
      </c>
      <c r="X84" s="20">
        <f t="shared" si="41"/>
      </c>
      <c r="Y84" s="20">
        <f t="shared" si="42"/>
      </c>
      <c r="Z84" s="20">
        <f t="shared" si="43"/>
      </c>
    </row>
    <row r="85" ht="14.25" customHeight="1" spans="1:26" x14ac:dyDescent="0.25">
      <c r="A85" s="68">
        <f>IF(ISBLANK(CT!A85),"",CT!A85)</f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20">
        <f t="shared" si="31"/>
        <v>0</v>
      </c>
      <c r="M85" s="6"/>
      <c r="N85" s="20">
        <f t="shared" si="32"/>
      </c>
      <c r="O85" s="20">
        <f t="shared" si="33"/>
      </c>
      <c r="P85" s="20">
        <f t="shared" si="34"/>
      </c>
      <c r="Q85" s="20">
        <f t="shared" si="35"/>
      </c>
      <c r="R85" s="20">
        <f t="shared" si="36"/>
      </c>
      <c r="S85" s="20">
        <f t="shared" si="37"/>
      </c>
      <c r="T85" s="4"/>
      <c r="U85" s="20">
        <f t="shared" si="38"/>
      </c>
      <c r="V85" s="20">
        <f t="shared" si="39"/>
      </c>
      <c r="W85" s="20">
        <f t="shared" si="40"/>
      </c>
      <c r="X85" s="20">
        <f t="shared" si="41"/>
      </c>
      <c r="Y85" s="20">
        <f t="shared" si="42"/>
      </c>
      <c r="Z85" s="20">
        <f t="shared" si="43"/>
      </c>
    </row>
    <row r="86" ht="14.25" customHeight="1" spans="1:26" x14ac:dyDescent="0.25">
      <c r="A86" s="68">
        <f>IF(ISBLANK(CT!A86),"",CT!A86)</f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20">
        <f t="shared" si="31"/>
        <v>0</v>
      </c>
      <c r="M86" s="6"/>
      <c r="N86" s="20">
        <f t="shared" si="32"/>
      </c>
      <c r="O86" s="20">
        <f t="shared" si="33"/>
      </c>
      <c r="P86" s="20">
        <f t="shared" si="34"/>
      </c>
      <c r="Q86" s="20">
        <f t="shared" si="35"/>
      </c>
      <c r="R86" s="20">
        <f t="shared" si="36"/>
      </c>
      <c r="S86" s="20">
        <f t="shared" si="37"/>
      </c>
      <c r="T86" s="4"/>
      <c r="U86" s="20">
        <f t="shared" si="38"/>
      </c>
      <c r="V86" s="20">
        <f t="shared" si="39"/>
      </c>
      <c r="W86" s="20">
        <f t="shared" si="40"/>
      </c>
      <c r="X86" s="20">
        <f t="shared" si="41"/>
      </c>
      <c r="Y86" s="20">
        <f t="shared" si="42"/>
      </c>
      <c r="Z86" s="20">
        <f t="shared" si="43"/>
      </c>
    </row>
    <row r="87" ht="14.25" customHeight="1" spans="1:26" x14ac:dyDescent="0.25">
      <c r="A87" s="68">
        <f>IF(ISBLANK(CT!A87),"",CT!A87)</f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20">
        <f t="shared" si="31"/>
        <v>0</v>
      </c>
      <c r="M87" s="6"/>
      <c r="N87" s="20">
        <f t="shared" si="32"/>
      </c>
      <c r="O87" s="20">
        <f t="shared" si="33"/>
      </c>
      <c r="P87" s="20">
        <f t="shared" si="34"/>
      </c>
      <c r="Q87" s="20">
        <f t="shared" si="35"/>
      </c>
      <c r="R87" s="20">
        <f t="shared" si="36"/>
      </c>
      <c r="S87" s="20">
        <f t="shared" si="37"/>
      </c>
      <c r="T87" s="4"/>
      <c r="U87" s="20">
        <f t="shared" si="38"/>
      </c>
      <c r="V87" s="20">
        <f t="shared" si="39"/>
      </c>
      <c r="W87" s="20">
        <f t="shared" si="40"/>
      </c>
      <c r="X87" s="20">
        <f t="shared" si="41"/>
      </c>
      <c r="Y87" s="20">
        <f t="shared" si="42"/>
      </c>
      <c r="Z87" s="20">
        <f t="shared" si="43"/>
      </c>
    </row>
    <row r="88" ht="14.25" customHeight="1" spans="1:26" x14ac:dyDescent="0.25">
      <c r="A88" s="68">
        <f>IF(ISBLANK(CT!A88),"",CT!A88)</f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20">
        <f t="shared" si="31"/>
        <v>0</v>
      </c>
      <c r="M88" s="6"/>
      <c r="N88" s="20">
        <f t="shared" si="32"/>
      </c>
      <c r="O88" s="20">
        <f t="shared" si="33"/>
      </c>
      <c r="P88" s="20">
        <f t="shared" si="34"/>
      </c>
      <c r="Q88" s="20">
        <f t="shared" si="35"/>
      </c>
      <c r="R88" s="20">
        <f t="shared" si="36"/>
      </c>
      <c r="S88" s="20">
        <f t="shared" si="37"/>
      </c>
      <c r="T88" s="4"/>
      <c r="U88" s="20">
        <f t="shared" si="38"/>
      </c>
      <c r="V88" s="20">
        <f t="shared" si="39"/>
      </c>
      <c r="W88" s="20">
        <f t="shared" si="40"/>
      </c>
      <c r="X88" s="20">
        <f t="shared" si="41"/>
      </c>
      <c r="Y88" s="20">
        <f t="shared" si="42"/>
      </c>
      <c r="Z88" s="20">
        <f t="shared" si="43"/>
      </c>
    </row>
    <row r="89" ht="14.25" customHeight="1" spans="1:26" x14ac:dyDescent="0.25">
      <c r="A89" s="68">
        <f>IF(ISBLANK(CT!A89),"",CT!A89)</f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20">
        <f t="shared" si="31"/>
        <v>0</v>
      </c>
      <c r="M89" s="6"/>
      <c r="N89" s="20">
        <f t="shared" si="32"/>
      </c>
      <c r="O89" s="20">
        <f t="shared" si="33"/>
      </c>
      <c r="P89" s="20">
        <f t="shared" si="34"/>
      </c>
      <c r="Q89" s="20">
        <f t="shared" si="35"/>
      </c>
      <c r="R89" s="20">
        <f t="shared" si="36"/>
      </c>
      <c r="S89" s="20">
        <f t="shared" si="37"/>
      </c>
      <c r="T89" s="4"/>
      <c r="U89" s="20">
        <f t="shared" si="38"/>
      </c>
      <c r="V89" s="20">
        <f t="shared" si="39"/>
      </c>
      <c r="W89" s="20">
        <f t="shared" si="40"/>
      </c>
      <c r="X89" s="20">
        <f t="shared" si="41"/>
      </c>
      <c r="Y89" s="20">
        <f t="shared" si="42"/>
      </c>
      <c r="Z89" s="20">
        <f t="shared" si="43"/>
      </c>
    </row>
    <row r="90" ht="14.25" customHeight="1" spans="1:26" x14ac:dyDescent="0.25">
      <c r="A90" s="68">
        <f>IF(ISBLANK(CT!A90),"",CT!A90)</f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20">
        <f t="shared" si="31"/>
        <v>0</v>
      </c>
      <c r="M90" s="6"/>
      <c r="N90" s="20">
        <f t="shared" si="32"/>
      </c>
      <c r="O90" s="20">
        <f t="shared" si="33"/>
      </c>
      <c r="P90" s="20">
        <f t="shared" si="34"/>
      </c>
      <c r="Q90" s="20">
        <f t="shared" si="35"/>
      </c>
      <c r="R90" s="20">
        <f t="shared" si="36"/>
      </c>
      <c r="S90" s="20">
        <f t="shared" si="37"/>
      </c>
      <c r="T90" s="4"/>
      <c r="U90" s="20">
        <f t="shared" si="38"/>
      </c>
      <c r="V90" s="20">
        <f t="shared" si="39"/>
      </c>
      <c r="W90" s="20">
        <f t="shared" si="40"/>
      </c>
      <c r="X90" s="20">
        <f t="shared" si="41"/>
      </c>
      <c r="Y90" s="20">
        <f t="shared" si="42"/>
      </c>
      <c r="Z90" s="20">
        <f t="shared" si="43"/>
      </c>
    </row>
    <row r="91" ht="14.25" customHeight="1" spans="1:26" x14ac:dyDescent="0.25">
      <c r="A91" s="68">
        <f>IF(ISBLANK(CT!A91),"",CT!A91)</f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20">
        <f t="shared" si="31"/>
        <v>0</v>
      </c>
      <c r="M91" s="6"/>
      <c r="N91" s="20">
        <f t="shared" si="32"/>
      </c>
      <c r="O91" s="20">
        <f t="shared" si="33"/>
      </c>
      <c r="P91" s="20">
        <f t="shared" si="34"/>
      </c>
      <c r="Q91" s="20">
        <f t="shared" si="35"/>
      </c>
      <c r="R91" s="20">
        <f t="shared" si="36"/>
      </c>
      <c r="S91" s="20">
        <f t="shared" si="37"/>
      </c>
      <c r="T91" s="4"/>
      <c r="U91" s="20">
        <f t="shared" si="38"/>
      </c>
      <c r="V91" s="20">
        <f t="shared" si="39"/>
      </c>
      <c r="W91" s="20">
        <f t="shared" si="40"/>
      </c>
      <c r="X91" s="20">
        <f t="shared" si="41"/>
      </c>
      <c r="Y91" s="20">
        <f t="shared" si="42"/>
      </c>
      <c r="Z91" s="20">
        <f t="shared" si="43"/>
      </c>
    </row>
    <row r="92" ht="14.25" customHeight="1" spans="1:26" x14ac:dyDescent="0.25">
      <c r="A92" s="68">
        <f>IF(ISBLANK(CT!A92),"",CT!A92)</f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20">
        <f t="shared" si="31"/>
        <v>0</v>
      </c>
      <c r="M92" s="6"/>
      <c r="N92" s="20">
        <f t="shared" si="32"/>
      </c>
      <c r="O92" s="20">
        <f t="shared" si="33"/>
      </c>
      <c r="P92" s="20">
        <f t="shared" si="34"/>
      </c>
      <c r="Q92" s="20">
        <f t="shared" si="35"/>
      </c>
      <c r="R92" s="20">
        <f t="shared" si="36"/>
      </c>
      <c r="S92" s="20">
        <f t="shared" si="37"/>
      </c>
      <c r="T92" s="4"/>
      <c r="U92" s="20">
        <f t="shared" si="38"/>
      </c>
      <c r="V92" s="20">
        <f t="shared" si="39"/>
      </c>
      <c r="W92" s="20">
        <f t="shared" si="40"/>
      </c>
      <c r="X92" s="20">
        <f t="shared" si="41"/>
      </c>
      <c r="Y92" s="20">
        <f t="shared" si="42"/>
      </c>
      <c r="Z92" s="20">
        <f t="shared" si="43"/>
      </c>
    </row>
    <row r="93" ht="14.25" customHeight="1" spans="1:26" x14ac:dyDescent="0.25">
      <c r="A93" s="68">
        <f>IF(ISBLANK(CT!A93),"",CT!A93)</f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20">
        <f t="shared" si="31"/>
        <v>0</v>
      </c>
      <c r="M93" s="6"/>
      <c r="N93" s="20">
        <f t="shared" si="32"/>
      </c>
      <c r="O93" s="20">
        <f t="shared" si="33"/>
      </c>
      <c r="P93" s="20">
        <f t="shared" si="34"/>
      </c>
      <c r="Q93" s="20">
        <f t="shared" si="35"/>
      </c>
      <c r="R93" s="20">
        <f t="shared" si="36"/>
      </c>
      <c r="S93" s="20">
        <f t="shared" si="37"/>
      </c>
      <c r="T93" s="4"/>
      <c r="U93" s="20">
        <f t="shared" si="38"/>
      </c>
      <c r="V93" s="20">
        <f t="shared" si="39"/>
      </c>
      <c r="W93" s="20">
        <f t="shared" si="40"/>
      </c>
      <c r="X93" s="20">
        <f t="shared" si="41"/>
      </c>
      <c r="Y93" s="20">
        <f t="shared" si="42"/>
      </c>
      <c r="Z93" s="20">
        <f t="shared" si="43"/>
      </c>
    </row>
    <row r="94" ht="14.25" customHeight="1" spans="1:26" x14ac:dyDescent="0.25">
      <c r="A94" s="68">
        <f>IF(ISBLANK(CT!A94),"",CT!A94)</f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20">
        <f t="shared" si="31"/>
        <v>0</v>
      </c>
      <c r="M94" s="6"/>
      <c r="N94" s="20">
        <f t="shared" si="32"/>
      </c>
      <c r="O94" s="20">
        <f t="shared" si="33"/>
      </c>
      <c r="P94" s="20">
        <f t="shared" si="34"/>
      </c>
      <c r="Q94" s="20">
        <f t="shared" si="35"/>
      </c>
      <c r="R94" s="20">
        <f t="shared" si="36"/>
      </c>
      <c r="S94" s="20">
        <f t="shared" si="37"/>
      </c>
      <c r="T94" s="4"/>
      <c r="U94" s="20">
        <f t="shared" si="38"/>
      </c>
      <c r="V94" s="20">
        <f t="shared" si="39"/>
      </c>
      <c r="W94" s="20">
        <f t="shared" si="40"/>
      </c>
      <c r="X94" s="20">
        <f t="shared" si="41"/>
      </c>
      <c r="Y94" s="20">
        <f t="shared" si="42"/>
      </c>
      <c r="Z94" s="20">
        <f t="shared" si="43"/>
      </c>
    </row>
    <row r="95" ht="14.25" customHeight="1" spans="1:26" x14ac:dyDescent="0.25">
      <c r="A95" s="68">
        <f>IF(ISBLANK(CT!A95),"",CT!A95)</f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20">
        <f t="shared" si="31"/>
        <v>0</v>
      </c>
      <c r="M95" s="6"/>
      <c r="N95" s="20">
        <f t="shared" si="32"/>
      </c>
      <c r="O95" s="20">
        <f t="shared" si="33"/>
      </c>
      <c r="P95" s="20">
        <f t="shared" si="34"/>
      </c>
      <c r="Q95" s="20">
        <f t="shared" si="35"/>
      </c>
      <c r="R95" s="20">
        <f t="shared" si="36"/>
      </c>
      <c r="S95" s="20">
        <f t="shared" si="37"/>
      </c>
      <c r="T95" s="4"/>
      <c r="U95" s="20">
        <f t="shared" si="38"/>
      </c>
      <c r="V95" s="20">
        <f t="shared" si="39"/>
      </c>
      <c r="W95" s="20">
        <f t="shared" si="40"/>
      </c>
      <c r="X95" s="20">
        <f t="shared" si="41"/>
      </c>
      <c r="Y95" s="20">
        <f t="shared" si="42"/>
      </c>
      <c r="Z95" s="20">
        <f t="shared" si="43"/>
      </c>
    </row>
    <row r="96" ht="14.25" customHeight="1" spans="1:26" x14ac:dyDescent="0.25">
      <c r="A96" s="68">
        <f>IF(ISBLANK(CT!A96),"",CT!A96)</f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20">
        <f t="shared" si="31"/>
        <v>0</v>
      </c>
      <c r="M96" s="6"/>
      <c r="N96" s="20">
        <f t="shared" si="32"/>
      </c>
      <c r="O96" s="20">
        <f t="shared" si="33"/>
      </c>
      <c r="P96" s="20">
        <f t="shared" si="34"/>
      </c>
      <c r="Q96" s="20">
        <f t="shared" si="35"/>
      </c>
      <c r="R96" s="20">
        <f t="shared" si="36"/>
      </c>
      <c r="S96" s="20">
        <f t="shared" si="37"/>
      </c>
      <c r="T96" s="4"/>
      <c r="U96" s="20">
        <f t="shared" si="38"/>
      </c>
      <c r="V96" s="20">
        <f t="shared" si="39"/>
      </c>
      <c r="W96" s="20">
        <f t="shared" si="40"/>
      </c>
      <c r="X96" s="20">
        <f t="shared" si="41"/>
      </c>
      <c r="Y96" s="20">
        <f t="shared" si="42"/>
      </c>
      <c r="Z96" s="20">
        <f t="shared" si="43"/>
      </c>
    </row>
    <row r="97" ht="14.25" customHeight="1" spans="1:26" x14ac:dyDescent="0.25">
      <c r="A97" s="68">
        <f>IF(ISBLANK(CT!A97),"",CT!A97)</f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20">
        <f t="shared" si="31"/>
        <v>0</v>
      </c>
      <c r="M97" s="6"/>
      <c r="N97" s="20">
        <f t="shared" si="32"/>
      </c>
      <c r="O97" s="20">
        <f t="shared" si="33"/>
      </c>
      <c r="P97" s="20">
        <f t="shared" si="34"/>
      </c>
      <c r="Q97" s="20">
        <f t="shared" si="35"/>
      </c>
      <c r="R97" s="20">
        <f t="shared" si="36"/>
      </c>
      <c r="S97" s="20">
        <f t="shared" si="37"/>
      </c>
      <c r="T97" s="4"/>
      <c r="U97" s="20">
        <f t="shared" si="38"/>
      </c>
      <c r="V97" s="20">
        <f t="shared" si="39"/>
      </c>
      <c r="W97" s="20">
        <f t="shared" si="40"/>
      </c>
      <c r="X97" s="20">
        <f t="shared" si="41"/>
      </c>
      <c r="Y97" s="20">
        <f t="shared" si="42"/>
      </c>
      <c r="Z97" s="20">
        <f t="shared" si="43"/>
      </c>
    </row>
    <row r="98" ht="14.25" customHeight="1" spans="1:26" x14ac:dyDescent="0.25">
      <c r="A98" s="68">
        <f>IF(ISBLANK(CT!A98),"",CT!A98)</f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20">
        <f t="shared" si="31"/>
        <v>0</v>
      </c>
      <c r="M98" s="6"/>
      <c r="N98" s="20">
        <f t="shared" si="32"/>
      </c>
      <c r="O98" s="20">
        <f t="shared" si="33"/>
      </c>
      <c r="P98" s="20">
        <f t="shared" si="34"/>
      </c>
      <c r="Q98" s="20">
        <f t="shared" si="35"/>
      </c>
      <c r="R98" s="20">
        <f t="shared" si="36"/>
      </c>
      <c r="S98" s="20">
        <f t="shared" si="37"/>
      </c>
      <c r="T98" s="4"/>
      <c r="U98" s="20">
        <f t="shared" si="38"/>
      </c>
      <c r="V98" s="20">
        <f t="shared" si="39"/>
      </c>
      <c r="W98" s="20">
        <f t="shared" si="40"/>
      </c>
      <c r="X98" s="20">
        <f t="shared" si="41"/>
      </c>
      <c r="Y98" s="20">
        <f t="shared" si="42"/>
      </c>
      <c r="Z98" s="20">
        <f t="shared" si="43"/>
      </c>
    </row>
    <row r="99" ht="14.25" customHeight="1" spans="1:26" x14ac:dyDescent="0.25">
      <c r="A99" s="68">
        <f>IF(ISBLANK(CT!A99),"",CT!A99)</f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20">
        <f t="shared" si="31"/>
        <v>0</v>
      </c>
      <c r="M99" s="6"/>
      <c r="N99" s="20">
        <f t="shared" si="32"/>
      </c>
      <c r="O99" s="20">
        <f t="shared" si="33"/>
      </c>
      <c r="P99" s="20">
        <f t="shared" si="34"/>
      </c>
      <c r="Q99" s="20">
        <f t="shared" si="35"/>
      </c>
      <c r="R99" s="20">
        <f t="shared" si="36"/>
      </c>
      <c r="S99" s="20">
        <f t="shared" si="37"/>
      </c>
      <c r="T99" s="4"/>
      <c r="U99" s="20">
        <f t="shared" si="38"/>
      </c>
      <c r="V99" s="20">
        <f t="shared" si="39"/>
      </c>
      <c r="W99" s="20">
        <f t="shared" si="40"/>
      </c>
      <c r="X99" s="20">
        <f t="shared" si="41"/>
      </c>
      <c r="Y99" s="20">
        <f t="shared" si="42"/>
      </c>
      <c r="Z99" s="20">
        <f t="shared" si="43"/>
      </c>
    </row>
    <row r="100" ht="14.25" customHeight="1" spans="1:26" x14ac:dyDescent="0.25">
      <c r="A100" s="68">
        <f>IF(ISBLANK(CT!A100),"",CT!A100)</f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20">
        <f t="shared" si="31"/>
        <v>0</v>
      </c>
      <c r="M100" s="6"/>
      <c r="N100" s="20">
        <f t="shared" si="32"/>
      </c>
      <c r="O100" s="20">
        <f t="shared" si="33"/>
      </c>
      <c r="P100" s="20">
        <f t="shared" si="34"/>
      </c>
      <c r="Q100" s="20">
        <f t="shared" si="35"/>
      </c>
      <c r="R100" s="20">
        <f t="shared" si="36"/>
      </c>
      <c r="S100" s="20">
        <f t="shared" si="37"/>
      </c>
      <c r="T100" s="4"/>
      <c r="U100" s="20">
        <f t="shared" si="38"/>
      </c>
      <c r="V100" s="20">
        <f t="shared" si="39"/>
      </c>
      <c r="W100" s="20">
        <f t="shared" si="40"/>
      </c>
      <c r="X100" s="20">
        <f t="shared" si="41"/>
      </c>
      <c r="Y100" s="20">
        <f t="shared" si="42"/>
      </c>
      <c r="Z100" s="20">
        <f t="shared" si="43"/>
      </c>
    </row>
    <row r="101" ht="14.25" customHeight="1" spans="1:26" x14ac:dyDescent="0.25">
      <c r="A101" s="68">
        <f>IF(ISBLANK(CT!A101),"",CT!A101)</f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20">
        <f t="shared" si="31"/>
        <v>0</v>
      </c>
      <c r="M101" s="6"/>
      <c r="N101" s="20">
        <f t="shared" si="32"/>
      </c>
      <c r="O101" s="20">
        <f t="shared" si="33"/>
      </c>
      <c r="P101" s="20">
        <f t="shared" si="34"/>
      </c>
      <c r="Q101" s="20">
        <f t="shared" si="35"/>
      </c>
      <c r="R101" s="20">
        <f t="shared" si="36"/>
      </c>
      <c r="S101" s="20">
        <f t="shared" si="37"/>
      </c>
      <c r="T101" s="4"/>
      <c r="U101" s="20">
        <f t="shared" si="38"/>
      </c>
      <c r="V101" s="20">
        <f t="shared" si="39"/>
      </c>
      <c r="W101" s="20">
        <f t="shared" si="40"/>
      </c>
      <c r="X101" s="20">
        <f t="shared" si="41"/>
      </c>
      <c r="Y101" s="20">
        <f t="shared" si="42"/>
      </c>
      <c r="Z101" s="20">
        <f t="shared" si="43"/>
      </c>
    </row>
    <row r="102" ht="14.25" customHeight="1" spans="1:26" x14ac:dyDescent="0.25">
      <c r="A102" s="68">
        <f>IF(ISBLANK(CT!A102),"",CT!A102)</f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20">
        <f t="shared" si="31"/>
        <v>0</v>
      </c>
      <c r="M102" s="6"/>
      <c r="N102" s="20">
        <f t="shared" si="32"/>
      </c>
      <c r="O102" s="20">
        <f t="shared" si="33"/>
      </c>
      <c r="P102" s="20">
        <f t="shared" si="34"/>
      </c>
      <c r="Q102" s="20">
        <f t="shared" si="35"/>
      </c>
      <c r="R102" s="20">
        <f t="shared" si="36"/>
      </c>
      <c r="S102" s="20">
        <f t="shared" si="37"/>
      </c>
      <c r="T102" s="4"/>
      <c r="U102" s="20">
        <f t="shared" si="38"/>
      </c>
      <c r="V102" s="20">
        <f t="shared" si="39"/>
      </c>
      <c r="W102" s="20">
        <f t="shared" si="40"/>
      </c>
      <c r="X102" s="20">
        <f t="shared" si="41"/>
      </c>
      <c r="Y102" s="20">
        <f t="shared" si="42"/>
      </c>
      <c r="Z102" s="20">
        <f t="shared" si="43"/>
      </c>
    </row>
    <row r="103" ht="14.25" customHeight="1" spans="1:26" x14ac:dyDescent="0.25">
      <c r="A103" s="68">
        <f>IF(ISBLANK(CT!A103),"",CT!A103)</f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20">
        <f t="shared" si="31"/>
        <v>0</v>
      </c>
      <c r="M103" s="6"/>
      <c r="N103" s="20">
        <f t="shared" si="32"/>
      </c>
      <c r="O103" s="20">
        <f t="shared" si="33"/>
      </c>
      <c r="P103" s="20">
        <f t="shared" si="34"/>
      </c>
      <c r="Q103" s="20">
        <f t="shared" si="35"/>
      </c>
      <c r="R103" s="20">
        <f t="shared" si="36"/>
      </c>
      <c r="S103" s="20">
        <f t="shared" si="37"/>
      </c>
      <c r="T103" s="4"/>
      <c r="U103" s="20">
        <f t="shared" si="38"/>
      </c>
      <c r="V103" s="20">
        <f t="shared" si="39"/>
      </c>
      <c r="W103" s="20">
        <f t="shared" si="40"/>
      </c>
      <c r="X103" s="20">
        <f t="shared" si="41"/>
      </c>
      <c r="Y103" s="20">
        <f t="shared" si="42"/>
      </c>
      <c r="Z103" s="20">
        <f t="shared" si="43"/>
      </c>
    </row>
    <row r="104" ht="14.25" customHeight="1" spans="1:26" x14ac:dyDescent="0.25">
      <c r="A104" s="68">
        <f>IF(ISBLANK(CT!A104),"",CT!A104)</f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20">
        <f t="shared" si="31"/>
        <v>0</v>
      </c>
      <c r="M104" s="6"/>
      <c r="N104" s="20">
        <f t="shared" si="32"/>
      </c>
      <c r="O104" s="20">
        <f t="shared" si="33"/>
      </c>
      <c r="P104" s="20">
        <f t="shared" si="34"/>
      </c>
      <c r="Q104" s="20">
        <f t="shared" si="35"/>
      </c>
      <c r="R104" s="20">
        <f t="shared" si="36"/>
      </c>
      <c r="S104" s="20">
        <f t="shared" si="37"/>
      </c>
      <c r="T104" s="4"/>
      <c r="U104" s="20">
        <f t="shared" si="38"/>
      </c>
      <c r="V104" s="20">
        <f t="shared" si="39"/>
      </c>
      <c r="W104" s="20">
        <f t="shared" si="40"/>
      </c>
      <c r="X104" s="20">
        <f t="shared" si="41"/>
      </c>
      <c r="Y104" s="20">
        <f t="shared" si="42"/>
      </c>
      <c r="Z104" s="20">
        <f t="shared" si="43"/>
      </c>
    </row>
    <row r="105" ht="14.25" customHeight="1" spans="1:26" x14ac:dyDescent="0.25">
      <c r="A105" s="68">
        <f>IF(ISBLANK(CT!A105),"",CT!A105)</f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20">
        <f t="shared" si="31"/>
        <v>0</v>
      </c>
      <c r="M105" s="6"/>
      <c r="N105" s="20">
        <f t="shared" si="32"/>
      </c>
      <c r="O105" s="20">
        <f t="shared" si="33"/>
      </c>
      <c r="P105" s="20">
        <f t="shared" si="34"/>
      </c>
      <c r="Q105" s="20">
        <f t="shared" si="35"/>
      </c>
      <c r="R105" s="20">
        <f t="shared" si="36"/>
      </c>
      <c r="S105" s="20">
        <f t="shared" si="37"/>
      </c>
      <c r="T105" s="4"/>
      <c r="U105" s="20">
        <f t="shared" si="38"/>
      </c>
      <c r="V105" s="20">
        <f t="shared" si="39"/>
      </c>
      <c r="W105" s="20">
        <f t="shared" si="40"/>
      </c>
      <c r="X105" s="20">
        <f t="shared" si="41"/>
      </c>
      <c r="Y105" s="20">
        <f t="shared" si="42"/>
      </c>
      <c r="Z105" s="20">
        <f t="shared" si="43"/>
      </c>
    </row>
    <row r="106" ht="14.25" customHeight="1" spans="1:26" x14ac:dyDescent="0.25">
      <c r="A106" s="68">
        <f>IF(ISBLANK(CT!A106),"",CT!A106)</f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20">
        <f t="shared" si="31"/>
        <v>0</v>
      </c>
      <c r="M106" s="6"/>
      <c r="N106" s="20">
        <f t="shared" si="32"/>
      </c>
      <c r="O106" s="20">
        <f t="shared" si="33"/>
      </c>
      <c r="P106" s="20">
        <f t="shared" si="34"/>
      </c>
      <c r="Q106" s="20">
        <f t="shared" si="35"/>
      </c>
      <c r="R106" s="20">
        <f t="shared" si="36"/>
      </c>
      <c r="S106" s="20">
        <f t="shared" si="37"/>
      </c>
      <c r="T106" s="4"/>
      <c r="U106" s="20">
        <f t="shared" si="38"/>
      </c>
      <c r="V106" s="20">
        <f t="shared" si="39"/>
      </c>
      <c r="W106" s="20">
        <f t="shared" si="40"/>
      </c>
      <c r="X106" s="20">
        <f t="shared" si="41"/>
      </c>
      <c r="Y106" s="20">
        <f t="shared" si="42"/>
      </c>
      <c r="Z106" s="20">
        <f t="shared" si="43"/>
      </c>
    </row>
    <row r="107" ht="14.25" customHeight="1" spans="1:26" x14ac:dyDescent="0.25">
      <c r="A107" s="68">
        <f>IF(ISBLANK(CT!A107),"",CT!A107)</f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20">
        <f t="shared" si="31"/>
        <v>0</v>
      </c>
      <c r="M107" s="6"/>
      <c r="N107" s="20">
        <f t="shared" si="32"/>
      </c>
      <c r="O107" s="20">
        <f t="shared" si="33"/>
      </c>
      <c r="P107" s="20">
        <f t="shared" si="34"/>
      </c>
      <c r="Q107" s="20">
        <f t="shared" si="35"/>
      </c>
      <c r="R107" s="20">
        <f t="shared" si="36"/>
      </c>
      <c r="S107" s="20">
        <f t="shared" si="37"/>
      </c>
      <c r="T107" s="4"/>
      <c r="U107" s="20">
        <f t="shared" si="38"/>
      </c>
      <c r="V107" s="20">
        <f t="shared" si="39"/>
      </c>
      <c r="W107" s="20">
        <f t="shared" si="40"/>
      </c>
      <c r="X107" s="20">
        <f t="shared" si="41"/>
      </c>
      <c r="Y107" s="20">
        <f t="shared" si="42"/>
      </c>
      <c r="Z107" s="20">
        <f t="shared" si="43"/>
      </c>
    </row>
    <row r="108" ht="14.25" customHeight="1" spans="1:26" x14ac:dyDescent="0.25">
      <c r="A108" s="68">
        <f>IF(ISBLANK(CT!A108),"",CT!A108)</f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20">
        <f t="shared" si="31"/>
        <v>0</v>
      </c>
      <c r="M108" s="6"/>
      <c r="N108" s="20">
        <f t="shared" si="32"/>
      </c>
      <c r="O108" s="20">
        <f t="shared" si="33"/>
      </c>
      <c r="P108" s="20">
        <f t="shared" si="34"/>
      </c>
      <c r="Q108" s="20">
        <f t="shared" si="35"/>
      </c>
      <c r="R108" s="20">
        <f t="shared" si="36"/>
      </c>
      <c r="S108" s="20">
        <f t="shared" si="37"/>
      </c>
      <c r="T108" s="4"/>
      <c r="U108" s="20">
        <f t="shared" si="38"/>
      </c>
      <c r="V108" s="20">
        <f t="shared" si="39"/>
      </c>
      <c r="W108" s="20">
        <f t="shared" si="40"/>
      </c>
      <c r="X108" s="20">
        <f t="shared" si="41"/>
      </c>
      <c r="Y108" s="20">
        <f t="shared" si="42"/>
      </c>
      <c r="Z108" s="20">
        <f t="shared" si="43"/>
      </c>
    </row>
    <row r="109" ht="14.25" customHeight="1" spans="1:26" x14ac:dyDescent="0.25">
      <c r="A109" s="68">
        <f>IF(ISBLANK(CT!A109),"",CT!A109)</f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20">
        <f t="shared" si="31"/>
        <v>0</v>
      </c>
      <c r="M109" s="6"/>
      <c r="N109" s="20">
        <f t="shared" si="32"/>
      </c>
      <c r="O109" s="20">
        <f t="shared" si="33"/>
      </c>
      <c r="P109" s="20">
        <f t="shared" si="34"/>
      </c>
      <c r="Q109" s="20">
        <f t="shared" si="35"/>
      </c>
      <c r="R109" s="20">
        <f t="shared" si="36"/>
      </c>
      <c r="S109" s="20">
        <f t="shared" si="37"/>
      </c>
      <c r="T109" s="4"/>
      <c r="U109" s="20">
        <f t="shared" si="38"/>
      </c>
      <c r="V109" s="20">
        <f t="shared" si="39"/>
      </c>
      <c r="W109" s="20">
        <f t="shared" si="40"/>
      </c>
      <c r="X109" s="20">
        <f t="shared" si="41"/>
      </c>
      <c r="Y109" s="20">
        <f t="shared" si="42"/>
      </c>
      <c r="Z109" s="20">
        <f t="shared" si="43"/>
      </c>
    </row>
    <row r="110" ht="14.25" customHeight="1" spans="1:26" x14ac:dyDescent="0.25">
      <c r="A110" s="68">
        <f>IF(ISBLANK(CT!A110),"",CT!A110)</f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20">
        <f t="shared" si="31"/>
        <v>0</v>
      </c>
      <c r="M110" s="6"/>
      <c r="N110" s="20">
        <f t="shared" si="32"/>
      </c>
      <c r="O110" s="20">
        <f t="shared" si="33"/>
      </c>
      <c r="P110" s="20">
        <f t="shared" si="34"/>
      </c>
      <c r="Q110" s="20">
        <f t="shared" si="35"/>
      </c>
      <c r="R110" s="20">
        <f t="shared" si="36"/>
      </c>
      <c r="S110" s="20">
        <f t="shared" si="37"/>
      </c>
      <c r="T110" s="4"/>
      <c r="U110" s="20">
        <f t="shared" si="38"/>
      </c>
      <c r="V110" s="20">
        <f t="shared" si="39"/>
      </c>
      <c r="W110" s="20">
        <f t="shared" si="40"/>
      </c>
      <c r="X110" s="20">
        <f t="shared" si="41"/>
      </c>
      <c r="Y110" s="20">
        <f t="shared" si="42"/>
      </c>
      <c r="Z110" s="20">
        <f t="shared" si="43"/>
      </c>
    </row>
    <row r="111" ht="14.25" customHeight="1" spans="1:26" x14ac:dyDescent="0.25">
      <c r="A111" s="68">
        <f>IF(ISBLANK(CT!A111),"",CT!A111)</f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20">
        <f t="shared" si="31"/>
        <v>0</v>
      </c>
      <c r="M111" s="6"/>
      <c r="N111" s="20">
        <f t="shared" si="32"/>
      </c>
      <c r="O111" s="20">
        <f t="shared" si="33"/>
      </c>
      <c r="P111" s="20">
        <f t="shared" si="34"/>
      </c>
      <c r="Q111" s="20">
        <f t="shared" si="35"/>
      </c>
      <c r="R111" s="20">
        <f t="shared" si="36"/>
      </c>
      <c r="S111" s="20">
        <f t="shared" si="37"/>
      </c>
      <c r="T111" s="4"/>
      <c r="U111" s="20">
        <f t="shared" si="38"/>
      </c>
      <c r="V111" s="20">
        <f t="shared" si="39"/>
      </c>
      <c r="W111" s="20">
        <f t="shared" si="40"/>
      </c>
      <c r="X111" s="20">
        <f t="shared" si="41"/>
      </c>
      <c r="Y111" s="20">
        <f t="shared" si="42"/>
      </c>
      <c r="Z111" s="20">
        <f t="shared" si="43"/>
      </c>
    </row>
    <row r="112" ht="14.25" customHeight="1" spans="1:26" x14ac:dyDescent="0.25">
      <c r="A112" s="68">
        <f>IF(ISBLANK(CT!A112),"",CT!A112)</f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20">
        <f t="shared" si="31"/>
        <v>0</v>
      </c>
      <c r="M112" s="6"/>
      <c r="N112" s="20">
        <f t="shared" si="32"/>
      </c>
      <c r="O112" s="20">
        <f t="shared" si="33"/>
      </c>
      <c r="P112" s="20">
        <f t="shared" si="34"/>
      </c>
      <c r="Q112" s="20">
        <f t="shared" si="35"/>
      </c>
      <c r="R112" s="20">
        <f t="shared" si="36"/>
      </c>
      <c r="S112" s="20">
        <f t="shared" si="37"/>
      </c>
      <c r="T112" s="4"/>
      <c r="U112" s="20">
        <f t="shared" si="38"/>
      </c>
      <c r="V112" s="20">
        <f t="shared" si="39"/>
      </c>
      <c r="W112" s="20">
        <f t="shared" si="40"/>
      </c>
      <c r="X112" s="20">
        <f t="shared" si="41"/>
      </c>
      <c r="Y112" s="20">
        <f t="shared" si="42"/>
      </c>
      <c r="Z112" s="20">
        <f t="shared" si="43"/>
      </c>
    </row>
    <row r="113" ht="14.25" customHeight="1" spans="1:26" x14ac:dyDescent="0.25">
      <c r="A113" s="68">
        <f>IF(ISBLANK(CT!A113),"",CT!A113)</f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20">
        <f t="shared" si="31"/>
        <v>0</v>
      </c>
      <c r="M113" s="6"/>
      <c r="N113" s="20">
        <f t="shared" si="32"/>
      </c>
      <c r="O113" s="20">
        <f t="shared" si="33"/>
      </c>
      <c r="P113" s="20">
        <f t="shared" si="34"/>
      </c>
      <c r="Q113" s="20">
        <f t="shared" si="35"/>
      </c>
      <c r="R113" s="20">
        <f t="shared" si="36"/>
      </c>
      <c r="S113" s="20">
        <f t="shared" si="37"/>
      </c>
      <c r="T113" s="4"/>
      <c r="U113" s="20">
        <f t="shared" si="38"/>
      </c>
      <c r="V113" s="20">
        <f t="shared" si="39"/>
      </c>
      <c r="W113" s="20">
        <f t="shared" si="40"/>
      </c>
      <c r="X113" s="20">
        <f t="shared" si="41"/>
      </c>
      <c r="Y113" s="20">
        <f t="shared" si="42"/>
      </c>
      <c r="Z113" s="20">
        <f t="shared" si="43"/>
      </c>
    </row>
    <row r="114" ht="14.25" customHeight="1" spans="1:26" x14ac:dyDescent="0.25">
      <c r="A114" s="68">
        <f>IF(ISBLANK(CT!A114),"",CT!A114)</f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20">
        <f t="shared" si="31"/>
        <v>0</v>
      </c>
      <c r="M114" s="6"/>
      <c r="N114" s="20">
        <f t="shared" si="32"/>
      </c>
      <c r="O114" s="20">
        <f t="shared" si="33"/>
      </c>
      <c r="P114" s="20">
        <f t="shared" si="34"/>
      </c>
      <c r="Q114" s="20">
        <f t="shared" si="35"/>
      </c>
      <c r="R114" s="20">
        <f t="shared" si="36"/>
      </c>
      <c r="S114" s="20">
        <f t="shared" si="37"/>
      </c>
      <c r="T114" s="4"/>
      <c r="U114" s="20">
        <f t="shared" si="38"/>
      </c>
      <c r="V114" s="20">
        <f t="shared" si="39"/>
      </c>
      <c r="W114" s="20">
        <f t="shared" si="40"/>
      </c>
      <c r="X114" s="20">
        <f t="shared" si="41"/>
      </c>
      <c r="Y114" s="20">
        <f t="shared" si="42"/>
      </c>
      <c r="Z114" s="20">
        <f t="shared" si="43"/>
      </c>
    </row>
    <row r="115" ht="14.25" customHeight="1" spans="1:26" x14ac:dyDescent="0.25">
      <c r="A115" s="68">
        <f>IF(ISBLANK(CT!A115),"",CT!A115)</f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20">
        <f t="shared" si="31"/>
        <v>0</v>
      </c>
      <c r="M115" s="6"/>
      <c r="N115" s="20">
        <f t="shared" si="32"/>
      </c>
      <c r="O115" s="20">
        <f t="shared" si="33"/>
      </c>
      <c r="P115" s="20">
        <f t="shared" si="34"/>
      </c>
      <c r="Q115" s="20">
        <f t="shared" si="35"/>
      </c>
      <c r="R115" s="20">
        <f t="shared" si="36"/>
      </c>
      <c r="S115" s="20">
        <f t="shared" si="37"/>
      </c>
      <c r="T115" s="4"/>
      <c r="U115" s="20">
        <f t="shared" si="38"/>
      </c>
      <c r="V115" s="20">
        <f t="shared" si="39"/>
      </c>
      <c r="W115" s="20">
        <f t="shared" si="40"/>
      </c>
      <c r="X115" s="20">
        <f t="shared" si="41"/>
      </c>
      <c r="Y115" s="20">
        <f t="shared" si="42"/>
      </c>
      <c r="Z115" s="20">
        <f t="shared" si="43"/>
      </c>
    </row>
    <row r="116" ht="14.25" customHeight="1" spans="1:26" x14ac:dyDescent="0.25">
      <c r="A116" s="68">
        <f>IF(ISBLANK(CT!A116),"",CT!A116)</f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20">
        <f t="shared" si="31"/>
        <v>0</v>
      </c>
      <c r="M116" s="6"/>
      <c r="N116" s="20">
        <f t="shared" si="32"/>
      </c>
      <c r="O116" s="20">
        <f t="shared" si="33"/>
      </c>
      <c r="P116" s="20">
        <f t="shared" si="34"/>
      </c>
      <c r="Q116" s="20">
        <f t="shared" si="35"/>
      </c>
      <c r="R116" s="20">
        <f t="shared" si="36"/>
      </c>
      <c r="S116" s="20">
        <f t="shared" si="37"/>
      </c>
      <c r="T116" s="4"/>
      <c r="U116" s="20">
        <f t="shared" si="38"/>
      </c>
      <c r="V116" s="20">
        <f t="shared" si="39"/>
      </c>
      <c r="W116" s="20">
        <f t="shared" si="40"/>
      </c>
      <c r="X116" s="20">
        <f t="shared" si="41"/>
      </c>
      <c r="Y116" s="20">
        <f t="shared" si="42"/>
      </c>
      <c r="Z116" s="20">
        <f t="shared" si="43"/>
      </c>
    </row>
    <row r="117" ht="14.25" customHeight="1" spans="1:26" x14ac:dyDescent="0.25">
      <c r="A117" s="68">
        <f>IF(ISBLANK(CT!A117),"",CT!A117)</f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20">
        <f t="shared" si="31"/>
        <v>0</v>
      </c>
      <c r="M117" s="6"/>
      <c r="N117" s="20">
        <f t="shared" si="32"/>
      </c>
      <c r="O117" s="20">
        <f t="shared" si="33"/>
      </c>
      <c r="P117" s="20">
        <f t="shared" si="34"/>
      </c>
      <c r="Q117" s="20">
        <f t="shared" si="35"/>
      </c>
      <c r="R117" s="20">
        <f t="shared" si="36"/>
      </c>
      <c r="S117" s="20">
        <f t="shared" si="37"/>
      </c>
      <c r="T117" s="4"/>
      <c r="U117" s="20">
        <f t="shared" si="38"/>
      </c>
      <c r="V117" s="20">
        <f t="shared" si="39"/>
      </c>
      <c r="W117" s="20">
        <f t="shared" si="40"/>
      </c>
      <c r="X117" s="20">
        <f t="shared" si="41"/>
      </c>
      <c r="Y117" s="20">
        <f t="shared" si="42"/>
      </c>
      <c r="Z117" s="20">
        <f t="shared" si="43"/>
      </c>
    </row>
    <row r="118" ht="14.25" customHeight="1" spans="1:26" x14ac:dyDescent="0.25">
      <c r="A118" s="68">
        <f>IF(ISBLANK(CT!A118),"",CT!A118)</f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20">
        <f t="shared" si="31"/>
        <v>0</v>
      </c>
      <c r="M118" s="6"/>
      <c r="N118" s="20">
        <f t="shared" si="32"/>
      </c>
      <c r="O118" s="20">
        <f t="shared" si="33"/>
      </c>
      <c r="P118" s="20">
        <f t="shared" si="34"/>
      </c>
      <c r="Q118" s="20">
        <f t="shared" si="35"/>
      </c>
      <c r="R118" s="20">
        <f t="shared" si="36"/>
      </c>
      <c r="S118" s="20">
        <f t="shared" si="37"/>
      </c>
      <c r="T118" s="4"/>
      <c r="U118" s="20">
        <f t="shared" si="38"/>
      </c>
      <c r="V118" s="20">
        <f t="shared" si="39"/>
      </c>
      <c r="W118" s="20">
        <f t="shared" si="40"/>
      </c>
      <c r="X118" s="20">
        <f t="shared" si="41"/>
      </c>
      <c r="Y118" s="20">
        <f t="shared" si="42"/>
      </c>
      <c r="Z118" s="20">
        <f t="shared" si="43"/>
      </c>
    </row>
    <row r="119" ht="14.25" customHeight="1" spans="1:26" x14ac:dyDescent="0.25">
      <c r="A119" s="68">
        <f>IF(ISBLANK(CT!A119),"",CT!A119)</f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20">
        <f t="shared" si="31"/>
        <v>0</v>
      </c>
      <c r="M119" s="6"/>
      <c r="N119" s="20">
        <f t="shared" si="32"/>
      </c>
      <c r="O119" s="20">
        <f t="shared" si="33"/>
      </c>
      <c r="P119" s="20">
        <f t="shared" si="34"/>
      </c>
      <c r="Q119" s="20">
        <f t="shared" si="35"/>
      </c>
      <c r="R119" s="20">
        <f t="shared" si="36"/>
      </c>
      <c r="S119" s="20">
        <f t="shared" si="37"/>
      </c>
      <c r="T119" s="4"/>
      <c r="U119" s="20">
        <f t="shared" si="38"/>
      </c>
      <c r="V119" s="20">
        <f t="shared" si="39"/>
      </c>
      <c r="W119" s="20">
        <f t="shared" si="40"/>
      </c>
      <c r="X119" s="20">
        <f t="shared" si="41"/>
      </c>
      <c r="Y119" s="20">
        <f t="shared" si="42"/>
      </c>
      <c r="Z119" s="20">
        <f t="shared" si="43"/>
      </c>
    </row>
    <row r="120" ht="14.25" customHeight="1" spans="1:26" x14ac:dyDescent="0.25">
      <c r="A120" s="68">
        <f>IF(ISBLANK(CT!A120),"",CT!A120)</f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20">
        <f t="shared" si="31"/>
        <v>0</v>
      </c>
      <c r="M120" s="6"/>
      <c r="N120" s="20">
        <f t="shared" si="32"/>
      </c>
      <c r="O120" s="20">
        <f t="shared" si="33"/>
      </c>
      <c r="P120" s="20">
        <f t="shared" si="34"/>
      </c>
      <c r="Q120" s="20">
        <f t="shared" si="35"/>
      </c>
      <c r="R120" s="20">
        <f t="shared" si="36"/>
      </c>
      <c r="S120" s="20">
        <f t="shared" si="37"/>
      </c>
      <c r="T120" s="4"/>
      <c r="U120" s="20">
        <f t="shared" si="38"/>
      </c>
      <c r="V120" s="20">
        <f t="shared" si="39"/>
      </c>
      <c r="W120" s="20">
        <f t="shared" si="40"/>
      </c>
      <c r="X120" s="20">
        <f t="shared" si="41"/>
      </c>
      <c r="Y120" s="20">
        <f t="shared" si="42"/>
      </c>
      <c r="Z120" s="20">
        <f t="shared" si="43"/>
      </c>
    </row>
    <row r="121" ht="14.25" customHeight="1" spans="1:26" x14ac:dyDescent="0.25">
      <c r="A121" s="68">
        <f>IF(ISBLANK(CT!A121),"",CT!A121)</f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20">
        <f t="shared" si="31"/>
        <v>0</v>
      </c>
      <c r="M121" s="6"/>
      <c r="N121" s="20">
        <f t="shared" si="32"/>
      </c>
      <c r="O121" s="20">
        <f t="shared" si="33"/>
      </c>
      <c r="P121" s="20">
        <f t="shared" si="34"/>
      </c>
      <c r="Q121" s="20">
        <f t="shared" si="35"/>
      </c>
      <c r="R121" s="20">
        <f t="shared" si="36"/>
      </c>
      <c r="S121" s="20">
        <f t="shared" si="37"/>
      </c>
      <c r="T121" s="4"/>
      <c r="U121" s="20">
        <f t="shared" si="38"/>
      </c>
      <c r="V121" s="20">
        <f t="shared" si="39"/>
      </c>
      <c r="W121" s="20">
        <f t="shared" si="40"/>
      </c>
      <c r="X121" s="20">
        <f t="shared" si="41"/>
      </c>
      <c r="Y121" s="20">
        <f t="shared" si="42"/>
      </c>
      <c r="Z121" s="20">
        <f t="shared" si="43"/>
      </c>
    </row>
    <row r="122" ht="14.25" customHeight="1" spans="1:26" x14ac:dyDescent="0.25">
      <c r="A122" s="68">
        <f>IF(ISBLANK(CT!A122),"",CT!A122)</f>
      </c>
      <c r="B122" s="6"/>
      <c r="C122" s="6"/>
      <c r="D122" s="6"/>
      <c r="E122" s="4"/>
      <c r="F122" s="6"/>
      <c r="G122" s="6"/>
      <c r="H122" s="4"/>
      <c r="I122" s="6"/>
      <c r="J122" s="6"/>
      <c r="K122" s="6"/>
      <c r="L122" s="20">
        <f t="shared" si="31"/>
        <v>0</v>
      </c>
      <c r="M122" s="6"/>
      <c r="N122" s="20">
        <f t="shared" si="32"/>
      </c>
      <c r="O122" s="20">
        <f t="shared" si="33"/>
      </c>
      <c r="P122" s="20">
        <f t="shared" si="34"/>
      </c>
      <c r="Q122" s="20">
        <f t="shared" si="35"/>
      </c>
      <c r="R122" s="20">
        <f t="shared" si="36"/>
      </c>
      <c r="S122" s="20">
        <f t="shared" si="37"/>
      </c>
      <c r="T122" s="4"/>
      <c r="U122" s="20">
        <f t="shared" si="38"/>
      </c>
      <c r="V122" s="20">
        <f t="shared" si="39"/>
      </c>
      <c r="W122" s="20">
        <f t="shared" si="40"/>
      </c>
      <c r="X122" s="20">
        <f t="shared" si="41"/>
      </c>
      <c r="Y122" s="20">
        <f t="shared" si="42"/>
      </c>
      <c r="Z122" s="20">
        <f t="shared" si="43"/>
      </c>
    </row>
    <row r="123" ht="14.25" customHeight="1" spans="1:26" x14ac:dyDescent="0.25">
      <c r="A123" s="68">
        <f>IF(ISBLANK(CT!A123),"",CT!A123)</f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20">
        <f t="shared" si="31"/>
        <v>0</v>
      </c>
      <c r="M123" s="6"/>
      <c r="N123" s="20">
        <f t="shared" si="32"/>
      </c>
      <c r="O123" s="20">
        <f t="shared" si="33"/>
      </c>
      <c r="P123" s="20">
        <f t="shared" si="34"/>
      </c>
      <c r="Q123" s="20">
        <f t="shared" si="35"/>
      </c>
      <c r="R123" s="20">
        <f t="shared" si="36"/>
      </c>
      <c r="S123" s="20">
        <f t="shared" si="37"/>
      </c>
      <c r="T123" s="4"/>
      <c r="U123" s="20">
        <f t="shared" si="38"/>
      </c>
      <c r="V123" s="20">
        <f t="shared" si="39"/>
      </c>
      <c r="W123" s="20">
        <f t="shared" si="40"/>
      </c>
      <c r="X123" s="20">
        <f t="shared" si="41"/>
      </c>
      <c r="Y123" s="20">
        <f t="shared" si="42"/>
      </c>
      <c r="Z123" s="20">
        <f t="shared" si="43"/>
      </c>
    </row>
    <row r="124" ht="14.25" customHeight="1" spans="1:26" x14ac:dyDescent="0.25">
      <c r="A124" s="68">
        <f>IF(ISBLANK(CT!A124),"",CT!A124)</f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20">
        <f t="shared" si="31"/>
        <v>0</v>
      </c>
      <c r="M124" s="6"/>
      <c r="N124" s="20">
        <f t="shared" si="32"/>
      </c>
      <c r="O124" s="20">
        <f t="shared" si="33"/>
      </c>
      <c r="P124" s="20">
        <f t="shared" si="34"/>
      </c>
      <c r="Q124" s="20">
        <f t="shared" si="35"/>
      </c>
      <c r="R124" s="20">
        <f t="shared" si="36"/>
      </c>
      <c r="S124" s="20">
        <f t="shared" si="37"/>
      </c>
      <c r="T124" s="4"/>
      <c r="U124" s="20">
        <f t="shared" si="38"/>
      </c>
      <c r="V124" s="20">
        <f t="shared" si="39"/>
      </c>
      <c r="W124" s="20">
        <f t="shared" si="40"/>
      </c>
      <c r="X124" s="20">
        <f t="shared" si="41"/>
      </c>
      <c r="Y124" s="20">
        <f t="shared" si="42"/>
      </c>
      <c r="Z124" s="20">
        <f t="shared" si="43"/>
      </c>
    </row>
    <row r="125" ht="14.25" customHeight="1" spans="1:26" x14ac:dyDescent="0.25">
      <c r="A125" s="68">
        <f>IF(ISBLANK(CT!A125),"",CT!A125)</f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20">
        <f t="shared" si="31"/>
        <v>0</v>
      </c>
      <c r="M125" s="6"/>
      <c r="N125" s="20">
        <f t="shared" si="32"/>
      </c>
      <c r="O125" s="20">
        <f t="shared" si="33"/>
      </c>
      <c r="P125" s="20">
        <f t="shared" si="34"/>
      </c>
      <c r="Q125" s="20">
        <f t="shared" si="35"/>
      </c>
      <c r="R125" s="20">
        <f t="shared" si="36"/>
      </c>
      <c r="S125" s="20">
        <f t="shared" si="37"/>
      </c>
      <c r="T125" s="4"/>
      <c r="U125" s="20">
        <f t="shared" si="38"/>
      </c>
      <c r="V125" s="20">
        <f t="shared" si="39"/>
      </c>
      <c r="W125" s="20">
        <f t="shared" si="40"/>
      </c>
      <c r="X125" s="20">
        <f t="shared" si="41"/>
      </c>
      <c r="Y125" s="20">
        <f t="shared" si="42"/>
      </c>
      <c r="Z125" s="20">
        <f t="shared" si="43"/>
      </c>
    </row>
    <row r="126" ht="14.25" customHeight="1" spans="1:26" x14ac:dyDescent="0.25">
      <c r="A126" s="68">
        <f>IF(ISBLANK(CT!A126),"",CT!A126)</f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20">
        <f t="shared" si="31"/>
        <v>0</v>
      </c>
      <c r="M126" s="6"/>
      <c r="N126" s="20">
        <f t="shared" si="32"/>
      </c>
      <c r="O126" s="20">
        <f t="shared" si="33"/>
      </c>
      <c r="P126" s="20">
        <f t="shared" si="34"/>
      </c>
      <c r="Q126" s="20">
        <f t="shared" si="35"/>
      </c>
      <c r="R126" s="20">
        <f t="shared" si="36"/>
      </c>
      <c r="S126" s="20">
        <f t="shared" si="37"/>
      </c>
      <c r="T126" s="4"/>
      <c r="U126" s="20">
        <f t="shared" si="38"/>
      </c>
      <c r="V126" s="20">
        <f t="shared" si="39"/>
      </c>
      <c r="W126" s="20">
        <f t="shared" si="40"/>
      </c>
      <c r="X126" s="20">
        <f t="shared" si="41"/>
      </c>
      <c r="Y126" s="20">
        <f t="shared" si="42"/>
      </c>
      <c r="Z126" s="20">
        <f t="shared" si="43"/>
      </c>
    </row>
    <row r="127" ht="14.25" customHeight="1" spans="1:26" x14ac:dyDescent="0.25">
      <c r="A127" s="68">
        <f>IF(ISBLANK(CT!A127),"",CT!A127)</f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20">
        <f t="shared" si="31"/>
        <v>0</v>
      </c>
      <c r="M127" s="6"/>
      <c r="N127" s="20">
        <f t="shared" si="32"/>
      </c>
      <c r="O127" s="20">
        <f t="shared" si="33"/>
      </c>
      <c r="P127" s="20">
        <f t="shared" si="34"/>
      </c>
      <c r="Q127" s="20">
        <f t="shared" si="35"/>
      </c>
      <c r="R127" s="20">
        <f t="shared" si="36"/>
      </c>
      <c r="S127" s="20">
        <f t="shared" si="37"/>
      </c>
      <c r="T127" s="4"/>
      <c r="U127" s="20">
        <f t="shared" si="38"/>
      </c>
      <c r="V127" s="20">
        <f t="shared" si="39"/>
      </c>
      <c r="W127" s="20">
        <f t="shared" si="40"/>
      </c>
      <c r="X127" s="20">
        <f t="shared" si="41"/>
      </c>
      <c r="Y127" s="20">
        <f t="shared" si="42"/>
      </c>
      <c r="Z127" s="20">
        <f t="shared" si="43"/>
      </c>
    </row>
    <row r="128" ht="14.25" customHeight="1" spans="1:26" x14ac:dyDescent="0.25">
      <c r="A128" s="68">
        <f>IF(ISBLANK(CT!A128),"",CT!A128)</f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20">
        <f t="shared" si="31"/>
        <v>0</v>
      </c>
      <c r="M128" s="6"/>
      <c r="N128" s="20">
        <f t="shared" si="32"/>
      </c>
      <c r="O128" s="20">
        <f t="shared" si="33"/>
      </c>
      <c r="P128" s="20">
        <f t="shared" si="34"/>
      </c>
      <c r="Q128" s="20">
        <f t="shared" si="35"/>
      </c>
      <c r="R128" s="20">
        <f t="shared" si="36"/>
      </c>
      <c r="S128" s="20">
        <f t="shared" si="37"/>
      </c>
      <c r="T128" s="4"/>
      <c r="U128" s="20">
        <f t="shared" si="38"/>
      </c>
      <c r="V128" s="20">
        <f t="shared" si="39"/>
      </c>
      <c r="W128" s="20">
        <f t="shared" si="40"/>
      </c>
      <c r="X128" s="20">
        <f t="shared" si="41"/>
      </c>
      <c r="Y128" s="20">
        <f t="shared" si="42"/>
      </c>
      <c r="Z128" s="20">
        <f t="shared" si="43"/>
      </c>
    </row>
    <row r="129" ht="14.25" customHeight="1" spans="1:26" x14ac:dyDescent="0.25">
      <c r="A129" s="68">
        <f>IF(ISBLANK(CT!A129),"",CT!A129)</f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20">
        <f t="shared" si="31"/>
        <v>0</v>
      </c>
      <c r="M129" s="6"/>
      <c r="N129" s="20">
        <f t="shared" si="32"/>
      </c>
      <c r="O129" s="20">
        <f t="shared" si="33"/>
      </c>
      <c r="P129" s="20">
        <f t="shared" si="34"/>
      </c>
      <c r="Q129" s="20">
        <f t="shared" si="35"/>
      </c>
      <c r="R129" s="20">
        <f t="shared" si="36"/>
      </c>
      <c r="S129" s="20">
        <f t="shared" si="37"/>
      </c>
      <c r="T129" s="4"/>
      <c r="U129" s="20">
        <f t="shared" si="38"/>
      </c>
      <c r="V129" s="20">
        <f t="shared" si="39"/>
      </c>
      <c r="W129" s="20">
        <f t="shared" si="40"/>
      </c>
      <c r="X129" s="20">
        <f t="shared" si="41"/>
      </c>
      <c r="Y129" s="20">
        <f t="shared" si="42"/>
      </c>
      <c r="Z129" s="20">
        <f t="shared" si="43"/>
      </c>
    </row>
    <row r="130" ht="14.25" customHeight="1" spans="1:26" x14ac:dyDescent="0.25">
      <c r="A130" s="68">
        <f>IF(ISBLANK(CT!A130),"",CT!A130)</f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20">
        <f t="shared" si="31"/>
        <v>0</v>
      </c>
      <c r="M130" s="6"/>
      <c r="N130" s="20">
        <f t="shared" si="32"/>
      </c>
      <c r="O130" s="20">
        <f t="shared" si="33"/>
      </c>
      <c r="P130" s="20">
        <f t="shared" si="34"/>
      </c>
      <c r="Q130" s="20">
        <f t="shared" si="35"/>
      </c>
      <c r="R130" s="20">
        <f t="shared" si="36"/>
      </c>
      <c r="S130" s="20">
        <f t="shared" si="37"/>
      </c>
      <c r="T130" s="4"/>
      <c r="U130" s="20">
        <f t="shared" si="38"/>
      </c>
      <c r="V130" s="20">
        <f t="shared" si="39"/>
      </c>
      <c r="W130" s="20">
        <f t="shared" si="40"/>
      </c>
      <c r="X130" s="20">
        <f t="shared" si="41"/>
      </c>
      <c r="Y130" s="20">
        <f t="shared" si="42"/>
      </c>
      <c r="Z130" s="20">
        <f t="shared" si="43"/>
      </c>
    </row>
    <row r="131" ht="14.25" customHeight="1" spans="1:26" x14ac:dyDescent="0.25">
      <c r="A131" s="68">
        <f>IF(ISBLANK(CT!A131),"",CT!A131)</f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20">
        <f t="shared" si="31"/>
        <v>0</v>
      </c>
      <c r="M131" s="6"/>
      <c r="N131" s="20">
        <f t="shared" si="32"/>
      </c>
      <c r="O131" s="20">
        <f t="shared" si="33"/>
      </c>
      <c r="P131" s="20">
        <f t="shared" si="34"/>
      </c>
      <c r="Q131" s="20">
        <f t="shared" si="35"/>
      </c>
      <c r="R131" s="20">
        <f t="shared" si="36"/>
      </c>
      <c r="S131" s="20">
        <f t="shared" si="37"/>
      </c>
      <c r="T131" s="4"/>
      <c r="U131" s="20">
        <f t="shared" si="38"/>
      </c>
      <c r="V131" s="20">
        <f t="shared" si="39"/>
      </c>
      <c r="W131" s="20">
        <f t="shared" si="40"/>
      </c>
      <c r="X131" s="20">
        <f t="shared" si="41"/>
      </c>
      <c r="Y131" s="20">
        <f t="shared" si="42"/>
      </c>
      <c r="Z131" s="20">
        <f t="shared" si="43"/>
      </c>
    </row>
    <row r="132" ht="14.25" customHeight="1" spans="1:26" x14ac:dyDescent="0.25">
      <c r="A132" s="68">
        <f>IF(ISBLANK(CT!A132),"",CT!A132)</f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20">
        <f t="shared" si="31"/>
        <v>0</v>
      </c>
      <c r="M132" s="6"/>
      <c r="N132" s="20">
        <f t="shared" si="32"/>
      </c>
      <c r="O132" s="20">
        <f t="shared" si="33"/>
      </c>
      <c r="P132" s="20">
        <f t="shared" si="34"/>
      </c>
      <c r="Q132" s="20">
        <f t="shared" si="35"/>
      </c>
      <c r="R132" s="20">
        <f t="shared" si="36"/>
      </c>
      <c r="S132" s="20">
        <f t="shared" si="37"/>
      </c>
      <c r="T132" s="4"/>
      <c r="U132" s="20">
        <f t="shared" si="38"/>
      </c>
      <c r="V132" s="20">
        <f t="shared" si="39"/>
      </c>
      <c r="W132" s="20">
        <f t="shared" si="40"/>
      </c>
      <c r="X132" s="20">
        <f t="shared" si="41"/>
      </c>
      <c r="Y132" s="20">
        <f t="shared" si="42"/>
      </c>
      <c r="Z132" s="20">
        <f t="shared" si="43"/>
      </c>
    </row>
    <row r="133" ht="14.25" customHeight="1" spans="1:26" x14ac:dyDescent="0.25">
      <c r="A133" s="68">
        <f>IF(ISBLANK(CT!A133),"",CT!A133)</f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20">
        <f t="shared" si="31"/>
        <v>0</v>
      </c>
      <c r="M133" s="6"/>
      <c r="N133" s="20">
        <f t="shared" si="32"/>
      </c>
      <c r="O133" s="20">
        <f t="shared" si="33"/>
      </c>
      <c r="P133" s="20">
        <f t="shared" si="34"/>
      </c>
      <c r="Q133" s="20">
        <f t="shared" si="35"/>
      </c>
      <c r="R133" s="20">
        <f t="shared" si="36"/>
      </c>
      <c r="S133" s="20">
        <f t="shared" si="37"/>
      </c>
      <c r="T133" s="4"/>
      <c r="U133" s="20">
        <f t="shared" si="38"/>
      </c>
      <c r="V133" s="20">
        <f t="shared" si="39"/>
      </c>
      <c r="W133" s="20">
        <f t="shared" si="40"/>
      </c>
      <c r="X133" s="20">
        <f t="shared" si="41"/>
      </c>
      <c r="Y133" s="20">
        <f t="shared" si="42"/>
      </c>
      <c r="Z133" s="20">
        <f t="shared" si="43"/>
      </c>
    </row>
    <row r="134" ht="14.25" customHeight="1" spans="1:26" x14ac:dyDescent="0.25">
      <c r="A134" s="68">
        <f>IF(ISBLANK(CT!A134),"",CT!A134)</f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20">
        <f t="shared" si="31"/>
        <v>0</v>
      </c>
      <c r="M134" s="6"/>
      <c r="N134" s="20">
        <f t="shared" si="32"/>
      </c>
      <c r="O134" s="20">
        <f t="shared" si="33"/>
      </c>
      <c r="P134" s="20">
        <f t="shared" si="34"/>
      </c>
      <c r="Q134" s="20">
        <f t="shared" si="35"/>
      </c>
      <c r="R134" s="20">
        <f t="shared" si="36"/>
      </c>
      <c r="S134" s="20">
        <f t="shared" si="37"/>
      </c>
      <c r="T134" s="4"/>
      <c r="U134" s="20">
        <f t="shared" si="38"/>
      </c>
      <c r="V134" s="20">
        <f t="shared" si="39"/>
      </c>
      <c r="W134" s="20">
        <f t="shared" si="40"/>
      </c>
      <c r="X134" s="20">
        <f t="shared" si="41"/>
      </c>
      <c r="Y134" s="20">
        <f t="shared" si="42"/>
      </c>
      <c r="Z134" s="20">
        <f t="shared" si="43"/>
      </c>
    </row>
    <row r="135" ht="14.25" customHeight="1" spans="1:26" x14ac:dyDescent="0.25">
      <c r="A135" s="68">
        <f>IF(ISBLANK(CT!A135),"",CT!A135)</f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20">
        <f t="shared" si="31"/>
        <v>0</v>
      </c>
      <c r="M135" s="6"/>
      <c r="N135" s="20">
        <f t="shared" si="32"/>
      </c>
      <c r="O135" s="20">
        <f t="shared" si="33"/>
      </c>
      <c r="P135" s="20">
        <f t="shared" si="34"/>
      </c>
      <c r="Q135" s="20">
        <f t="shared" si="35"/>
      </c>
      <c r="R135" s="20">
        <f t="shared" si="36"/>
      </c>
      <c r="S135" s="20">
        <f t="shared" si="37"/>
      </c>
      <c r="T135" s="4"/>
      <c r="U135" s="20">
        <f t="shared" si="38"/>
      </c>
      <c r="V135" s="20">
        <f t="shared" si="39"/>
      </c>
      <c r="W135" s="20">
        <f t="shared" si="40"/>
      </c>
      <c r="X135" s="20">
        <f t="shared" si="41"/>
      </c>
      <c r="Y135" s="20">
        <f t="shared" si="42"/>
      </c>
      <c r="Z135" s="20">
        <f t="shared" si="43"/>
      </c>
    </row>
    <row r="136" ht="14.25" customHeight="1" spans="1:26" x14ac:dyDescent="0.25">
      <c r="A136" s="68">
        <f>IF(ISBLANK(CT!A136),"",CT!A136)</f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20">
        <f t="shared" si="31"/>
        <v>0</v>
      </c>
      <c r="M136" s="6"/>
      <c r="N136" s="20">
        <f t="shared" si="32"/>
      </c>
      <c r="O136" s="20">
        <f t="shared" si="33"/>
      </c>
      <c r="P136" s="20">
        <f t="shared" si="34"/>
      </c>
      <c r="Q136" s="20">
        <f t="shared" si="35"/>
      </c>
      <c r="R136" s="20">
        <f t="shared" si="36"/>
      </c>
      <c r="S136" s="20">
        <f t="shared" si="37"/>
      </c>
      <c r="T136" s="4"/>
      <c r="U136" s="20">
        <f t="shared" si="38"/>
      </c>
      <c r="V136" s="20">
        <f t="shared" si="39"/>
      </c>
      <c r="W136" s="20">
        <f t="shared" si="40"/>
      </c>
      <c r="X136" s="20">
        <f t="shared" si="41"/>
      </c>
      <c r="Y136" s="20">
        <f t="shared" si="42"/>
      </c>
      <c r="Z136" s="20">
        <f t="shared" si="43"/>
      </c>
    </row>
    <row r="137" ht="14.25" customHeight="1" spans="1:26" x14ac:dyDescent="0.25">
      <c r="A137" s="68">
        <f>IF(ISBLANK(CT!A137),"",CT!A137)</f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20">
        <f t="shared" si="31"/>
        <v>0</v>
      </c>
      <c r="M137" s="6"/>
      <c r="N137" s="20">
        <f t="shared" si="32"/>
      </c>
      <c r="O137" s="20">
        <f t="shared" si="33"/>
      </c>
      <c r="P137" s="20">
        <f t="shared" si="34"/>
      </c>
      <c r="Q137" s="20">
        <f t="shared" si="35"/>
      </c>
      <c r="R137" s="20">
        <f t="shared" si="36"/>
      </c>
      <c r="S137" s="20">
        <f t="shared" si="37"/>
      </c>
      <c r="T137" s="4"/>
      <c r="U137" s="20">
        <f t="shared" si="38"/>
      </c>
      <c r="V137" s="20">
        <f t="shared" si="39"/>
      </c>
      <c r="W137" s="20">
        <f t="shared" si="40"/>
      </c>
      <c r="X137" s="20">
        <f t="shared" si="41"/>
      </c>
      <c r="Y137" s="20">
        <f t="shared" si="42"/>
      </c>
      <c r="Z137" s="20">
        <f t="shared" si="43"/>
      </c>
    </row>
    <row r="138" ht="14.25" customHeight="1" spans="1:26" x14ac:dyDescent="0.25">
      <c r="A138" s="68">
        <f>IF(ISBLANK(CT!A138),"",CT!A138)</f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20">
        <f t="shared" si="31"/>
        <v>0</v>
      </c>
      <c r="M138" s="6"/>
      <c r="N138" s="20">
        <f t="shared" si="32"/>
      </c>
      <c r="O138" s="20">
        <f t="shared" si="33"/>
      </c>
      <c r="P138" s="20">
        <f t="shared" si="34"/>
      </c>
      <c r="Q138" s="20">
        <f t="shared" si="35"/>
      </c>
      <c r="R138" s="20">
        <f t="shared" si="36"/>
      </c>
      <c r="S138" s="20">
        <f t="shared" si="37"/>
      </c>
      <c r="T138" s="4"/>
      <c r="U138" s="20">
        <f t="shared" si="38"/>
      </c>
      <c r="V138" s="20">
        <f t="shared" si="39"/>
      </c>
      <c r="W138" s="20">
        <f t="shared" si="40"/>
      </c>
      <c r="X138" s="20">
        <f t="shared" si="41"/>
      </c>
      <c r="Y138" s="20">
        <f t="shared" si="42"/>
      </c>
      <c r="Z138" s="20">
        <f t="shared" si="43"/>
      </c>
    </row>
    <row r="139" ht="14.25" customHeight="1" spans="1:26" x14ac:dyDescent="0.25">
      <c r="A139" s="68">
        <f>IF(ISBLANK(CT!A139),"",CT!A139)</f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20">
        <f t="shared" si="31"/>
        <v>0</v>
      </c>
      <c r="M139" s="6"/>
      <c r="N139" s="20">
        <f t="shared" si="32"/>
      </c>
      <c r="O139" s="20">
        <f t="shared" si="33"/>
      </c>
      <c r="P139" s="20">
        <f t="shared" si="34"/>
      </c>
      <c r="Q139" s="20">
        <f t="shared" si="35"/>
      </c>
      <c r="R139" s="20">
        <f t="shared" si="36"/>
      </c>
      <c r="S139" s="20">
        <f t="shared" si="37"/>
      </c>
      <c r="T139" s="4"/>
      <c r="U139" s="20">
        <f t="shared" si="38"/>
      </c>
      <c r="V139" s="20">
        <f t="shared" si="39"/>
      </c>
      <c r="W139" s="20">
        <f t="shared" si="40"/>
      </c>
      <c r="X139" s="20">
        <f t="shared" si="41"/>
      </c>
      <c r="Y139" s="20">
        <f t="shared" si="42"/>
      </c>
      <c r="Z139" s="20">
        <f t="shared" si="43"/>
      </c>
    </row>
    <row r="140" ht="14.25" customHeight="1" spans="1:26" x14ac:dyDescent="0.25">
      <c r="A140" s="68">
        <f>IF(ISBLANK(CT!A140),"",CT!A140)</f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20">
        <f t="shared" si="31"/>
        <v>0</v>
      </c>
      <c r="M140" s="6"/>
      <c r="N140" s="20">
        <f t="shared" si="32"/>
      </c>
      <c r="O140" s="20">
        <f t="shared" si="33"/>
      </c>
      <c r="P140" s="20">
        <f t="shared" si="34"/>
      </c>
      <c r="Q140" s="20">
        <f t="shared" si="35"/>
      </c>
      <c r="R140" s="20">
        <f t="shared" si="36"/>
      </c>
      <c r="S140" s="20">
        <f t="shared" si="37"/>
      </c>
      <c r="T140" s="4"/>
      <c r="U140" s="20">
        <f t="shared" si="38"/>
      </c>
      <c r="V140" s="20">
        <f t="shared" si="39"/>
      </c>
      <c r="W140" s="20">
        <f t="shared" si="40"/>
      </c>
      <c r="X140" s="20">
        <f t="shared" si="41"/>
      </c>
      <c r="Y140" s="20">
        <f t="shared" si="42"/>
      </c>
      <c r="Z140" s="20">
        <f t="shared" si="43"/>
      </c>
    </row>
    <row r="141" ht="14.25" customHeight="1" spans="1:26" x14ac:dyDescent="0.25">
      <c r="A141" s="68">
        <f>IF(ISBLANK(CT!A141),"",CT!A141)</f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20">
        <f t="shared" si="31"/>
        <v>0</v>
      </c>
      <c r="M141" s="6"/>
      <c r="N141" s="20">
        <f t="shared" si="32"/>
      </c>
      <c r="O141" s="20">
        <f t="shared" si="33"/>
      </c>
      <c r="P141" s="20">
        <f t="shared" si="34"/>
      </c>
      <c r="Q141" s="20">
        <f t="shared" si="35"/>
      </c>
      <c r="R141" s="20">
        <f t="shared" si="36"/>
      </c>
      <c r="S141" s="20">
        <f t="shared" si="37"/>
      </c>
      <c r="T141" s="4"/>
      <c r="U141" s="20">
        <f t="shared" si="38"/>
      </c>
      <c r="V141" s="20">
        <f t="shared" si="39"/>
      </c>
      <c r="W141" s="20">
        <f t="shared" si="40"/>
      </c>
      <c r="X141" s="20">
        <f t="shared" si="41"/>
      </c>
      <c r="Y141" s="20">
        <f t="shared" si="42"/>
      </c>
      <c r="Z141" s="20">
        <f t="shared" si="43"/>
      </c>
    </row>
    <row r="142" ht="14.25" customHeight="1" spans="1:26" x14ac:dyDescent="0.25">
      <c r="A142" s="68">
        <f>IF(ISBLANK(CT!A142),"",CT!A142)</f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20">
        <f t="shared" si="31"/>
        <v>0</v>
      </c>
      <c r="M142" s="6"/>
      <c r="N142" s="20">
        <f t="shared" si="32"/>
      </c>
      <c r="O142" s="20">
        <f t="shared" si="33"/>
      </c>
      <c r="P142" s="20">
        <f t="shared" si="34"/>
      </c>
      <c r="Q142" s="20">
        <f t="shared" si="35"/>
      </c>
      <c r="R142" s="20">
        <f t="shared" si="36"/>
      </c>
      <c r="S142" s="20">
        <f t="shared" si="37"/>
      </c>
      <c r="T142" s="4"/>
      <c r="U142" s="20">
        <f t="shared" si="38"/>
      </c>
      <c r="V142" s="20">
        <f t="shared" si="39"/>
      </c>
      <c r="W142" s="20">
        <f t="shared" si="40"/>
      </c>
      <c r="X142" s="20">
        <f t="shared" si="41"/>
      </c>
      <c r="Y142" s="20">
        <f t="shared" si="42"/>
      </c>
      <c r="Z142" s="20">
        <f t="shared" si="43"/>
      </c>
    </row>
    <row r="143" ht="14.25" customHeight="1" spans="1:26" x14ac:dyDescent="0.25">
      <c r="A143" s="68">
        <f>IF(ISBLANK(CT!A143),"",CT!A143)</f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20">
        <f t="shared" si="31"/>
        <v>0</v>
      </c>
      <c r="M143" s="6"/>
      <c r="N143" s="20">
        <f t="shared" si="32"/>
      </c>
      <c r="O143" s="20">
        <f t="shared" si="33"/>
      </c>
      <c r="P143" s="20">
        <f t="shared" si="34"/>
      </c>
      <c r="Q143" s="20">
        <f t="shared" si="35"/>
      </c>
      <c r="R143" s="20">
        <f t="shared" si="36"/>
      </c>
      <c r="S143" s="20">
        <f t="shared" si="37"/>
      </c>
      <c r="T143" s="4"/>
      <c r="U143" s="20">
        <f t="shared" si="38"/>
      </c>
      <c r="V143" s="20">
        <f t="shared" si="39"/>
      </c>
      <c r="W143" s="20">
        <f t="shared" si="40"/>
      </c>
      <c r="X143" s="20">
        <f t="shared" si="41"/>
      </c>
      <c r="Y143" s="20">
        <f t="shared" si="42"/>
      </c>
      <c r="Z143" s="20">
        <f t="shared" si="43"/>
      </c>
    </row>
    <row r="144" ht="14.25" customHeight="1" spans="1:26" x14ac:dyDescent="0.25">
      <c r="A144" s="68">
        <f>IF(ISBLANK(CT!A144),"",CT!A144)</f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20">
        <f t="shared" si="31"/>
        <v>0</v>
      </c>
      <c r="M144" s="6"/>
      <c r="N144" s="20">
        <f t="shared" si="32"/>
      </c>
      <c r="O144" s="20">
        <f t="shared" si="33"/>
      </c>
      <c r="P144" s="20">
        <f t="shared" si="34"/>
      </c>
      <c r="Q144" s="20">
        <f t="shared" si="35"/>
      </c>
      <c r="R144" s="20">
        <f t="shared" si="36"/>
      </c>
      <c r="S144" s="20">
        <f t="shared" si="37"/>
      </c>
      <c r="T144" s="4"/>
      <c r="U144" s="20">
        <f t="shared" si="38"/>
      </c>
      <c r="V144" s="20">
        <f t="shared" si="39"/>
      </c>
      <c r="W144" s="20">
        <f t="shared" si="40"/>
      </c>
      <c r="X144" s="20">
        <f t="shared" si="41"/>
      </c>
      <c r="Y144" s="20">
        <f t="shared" si="42"/>
      </c>
      <c r="Z144" s="20">
        <f t="shared" si="43"/>
      </c>
    </row>
    <row r="145" ht="14.25" customHeight="1" spans="1:26" x14ac:dyDescent="0.25">
      <c r="A145" s="68">
        <f>IF(ISBLANK(CT!A145),"",CT!A145)</f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20">
        <f t="shared" si="31"/>
        <v>0</v>
      </c>
      <c r="M145" s="6"/>
      <c r="N145" s="20">
        <f t="shared" si="32"/>
      </c>
      <c r="O145" s="20">
        <f t="shared" si="33"/>
      </c>
      <c r="P145" s="20">
        <f t="shared" si="34"/>
      </c>
      <c r="Q145" s="20">
        <f t="shared" si="35"/>
      </c>
      <c r="R145" s="20">
        <f t="shared" si="36"/>
      </c>
      <c r="S145" s="20">
        <f t="shared" si="37"/>
      </c>
      <c r="T145" s="4"/>
      <c r="U145" s="20">
        <f t="shared" si="38"/>
      </c>
      <c r="V145" s="20">
        <f t="shared" si="39"/>
      </c>
      <c r="W145" s="20">
        <f t="shared" si="40"/>
      </c>
      <c r="X145" s="20">
        <f t="shared" si="41"/>
      </c>
      <c r="Y145" s="20">
        <f t="shared" si="42"/>
      </c>
      <c r="Z145" s="20">
        <f t="shared" si="43"/>
      </c>
    </row>
    <row r="146" ht="14.25" customHeight="1" spans="1:26" x14ac:dyDescent="0.25">
      <c r="A146" s="68">
        <f>IF(ISBLANK(CT!A146),"",CT!A146)</f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20">
        <f t="shared" si="31"/>
        <v>0</v>
      </c>
      <c r="M146" s="6"/>
      <c r="N146" s="20">
        <f t="shared" si="32"/>
      </c>
      <c r="O146" s="20">
        <f t="shared" si="33"/>
      </c>
      <c r="P146" s="20">
        <f t="shared" si="34"/>
      </c>
      <c r="Q146" s="20">
        <f t="shared" si="35"/>
      </c>
      <c r="R146" s="20">
        <f t="shared" si="36"/>
      </c>
      <c r="S146" s="20">
        <f t="shared" si="37"/>
      </c>
      <c r="T146" s="4"/>
      <c r="U146" s="20">
        <f t="shared" si="38"/>
      </c>
      <c r="V146" s="20">
        <f t="shared" si="39"/>
      </c>
      <c r="W146" s="20">
        <f t="shared" si="40"/>
      </c>
      <c r="X146" s="20">
        <f t="shared" si="41"/>
      </c>
      <c r="Y146" s="20">
        <f t="shared" si="42"/>
      </c>
      <c r="Z146" s="20">
        <f t="shared" si="43"/>
      </c>
    </row>
    <row r="147" ht="14.25" customHeight="1" spans="1:26" x14ac:dyDescent="0.25">
      <c r="A147" s="68">
        <f>IF(ISBLANK(CT!A147),"",CT!A147)</f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20">
        <f t="shared" si="31"/>
        <v>0</v>
      </c>
      <c r="M147" s="6"/>
      <c r="N147" s="20">
        <f t="shared" si="32"/>
      </c>
      <c r="O147" s="20">
        <f t="shared" si="33"/>
      </c>
      <c r="P147" s="20">
        <f t="shared" si="34"/>
      </c>
      <c r="Q147" s="20">
        <f t="shared" si="35"/>
      </c>
      <c r="R147" s="20">
        <f t="shared" si="36"/>
      </c>
      <c r="S147" s="20">
        <f t="shared" si="37"/>
      </c>
      <c r="T147" s="4"/>
      <c r="U147" s="20">
        <f t="shared" si="38"/>
      </c>
      <c r="V147" s="20">
        <f t="shared" si="39"/>
      </c>
      <c r="W147" s="20">
        <f t="shared" si="40"/>
      </c>
      <c r="X147" s="20">
        <f t="shared" si="41"/>
      </c>
      <c r="Y147" s="20">
        <f t="shared" si="42"/>
      </c>
      <c r="Z147" s="20">
        <f t="shared" si="43"/>
      </c>
    </row>
    <row r="148" ht="14.25" customHeight="1" spans="1:26" x14ac:dyDescent="0.25">
      <c r="A148" s="68">
        <f>IF(ISBLANK(CT!A148),"",CT!A148)</f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20">
        <f t="shared" si="31"/>
        <v>0</v>
      </c>
      <c r="M148" s="6"/>
      <c r="N148" s="20">
        <f t="shared" si="32"/>
      </c>
      <c r="O148" s="20">
        <f t="shared" si="33"/>
      </c>
      <c r="P148" s="20">
        <f t="shared" si="34"/>
      </c>
      <c r="Q148" s="20">
        <f t="shared" si="35"/>
      </c>
      <c r="R148" s="20">
        <f t="shared" si="36"/>
      </c>
      <c r="S148" s="20">
        <f t="shared" si="37"/>
      </c>
      <c r="T148" s="4"/>
      <c r="U148" s="20">
        <f t="shared" si="38"/>
      </c>
      <c r="V148" s="20">
        <f t="shared" si="39"/>
      </c>
      <c r="W148" s="20">
        <f t="shared" si="40"/>
      </c>
      <c r="X148" s="20">
        <f t="shared" si="41"/>
      </c>
      <c r="Y148" s="20">
        <f t="shared" si="42"/>
      </c>
      <c r="Z148" s="20">
        <f t="shared" si="43"/>
      </c>
    </row>
    <row r="149" ht="14.25" customHeight="1" spans="1:26" x14ac:dyDescent="0.25">
      <c r="A149" s="68">
        <f>IF(ISBLANK(CT!A149),"",CT!A149)</f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20">
        <f t="shared" si="31"/>
        <v>0</v>
      </c>
      <c r="M149" s="6"/>
      <c r="N149" s="20">
        <f t="shared" si="32"/>
      </c>
      <c r="O149" s="20">
        <f t="shared" si="33"/>
      </c>
      <c r="P149" s="20">
        <f t="shared" si="34"/>
      </c>
      <c r="Q149" s="20">
        <f t="shared" si="35"/>
      </c>
      <c r="R149" s="20">
        <f t="shared" si="36"/>
      </c>
      <c r="S149" s="20">
        <f t="shared" si="37"/>
      </c>
      <c r="T149" s="4"/>
      <c r="U149" s="20">
        <f t="shared" si="38"/>
      </c>
      <c r="V149" s="20">
        <f t="shared" si="39"/>
      </c>
      <c r="W149" s="20">
        <f t="shared" si="40"/>
      </c>
      <c r="X149" s="20">
        <f t="shared" si="41"/>
      </c>
      <c r="Y149" s="20">
        <f t="shared" si="42"/>
      </c>
      <c r="Z149" s="20">
        <f t="shared" si="43"/>
      </c>
    </row>
    <row r="150" ht="14.25" customHeight="1" spans="1:26" x14ac:dyDescent="0.25">
      <c r="A150" s="68">
        <f>IF(ISBLANK(CT!A150),"",CT!A150)</f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20">
        <f t="shared" si="31"/>
        <v>0</v>
      </c>
      <c r="M150" s="6"/>
      <c r="N150" s="20">
        <f t="shared" si="32"/>
      </c>
      <c r="O150" s="20">
        <f t="shared" si="33"/>
      </c>
      <c r="P150" s="20">
        <f t="shared" si="34"/>
      </c>
      <c r="Q150" s="20">
        <f t="shared" si="35"/>
      </c>
      <c r="R150" s="20">
        <f t="shared" si="36"/>
      </c>
      <c r="S150" s="20">
        <f t="shared" si="37"/>
      </c>
      <c r="T150" s="4"/>
      <c r="U150" s="20">
        <f t="shared" si="38"/>
      </c>
      <c r="V150" s="20">
        <f t="shared" si="39"/>
      </c>
      <c r="W150" s="20">
        <f t="shared" si="40"/>
      </c>
      <c r="X150" s="20">
        <f t="shared" si="41"/>
      </c>
      <c r="Y150" s="20">
        <f t="shared" si="42"/>
      </c>
      <c r="Z150" s="20">
        <f t="shared" si="43"/>
      </c>
    </row>
    <row r="151" ht="14.25" customHeight="1" spans="1:26" x14ac:dyDescent="0.25">
      <c r="A151" s="68">
        <f>IF(ISBLANK(CT!A151),"",CT!A151)</f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20">
        <f t="shared" si="31"/>
        <v>0</v>
      </c>
      <c r="M151" s="6"/>
      <c r="N151" s="20">
        <f t="shared" si="32"/>
      </c>
      <c r="O151" s="20">
        <f t="shared" si="33"/>
      </c>
      <c r="P151" s="20">
        <f t="shared" si="34"/>
      </c>
      <c r="Q151" s="20">
        <f t="shared" si="35"/>
      </c>
      <c r="R151" s="20">
        <f t="shared" si="36"/>
      </c>
      <c r="S151" s="20">
        <f t="shared" si="37"/>
      </c>
      <c r="T151" s="4"/>
      <c r="U151" s="20">
        <f t="shared" si="38"/>
      </c>
      <c r="V151" s="20">
        <f t="shared" si="39"/>
      </c>
      <c r="W151" s="20">
        <f t="shared" si="40"/>
      </c>
      <c r="X151" s="20">
        <f t="shared" si="41"/>
      </c>
      <c r="Y151" s="20">
        <f t="shared" si="42"/>
      </c>
      <c r="Z151" s="20">
        <f t="shared" si="43"/>
      </c>
    </row>
    <row r="152" ht="14.25" customHeight="1" spans="1:26" x14ac:dyDescent="0.25">
      <c r="A152" s="68">
        <f>IF(ISBLANK(CT!A152),"",CT!A152)</f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20">
        <f t="shared" si="31"/>
        <v>0</v>
      </c>
      <c r="M152" s="6"/>
      <c r="N152" s="20">
        <f t="shared" si="32"/>
      </c>
      <c r="O152" s="20">
        <f t="shared" si="33"/>
      </c>
      <c r="P152" s="20">
        <f t="shared" si="34"/>
      </c>
      <c r="Q152" s="20">
        <f t="shared" si="35"/>
      </c>
      <c r="R152" s="20">
        <f t="shared" si="36"/>
      </c>
      <c r="S152" s="20">
        <f t="shared" si="37"/>
      </c>
      <c r="T152" s="4"/>
      <c r="U152" s="20">
        <f t="shared" si="38"/>
      </c>
      <c r="V152" s="20">
        <f t="shared" si="39"/>
      </c>
      <c r="W152" s="20">
        <f t="shared" si="40"/>
      </c>
      <c r="X152" s="20">
        <f t="shared" si="41"/>
      </c>
      <c r="Y152" s="20">
        <f t="shared" si="42"/>
      </c>
      <c r="Z152" s="20">
        <f t="shared" si="43"/>
      </c>
    </row>
    <row r="153" ht="14.25" customHeight="1" spans="1:26" x14ac:dyDescent="0.25">
      <c r="A153" s="68">
        <f>IF(ISBLANK(CT!A153),"",CT!A153)</f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20">
        <f t="shared" si="31"/>
        <v>0</v>
      </c>
      <c r="M153" s="6"/>
      <c r="N153" s="20">
        <f t="shared" si="32"/>
      </c>
      <c r="O153" s="20">
        <f t="shared" si="33"/>
      </c>
      <c r="P153" s="20">
        <f t="shared" si="34"/>
      </c>
      <c r="Q153" s="20">
        <f t="shared" si="35"/>
      </c>
      <c r="R153" s="20">
        <f t="shared" si="36"/>
      </c>
      <c r="S153" s="20">
        <f t="shared" si="37"/>
      </c>
      <c r="T153" s="4"/>
      <c r="U153" s="20">
        <f t="shared" si="38"/>
      </c>
      <c r="V153" s="20">
        <f t="shared" si="39"/>
      </c>
      <c r="W153" s="20">
        <f t="shared" si="40"/>
      </c>
      <c r="X153" s="20">
        <f t="shared" si="41"/>
      </c>
      <c r="Y153" s="20">
        <f t="shared" si="42"/>
      </c>
      <c r="Z153" s="20">
        <f t="shared" si="43"/>
      </c>
    </row>
    <row r="154" ht="14.25" customHeight="1" spans="1:26" x14ac:dyDescent="0.25">
      <c r="A154" s="68">
        <f>IF(ISBLANK(CT!A154),"",CT!A154)</f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20">
        <f t="shared" si="31"/>
        <v>0</v>
      </c>
      <c r="M154" s="6"/>
      <c r="N154" s="20">
        <f t="shared" si="32"/>
      </c>
      <c r="O154" s="20">
        <f t="shared" si="33"/>
      </c>
      <c r="P154" s="20">
        <f t="shared" si="34"/>
      </c>
      <c r="Q154" s="20">
        <f t="shared" si="35"/>
      </c>
      <c r="R154" s="20">
        <f t="shared" si="36"/>
      </c>
      <c r="S154" s="20">
        <f t="shared" si="37"/>
      </c>
      <c r="T154" s="4"/>
      <c r="U154" s="20">
        <f t="shared" si="38"/>
      </c>
      <c r="V154" s="20">
        <f t="shared" si="39"/>
      </c>
      <c r="W154" s="20">
        <f t="shared" si="40"/>
      </c>
      <c r="X154" s="20">
        <f t="shared" si="41"/>
      </c>
      <c r="Y154" s="20">
        <f t="shared" si="42"/>
      </c>
      <c r="Z154" s="20">
        <f t="shared" si="43"/>
      </c>
    </row>
    <row r="155" ht="14.25" customHeight="1" spans="1:26" x14ac:dyDescent="0.25">
      <c r="A155" s="68">
        <f>IF(ISBLANK(CT!A155),"",CT!A155)</f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20">
        <f t="shared" si="31"/>
        <v>0</v>
      </c>
      <c r="M155" s="6"/>
      <c r="N155" s="20">
        <f t="shared" si="32"/>
      </c>
      <c r="O155" s="20">
        <f t="shared" si="33"/>
      </c>
      <c r="P155" s="20">
        <f t="shared" si="34"/>
      </c>
      <c r="Q155" s="20">
        <f t="shared" si="35"/>
      </c>
      <c r="R155" s="20">
        <f t="shared" si="36"/>
      </c>
      <c r="S155" s="20">
        <f t="shared" si="37"/>
      </c>
      <c r="T155" s="4"/>
      <c r="U155" s="20">
        <f t="shared" si="38"/>
      </c>
      <c r="V155" s="20">
        <f t="shared" si="39"/>
      </c>
      <c r="W155" s="20">
        <f t="shared" si="40"/>
      </c>
      <c r="X155" s="20">
        <f t="shared" si="41"/>
      </c>
      <c r="Y155" s="20">
        <f t="shared" si="42"/>
      </c>
      <c r="Z155" s="20">
        <f t="shared" si="43"/>
      </c>
    </row>
    <row r="156" ht="14.25" customHeight="1" spans="1:26" x14ac:dyDescent="0.25">
      <c r="A156" s="68">
        <f>IF(ISBLANK(CT!A156),"",CT!A156)</f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20">
        <f t="shared" si="31"/>
        <v>0</v>
      </c>
      <c r="M156" s="6"/>
      <c r="N156" s="20">
        <f t="shared" si="32"/>
      </c>
      <c r="O156" s="20">
        <f t="shared" si="33"/>
      </c>
      <c r="P156" s="20">
        <f t="shared" si="34"/>
      </c>
      <c r="Q156" s="20">
        <f t="shared" si="35"/>
      </c>
      <c r="R156" s="20">
        <f t="shared" si="36"/>
      </c>
      <c r="S156" s="20">
        <f t="shared" si="37"/>
      </c>
      <c r="T156" s="4"/>
      <c r="U156" s="20">
        <f t="shared" si="38"/>
      </c>
      <c r="V156" s="20">
        <f t="shared" si="39"/>
      </c>
      <c r="W156" s="20">
        <f t="shared" si="40"/>
      </c>
      <c r="X156" s="20">
        <f t="shared" si="41"/>
      </c>
      <c r="Y156" s="20">
        <f t="shared" si="42"/>
      </c>
      <c r="Z156" s="20">
        <f t="shared" si="43"/>
      </c>
    </row>
    <row r="157" ht="14.25" customHeight="1" spans="1:26" x14ac:dyDescent="0.2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14.25" customHeight="1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 spans="1:2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 spans="1:2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 spans="1:2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 spans="1:2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 spans="1:2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 spans="1:2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 spans="1:2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 spans="1:2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 spans="1:2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 spans="1:2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 spans="1:2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 spans="1:2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3">
    <mergeCell ref="A1:L1"/>
    <mergeCell ref="C3:K3"/>
    <mergeCell ref="T3:Z9"/>
    <mergeCell ref="C4:E4"/>
    <mergeCell ref="F4:H4"/>
    <mergeCell ref="I4:K4"/>
    <mergeCell ref="N5:Q5"/>
    <mergeCell ref="N6:Q6"/>
    <mergeCell ref="N7:Q7"/>
    <mergeCell ref="A12:B13"/>
    <mergeCell ref="L12:L13"/>
    <mergeCell ref="C14:E14"/>
    <mergeCell ref="F14:H14"/>
    <mergeCell ref="I14:K14"/>
    <mergeCell ref="C15:E15"/>
    <mergeCell ref="F15:H15"/>
    <mergeCell ref="I15:K15"/>
    <mergeCell ref="C16:E16"/>
    <mergeCell ref="F16:H16"/>
    <mergeCell ref="I16:K16"/>
    <mergeCell ref="C18:K18"/>
    <mergeCell ref="O18:W18"/>
    <mergeCell ref="A18:A19"/>
    <mergeCell ref="B18:B20"/>
    <mergeCell ref="C19:E19"/>
    <mergeCell ref="F19:H19"/>
    <mergeCell ref="I19:K19"/>
    <mergeCell ref="L18:L20"/>
    <mergeCell ref="N18:N20"/>
    <mergeCell ref="O19:Q19"/>
    <mergeCell ref="R19:T19"/>
    <mergeCell ref="U19:W19"/>
    <mergeCell ref="A28:I28"/>
    <mergeCell ref="N28:X28"/>
    <mergeCell ref="C29:K29"/>
    <mergeCell ref="N29:S29"/>
    <mergeCell ref="U29:Z29"/>
    <mergeCell ref="A29:A30"/>
    <mergeCell ref="B29:B30"/>
    <mergeCell ref="C30:E30"/>
    <mergeCell ref="F30:H30"/>
    <mergeCell ref="I30:K30"/>
    <mergeCell ref="L30:L31"/>
  </mergeCells>
  <dataValidations count="1373">
    <dataValidation type="decimal" allowBlank="1" showErrorMessage="1" sqref="B100">
      <formula1>0</formula1>
      <formula2>NaN</formula2>
    </dataValidation>
    <dataValidation type="decimal" allowBlank="1" showErrorMessage="1" sqref="B101">
      <formula1>0</formula1>
      <formula2>NaN</formula2>
    </dataValidation>
    <dataValidation type="decimal" allowBlank="1" showErrorMessage="1" sqref="B102">
      <formula1>0</formula1>
      <formula2>NaN</formula2>
    </dataValidation>
    <dataValidation type="decimal" allowBlank="1" showErrorMessage="1" sqref="B103">
      <formula1>0</formula1>
      <formula2>NaN</formula2>
    </dataValidation>
    <dataValidation type="decimal" allowBlank="1" showErrorMessage="1" sqref="B104">
      <formula1>0</formula1>
      <formula2>NaN</formula2>
    </dataValidation>
    <dataValidation type="decimal" allowBlank="1" showErrorMessage="1" sqref="B105">
      <formula1>0</formula1>
      <formula2>NaN</formula2>
    </dataValidation>
    <dataValidation type="decimal" allowBlank="1" showErrorMessage="1" sqref="B106">
      <formula1>0</formula1>
      <formula2>NaN</formula2>
    </dataValidation>
    <dataValidation type="decimal" allowBlank="1" showErrorMessage="1" sqref="B107">
      <formula1>0</formula1>
      <formula2>NaN</formula2>
    </dataValidation>
    <dataValidation type="decimal" allowBlank="1" showErrorMessage="1" sqref="B108">
      <formula1>0</formula1>
      <formula2>NaN</formula2>
    </dataValidation>
    <dataValidation type="decimal" allowBlank="1" showErrorMessage="1" sqref="B109">
      <formula1>0</formula1>
      <formula2>NaN</formula2>
    </dataValidation>
    <dataValidation type="decimal" allowBlank="1" showErrorMessage="1" sqref="B110">
      <formula1>0</formula1>
      <formula2>NaN</formula2>
    </dataValidation>
    <dataValidation type="decimal" allowBlank="1" showErrorMessage="1" sqref="B111">
      <formula1>0</formula1>
      <formula2>NaN</formula2>
    </dataValidation>
    <dataValidation type="decimal" allowBlank="1" showErrorMessage="1" sqref="B112">
      <formula1>0</formula1>
      <formula2>NaN</formula2>
    </dataValidation>
    <dataValidation type="decimal" allowBlank="1" showErrorMessage="1" sqref="B113">
      <formula1>0</formula1>
      <formula2>NaN</formula2>
    </dataValidation>
    <dataValidation type="decimal" allowBlank="1" showErrorMessage="1" sqref="B114">
      <formula1>0</formula1>
      <formula2>NaN</formula2>
    </dataValidation>
    <dataValidation type="decimal" allowBlank="1" showErrorMessage="1" sqref="B115">
      <formula1>0</formula1>
      <formula2>NaN</formula2>
    </dataValidation>
    <dataValidation type="decimal" allowBlank="1" showErrorMessage="1" sqref="B116">
      <formula1>0</formula1>
      <formula2>NaN</formula2>
    </dataValidation>
    <dataValidation type="decimal" allowBlank="1" showErrorMessage="1" sqref="B117">
      <formula1>0</formula1>
      <formula2>NaN</formula2>
    </dataValidation>
    <dataValidation type="decimal" allowBlank="1" showErrorMessage="1" sqref="B118">
      <formula1>0</formula1>
      <formula2>NaN</formula2>
    </dataValidation>
    <dataValidation type="decimal" allowBlank="1" showErrorMessage="1" sqref="B119">
      <formula1>0</formula1>
      <formula2>NaN</formula2>
    </dataValidation>
    <dataValidation type="decimal" allowBlank="1" showErrorMessage="1" sqref="B120">
      <formula1>0</formula1>
      <formula2>NaN</formula2>
    </dataValidation>
    <dataValidation type="decimal" allowBlank="1" showErrorMessage="1" sqref="B121">
      <formula1>0</formula1>
      <formula2>NaN</formula2>
    </dataValidation>
    <dataValidation type="decimal" allowBlank="1" showErrorMessage="1" sqref="B122">
      <formula1>0</formula1>
      <formula2>NaN</formula2>
    </dataValidation>
    <dataValidation type="decimal" allowBlank="1" showErrorMessage="1" sqref="B123">
      <formula1>0</formula1>
      <formula2>NaN</formula2>
    </dataValidation>
    <dataValidation type="decimal" allowBlank="1" showErrorMessage="1" sqref="B124">
      <formula1>0</formula1>
      <formula2>NaN</formula2>
    </dataValidation>
    <dataValidation type="decimal" allowBlank="1" showErrorMessage="1" sqref="B125">
      <formula1>0</formula1>
      <formula2>NaN</formula2>
    </dataValidation>
    <dataValidation type="decimal" allowBlank="1" showErrorMessage="1" sqref="B126">
      <formula1>0</formula1>
      <formula2>NaN</formula2>
    </dataValidation>
    <dataValidation type="decimal" allowBlank="1" showErrorMessage="1" sqref="B127">
      <formula1>0</formula1>
      <formula2>NaN</formula2>
    </dataValidation>
    <dataValidation type="decimal" allowBlank="1" showErrorMessage="1" sqref="B128">
      <formula1>0</formula1>
      <formula2>NaN</formula2>
    </dataValidation>
    <dataValidation type="decimal" allowBlank="1" showErrorMessage="1" sqref="B129">
      <formula1>0</formula1>
      <formula2>NaN</formula2>
    </dataValidation>
    <dataValidation type="decimal" allowBlank="1" showErrorMessage="1" sqref="B130">
      <formula1>0</formula1>
      <formula2>NaN</formula2>
    </dataValidation>
    <dataValidation type="decimal" allowBlank="1" showErrorMessage="1" sqref="B131">
      <formula1>0</formula1>
      <formula2>NaN</formula2>
    </dataValidation>
    <dataValidation type="decimal" allowBlank="1" showErrorMessage="1" sqref="B132">
      <formula1>0</formula1>
      <formula2>NaN</formula2>
    </dataValidation>
    <dataValidation type="decimal" allowBlank="1" showErrorMessage="1" sqref="B133">
      <formula1>0</formula1>
      <formula2>NaN</formula2>
    </dataValidation>
    <dataValidation type="decimal" allowBlank="1" showErrorMessage="1" sqref="B134">
      <formula1>0</formula1>
      <formula2>NaN</formula2>
    </dataValidation>
    <dataValidation type="decimal" allowBlank="1" showErrorMessage="1" sqref="B135">
      <formula1>0</formula1>
      <formula2>NaN</formula2>
    </dataValidation>
    <dataValidation type="decimal" allowBlank="1" showErrorMessage="1" sqref="B136">
      <formula1>0</formula1>
      <formula2>NaN</formula2>
    </dataValidation>
    <dataValidation type="decimal" allowBlank="1" showErrorMessage="1" sqref="B137">
      <formula1>0</formula1>
      <formula2>NaN</formula2>
    </dataValidation>
    <dataValidation type="decimal" allowBlank="1" showErrorMessage="1" sqref="B138">
      <formula1>0</formula1>
      <formula2>NaN</formula2>
    </dataValidation>
    <dataValidation type="decimal" allowBlank="1" showErrorMessage="1" sqref="B139">
      <formula1>0</formula1>
      <formula2>NaN</formula2>
    </dataValidation>
    <dataValidation type="decimal" allowBlank="1" showErrorMessage="1" sqref="B140">
      <formula1>0</formula1>
      <formula2>NaN</formula2>
    </dataValidation>
    <dataValidation type="decimal" allowBlank="1" showErrorMessage="1" sqref="B141">
      <formula1>0</formula1>
      <formula2>NaN</formula2>
    </dataValidation>
    <dataValidation type="decimal" allowBlank="1" showErrorMessage="1" sqref="B142">
      <formula1>0</formula1>
      <formula2>NaN</formula2>
    </dataValidation>
    <dataValidation type="decimal" allowBlank="1" showErrorMessage="1" sqref="B143">
      <formula1>0</formula1>
      <formula2>NaN</formula2>
    </dataValidation>
    <dataValidation type="decimal" allowBlank="1" showErrorMessage="1" sqref="B144">
      <formula1>0</formula1>
      <formula2>NaN</formula2>
    </dataValidation>
    <dataValidation type="decimal" allowBlank="1" showErrorMessage="1" sqref="B145">
      <formula1>0</formula1>
      <formula2>NaN</formula2>
    </dataValidation>
    <dataValidation type="decimal" allowBlank="1" showErrorMessage="1" sqref="B146">
      <formula1>0</formula1>
      <formula2>NaN</formula2>
    </dataValidation>
    <dataValidation type="decimal" allowBlank="1" showErrorMessage="1" sqref="B147">
      <formula1>0</formula1>
      <formula2>NaN</formula2>
    </dataValidation>
    <dataValidation type="decimal" allowBlank="1" showErrorMessage="1" sqref="B148">
      <formula1>0</formula1>
      <formula2>NaN</formula2>
    </dataValidation>
    <dataValidation type="decimal" allowBlank="1" showErrorMessage="1" sqref="B149">
      <formula1>0</formula1>
      <formula2>NaN</formula2>
    </dataValidation>
    <dataValidation type="decimal" allowBlank="1" showErrorMessage="1" sqref="B150">
      <formula1>0</formula1>
      <formula2>NaN</formula2>
    </dataValidation>
    <dataValidation type="decimal" allowBlank="1" showErrorMessage="1" sqref="B151">
      <formula1>0</formula1>
      <formula2>NaN</formula2>
    </dataValidation>
    <dataValidation type="decimal" allowBlank="1" showErrorMessage="1" sqref="B152">
      <formula1>0</formula1>
      <formula2>NaN</formula2>
    </dataValidation>
    <dataValidation type="decimal" allowBlank="1" showErrorMessage="1" sqref="B153">
      <formula1>0</formula1>
      <formula2>NaN</formula2>
    </dataValidation>
    <dataValidation type="decimal" allowBlank="1" showErrorMessage="1" sqref="B154">
      <formula1>0</formula1>
      <formula2>NaN</formula2>
    </dataValidation>
    <dataValidation type="decimal" allowBlank="1" showErrorMessage="1" sqref="B155">
      <formula1>0</formula1>
      <formula2>NaN</formula2>
    </dataValidation>
    <dataValidation type="decimal" allowBlank="1" showErrorMessage="1" sqref="B156">
      <formula1>0</formula1>
      <formula2>NaN</formula2>
    </dataValidation>
    <dataValidation type="decimal" allowBlank="1" showErrorMessage="1" sqref="B32">
      <formula1>0</formula1>
      <formula2>NaN</formula2>
    </dataValidation>
    <dataValidation type="decimal" allowBlank="1" showErrorMessage="1" sqref="B33">
      <formula1>0</formula1>
      <formula2>NaN</formula2>
    </dataValidation>
    <dataValidation type="decimal" allowBlank="1" showErrorMessage="1" sqref="B34">
      <formula1>0</formula1>
      <formula2>NaN</formula2>
    </dataValidation>
    <dataValidation type="decimal" allowBlank="1" showErrorMessage="1" sqref="B35">
      <formula1>0</formula1>
      <formula2>NaN</formula2>
    </dataValidation>
    <dataValidation type="decimal" allowBlank="1" showErrorMessage="1" sqref="B36">
      <formula1>0</formula1>
      <formula2>NaN</formula2>
    </dataValidation>
    <dataValidation type="decimal" allowBlank="1" showErrorMessage="1" sqref="B37">
      <formula1>0</formula1>
      <formula2>NaN</formula2>
    </dataValidation>
    <dataValidation type="decimal" allowBlank="1" showErrorMessage="1" sqref="B38">
      <formula1>0</formula1>
      <formula2>NaN</formula2>
    </dataValidation>
    <dataValidation type="decimal" allowBlank="1" showErrorMessage="1" sqref="B39">
      <formula1>0</formula1>
      <formula2>NaN</formula2>
    </dataValidation>
    <dataValidation type="decimal" allowBlank="1" showErrorMessage="1" sqref="B40">
      <formula1>0</formula1>
      <formula2>NaN</formula2>
    </dataValidation>
    <dataValidation type="decimal" allowBlank="1" showErrorMessage="1" sqref="B41">
      <formula1>0</formula1>
      <formula2>NaN</formula2>
    </dataValidation>
    <dataValidation type="decimal" allowBlank="1" showErrorMessage="1" sqref="B42">
      <formula1>0</formula1>
      <formula2>NaN</formula2>
    </dataValidation>
    <dataValidation type="decimal" allowBlank="1" showErrorMessage="1" sqref="B43">
      <formula1>0</formula1>
      <formula2>NaN</formula2>
    </dataValidation>
    <dataValidation type="decimal" allowBlank="1" showErrorMessage="1" sqref="B44">
      <formula1>0</formula1>
      <formula2>NaN</formula2>
    </dataValidation>
    <dataValidation type="decimal" allowBlank="1" showErrorMessage="1" sqref="B45">
      <formula1>0</formula1>
      <formula2>NaN</formula2>
    </dataValidation>
    <dataValidation type="decimal" allowBlank="1" showErrorMessage="1" sqref="B46">
      <formula1>0</formula1>
      <formula2>NaN</formula2>
    </dataValidation>
    <dataValidation type="decimal" allowBlank="1" showErrorMessage="1" sqref="B47">
      <formula1>0</formula1>
      <formula2>NaN</formula2>
    </dataValidation>
    <dataValidation type="decimal" allowBlank="1" showErrorMessage="1" sqref="B48">
      <formula1>0</formula1>
      <formula2>NaN</formula2>
    </dataValidation>
    <dataValidation type="decimal" allowBlank="1" showErrorMessage="1" sqref="B49">
      <formula1>0</formula1>
      <formula2>NaN</formula2>
    </dataValidation>
    <dataValidation type="decimal" allowBlank="1" showErrorMessage="1" sqref="B50">
      <formula1>0</formula1>
      <formula2>NaN</formula2>
    </dataValidation>
    <dataValidation type="decimal" allowBlank="1" showErrorMessage="1" sqref="B51">
      <formula1>0</formula1>
      <formula2>NaN</formula2>
    </dataValidation>
    <dataValidation type="decimal" allowBlank="1" showErrorMessage="1" sqref="B52">
      <formula1>0</formula1>
      <formula2>NaN</formula2>
    </dataValidation>
    <dataValidation type="decimal" allowBlank="1" showErrorMessage="1" sqref="B53">
      <formula1>0</formula1>
      <formula2>NaN</formula2>
    </dataValidation>
    <dataValidation type="decimal" allowBlank="1" showErrorMessage="1" sqref="B54">
      <formula1>0</formula1>
      <formula2>NaN</formula2>
    </dataValidation>
    <dataValidation type="decimal" allowBlank="1" showErrorMessage="1" sqref="B55">
      <formula1>0</formula1>
      <formula2>NaN</formula2>
    </dataValidation>
    <dataValidation type="decimal" allowBlank="1" showErrorMessage="1" sqref="B56">
      <formula1>0</formula1>
      <formula2>NaN</formula2>
    </dataValidation>
    <dataValidation type="decimal" allowBlank="1" showErrorMessage="1" sqref="B57">
      <formula1>0</formula1>
      <formula2>NaN</formula2>
    </dataValidation>
    <dataValidation type="decimal" allowBlank="1" showErrorMessage="1" sqref="B58">
      <formula1>0</formula1>
      <formula2>NaN</formula2>
    </dataValidation>
    <dataValidation type="decimal" allowBlank="1" showErrorMessage="1" sqref="B59">
      <formula1>0</formula1>
      <formula2>NaN</formula2>
    </dataValidation>
    <dataValidation type="decimal" allowBlank="1" showErrorMessage="1" sqref="B60">
      <formula1>0</formula1>
      <formula2>NaN</formula2>
    </dataValidation>
    <dataValidation type="decimal" allowBlank="1" showErrorMessage="1" sqref="B61">
      <formula1>0</formula1>
      <formula2>NaN</formula2>
    </dataValidation>
    <dataValidation type="decimal" allowBlank="1" showErrorMessage="1" sqref="B62">
      <formula1>0</formula1>
      <formula2>NaN</formula2>
    </dataValidation>
    <dataValidation type="decimal" allowBlank="1" showErrorMessage="1" sqref="B63">
      <formula1>0</formula1>
      <formula2>NaN</formula2>
    </dataValidation>
    <dataValidation type="decimal" allowBlank="1" showErrorMessage="1" sqref="B64">
      <formula1>0</formula1>
      <formula2>NaN</formula2>
    </dataValidation>
    <dataValidation type="decimal" allowBlank="1" showErrorMessage="1" sqref="B65">
      <formula1>0</formula1>
      <formula2>NaN</formula2>
    </dataValidation>
    <dataValidation type="decimal" allowBlank="1" showErrorMessage="1" sqref="B66">
      <formula1>0</formula1>
      <formula2>NaN</formula2>
    </dataValidation>
    <dataValidation type="decimal" allowBlank="1" showErrorMessage="1" sqref="B67">
      <formula1>0</formula1>
      <formula2>NaN</formula2>
    </dataValidation>
    <dataValidation type="decimal" allowBlank="1" showErrorMessage="1" sqref="B68">
      <formula1>0</formula1>
      <formula2>NaN</formula2>
    </dataValidation>
    <dataValidation type="decimal" allowBlank="1" showErrorMessage="1" sqref="B69">
      <formula1>0</formula1>
      <formula2>NaN</formula2>
    </dataValidation>
    <dataValidation type="decimal" allowBlank="1" showErrorMessage="1" sqref="B70">
      <formula1>0</formula1>
      <formula2>NaN</formula2>
    </dataValidation>
    <dataValidation type="decimal" allowBlank="1" showErrorMessage="1" sqref="B71">
      <formula1>0</formula1>
      <formula2>NaN</formula2>
    </dataValidation>
    <dataValidation type="decimal" allowBlank="1" showErrorMessage="1" sqref="B72">
      <formula1>0</formula1>
      <formula2>NaN</formula2>
    </dataValidation>
    <dataValidation type="decimal" allowBlank="1" showErrorMessage="1" sqref="B73">
      <formula1>0</formula1>
      <formula2>NaN</formula2>
    </dataValidation>
    <dataValidation type="decimal" allowBlank="1" showErrorMessage="1" sqref="B74">
      <formula1>0</formula1>
      <formula2>NaN</formula2>
    </dataValidation>
    <dataValidation type="decimal" allowBlank="1" showErrorMessage="1" sqref="B75">
      <formula1>0</formula1>
      <formula2>NaN</formula2>
    </dataValidation>
    <dataValidation type="decimal" allowBlank="1" showErrorMessage="1" sqref="B76">
      <formula1>0</formula1>
      <formula2>NaN</formula2>
    </dataValidation>
    <dataValidation type="decimal" allowBlank="1" showErrorMessage="1" sqref="B77">
      <formula1>0</formula1>
      <formula2>NaN</formula2>
    </dataValidation>
    <dataValidation type="decimal" allowBlank="1" showErrorMessage="1" sqref="B78">
      <formula1>0</formula1>
      <formula2>NaN</formula2>
    </dataValidation>
    <dataValidation type="decimal" allowBlank="1" showErrorMessage="1" sqref="B79">
      <formula1>0</formula1>
      <formula2>NaN</formula2>
    </dataValidation>
    <dataValidation type="decimal" allowBlank="1" showErrorMessage="1" sqref="B80">
      <formula1>0</formula1>
      <formula2>NaN</formula2>
    </dataValidation>
    <dataValidation type="decimal" allowBlank="1" showErrorMessage="1" sqref="B81">
      <formula1>0</formula1>
      <formula2>NaN</formula2>
    </dataValidation>
    <dataValidation type="decimal" allowBlank="1" showErrorMessage="1" sqref="B82">
      <formula1>0</formula1>
      <formula2>NaN</formula2>
    </dataValidation>
    <dataValidation type="decimal" allowBlank="1" showErrorMessage="1" sqref="B83">
      <formula1>0</formula1>
      <formula2>NaN</formula2>
    </dataValidation>
    <dataValidation type="decimal" allowBlank="1" showErrorMessage="1" sqref="B84">
      <formula1>0</formula1>
      <formula2>NaN</formula2>
    </dataValidation>
    <dataValidation type="decimal" allowBlank="1" showErrorMessage="1" sqref="B85">
      <formula1>0</formula1>
      <formula2>NaN</formula2>
    </dataValidation>
    <dataValidation type="decimal" allowBlank="1" showErrorMessage="1" sqref="B86">
      <formula1>0</formula1>
      <formula2>NaN</formula2>
    </dataValidation>
    <dataValidation type="decimal" allowBlank="1" showErrorMessage="1" sqref="B87">
      <formula1>0</formula1>
      <formula2>NaN</formula2>
    </dataValidation>
    <dataValidation type="decimal" allowBlank="1" showErrorMessage="1" sqref="B88">
      <formula1>0</formula1>
      <formula2>NaN</formula2>
    </dataValidation>
    <dataValidation type="decimal" allowBlank="1" showErrorMessage="1" sqref="B89">
      <formula1>0</formula1>
      <formula2>NaN</formula2>
    </dataValidation>
    <dataValidation type="decimal" allowBlank="1" showErrorMessage="1" sqref="B90">
      <formula1>0</formula1>
      <formula2>NaN</formula2>
    </dataValidation>
    <dataValidation type="decimal" allowBlank="1" showErrorMessage="1" sqref="B91">
      <formula1>0</formula1>
      <formula2>NaN</formula2>
    </dataValidation>
    <dataValidation type="decimal" allowBlank="1" showErrorMessage="1" sqref="B92">
      <formula1>0</formula1>
      <formula2>NaN</formula2>
    </dataValidation>
    <dataValidation type="decimal" allowBlank="1" showErrorMessage="1" sqref="B93">
      <formula1>0</formula1>
      <formula2>NaN</formula2>
    </dataValidation>
    <dataValidation type="decimal" allowBlank="1" showErrorMessage="1" sqref="B94">
      <formula1>0</formula1>
      <formula2>NaN</formula2>
    </dataValidation>
    <dataValidation type="decimal" allowBlank="1" showErrorMessage="1" sqref="B95">
      <formula1>0</formula1>
      <formula2>NaN</formula2>
    </dataValidation>
    <dataValidation type="decimal" allowBlank="1" showErrorMessage="1" sqref="B96">
      <formula1>0</formula1>
      <formula2>NaN</formula2>
    </dataValidation>
    <dataValidation type="decimal" allowBlank="1" showErrorMessage="1" sqref="B97">
      <formula1>0</formula1>
      <formula2>NaN</formula2>
    </dataValidation>
    <dataValidation type="decimal" allowBlank="1" showErrorMessage="1" sqref="B98">
      <formula1>0</formula1>
      <formula2>NaN</formula2>
    </dataValidation>
    <dataValidation type="decimal" allowBlank="1" showErrorMessage="1" sqref="B99">
      <formula1>0</formula1>
      <formula2>NaN</formula2>
    </dataValidation>
    <dataValidation type="decimal" allowBlank="1" showErrorMessage="1" sqref="C100">
      <formula1>0</formula1>
      <formula2>NaN</formula2>
    </dataValidation>
    <dataValidation type="decimal" allowBlank="1" showErrorMessage="1" sqref="C101">
      <formula1>0</formula1>
      <formula2>NaN</formula2>
    </dataValidation>
    <dataValidation type="decimal" allowBlank="1" showErrorMessage="1" sqref="C102">
      <formula1>0</formula1>
      <formula2>NaN</formula2>
    </dataValidation>
    <dataValidation type="decimal" allowBlank="1" showErrorMessage="1" sqref="C103">
      <formula1>0</formula1>
      <formula2>NaN</formula2>
    </dataValidation>
    <dataValidation type="decimal" allowBlank="1" showErrorMessage="1" sqref="C104">
      <formula1>0</formula1>
      <formula2>NaN</formula2>
    </dataValidation>
    <dataValidation type="decimal" allowBlank="1" showErrorMessage="1" sqref="C105">
      <formula1>0</formula1>
      <formula2>NaN</formula2>
    </dataValidation>
    <dataValidation type="decimal" allowBlank="1" showErrorMessage="1" sqref="C106">
      <formula1>0</formula1>
      <formula2>NaN</formula2>
    </dataValidation>
    <dataValidation type="decimal" allowBlank="1" showErrorMessage="1" sqref="C107">
      <formula1>0</formula1>
      <formula2>NaN</formula2>
    </dataValidation>
    <dataValidation type="decimal" allowBlank="1" showErrorMessage="1" sqref="C108">
      <formula1>0</formula1>
      <formula2>NaN</formula2>
    </dataValidation>
    <dataValidation type="decimal" allowBlank="1" showErrorMessage="1" sqref="C109">
      <formula1>0</formula1>
      <formula2>NaN</formula2>
    </dataValidation>
    <dataValidation type="decimal" allowBlank="1" showErrorMessage="1" sqref="C110">
      <formula1>0</formula1>
      <formula2>NaN</formula2>
    </dataValidation>
    <dataValidation type="decimal" allowBlank="1" showErrorMessage="1" sqref="C111">
      <formula1>0</formula1>
      <formula2>NaN</formula2>
    </dataValidation>
    <dataValidation type="decimal" allowBlank="1" showErrorMessage="1" sqref="C112">
      <formula1>0</formula1>
      <formula2>NaN</formula2>
    </dataValidation>
    <dataValidation type="decimal" allowBlank="1" showErrorMessage="1" sqref="C113">
      <formula1>0</formula1>
      <formula2>NaN</formula2>
    </dataValidation>
    <dataValidation type="decimal" allowBlank="1" showErrorMessage="1" sqref="C114">
      <formula1>0</formula1>
      <formula2>NaN</formula2>
    </dataValidation>
    <dataValidation type="decimal" allowBlank="1" showErrorMessage="1" sqref="C115">
      <formula1>0</formula1>
      <formula2>NaN</formula2>
    </dataValidation>
    <dataValidation type="decimal" allowBlank="1" showErrorMessage="1" sqref="C116">
      <formula1>0</formula1>
      <formula2>NaN</formula2>
    </dataValidation>
    <dataValidation type="decimal" allowBlank="1" showErrorMessage="1" sqref="C117">
      <formula1>0</formula1>
      <formula2>NaN</formula2>
    </dataValidation>
    <dataValidation type="decimal" allowBlank="1" showErrorMessage="1" sqref="C118">
      <formula1>0</formula1>
      <formula2>NaN</formula2>
    </dataValidation>
    <dataValidation type="decimal" allowBlank="1" showErrorMessage="1" sqref="C119">
      <formula1>0</formula1>
      <formula2>NaN</formula2>
    </dataValidation>
    <dataValidation type="decimal" allowBlank="1" showErrorMessage="1" sqref="C120">
      <formula1>0</formula1>
      <formula2>NaN</formula2>
    </dataValidation>
    <dataValidation type="decimal" allowBlank="1" showErrorMessage="1" sqref="C121">
      <formula1>0</formula1>
      <formula2>NaN</formula2>
    </dataValidation>
    <dataValidation type="decimal" allowBlank="1" showErrorMessage="1" sqref="C122">
      <formula1>0</formula1>
      <formula2>NaN</formula2>
    </dataValidation>
    <dataValidation type="decimal" allowBlank="1" showErrorMessage="1" sqref="C123">
      <formula1>0</formula1>
      <formula2>NaN</formula2>
    </dataValidation>
    <dataValidation type="decimal" allowBlank="1" showErrorMessage="1" sqref="C124">
      <formula1>0</formula1>
      <formula2>NaN</formula2>
    </dataValidation>
    <dataValidation type="decimal" allowBlank="1" showErrorMessage="1" sqref="C125">
      <formula1>0</formula1>
      <formula2>NaN</formula2>
    </dataValidation>
    <dataValidation type="decimal" allowBlank="1" showErrorMessage="1" sqref="C126">
      <formula1>0</formula1>
      <formula2>NaN</formula2>
    </dataValidation>
    <dataValidation type="decimal" allowBlank="1" showErrorMessage="1" sqref="C127">
      <formula1>0</formula1>
      <formula2>NaN</formula2>
    </dataValidation>
    <dataValidation type="decimal" allowBlank="1" showErrorMessage="1" sqref="C128">
      <formula1>0</formula1>
      <formula2>NaN</formula2>
    </dataValidation>
    <dataValidation type="decimal" allowBlank="1" showErrorMessage="1" sqref="C129">
      <formula1>0</formula1>
      <formula2>NaN</formula2>
    </dataValidation>
    <dataValidation type="decimal" allowBlank="1" showErrorMessage="1" sqref="C130">
      <formula1>0</formula1>
      <formula2>NaN</formula2>
    </dataValidation>
    <dataValidation type="decimal" allowBlank="1" showErrorMessage="1" sqref="C131">
      <formula1>0</formula1>
      <formula2>NaN</formula2>
    </dataValidation>
    <dataValidation type="decimal" allowBlank="1" showErrorMessage="1" sqref="C132">
      <formula1>0</formula1>
      <formula2>NaN</formula2>
    </dataValidation>
    <dataValidation type="decimal" allowBlank="1" showErrorMessage="1" sqref="C133">
      <formula1>0</formula1>
      <formula2>NaN</formula2>
    </dataValidation>
    <dataValidation type="decimal" allowBlank="1" showErrorMessage="1" sqref="C134">
      <formula1>0</formula1>
      <formula2>NaN</formula2>
    </dataValidation>
    <dataValidation type="decimal" allowBlank="1" showErrorMessage="1" sqref="C135">
      <formula1>0</formula1>
      <formula2>NaN</formula2>
    </dataValidation>
    <dataValidation type="decimal" allowBlank="1" showErrorMessage="1" sqref="C136">
      <formula1>0</formula1>
      <formula2>NaN</formula2>
    </dataValidation>
    <dataValidation type="decimal" allowBlank="1" showErrorMessage="1" sqref="C137">
      <formula1>0</formula1>
      <formula2>NaN</formula2>
    </dataValidation>
    <dataValidation type="decimal" allowBlank="1" showErrorMessage="1" sqref="C138">
      <formula1>0</formula1>
      <formula2>NaN</formula2>
    </dataValidation>
    <dataValidation type="decimal" allowBlank="1" showErrorMessage="1" sqref="C139">
      <formula1>0</formula1>
      <formula2>NaN</formula2>
    </dataValidation>
    <dataValidation type="decimal" allowBlank="1" showErrorMessage="1" sqref="C140">
      <formula1>0</formula1>
      <formula2>NaN</formula2>
    </dataValidation>
    <dataValidation type="decimal" allowBlank="1" showErrorMessage="1" sqref="C141">
      <formula1>0</formula1>
      <formula2>NaN</formula2>
    </dataValidation>
    <dataValidation type="decimal" allowBlank="1" showErrorMessage="1" sqref="C142">
      <formula1>0</formula1>
      <formula2>NaN</formula2>
    </dataValidation>
    <dataValidation type="decimal" allowBlank="1" showErrorMessage="1" sqref="C143">
      <formula1>0</formula1>
      <formula2>NaN</formula2>
    </dataValidation>
    <dataValidation type="decimal" allowBlank="1" showErrorMessage="1" sqref="C144">
      <formula1>0</formula1>
      <formula2>NaN</formula2>
    </dataValidation>
    <dataValidation type="decimal" allowBlank="1" showErrorMessage="1" sqref="C145">
      <formula1>0</formula1>
      <formula2>NaN</formula2>
    </dataValidation>
    <dataValidation type="decimal" allowBlank="1" showErrorMessage="1" sqref="C146">
      <formula1>0</formula1>
      <formula2>NaN</formula2>
    </dataValidation>
    <dataValidation type="decimal" allowBlank="1" showErrorMessage="1" sqref="C147">
      <formula1>0</formula1>
      <formula2>NaN</formula2>
    </dataValidation>
    <dataValidation type="decimal" allowBlank="1" showErrorMessage="1" sqref="C148">
      <formula1>0</formula1>
      <formula2>NaN</formula2>
    </dataValidation>
    <dataValidation type="decimal" allowBlank="1" showErrorMessage="1" sqref="C149">
      <formula1>0</formula1>
      <formula2>NaN</formula2>
    </dataValidation>
    <dataValidation type="decimal" allowBlank="1" showErrorMessage="1" sqref="C150">
      <formula1>0</formula1>
      <formula2>NaN</formula2>
    </dataValidation>
    <dataValidation type="decimal" allowBlank="1" showErrorMessage="1" sqref="C151">
      <formula1>0</formula1>
      <formula2>NaN</formula2>
    </dataValidation>
    <dataValidation type="decimal" allowBlank="1" showErrorMessage="1" sqref="C152">
      <formula1>0</formula1>
      <formula2>NaN</formula2>
    </dataValidation>
    <dataValidation type="decimal" allowBlank="1" showErrorMessage="1" sqref="C153">
      <formula1>0</formula1>
      <formula2>NaN</formula2>
    </dataValidation>
    <dataValidation type="decimal" allowBlank="1" showErrorMessage="1" sqref="C154">
      <formula1>0</formula1>
      <formula2>NaN</formula2>
    </dataValidation>
    <dataValidation type="decimal" allowBlank="1" showErrorMessage="1" sqref="C155">
      <formula1>0</formula1>
      <formula2>NaN</formula2>
    </dataValidation>
    <dataValidation type="decimal" allowBlank="1" showErrorMessage="1" sqref="C156">
      <formula1>0</formula1>
      <formula2>NaN</formula2>
    </dataValidation>
    <dataValidation type="decimal" allowBlank="1" showErrorMessage="1" sqref="C32">
      <formula1>0</formula1>
      <formula2>NaN</formula2>
    </dataValidation>
    <dataValidation type="decimal" allowBlank="1" showErrorMessage="1" sqref="C33">
      <formula1>0</formula1>
      <formula2>NaN</formula2>
    </dataValidation>
    <dataValidation type="decimal" allowBlank="1" showErrorMessage="1" sqref="C34">
      <formula1>0</formula1>
      <formula2>NaN</formula2>
    </dataValidation>
    <dataValidation type="decimal" allowBlank="1" showErrorMessage="1" sqref="C35">
      <formula1>0</formula1>
      <formula2>NaN</formula2>
    </dataValidation>
    <dataValidation type="decimal" allowBlank="1" showErrorMessage="1" sqref="C36">
      <formula1>0</formula1>
      <formula2>NaN</formula2>
    </dataValidation>
    <dataValidation type="decimal" allowBlank="1" showErrorMessage="1" sqref="C37">
      <formula1>0</formula1>
      <formula2>NaN</formula2>
    </dataValidation>
    <dataValidation type="decimal" allowBlank="1" showErrorMessage="1" sqref="C38">
      <formula1>0</formula1>
      <formula2>NaN</formula2>
    </dataValidation>
    <dataValidation type="decimal" allowBlank="1" showErrorMessage="1" sqref="C39">
      <formula1>0</formula1>
      <formula2>NaN</formula2>
    </dataValidation>
    <dataValidation type="decimal" allowBlank="1" showErrorMessage="1" sqref="C40">
      <formula1>0</formula1>
      <formula2>NaN</formula2>
    </dataValidation>
    <dataValidation type="decimal" allowBlank="1" showErrorMessage="1" sqref="C41">
      <formula1>0</formula1>
      <formula2>NaN</formula2>
    </dataValidation>
    <dataValidation type="decimal" allowBlank="1" showErrorMessage="1" sqref="C42">
      <formula1>0</formula1>
      <formula2>NaN</formula2>
    </dataValidation>
    <dataValidation type="decimal" allowBlank="1" showErrorMessage="1" sqref="C43">
      <formula1>0</formula1>
      <formula2>NaN</formula2>
    </dataValidation>
    <dataValidation type="decimal" allowBlank="1" showErrorMessage="1" sqref="C44">
      <formula1>0</formula1>
      <formula2>NaN</formula2>
    </dataValidation>
    <dataValidation type="decimal" allowBlank="1" showErrorMessage="1" sqref="C45">
      <formula1>0</formula1>
      <formula2>NaN</formula2>
    </dataValidation>
    <dataValidation type="decimal" allowBlank="1" showErrorMessage="1" sqref="C46">
      <formula1>0</formula1>
      <formula2>NaN</formula2>
    </dataValidation>
    <dataValidation type="decimal" allowBlank="1" showErrorMessage="1" sqref="C47">
      <formula1>0</formula1>
      <formula2>NaN</formula2>
    </dataValidation>
    <dataValidation type="decimal" allowBlank="1" showErrorMessage="1" sqref="C48">
      <formula1>0</formula1>
      <formula2>NaN</formula2>
    </dataValidation>
    <dataValidation type="decimal" allowBlank="1" showErrorMessage="1" sqref="C49">
      <formula1>0</formula1>
      <formula2>NaN</formula2>
    </dataValidation>
    <dataValidation type="decimal" allowBlank="1" showErrorMessage="1" sqref="C50">
      <formula1>0</formula1>
      <formula2>NaN</formula2>
    </dataValidation>
    <dataValidation type="decimal" allowBlank="1" showErrorMessage="1" sqref="C51">
      <formula1>0</formula1>
      <formula2>NaN</formula2>
    </dataValidation>
    <dataValidation type="decimal" allowBlank="1" showErrorMessage="1" sqref="C52">
      <formula1>0</formula1>
      <formula2>NaN</formula2>
    </dataValidation>
    <dataValidation type="decimal" allowBlank="1" showErrorMessage="1" sqref="C53">
      <formula1>0</formula1>
      <formula2>NaN</formula2>
    </dataValidation>
    <dataValidation type="decimal" allowBlank="1" showErrorMessage="1" sqref="C54">
      <formula1>0</formula1>
      <formula2>NaN</formula2>
    </dataValidation>
    <dataValidation type="decimal" allowBlank="1" showErrorMessage="1" sqref="C55">
      <formula1>0</formula1>
      <formula2>NaN</formula2>
    </dataValidation>
    <dataValidation type="decimal" allowBlank="1" showErrorMessage="1" sqref="C56">
      <formula1>0</formula1>
      <formula2>NaN</formula2>
    </dataValidation>
    <dataValidation type="decimal" allowBlank="1" showErrorMessage="1" sqref="C57">
      <formula1>0</formula1>
      <formula2>NaN</formula2>
    </dataValidation>
    <dataValidation type="decimal" allowBlank="1" showErrorMessage="1" sqref="C58">
      <formula1>0</formula1>
      <formula2>NaN</formula2>
    </dataValidation>
    <dataValidation type="decimal" allowBlank="1" showErrorMessage="1" sqref="C59">
      <formula1>0</formula1>
      <formula2>NaN</formula2>
    </dataValidation>
    <dataValidation type="decimal" allowBlank="1" showErrorMessage="1" sqref="C60">
      <formula1>0</formula1>
      <formula2>NaN</formula2>
    </dataValidation>
    <dataValidation type="decimal" allowBlank="1" showErrorMessage="1" sqref="C61">
      <formula1>0</formula1>
      <formula2>NaN</formula2>
    </dataValidation>
    <dataValidation type="decimal" allowBlank="1" showErrorMessage="1" sqref="C62">
      <formula1>0</formula1>
      <formula2>NaN</formula2>
    </dataValidation>
    <dataValidation type="decimal" allowBlank="1" showErrorMessage="1" sqref="C63">
      <formula1>0</formula1>
      <formula2>NaN</formula2>
    </dataValidation>
    <dataValidation type="decimal" allowBlank="1" showErrorMessage="1" sqref="C64">
      <formula1>0</formula1>
      <formula2>NaN</formula2>
    </dataValidation>
    <dataValidation type="decimal" allowBlank="1" showErrorMessage="1" sqref="C65">
      <formula1>0</formula1>
      <formula2>NaN</formula2>
    </dataValidation>
    <dataValidation type="decimal" allowBlank="1" showErrorMessage="1" sqref="C66">
      <formula1>0</formula1>
      <formula2>NaN</formula2>
    </dataValidation>
    <dataValidation type="decimal" allowBlank="1" showErrorMessage="1" sqref="C67">
      <formula1>0</formula1>
      <formula2>NaN</formula2>
    </dataValidation>
    <dataValidation type="decimal" allowBlank="1" showErrorMessage="1" sqref="C68">
      <formula1>0</formula1>
      <formula2>NaN</formula2>
    </dataValidation>
    <dataValidation type="decimal" allowBlank="1" showErrorMessage="1" sqref="C69">
      <formula1>0</formula1>
      <formula2>NaN</formula2>
    </dataValidation>
    <dataValidation type="decimal" allowBlank="1" showErrorMessage="1" sqref="C70">
      <formula1>0</formula1>
      <formula2>NaN</formula2>
    </dataValidation>
    <dataValidation type="decimal" allowBlank="1" showErrorMessage="1" sqref="C71">
      <formula1>0</formula1>
      <formula2>NaN</formula2>
    </dataValidation>
    <dataValidation type="decimal" allowBlank="1" showErrorMessage="1" sqref="C72">
      <formula1>0</formula1>
      <formula2>NaN</formula2>
    </dataValidation>
    <dataValidation type="decimal" allowBlank="1" showErrorMessage="1" sqref="C73">
      <formula1>0</formula1>
      <formula2>NaN</formula2>
    </dataValidation>
    <dataValidation type="decimal" allowBlank="1" showErrorMessage="1" sqref="C74">
      <formula1>0</formula1>
      <formula2>NaN</formula2>
    </dataValidation>
    <dataValidation type="decimal" allowBlank="1" showErrorMessage="1" sqref="C75">
      <formula1>0</formula1>
      <formula2>NaN</formula2>
    </dataValidation>
    <dataValidation type="decimal" allowBlank="1" showErrorMessage="1" sqref="C76">
      <formula1>0</formula1>
      <formula2>NaN</formula2>
    </dataValidation>
    <dataValidation type="decimal" allowBlank="1" showErrorMessage="1" sqref="C77">
      <formula1>0</formula1>
      <formula2>NaN</formula2>
    </dataValidation>
    <dataValidation type="decimal" allowBlank="1" showErrorMessage="1" sqref="C78">
      <formula1>0</formula1>
      <formula2>NaN</formula2>
    </dataValidation>
    <dataValidation type="decimal" allowBlank="1" showErrorMessage="1" sqref="C79">
      <formula1>0</formula1>
      <formula2>NaN</formula2>
    </dataValidation>
    <dataValidation type="decimal" allowBlank="1" showErrorMessage="1" sqref="C80">
      <formula1>0</formula1>
      <formula2>NaN</formula2>
    </dataValidation>
    <dataValidation type="decimal" allowBlank="1" showErrorMessage="1" sqref="C81">
      <formula1>0</formula1>
      <formula2>NaN</formula2>
    </dataValidation>
    <dataValidation type="decimal" allowBlank="1" showErrorMessage="1" sqref="C82">
      <formula1>0</formula1>
      <formula2>NaN</formula2>
    </dataValidation>
    <dataValidation type="decimal" allowBlank="1" showErrorMessage="1" sqref="C83">
      <formula1>0</formula1>
      <formula2>NaN</formula2>
    </dataValidation>
    <dataValidation type="decimal" allowBlank="1" showErrorMessage="1" sqref="C84">
      <formula1>0</formula1>
      <formula2>NaN</formula2>
    </dataValidation>
    <dataValidation type="decimal" allowBlank="1" showErrorMessage="1" sqref="C85">
      <formula1>0</formula1>
      <formula2>NaN</formula2>
    </dataValidation>
    <dataValidation type="decimal" allowBlank="1" showErrorMessage="1" sqref="C86">
      <formula1>0</formula1>
      <formula2>NaN</formula2>
    </dataValidation>
    <dataValidation type="decimal" allowBlank="1" showErrorMessage="1" sqref="C87">
      <formula1>0</formula1>
      <formula2>NaN</formula2>
    </dataValidation>
    <dataValidation type="decimal" allowBlank="1" showErrorMessage="1" sqref="C88">
      <formula1>0</formula1>
      <formula2>NaN</formula2>
    </dataValidation>
    <dataValidation type="decimal" allowBlank="1" showErrorMessage="1" sqref="C89">
      <formula1>0</formula1>
      <formula2>NaN</formula2>
    </dataValidation>
    <dataValidation type="decimal" allowBlank="1" showErrorMessage="1" sqref="C90">
      <formula1>0</formula1>
      <formula2>NaN</formula2>
    </dataValidation>
    <dataValidation type="decimal" allowBlank="1" showErrorMessage="1" sqref="C91">
      <formula1>0</formula1>
      <formula2>NaN</formula2>
    </dataValidation>
    <dataValidation type="decimal" allowBlank="1" showErrorMessage="1" sqref="C92">
      <formula1>0</formula1>
      <formula2>NaN</formula2>
    </dataValidation>
    <dataValidation type="decimal" allowBlank="1" showErrorMessage="1" sqref="C93">
      <formula1>0</formula1>
      <formula2>NaN</formula2>
    </dataValidation>
    <dataValidation type="decimal" allowBlank="1" showErrorMessage="1" sqref="C94">
      <formula1>0</formula1>
      <formula2>NaN</formula2>
    </dataValidation>
    <dataValidation type="decimal" allowBlank="1" showErrorMessage="1" sqref="C95">
      <formula1>0</formula1>
      <formula2>NaN</formula2>
    </dataValidation>
    <dataValidation type="decimal" allowBlank="1" showErrorMessage="1" sqref="C96">
      <formula1>0</formula1>
      <formula2>NaN</formula2>
    </dataValidation>
    <dataValidation type="decimal" allowBlank="1" showErrorMessage="1" sqref="C97">
      <formula1>0</formula1>
      <formula2>NaN</formula2>
    </dataValidation>
    <dataValidation type="decimal" allowBlank="1" showErrorMessage="1" sqref="C98">
      <formula1>0</formula1>
      <formula2>NaN</formula2>
    </dataValidation>
    <dataValidation type="decimal" allowBlank="1" showErrorMessage="1" sqref="C99">
      <formula1>0</formula1>
      <formula2>NaN</formula2>
    </dataValidation>
    <dataValidation type="decimal" allowBlank="1" showErrorMessage="1" sqref="D100">
      <formula1>0</formula1>
      <formula2>NaN</formula2>
    </dataValidation>
    <dataValidation type="decimal" allowBlank="1" showErrorMessage="1" sqref="D101">
      <formula1>0</formula1>
      <formula2>NaN</formula2>
    </dataValidation>
    <dataValidation type="decimal" allowBlank="1" showErrorMessage="1" sqref="D102">
      <formula1>0</formula1>
      <formula2>NaN</formula2>
    </dataValidation>
    <dataValidation type="decimal" allowBlank="1" showErrorMessage="1" sqref="D103">
      <formula1>0</formula1>
      <formula2>NaN</formula2>
    </dataValidation>
    <dataValidation type="decimal" allowBlank="1" showErrorMessage="1" sqref="D104">
      <formula1>0</formula1>
      <formula2>NaN</formula2>
    </dataValidation>
    <dataValidation type="decimal" allowBlank="1" showErrorMessage="1" sqref="D105">
      <formula1>0</formula1>
      <formula2>NaN</formula2>
    </dataValidation>
    <dataValidation type="decimal" allowBlank="1" showErrorMessage="1" sqref="D106">
      <formula1>0</formula1>
      <formula2>NaN</formula2>
    </dataValidation>
    <dataValidation type="decimal" allowBlank="1" showErrorMessage="1" sqref="D107">
      <formula1>0</formula1>
      <formula2>NaN</formula2>
    </dataValidation>
    <dataValidation type="decimal" allowBlank="1" showErrorMessage="1" sqref="D108">
      <formula1>0</formula1>
      <formula2>NaN</formula2>
    </dataValidation>
    <dataValidation type="decimal" allowBlank="1" showErrorMessage="1" sqref="D109">
      <formula1>0</formula1>
      <formula2>NaN</formula2>
    </dataValidation>
    <dataValidation type="decimal" allowBlank="1" showErrorMessage="1" sqref="D110">
      <formula1>0</formula1>
      <formula2>NaN</formula2>
    </dataValidation>
    <dataValidation type="decimal" allowBlank="1" showErrorMessage="1" sqref="D111">
      <formula1>0</formula1>
      <formula2>NaN</formula2>
    </dataValidation>
    <dataValidation type="decimal" allowBlank="1" showErrorMessage="1" sqref="D112">
      <formula1>0</formula1>
      <formula2>NaN</formula2>
    </dataValidation>
    <dataValidation type="decimal" allowBlank="1" showErrorMessage="1" sqref="D113">
      <formula1>0</formula1>
      <formula2>NaN</formula2>
    </dataValidation>
    <dataValidation type="decimal" allowBlank="1" showErrorMessage="1" sqref="D114">
      <formula1>0</formula1>
      <formula2>NaN</formula2>
    </dataValidation>
    <dataValidation type="decimal" allowBlank="1" showErrorMessage="1" sqref="D115">
      <formula1>0</formula1>
      <formula2>NaN</formula2>
    </dataValidation>
    <dataValidation type="decimal" allowBlank="1" showErrorMessage="1" sqref="D116">
      <formula1>0</formula1>
      <formula2>NaN</formula2>
    </dataValidation>
    <dataValidation type="decimal" allowBlank="1" showErrorMessage="1" sqref="D117">
      <formula1>0</formula1>
      <formula2>NaN</formula2>
    </dataValidation>
    <dataValidation type="decimal" allowBlank="1" showErrorMessage="1" sqref="D118">
      <formula1>0</formula1>
      <formula2>NaN</formula2>
    </dataValidation>
    <dataValidation type="decimal" allowBlank="1" showErrorMessage="1" sqref="D119">
      <formula1>0</formula1>
      <formula2>NaN</formula2>
    </dataValidation>
    <dataValidation type="decimal" allowBlank="1" showErrorMessage="1" sqref="D120">
      <formula1>0</formula1>
      <formula2>NaN</formula2>
    </dataValidation>
    <dataValidation type="decimal" allowBlank="1" showErrorMessage="1" sqref="D121">
      <formula1>0</formula1>
      <formula2>NaN</formula2>
    </dataValidation>
    <dataValidation type="decimal" allowBlank="1" showErrorMessage="1" sqref="D122">
      <formula1>0</formula1>
      <formula2>NaN</formula2>
    </dataValidation>
    <dataValidation type="decimal" allowBlank="1" showErrorMessage="1" sqref="D123">
      <formula1>0</formula1>
      <formula2>NaN</formula2>
    </dataValidation>
    <dataValidation type="decimal" allowBlank="1" showErrorMessage="1" sqref="D124">
      <formula1>0</formula1>
      <formula2>NaN</formula2>
    </dataValidation>
    <dataValidation type="decimal" allowBlank="1" showErrorMessage="1" sqref="D125">
      <formula1>0</formula1>
      <formula2>NaN</formula2>
    </dataValidation>
    <dataValidation type="decimal" allowBlank="1" showErrorMessage="1" sqref="D126">
      <formula1>0</formula1>
      <formula2>NaN</formula2>
    </dataValidation>
    <dataValidation type="decimal" allowBlank="1" showErrorMessage="1" sqref="D127">
      <formula1>0</formula1>
      <formula2>NaN</formula2>
    </dataValidation>
    <dataValidation type="decimal" allowBlank="1" showErrorMessage="1" sqref="D128">
      <formula1>0</formula1>
      <formula2>NaN</formula2>
    </dataValidation>
    <dataValidation type="decimal" allowBlank="1" showErrorMessage="1" sqref="D129">
      <formula1>0</formula1>
      <formula2>NaN</formula2>
    </dataValidation>
    <dataValidation type="decimal" allowBlank="1" showErrorMessage="1" sqref="D130">
      <formula1>0</formula1>
      <formula2>NaN</formula2>
    </dataValidation>
    <dataValidation type="decimal" allowBlank="1" showErrorMessage="1" sqref="D131">
      <formula1>0</formula1>
      <formula2>NaN</formula2>
    </dataValidation>
    <dataValidation type="decimal" allowBlank="1" showErrorMessage="1" sqref="D132">
      <formula1>0</formula1>
      <formula2>NaN</formula2>
    </dataValidation>
    <dataValidation type="decimal" allowBlank="1" showErrorMessage="1" sqref="D133">
      <formula1>0</formula1>
      <formula2>NaN</formula2>
    </dataValidation>
    <dataValidation type="decimal" allowBlank="1" showErrorMessage="1" sqref="D134">
      <formula1>0</formula1>
      <formula2>NaN</formula2>
    </dataValidation>
    <dataValidation type="decimal" allowBlank="1" showErrorMessage="1" sqref="D135">
      <formula1>0</formula1>
      <formula2>NaN</formula2>
    </dataValidation>
    <dataValidation type="decimal" allowBlank="1" showErrorMessage="1" sqref="D136">
      <formula1>0</formula1>
      <formula2>NaN</formula2>
    </dataValidation>
    <dataValidation type="decimal" allowBlank="1" showErrorMessage="1" sqref="D137">
      <formula1>0</formula1>
      <formula2>NaN</formula2>
    </dataValidation>
    <dataValidation type="decimal" allowBlank="1" showErrorMessage="1" sqref="D138">
      <formula1>0</formula1>
      <formula2>NaN</formula2>
    </dataValidation>
    <dataValidation type="decimal" allowBlank="1" showErrorMessage="1" sqref="D139">
      <formula1>0</formula1>
      <formula2>NaN</formula2>
    </dataValidation>
    <dataValidation type="decimal" allowBlank="1" showErrorMessage="1" sqref="D140">
      <formula1>0</formula1>
      <formula2>NaN</formula2>
    </dataValidation>
    <dataValidation type="decimal" allowBlank="1" showErrorMessage="1" sqref="D141">
      <formula1>0</formula1>
      <formula2>NaN</formula2>
    </dataValidation>
    <dataValidation type="decimal" allowBlank="1" showErrorMessage="1" sqref="D142">
      <formula1>0</formula1>
      <formula2>NaN</formula2>
    </dataValidation>
    <dataValidation type="decimal" allowBlank="1" showErrorMessage="1" sqref="D143">
      <formula1>0</formula1>
      <formula2>NaN</formula2>
    </dataValidation>
    <dataValidation type="decimal" allowBlank="1" showErrorMessage="1" sqref="D144">
      <formula1>0</formula1>
      <formula2>NaN</formula2>
    </dataValidation>
    <dataValidation type="decimal" allowBlank="1" showErrorMessage="1" sqref="D145">
      <formula1>0</formula1>
      <formula2>NaN</formula2>
    </dataValidation>
    <dataValidation type="decimal" allowBlank="1" showErrorMessage="1" sqref="D146">
      <formula1>0</formula1>
      <formula2>NaN</formula2>
    </dataValidation>
    <dataValidation type="decimal" allowBlank="1" showErrorMessage="1" sqref="D147">
      <formula1>0</formula1>
      <formula2>NaN</formula2>
    </dataValidation>
    <dataValidation type="decimal" allowBlank="1" showErrorMessage="1" sqref="D148">
      <formula1>0</formula1>
      <formula2>NaN</formula2>
    </dataValidation>
    <dataValidation type="decimal" allowBlank="1" showErrorMessage="1" sqref="D149">
      <formula1>0</formula1>
      <formula2>NaN</formula2>
    </dataValidation>
    <dataValidation type="decimal" allowBlank="1" showErrorMessage="1" sqref="D150">
      <formula1>0</formula1>
      <formula2>NaN</formula2>
    </dataValidation>
    <dataValidation type="decimal" allowBlank="1" showErrorMessage="1" sqref="D151">
      <formula1>0</formula1>
      <formula2>NaN</formula2>
    </dataValidation>
    <dataValidation type="decimal" allowBlank="1" showErrorMessage="1" sqref="D152">
      <formula1>0</formula1>
      <formula2>NaN</formula2>
    </dataValidation>
    <dataValidation type="decimal" allowBlank="1" showErrorMessage="1" sqref="D153">
      <formula1>0</formula1>
      <formula2>NaN</formula2>
    </dataValidation>
    <dataValidation type="decimal" allowBlank="1" showErrorMessage="1" sqref="D154">
      <formula1>0</formula1>
      <formula2>NaN</formula2>
    </dataValidation>
    <dataValidation type="decimal" allowBlank="1" showErrorMessage="1" sqref="D155">
      <formula1>0</formula1>
      <formula2>NaN</formula2>
    </dataValidation>
    <dataValidation type="decimal" allowBlank="1" showErrorMessage="1" sqref="D156">
      <formula1>0</formula1>
      <formula2>NaN</formula2>
    </dataValidation>
    <dataValidation type="decimal" allowBlank="1" showErrorMessage="1" sqref="D32">
      <formula1>0</formula1>
      <formula2>NaN</formula2>
    </dataValidation>
    <dataValidation type="decimal" allowBlank="1" showErrorMessage="1" sqref="D33">
      <formula1>0</formula1>
      <formula2>NaN</formula2>
    </dataValidation>
    <dataValidation type="decimal" allowBlank="1" showErrorMessage="1" sqref="D34">
      <formula1>0</formula1>
      <formula2>NaN</formula2>
    </dataValidation>
    <dataValidation type="decimal" allowBlank="1" showErrorMessage="1" sqref="D35">
      <formula1>0</formula1>
      <formula2>NaN</formula2>
    </dataValidation>
    <dataValidation type="decimal" allowBlank="1" showErrorMessage="1" sqref="D36">
      <formula1>0</formula1>
      <formula2>NaN</formula2>
    </dataValidation>
    <dataValidation type="decimal" allowBlank="1" showErrorMessage="1" sqref="D37">
      <formula1>0</formula1>
      <formula2>NaN</formula2>
    </dataValidation>
    <dataValidation type="decimal" allowBlank="1" showErrorMessage="1" sqref="D38">
      <formula1>0</formula1>
      <formula2>NaN</formula2>
    </dataValidation>
    <dataValidation type="decimal" allowBlank="1" showErrorMessage="1" sqref="D39">
      <formula1>0</formula1>
      <formula2>NaN</formula2>
    </dataValidation>
    <dataValidation type="decimal" allowBlank="1" showErrorMessage="1" sqref="D40">
      <formula1>0</formula1>
      <formula2>NaN</formula2>
    </dataValidation>
    <dataValidation type="decimal" allowBlank="1" showErrorMessage="1" sqref="D41">
      <formula1>0</formula1>
      <formula2>NaN</formula2>
    </dataValidation>
    <dataValidation type="decimal" allowBlank="1" showErrorMessage="1" sqref="D42">
      <formula1>0</formula1>
      <formula2>NaN</formula2>
    </dataValidation>
    <dataValidation type="decimal" allowBlank="1" showErrorMessage="1" sqref="D43">
      <formula1>0</formula1>
      <formula2>NaN</formula2>
    </dataValidation>
    <dataValidation type="decimal" allowBlank="1" showErrorMessage="1" sqref="D44">
      <formula1>0</formula1>
      <formula2>NaN</formula2>
    </dataValidation>
    <dataValidation type="decimal" allowBlank="1" showErrorMessage="1" sqref="D45">
      <formula1>0</formula1>
      <formula2>NaN</formula2>
    </dataValidation>
    <dataValidation type="decimal" allowBlank="1" showErrorMessage="1" sqref="D46">
      <formula1>0</formula1>
      <formula2>NaN</formula2>
    </dataValidation>
    <dataValidation type="decimal" allowBlank="1" showErrorMessage="1" sqref="D47">
      <formula1>0</formula1>
      <formula2>NaN</formula2>
    </dataValidation>
    <dataValidation type="decimal" allowBlank="1" showErrorMessage="1" sqref="D48">
      <formula1>0</formula1>
      <formula2>NaN</formula2>
    </dataValidation>
    <dataValidation type="decimal" allowBlank="1" showErrorMessage="1" sqref="D49">
      <formula1>0</formula1>
      <formula2>NaN</formula2>
    </dataValidation>
    <dataValidation type="decimal" allowBlank="1" showErrorMessage="1" sqref="D50">
      <formula1>0</formula1>
      <formula2>NaN</formula2>
    </dataValidation>
    <dataValidation type="decimal" allowBlank="1" showErrorMessage="1" sqref="D51">
      <formula1>0</formula1>
      <formula2>NaN</formula2>
    </dataValidation>
    <dataValidation type="decimal" allowBlank="1" showErrorMessage="1" sqref="D52">
      <formula1>0</formula1>
      <formula2>NaN</formula2>
    </dataValidation>
    <dataValidation type="decimal" allowBlank="1" showErrorMessage="1" sqref="D53">
      <formula1>0</formula1>
      <formula2>NaN</formula2>
    </dataValidation>
    <dataValidation type="decimal" allowBlank="1" showErrorMessage="1" sqref="D54">
      <formula1>0</formula1>
      <formula2>NaN</formula2>
    </dataValidation>
    <dataValidation type="decimal" allowBlank="1" showErrorMessage="1" sqref="D55">
      <formula1>0</formula1>
      <formula2>NaN</formula2>
    </dataValidation>
    <dataValidation type="decimal" allowBlank="1" showErrorMessage="1" sqref="D56">
      <formula1>0</formula1>
      <formula2>NaN</formula2>
    </dataValidation>
    <dataValidation type="decimal" allowBlank="1" showErrorMessage="1" sqref="D57">
      <formula1>0</formula1>
      <formula2>NaN</formula2>
    </dataValidation>
    <dataValidation type="decimal" allowBlank="1" showErrorMessage="1" sqref="D58">
      <formula1>0</formula1>
      <formula2>NaN</formula2>
    </dataValidation>
    <dataValidation type="decimal" allowBlank="1" showErrorMessage="1" sqref="D59">
      <formula1>0</formula1>
      <formula2>NaN</formula2>
    </dataValidation>
    <dataValidation type="decimal" allowBlank="1" showErrorMessage="1" sqref="D60">
      <formula1>0</formula1>
      <formula2>NaN</formula2>
    </dataValidation>
    <dataValidation type="decimal" allowBlank="1" showErrorMessage="1" sqref="D61">
      <formula1>0</formula1>
      <formula2>NaN</formula2>
    </dataValidation>
    <dataValidation type="decimal" allowBlank="1" showErrorMessage="1" sqref="D62">
      <formula1>0</formula1>
      <formula2>NaN</formula2>
    </dataValidation>
    <dataValidation type="decimal" allowBlank="1" showErrorMessage="1" sqref="D63">
      <formula1>0</formula1>
      <formula2>NaN</formula2>
    </dataValidation>
    <dataValidation type="decimal" allowBlank="1" showErrorMessage="1" sqref="D64">
      <formula1>0</formula1>
      <formula2>NaN</formula2>
    </dataValidation>
    <dataValidation type="decimal" allowBlank="1" showErrorMessage="1" sqref="D65">
      <formula1>0</formula1>
      <formula2>NaN</formula2>
    </dataValidation>
    <dataValidation type="decimal" allowBlank="1" showErrorMessage="1" sqref="D66">
      <formula1>0</formula1>
      <formula2>NaN</formula2>
    </dataValidation>
    <dataValidation type="decimal" allowBlank="1" showErrorMessage="1" sqref="D67">
      <formula1>0</formula1>
      <formula2>NaN</formula2>
    </dataValidation>
    <dataValidation type="decimal" allowBlank="1" showErrorMessage="1" sqref="D68">
      <formula1>0</formula1>
      <formula2>NaN</formula2>
    </dataValidation>
    <dataValidation type="decimal" allowBlank="1" showErrorMessage="1" sqref="D69">
      <formula1>0</formula1>
      <formula2>NaN</formula2>
    </dataValidation>
    <dataValidation type="decimal" allowBlank="1" showErrorMessage="1" sqref="D70">
      <formula1>0</formula1>
      <formula2>NaN</formula2>
    </dataValidation>
    <dataValidation type="decimal" allowBlank="1" showErrorMessage="1" sqref="D71">
      <formula1>0</formula1>
      <formula2>NaN</formula2>
    </dataValidation>
    <dataValidation type="decimal" allowBlank="1" showErrorMessage="1" sqref="D72">
      <formula1>0</formula1>
      <formula2>NaN</formula2>
    </dataValidation>
    <dataValidation type="decimal" allowBlank="1" showErrorMessage="1" sqref="D73">
      <formula1>0</formula1>
      <formula2>NaN</formula2>
    </dataValidation>
    <dataValidation type="decimal" allowBlank="1" showErrorMessage="1" sqref="D74">
      <formula1>0</formula1>
      <formula2>NaN</formula2>
    </dataValidation>
    <dataValidation type="decimal" allowBlank="1" showErrorMessage="1" sqref="D75">
      <formula1>0</formula1>
      <formula2>NaN</formula2>
    </dataValidation>
    <dataValidation type="decimal" allowBlank="1" showErrorMessage="1" sqref="D76">
      <formula1>0</formula1>
      <formula2>NaN</formula2>
    </dataValidation>
    <dataValidation type="decimal" allowBlank="1" showErrorMessage="1" sqref="D77">
      <formula1>0</formula1>
      <formula2>NaN</formula2>
    </dataValidation>
    <dataValidation type="decimal" allowBlank="1" showErrorMessage="1" sqref="D78">
      <formula1>0</formula1>
      <formula2>NaN</formula2>
    </dataValidation>
    <dataValidation type="decimal" allowBlank="1" showErrorMessage="1" sqref="D79">
      <formula1>0</formula1>
      <formula2>NaN</formula2>
    </dataValidation>
    <dataValidation type="decimal" allowBlank="1" showErrorMessage="1" sqref="D80">
      <formula1>0</formula1>
      <formula2>NaN</formula2>
    </dataValidation>
    <dataValidation type="decimal" allowBlank="1" showErrorMessage="1" sqref="D81">
      <formula1>0</formula1>
      <formula2>NaN</formula2>
    </dataValidation>
    <dataValidation type="decimal" allowBlank="1" showErrorMessage="1" sqref="D82">
      <formula1>0</formula1>
      <formula2>NaN</formula2>
    </dataValidation>
    <dataValidation type="decimal" allowBlank="1" showErrorMessage="1" sqref="D83">
      <formula1>0</formula1>
      <formula2>NaN</formula2>
    </dataValidation>
    <dataValidation type="decimal" allowBlank="1" showErrorMessage="1" sqref="D84">
      <formula1>0</formula1>
      <formula2>NaN</formula2>
    </dataValidation>
    <dataValidation type="decimal" allowBlank="1" showErrorMessage="1" sqref="D85">
      <formula1>0</formula1>
      <formula2>NaN</formula2>
    </dataValidation>
    <dataValidation type="decimal" allowBlank="1" showErrorMessage="1" sqref="D86">
      <formula1>0</formula1>
      <formula2>NaN</formula2>
    </dataValidation>
    <dataValidation type="decimal" allowBlank="1" showErrorMessage="1" sqref="D87">
      <formula1>0</formula1>
      <formula2>NaN</formula2>
    </dataValidation>
    <dataValidation type="decimal" allowBlank="1" showErrorMessage="1" sqref="D88">
      <formula1>0</formula1>
      <formula2>NaN</formula2>
    </dataValidation>
    <dataValidation type="decimal" allowBlank="1" showErrorMessage="1" sqref="D89">
      <formula1>0</formula1>
      <formula2>NaN</formula2>
    </dataValidation>
    <dataValidation type="decimal" allowBlank="1" showErrorMessage="1" sqref="D90">
      <formula1>0</formula1>
      <formula2>NaN</formula2>
    </dataValidation>
    <dataValidation type="decimal" allowBlank="1" showErrorMessage="1" sqref="D91">
      <formula1>0</formula1>
      <formula2>NaN</formula2>
    </dataValidation>
    <dataValidation type="decimal" allowBlank="1" showErrorMessage="1" sqref="D92">
      <formula1>0</formula1>
      <formula2>NaN</formula2>
    </dataValidation>
    <dataValidation type="decimal" allowBlank="1" showErrorMessage="1" sqref="D93">
      <formula1>0</formula1>
      <formula2>NaN</formula2>
    </dataValidation>
    <dataValidation type="decimal" allowBlank="1" showErrorMessage="1" sqref="D94">
      <formula1>0</formula1>
      <formula2>NaN</formula2>
    </dataValidation>
    <dataValidation type="decimal" allowBlank="1" showErrorMessage="1" sqref="D95">
      <formula1>0</formula1>
      <formula2>NaN</formula2>
    </dataValidation>
    <dataValidation type="decimal" allowBlank="1" showErrorMessage="1" sqref="D96">
      <formula1>0</formula1>
      <formula2>NaN</formula2>
    </dataValidation>
    <dataValidation type="decimal" allowBlank="1" showErrorMessage="1" sqref="D97">
      <formula1>0</formula1>
      <formula2>NaN</formula2>
    </dataValidation>
    <dataValidation type="decimal" allowBlank="1" showErrorMessage="1" sqref="D98">
      <formula1>0</formula1>
      <formula2>NaN</formula2>
    </dataValidation>
    <dataValidation type="decimal" allowBlank="1" showErrorMessage="1" sqref="D99">
      <formula1>0</formula1>
      <formula2>NaN</formula2>
    </dataValidation>
    <dataValidation type="decimal" allowBlank="1" showErrorMessage="1" sqref="E100">
      <formula1>0</formula1>
      <formula2>NaN</formula2>
    </dataValidation>
    <dataValidation type="decimal" allowBlank="1" showErrorMessage="1" sqref="E101">
      <formula1>0</formula1>
      <formula2>NaN</formula2>
    </dataValidation>
    <dataValidation type="decimal" allowBlank="1" showErrorMessage="1" sqref="E102">
      <formula1>0</formula1>
      <formula2>NaN</formula2>
    </dataValidation>
    <dataValidation type="decimal" allowBlank="1" showErrorMessage="1" sqref="E103">
      <formula1>0</formula1>
      <formula2>NaN</formula2>
    </dataValidation>
    <dataValidation type="decimal" allowBlank="1" showErrorMessage="1" sqref="E104">
      <formula1>0</formula1>
      <formula2>NaN</formula2>
    </dataValidation>
    <dataValidation type="decimal" allowBlank="1" showErrorMessage="1" sqref="E105">
      <formula1>0</formula1>
      <formula2>NaN</formula2>
    </dataValidation>
    <dataValidation type="decimal" allowBlank="1" showErrorMessage="1" sqref="E106">
      <formula1>0</formula1>
      <formula2>NaN</formula2>
    </dataValidation>
    <dataValidation type="decimal" allowBlank="1" showErrorMessage="1" sqref="E107">
      <formula1>0</formula1>
      <formula2>NaN</formula2>
    </dataValidation>
    <dataValidation type="decimal" allowBlank="1" showErrorMessage="1" sqref="E108">
      <formula1>0</formula1>
      <formula2>NaN</formula2>
    </dataValidation>
    <dataValidation type="decimal" allowBlank="1" showErrorMessage="1" sqref="E109">
      <formula1>0</formula1>
      <formula2>NaN</formula2>
    </dataValidation>
    <dataValidation type="decimal" allowBlank="1" showErrorMessage="1" sqref="E110">
      <formula1>0</formula1>
      <formula2>NaN</formula2>
    </dataValidation>
    <dataValidation type="decimal" allowBlank="1" showErrorMessage="1" sqref="E111">
      <formula1>0</formula1>
      <formula2>NaN</formula2>
    </dataValidation>
    <dataValidation type="decimal" allowBlank="1" showErrorMessage="1" sqref="E112">
      <formula1>0</formula1>
      <formula2>NaN</formula2>
    </dataValidation>
    <dataValidation type="decimal" allowBlank="1" showErrorMessage="1" sqref="E113">
      <formula1>0</formula1>
      <formula2>NaN</formula2>
    </dataValidation>
    <dataValidation type="decimal" allowBlank="1" showErrorMessage="1" sqref="E114">
      <formula1>0</formula1>
      <formula2>NaN</formula2>
    </dataValidation>
    <dataValidation type="decimal" allowBlank="1" showErrorMessage="1" sqref="E115">
      <formula1>0</formula1>
      <formula2>NaN</formula2>
    </dataValidation>
    <dataValidation type="decimal" allowBlank="1" showErrorMessage="1" sqref="E116">
      <formula1>0</formula1>
      <formula2>NaN</formula2>
    </dataValidation>
    <dataValidation type="decimal" allowBlank="1" showErrorMessage="1" sqref="E117">
      <formula1>0</formula1>
      <formula2>NaN</formula2>
    </dataValidation>
    <dataValidation type="decimal" allowBlank="1" showErrorMessage="1" sqref="E118">
      <formula1>0</formula1>
      <formula2>NaN</formula2>
    </dataValidation>
    <dataValidation type="decimal" allowBlank="1" showErrorMessage="1" sqref="E119">
      <formula1>0</formula1>
      <formula2>NaN</formula2>
    </dataValidation>
    <dataValidation type="decimal" allowBlank="1" showErrorMessage="1" sqref="E120">
      <formula1>0</formula1>
      <formula2>NaN</formula2>
    </dataValidation>
    <dataValidation type="decimal" allowBlank="1" showErrorMessage="1" sqref="E121">
      <formula1>0</formula1>
      <formula2>NaN</formula2>
    </dataValidation>
    <dataValidation type="decimal" allowBlank="1" showErrorMessage="1" sqref="E123">
      <formula1>0</formula1>
      <formula2>NaN</formula2>
    </dataValidation>
    <dataValidation type="decimal" allowBlank="1" showErrorMessage="1" sqref="E124">
      <formula1>0</formula1>
      <formula2>NaN</formula2>
    </dataValidation>
    <dataValidation type="decimal" allowBlank="1" showErrorMessage="1" sqref="E125">
      <formula1>0</formula1>
      <formula2>NaN</formula2>
    </dataValidation>
    <dataValidation type="decimal" allowBlank="1" showErrorMessage="1" sqref="E126">
      <formula1>0</formula1>
      <formula2>NaN</formula2>
    </dataValidation>
    <dataValidation type="decimal" allowBlank="1" showErrorMessage="1" sqref="E127">
      <formula1>0</formula1>
      <formula2>NaN</formula2>
    </dataValidation>
    <dataValidation type="decimal" allowBlank="1" showErrorMessage="1" sqref="E128">
      <formula1>0</formula1>
      <formula2>NaN</formula2>
    </dataValidation>
    <dataValidation type="decimal" allowBlank="1" showErrorMessage="1" sqref="E129">
      <formula1>0</formula1>
      <formula2>NaN</formula2>
    </dataValidation>
    <dataValidation type="decimal" allowBlank="1" showErrorMessage="1" sqref="E130">
      <formula1>0</formula1>
      <formula2>NaN</formula2>
    </dataValidation>
    <dataValidation type="decimal" allowBlank="1" showErrorMessage="1" sqref="E131">
      <formula1>0</formula1>
      <formula2>NaN</formula2>
    </dataValidation>
    <dataValidation type="decimal" allowBlank="1" showErrorMessage="1" sqref="E132">
      <formula1>0</formula1>
      <formula2>NaN</formula2>
    </dataValidation>
    <dataValidation type="decimal" allowBlank="1" showErrorMessage="1" sqref="E133">
      <formula1>0</formula1>
      <formula2>NaN</formula2>
    </dataValidation>
    <dataValidation type="decimal" allowBlank="1" showErrorMessage="1" sqref="E134">
      <formula1>0</formula1>
      <formula2>NaN</formula2>
    </dataValidation>
    <dataValidation type="decimal" allowBlank="1" showErrorMessage="1" sqref="E135">
      <formula1>0</formula1>
      <formula2>NaN</formula2>
    </dataValidation>
    <dataValidation type="decimal" allowBlank="1" showErrorMessage="1" sqref="E136">
      <formula1>0</formula1>
      <formula2>NaN</formula2>
    </dataValidation>
    <dataValidation type="decimal" allowBlank="1" showErrorMessage="1" sqref="E137">
      <formula1>0</formula1>
      <formula2>NaN</formula2>
    </dataValidation>
    <dataValidation type="decimal" allowBlank="1" showErrorMessage="1" sqref="E138">
      <formula1>0</formula1>
      <formula2>NaN</formula2>
    </dataValidation>
    <dataValidation type="decimal" allowBlank="1" showErrorMessage="1" sqref="E139">
      <formula1>0</formula1>
      <formula2>NaN</formula2>
    </dataValidation>
    <dataValidation type="decimal" allowBlank="1" showErrorMessage="1" sqref="E140">
      <formula1>0</formula1>
      <formula2>NaN</formula2>
    </dataValidation>
    <dataValidation type="decimal" allowBlank="1" showErrorMessage="1" sqref="E141">
      <formula1>0</formula1>
      <formula2>NaN</formula2>
    </dataValidation>
    <dataValidation type="decimal" allowBlank="1" showErrorMessage="1" sqref="E142">
      <formula1>0</formula1>
      <formula2>NaN</formula2>
    </dataValidation>
    <dataValidation type="decimal" allowBlank="1" showErrorMessage="1" sqref="E143">
      <formula1>0</formula1>
      <formula2>NaN</formula2>
    </dataValidation>
    <dataValidation type="decimal" allowBlank="1" showErrorMessage="1" sqref="E144">
      <formula1>0</formula1>
      <formula2>NaN</formula2>
    </dataValidation>
    <dataValidation type="decimal" allowBlank="1" showErrorMessage="1" sqref="E145">
      <formula1>0</formula1>
      <formula2>NaN</formula2>
    </dataValidation>
    <dataValidation type="decimal" allowBlank="1" showErrorMessage="1" sqref="E146">
      <formula1>0</formula1>
      <formula2>NaN</formula2>
    </dataValidation>
    <dataValidation type="decimal" allowBlank="1" showErrorMessage="1" sqref="E147">
      <formula1>0</formula1>
      <formula2>NaN</formula2>
    </dataValidation>
    <dataValidation type="decimal" allowBlank="1" showErrorMessage="1" sqref="E148">
      <formula1>0</formula1>
      <formula2>NaN</formula2>
    </dataValidation>
    <dataValidation type="decimal" allowBlank="1" showErrorMessage="1" sqref="E149">
      <formula1>0</formula1>
      <formula2>NaN</formula2>
    </dataValidation>
    <dataValidation type="decimal" allowBlank="1" showErrorMessage="1" sqref="E150">
      <formula1>0</formula1>
      <formula2>NaN</formula2>
    </dataValidation>
    <dataValidation type="decimal" allowBlank="1" showErrorMessage="1" sqref="E151">
      <formula1>0</formula1>
      <formula2>NaN</formula2>
    </dataValidation>
    <dataValidation type="decimal" allowBlank="1" showErrorMessage="1" sqref="E152">
      <formula1>0</formula1>
      <formula2>NaN</formula2>
    </dataValidation>
    <dataValidation type="decimal" allowBlank="1" showErrorMessage="1" sqref="E153">
      <formula1>0</formula1>
      <formula2>NaN</formula2>
    </dataValidation>
    <dataValidation type="decimal" allowBlank="1" showErrorMessage="1" sqref="E154">
      <formula1>0</formula1>
      <formula2>NaN</formula2>
    </dataValidation>
    <dataValidation type="decimal" allowBlank="1" showErrorMessage="1" sqref="E155">
      <formula1>0</formula1>
      <formula2>NaN</formula2>
    </dataValidation>
    <dataValidation type="decimal" allowBlank="1" showErrorMessage="1" sqref="E156">
      <formula1>0</formula1>
      <formula2>NaN</formula2>
    </dataValidation>
    <dataValidation type="decimal" allowBlank="1" showErrorMessage="1" sqref="E32">
      <formula1>0</formula1>
      <formula2>NaN</formula2>
    </dataValidation>
    <dataValidation type="decimal" allowBlank="1" showErrorMessage="1" sqref="E33">
      <formula1>0</formula1>
      <formula2>NaN</formula2>
    </dataValidation>
    <dataValidation type="decimal" allowBlank="1" showErrorMessage="1" sqref="E34">
      <formula1>0</formula1>
      <formula2>NaN</formula2>
    </dataValidation>
    <dataValidation type="decimal" allowBlank="1" showErrorMessage="1" sqref="E35">
      <formula1>0</formula1>
      <formula2>NaN</formula2>
    </dataValidation>
    <dataValidation type="decimal" allowBlank="1" showErrorMessage="1" sqref="E36">
      <formula1>0</formula1>
      <formula2>NaN</formula2>
    </dataValidation>
    <dataValidation type="decimal" allowBlank="1" showErrorMessage="1" sqref="E37">
      <formula1>0</formula1>
      <formula2>NaN</formula2>
    </dataValidation>
    <dataValidation type="decimal" allowBlank="1" showErrorMessage="1" sqref="E38">
      <formula1>0</formula1>
      <formula2>NaN</formula2>
    </dataValidation>
    <dataValidation type="decimal" allowBlank="1" showErrorMessage="1" sqref="E39">
      <formula1>0</formula1>
      <formula2>NaN</formula2>
    </dataValidation>
    <dataValidation type="decimal" allowBlank="1" showErrorMessage="1" sqref="E40">
      <formula1>0</formula1>
      <formula2>NaN</formula2>
    </dataValidation>
    <dataValidation type="decimal" allowBlank="1" showErrorMessage="1" sqref="E41">
      <formula1>0</formula1>
      <formula2>NaN</formula2>
    </dataValidation>
    <dataValidation type="decimal" allowBlank="1" showErrorMessage="1" sqref="E42">
      <formula1>0</formula1>
      <formula2>NaN</formula2>
    </dataValidation>
    <dataValidation type="decimal" allowBlank="1" showErrorMessage="1" sqref="E43">
      <formula1>0</formula1>
      <formula2>NaN</formula2>
    </dataValidation>
    <dataValidation type="decimal" allowBlank="1" showErrorMessage="1" sqref="E44">
      <formula1>0</formula1>
      <formula2>NaN</formula2>
    </dataValidation>
    <dataValidation type="decimal" allowBlank="1" showErrorMessage="1" sqref="E45">
      <formula1>0</formula1>
      <formula2>NaN</formula2>
    </dataValidation>
    <dataValidation type="decimal" allowBlank="1" showErrorMessage="1" sqref="E46">
      <formula1>0</formula1>
      <formula2>NaN</formula2>
    </dataValidation>
    <dataValidation type="decimal" allowBlank="1" showErrorMessage="1" sqref="E47">
      <formula1>0</formula1>
      <formula2>NaN</formula2>
    </dataValidation>
    <dataValidation type="decimal" allowBlank="1" showErrorMessage="1" sqref="E48">
      <formula1>0</formula1>
      <formula2>NaN</formula2>
    </dataValidation>
    <dataValidation type="decimal" allowBlank="1" showErrorMessage="1" sqref="E49">
      <formula1>0</formula1>
      <formula2>NaN</formula2>
    </dataValidation>
    <dataValidation type="decimal" allowBlank="1" showErrorMessage="1" sqref="E50">
      <formula1>0</formula1>
      <formula2>NaN</formula2>
    </dataValidation>
    <dataValidation type="decimal" allowBlank="1" showErrorMessage="1" sqref="E51">
      <formula1>0</formula1>
      <formula2>NaN</formula2>
    </dataValidation>
    <dataValidation type="decimal" allowBlank="1" showErrorMessage="1" sqref="E52">
      <formula1>0</formula1>
      <formula2>NaN</formula2>
    </dataValidation>
    <dataValidation type="decimal" allowBlank="1" showErrorMessage="1" sqref="E53">
      <formula1>0</formula1>
      <formula2>NaN</formula2>
    </dataValidation>
    <dataValidation type="decimal" allowBlank="1" showErrorMessage="1" sqref="E54">
      <formula1>0</formula1>
      <formula2>NaN</formula2>
    </dataValidation>
    <dataValidation type="decimal" allowBlank="1" showErrorMessage="1" sqref="E55">
      <formula1>0</formula1>
      <formula2>NaN</formula2>
    </dataValidation>
    <dataValidation type="decimal" allowBlank="1" showErrorMessage="1" sqref="E56">
      <formula1>0</formula1>
      <formula2>NaN</formula2>
    </dataValidation>
    <dataValidation type="decimal" allowBlank="1" showErrorMessage="1" sqref="E57">
      <formula1>0</formula1>
      <formula2>NaN</formula2>
    </dataValidation>
    <dataValidation type="decimal" allowBlank="1" showErrorMessage="1" sqref="E58">
      <formula1>0</formula1>
      <formula2>NaN</formula2>
    </dataValidation>
    <dataValidation type="decimal" allowBlank="1" showErrorMessage="1" sqref="E59">
      <formula1>0</formula1>
      <formula2>NaN</formula2>
    </dataValidation>
    <dataValidation type="decimal" allowBlank="1" showErrorMessage="1" sqref="E60">
      <formula1>0</formula1>
      <formula2>NaN</formula2>
    </dataValidation>
    <dataValidation type="decimal" allowBlank="1" showErrorMessage="1" sqref="E61">
      <formula1>0</formula1>
      <formula2>NaN</formula2>
    </dataValidation>
    <dataValidation type="decimal" allowBlank="1" showErrorMessage="1" sqref="E62">
      <formula1>0</formula1>
      <formula2>NaN</formula2>
    </dataValidation>
    <dataValidation type="decimal" allowBlank="1" showErrorMessage="1" sqref="E63">
      <formula1>0</formula1>
      <formula2>NaN</formula2>
    </dataValidation>
    <dataValidation type="decimal" allowBlank="1" showErrorMessage="1" sqref="E64">
      <formula1>0</formula1>
      <formula2>NaN</formula2>
    </dataValidation>
    <dataValidation type="decimal" allowBlank="1" showErrorMessage="1" sqref="E65">
      <formula1>0</formula1>
      <formula2>NaN</formula2>
    </dataValidation>
    <dataValidation type="decimal" allowBlank="1" showErrorMessage="1" sqref="E66">
      <formula1>0</formula1>
      <formula2>NaN</formula2>
    </dataValidation>
    <dataValidation type="decimal" allowBlank="1" showErrorMessage="1" sqref="E67">
      <formula1>0</formula1>
      <formula2>NaN</formula2>
    </dataValidation>
    <dataValidation type="decimal" allowBlank="1" showErrorMessage="1" sqref="E68">
      <formula1>0</formula1>
      <formula2>NaN</formula2>
    </dataValidation>
    <dataValidation type="decimal" allowBlank="1" showErrorMessage="1" sqref="E69">
      <formula1>0</formula1>
      <formula2>NaN</formula2>
    </dataValidation>
    <dataValidation type="decimal" allowBlank="1" showErrorMessage="1" sqref="E70">
      <formula1>0</formula1>
      <formula2>NaN</formula2>
    </dataValidation>
    <dataValidation type="decimal" allowBlank="1" showErrorMessage="1" sqref="E71">
      <formula1>0</formula1>
      <formula2>NaN</formula2>
    </dataValidation>
    <dataValidation type="decimal" allowBlank="1" showErrorMessage="1" sqref="E72">
      <formula1>0</formula1>
      <formula2>NaN</formula2>
    </dataValidation>
    <dataValidation type="decimal" allowBlank="1" showErrorMessage="1" sqref="E73">
      <formula1>0</formula1>
      <formula2>NaN</formula2>
    </dataValidation>
    <dataValidation type="decimal" allowBlank="1" showErrorMessage="1" sqref="E74">
      <formula1>0</formula1>
      <formula2>NaN</formula2>
    </dataValidation>
    <dataValidation type="decimal" allowBlank="1" showErrorMessage="1" sqref="E75">
      <formula1>0</formula1>
      <formula2>NaN</formula2>
    </dataValidation>
    <dataValidation type="decimal" allowBlank="1" showErrorMessage="1" sqref="E76">
      <formula1>0</formula1>
      <formula2>NaN</formula2>
    </dataValidation>
    <dataValidation type="decimal" allowBlank="1" showErrorMessage="1" sqref="E77">
      <formula1>0</formula1>
      <formula2>NaN</formula2>
    </dataValidation>
    <dataValidation type="decimal" allowBlank="1" showErrorMessage="1" sqref="E78">
      <formula1>0</formula1>
      <formula2>NaN</formula2>
    </dataValidation>
    <dataValidation type="decimal" allowBlank="1" showErrorMessage="1" sqref="E79">
      <formula1>0</formula1>
      <formula2>NaN</formula2>
    </dataValidation>
    <dataValidation type="decimal" allowBlank="1" showErrorMessage="1" sqref="E80">
      <formula1>0</formula1>
      <formula2>NaN</formula2>
    </dataValidation>
    <dataValidation type="decimal" allowBlank="1" showErrorMessage="1" sqref="E81">
      <formula1>0</formula1>
      <formula2>NaN</formula2>
    </dataValidation>
    <dataValidation type="decimal" allowBlank="1" showErrorMessage="1" sqref="E82">
      <formula1>0</formula1>
      <formula2>NaN</formula2>
    </dataValidation>
    <dataValidation type="decimal" allowBlank="1" showErrorMessage="1" sqref="E83">
      <formula1>0</formula1>
      <formula2>NaN</formula2>
    </dataValidation>
    <dataValidation type="decimal" allowBlank="1" showErrorMessage="1" sqref="E84">
      <formula1>0</formula1>
      <formula2>NaN</formula2>
    </dataValidation>
    <dataValidation type="decimal" allowBlank="1" showErrorMessage="1" sqref="E85">
      <formula1>0</formula1>
      <formula2>NaN</formula2>
    </dataValidation>
    <dataValidation type="decimal" allowBlank="1" showErrorMessage="1" sqref="E86">
      <formula1>0</formula1>
      <formula2>NaN</formula2>
    </dataValidation>
    <dataValidation type="decimal" allowBlank="1" showErrorMessage="1" sqref="E87">
      <formula1>0</formula1>
      <formula2>NaN</formula2>
    </dataValidation>
    <dataValidation type="decimal" allowBlank="1" showErrorMessage="1" sqref="E88">
      <formula1>0</formula1>
      <formula2>NaN</formula2>
    </dataValidation>
    <dataValidation type="decimal" allowBlank="1" showErrorMessage="1" sqref="E89">
      <formula1>0</formula1>
      <formula2>NaN</formula2>
    </dataValidation>
    <dataValidation type="decimal" allowBlank="1" showErrorMessage="1" sqref="E90">
      <formula1>0</formula1>
      <formula2>NaN</formula2>
    </dataValidation>
    <dataValidation type="decimal" allowBlank="1" showErrorMessage="1" sqref="E91">
      <formula1>0</formula1>
      <formula2>NaN</formula2>
    </dataValidation>
    <dataValidation type="decimal" allowBlank="1" showErrorMessage="1" sqref="E92">
      <formula1>0</formula1>
      <formula2>NaN</formula2>
    </dataValidation>
    <dataValidation type="decimal" allowBlank="1" showErrorMessage="1" sqref="E93">
      <formula1>0</formula1>
      <formula2>NaN</formula2>
    </dataValidation>
    <dataValidation type="decimal" allowBlank="1" showErrorMessage="1" sqref="E94">
      <formula1>0</formula1>
      <formula2>NaN</formula2>
    </dataValidation>
    <dataValidation type="decimal" allowBlank="1" showErrorMessage="1" sqref="E95">
      <formula1>0</formula1>
      <formula2>NaN</formula2>
    </dataValidation>
    <dataValidation type="decimal" allowBlank="1" showErrorMessage="1" sqref="E96">
      <formula1>0</formula1>
      <formula2>NaN</formula2>
    </dataValidation>
    <dataValidation type="decimal" allowBlank="1" showErrorMessage="1" sqref="E97">
      <formula1>0</formula1>
      <formula2>NaN</formula2>
    </dataValidation>
    <dataValidation type="decimal" allowBlank="1" showErrorMessage="1" sqref="E98">
      <formula1>0</formula1>
      <formula2>NaN</formula2>
    </dataValidation>
    <dataValidation type="decimal" allowBlank="1" showErrorMessage="1" sqref="E99">
      <formula1>0</formula1>
      <formula2>NaN</formula2>
    </dataValidation>
    <dataValidation type="decimal" allowBlank="1" showErrorMessage="1" sqref="F100">
      <formula1>0</formula1>
      <formula2>NaN</formula2>
    </dataValidation>
    <dataValidation type="decimal" allowBlank="1" showErrorMessage="1" sqref="F101">
      <formula1>0</formula1>
      <formula2>NaN</formula2>
    </dataValidation>
    <dataValidation type="decimal" allowBlank="1" showErrorMessage="1" sqref="F102">
      <formula1>0</formula1>
      <formula2>NaN</formula2>
    </dataValidation>
    <dataValidation type="decimal" allowBlank="1" showErrorMessage="1" sqref="F103">
      <formula1>0</formula1>
      <formula2>NaN</formula2>
    </dataValidation>
    <dataValidation type="decimal" allowBlank="1" showErrorMessage="1" sqref="F104">
      <formula1>0</formula1>
      <formula2>NaN</formula2>
    </dataValidation>
    <dataValidation type="decimal" allowBlank="1" showErrorMessage="1" sqref="F105">
      <formula1>0</formula1>
      <formula2>NaN</formula2>
    </dataValidation>
    <dataValidation type="decimal" allowBlank="1" showErrorMessage="1" sqref="F106">
      <formula1>0</formula1>
      <formula2>NaN</formula2>
    </dataValidation>
    <dataValidation type="decimal" allowBlank="1" showErrorMessage="1" sqref="F107">
      <formula1>0</formula1>
      <formula2>NaN</formula2>
    </dataValidation>
    <dataValidation type="decimal" allowBlank="1" showErrorMessage="1" sqref="F108">
      <formula1>0</formula1>
      <formula2>NaN</formula2>
    </dataValidation>
    <dataValidation type="decimal" allowBlank="1" showErrorMessage="1" sqref="F109">
      <formula1>0</formula1>
      <formula2>NaN</formula2>
    </dataValidation>
    <dataValidation type="decimal" allowBlank="1" showErrorMessage="1" sqref="F110">
      <formula1>0</formula1>
      <formula2>NaN</formula2>
    </dataValidation>
    <dataValidation type="decimal" allowBlank="1" showErrorMessage="1" sqref="F111">
      <formula1>0</formula1>
      <formula2>NaN</formula2>
    </dataValidation>
    <dataValidation type="decimal" allowBlank="1" showErrorMessage="1" sqref="F112">
      <formula1>0</formula1>
      <formula2>NaN</formula2>
    </dataValidation>
    <dataValidation type="decimal" allowBlank="1" showErrorMessage="1" sqref="F113">
      <formula1>0</formula1>
      <formula2>NaN</formula2>
    </dataValidation>
    <dataValidation type="decimal" allowBlank="1" showErrorMessage="1" sqref="F114">
      <formula1>0</formula1>
      <formula2>NaN</formula2>
    </dataValidation>
    <dataValidation type="decimal" allowBlank="1" showErrorMessage="1" sqref="F115">
      <formula1>0</formula1>
      <formula2>NaN</formula2>
    </dataValidation>
    <dataValidation type="decimal" allowBlank="1" showErrorMessage="1" sqref="F116">
      <formula1>0</formula1>
      <formula2>NaN</formula2>
    </dataValidation>
    <dataValidation type="decimal" allowBlank="1" showErrorMessage="1" sqref="F117">
      <formula1>0</formula1>
      <formula2>NaN</formula2>
    </dataValidation>
    <dataValidation type="decimal" allowBlank="1" showErrorMessage="1" sqref="F118">
      <formula1>0</formula1>
      <formula2>NaN</formula2>
    </dataValidation>
    <dataValidation type="decimal" allowBlank="1" showErrorMessage="1" sqref="F119">
      <formula1>0</formula1>
      <formula2>NaN</formula2>
    </dataValidation>
    <dataValidation type="decimal" allowBlank="1" showErrorMessage="1" sqref="F120">
      <formula1>0</formula1>
      <formula2>NaN</formula2>
    </dataValidation>
    <dataValidation type="decimal" allowBlank="1" showErrorMessage="1" sqref="F121">
      <formula1>0</formula1>
      <formula2>NaN</formula2>
    </dataValidation>
    <dataValidation type="decimal" allowBlank="1" showErrorMessage="1" sqref="F122">
      <formula1>0</formula1>
      <formula2>NaN</formula2>
    </dataValidation>
    <dataValidation type="decimal" allowBlank="1" showErrorMessage="1" sqref="F123">
      <formula1>0</formula1>
      <formula2>NaN</formula2>
    </dataValidation>
    <dataValidation type="decimal" allowBlank="1" showErrorMessage="1" sqref="F124">
      <formula1>0</formula1>
      <formula2>NaN</formula2>
    </dataValidation>
    <dataValidation type="decimal" allowBlank="1" showErrorMessage="1" sqref="F125">
      <formula1>0</formula1>
      <formula2>NaN</formula2>
    </dataValidation>
    <dataValidation type="decimal" allowBlank="1" showErrorMessage="1" sqref="F126">
      <formula1>0</formula1>
      <formula2>NaN</formula2>
    </dataValidation>
    <dataValidation type="decimal" allowBlank="1" showErrorMessage="1" sqref="F127">
      <formula1>0</formula1>
      <formula2>NaN</formula2>
    </dataValidation>
    <dataValidation type="decimal" allowBlank="1" showErrorMessage="1" sqref="F128">
      <formula1>0</formula1>
      <formula2>NaN</formula2>
    </dataValidation>
    <dataValidation type="decimal" allowBlank="1" showErrorMessage="1" sqref="F129">
      <formula1>0</formula1>
      <formula2>NaN</formula2>
    </dataValidation>
    <dataValidation type="decimal" allowBlank="1" showErrorMessage="1" sqref="F130">
      <formula1>0</formula1>
      <formula2>NaN</formula2>
    </dataValidation>
    <dataValidation type="decimal" allowBlank="1" showErrorMessage="1" sqref="F131">
      <formula1>0</formula1>
      <formula2>NaN</formula2>
    </dataValidation>
    <dataValidation type="decimal" allowBlank="1" showErrorMessage="1" sqref="F132">
      <formula1>0</formula1>
      <formula2>NaN</formula2>
    </dataValidation>
    <dataValidation type="decimal" allowBlank="1" showErrorMessage="1" sqref="F133">
      <formula1>0</formula1>
      <formula2>NaN</formula2>
    </dataValidation>
    <dataValidation type="decimal" allowBlank="1" showErrorMessage="1" sqref="F134">
      <formula1>0</formula1>
      <formula2>NaN</formula2>
    </dataValidation>
    <dataValidation type="decimal" allowBlank="1" showErrorMessage="1" sqref="F135">
      <formula1>0</formula1>
      <formula2>NaN</formula2>
    </dataValidation>
    <dataValidation type="decimal" allowBlank="1" showErrorMessage="1" sqref="F136">
      <formula1>0</formula1>
      <formula2>NaN</formula2>
    </dataValidation>
    <dataValidation type="decimal" allowBlank="1" showErrorMessage="1" sqref="F137">
      <formula1>0</formula1>
      <formula2>NaN</formula2>
    </dataValidation>
    <dataValidation type="decimal" allowBlank="1" showErrorMessage="1" sqref="F138">
      <formula1>0</formula1>
      <formula2>NaN</formula2>
    </dataValidation>
    <dataValidation type="decimal" allowBlank="1" showErrorMessage="1" sqref="F139">
      <formula1>0</formula1>
      <formula2>NaN</formula2>
    </dataValidation>
    <dataValidation type="decimal" allowBlank="1" showErrorMessage="1" sqref="F140">
      <formula1>0</formula1>
      <formula2>NaN</formula2>
    </dataValidation>
    <dataValidation type="decimal" allowBlank="1" showErrorMessage="1" sqref="F141">
      <formula1>0</formula1>
      <formula2>NaN</formula2>
    </dataValidation>
    <dataValidation type="decimal" allowBlank="1" showErrorMessage="1" sqref="F142">
      <formula1>0</formula1>
      <formula2>NaN</formula2>
    </dataValidation>
    <dataValidation type="decimal" allowBlank="1" showErrorMessage="1" sqref="F143">
      <formula1>0</formula1>
      <formula2>NaN</formula2>
    </dataValidation>
    <dataValidation type="decimal" allowBlank="1" showErrorMessage="1" sqref="F144">
      <formula1>0</formula1>
      <formula2>NaN</formula2>
    </dataValidation>
    <dataValidation type="decimal" allowBlank="1" showErrorMessage="1" sqref="F145">
      <formula1>0</formula1>
      <formula2>NaN</formula2>
    </dataValidation>
    <dataValidation type="decimal" allowBlank="1" showErrorMessage="1" sqref="F146">
      <formula1>0</formula1>
      <formula2>NaN</formula2>
    </dataValidation>
    <dataValidation type="decimal" allowBlank="1" showErrorMessage="1" sqref="F147">
      <formula1>0</formula1>
      <formula2>NaN</formula2>
    </dataValidation>
    <dataValidation type="decimal" allowBlank="1" showErrorMessage="1" sqref="F148">
      <formula1>0</formula1>
      <formula2>NaN</formula2>
    </dataValidation>
    <dataValidation type="decimal" allowBlank="1" showErrorMessage="1" sqref="F149">
      <formula1>0</formula1>
      <formula2>NaN</formula2>
    </dataValidation>
    <dataValidation type="decimal" allowBlank="1" showErrorMessage="1" sqref="F150">
      <formula1>0</formula1>
      <formula2>NaN</formula2>
    </dataValidation>
    <dataValidation type="decimal" allowBlank="1" showErrorMessage="1" sqref="F151">
      <formula1>0</formula1>
      <formula2>NaN</formula2>
    </dataValidation>
    <dataValidation type="decimal" allowBlank="1" showErrorMessage="1" sqref="F152">
      <formula1>0</formula1>
      <formula2>NaN</formula2>
    </dataValidation>
    <dataValidation type="decimal" allowBlank="1" showErrorMessage="1" sqref="F153">
      <formula1>0</formula1>
      <formula2>NaN</formula2>
    </dataValidation>
    <dataValidation type="decimal" allowBlank="1" showErrorMessage="1" sqref="F154">
      <formula1>0</formula1>
      <formula2>NaN</formula2>
    </dataValidation>
    <dataValidation type="decimal" allowBlank="1" showErrorMessage="1" sqref="F155">
      <formula1>0</formula1>
      <formula2>NaN</formula2>
    </dataValidation>
    <dataValidation type="decimal" allowBlank="1" showErrorMessage="1" sqref="F156">
      <formula1>0</formula1>
      <formula2>NaN</formula2>
    </dataValidation>
    <dataValidation type="decimal" allowBlank="1" showErrorMessage="1" sqref="F32">
      <formula1>0</formula1>
      <formula2>NaN</formula2>
    </dataValidation>
    <dataValidation type="decimal" allowBlank="1" showErrorMessage="1" sqref="F33">
      <formula1>0</formula1>
      <formula2>NaN</formula2>
    </dataValidation>
    <dataValidation type="decimal" allowBlank="1" showErrorMessage="1" sqref="F34">
      <formula1>0</formula1>
      <formula2>NaN</formula2>
    </dataValidation>
    <dataValidation type="decimal" allowBlank="1" showErrorMessage="1" sqref="F35">
      <formula1>0</formula1>
      <formula2>NaN</formula2>
    </dataValidation>
    <dataValidation type="decimal" allowBlank="1" showErrorMessage="1" sqref="F36">
      <formula1>0</formula1>
      <formula2>NaN</formula2>
    </dataValidation>
    <dataValidation type="decimal" allowBlank="1" showErrorMessage="1" sqref="F37">
      <formula1>0</formula1>
      <formula2>NaN</formula2>
    </dataValidation>
    <dataValidation type="decimal" allowBlank="1" showErrorMessage="1" sqref="F38">
      <formula1>0</formula1>
      <formula2>NaN</formula2>
    </dataValidation>
    <dataValidation type="decimal" allowBlank="1" showErrorMessage="1" sqref="F39">
      <formula1>0</formula1>
      <formula2>NaN</formula2>
    </dataValidation>
    <dataValidation type="decimal" allowBlank="1" showErrorMessage="1" sqref="F40">
      <formula1>0</formula1>
      <formula2>NaN</formula2>
    </dataValidation>
    <dataValidation type="decimal" allowBlank="1" showErrorMessage="1" sqref="F41">
      <formula1>0</formula1>
      <formula2>NaN</formula2>
    </dataValidation>
    <dataValidation type="decimal" allowBlank="1" showErrorMessage="1" sqref="F42">
      <formula1>0</formula1>
      <formula2>NaN</formula2>
    </dataValidation>
    <dataValidation type="decimal" allowBlank="1" showErrorMessage="1" sqref="F43">
      <formula1>0</formula1>
      <formula2>NaN</formula2>
    </dataValidation>
    <dataValidation type="decimal" allowBlank="1" showErrorMessage="1" sqref="F44">
      <formula1>0</formula1>
      <formula2>NaN</formula2>
    </dataValidation>
    <dataValidation type="decimal" allowBlank="1" showErrorMessage="1" sqref="F45">
      <formula1>0</formula1>
      <formula2>NaN</formula2>
    </dataValidation>
    <dataValidation type="decimal" allowBlank="1" showErrorMessage="1" sqref="F46">
      <formula1>0</formula1>
      <formula2>NaN</formula2>
    </dataValidation>
    <dataValidation type="decimal" allowBlank="1" showErrorMessage="1" sqref="F47">
      <formula1>0</formula1>
      <formula2>NaN</formula2>
    </dataValidation>
    <dataValidation type="decimal" allowBlank="1" showErrorMessage="1" sqref="F48">
      <formula1>0</formula1>
      <formula2>NaN</formula2>
    </dataValidation>
    <dataValidation type="decimal" allowBlank="1" showErrorMessage="1" sqref="F49">
      <formula1>0</formula1>
      <formula2>NaN</formula2>
    </dataValidation>
    <dataValidation type="decimal" allowBlank="1" showErrorMessage="1" sqref="F50">
      <formula1>0</formula1>
      <formula2>NaN</formula2>
    </dataValidation>
    <dataValidation type="decimal" allowBlank="1" showErrorMessage="1" sqref="F51">
      <formula1>0</formula1>
      <formula2>NaN</formula2>
    </dataValidation>
    <dataValidation type="decimal" allowBlank="1" showErrorMessage="1" sqref="F52">
      <formula1>0</formula1>
      <formula2>NaN</formula2>
    </dataValidation>
    <dataValidation type="decimal" allowBlank="1" showErrorMessage="1" sqref="F53">
      <formula1>0</formula1>
      <formula2>NaN</formula2>
    </dataValidation>
    <dataValidation type="decimal" allowBlank="1" showErrorMessage="1" sqref="F54">
      <formula1>0</formula1>
      <formula2>NaN</formula2>
    </dataValidation>
    <dataValidation type="decimal" allowBlank="1" showErrorMessage="1" sqref="F55">
      <formula1>0</formula1>
      <formula2>NaN</formula2>
    </dataValidation>
    <dataValidation type="decimal" allowBlank="1" showErrorMessage="1" sqref="F56">
      <formula1>0</formula1>
      <formula2>NaN</formula2>
    </dataValidation>
    <dataValidation type="decimal" allowBlank="1" showErrorMessage="1" sqref="F57">
      <formula1>0</formula1>
      <formula2>NaN</formula2>
    </dataValidation>
    <dataValidation type="decimal" allowBlank="1" showErrorMessage="1" sqref="F58">
      <formula1>0</formula1>
      <formula2>NaN</formula2>
    </dataValidation>
    <dataValidation type="decimal" allowBlank="1" showErrorMessage="1" sqref="F59">
      <formula1>0</formula1>
      <formula2>NaN</formula2>
    </dataValidation>
    <dataValidation type="decimal" allowBlank="1" showErrorMessage="1" sqref="F60">
      <formula1>0</formula1>
      <formula2>NaN</formula2>
    </dataValidation>
    <dataValidation type="decimal" allowBlank="1" showErrorMessage="1" sqref="F61">
      <formula1>0</formula1>
      <formula2>NaN</formula2>
    </dataValidation>
    <dataValidation type="decimal" allowBlank="1" showErrorMessage="1" sqref="F62">
      <formula1>0</formula1>
      <formula2>NaN</formula2>
    </dataValidation>
    <dataValidation type="decimal" allowBlank="1" showErrorMessage="1" sqref="F63">
      <formula1>0</formula1>
      <formula2>NaN</formula2>
    </dataValidation>
    <dataValidation type="decimal" allowBlank="1" showErrorMessage="1" sqref="F64">
      <formula1>0</formula1>
      <formula2>NaN</formula2>
    </dataValidation>
    <dataValidation type="decimal" allowBlank="1" showErrorMessage="1" sqref="F65">
      <formula1>0</formula1>
      <formula2>NaN</formula2>
    </dataValidation>
    <dataValidation type="decimal" allowBlank="1" showErrorMessage="1" sqref="F66">
      <formula1>0</formula1>
      <formula2>NaN</formula2>
    </dataValidation>
    <dataValidation type="decimal" allowBlank="1" showErrorMessage="1" sqref="F67">
      <formula1>0</formula1>
      <formula2>NaN</formula2>
    </dataValidation>
    <dataValidation type="decimal" allowBlank="1" showErrorMessage="1" sqref="F68">
      <formula1>0</formula1>
      <formula2>NaN</formula2>
    </dataValidation>
    <dataValidation type="decimal" allowBlank="1" showErrorMessage="1" sqref="F69">
      <formula1>0</formula1>
      <formula2>NaN</formula2>
    </dataValidation>
    <dataValidation type="decimal" allowBlank="1" showErrorMessage="1" sqref="F70">
      <formula1>0</formula1>
      <formula2>NaN</formula2>
    </dataValidation>
    <dataValidation type="decimal" allowBlank="1" showErrorMessage="1" sqref="F71">
      <formula1>0</formula1>
      <formula2>NaN</formula2>
    </dataValidation>
    <dataValidation type="decimal" allowBlank="1" showErrorMessage="1" sqref="F72">
      <formula1>0</formula1>
      <formula2>NaN</formula2>
    </dataValidation>
    <dataValidation type="decimal" allowBlank="1" showErrorMessage="1" sqref="F73">
      <formula1>0</formula1>
      <formula2>NaN</formula2>
    </dataValidation>
    <dataValidation type="decimal" allowBlank="1" showErrorMessage="1" sqref="F74">
      <formula1>0</formula1>
      <formula2>NaN</formula2>
    </dataValidation>
    <dataValidation type="decimal" allowBlank="1" showErrorMessage="1" sqref="F75">
      <formula1>0</formula1>
      <formula2>NaN</formula2>
    </dataValidation>
    <dataValidation type="decimal" allowBlank="1" showErrorMessage="1" sqref="F76">
      <formula1>0</formula1>
      <formula2>NaN</formula2>
    </dataValidation>
    <dataValidation type="decimal" allowBlank="1" showErrorMessage="1" sqref="F77">
      <formula1>0</formula1>
      <formula2>NaN</formula2>
    </dataValidation>
    <dataValidation type="decimal" allowBlank="1" showErrorMessage="1" sqref="F78">
      <formula1>0</formula1>
      <formula2>NaN</formula2>
    </dataValidation>
    <dataValidation type="decimal" allowBlank="1" showErrorMessage="1" sqref="F79">
      <formula1>0</formula1>
      <formula2>NaN</formula2>
    </dataValidation>
    <dataValidation type="decimal" allowBlank="1" showErrorMessage="1" sqref="F80">
      <formula1>0</formula1>
      <formula2>NaN</formula2>
    </dataValidation>
    <dataValidation type="decimal" allowBlank="1" showErrorMessage="1" sqref="F81">
      <formula1>0</formula1>
      <formula2>NaN</formula2>
    </dataValidation>
    <dataValidation type="decimal" allowBlank="1" showErrorMessage="1" sqref="F82">
      <formula1>0</formula1>
      <formula2>NaN</formula2>
    </dataValidation>
    <dataValidation type="decimal" allowBlank="1" showErrorMessage="1" sqref="F83">
      <formula1>0</formula1>
      <formula2>NaN</formula2>
    </dataValidation>
    <dataValidation type="decimal" allowBlank="1" showErrorMessage="1" sqref="F84">
      <formula1>0</formula1>
      <formula2>NaN</formula2>
    </dataValidation>
    <dataValidation type="decimal" allowBlank="1" showErrorMessage="1" sqref="F85">
      <formula1>0</formula1>
      <formula2>NaN</formula2>
    </dataValidation>
    <dataValidation type="decimal" allowBlank="1" showErrorMessage="1" sqref="F86">
      <formula1>0</formula1>
      <formula2>NaN</formula2>
    </dataValidation>
    <dataValidation type="decimal" allowBlank="1" showErrorMessage="1" sqref="F87">
      <formula1>0</formula1>
      <formula2>NaN</formula2>
    </dataValidation>
    <dataValidation type="decimal" allowBlank="1" showErrorMessage="1" sqref="F88">
      <formula1>0</formula1>
      <formula2>NaN</formula2>
    </dataValidation>
    <dataValidation type="decimal" allowBlank="1" showErrorMessage="1" sqref="F89">
      <formula1>0</formula1>
      <formula2>NaN</formula2>
    </dataValidation>
    <dataValidation type="decimal" allowBlank="1" showErrorMessage="1" sqref="F90">
      <formula1>0</formula1>
      <formula2>NaN</formula2>
    </dataValidation>
    <dataValidation type="decimal" allowBlank="1" showErrorMessage="1" sqref="F91">
      <formula1>0</formula1>
      <formula2>NaN</formula2>
    </dataValidation>
    <dataValidation type="decimal" allowBlank="1" showErrorMessage="1" sqref="F92">
      <formula1>0</formula1>
      <formula2>NaN</formula2>
    </dataValidation>
    <dataValidation type="decimal" allowBlank="1" showErrorMessage="1" sqref="F93">
      <formula1>0</formula1>
      <formula2>NaN</formula2>
    </dataValidation>
    <dataValidation type="decimal" allowBlank="1" showErrorMessage="1" sqref="F94">
      <formula1>0</formula1>
      <formula2>NaN</formula2>
    </dataValidation>
    <dataValidation type="decimal" allowBlank="1" showErrorMessage="1" sqref="F95">
      <formula1>0</formula1>
      <formula2>NaN</formula2>
    </dataValidation>
    <dataValidation type="decimal" allowBlank="1" showErrorMessage="1" sqref="F96">
      <formula1>0</formula1>
      <formula2>NaN</formula2>
    </dataValidation>
    <dataValidation type="decimal" allowBlank="1" showErrorMessage="1" sqref="F97">
      <formula1>0</formula1>
      <formula2>NaN</formula2>
    </dataValidation>
    <dataValidation type="decimal" allowBlank="1" showErrorMessage="1" sqref="F98">
      <formula1>0</formula1>
      <formula2>NaN</formula2>
    </dataValidation>
    <dataValidation type="decimal" allowBlank="1" showErrorMessage="1" sqref="F99">
      <formula1>0</formula1>
      <formula2>NaN</formula2>
    </dataValidation>
    <dataValidation type="decimal" allowBlank="1" showErrorMessage="1" sqref="G100">
      <formula1>0</formula1>
      <formula2>NaN</formula2>
    </dataValidation>
    <dataValidation type="decimal" allowBlank="1" showErrorMessage="1" sqref="G101">
      <formula1>0</formula1>
      <formula2>NaN</formula2>
    </dataValidation>
    <dataValidation type="decimal" allowBlank="1" showErrorMessage="1" sqref="G102">
      <formula1>0</formula1>
      <formula2>NaN</formula2>
    </dataValidation>
    <dataValidation type="decimal" allowBlank="1" showErrorMessage="1" sqref="G103">
      <formula1>0</formula1>
      <formula2>NaN</formula2>
    </dataValidation>
    <dataValidation type="decimal" allowBlank="1" showErrorMessage="1" sqref="G104">
      <formula1>0</formula1>
      <formula2>NaN</formula2>
    </dataValidation>
    <dataValidation type="decimal" allowBlank="1" showErrorMessage="1" sqref="G105">
      <formula1>0</formula1>
      <formula2>NaN</formula2>
    </dataValidation>
    <dataValidation type="decimal" allowBlank="1" showErrorMessage="1" sqref="G106">
      <formula1>0</formula1>
      <formula2>NaN</formula2>
    </dataValidation>
    <dataValidation type="decimal" allowBlank="1" showErrorMessage="1" sqref="G107">
      <formula1>0</formula1>
      <formula2>NaN</formula2>
    </dataValidation>
    <dataValidation type="decimal" allowBlank="1" showErrorMessage="1" sqref="G108">
      <formula1>0</formula1>
      <formula2>NaN</formula2>
    </dataValidation>
    <dataValidation type="decimal" allowBlank="1" showErrorMessage="1" sqref="G109">
      <formula1>0</formula1>
      <formula2>NaN</formula2>
    </dataValidation>
    <dataValidation type="decimal" allowBlank="1" showErrorMessage="1" sqref="G110">
      <formula1>0</formula1>
      <formula2>NaN</formula2>
    </dataValidation>
    <dataValidation type="decimal" allowBlank="1" showErrorMessage="1" sqref="G111">
      <formula1>0</formula1>
      <formula2>NaN</formula2>
    </dataValidation>
    <dataValidation type="decimal" allowBlank="1" showErrorMessage="1" sqref="G112">
      <formula1>0</formula1>
      <formula2>NaN</formula2>
    </dataValidation>
    <dataValidation type="decimal" allowBlank="1" showErrorMessage="1" sqref="G113">
      <formula1>0</formula1>
      <formula2>NaN</formula2>
    </dataValidation>
    <dataValidation type="decimal" allowBlank="1" showErrorMessage="1" sqref="G114">
      <formula1>0</formula1>
      <formula2>NaN</formula2>
    </dataValidation>
    <dataValidation type="decimal" allowBlank="1" showErrorMessage="1" sqref="G115">
      <formula1>0</formula1>
      <formula2>NaN</formula2>
    </dataValidation>
    <dataValidation type="decimal" allowBlank="1" showErrorMessage="1" sqref="G116">
      <formula1>0</formula1>
      <formula2>NaN</formula2>
    </dataValidation>
    <dataValidation type="decimal" allowBlank="1" showErrorMessage="1" sqref="G117">
      <formula1>0</formula1>
      <formula2>NaN</formula2>
    </dataValidation>
    <dataValidation type="decimal" allowBlank="1" showErrorMessage="1" sqref="G118">
      <formula1>0</formula1>
      <formula2>NaN</formula2>
    </dataValidation>
    <dataValidation type="decimal" allowBlank="1" showErrorMessage="1" sqref="G119">
      <formula1>0</formula1>
      <formula2>NaN</formula2>
    </dataValidation>
    <dataValidation type="decimal" allowBlank="1" showErrorMessage="1" sqref="G120">
      <formula1>0</formula1>
      <formula2>NaN</formula2>
    </dataValidation>
    <dataValidation type="decimal" allowBlank="1" showErrorMessage="1" sqref="G121">
      <formula1>0</formula1>
      <formula2>NaN</formula2>
    </dataValidation>
    <dataValidation type="decimal" allowBlank="1" showErrorMessage="1" sqref="G122">
      <formula1>0</formula1>
      <formula2>NaN</formula2>
    </dataValidation>
    <dataValidation type="decimal" allowBlank="1" showErrorMessage="1" sqref="G123">
      <formula1>0</formula1>
      <formula2>NaN</formula2>
    </dataValidation>
    <dataValidation type="decimal" allowBlank="1" showErrorMessage="1" sqref="G124">
      <formula1>0</formula1>
      <formula2>NaN</formula2>
    </dataValidation>
    <dataValidation type="decimal" allowBlank="1" showErrorMessage="1" sqref="G125">
      <formula1>0</formula1>
      <formula2>NaN</formula2>
    </dataValidation>
    <dataValidation type="decimal" allowBlank="1" showErrorMessage="1" sqref="G126">
      <formula1>0</formula1>
      <formula2>NaN</formula2>
    </dataValidation>
    <dataValidation type="decimal" allowBlank="1" showErrorMessage="1" sqref="G127">
      <formula1>0</formula1>
      <formula2>NaN</formula2>
    </dataValidation>
    <dataValidation type="decimal" allowBlank="1" showErrorMessage="1" sqref="G128">
      <formula1>0</formula1>
      <formula2>NaN</formula2>
    </dataValidation>
    <dataValidation type="decimal" allowBlank="1" showErrorMessage="1" sqref="G129">
      <formula1>0</formula1>
      <formula2>NaN</formula2>
    </dataValidation>
    <dataValidation type="decimal" allowBlank="1" showErrorMessage="1" sqref="G130">
      <formula1>0</formula1>
      <formula2>NaN</formula2>
    </dataValidation>
    <dataValidation type="decimal" allowBlank="1" showErrorMessage="1" sqref="G131">
      <formula1>0</formula1>
      <formula2>NaN</formula2>
    </dataValidation>
    <dataValidation type="decimal" allowBlank="1" showErrorMessage="1" sqref="G132">
      <formula1>0</formula1>
      <formula2>NaN</formula2>
    </dataValidation>
    <dataValidation type="decimal" allowBlank="1" showErrorMessage="1" sqref="G133">
      <formula1>0</formula1>
      <formula2>NaN</formula2>
    </dataValidation>
    <dataValidation type="decimal" allowBlank="1" showErrorMessage="1" sqref="G134">
      <formula1>0</formula1>
      <formula2>NaN</formula2>
    </dataValidation>
    <dataValidation type="decimal" allowBlank="1" showErrorMessage="1" sqref="G135">
      <formula1>0</formula1>
      <formula2>NaN</formula2>
    </dataValidation>
    <dataValidation type="decimal" allowBlank="1" showErrorMessage="1" sqref="G136">
      <formula1>0</formula1>
      <formula2>NaN</formula2>
    </dataValidation>
    <dataValidation type="decimal" allowBlank="1" showErrorMessage="1" sqref="G137">
      <formula1>0</formula1>
      <formula2>NaN</formula2>
    </dataValidation>
    <dataValidation type="decimal" allowBlank="1" showErrorMessage="1" sqref="G138">
      <formula1>0</formula1>
      <formula2>NaN</formula2>
    </dataValidation>
    <dataValidation type="decimal" allowBlank="1" showErrorMessage="1" sqref="G139">
      <formula1>0</formula1>
      <formula2>NaN</formula2>
    </dataValidation>
    <dataValidation type="decimal" allowBlank="1" showErrorMessage="1" sqref="G140">
      <formula1>0</formula1>
      <formula2>NaN</formula2>
    </dataValidation>
    <dataValidation type="decimal" allowBlank="1" showErrorMessage="1" sqref="G141">
      <formula1>0</formula1>
      <formula2>NaN</formula2>
    </dataValidation>
    <dataValidation type="decimal" allowBlank="1" showErrorMessage="1" sqref="G142">
      <formula1>0</formula1>
      <formula2>NaN</formula2>
    </dataValidation>
    <dataValidation type="decimal" allowBlank="1" showErrorMessage="1" sqref="G143">
      <formula1>0</formula1>
      <formula2>NaN</formula2>
    </dataValidation>
    <dataValidation type="decimal" allowBlank="1" showErrorMessage="1" sqref="G144">
      <formula1>0</formula1>
      <formula2>NaN</formula2>
    </dataValidation>
    <dataValidation type="decimal" allowBlank="1" showErrorMessage="1" sqref="G145">
      <formula1>0</formula1>
      <formula2>NaN</formula2>
    </dataValidation>
    <dataValidation type="decimal" allowBlank="1" showErrorMessage="1" sqref="G146">
      <formula1>0</formula1>
      <formula2>NaN</formula2>
    </dataValidation>
    <dataValidation type="decimal" allowBlank="1" showErrorMessage="1" sqref="G147">
      <formula1>0</formula1>
      <formula2>NaN</formula2>
    </dataValidation>
    <dataValidation type="decimal" allowBlank="1" showErrorMessage="1" sqref="G148">
      <formula1>0</formula1>
      <formula2>NaN</formula2>
    </dataValidation>
    <dataValidation type="decimal" allowBlank="1" showErrorMessage="1" sqref="G149">
      <formula1>0</formula1>
      <formula2>NaN</formula2>
    </dataValidation>
    <dataValidation type="decimal" allowBlank="1" showErrorMessage="1" sqref="G150">
      <formula1>0</formula1>
      <formula2>NaN</formula2>
    </dataValidation>
    <dataValidation type="decimal" allowBlank="1" showErrorMessage="1" sqref="G151">
      <formula1>0</formula1>
      <formula2>NaN</formula2>
    </dataValidation>
    <dataValidation type="decimal" allowBlank="1" showErrorMessage="1" sqref="G152">
      <formula1>0</formula1>
      <formula2>NaN</formula2>
    </dataValidation>
    <dataValidation type="decimal" allowBlank="1" showErrorMessage="1" sqref="G153">
      <formula1>0</formula1>
      <formula2>NaN</formula2>
    </dataValidation>
    <dataValidation type="decimal" allowBlank="1" showErrorMessage="1" sqref="G154">
      <formula1>0</formula1>
      <formula2>NaN</formula2>
    </dataValidation>
    <dataValidation type="decimal" allowBlank="1" showErrorMessage="1" sqref="G155">
      <formula1>0</formula1>
      <formula2>NaN</formula2>
    </dataValidation>
    <dataValidation type="decimal" allowBlank="1" showErrorMessage="1" sqref="G156">
      <formula1>0</formula1>
      <formula2>NaN</formula2>
    </dataValidation>
    <dataValidation type="decimal" allowBlank="1" showErrorMessage="1" sqref="G32">
      <formula1>0</formula1>
      <formula2>NaN</formula2>
    </dataValidation>
    <dataValidation type="decimal" allowBlank="1" showErrorMessage="1" sqref="G33">
      <formula1>0</formula1>
      <formula2>NaN</formula2>
    </dataValidation>
    <dataValidation type="decimal" allowBlank="1" showErrorMessage="1" sqref="G34">
      <formula1>0</formula1>
      <formula2>NaN</formula2>
    </dataValidation>
    <dataValidation type="decimal" allowBlank="1" showErrorMessage="1" sqref="G35">
      <formula1>0</formula1>
      <formula2>NaN</formula2>
    </dataValidation>
    <dataValidation type="decimal" allowBlank="1" showErrorMessage="1" sqref="G36">
      <formula1>0</formula1>
      <formula2>NaN</formula2>
    </dataValidation>
    <dataValidation type="decimal" allowBlank="1" showErrorMessage="1" sqref="G37">
      <formula1>0</formula1>
      <formula2>NaN</formula2>
    </dataValidation>
    <dataValidation type="decimal" allowBlank="1" showErrorMessage="1" sqref="G38">
      <formula1>0</formula1>
      <formula2>NaN</formula2>
    </dataValidation>
    <dataValidation type="decimal" allowBlank="1" showErrorMessage="1" sqref="G39">
      <formula1>0</formula1>
      <formula2>NaN</formula2>
    </dataValidation>
    <dataValidation type="decimal" allowBlank="1" showErrorMessage="1" sqref="G40">
      <formula1>0</formula1>
      <formula2>NaN</formula2>
    </dataValidation>
    <dataValidation type="decimal" allowBlank="1" showErrorMessage="1" sqref="G41">
      <formula1>0</formula1>
      <formula2>NaN</formula2>
    </dataValidation>
    <dataValidation type="decimal" allowBlank="1" showErrorMessage="1" sqref="G42">
      <formula1>0</formula1>
      <formula2>NaN</formula2>
    </dataValidation>
    <dataValidation type="decimal" allowBlank="1" showErrorMessage="1" sqref="G43">
      <formula1>0</formula1>
      <formula2>NaN</formula2>
    </dataValidation>
    <dataValidation type="decimal" allowBlank="1" showErrorMessage="1" sqref="G44">
      <formula1>0</formula1>
      <formula2>NaN</formula2>
    </dataValidation>
    <dataValidation type="decimal" allowBlank="1" showErrorMessage="1" sqref="G45">
      <formula1>0</formula1>
      <formula2>NaN</formula2>
    </dataValidation>
    <dataValidation type="decimal" allowBlank="1" showErrorMessage="1" sqref="G46">
      <formula1>0</formula1>
      <formula2>NaN</formula2>
    </dataValidation>
    <dataValidation type="decimal" allowBlank="1" showErrorMessage="1" sqref="G47">
      <formula1>0</formula1>
      <formula2>NaN</formula2>
    </dataValidation>
    <dataValidation type="decimal" allowBlank="1" showErrorMessage="1" sqref="G48">
      <formula1>0</formula1>
      <formula2>NaN</formula2>
    </dataValidation>
    <dataValidation type="decimal" allowBlank="1" showErrorMessage="1" sqref="G49">
      <formula1>0</formula1>
      <formula2>NaN</formula2>
    </dataValidation>
    <dataValidation type="decimal" allowBlank="1" showErrorMessage="1" sqref="G50">
      <formula1>0</formula1>
      <formula2>NaN</formula2>
    </dataValidation>
    <dataValidation type="decimal" allowBlank="1" showErrorMessage="1" sqref="G51">
      <formula1>0</formula1>
      <formula2>NaN</formula2>
    </dataValidation>
    <dataValidation type="decimal" allowBlank="1" showErrorMessage="1" sqref="G52">
      <formula1>0</formula1>
      <formula2>NaN</formula2>
    </dataValidation>
    <dataValidation type="decimal" allowBlank="1" showErrorMessage="1" sqref="G53">
      <formula1>0</formula1>
      <formula2>NaN</formula2>
    </dataValidation>
    <dataValidation type="decimal" allowBlank="1" showErrorMessage="1" sqref="G54">
      <formula1>0</formula1>
      <formula2>NaN</formula2>
    </dataValidation>
    <dataValidation type="decimal" allowBlank="1" showErrorMessage="1" sqref="G55">
      <formula1>0</formula1>
      <formula2>NaN</formula2>
    </dataValidation>
    <dataValidation type="decimal" allowBlank="1" showErrorMessage="1" sqref="G56">
      <formula1>0</formula1>
      <formula2>NaN</formula2>
    </dataValidation>
    <dataValidation type="decimal" allowBlank="1" showErrorMessage="1" sqref="G57">
      <formula1>0</formula1>
      <formula2>NaN</formula2>
    </dataValidation>
    <dataValidation type="decimal" allowBlank="1" showErrorMessage="1" sqref="G58">
      <formula1>0</formula1>
      <formula2>NaN</formula2>
    </dataValidation>
    <dataValidation type="decimal" allowBlank="1" showErrorMessage="1" sqref="G59">
      <formula1>0</formula1>
      <formula2>NaN</formula2>
    </dataValidation>
    <dataValidation type="decimal" allowBlank="1" showErrorMessage="1" sqref="G60">
      <formula1>0</formula1>
      <formula2>NaN</formula2>
    </dataValidation>
    <dataValidation type="decimal" allowBlank="1" showErrorMessage="1" sqref="G61">
      <formula1>0</formula1>
      <formula2>NaN</formula2>
    </dataValidation>
    <dataValidation type="decimal" allowBlank="1" showErrorMessage="1" sqref="G62">
      <formula1>0</formula1>
      <formula2>NaN</formula2>
    </dataValidation>
    <dataValidation type="decimal" allowBlank="1" showErrorMessage="1" sqref="G63">
      <formula1>0</formula1>
      <formula2>NaN</formula2>
    </dataValidation>
    <dataValidation type="decimal" allowBlank="1" showErrorMessage="1" sqref="G64">
      <formula1>0</formula1>
      <formula2>NaN</formula2>
    </dataValidation>
    <dataValidation type="decimal" allowBlank="1" showErrorMessage="1" sqref="G65">
      <formula1>0</formula1>
      <formula2>NaN</formula2>
    </dataValidation>
    <dataValidation type="decimal" allowBlank="1" showErrorMessage="1" sqref="G66">
      <formula1>0</formula1>
      <formula2>NaN</formula2>
    </dataValidation>
    <dataValidation type="decimal" allowBlank="1" showErrorMessage="1" sqref="G67">
      <formula1>0</formula1>
      <formula2>NaN</formula2>
    </dataValidation>
    <dataValidation type="decimal" allowBlank="1" showErrorMessage="1" sqref="G68">
      <formula1>0</formula1>
      <formula2>NaN</formula2>
    </dataValidation>
    <dataValidation type="decimal" allowBlank="1" showErrorMessage="1" sqref="G69">
      <formula1>0</formula1>
      <formula2>NaN</formula2>
    </dataValidation>
    <dataValidation type="decimal" allowBlank="1" showErrorMessage="1" sqref="G70">
      <formula1>0</formula1>
      <formula2>NaN</formula2>
    </dataValidation>
    <dataValidation type="decimal" allowBlank="1" showErrorMessage="1" sqref="G71">
      <formula1>0</formula1>
      <formula2>NaN</formula2>
    </dataValidation>
    <dataValidation type="decimal" allowBlank="1" showErrorMessage="1" sqref="G72">
      <formula1>0</formula1>
      <formula2>NaN</formula2>
    </dataValidation>
    <dataValidation type="decimal" allowBlank="1" showErrorMessage="1" sqref="G73">
      <formula1>0</formula1>
      <formula2>NaN</formula2>
    </dataValidation>
    <dataValidation type="decimal" allowBlank="1" showErrorMessage="1" sqref="G74">
      <formula1>0</formula1>
      <formula2>NaN</formula2>
    </dataValidation>
    <dataValidation type="decimal" allowBlank="1" showErrorMessage="1" sqref="G75">
      <formula1>0</formula1>
      <formula2>NaN</formula2>
    </dataValidation>
    <dataValidation type="decimal" allowBlank="1" showErrorMessage="1" sqref="G76">
      <formula1>0</formula1>
      <formula2>NaN</formula2>
    </dataValidation>
    <dataValidation type="decimal" allowBlank="1" showErrorMessage="1" sqref="G77">
      <formula1>0</formula1>
      <formula2>NaN</formula2>
    </dataValidation>
    <dataValidation type="decimal" allowBlank="1" showErrorMessage="1" sqref="G78">
      <formula1>0</formula1>
      <formula2>NaN</formula2>
    </dataValidation>
    <dataValidation type="decimal" allowBlank="1" showErrorMessage="1" sqref="G79">
      <formula1>0</formula1>
      <formula2>NaN</formula2>
    </dataValidation>
    <dataValidation type="decimal" allowBlank="1" showErrorMessage="1" sqref="G80">
      <formula1>0</formula1>
      <formula2>NaN</formula2>
    </dataValidation>
    <dataValidation type="decimal" allowBlank="1" showErrorMessage="1" sqref="G81">
      <formula1>0</formula1>
      <formula2>NaN</formula2>
    </dataValidation>
    <dataValidation type="decimal" allowBlank="1" showErrorMessage="1" sqref="G82">
      <formula1>0</formula1>
      <formula2>NaN</formula2>
    </dataValidation>
    <dataValidation type="decimal" allowBlank="1" showErrorMessage="1" sqref="G83">
      <formula1>0</formula1>
      <formula2>NaN</formula2>
    </dataValidation>
    <dataValidation type="decimal" allowBlank="1" showErrorMessage="1" sqref="G84">
      <formula1>0</formula1>
      <formula2>NaN</formula2>
    </dataValidation>
    <dataValidation type="decimal" allowBlank="1" showErrorMessage="1" sqref="G85">
      <formula1>0</formula1>
      <formula2>NaN</formula2>
    </dataValidation>
    <dataValidation type="decimal" allowBlank="1" showErrorMessage="1" sqref="G86">
      <formula1>0</formula1>
      <formula2>NaN</formula2>
    </dataValidation>
    <dataValidation type="decimal" allowBlank="1" showErrorMessage="1" sqref="G87">
      <formula1>0</formula1>
      <formula2>NaN</formula2>
    </dataValidation>
    <dataValidation type="decimal" allowBlank="1" showErrorMessage="1" sqref="G88">
      <formula1>0</formula1>
      <formula2>NaN</formula2>
    </dataValidation>
    <dataValidation type="decimal" allowBlank="1" showErrorMessage="1" sqref="G89">
      <formula1>0</formula1>
      <formula2>NaN</formula2>
    </dataValidation>
    <dataValidation type="decimal" allowBlank="1" showErrorMessage="1" sqref="G90">
      <formula1>0</formula1>
      <formula2>NaN</formula2>
    </dataValidation>
    <dataValidation type="decimal" allowBlank="1" showErrorMessage="1" sqref="G91">
      <formula1>0</formula1>
      <formula2>NaN</formula2>
    </dataValidation>
    <dataValidation type="decimal" allowBlank="1" showErrorMessage="1" sqref="G92">
      <formula1>0</formula1>
      <formula2>NaN</formula2>
    </dataValidation>
    <dataValidation type="decimal" allowBlank="1" showErrorMessage="1" sqref="G93">
      <formula1>0</formula1>
      <formula2>NaN</formula2>
    </dataValidation>
    <dataValidation type="decimal" allowBlank="1" showErrorMessage="1" sqref="G94">
      <formula1>0</formula1>
      <formula2>NaN</formula2>
    </dataValidation>
    <dataValidation type="decimal" allowBlank="1" showErrorMessage="1" sqref="G95">
      <formula1>0</formula1>
      <formula2>NaN</formula2>
    </dataValidation>
    <dataValidation type="decimal" allowBlank="1" showErrorMessage="1" sqref="G96">
      <formula1>0</formula1>
      <formula2>NaN</formula2>
    </dataValidation>
    <dataValidation type="decimal" allowBlank="1" showErrorMessage="1" sqref="G97">
      <formula1>0</formula1>
      <formula2>NaN</formula2>
    </dataValidation>
    <dataValidation type="decimal" allowBlank="1" showErrorMessage="1" sqref="G98">
      <formula1>0</formula1>
      <formula2>NaN</formula2>
    </dataValidation>
    <dataValidation type="decimal" allowBlank="1" showErrorMessage="1" sqref="G99">
      <formula1>0</formula1>
      <formula2>NaN</formula2>
    </dataValidation>
    <dataValidation type="decimal" allowBlank="1" showErrorMessage="1" sqref="H100">
      <formula1>0</formula1>
      <formula2>NaN</formula2>
    </dataValidation>
    <dataValidation type="decimal" allowBlank="1" showErrorMessage="1" sqref="H101">
      <formula1>0</formula1>
      <formula2>NaN</formula2>
    </dataValidation>
    <dataValidation type="decimal" allowBlank="1" showErrorMessage="1" sqref="H102">
      <formula1>0</formula1>
      <formula2>NaN</formula2>
    </dataValidation>
    <dataValidation type="decimal" allowBlank="1" showErrorMessage="1" sqref="H103">
      <formula1>0</formula1>
      <formula2>NaN</formula2>
    </dataValidation>
    <dataValidation type="decimal" allowBlank="1" showErrorMessage="1" sqref="H104">
      <formula1>0</formula1>
      <formula2>NaN</formula2>
    </dataValidation>
    <dataValidation type="decimal" allowBlank="1" showErrorMessage="1" sqref="H105">
      <formula1>0</formula1>
      <formula2>NaN</formula2>
    </dataValidation>
    <dataValidation type="decimal" allowBlank="1" showErrorMessage="1" sqref="H106">
      <formula1>0</formula1>
      <formula2>NaN</formula2>
    </dataValidation>
    <dataValidation type="decimal" allowBlank="1" showErrorMessage="1" sqref="H107">
      <formula1>0</formula1>
      <formula2>NaN</formula2>
    </dataValidation>
    <dataValidation type="decimal" allowBlank="1" showErrorMessage="1" sqref="H108">
      <formula1>0</formula1>
      <formula2>NaN</formula2>
    </dataValidation>
    <dataValidation type="decimal" allowBlank="1" showErrorMessage="1" sqref="H109">
      <formula1>0</formula1>
      <formula2>NaN</formula2>
    </dataValidation>
    <dataValidation type="decimal" allowBlank="1" showErrorMessage="1" sqref="H110">
      <formula1>0</formula1>
      <formula2>NaN</formula2>
    </dataValidation>
    <dataValidation type="decimal" allowBlank="1" showErrorMessage="1" sqref="H111">
      <formula1>0</formula1>
      <formula2>NaN</formula2>
    </dataValidation>
    <dataValidation type="decimal" allowBlank="1" showErrorMessage="1" sqref="H112">
      <formula1>0</formula1>
      <formula2>NaN</formula2>
    </dataValidation>
    <dataValidation type="decimal" allowBlank="1" showErrorMessage="1" sqref="H113">
      <formula1>0</formula1>
      <formula2>NaN</formula2>
    </dataValidation>
    <dataValidation type="decimal" allowBlank="1" showErrorMessage="1" sqref="H114">
      <formula1>0</formula1>
      <formula2>NaN</formula2>
    </dataValidation>
    <dataValidation type="decimal" allowBlank="1" showErrorMessage="1" sqref="H115">
      <formula1>0</formula1>
      <formula2>NaN</formula2>
    </dataValidation>
    <dataValidation type="decimal" allowBlank="1" showErrorMessage="1" sqref="H116">
      <formula1>0</formula1>
      <formula2>NaN</formula2>
    </dataValidation>
    <dataValidation type="decimal" allowBlank="1" showErrorMessage="1" sqref="H117">
      <formula1>0</formula1>
      <formula2>NaN</formula2>
    </dataValidation>
    <dataValidation type="decimal" allowBlank="1" showErrorMessage="1" sqref="H118">
      <formula1>0</formula1>
      <formula2>NaN</formula2>
    </dataValidation>
    <dataValidation type="decimal" allowBlank="1" showErrorMessage="1" sqref="H119">
      <formula1>0</formula1>
      <formula2>NaN</formula2>
    </dataValidation>
    <dataValidation type="decimal" allowBlank="1" showErrorMessage="1" sqref="H120">
      <formula1>0</formula1>
      <formula2>NaN</formula2>
    </dataValidation>
    <dataValidation type="decimal" allowBlank="1" showErrorMessage="1" sqref="H121">
      <formula1>0</formula1>
      <formula2>NaN</formula2>
    </dataValidation>
    <dataValidation type="decimal" allowBlank="1" showErrorMessage="1" sqref="H123">
      <formula1>0</formula1>
      <formula2>NaN</formula2>
    </dataValidation>
    <dataValidation type="decimal" allowBlank="1" showErrorMessage="1" sqref="H124">
      <formula1>0</formula1>
      <formula2>NaN</formula2>
    </dataValidation>
    <dataValidation type="decimal" allowBlank="1" showErrorMessage="1" sqref="H125">
      <formula1>0</formula1>
      <formula2>NaN</formula2>
    </dataValidation>
    <dataValidation type="decimal" allowBlank="1" showErrorMessage="1" sqref="H126">
      <formula1>0</formula1>
      <formula2>NaN</formula2>
    </dataValidation>
    <dataValidation type="decimal" allowBlank="1" showErrorMessage="1" sqref="H127">
      <formula1>0</formula1>
      <formula2>NaN</formula2>
    </dataValidation>
    <dataValidation type="decimal" allowBlank="1" showErrorMessage="1" sqref="H128">
      <formula1>0</formula1>
      <formula2>NaN</formula2>
    </dataValidation>
    <dataValidation type="decimal" allowBlank="1" showErrorMessage="1" sqref="H129">
      <formula1>0</formula1>
      <formula2>NaN</formula2>
    </dataValidation>
    <dataValidation type="decimal" allowBlank="1" showErrorMessage="1" sqref="H130">
      <formula1>0</formula1>
      <formula2>NaN</formula2>
    </dataValidation>
    <dataValidation type="decimal" allowBlank="1" showErrorMessage="1" sqref="H131">
      <formula1>0</formula1>
      <formula2>NaN</formula2>
    </dataValidation>
    <dataValidation type="decimal" allowBlank="1" showErrorMessage="1" sqref="H132">
      <formula1>0</formula1>
      <formula2>NaN</formula2>
    </dataValidation>
    <dataValidation type="decimal" allowBlank="1" showErrorMessage="1" sqref="H133">
      <formula1>0</formula1>
      <formula2>NaN</formula2>
    </dataValidation>
    <dataValidation type="decimal" allowBlank="1" showErrorMessage="1" sqref="H134">
      <formula1>0</formula1>
      <formula2>NaN</formula2>
    </dataValidation>
    <dataValidation type="decimal" allowBlank="1" showErrorMessage="1" sqref="H135">
      <formula1>0</formula1>
      <formula2>NaN</formula2>
    </dataValidation>
    <dataValidation type="decimal" allowBlank="1" showErrorMessage="1" sqref="H136">
      <formula1>0</formula1>
      <formula2>NaN</formula2>
    </dataValidation>
    <dataValidation type="decimal" allowBlank="1" showErrorMessage="1" sqref="H137">
      <formula1>0</formula1>
      <formula2>NaN</formula2>
    </dataValidation>
    <dataValidation type="decimal" allowBlank="1" showErrorMessage="1" sqref="H138">
      <formula1>0</formula1>
      <formula2>NaN</formula2>
    </dataValidation>
    <dataValidation type="decimal" allowBlank="1" showErrorMessage="1" sqref="H139">
      <formula1>0</formula1>
      <formula2>NaN</formula2>
    </dataValidation>
    <dataValidation type="decimal" allowBlank="1" showErrorMessage="1" sqref="H140">
      <formula1>0</formula1>
      <formula2>NaN</formula2>
    </dataValidation>
    <dataValidation type="decimal" allowBlank="1" showErrorMessage="1" sqref="H141">
      <formula1>0</formula1>
      <formula2>NaN</formula2>
    </dataValidation>
    <dataValidation type="decimal" allowBlank="1" showErrorMessage="1" sqref="H142">
      <formula1>0</formula1>
      <formula2>NaN</formula2>
    </dataValidation>
    <dataValidation type="decimal" allowBlank="1" showErrorMessage="1" sqref="H143">
      <formula1>0</formula1>
      <formula2>NaN</formula2>
    </dataValidation>
    <dataValidation type="decimal" allowBlank="1" showErrorMessage="1" sqref="H144">
      <formula1>0</formula1>
      <formula2>NaN</formula2>
    </dataValidation>
    <dataValidation type="decimal" allowBlank="1" showErrorMessage="1" sqref="H145">
      <formula1>0</formula1>
      <formula2>NaN</formula2>
    </dataValidation>
    <dataValidation type="decimal" allowBlank="1" showErrorMessage="1" sqref="H146">
      <formula1>0</formula1>
      <formula2>NaN</formula2>
    </dataValidation>
    <dataValidation type="decimal" allowBlank="1" showErrorMessage="1" sqref="H147">
      <formula1>0</formula1>
      <formula2>NaN</formula2>
    </dataValidation>
    <dataValidation type="decimal" allowBlank="1" showErrorMessage="1" sqref="H148">
      <formula1>0</formula1>
      <formula2>NaN</formula2>
    </dataValidation>
    <dataValidation type="decimal" allowBlank="1" showErrorMessage="1" sqref="H149">
      <formula1>0</formula1>
      <formula2>NaN</formula2>
    </dataValidation>
    <dataValidation type="decimal" allowBlank="1" showErrorMessage="1" sqref="H150">
      <formula1>0</formula1>
      <formula2>NaN</formula2>
    </dataValidation>
    <dataValidation type="decimal" allowBlank="1" showErrorMessage="1" sqref="H151">
      <formula1>0</formula1>
      <formula2>NaN</formula2>
    </dataValidation>
    <dataValidation type="decimal" allowBlank="1" showErrorMessage="1" sqref="H152">
      <formula1>0</formula1>
      <formula2>NaN</formula2>
    </dataValidation>
    <dataValidation type="decimal" allowBlank="1" showErrorMessage="1" sqref="H153">
      <formula1>0</formula1>
      <formula2>NaN</formula2>
    </dataValidation>
    <dataValidation type="decimal" allowBlank="1" showErrorMessage="1" sqref="H154">
      <formula1>0</formula1>
      <formula2>NaN</formula2>
    </dataValidation>
    <dataValidation type="decimal" allowBlank="1" showErrorMessage="1" sqref="H155">
      <formula1>0</formula1>
      <formula2>NaN</formula2>
    </dataValidation>
    <dataValidation type="decimal" allowBlank="1" showErrorMessage="1" sqref="H156">
      <formula1>0</formula1>
      <formula2>NaN</formula2>
    </dataValidation>
    <dataValidation type="decimal" allowBlank="1" showErrorMessage="1" sqref="H32">
      <formula1>0</formula1>
      <formula2>NaN</formula2>
    </dataValidation>
    <dataValidation type="decimal" allowBlank="1" showErrorMessage="1" sqref="H33">
      <formula1>0</formula1>
      <formula2>NaN</formula2>
    </dataValidation>
    <dataValidation type="decimal" allowBlank="1" showErrorMessage="1" sqref="H34">
      <formula1>0</formula1>
      <formula2>NaN</formula2>
    </dataValidation>
    <dataValidation type="decimal" allowBlank="1" showErrorMessage="1" sqref="H35">
      <formula1>0</formula1>
      <formula2>NaN</formula2>
    </dataValidation>
    <dataValidation type="decimal" allowBlank="1" showErrorMessage="1" sqref="H36">
      <formula1>0</formula1>
      <formula2>NaN</formula2>
    </dataValidation>
    <dataValidation type="decimal" allowBlank="1" showErrorMessage="1" sqref="H37">
      <formula1>0</formula1>
      <formula2>NaN</formula2>
    </dataValidation>
    <dataValidation type="decimal" allowBlank="1" showErrorMessage="1" sqref="H38">
      <formula1>0</formula1>
      <formula2>NaN</formula2>
    </dataValidation>
    <dataValidation type="decimal" allowBlank="1" showErrorMessage="1" sqref="H39">
      <formula1>0</formula1>
      <formula2>NaN</formula2>
    </dataValidation>
    <dataValidation type="decimal" allowBlank="1" showErrorMessage="1" sqref="H40">
      <formula1>0</formula1>
      <formula2>NaN</formula2>
    </dataValidation>
    <dataValidation type="decimal" allowBlank="1" showErrorMessage="1" sqref="H41">
      <formula1>0</formula1>
      <formula2>NaN</formula2>
    </dataValidation>
    <dataValidation type="decimal" allowBlank="1" showErrorMessage="1" sqref="H42">
      <formula1>0</formula1>
      <formula2>NaN</formula2>
    </dataValidation>
    <dataValidation type="decimal" allowBlank="1" showErrorMessage="1" sqref="H43">
      <formula1>0</formula1>
      <formula2>NaN</formula2>
    </dataValidation>
    <dataValidation type="decimal" allowBlank="1" showErrorMessage="1" sqref="H44">
      <formula1>0</formula1>
      <formula2>NaN</formula2>
    </dataValidation>
    <dataValidation type="decimal" allowBlank="1" showErrorMessage="1" sqref="H45">
      <formula1>0</formula1>
      <formula2>NaN</formula2>
    </dataValidation>
    <dataValidation type="decimal" allowBlank="1" showErrorMessage="1" sqref="H46">
      <formula1>0</formula1>
      <formula2>NaN</formula2>
    </dataValidation>
    <dataValidation type="decimal" allowBlank="1" showErrorMessage="1" sqref="H47">
      <formula1>0</formula1>
      <formula2>NaN</formula2>
    </dataValidation>
    <dataValidation type="decimal" allowBlank="1" showErrorMessage="1" sqref="H48">
      <formula1>0</formula1>
      <formula2>NaN</formula2>
    </dataValidation>
    <dataValidation type="decimal" allowBlank="1" showErrorMessage="1" sqref="H49">
      <formula1>0</formula1>
      <formula2>NaN</formula2>
    </dataValidation>
    <dataValidation type="decimal" allowBlank="1" showErrorMessage="1" sqref="H50">
      <formula1>0</formula1>
      <formula2>NaN</formula2>
    </dataValidation>
    <dataValidation type="decimal" allowBlank="1" showErrorMessage="1" sqref="H51">
      <formula1>0</formula1>
      <formula2>NaN</formula2>
    </dataValidation>
    <dataValidation type="decimal" allowBlank="1" showErrorMessage="1" sqref="H52">
      <formula1>0</formula1>
      <formula2>NaN</formula2>
    </dataValidation>
    <dataValidation type="decimal" allowBlank="1" showErrorMessage="1" sqref="H53">
      <formula1>0</formula1>
      <formula2>NaN</formula2>
    </dataValidation>
    <dataValidation type="decimal" allowBlank="1" showErrorMessage="1" sqref="H54">
      <formula1>0</formula1>
      <formula2>NaN</formula2>
    </dataValidation>
    <dataValidation type="decimal" allowBlank="1" showErrorMessage="1" sqref="H55">
      <formula1>0</formula1>
      <formula2>NaN</formula2>
    </dataValidation>
    <dataValidation type="decimal" allowBlank="1" showErrorMessage="1" sqref="H56">
      <formula1>0</formula1>
      <formula2>NaN</formula2>
    </dataValidation>
    <dataValidation type="decimal" allowBlank="1" showErrorMessage="1" sqref="H57">
      <formula1>0</formula1>
      <formula2>NaN</formula2>
    </dataValidation>
    <dataValidation type="decimal" allowBlank="1" showErrorMessage="1" sqref="H58">
      <formula1>0</formula1>
      <formula2>NaN</formula2>
    </dataValidation>
    <dataValidation type="decimal" allowBlank="1" showErrorMessage="1" sqref="H59">
      <formula1>0</formula1>
      <formula2>NaN</formula2>
    </dataValidation>
    <dataValidation type="decimal" allowBlank="1" showErrorMessage="1" sqref="H60">
      <formula1>0</formula1>
      <formula2>NaN</formula2>
    </dataValidation>
    <dataValidation type="decimal" allowBlank="1" showErrorMessage="1" sqref="H61">
      <formula1>0</formula1>
      <formula2>NaN</formula2>
    </dataValidation>
    <dataValidation type="decimal" allowBlank="1" showErrorMessage="1" sqref="H62">
      <formula1>0</formula1>
      <formula2>NaN</formula2>
    </dataValidation>
    <dataValidation type="decimal" allowBlank="1" showErrorMessage="1" sqref="H63">
      <formula1>0</formula1>
      <formula2>NaN</formula2>
    </dataValidation>
    <dataValidation type="decimal" allowBlank="1" showErrorMessage="1" sqref="H64">
      <formula1>0</formula1>
      <formula2>NaN</formula2>
    </dataValidation>
    <dataValidation type="decimal" allowBlank="1" showErrorMessage="1" sqref="H65">
      <formula1>0</formula1>
      <formula2>NaN</formula2>
    </dataValidation>
    <dataValidation type="decimal" allowBlank="1" showErrorMessage="1" sqref="H66">
      <formula1>0</formula1>
      <formula2>NaN</formula2>
    </dataValidation>
    <dataValidation type="decimal" allowBlank="1" showErrorMessage="1" sqref="H67">
      <formula1>0</formula1>
      <formula2>NaN</formula2>
    </dataValidation>
    <dataValidation type="decimal" allowBlank="1" showErrorMessage="1" sqref="H68">
      <formula1>0</formula1>
      <formula2>NaN</formula2>
    </dataValidation>
    <dataValidation type="decimal" allowBlank="1" showErrorMessage="1" sqref="H69">
      <formula1>0</formula1>
      <formula2>NaN</formula2>
    </dataValidation>
    <dataValidation type="decimal" allowBlank="1" showErrorMessage="1" sqref="H70">
      <formula1>0</formula1>
      <formula2>NaN</formula2>
    </dataValidation>
    <dataValidation type="decimal" allowBlank="1" showErrorMessage="1" sqref="H71">
      <formula1>0</formula1>
      <formula2>NaN</formula2>
    </dataValidation>
    <dataValidation type="decimal" allowBlank="1" showErrorMessage="1" sqref="H72">
      <formula1>0</formula1>
      <formula2>NaN</formula2>
    </dataValidation>
    <dataValidation type="decimal" allowBlank="1" showErrorMessage="1" sqref="H73">
      <formula1>0</formula1>
      <formula2>NaN</formula2>
    </dataValidation>
    <dataValidation type="decimal" allowBlank="1" showErrorMessage="1" sqref="H74">
      <formula1>0</formula1>
      <formula2>NaN</formula2>
    </dataValidation>
    <dataValidation type="decimal" allowBlank="1" showErrorMessage="1" sqref="H75">
      <formula1>0</formula1>
      <formula2>NaN</formula2>
    </dataValidation>
    <dataValidation type="decimal" allowBlank="1" showErrorMessage="1" sqref="H76">
      <formula1>0</formula1>
      <formula2>NaN</formula2>
    </dataValidation>
    <dataValidation type="decimal" allowBlank="1" showErrorMessage="1" sqref="H77">
      <formula1>0</formula1>
      <formula2>NaN</formula2>
    </dataValidation>
    <dataValidation type="decimal" allowBlank="1" showErrorMessage="1" sqref="H78">
      <formula1>0</formula1>
      <formula2>NaN</formula2>
    </dataValidation>
    <dataValidation type="decimal" allowBlank="1" showErrorMessage="1" sqref="H79">
      <formula1>0</formula1>
      <formula2>NaN</formula2>
    </dataValidation>
    <dataValidation type="decimal" allowBlank="1" showErrorMessage="1" sqref="H80">
      <formula1>0</formula1>
      <formula2>NaN</formula2>
    </dataValidation>
    <dataValidation type="decimal" allowBlank="1" showErrorMessage="1" sqref="H81">
      <formula1>0</formula1>
      <formula2>NaN</formula2>
    </dataValidation>
    <dataValidation type="decimal" allowBlank="1" showErrorMessage="1" sqref="H82">
      <formula1>0</formula1>
      <formula2>NaN</formula2>
    </dataValidation>
    <dataValidation type="decimal" allowBlank="1" showErrorMessage="1" sqref="H83">
      <formula1>0</formula1>
      <formula2>NaN</formula2>
    </dataValidation>
    <dataValidation type="decimal" allowBlank="1" showErrorMessage="1" sqref="H84">
      <formula1>0</formula1>
      <formula2>NaN</formula2>
    </dataValidation>
    <dataValidation type="decimal" allowBlank="1" showErrorMessage="1" sqref="H85">
      <formula1>0</formula1>
      <formula2>NaN</formula2>
    </dataValidation>
    <dataValidation type="decimal" allowBlank="1" showErrorMessage="1" sqref="H86">
      <formula1>0</formula1>
      <formula2>NaN</formula2>
    </dataValidation>
    <dataValidation type="decimal" allowBlank="1" showErrorMessage="1" sqref="H87">
      <formula1>0</formula1>
      <formula2>NaN</formula2>
    </dataValidation>
    <dataValidation type="decimal" allowBlank="1" showErrorMessage="1" sqref="H88">
      <formula1>0</formula1>
      <formula2>NaN</formula2>
    </dataValidation>
    <dataValidation type="decimal" allowBlank="1" showErrorMessage="1" sqref="H89">
      <formula1>0</formula1>
      <formula2>NaN</formula2>
    </dataValidation>
    <dataValidation type="decimal" allowBlank="1" showErrorMessage="1" sqref="H90">
      <formula1>0</formula1>
      <formula2>NaN</formula2>
    </dataValidation>
    <dataValidation type="decimal" allowBlank="1" showErrorMessage="1" sqref="H91">
      <formula1>0</formula1>
      <formula2>NaN</formula2>
    </dataValidation>
    <dataValidation type="decimal" allowBlank="1" showErrorMessage="1" sqref="H92">
      <formula1>0</formula1>
      <formula2>NaN</formula2>
    </dataValidation>
    <dataValidation type="decimal" allowBlank="1" showErrorMessage="1" sqref="H93">
      <formula1>0</formula1>
      <formula2>NaN</formula2>
    </dataValidation>
    <dataValidation type="decimal" allowBlank="1" showErrorMessage="1" sqref="H94">
      <formula1>0</formula1>
      <formula2>NaN</formula2>
    </dataValidation>
    <dataValidation type="decimal" allowBlank="1" showErrorMessage="1" sqref="H95">
      <formula1>0</formula1>
      <formula2>NaN</formula2>
    </dataValidation>
    <dataValidation type="decimal" allowBlank="1" showErrorMessage="1" sqref="H96">
      <formula1>0</formula1>
      <formula2>NaN</formula2>
    </dataValidation>
    <dataValidation type="decimal" allowBlank="1" showErrorMessage="1" sqref="H97">
      <formula1>0</formula1>
      <formula2>NaN</formula2>
    </dataValidation>
    <dataValidation type="decimal" allowBlank="1" showErrorMessage="1" sqref="H98">
      <formula1>0</formula1>
      <formula2>NaN</formula2>
    </dataValidation>
    <dataValidation type="decimal" allowBlank="1" showErrorMessage="1" sqref="H99">
      <formula1>0</formula1>
      <formula2>NaN</formula2>
    </dataValidation>
    <dataValidation type="decimal" allowBlank="1" showErrorMessage="1" sqref="I100">
      <formula1>0</formula1>
      <formula2>NaN</formula2>
    </dataValidation>
    <dataValidation type="decimal" allowBlank="1" showErrorMessage="1" sqref="I101">
      <formula1>0</formula1>
      <formula2>NaN</formula2>
    </dataValidation>
    <dataValidation type="decimal" allowBlank="1" showErrorMessage="1" sqref="I102">
      <formula1>0</formula1>
      <formula2>NaN</formula2>
    </dataValidation>
    <dataValidation type="decimal" allowBlank="1" showErrorMessage="1" sqref="I103">
      <formula1>0</formula1>
      <formula2>NaN</formula2>
    </dataValidation>
    <dataValidation type="decimal" allowBlank="1" showErrorMessage="1" sqref="I104">
      <formula1>0</formula1>
      <formula2>NaN</formula2>
    </dataValidation>
    <dataValidation type="decimal" allowBlank="1" showErrorMessage="1" sqref="I105">
      <formula1>0</formula1>
      <formula2>NaN</formula2>
    </dataValidation>
    <dataValidation type="decimal" allowBlank="1" showErrorMessage="1" sqref="I106">
      <formula1>0</formula1>
      <formula2>NaN</formula2>
    </dataValidation>
    <dataValidation type="decimal" allowBlank="1" showErrorMessage="1" sqref="I107">
      <formula1>0</formula1>
      <formula2>NaN</formula2>
    </dataValidation>
    <dataValidation type="decimal" allowBlank="1" showErrorMessage="1" sqref="I108">
      <formula1>0</formula1>
      <formula2>NaN</formula2>
    </dataValidation>
    <dataValidation type="decimal" allowBlank="1" showErrorMessage="1" sqref="I109">
      <formula1>0</formula1>
      <formula2>NaN</formula2>
    </dataValidation>
    <dataValidation type="decimal" allowBlank="1" showErrorMessage="1" sqref="I110">
      <formula1>0</formula1>
      <formula2>NaN</formula2>
    </dataValidation>
    <dataValidation type="decimal" allowBlank="1" showErrorMessage="1" sqref="I111">
      <formula1>0</formula1>
      <formula2>NaN</formula2>
    </dataValidation>
    <dataValidation type="decimal" allowBlank="1" showErrorMessage="1" sqref="I112">
      <formula1>0</formula1>
      <formula2>NaN</formula2>
    </dataValidation>
    <dataValidation type="decimal" allowBlank="1" showErrorMessage="1" sqref="I113">
      <formula1>0</formula1>
      <formula2>NaN</formula2>
    </dataValidation>
    <dataValidation type="decimal" allowBlank="1" showErrorMessage="1" sqref="I114">
      <formula1>0</formula1>
      <formula2>NaN</formula2>
    </dataValidation>
    <dataValidation type="decimal" allowBlank="1" showErrorMessage="1" sqref="I115">
      <formula1>0</formula1>
      <formula2>NaN</formula2>
    </dataValidation>
    <dataValidation type="decimal" allowBlank="1" showErrorMessage="1" sqref="I116">
      <formula1>0</formula1>
      <formula2>NaN</formula2>
    </dataValidation>
    <dataValidation type="decimal" allowBlank="1" showErrorMessage="1" sqref="I117">
      <formula1>0</formula1>
      <formula2>NaN</formula2>
    </dataValidation>
    <dataValidation type="decimal" allowBlank="1" showErrorMessage="1" sqref="I118">
      <formula1>0</formula1>
      <formula2>NaN</formula2>
    </dataValidation>
    <dataValidation type="decimal" allowBlank="1" showErrorMessage="1" sqref="I119">
      <formula1>0</formula1>
      <formula2>NaN</formula2>
    </dataValidation>
    <dataValidation type="decimal" allowBlank="1" showErrorMessage="1" sqref="I120">
      <formula1>0</formula1>
      <formula2>NaN</formula2>
    </dataValidation>
    <dataValidation type="decimal" allowBlank="1" showErrorMessage="1" sqref="I121">
      <formula1>0</formula1>
      <formula2>NaN</formula2>
    </dataValidation>
    <dataValidation type="decimal" allowBlank="1" showErrorMessage="1" sqref="I122">
      <formula1>0</formula1>
      <formula2>NaN</formula2>
    </dataValidation>
    <dataValidation type="decimal" allowBlank="1" showErrorMessage="1" sqref="I123">
      <formula1>0</formula1>
      <formula2>NaN</formula2>
    </dataValidation>
    <dataValidation type="decimal" allowBlank="1" showErrorMessage="1" sqref="I124">
      <formula1>0</formula1>
      <formula2>NaN</formula2>
    </dataValidation>
    <dataValidation type="decimal" allowBlank="1" showErrorMessage="1" sqref="I125">
      <formula1>0</formula1>
      <formula2>NaN</formula2>
    </dataValidation>
    <dataValidation type="decimal" allowBlank="1" showErrorMessage="1" sqref="I126">
      <formula1>0</formula1>
      <formula2>NaN</formula2>
    </dataValidation>
    <dataValidation type="decimal" allowBlank="1" showErrorMessage="1" sqref="I127">
      <formula1>0</formula1>
      <formula2>NaN</formula2>
    </dataValidation>
    <dataValidation type="decimal" allowBlank="1" showErrorMessage="1" sqref="I128">
      <formula1>0</formula1>
      <formula2>NaN</formula2>
    </dataValidation>
    <dataValidation type="decimal" allowBlank="1" showErrorMessage="1" sqref="I129">
      <formula1>0</formula1>
      <formula2>NaN</formula2>
    </dataValidation>
    <dataValidation type="decimal" allowBlank="1" showErrorMessage="1" sqref="I130">
      <formula1>0</formula1>
      <formula2>NaN</formula2>
    </dataValidation>
    <dataValidation type="decimal" allowBlank="1" showErrorMessage="1" sqref="I131">
      <formula1>0</formula1>
      <formula2>NaN</formula2>
    </dataValidation>
    <dataValidation type="decimal" allowBlank="1" showErrorMessage="1" sqref="I132">
      <formula1>0</formula1>
      <formula2>NaN</formula2>
    </dataValidation>
    <dataValidation type="decimal" allowBlank="1" showErrorMessage="1" sqref="I133">
      <formula1>0</formula1>
      <formula2>NaN</formula2>
    </dataValidation>
    <dataValidation type="decimal" allowBlank="1" showErrorMessage="1" sqref="I134">
      <formula1>0</formula1>
      <formula2>NaN</formula2>
    </dataValidation>
    <dataValidation type="decimal" allowBlank="1" showErrorMessage="1" sqref="I135">
      <formula1>0</formula1>
      <formula2>NaN</formula2>
    </dataValidation>
    <dataValidation type="decimal" allowBlank="1" showErrorMessage="1" sqref="I136">
      <formula1>0</formula1>
      <formula2>NaN</formula2>
    </dataValidation>
    <dataValidation type="decimal" allowBlank="1" showErrorMessage="1" sqref="I137">
      <formula1>0</formula1>
      <formula2>NaN</formula2>
    </dataValidation>
    <dataValidation type="decimal" allowBlank="1" showErrorMessage="1" sqref="I138">
      <formula1>0</formula1>
      <formula2>NaN</formula2>
    </dataValidation>
    <dataValidation type="decimal" allowBlank="1" showErrorMessage="1" sqref="I139">
      <formula1>0</formula1>
      <formula2>NaN</formula2>
    </dataValidation>
    <dataValidation type="decimal" allowBlank="1" showErrorMessage="1" sqref="I140">
      <formula1>0</formula1>
      <formula2>NaN</formula2>
    </dataValidation>
    <dataValidation type="decimal" allowBlank="1" showErrorMessage="1" sqref="I141">
      <formula1>0</formula1>
      <formula2>NaN</formula2>
    </dataValidation>
    <dataValidation type="decimal" allowBlank="1" showErrorMessage="1" sqref="I142">
      <formula1>0</formula1>
      <formula2>NaN</formula2>
    </dataValidation>
    <dataValidation type="decimal" allowBlank="1" showErrorMessage="1" sqref="I143">
      <formula1>0</formula1>
      <formula2>NaN</formula2>
    </dataValidation>
    <dataValidation type="decimal" allowBlank="1" showErrorMessage="1" sqref="I144">
      <formula1>0</formula1>
      <formula2>NaN</formula2>
    </dataValidation>
    <dataValidation type="decimal" allowBlank="1" showErrorMessage="1" sqref="I145">
      <formula1>0</formula1>
      <formula2>NaN</formula2>
    </dataValidation>
    <dataValidation type="decimal" allowBlank="1" showErrorMessage="1" sqref="I146">
      <formula1>0</formula1>
      <formula2>NaN</formula2>
    </dataValidation>
    <dataValidation type="decimal" allowBlank="1" showErrorMessage="1" sqref="I147">
      <formula1>0</formula1>
      <formula2>NaN</formula2>
    </dataValidation>
    <dataValidation type="decimal" allowBlank="1" showErrorMessage="1" sqref="I148">
      <formula1>0</formula1>
      <formula2>NaN</formula2>
    </dataValidation>
    <dataValidation type="decimal" allowBlank="1" showErrorMessage="1" sqref="I149">
      <formula1>0</formula1>
      <formula2>NaN</formula2>
    </dataValidation>
    <dataValidation type="decimal" allowBlank="1" showErrorMessage="1" sqref="I150">
      <formula1>0</formula1>
      <formula2>NaN</formula2>
    </dataValidation>
    <dataValidation type="decimal" allowBlank="1" showErrorMessage="1" sqref="I151">
      <formula1>0</formula1>
      <formula2>NaN</formula2>
    </dataValidation>
    <dataValidation type="decimal" allowBlank="1" showErrorMessage="1" sqref="I152">
      <formula1>0</formula1>
      <formula2>NaN</formula2>
    </dataValidation>
    <dataValidation type="decimal" allowBlank="1" showErrorMessage="1" sqref="I153">
      <formula1>0</formula1>
      <formula2>NaN</formula2>
    </dataValidation>
    <dataValidation type="decimal" allowBlank="1" showErrorMessage="1" sqref="I154">
      <formula1>0</formula1>
      <formula2>NaN</formula2>
    </dataValidation>
    <dataValidation type="decimal" allowBlank="1" showErrorMessage="1" sqref="I155">
      <formula1>0</formula1>
      <formula2>NaN</formula2>
    </dataValidation>
    <dataValidation type="decimal" allowBlank="1" showErrorMessage="1" sqref="I156">
      <formula1>0</formula1>
      <formula2>NaN</formula2>
    </dataValidation>
    <dataValidation type="decimal" allowBlank="1" showErrorMessage="1" sqref="I32">
      <formula1>0</formula1>
      <formula2>NaN</formula2>
    </dataValidation>
    <dataValidation type="decimal" allowBlank="1" showErrorMessage="1" sqref="I33">
      <formula1>0</formula1>
      <formula2>NaN</formula2>
    </dataValidation>
    <dataValidation type="decimal" allowBlank="1" showErrorMessage="1" sqref="I34">
      <formula1>0</formula1>
      <formula2>NaN</formula2>
    </dataValidation>
    <dataValidation type="decimal" allowBlank="1" showErrorMessage="1" sqref="I35">
      <formula1>0</formula1>
      <formula2>NaN</formula2>
    </dataValidation>
    <dataValidation type="decimal" allowBlank="1" showErrorMessage="1" sqref="I36">
      <formula1>0</formula1>
      <formula2>NaN</formula2>
    </dataValidation>
    <dataValidation type="decimal" allowBlank="1" showErrorMessage="1" sqref="I37">
      <formula1>0</formula1>
      <formula2>NaN</formula2>
    </dataValidation>
    <dataValidation type="decimal" allowBlank="1" showErrorMessage="1" sqref="I38">
      <formula1>0</formula1>
      <formula2>NaN</formula2>
    </dataValidation>
    <dataValidation type="decimal" allowBlank="1" showErrorMessage="1" sqref="I39">
      <formula1>0</formula1>
      <formula2>NaN</formula2>
    </dataValidation>
    <dataValidation type="decimal" allowBlank="1" showErrorMessage="1" sqref="I40">
      <formula1>0</formula1>
      <formula2>NaN</formula2>
    </dataValidation>
    <dataValidation type="decimal" allowBlank="1" showErrorMessage="1" sqref="I41">
      <formula1>0</formula1>
      <formula2>NaN</formula2>
    </dataValidation>
    <dataValidation type="decimal" allowBlank="1" showErrorMessage="1" sqref="I42">
      <formula1>0</formula1>
      <formula2>NaN</formula2>
    </dataValidation>
    <dataValidation type="decimal" allowBlank="1" showErrorMessage="1" sqref="I43">
      <formula1>0</formula1>
      <formula2>NaN</formula2>
    </dataValidation>
    <dataValidation type="decimal" allowBlank="1" showErrorMessage="1" sqref="I44">
      <formula1>0</formula1>
      <formula2>NaN</formula2>
    </dataValidation>
    <dataValidation type="decimal" allowBlank="1" showErrorMessage="1" sqref="I45">
      <formula1>0</formula1>
      <formula2>NaN</formula2>
    </dataValidation>
    <dataValidation type="decimal" allowBlank="1" showErrorMessage="1" sqref="I46">
      <formula1>0</formula1>
      <formula2>NaN</formula2>
    </dataValidation>
    <dataValidation type="decimal" allowBlank="1" showErrorMessage="1" sqref="I47">
      <formula1>0</formula1>
      <formula2>NaN</formula2>
    </dataValidation>
    <dataValidation type="decimal" allowBlank="1" showErrorMessage="1" sqref="I48">
      <formula1>0</formula1>
      <formula2>NaN</formula2>
    </dataValidation>
    <dataValidation type="decimal" allowBlank="1" showErrorMessage="1" sqref="I49">
      <formula1>0</formula1>
      <formula2>NaN</formula2>
    </dataValidation>
    <dataValidation type="decimal" allowBlank="1" showErrorMessage="1" sqref="I50">
      <formula1>0</formula1>
      <formula2>NaN</formula2>
    </dataValidation>
    <dataValidation type="decimal" allowBlank="1" showErrorMessage="1" sqref="I51">
      <formula1>0</formula1>
      <formula2>NaN</formula2>
    </dataValidation>
    <dataValidation type="decimal" allowBlank="1" showErrorMessage="1" sqref="I52">
      <formula1>0</formula1>
      <formula2>NaN</formula2>
    </dataValidation>
    <dataValidation type="decimal" allowBlank="1" showErrorMessage="1" sqref="I53">
      <formula1>0</formula1>
      <formula2>NaN</formula2>
    </dataValidation>
    <dataValidation type="decimal" allowBlank="1" showErrorMessage="1" sqref="I54">
      <formula1>0</formula1>
      <formula2>NaN</formula2>
    </dataValidation>
    <dataValidation type="decimal" allowBlank="1" showErrorMessage="1" sqref="I55">
      <formula1>0</formula1>
      <formula2>NaN</formula2>
    </dataValidation>
    <dataValidation type="decimal" allowBlank="1" showErrorMessage="1" sqref="I56">
      <formula1>0</formula1>
      <formula2>NaN</formula2>
    </dataValidation>
    <dataValidation type="decimal" allowBlank="1" showErrorMessage="1" sqref="I57">
      <formula1>0</formula1>
      <formula2>NaN</formula2>
    </dataValidation>
    <dataValidation type="decimal" allowBlank="1" showErrorMessage="1" sqref="I58">
      <formula1>0</formula1>
      <formula2>NaN</formula2>
    </dataValidation>
    <dataValidation type="decimal" allowBlank="1" showErrorMessage="1" sqref="I59">
      <formula1>0</formula1>
      <formula2>NaN</formula2>
    </dataValidation>
    <dataValidation type="decimal" allowBlank="1" showErrorMessage="1" sqref="I60">
      <formula1>0</formula1>
      <formula2>NaN</formula2>
    </dataValidation>
    <dataValidation type="decimal" allowBlank="1" showErrorMessage="1" sqref="I61">
      <formula1>0</formula1>
      <formula2>NaN</formula2>
    </dataValidation>
    <dataValidation type="decimal" allowBlank="1" showErrorMessage="1" sqref="I62">
      <formula1>0</formula1>
      <formula2>NaN</formula2>
    </dataValidation>
    <dataValidation type="decimal" allowBlank="1" showErrorMessage="1" sqref="I63">
      <formula1>0</formula1>
      <formula2>NaN</formula2>
    </dataValidation>
    <dataValidation type="decimal" allowBlank="1" showErrorMessage="1" sqref="I64">
      <formula1>0</formula1>
      <formula2>NaN</formula2>
    </dataValidation>
    <dataValidation type="decimal" allowBlank="1" showErrorMessage="1" sqref="I65">
      <formula1>0</formula1>
      <formula2>NaN</formula2>
    </dataValidation>
    <dataValidation type="decimal" allowBlank="1" showErrorMessage="1" sqref="I66">
      <formula1>0</formula1>
      <formula2>NaN</formula2>
    </dataValidation>
    <dataValidation type="decimal" allowBlank="1" showErrorMessage="1" sqref="I67">
      <formula1>0</formula1>
      <formula2>NaN</formula2>
    </dataValidation>
    <dataValidation type="decimal" allowBlank="1" showErrorMessage="1" sqref="I68">
      <formula1>0</formula1>
      <formula2>NaN</formula2>
    </dataValidation>
    <dataValidation type="decimal" allowBlank="1" showErrorMessage="1" sqref="I69">
      <formula1>0</formula1>
      <formula2>NaN</formula2>
    </dataValidation>
    <dataValidation type="decimal" allowBlank="1" showErrorMessage="1" sqref="I70">
      <formula1>0</formula1>
      <formula2>NaN</formula2>
    </dataValidation>
    <dataValidation type="decimal" allowBlank="1" showErrorMessage="1" sqref="I71">
      <formula1>0</formula1>
      <formula2>NaN</formula2>
    </dataValidation>
    <dataValidation type="decimal" allowBlank="1" showErrorMessage="1" sqref="I72">
      <formula1>0</formula1>
      <formula2>NaN</formula2>
    </dataValidation>
    <dataValidation type="decimal" allowBlank="1" showErrorMessage="1" sqref="I73">
      <formula1>0</formula1>
      <formula2>NaN</formula2>
    </dataValidation>
    <dataValidation type="decimal" allowBlank="1" showErrorMessage="1" sqref="I74">
      <formula1>0</formula1>
      <formula2>NaN</formula2>
    </dataValidation>
    <dataValidation type="decimal" allowBlank="1" showErrorMessage="1" sqref="I75">
      <formula1>0</formula1>
      <formula2>NaN</formula2>
    </dataValidation>
    <dataValidation type="decimal" allowBlank="1" showErrorMessage="1" sqref="I76">
      <formula1>0</formula1>
      <formula2>NaN</formula2>
    </dataValidation>
    <dataValidation type="decimal" allowBlank="1" showErrorMessage="1" sqref="I77">
      <formula1>0</formula1>
      <formula2>NaN</formula2>
    </dataValidation>
    <dataValidation type="decimal" allowBlank="1" showErrorMessage="1" sqref="I78">
      <formula1>0</formula1>
      <formula2>NaN</formula2>
    </dataValidation>
    <dataValidation type="decimal" allowBlank="1" showErrorMessage="1" sqref="I79">
      <formula1>0</formula1>
      <formula2>NaN</formula2>
    </dataValidation>
    <dataValidation type="decimal" allowBlank="1" showErrorMessage="1" sqref="I80">
      <formula1>0</formula1>
      <formula2>NaN</formula2>
    </dataValidation>
    <dataValidation type="decimal" allowBlank="1" showErrorMessage="1" sqref="I81">
      <formula1>0</formula1>
      <formula2>NaN</formula2>
    </dataValidation>
    <dataValidation type="decimal" allowBlank="1" showErrorMessage="1" sqref="I82">
      <formula1>0</formula1>
      <formula2>NaN</formula2>
    </dataValidation>
    <dataValidation type="decimal" allowBlank="1" showErrorMessage="1" sqref="I83">
      <formula1>0</formula1>
      <formula2>NaN</formula2>
    </dataValidation>
    <dataValidation type="decimal" allowBlank="1" showErrorMessage="1" sqref="I84">
      <formula1>0</formula1>
      <formula2>NaN</formula2>
    </dataValidation>
    <dataValidation type="decimal" allowBlank="1" showErrorMessage="1" sqref="I85">
      <formula1>0</formula1>
      <formula2>NaN</formula2>
    </dataValidation>
    <dataValidation type="decimal" allowBlank="1" showErrorMessage="1" sqref="I86">
      <formula1>0</formula1>
      <formula2>NaN</formula2>
    </dataValidation>
    <dataValidation type="decimal" allowBlank="1" showErrorMessage="1" sqref="I87">
      <formula1>0</formula1>
      <formula2>NaN</formula2>
    </dataValidation>
    <dataValidation type="decimal" allowBlank="1" showErrorMessage="1" sqref="I88">
      <formula1>0</formula1>
      <formula2>NaN</formula2>
    </dataValidation>
    <dataValidation type="decimal" allowBlank="1" showErrorMessage="1" sqref="I89">
      <formula1>0</formula1>
      <formula2>NaN</formula2>
    </dataValidation>
    <dataValidation type="decimal" allowBlank="1" showErrorMessage="1" sqref="I90">
      <formula1>0</formula1>
      <formula2>NaN</formula2>
    </dataValidation>
    <dataValidation type="decimal" allowBlank="1" showErrorMessage="1" sqref="I91">
      <formula1>0</formula1>
      <formula2>NaN</formula2>
    </dataValidation>
    <dataValidation type="decimal" allowBlank="1" showErrorMessage="1" sqref="I92">
      <formula1>0</formula1>
      <formula2>NaN</formula2>
    </dataValidation>
    <dataValidation type="decimal" allowBlank="1" showErrorMessage="1" sqref="I93">
      <formula1>0</formula1>
      <formula2>NaN</formula2>
    </dataValidation>
    <dataValidation type="decimal" allowBlank="1" showErrorMessage="1" sqref="I94">
      <formula1>0</formula1>
      <formula2>NaN</formula2>
    </dataValidation>
    <dataValidation type="decimal" allowBlank="1" showErrorMessage="1" sqref="I95">
      <formula1>0</formula1>
      <formula2>NaN</formula2>
    </dataValidation>
    <dataValidation type="decimal" allowBlank="1" showErrorMessage="1" sqref="I96">
      <formula1>0</formula1>
      <formula2>NaN</formula2>
    </dataValidation>
    <dataValidation type="decimal" allowBlank="1" showErrorMessage="1" sqref="I97">
      <formula1>0</formula1>
      <formula2>NaN</formula2>
    </dataValidation>
    <dataValidation type="decimal" allowBlank="1" showErrorMessage="1" sqref="I98">
      <formula1>0</formula1>
      <formula2>NaN</formula2>
    </dataValidation>
    <dataValidation type="decimal" allowBlank="1" showErrorMessage="1" sqref="I99">
      <formula1>0</formula1>
      <formula2>NaN</formula2>
    </dataValidation>
    <dataValidation type="decimal" allowBlank="1" showErrorMessage="1" sqref="J100">
      <formula1>0</formula1>
      <formula2>NaN</formula2>
    </dataValidation>
    <dataValidation type="decimal" allowBlank="1" showErrorMessage="1" sqref="J101">
      <formula1>0</formula1>
      <formula2>NaN</formula2>
    </dataValidation>
    <dataValidation type="decimal" allowBlank="1" showErrorMessage="1" sqref="J102">
      <formula1>0</formula1>
      <formula2>NaN</formula2>
    </dataValidation>
    <dataValidation type="decimal" allowBlank="1" showErrorMessage="1" sqref="J103">
      <formula1>0</formula1>
      <formula2>NaN</formula2>
    </dataValidation>
    <dataValidation type="decimal" allowBlank="1" showErrorMessage="1" sqref="J104">
      <formula1>0</formula1>
      <formula2>NaN</formula2>
    </dataValidation>
    <dataValidation type="decimal" allowBlank="1" showErrorMessage="1" sqref="J105">
      <formula1>0</formula1>
      <formula2>NaN</formula2>
    </dataValidation>
    <dataValidation type="decimal" allowBlank="1" showErrorMessage="1" sqref="J106">
      <formula1>0</formula1>
      <formula2>NaN</formula2>
    </dataValidation>
    <dataValidation type="decimal" allowBlank="1" showErrorMessage="1" sqref="J107">
      <formula1>0</formula1>
      <formula2>NaN</formula2>
    </dataValidation>
    <dataValidation type="decimal" allowBlank="1" showErrorMessage="1" sqref="J108">
      <formula1>0</formula1>
      <formula2>NaN</formula2>
    </dataValidation>
    <dataValidation type="decimal" allowBlank="1" showErrorMessage="1" sqref="J109">
      <formula1>0</formula1>
      <formula2>NaN</formula2>
    </dataValidation>
    <dataValidation type="decimal" allowBlank="1" showErrorMessage="1" sqref="J110">
      <formula1>0</formula1>
      <formula2>NaN</formula2>
    </dataValidation>
    <dataValidation type="decimal" allowBlank="1" showErrorMessage="1" sqref="J111">
      <formula1>0</formula1>
      <formula2>NaN</formula2>
    </dataValidation>
    <dataValidation type="decimal" allowBlank="1" showErrorMessage="1" sqref="J112">
      <formula1>0</formula1>
      <formula2>NaN</formula2>
    </dataValidation>
    <dataValidation type="decimal" allowBlank="1" showErrorMessage="1" sqref="J113">
      <formula1>0</formula1>
      <formula2>NaN</formula2>
    </dataValidation>
    <dataValidation type="decimal" allowBlank="1" showErrorMessage="1" sqref="J114">
      <formula1>0</formula1>
      <formula2>NaN</formula2>
    </dataValidation>
    <dataValidation type="decimal" allowBlank="1" showErrorMessage="1" sqref="J115">
      <formula1>0</formula1>
      <formula2>NaN</formula2>
    </dataValidation>
    <dataValidation type="decimal" allowBlank="1" showErrorMessage="1" sqref="J116">
      <formula1>0</formula1>
      <formula2>NaN</formula2>
    </dataValidation>
    <dataValidation type="decimal" allowBlank="1" showErrorMessage="1" sqref="J117">
      <formula1>0</formula1>
      <formula2>NaN</formula2>
    </dataValidation>
    <dataValidation type="decimal" allowBlank="1" showErrorMessage="1" sqref="J118">
      <formula1>0</formula1>
      <formula2>NaN</formula2>
    </dataValidation>
    <dataValidation type="decimal" allowBlank="1" showErrorMessage="1" sqref="J119">
      <formula1>0</formula1>
      <formula2>NaN</formula2>
    </dataValidation>
    <dataValidation type="decimal" allowBlank="1" showErrorMessage="1" sqref="J120">
      <formula1>0</formula1>
      <formula2>NaN</formula2>
    </dataValidation>
    <dataValidation type="decimal" allowBlank="1" showErrorMessage="1" sqref="J121">
      <formula1>0</formula1>
      <formula2>NaN</formula2>
    </dataValidation>
    <dataValidation type="decimal" allowBlank="1" showErrorMessage="1" sqref="J122">
      <formula1>0</formula1>
      <formula2>NaN</formula2>
    </dataValidation>
    <dataValidation type="decimal" allowBlank="1" showErrorMessage="1" sqref="J123">
      <formula1>0</formula1>
      <formula2>NaN</formula2>
    </dataValidation>
    <dataValidation type="decimal" allowBlank="1" showErrorMessage="1" sqref="J124">
      <formula1>0</formula1>
      <formula2>NaN</formula2>
    </dataValidation>
    <dataValidation type="decimal" allowBlank="1" showErrorMessage="1" sqref="J125">
      <formula1>0</formula1>
      <formula2>NaN</formula2>
    </dataValidation>
    <dataValidation type="decimal" allowBlank="1" showErrorMessage="1" sqref="J126">
      <formula1>0</formula1>
      <formula2>NaN</formula2>
    </dataValidation>
    <dataValidation type="decimal" allowBlank="1" showErrorMessage="1" sqref="J127">
      <formula1>0</formula1>
      <formula2>NaN</formula2>
    </dataValidation>
    <dataValidation type="decimal" allowBlank="1" showErrorMessage="1" sqref="J128">
      <formula1>0</formula1>
      <formula2>NaN</formula2>
    </dataValidation>
    <dataValidation type="decimal" allowBlank="1" showErrorMessage="1" sqref="J129">
      <formula1>0</formula1>
      <formula2>NaN</formula2>
    </dataValidation>
    <dataValidation type="decimal" allowBlank="1" showErrorMessage="1" sqref="J130">
      <formula1>0</formula1>
      <formula2>NaN</formula2>
    </dataValidation>
    <dataValidation type="decimal" allowBlank="1" showErrorMessage="1" sqref="J131">
      <formula1>0</formula1>
      <formula2>NaN</formula2>
    </dataValidation>
    <dataValidation type="decimal" allowBlank="1" showErrorMessage="1" sqref="J132">
      <formula1>0</formula1>
      <formula2>NaN</formula2>
    </dataValidation>
    <dataValidation type="decimal" allowBlank="1" showErrorMessage="1" sqref="J133">
      <formula1>0</formula1>
      <formula2>NaN</formula2>
    </dataValidation>
    <dataValidation type="decimal" allowBlank="1" showErrorMessage="1" sqref="J134">
      <formula1>0</formula1>
      <formula2>NaN</formula2>
    </dataValidation>
    <dataValidation type="decimal" allowBlank="1" showErrorMessage="1" sqref="J135">
      <formula1>0</formula1>
      <formula2>NaN</formula2>
    </dataValidation>
    <dataValidation type="decimal" allowBlank="1" showErrorMessage="1" sqref="J136">
      <formula1>0</formula1>
      <formula2>NaN</formula2>
    </dataValidation>
    <dataValidation type="decimal" allowBlank="1" showErrorMessage="1" sqref="J137">
      <formula1>0</formula1>
      <formula2>NaN</formula2>
    </dataValidation>
    <dataValidation type="decimal" allowBlank="1" showErrorMessage="1" sqref="J138">
      <formula1>0</formula1>
      <formula2>NaN</formula2>
    </dataValidation>
    <dataValidation type="decimal" allowBlank="1" showErrorMessage="1" sqref="J139">
      <formula1>0</formula1>
      <formula2>NaN</formula2>
    </dataValidation>
    <dataValidation type="decimal" allowBlank="1" showErrorMessage="1" sqref="J140">
      <formula1>0</formula1>
      <formula2>NaN</formula2>
    </dataValidation>
    <dataValidation type="decimal" allowBlank="1" showErrorMessage="1" sqref="J141">
      <formula1>0</formula1>
      <formula2>NaN</formula2>
    </dataValidation>
    <dataValidation type="decimal" allowBlank="1" showErrorMessage="1" sqref="J142">
      <formula1>0</formula1>
      <formula2>NaN</formula2>
    </dataValidation>
    <dataValidation type="decimal" allowBlank="1" showErrorMessage="1" sqref="J143">
      <formula1>0</formula1>
      <formula2>NaN</formula2>
    </dataValidation>
    <dataValidation type="decimal" allowBlank="1" showErrorMessage="1" sqref="J144">
      <formula1>0</formula1>
      <formula2>NaN</formula2>
    </dataValidation>
    <dataValidation type="decimal" allowBlank="1" showErrorMessage="1" sqref="J145">
      <formula1>0</formula1>
      <formula2>NaN</formula2>
    </dataValidation>
    <dataValidation type="decimal" allowBlank="1" showErrorMessage="1" sqref="J146">
      <formula1>0</formula1>
      <formula2>NaN</formula2>
    </dataValidation>
    <dataValidation type="decimal" allowBlank="1" showErrorMessage="1" sqref="J147">
      <formula1>0</formula1>
      <formula2>NaN</formula2>
    </dataValidation>
    <dataValidation type="decimal" allowBlank="1" showErrorMessage="1" sqref="J148">
      <formula1>0</formula1>
      <formula2>NaN</formula2>
    </dataValidation>
    <dataValidation type="decimal" allowBlank="1" showErrorMessage="1" sqref="J149">
      <formula1>0</formula1>
      <formula2>NaN</formula2>
    </dataValidation>
    <dataValidation type="decimal" allowBlank="1" showErrorMessage="1" sqref="J150">
      <formula1>0</formula1>
      <formula2>NaN</formula2>
    </dataValidation>
    <dataValidation type="decimal" allowBlank="1" showErrorMessage="1" sqref="J151">
      <formula1>0</formula1>
      <formula2>NaN</formula2>
    </dataValidation>
    <dataValidation type="decimal" allowBlank="1" showErrorMessage="1" sqref="J152">
      <formula1>0</formula1>
      <formula2>NaN</formula2>
    </dataValidation>
    <dataValidation type="decimal" allowBlank="1" showErrorMessage="1" sqref="J153">
      <formula1>0</formula1>
      <formula2>NaN</formula2>
    </dataValidation>
    <dataValidation type="decimal" allowBlank="1" showErrorMessage="1" sqref="J154">
      <formula1>0</formula1>
      <formula2>NaN</formula2>
    </dataValidation>
    <dataValidation type="decimal" allowBlank="1" showErrorMessage="1" sqref="J155">
      <formula1>0</formula1>
      <formula2>NaN</formula2>
    </dataValidation>
    <dataValidation type="decimal" allowBlank="1" showErrorMessage="1" sqref="J156">
      <formula1>0</formula1>
      <formula2>NaN</formula2>
    </dataValidation>
    <dataValidation type="decimal" allowBlank="1" showErrorMessage="1" sqref="J32">
      <formula1>0</formula1>
      <formula2>NaN</formula2>
    </dataValidation>
    <dataValidation type="decimal" allowBlank="1" showErrorMessage="1" sqref="J33">
      <formula1>0</formula1>
      <formula2>NaN</formula2>
    </dataValidation>
    <dataValidation type="decimal" allowBlank="1" showErrorMessage="1" sqref="J34">
      <formula1>0</formula1>
      <formula2>NaN</formula2>
    </dataValidation>
    <dataValidation type="decimal" allowBlank="1" showErrorMessage="1" sqref="J35">
      <formula1>0</formula1>
      <formula2>NaN</formula2>
    </dataValidation>
    <dataValidation type="decimal" allowBlank="1" showErrorMessage="1" sqref="J36">
      <formula1>0</formula1>
      <formula2>NaN</formula2>
    </dataValidation>
    <dataValidation type="decimal" allowBlank="1" showErrorMessage="1" sqref="J37">
      <formula1>0</formula1>
      <formula2>NaN</formula2>
    </dataValidation>
    <dataValidation type="decimal" allowBlank="1" showErrorMessage="1" sqref="J38">
      <formula1>0</formula1>
      <formula2>NaN</formula2>
    </dataValidation>
    <dataValidation type="decimal" allowBlank="1" showErrorMessage="1" sqref="J39">
      <formula1>0</formula1>
      <formula2>NaN</formula2>
    </dataValidation>
    <dataValidation type="decimal" allowBlank="1" showErrorMessage="1" sqref="J40">
      <formula1>0</formula1>
      <formula2>NaN</formula2>
    </dataValidation>
    <dataValidation type="decimal" allowBlank="1" showErrorMessage="1" sqref="J41">
      <formula1>0</formula1>
      <formula2>NaN</formula2>
    </dataValidation>
    <dataValidation type="decimal" allowBlank="1" showErrorMessage="1" sqref="J42">
      <formula1>0</formula1>
      <formula2>NaN</formula2>
    </dataValidation>
    <dataValidation type="decimal" allowBlank="1" showErrorMessage="1" sqref="J43">
      <formula1>0</formula1>
      <formula2>NaN</formula2>
    </dataValidation>
    <dataValidation type="decimal" allowBlank="1" showErrorMessage="1" sqref="J44">
      <formula1>0</formula1>
      <formula2>NaN</formula2>
    </dataValidation>
    <dataValidation type="decimal" allowBlank="1" showErrorMessage="1" sqref="J45">
      <formula1>0</formula1>
      <formula2>NaN</formula2>
    </dataValidation>
    <dataValidation type="decimal" allowBlank="1" showErrorMessage="1" sqref="J46">
      <formula1>0</formula1>
      <formula2>NaN</formula2>
    </dataValidation>
    <dataValidation type="decimal" allowBlank="1" showErrorMessage="1" sqref="J47">
      <formula1>0</formula1>
      <formula2>NaN</formula2>
    </dataValidation>
    <dataValidation type="decimal" allowBlank="1" showErrorMessage="1" sqref="J48">
      <formula1>0</formula1>
      <formula2>NaN</formula2>
    </dataValidation>
    <dataValidation type="decimal" allowBlank="1" showErrorMessage="1" sqref="J49">
      <formula1>0</formula1>
      <formula2>NaN</formula2>
    </dataValidation>
    <dataValidation type="decimal" allowBlank="1" showErrorMessage="1" sqref="J50">
      <formula1>0</formula1>
      <formula2>NaN</formula2>
    </dataValidation>
    <dataValidation type="decimal" allowBlank="1" showErrorMessage="1" sqref="J51">
      <formula1>0</formula1>
      <formula2>NaN</formula2>
    </dataValidation>
    <dataValidation type="decimal" allowBlank="1" showErrorMessage="1" sqref="J52">
      <formula1>0</formula1>
      <formula2>NaN</formula2>
    </dataValidation>
    <dataValidation type="decimal" allowBlank="1" showErrorMessage="1" sqref="J53">
      <formula1>0</formula1>
      <formula2>NaN</formula2>
    </dataValidation>
    <dataValidation type="decimal" allowBlank="1" showErrorMessage="1" sqref="J54">
      <formula1>0</formula1>
      <formula2>NaN</formula2>
    </dataValidation>
    <dataValidation type="decimal" allowBlank="1" showErrorMessage="1" sqref="J55">
      <formula1>0</formula1>
      <formula2>NaN</formula2>
    </dataValidation>
    <dataValidation type="decimal" allowBlank="1" showErrorMessage="1" sqref="J56">
      <formula1>0</formula1>
      <formula2>NaN</formula2>
    </dataValidation>
    <dataValidation type="decimal" allowBlank="1" showErrorMessage="1" sqref="J57">
      <formula1>0</formula1>
      <formula2>NaN</formula2>
    </dataValidation>
    <dataValidation type="decimal" allowBlank="1" showErrorMessage="1" sqref="J58">
      <formula1>0</formula1>
      <formula2>NaN</formula2>
    </dataValidation>
    <dataValidation type="decimal" allowBlank="1" showErrorMessage="1" sqref="J59">
      <formula1>0</formula1>
      <formula2>NaN</formula2>
    </dataValidation>
    <dataValidation type="decimal" allowBlank="1" showErrorMessage="1" sqref="J60">
      <formula1>0</formula1>
      <formula2>NaN</formula2>
    </dataValidation>
    <dataValidation type="decimal" allowBlank="1" showErrorMessage="1" sqref="J61">
      <formula1>0</formula1>
      <formula2>NaN</formula2>
    </dataValidation>
    <dataValidation type="decimal" allowBlank="1" showErrorMessage="1" sqref="J62">
      <formula1>0</formula1>
      <formula2>NaN</formula2>
    </dataValidation>
    <dataValidation type="decimal" allowBlank="1" showErrorMessage="1" sqref="J63">
      <formula1>0</formula1>
      <formula2>NaN</formula2>
    </dataValidation>
    <dataValidation type="decimal" allowBlank="1" showErrorMessage="1" sqref="J64">
      <formula1>0</formula1>
      <formula2>NaN</formula2>
    </dataValidation>
    <dataValidation type="decimal" allowBlank="1" showErrorMessage="1" sqref="J65">
      <formula1>0</formula1>
      <formula2>NaN</formula2>
    </dataValidation>
    <dataValidation type="decimal" allowBlank="1" showErrorMessage="1" sqref="J66">
      <formula1>0</formula1>
      <formula2>NaN</formula2>
    </dataValidation>
    <dataValidation type="decimal" allowBlank="1" showErrorMessage="1" sqref="J67">
      <formula1>0</formula1>
      <formula2>NaN</formula2>
    </dataValidation>
    <dataValidation type="decimal" allowBlank="1" showErrorMessage="1" sqref="J68">
      <formula1>0</formula1>
      <formula2>NaN</formula2>
    </dataValidation>
    <dataValidation type="decimal" allowBlank="1" showErrorMessage="1" sqref="J69">
      <formula1>0</formula1>
      <formula2>NaN</formula2>
    </dataValidation>
    <dataValidation type="decimal" allowBlank="1" showErrorMessage="1" sqref="J70">
      <formula1>0</formula1>
      <formula2>NaN</formula2>
    </dataValidation>
    <dataValidation type="decimal" allowBlank="1" showErrorMessage="1" sqref="J71">
      <formula1>0</formula1>
      <formula2>NaN</formula2>
    </dataValidation>
    <dataValidation type="decimal" allowBlank="1" showErrorMessage="1" sqref="J72">
      <formula1>0</formula1>
      <formula2>NaN</formula2>
    </dataValidation>
    <dataValidation type="decimal" allowBlank="1" showErrorMessage="1" sqref="J73">
      <formula1>0</formula1>
      <formula2>NaN</formula2>
    </dataValidation>
    <dataValidation type="decimal" allowBlank="1" showErrorMessage="1" sqref="J74">
      <formula1>0</formula1>
      <formula2>NaN</formula2>
    </dataValidation>
    <dataValidation type="decimal" allowBlank="1" showErrorMessage="1" sqref="J75">
      <formula1>0</formula1>
      <formula2>NaN</formula2>
    </dataValidation>
    <dataValidation type="decimal" allowBlank="1" showErrorMessage="1" sqref="J76">
      <formula1>0</formula1>
      <formula2>NaN</formula2>
    </dataValidation>
    <dataValidation type="decimal" allowBlank="1" showErrorMessage="1" sqref="J77">
      <formula1>0</formula1>
      <formula2>NaN</formula2>
    </dataValidation>
    <dataValidation type="decimal" allowBlank="1" showErrorMessage="1" sqref="J78">
      <formula1>0</formula1>
      <formula2>NaN</formula2>
    </dataValidation>
    <dataValidation type="decimal" allowBlank="1" showErrorMessage="1" sqref="J79">
      <formula1>0</formula1>
      <formula2>NaN</formula2>
    </dataValidation>
    <dataValidation type="decimal" allowBlank="1" showErrorMessage="1" sqref="J80">
      <formula1>0</formula1>
      <formula2>NaN</formula2>
    </dataValidation>
    <dataValidation type="decimal" allowBlank="1" showErrorMessage="1" sqref="J81">
      <formula1>0</formula1>
      <formula2>NaN</formula2>
    </dataValidation>
    <dataValidation type="decimal" allowBlank="1" showErrorMessage="1" sqref="J82">
      <formula1>0</formula1>
      <formula2>NaN</formula2>
    </dataValidation>
    <dataValidation type="decimal" allowBlank="1" showErrorMessage="1" sqref="J83">
      <formula1>0</formula1>
      <formula2>NaN</formula2>
    </dataValidation>
    <dataValidation type="decimal" allowBlank="1" showErrorMessage="1" sqref="J84">
      <formula1>0</formula1>
      <formula2>NaN</formula2>
    </dataValidation>
    <dataValidation type="decimal" allowBlank="1" showErrorMessage="1" sqref="J85">
      <formula1>0</formula1>
      <formula2>NaN</formula2>
    </dataValidation>
    <dataValidation type="decimal" allowBlank="1" showErrorMessage="1" sqref="J86">
      <formula1>0</formula1>
      <formula2>NaN</formula2>
    </dataValidation>
    <dataValidation type="decimal" allowBlank="1" showErrorMessage="1" sqref="J87">
      <formula1>0</formula1>
      <formula2>NaN</formula2>
    </dataValidation>
    <dataValidation type="decimal" allowBlank="1" showErrorMessage="1" sqref="J88">
      <formula1>0</formula1>
      <formula2>NaN</formula2>
    </dataValidation>
    <dataValidation type="decimal" allowBlank="1" showErrorMessage="1" sqref="J89">
      <formula1>0</formula1>
      <formula2>NaN</formula2>
    </dataValidation>
    <dataValidation type="decimal" allowBlank="1" showErrorMessage="1" sqref="J90">
      <formula1>0</formula1>
      <formula2>NaN</formula2>
    </dataValidation>
    <dataValidation type="decimal" allowBlank="1" showErrorMessage="1" sqref="J91">
      <formula1>0</formula1>
      <formula2>NaN</formula2>
    </dataValidation>
    <dataValidation type="decimal" allowBlank="1" showErrorMessage="1" sqref="J92">
      <formula1>0</formula1>
      <formula2>NaN</formula2>
    </dataValidation>
    <dataValidation type="decimal" allowBlank="1" showErrorMessage="1" sqref="J93">
      <formula1>0</formula1>
      <formula2>NaN</formula2>
    </dataValidation>
    <dataValidation type="decimal" allowBlank="1" showErrorMessage="1" sqref="J94">
      <formula1>0</formula1>
      <formula2>NaN</formula2>
    </dataValidation>
    <dataValidation type="decimal" allowBlank="1" showErrorMessage="1" sqref="J95">
      <formula1>0</formula1>
      <formula2>NaN</formula2>
    </dataValidation>
    <dataValidation type="decimal" allowBlank="1" showErrorMessage="1" sqref="J96">
      <formula1>0</formula1>
      <formula2>NaN</formula2>
    </dataValidation>
    <dataValidation type="decimal" allowBlank="1" showErrorMessage="1" sqref="J97">
      <formula1>0</formula1>
      <formula2>NaN</formula2>
    </dataValidation>
    <dataValidation type="decimal" allowBlank="1" showErrorMessage="1" sqref="J98">
      <formula1>0</formula1>
      <formula2>NaN</formula2>
    </dataValidation>
    <dataValidation type="decimal" allowBlank="1" showErrorMessage="1" sqref="J99">
      <formula1>0</formula1>
      <formula2>NaN</formula2>
    </dataValidation>
    <dataValidation type="decimal" allowBlank="1" showErrorMessage="1" sqref="K100">
      <formula1>0</formula1>
      <formula2>NaN</formula2>
    </dataValidation>
    <dataValidation type="decimal" allowBlank="1" showErrorMessage="1" sqref="K101">
      <formula1>0</formula1>
      <formula2>NaN</formula2>
    </dataValidation>
    <dataValidation type="decimal" allowBlank="1" showErrorMessage="1" sqref="K102">
      <formula1>0</formula1>
      <formula2>NaN</formula2>
    </dataValidation>
    <dataValidation type="decimal" allowBlank="1" showErrorMessage="1" sqref="K103">
      <formula1>0</formula1>
      <formula2>NaN</formula2>
    </dataValidation>
    <dataValidation type="decimal" allowBlank="1" showErrorMessage="1" sqref="K104">
      <formula1>0</formula1>
      <formula2>NaN</formula2>
    </dataValidation>
    <dataValidation type="decimal" allowBlank="1" showErrorMessage="1" sqref="K105">
      <formula1>0</formula1>
      <formula2>NaN</formula2>
    </dataValidation>
    <dataValidation type="decimal" allowBlank="1" showErrorMessage="1" sqref="K106">
      <formula1>0</formula1>
      <formula2>NaN</formula2>
    </dataValidation>
    <dataValidation type="decimal" allowBlank="1" showErrorMessage="1" sqref="K107">
      <formula1>0</formula1>
      <formula2>NaN</formula2>
    </dataValidation>
    <dataValidation type="decimal" allowBlank="1" showErrorMessage="1" sqref="K108">
      <formula1>0</formula1>
      <formula2>NaN</formula2>
    </dataValidation>
    <dataValidation type="decimal" allowBlank="1" showErrorMessage="1" sqref="K109">
      <formula1>0</formula1>
      <formula2>NaN</formula2>
    </dataValidation>
    <dataValidation type="decimal" allowBlank="1" showErrorMessage="1" sqref="K110">
      <formula1>0</formula1>
      <formula2>NaN</formula2>
    </dataValidation>
    <dataValidation type="decimal" allowBlank="1" showErrorMessage="1" sqref="K111">
      <formula1>0</formula1>
      <formula2>NaN</formula2>
    </dataValidation>
    <dataValidation type="decimal" allowBlank="1" showErrorMessage="1" sqref="K112">
      <formula1>0</formula1>
      <formula2>NaN</formula2>
    </dataValidation>
    <dataValidation type="decimal" allowBlank="1" showErrorMessage="1" sqref="K113">
      <formula1>0</formula1>
      <formula2>NaN</formula2>
    </dataValidation>
    <dataValidation type="decimal" allowBlank="1" showErrorMessage="1" sqref="K114">
      <formula1>0</formula1>
      <formula2>NaN</formula2>
    </dataValidation>
    <dataValidation type="decimal" allowBlank="1" showErrorMessage="1" sqref="K115">
      <formula1>0</formula1>
      <formula2>NaN</formula2>
    </dataValidation>
    <dataValidation type="decimal" allowBlank="1" showErrorMessage="1" sqref="K116">
      <formula1>0</formula1>
      <formula2>NaN</formula2>
    </dataValidation>
    <dataValidation type="decimal" allowBlank="1" showErrorMessage="1" sqref="K117">
      <formula1>0</formula1>
      <formula2>NaN</formula2>
    </dataValidation>
    <dataValidation type="decimal" allowBlank="1" showErrorMessage="1" sqref="K118">
      <formula1>0</formula1>
      <formula2>NaN</formula2>
    </dataValidation>
    <dataValidation type="decimal" allowBlank="1" showErrorMessage="1" sqref="K119">
      <formula1>0</formula1>
      <formula2>NaN</formula2>
    </dataValidation>
    <dataValidation type="decimal" allowBlank="1" showErrorMessage="1" sqref="K120">
      <formula1>0</formula1>
      <formula2>NaN</formula2>
    </dataValidation>
    <dataValidation type="decimal" allowBlank="1" showErrorMessage="1" sqref="K121">
      <formula1>0</formula1>
      <formula2>NaN</formula2>
    </dataValidation>
    <dataValidation type="decimal" allowBlank="1" showErrorMessage="1" sqref="K122">
      <formula1>0</formula1>
      <formula2>NaN</formula2>
    </dataValidation>
    <dataValidation type="decimal" allowBlank="1" showErrorMessage="1" sqref="K123">
      <formula1>0</formula1>
      <formula2>NaN</formula2>
    </dataValidation>
    <dataValidation type="decimal" allowBlank="1" showErrorMessage="1" sqref="K124">
      <formula1>0</formula1>
      <formula2>NaN</formula2>
    </dataValidation>
    <dataValidation type="decimal" allowBlank="1" showErrorMessage="1" sqref="K125">
      <formula1>0</formula1>
      <formula2>NaN</formula2>
    </dataValidation>
    <dataValidation type="decimal" allowBlank="1" showErrorMessage="1" sqref="K126">
      <formula1>0</formula1>
      <formula2>NaN</formula2>
    </dataValidation>
    <dataValidation type="decimal" allowBlank="1" showErrorMessage="1" sqref="K127">
      <formula1>0</formula1>
      <formula2>NaN</formula2>
    </dataValidation>
    <dataValidation type="decimal" allowBlank="1" showErrorMessage="1" sqref="K128">
      <formula1>0</formula1>
      <formula2>NaN</formula2>
    </dataValidation>
    <dataValidation type="decimal" allowBlank="1" showErrorMessage="1" sqref="K129">
      <formula1>0</formula1>
      <formula2>NaN</formula2>
    </dataValidation>
    <dataValidation type="decimal" allowBlank="1" showErrorMessage="1" sqref="K130">
      <formula1>0</formula1>
      <formula2>NaN</formula2>
    </dataValidation>
    <dataValidation type="decimal" allowBlank="1" showErrorMessage="1" sqref="K131">
      <formula1>0</formula1>
      <formula2>NaN</formula2>
    </dataValidation>
    <dataValidation type="decimal" allowBlank="1" showErrorMessage="1" sqref="K132">
      <formula1>0</formula1>
      <formula2>NaN</formula2>
    </dataValidation>
    <dataValidation type="decimal" allowBlank="1" showErrorMessage="1" sqref="K133">
      <formula1>0</formula1>
      <formula2>NaN</formula2>
    </dataValidation>
    <dataValidation type="decimal" allowBlank="1" showErrorMessage="1" sqref="K134">
      <formula1>0</formula1>
      <formula2>NaN</formula2>
    </dataValidation>
    <dataValidation type="decimal" allowBlank="1" showErrorMessage="1" sqref="K135">
      <formula1>0</formula1>
      <formula2>NaN</formula2>
    </dataValidation>
    <dataValidation type="decimal" allowBlank="1" showErrorMessage="1" sqref="K136">
      <formula1>0</formula1>
      <formula2>NaN</formula2>
    </dataValidation>
    <dataValidation type="decimal" allowBlank="1" showErrorMessage="1" sqref="K137">
      <formula1>0</formula1>
      <formula2>NaN</formula2>
    </dataValidation>
    <dataValidation type="decimal" allowBlank="1" showErrorMessage="1" sqref="K138">
      <formula1>0</formula1>
      <formula2>NaN</formula2>
    </dataValidation>
    <dataValidation type="decimal" allowBlank="1" showErrorMessage="1" sqref="K139">
      <formula1>0</formula1>
      <formula2>NaN</formula2>
    </dataValidation>
    <dataValidation type="decimal" allowBlank="1" showErrorMessage="1" sqref="K140">
      <formula1>0</formula1>
      <formula2>NaN</formula2>
    </dataValidation>
    <dataValidation type="decimal" allowBlank="1" showErrorMessage="1" sqref="K141">
      <formula1>0</formula1>
      <formula2>NaN</formula2>
    </dataValidation>
    <dataValidation type="decimal" allowBlank="1" showErrorMessage="1" sqref="K142">
      <formula1>0</formula1>
      <formula2>NaN</formula2>
    </dataValidation>
    <dataValidation type="decimal" allowBlank="1" showErrorMessage="1" sqref="K143">
      <formula1>0</formula1>
      <formula2>NaN</formula2>
    </dataValidation>
    <dataValidation type="decimal" allowBlank="1" showErrorMessage="1" sqref="K144">
      <formula1>0</formula1>
      <formula2>NaN</formula2>
    </dataValidation>
    <dataValidation type="decimal" allowBlank="1" showErrorMessage="1" sqref="K145">
      <formula1>0</formula1>
      <formula2>NaN</formula2>
    </dataValidation>
    <dataValidation type="decimal" allowBlank="1" showErrorMessage="1" sqref="K146">
      <formula1>0</formula1>
      <formula2>NaN</formula2>
    </dataValidation>
    <dataValidation type="decimal" allowBlank="1" showErrorMessage="1" sqref="K147">
      <formula1>0</formula1>
      <formula2>NaN</formula2>
    </dataValidation>
    <dataValidation type="decimal" allowBlank="1" showErrorMessage="1" sqref="K148">
      <formula1>0</formula1>
      <formula2>NaN</formula2>
    </dataValidation>
    <dataValidation type="decimal" allowBlank="1" showErrorMessage="1" sqref="K149">
      <formula1>0</formula1>
      <formula2>NaN</formula2>
    </dataValidation>
    <dataValidation type="decimal" allowBlank="1" showErrorMessage="1" sqref="K150">
      <formula1>0</formula1>
      <formula2>NaN</formula2>
    </dataValidation>
    <dataValidation type="decimal" allowBlank="1" showErrorMessage="1" sqref="K151">
      <formula1>0</formula1>
      <formula2>NaN</formula2>
    </dataValidation>
    <dataValidation type="decimal" allowBlank="1" showErrorMessage="1" sqref="K152">
      <formula1>0</formula1>
      <formula2>NaN</formula2>
    </dataValidation>
    <dataValidation type="decimal" allowBlank="1" showErrorMessage="1" sqref="K153">
      <formula1>0</formula1>
      <formula2>NaN</formula2>
    </dataValidation>
    <dataValidation type="decimal" allowBlank="1" showErrorMessage="1" sqref="K154">
      <formula1>0</formula1>
      <formula2>NaN</formula2>
    </dataValidation>
    <dataValidation type="decimal" allowBlank="1" showErrorMessage="1" sqref="K155">
      <formula1>0</formula1>
      <formula2>NaN</formula2>
    </dataValidation>
    <dataValidation type="decimal" allowBlank="1" showErrorMessage="1" sqref="K156">
      <formula1>0</formula1>
      <formula2>NaN</formula2>
    </dataValidation>
    <dataValidation type="decimal" allowBlank="1" showErrorMessage="1" sqref="K32">
      <formula1>0</formula1>
      <formula2>NaN</formula2>
    </dataValidation>
    <dataValidation type="decimal" allowBlank="1" showErrorMessage="1" sqref="K33">
      <formula1>0</formula1>
      <formula2>NaN</formula2>
    </dataValidation>
    <dataValidation type="decimal" allowBlank="1" showErrorMessage="1" sqref="K34">
      <formula1>0</formula1>
      <formula2>NaN</formula2>
    </dataValidation>
    <dataValidation type="decimal" allowBlank="1" showErrorMessage="1" sqref="K35">
      <formula1>0</formula1>
      <formula2>NaN</formula2>
    </dataValidation>
    <dataValidation type="decimal" allowBlank="1" showErrorMessage="1" sqref="K36">
      <formula1>0</formula1>
      <formula2>NaN</formula2>
    </dataValidation>
    <dataValidation type="decimal" allowBlank="1" showErrorMessage="1" sqref="K37">
      <formula1>0</formula1>
      <formula2>NaN</formula2>
    </dataValidation>
    <dataValidation type="decimal" allowBlank="1" showErrorMessage="1" sqref="K38">
      <formula1>0</formula1>
      <formula2>NaN</formula2>
    </dataValidation>
    <dataValidation type="decimal" allowBlank="1" showErrorMessage="1" sqref="K39">
      <formula1>0</formula1>
      <formula2>NaN</formula2>
    </dataValidation>
    <dataValidation type="decimal" allowBlank="1" showErrorMessage="1" sqref="K40">
      <formula1>0</formula1>
      <formula2>NaN</formula2>
    </dataValidation>
    <dataValidation type="decimal" allowBlank="1" showErrorMessage="1" sqref="K41">
      <formula1>0</formula1>
      <formula2>NaN</formula2>
    </dataValidation>
    <dataValidation type="decimal" allowBlank="1" showErrorMessage="1" sqref="K42">
      <formula1>0</formula1>
      <formula2>NaN</formula2>
    </dataValidation>
    <dataValidation type="decimal" allowBlank="1" showErrorMessage="1" sqref="K43">
      <formula1>0</formula1>
      <formula2>NaN</formula2>
    </dataValidation>
    <dataValidation type="decimal" allowBlank="1" showErrorMessage="1" sqref="K44">
      <formula1>0</formula1>
      <formula2>NaN</formula2>
    </dataValidation>
    <dataValidation type="decimal" allowBlank="1" showErrorMessage="1" sqref="K45">
      <formula1>0</formula1>
      <formula2>NaN</formula2>
    </dataValidation>
    <dataValidation type="decimal" allowBlank="1" showErrorMessage="1" sqref="K46">
      <formula1>0</formula1>
      <formula2>NaN</formula2>
    </dataValidation>
    <dataValidation type="decimal" allowBlank="1" showErrorMessage="1" sqref="K47">
      <formula1>0</formula1>
      <formula2>NaN</formula2>
    </dataValidation>
    <dataValidation type="decimal" allowBlank="1" showErrorMessage="1" sqref="K48">
      <formula1>0</formula1>
      <formula2>NaN</formula2>
    </dataValidation>
    <dataValidation type="decimal" allowBlank="1" showErrorMessage="1" sqref="K49">
      <formula1>0</formula1>
      <formula2>NaN</formula2>
    </dataValidation>
    <dataValidation type="decimal" allowBlank="1" showErrorMessage="1" sqref="K50">
      <formula1>0</formula1>
      <formula2>NaN</formula2>
    </dataValidation>
    <dataValidation type="decimal" allowBlank="1" showErrorMessage="1" sqref="K51">
      <formula1>0</formula1>
      <formula2>NaN</formula2>
    </dataValidation>
    <dataValidation type="decimal" allowBlank="1" showErrorMessage="1" sqref="K52">
      <formula1>0</formula1>
      <formula2>NaN</formula2>
    </dataValidation>
    <dataValidation type="decimal" allowBlank="1" showErrorMessage="1" sqref="K53">
      <formula1>0</formula1>
      <formula2>NaN</formula2>
    </dataValidation>
    <dataValidation type="decimal" allowBlank="1" showErrorMessage="1" sqref="K54">
      <formula1>0</formula1>
      <formula2>NaN</formula2>
    </dataValidation>
    <dataValidation type="decimal" allowBlank="1" showErrorMessage="1" sqref="K55">
      <formula1>0</formula1>
      <formula2>NaN</formula2>
    </dataValidation>
    <dataValidation type="decimal" allowBlank="1" showErrorMessage="1" sqref="K56">
      <formula1>0</formula1>
      <formula2>NaN</formula2>
    </dataValidation>
    <dataValidation type="decimal" allowBlank="1" showErrorMessage="1" sqref="K57">
      <formula1>0</formula1>
      <formula2>NaN</formula2>
    </dataValidation>
    <dataValidation type="decimal" allowBlank="1" showErrorMessage="1" sqref="K58">
      <formula1>0</formula1>
      <formula2>NaN</formula2>
    </dataValidation>
    <dataValidation type="decimal" allowBlank="1" showErrorMessage="1" sqref="K59">
      <formula1>0</formula1>
      <formula2>NaN</formula2>
    </dataValidation>
    <dataValidation type="decimal" allowBlank="1" showErrorMessage="1" sqref="K60">
      <formula1>0</formula1>
      <formula2>NaN</formula2>
    </dataValidation>
    <dataValidation type="decimal" allowBlank="1" showErrorMessage="1" sqref="K61">
      <formula1>0</formula1>
      <formula2>NaN</formula2>
    </dataValidation>
    <dataValidation type="decimal" allowBlank="1" showErrorMessage="1" sqref="K62">
      <formula1>0</formula1>
      <formula2>NaN</formula2>
    </dataValidation>
    <dataValidation type="decimal" allowBlank="1" showErrorMessage="1" sqref="K63">
      <formula1>0</formula1>
      <formula2>NaN</formula2>
    </dataValidation>
    <dataValidation type="decimal" allowBlank="1" showErrorMessage="1" sqref="K64">
      <formula1>0</formula1>
      <formula2>NaN</formula2>
    </dataValidation>
    <dataValidation type="decimal" allowBlank="1" showErrorMessage="1" sqref="K65">
      <formula1>0</formula1>
      <formula2>NaN</formula2>
    </dataValidation>
    <dataValidation type="decimal" allowBlank="1" showErrorMessage="1" sqref="K66">
      <formula1>0</formula1>
      <formula2>NaN</formula2>
    </dataValidation>
    <dataValidation type="decimal" allowBlank="1" showErrorMessage="1" sqref="K67">
      <formula1>0</formula1>
      <formula2>NaN</formula2>
    </dataValidation>
    <dataValidation type="decimal" allowBlank="1" showErrorMessage="1" sqref="K68">
      <formula1>0</formula1>
      <formula2>NaN</formula2>
    </dataValidation>
    <dataValidation type="decimal" allowBlank="1" showErrorMessage="1" sqref="K69">
      <formula1>0</formula1>
      <formula2>NaN</formula2>
    </dataValidation>
    <dataValidation type="decimal" allowBlank="1" showErrorMessage="1" sqref="K70">
      <formula1>0</formula1>
      <formula2>NaN</formula2>
    </dataValidation>
    <dataValidation type="decimal" allowBlank="1" showErrorMessage="1" sqref="K71">
      <formula1>0</formula1>
      <formula2>NaN</formula2>
    </dataValidation>
    <dataValidation type="decimal" allowBlank="1" showErrorMessage="1" sqref="K72">
      <formula1>0</formula1>
      <formula2>NaN</formula2>
    </dataValidation>
    <dataValidation type="decimal" allowBlank="1" showErrorMessage="1" sqref="K73">
      <formula1>0</formula1>
      <formula2>NaN</formula2>
    </dataValidation>
    <dataValidation type="decimal" allowBlank="1" showErrorMessage="1" sqref="K74">
      <formula1>0</formula1>
      <formula2>NaN</formula2>
    </dataValidation>
    <dataValidation type="decimal" allowBlank="1" showErrorMessage="1" sqref="K75">
      <formula1>0</formula1>
      <formula2>NaN</formula2>
    </dataValidation>
    <dataValidation type="decimal" allowBlank="1" showErrorMessage="1" sqref="K76">
      <formula1>0</formula1>
      <formula2>NaN</formula2>
    </dataValidation>
    <dataValidation type="decimal" allowBlank="1" showErrorMessage="1" sqref="K77">
      <formula1>0</formula1>
      <formula2>NaN</formula2>
    </dataValidation>
    <dataValidation type="decimal" allowBlank="1" showErrorMessage="1" sqref="K78">
      <formula1>0</formula1>
      <formula2>NaN</formula2>
    </dataValidation>
    <dataValidation type="decimal" allowBlank="1" showErrorMessage="1" sqref="K79">
      <formula1>0</formula1>
      <formula2>NaN</formula2>
    </dataValidation>
    <dataValidation type="decimal" allowBlank="1" showErrorMessage="1" sqref="K80">
      <formula1>0</formula1>
      <formula2>NaN</formula2>
    </dataValidation>
    <dataValidation type="decimal" allowBlank="1" showErrorMessage="1" sqref="K81">
      <formula1>0</formula1>
      <formula2>NaN</formula2>
    </dataValidation>
    <dataValidation type="decimal" allowBlank="1" showErrorMessage="1" sqref="K82">
      <formula1>0</formula1>
      <formula2>NaN</formula2>
    </dataValidation>
    <dataValidation type="decimal" allowBlank="1" showErrorMessage="1" sqref="K83">
      <formula1>0</formula1>
      <formula2>NaN</formula2>
    </dataValidation>
    <dataValidation type="decimal" allowBlank="1" showErrorMessage="1" sqref="K84">
      <formula1>0</formula1>
      <formula2>NaN</formula2>
    </dataValidation>
    <dataValidation type="decimal" allowBlank="1" showErrorMessage="1" sqref="K85">
      <formula1>0</formula1>
      <formula2>NaN</formula2>
    </dataValidation>
    <dataValidation type="decimal" allowBlank="1" showErrorMessage="1" sqref="K86">
      <formula1>0</formula1>
      <formula2>NaN</formula2>
    </dataValidation>
    <dataValidation type="decimal" allowBlank="1" showErrorMessage="1" sqref="K87">
      <formula1>0</formula1>
      <formula2>NaN</formula2>
    </dataValidation>
    <dataValidation type="decimal" allowBlank="1" showErrorMessage="1" sqref="K88">
      <formula1>0</formula1>
      <formula2>NaN</formula2>
    </dataValidation>
    <dataValidation type="decimal" allowBlank="1" showErrorMessage="1" sqref="K89">
      <formula1>0</formula1>
      <formula2>NaN</formula2>
    </dataValidation>
    <dataValidation type="decimal" allowBlank="1" showErrorMessage="1" sqref="K90">
      <formula1>0</formula1>
      <formula2>NaN</formula2>
    </dataValidation>
    <dataValidation type="decimal" allowBlank="1" showErrorMessage="1" sqref="K91">
      <formula1>0</formula1>
      <formula2>NaN</formula2>
    </dataValidation>
    <dataValidation type="decimal" allowBlank="1" showErrorMessage="1" sqref="K92">
      <formula1>0</formula1>
      <formula2>NaN</formula2>
    </dataValidation>
    <dataValidation type="decimal" allowBlank="1" showErrorMessage="1" sqref="K93">
      <formula1>0</formula1>
      <formula2>NaN</formula2>
    </dataValidation>
    <dataValidation type="decimal" allowBlank="1" showErrorMessage="1" sqref="K94">
      <formula1>0</formula1>
      <formula2>NaN</formula2>
    </dataValidation>
    <dataValidation type="decimal" allowBlank="1" showErrorMessage="1" sqref="K95">
      <formula1>0</formula1>
      <formula2>NaN</formula2>
    </dataValidation>
    <dataValidation type="decimal" allowBlank="1" showErrorMessage="1" sqref="K96">
      <formula1>0</formula1>
      <formula2>NaN</formula2>
    </dataValidation>
    <dataValidation type="decimal" allowBlank="1" showErrorMessage="1" sqref="K97">
      <formula1>0</formula1>
      <formula2>NaN</formula2>
    </dataValidation>
    <dataValidation type="decimal" allowBlank="1" showErrorMessage="1" sqref="K98">
      <formula1>0</formula1>
      <formula2>NaN</formula2>
    </dataValidation>
    <dataValidation type="decimal" allowBlank="1" showErrorMessage="1" sqref="K99">
      <formula1>0</formula1>
      <formula2>NaN</formula2>
    </dataValidation>
    <dataValidation type="decimal" allowBlank="1" showErrorMessage="1" sqref="M100">
      <formula1>0</formula1>
      <formula2>NaN</formula2>
    </dataValidation>
    <dataValidation type="decimal" allowBlank="1" showErrorMessage="1" sqref="M101">
      <formula1>0</formula1>
      <formula2>NaN</formula2>
    </dataValidation>
    <dataValidation type="decimal" allowBlank="1" showErrorMessage="1" sqref="M102">
      <formula1>0</formula1>
      <formula2>NaN</formula2>
    </dataValidation>
    <dataValidation type="decimal" allowBlank="1" showErrorMessage="1" sqref="M103">
      <formula1>0</formula1>
      <formula2>NaN</formula2>
    </dataValidation>
    <dataValidation type="decimal" allowBlank="1" showErrorMessage="1" sqref="M104">
      <formula1>0</formula1>
      <formula2>NaN</formula2>
    </dataValidation>
    <dataValidation type="decimal" allowBlank="1" showErrorMessage="1" sqref="M105">
      <formula1>0</formula1>
      <formula2>NaN</formula2>
    </dataValidation>
    <dataValidation type="decimal" allowBlank="1" showErrorMessage="1" sqref="M106">
      <formula1>0</formula1>
      <formula2>NaN</formula2>
    </dataValidation>
    <dataValidation type="decimal" allowBlank="1" showErrorMessage="1" sqref="M107">
      <formula1>0</formula1>
      <formula2>NaN</formula2>
    </dataValidation>
    <dataValidation type="decimal" allowBlank="1" showErrorMessage="1" sqref="M108">
      <formula1>0</formula1>
      <formula2>NaN</formula2>
    </dataValidation>
    <dataValidation type="decimal" allowBlank="1" showErrorMessage="1" sqref="M109">
      <formula1>0</formula1>
      <formula2>NaN</formula2>
    </dataValidation>
    <dataValidation type="decimal" allowBlank="1" showErrorMessage="1" sqref="M110">
      <formula1>0</formula1>
      <formula2>NaN</formula2>
    </dataValidation>
    <dataValidation type="decimal" allowBlank="1" showErrorMessage="1" sqref="M111">
      <formula1>0</formula1>
      <formula2>NaN</formula2>
    </dataValidation>
    <dataValidation type="decimal" allowBlank="1" showErrorMessage="1" sqref="M112">
      <formula1>0</formula1>
      <formula2>NaN</formula2>
    </dataValidation>
    <dataValidation type="decimal" allowBlank="1" showErrorMessage="1" sqref="M113">
      <formula1>0</formula1>
      <formula2>NaN</formula2>
    </dataValidation>
    <dataValidation type="decimal" allowBlank="1" showErrorMessage="1" sqref="M114">
      <formula1>0</formula1>
      <formula2>NaN</formula2>
    </dataValidation>
    <dataValidation type="decimal" allowBlank="1" showErrorMessage="1" sqref="M115">
      <formula1>0</formula1>
      <formula2>NaN</formula2>
    </dataValidation>
    <dataValidation type="decimal" allowBlank="1" showErrorMessage="1" sqref="M116">
      <formula1>0</formula1>
      <formula2>NaN</formula2>
    </dataValidation>
    <dataValidation type="decimal" allowBlank="1" showErrorMessage="1" sqref="M117">
      <formula1>0</formula1>
      <formula2>NaN</formula2>
    </dataValidation>
    <dataValidation type="decimal" allowBlank="1" showErrorMessage="1" sqref="M118">
      <formula1>0</formula1>
      <formula2>NaN</formula2>
    </dataValidation>
    <dataValidation type="decimal" allowBlank="1" showErrorMessage="1" sqref="M119">
      <formula1>0</formula1>
      <formula2>NaN</formula2>
    </dataValidation>
    <dataValidation type="decimal" allowBlank="1" showErrorMessage="1" sqref="M120">
      <formula1>0</formula1>
      <formula2>NaN</formula2>
    </dataValidation>
    <dataValidation type="decimal" allowBlank="1" showErrorMessage="1" sqref="M121">
      <formula1>0</formula1>
      <formula2>NaN</formula2>
    </dataValidation>
    <dataValidation type="decimal" allowBlank="1" showErrorMessage="1" sqref="M122">
      <formula1>0</formula1>
      <formula2>NaN</formula2>
    </dataValidation>
    <dataValidation type="decimal" allowBlank="1" showErrorMessage="1" sqref="M123">
      <formula1>0</formula1>
      <formula2>NaN</formula2>
    </dataValidation>
    <dataValidation type="decimal" allowBlank="1" showErrorMessage="1" sqref="M124">
      <formula1>0</formula1>
      <formula2>NaN</formula2>
    </dataValidation>
    <dataValidation type="decimal" allowBlank="1" showErrorMessage="1" sqref="M125">
      <formula1>0</formula1>
      <formula2>NaN</formula2>
    </dataValidation>
    <dataValidation type="decimal" allowBlank="1" showErrorMessage="1" sqref="M126">
      <formula1>0</formula1>
      <formula2>NaN</formula2>
    </dataValidation>
    <dataValidation type="decimal" allowBlank="1" showErrorMessage="1" sqref="M127">
      <formula1>0</formula1>
      <formula2>NaN</formula2>
    </dataValidation>
    <dataValidation type="decimal" allowBlank="1" showErrorMessage="1" sqref="M128">
      <formula1>0</formula1>
      <formula2>NaN</formula2>
    </dataValidation>
    <dataValidation type="decimal" allowBlank="1" showErrorMessage="1" sqref="M129">
      <formula1>0</formula1>
      <formula2>NaN</formula2>
    </dataValidation>
    <dataValidation type="decimal" allowBlank="1" showErrorMessage="1" sqref="M130">
      <formula1>0</formula1>
      <formula2>NaN</formula2>
    </dataValidation>
    <dataValidation type="decimal" allowBlank="1" showErrorMessage="1" sqref="M131">
      <formula1>0</formula1>
      <formula2>NaN</formula2>
    </dataValidation>
    <dataValidation type="decimal" allowBlank="1" showErrorMessage="1" sqref="M132">
      <formula1>0</formula1>
      <formula2>NaN</formula2>
    </dataValidation>
    <dataValidation type="decimal" allowBlank="1" showErrorMessage="1" sqref="M133">
      <formula1>0</formula1>
      <formula2>NaN</formula2>
    </dataValidation>
    <dataValidation type="decimal" allowBlank="1" showErrorMessage="1" sqref="M134">
      <formula1>0</formula1>
      <formula2>NaN</formula2>
    </dataValidation>
    <dataValidation type="decimal" allowBlank="1" showErrorMessage="1" sqref="M135">
      <formula1>0</formula1>
      <formula2>NaN</formula2>
    </dataValidation>
    <dataValidation type="decimal" allowBlank="1" showErrorMessage="1" sqref="M136">
      <formula1>0</formula1>
      <formula2>NaN</formula2>
    </dataValidation>
    <dataValidation type="decimal" allowBlank="1" showErrorMessage="1" sqref="M137">
      <formula1>0</formula1>
      <formula2>NaN</formula2>
    </dataValidation>
    <dataValidation type="decimal" allowBlank="1" showErrorMessage="1" sqref="M138">
      <formula1>0</formula1>
      <formula2>NaN</formula2>
    </dataValidation>
    <dataValidation type="decimal" allowBlank="1" showErrorMessage="1" sqref="M139">
      <formula1>0</formula1>
      <formula2>NaN</formula2>
    </dataValidation>
    <dataValidation type="decimal" allowBlank="1" showErrorMessage="1" sqref="M140">
      <formula1>0</formula1>
      <formula2>NaN</formula2>
    </dataValidation>
    <dataValidation type="decimal" allowBlank="1" showErrorMessage="1" sqref="M141">
      <formula1>0</formula1>
      <formula2>NaN</formula2>
    </dataValidation>
    <dataValidation type="decimal" allowBlank="1" showErrorMessage="1" sqref="M142">
      <formula1>0</formula1>
      <formula2>NaN</formula2>
    </dataValidation>
    <dataValidation type="decimal" allowBlank="1" showErrorMessage="1" sqref="M143">
      <formula1>0</formula1>
      <formula2>NaN</formula2>
    </dataValidation>
    <dataValidation type="decimal" allowBlank="1" showErrorMessage="1" sqref="M144">
      <formula1>0</formula1>
      <formula2>NaN</formula2>
    </dataValidation>
    <dataValidation type="decimal" allowBlank="1" showErrorMessage="1" sqref="M145">
      <formula1>0</formula1>
      <formula2>NaN</formula2>
    </dataValidation>
    <dataValidation type="decimal" allowBlank="1" showErrorMessage="1" sqref="M146">
      <formula1>0</formula1>
      <formula2>NaN</formula2>
    </dataValidation>
    <dataValidation type="decimal" allowBlank="1" showErrorMessage="1" sqref="M147">
      <formula1>0</formula1>
      <formula2>NaN</formula2>
    </dataValidation>
    <dataValidation type="decimal" allowBlank="1" showErrorMessage="1" sqref="M148">
      <formula1>0</formula1>
      <formula2>NaN</formula2>
    </dataValidation>
    <dataValidation type="decimal" allowBlank="1" showErrorMessage="1" sqref="M149">
      <formula1>0</formula1>
      <formula2>NaN</formula2>
    </dataValidation>
    <dataValidation type="decimal" allowBlank="1" showErrorMessage="1" sqref="M150">
      <formula1>0</formula1>
      <formula2>NaN</formula2>
    </dataValidation>
    <dataValidation type="decimal" allowBlank="1" showErrorMessage="1" sqref="M151">
      <formula1>0</formula1>
      <formula2>NaN</formula2>
    </dataValidation>
    <dataValidation type="decimal" allowBlank="1" showErrorMessage="1" sqref="M152">
      <formula1>0</formula1>
      <formula2>NaN</formula2>
    </dataValidation>
    <dataValidation type="decimal" allowBlank="1" showErrorMessage="1" sqref="M153">
      <formula1>0</formula1>
      <formula2>NaN</formula2>
    </dataValidation>
    <dataValidation type="decimal" allowBlank="1" showErrorMessage="1" sqref="M154">
      <formula1>0</formula1>
      <formula2>NaN</formula2>
    </dataValidation>
    <dataValidation type="decimal" allowBlank="1" showErrorMessage="1" sqref="M155">
      <formula1>0</formula1>
      <formula2>NaN</formula2>
    </dataValidation>
    <dataValidation type="decimal" allowBlank="1" showErrorMessage="1" sqref="M156">
      <formula1>0</formula1>
      <formula2>NaN</formula2>
    </dataValidation>
    <dataValidation type="decimal" allowBlank="1" showErrorMessage="1" sqref="M32">
      <formula1>0</formula1>
      <formula2>NaN</formula2>
    </dataValidation>
    <dataValidation type="decimal" allowBlank="1" showErrorMessage="1" sqref="M33">
      <formula1>0</formula1>
      <formula2>NaN</formula2>
    </dataValidation>
    <dataValidation type="decimal" allowBlank="1" showErrorMessage="1" sqref="M34">
      <formula1>0</formula1>
      <formula2>NaN</formula2>
    </dataValidation>
    <dataValidation type="decimal" allowBlank="1" showErrorMessage="1" sqref="M35">
      <formula1>0</formula1>
      <formula2>NaN</formula2>
    </dataValidation>
    <dataValidation type="decimal" allowBlank="1" showErrorMessage="1" sqref="M36">
      <formula1>0</formula1>
      <formula2>NaN</formula2>
    </dataValidation>
    <dataValidation type="decimal" allowBlank="1" showErrorMessage="1" sqref="M37">
      <formula1>0</formula1>
      <formula2>NaN</formula2>
    </dataValidation>
    <dataValidation type="decimal" allowBlank="1" showErrorMessage="1" sqref="M38">
      <formula1>0</formula1>
      <formula2>NaN</formula2>
    </dataValidation>
    <dataValidation type="decimal" allowBlank="1" showErrorMessage="1" sqref="M39">
      <formula1>0</formula1>
      <formula2>NaN</formula2>
    </dataValidation>
    <dataValidation type="decimal" allowBlank="1" showErrorMessage="1" sqref="M40">
      <formula1>0</formula1>
      <formula2>NaN</formula2>
    </dataValidation>
    <dataValidation type="decimal" allowBlank="1" showErrorMessage="1" sqref="M41">
      <formula1>0</formula1>
      <formula2>NaN</formula2>
    </dataValidation>
    <dataValidation type="decimal" allowBlank="1" showErrorMessage="1" sqref="M42">
      <formula1>0</formula1>
      <formula2>NaN</formula2>
    </dataValidation>
    <dataValidation type="decimal" allowBlank="1" showErrorMessage="1" sqref="M43">
      <formula1>0</formula1>
      <formula2>NaN</formula2>
    </dataValidation>
    <dataValidation type="decimal" allowBlank="1" showErrorMessage="1" sqref="M44">
      <formula1>0</formula1>
      <formula2>NaN</formula2>
    </dataValidation>
    <dataValidation type="decimal" allowBlank="1" showErrorMessage="1" sqref="M45">
      <formula1>0</formula1>
      <formula2>NaN</formula2>
    </dataValidation>
    <dataValidation type="decimal" allowBlank="1" showErrorMessage="1" sqref="M46">
      <formula1>0</formula1>
      <formula2>NaN</formula2>
    </dataValidation>
    <dataValidation type="decimal" allowBlank="1" showErrorMessage="1" sqref="M47">
      <formula1>0</formula1>
      <formula2>NaN</formula2>
    </dataValidation>
    <dataValidation type="decimal" allowBlank="1" showErrorMessage="1" sqref="M48">
      <formula1>0</formula1>
      <formula2>NaN</formula2>
    </dataValidation>
    <dataValidation type="decimal" allowBlank="1" showErrorMessage="1" sqref="M49">
      <formula1>0</formula1>
      <formula2>NaN</formula2>
    </dataValidation>
    <dataValidation type="decimal" allowBlank="1" showErrorMessage="1" sqref="M50">
      <formula1>0</formula1>
      <formula2>NaN</formula2>
    </dataValidation>
    <dataValidation type="decimal" allowBlank="1" showErrorMessage="1" sqref="M51">
      <formula1>0</formula1>
      <formula2>NaN</formula2>
    </dataValidation>
    <dataValidation type="decimal" allowBlank="1" showErrorMessage="1" sqref="M52">
      <formula1>0</formula1>
      <formula2>NaN</formula2>
    </dataValidation>
    <dataValidation type="decimal" allowBlank="1" showErrorMessage="1" sqref="M53">
      <formula1>0</formula1>
      <formula2>NaN</formula2>
    </dataValidation>
    <dataValidation type="decimal" allowBlank="1" showErrorMessage="1" sqref="M54">
      <formula1>0</formula1>
      <formula2>NaN</formula2>
    </dataValidation>
    <dataValidation type="decimal" allowBlank="1" showErrorMessage="1" sqref="M55">
      <formula1>0</formula1>
      <formula2>NaN</formula2>
    </dataValidation>
    <dataValidation type="decimal" allowBlank="1" showErrorMessage="1" sqref="M56">
      <formula1>0</formula1>
      <formula2>NaN</formula2>
    </dataValidation>
    <dataValidation type="decimal" allowBlank="1" showErrorMessage="1" sqref="M57">
      <formula1>0</formula1>
      <formula2>NaN</formula2>
    </dataValidation>
    <dataValidation type="decimal" allowBlank="1" showErrorMessage="1" sqref="M58">
      <formula1>0</formula1>
      <formula2>NaN</formula2>
    </dataValidation>
    <dataValidation type="decimal" allowBlank="1" showErrorMessage="1" sqref="M59">
      <formula1>0</formula1>
      <formula2>NaN</formula2>
    </dataValidation>
    <dataValidation type="decimal" allowBlank="1" showErrorMessage="1" sqref="M60">
      <formula1>0</formula1>
      <formula2>NaN</formula2>
    </dataValidation>
    <dataValidation type="decimal" allowBlank="1" showErrorMessage="1" sqref="M61">
      <formula1>0</formula1>
      <formula2>NaN</formula2>
    </dataValidation>
    <dataValidation type="decimal" allowBlank="1" showErrorMessage="1" sqref="M62">
      <formula1>0</formula1>
      <formula2>NaN</formula2>
    </dataValidation>
    <dataValidation type="decimal" allowBlank="1" showErrorMessage="1" sqref="M63">
      <formula1>0</formula1>
      <formula2>NaN</formula2>
    </dataValidation>
    <dataValidation type="decimal" allowBlank="1" showErrorMessage="1" sqref="M64">
      <formula1>0</formula1>
      <formula2>NaN</formula2>
    </dataValidation>
    <dataValidation type="decimal" allowBlank="1" showErrorMessage="1" sqref="M65">
      <formula1>0</formula1>
      <formula2>NaN</formula2>
    </dataValidation>
    <dataValidation type="decimal" allowBlank="1" showErrorMessage="1" sqref="M66">
      <formula1>0</formula1>
      <formula2>NaN</formula2>
    </dataValidation>
    <dataValidation type="decimal" allowBlank="1" showErrorMessage="1" sqref="M67">
      <formula1>0</formula1>
      <formula2>NaN</formula2>
    </dataValidation>
    <dataValidation type="decimal" allowBlank="1" showErrorMessage="1" sqref="M68">
      <formula1>0</formula1>
      <formula2>NaN</formula2>
    </dataValidation>
    <dataValidation type="decimal" allowBlank="1" showErrorMessage="1" sqref="M69">
      <formula1>0</formula1>
      <formula2>NaN</formula2>
    </dataValidation>
    <dataValidation type="decimal" allowBlank="1" showErrorMessage="1" sqref="M70">
      <formula1>0</formula1>
      <formula2>NaN</formula2>
    </dataValidation>
    <dataValidation type="decimal" allowBlank="1" showErrorMessage="1" sqref="M71">
      <formula1>0</formula1>
      <formula2>NaN</formula2>
    </dataValidation>
    <dataValidation type="decimal" allowBlank="1" showErrorMessage="1" sqref="M72">
      <formula1>0</formula1>
      <formula2>NaN</formula2>
    </dataValidation>
    <dataValidation type="decimal" allowBlank="1" showErrorMessage="1" sqref="M73">
      <formula1>0</formula1>
      <formula2>NaN</formula2>
    </dataValidation>
    <dataValidation type="decimal" allowBlank="1" showErrorMessage="1" sqref="M74">
      <formula1>0</formula1>
      <formula2>NaN</formula2>
    </dataValidation>
    <dataValidation type="decimal" allowBlank="1" showErrorMessage="1" sqref="M75">
      <formula1>0</formula1>
      <formula2>NaN</formula2>
    </dataValidation>
    <dataValidation type="decimal" allowBlank="1" showErrorMessage="1" sqref="M76">
      <formula1>0</formula1>
      <formula2>NaN</formula2>
    </dataValidation>
    <dataValidation type="decimal" allowBlank="1" showErrorMessage="1" sqref="M77">
      <formula1>0</formula1>
      <formula2>NaN</formula2>
    </dataValidation>
    <dataValidation type="decimal" allowBlank="1" showErrorMessage="1" sqref="M78">
      <formula1>0</formula1>
      <formula2>NaN</formula2>
    </dataValidation>
    <dataValidation type="decimal" allowBlank="1" showErrorMessage="1" sqref="M79">
      <formula1>0</formula1>
      <formula2>NaN</formula2>
    </dataValidation>
    <dataValidation type="decimal" allowBlank="1" showErrorMessage="1" sqref="M80">
      <formula1>0</formula1>
      <formula2>NaN</formula2>
    </dataValidation>
    <dataValidation type="decimal" allowBlank="1" showErrorMessage="1" sqref="M81">
      <formula1>0</formula1>
      <formula2>NaN</formula2>
    </dataValidation>
    <dataValidation type="decimal" allowBlank="1" showErrorMessage="1" sqref="M82">
      <formula1>0</formula1>
      <formula2>NaN</formula2>
    </dataValidation>
    <dataValidation type="decimal" allowBlank="1" showErrorMessage="1" sqref="M83">
      <formula1>0</formula1>
      <formula2>NaN</formula2>
    </dataValidation>
    <dataValidation type="decimal" allowBlank="1" showErrorMessage="1" sqref="M84">
      <formula1>0</formula1>
      <formula2>NaN</formula2>
    </dataValidation>
    <dataValidation type="decimal" allowBlank="1" showErrorMessage="1" sqref="M85">
      <formula1>0</formula1>
      <formula2>NaN</formula2>
    </dataValidation>
    <dataValidation type="decimal" allowBlank="1" showErrorMessage="1" sqref="M86">
      <formula1>0</formula1>
      <formula2>NaN</formula2>
    </dataValidation>
    <dataValidation type="decimal" allowBlank="1" showErrorMessage="1" sqref="M87">
      <formula1>0</formula1>
      <formula2>NaN</formula2>
    </dataValidation>
    <dataValidation type="decimal" allowBlank="1" showErrorMessage="1" sqref="M88">
      <formula1>0</formula1>
      <formula2>NaN</formula2>
    </dataValidation>
    <dataValidation type="decimal" allowBlank="1" showErrorMessage="1" sqref="M89">
      <formula1>0</formula1>
      <formula2>NaN</formula2>
    </dataValidation>
    <dataValidation type="decimal" allowBlank="1" showErrorMessage="1" sqref="M90">
      <formula1>0</formula1>
      <formula2>NaN</formula2>
    </dataValidation>
    <dataValidation type="decimal" allowBlank="1" showErrorMessage="1" sqref="M91">
      <formula1>0</formula1>
      <formula2>NaN</formula2>
    </dataValidation>
    <dataValidation type="decimal" allowBlank="1" showErrorMessage="1" sqref="M92">
      <formula1>0</formula1>
      <formula2>NaN</formula2>
    </dataValidation>
    <dataValidation type="decimal" allowBlank="1" showErrorMessage="1" sqref="M93">
      <formula1>0</formula1>
      <formula2>NaN</formula2>
    </dataValidation>
    <dataValidation type="decimal" allowBlank="1" showErrorMessage="1" sqref="M94">
      <formula1>0</formula1>
      <formula2>NaN</formula2>
    </dataValidation>
    <dataValidation type="decimal" allowBlank="1" showErrorMessage="1" sqref="M95">
      <formula1>0</formula1>
      <formula2>NaN</formula2>
    </dataValidation>
    <dataValidation type="decimal" allowBlank="1" showErrorMessage="1" sqref="M96">
      <formula1>0</formula1>
      <formula2>NaN</formula2>
    </dataValidation>
    <dataValidation type="decimal" allowBlank="1" showErrorMessage="1" sqref="M97">
      <formula1>0</formula1>
      <formula2>NaN</formula2>
    </dataValidation>
    <dataValidation type="decimal" allowBlank="1" showErrorMessage="1" sqref="M98">
      <formula1>0</formula1>
      <formula2>NaN</formula2>
    </dataValidation>
    <dataValidation type="decimal" allowBlank="1" showErrorMessage="1" sqref="M99">
      <formula1>0</formula1>
      <formula2>NaN</formula2>
    </dataValidation>
  </dataValidation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29" customWidth="1"/>
    <col min="2" max="5" width="6.14" customWidth="1"/>
    <col min="6" max="6" width="1.29" customWidth="1"/>
    <col min="7" max="10" width="6.14" customWidth="1"/>
    <col min="11" max="11" width="1.29" customWidth="1"/>
    <col min="12" max="15" width="6.14" customWidth="1"/>
    <col min="16" max="16" width="1.29" customWidth="1"/>
    <col min="17" max="20" width="6.14" customWidth="1"/>
    <col min="21" max="21" width="7.57" customWidth="1"/>
    <col min="22" max="27" width="5.86" customWidth="1"/>
    <col min="28" max="28" width="4" customWidth="1"/>
    <col min="29" max="29" width="10.14" customWidth="1"/>
    <col min="30" max="44" width="5.86" customWidth="1"/>
    <col min="45" max="45" width="3" customWidth="1"/>
    <col min="46" max="65" width="6" customWidth="1"/>
  </cols>
  <sheetData>
    <row r="1" ht="14.25" customHeight="1" spans="1:65" x14ac:dyDescent="0.25">
      <c r="A1" s="1" t="str">
        <f>CT!A1</f>
        <v>CSE 2203+CSE 2204: Microprocessor and Microcontroller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69" t="s">
        <v>53</v>
      </c>
      <c r="BE1" s="70"/>
      <c r="BF1" s="20" t="s">
        <v>54</v>
      </c>
      <c r="BG1" s="20">
        <f t="shared" ref="BG1:BJ1" si="0">_xlfn.STDEV.P(AD4:AD9)</f>
        <v>0</v>
      </c>
      <c r="BH1" s="20">
        <f t="shared" si="0"/>
        <v>0</v>
      </c>
      <c r="BI1" s="20">
        <f t="shared" si="0"/>
        <v>0</v>
      </c>
      <c r="BJ1" s="20">
        <f t="shared" si="0"/>
        <v>0</v>
      </c>
      <c r="BK1" s="71">
        <f t="shared" ref="BK1:BK2" si="1">MIN(BG1:BJ1)</f>
        <v>0</v>
      </c>
      <c r="BL1" s="20"/>
      <c r="BM1" s="20"/>
    </row>
    <row r="2" ht="29.25" customHeight="1" spans="1:65" x14ac:dyDescent="0.25">
      <c r="A2" s="72" t="s">
        <v>55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"/>
      <c r="V2" s="4"/>
      <c r="W2" s="4"/>
      <c r="X2" s="4"/>
      <c r="Y2" s="4"/>
      <c r="Z2" s="4"/>
      <c r="AA2" s="4"/>
      <c r="AB2" s="4"/>
      <c r="AC2" s="4"/>
      <c r="AD2" s="73">
        <v>1</v>
      </c>
      <c r="AE2" s="73">
        <v>2</v>
      </c>
      <c r="AF2" s="73">
        <v>3</v>
      </c>
      <c r="AG2" s="73">
        <v>4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73"/>
      <c r="AS2" s="4"/>
      <c r="AT2" s="4">
        <f>SUM(E11,J11)</f>
        <v>0</v>
      </c>
      <c r="AU2" s="4">
        <f>SUM(E11,O11)</f>
        <v>0</v>
      </c>
      <c r="AV2" s="4">
        <f>SUM(E11,T11)</f>
        <v>0</v>
      </c>
      <c r="AW2" s="4">
        <f>SUM(J11,O11)</f>
        <v>0</v>
      </c>
      <c r="AX2" s="4">
        <f>SUM(J11,T11)</f>
        <v>0</v>
      </c>
      <c r="AY2" s="4">
        <f>SUM(T11,O11)</f>
        <v>0</v>
      </c>
      <c r="AZ2" s="4">
        <f>E11</f>
        <v>0</v>
      </c>
      <c r="BA2" s="4">
        <f>J11</f>
        <v>0</v>
      </c>
      <c r="BB2" s="4">
        <f>O11</f>
        <v>0</v>
      </c>
      <c r="BC2" s="4">
        <f>T11</f>
        <v>0</v>
      </c>
      <c r="BD2" s="45"/>
      <c r="BE2" s="7"/>
      <c r="BF2" s="20" t="s">
        <v>56</v>
      </c>
      <c r="BG2" s="20" t="str">
        <f t="shared" ref="BG2:BJ2" si="2">SQRT(SUMXMY2($BF$4:$BF$9,BG4:BG9))</f>
        <v>#DIV/0!</v>
      </c>
      <c r="BH2" s="20" t="str">
        <f t="shared" si="2"/>
        <v>#DIV/0!</v>
      </c>
      <c r="BI2" s="20" t="str">
        <f t="shared" si="2"/>
        <v>#DIV/0!</v>
      </c>
      <c r="BJ2" s="20" t="str">
        <f t="shared" si="2"/>
        <v>#DIV/0!</v>
      </c>
      <c r="BK2" s="71" t="str">
        <f t="shared" si="1"/>
        <v>#DIV/0!</v>
      </c>
      <c r="BL2" s="20" t="str">
        <f>MATCH(BK2,BG2:BJ2,0)</f>
        <v>#DIV/0!</v>
      </c>
      <c r="BM2" s="20" t="str">
        <f t="array" ref="BM2">INDEX(BG3:BJ3,1,BL2)</f>
        <v>#DIV/0!</v>
      </c>
    </row>
    <row r="3" ht="14.25" customHeight="1" spans="1:65" x14ac:dyDescent="0.25">
      <c r="A3" s="74" t="s">
        <v>19</v>
      </c>
      <c r="B3" s="74" t="s">
        <v>57</v>
      </c>
      <c r="C3" s="74" t="s">
        <v>58</v>
      </c>
      <c r="D3" s="74" t="s">
        <v>59</v>
      </c>
      <c r="E3" s="74" t="s">
        <v>60</v>
      </c>
      <c r="F3" s="74"/>
      <c r="G3" s="74" t="s">
        <v>61</v>
      </c>
      <c r="H3" s="74" t="s">
        <v>62</v>
      </c>
      <c r="I3" s="74" t="s">
        <v>63</v>
      </c>
      <c r="J3" s="74" t="s">
        <v>64</v>
      </c>
      <c r="K3" s="74"/>
      <c r="L3" s="74" t="s">
        <v>65</v>
      </c>
      <c r="M3" s="74" t="s">
        <v>66</v>
      </c>
      <c r="N3" s="74" t="s">
        <v>67</v>
      </c>
      <c r="O3" s="74" t="s">
        <v>68</v>
      </c>
      <c r="P3" s="74"/>
      <c r="Q3" s="74" t="s">
        <v>69</v>
      </c>
      <c r="R3" s="74" t="s">
        <v>70</v>
      </c>
      <c r="S3" s="74" t="s">
        <v>71</v>
      </c>
      <c r="T3" s="74" t="s">
        <v>72</v>
      </c>
      <c r="U3" s="4"/>
      <c r="V3" s="4"/>
      <c r="W3" s="4"/>
      <c r="X3" s="4"/>
      <c r="Y3" s="4"/>
      <c r="Z3" s="4"/>
      <c r="AA3" s="4"/>
      <c r="AB3" s="4"/>
      <c r="AC3" s="75" t="s">
        <v>73</v>
      </c>
      <c r="AD3" s="76" t="str">
        <f>AE2&amp;","&amp;AF2&amp;","&amp;AG2</f>
        <v>2,3,4</v>
      </c>
      <c r="AE3" s="76" t="str">
        <f>AD2&amp;","&amp;AF2&amp;","&amp;AG2</f>
        <v>1,3,4</v>
      </c>
      <c r="AF3" s="76" t="str">
        <f>AD2&amp;","&amp;AE2&amp;","&amp;AG2</f>
        <v>1,2,4</v>
      </c>
      <c r="AG3" s="76" t="str">
        <f>AD2&amp;","&amp;AE2&amp;","&amp;AF2</f>
        <v>1,2,3</v>
      </c>
      <c r="AH3" s="76" t="str">
        <f>AD2&amp;","&amp;AE2</f>
        <v>1,2</v>
      </c>
      <c r="AI3" s="76" t="str">
        <f>AD2&amp;","&amp;AF2</f>
        <v>1,3</v>
      </c>
      <c r="AJ3" s="76" t="str">
        <f>AD2&amp;","&amp;AG2</f>
        <v>1,4</v>
      </c>
      <c r="AK3" s="76" t="str">
        <f>AE2&amp;","&amp;AF2</f>
        <v>2,3</v>
      </c>
      <c r="AL3" s="76" t="str">
        <f>AE2&amp;","&amp;AG2</f>
        <v>2,4</v>
      </c>
      <c r="AM3" s="76" t="str">
        <f>AF2&amp;","&amp;AG2</f>
        <v>3,4</v>
      </c>
      <c r="AN3" s="76" t="str">
        <f t="shared" ref="AN3:AQ3" si="3">AD2&amp;""</f>
        <v>1</v>
      </c>
      <c r="AO3" s="76" t="str">
        <f t="shared" si="3"/>
        <v>2</v>
      </c>
      <c r="AP3" s="76" t="str">
        <f t="shared" si="3"/>
        <v>3</v>
      </c>
      <c r="AQ3" s="76" t="str">
        <f t="shared" si="3"/>
        <v>4</v>
      </c>
      <c r="AR3" s="76" t="s">
        <v>74</v>
      </c>
      <c r="AS3" s="77"/>
      <c r="AT3" s="76" t="str">
        <f t="shared" ref="AT3:AY3" si="4">AH3</f>
        <v>1,2</v>
      </c>
      <c r="AU3" s="76" t="str">
        <f t="shared" si="4"/>
        <v>1,3</v>
      </c>
      <c r="AV3" s="76" t="str">
        <f t="shared" si="4"/>
        <v>1,4</v>
      </c>
      <c r="AW3" s="76" t="str">
        <f t="shared" si="4"/>
        <v>2,3</v>
      </c>
      <c r="AX3" s="76" t="str">
        <f t="shared" si="4"/>
        <v>2,4</v>
      </c>
      <c r="AY3" s="76" t="str">
        <f t="shared" si="4"/>
        <v>3,4</v>
      </c>
      <c r="AZ3" s="76">
        <f>VALUE(AN3)</f>
        <v>1</v>
      </c>
      <c r="BA3" s="76" t="str">
        <f t="shared" ref="BA3:BD3" si="5">AO3</f>
        <v>2</v>
      </c>
      <c r="BB3" s="76" t="str">
        <f t="shared" si="5"/>
        <v>3</v>
      </c>
      <c r="BC3" s="76" t="str">
        <f t="shared" si="5"/>
        <v>4</v>
      </c>
      <c r="BD3" s="78" t="str">
        <f t="shared" si="5"/>
        <v>None</v>
      </c>
      <c r="BE3" s="20" t="s">
        <v>75</v>
      </c>
      <c r="BF3" s="20" t="s">
        <v>76</v>
      </c>
      <c r="BG3" s="20" t="str">
        <f t="shared" ref="BG3:BJ3" si="6">AD3</f>
        <v>2,3,4</v>
      </c>
      <c r="BH3" s="20" t="str">
        <f t="shared" si="6"/>
        <v>1,3,4</v>
      </c>
      <c r="BI3" s="20" t="str">
        <f t="shared" si="6"/>
        <v>1,2,4</v>
      </c>
      <c r="BJ3" s="20" t="str">
        <f t="shared" si="6"/>
        <v>1,2,3</v>
      </c>
      <c r="BK3" s="20"/>
      <c r="BL3" s="20"/>
      <c r="BM3" s="20"/>
    </row>
    <row r="4" ht="15" customHeight="1" spans="1:65" x14ac:dyDescent="0.25">
      <c r="A4" s="6" t="s">
        <v>25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4"/>
      <c r="V4" s="79" t="s">
        <v>77</v>
      </c>
      <c r="W4"/>
      <c r="X4"/>
      <c r="Y4"/>
      <c r="Z4"/>
      <c r="AA4" s="79"/>
      <c r="AB4" s="80"/>
      <c r="AC4" s="6" t="s">
        <v>25</v>
      </c>
      <c r="AD4" s="73">
        <f t="shared" ref="AD4:AD9" si="7">SUM(G4:T4)</f>
        <v>0</v>
      </c>
      <c r="AE4" s="73">
        <f t="shared" ref="AE4:AE9" si="8">SUM(B4,C4,D4,E4,L4,M4,N4,O4,Q4,R4,S4,T4)</f>
        <v>0</v>
      </c>
      <c r="AF4" s="73">
        <f t="shared" ref="AF4:AF9" si="9">SUM(B4:J4,Q4,R4,S4,T4)</f>
        <v>0</v>
      </c>
      <c r="AG4" s="73">
        <f t="shared" ref="AG4:AG9" si="10">SUM(B4:O4)</f>
        <v>0</v>
      </c>
      <c r="AH4" s="73" t="str">
        <f t="shared" ref="AH4:AQ4" si="11">AT4+LOOKUP(AT$10,$AT$3:$BC$3,$AT4:$BC4)</f>
        <v>#DIV/0!</v>
      </c>
      <c r="AI4" s="73" t="str">
        <f t="shared" si="11"/>
        <v>#DIV/0!</v>
      </c>
      <c r="AJ4" s="73" t="str">
        <f t="shared" si="11"/>
        <v>#DIV/0!</v>
      </c>
      <c r="AK4" s="73" t="str">
        <f t="shared" si="11"/>
        <v>#DIV/0!</v>
      </c>
      <c r="AL4" s="73" t="str">
        <f t="shared" si="11"/>
        <v>#DIV/0!</v>
      </c>
      <c r="AM4" s="73" t="str">
        <f t="shared" si="11"/>
        <v>#DIV/0!</v>
      </c>
      <c r="AN4" s="73" t="str">
        <f t="shared" si="11"/>
        <v>#DIV/0!</v>
      </c>
      <c r="AO4" s="73" t="str">
        <f t="shared" si="11"/>
        <v>#DIV/0!</v>
      </c>
      <c r="AP4" s="73" t="str">
        <f t="shared" si="11"/>
        <v>#DIV/0!</v>
      </c>
      <c r="AQ4" s="73" t="str">
        <f t="shared" si="11"/>
        <v>#DIV/0!</v>
      </c>
      <c r="AR4" s="73" t="str">
        <f t="shared" ref="AR4:AR9" si="12">INDEX(AD4:AG4,1,$AR$11)</f>
        <v>#DIV/0!</v>
      </c>
      <c r="AS4" s="4"/>
      <c r="AT4" s="73">
        <f t="shared" ref="AT4:AT9" si="13">SUM(B4:J4)</f>
        <v>0</v>
      </c>
      <c r="AU4" s="73">
        <f t="shared" ref="AU4:AU9" si="14">SUM(B4:E4,L4:O4)</f>
        <v>0</v>
      </c>
      <c r="AV4" s="73">
        <f t="shared" ref="AV4:AV9" si="15">SUM(B4:E4,Q4:T4)</f>
        <v>0</v>
      </c>
      <c r="AW4" s="73">
        <f t="shared" ref="AW4:AW9" si="16">SUM(G4:O4)</f>
        <v>0</v>
      </c>
      <c r="AX4" s="73">
        <f t="shared" ref="AX4:AX9" si="17">SUM(G4:J4,Q4:T4)</f>
        <v>0</v>
      </c>
      <c r="AY4" s="73">
        <f t="shared" ref="AY4:AY9" si="18">SUM(L4:O4,Q4:T4)</f>
        <v>0</v>
      </c>
      <c r="AZ4" s="73">
        <f t="shared" ref="AZ4:AZ9" si="19">SUM(B4:E4)</f>
        <v>0</v>
      </c>
      <c r="BA4" s="73">
        <f t="shared" ref="BA4:BA9" si="20">SUM(G4:J4)</f>
        <v>0</v>
      </c>
      <c r="BB4" s="73">
        <f t="shared" ref="BB4:BB9" si="21">SUM(L4:O4)</f>
        <v>0</v>
      </c>
      <c r="BC4" s="73">
        <f t="shared" ref="BC4:BC9" si="22">SUM(Q4:T4)</f>
        <v>0</v>
      </c>
      <c r="BD4" s="81"/>
      <c r="BE4" s="20">
        <f t="shared" ref="BE4:BE9" si="23">IF(SUM(AD4:AG4),1,0)</f>
        <v>0</v>
      </c>
      <c r="BF4" s="20" t="str">
        <f t="shared" ref="BF4:BF9" si="24">BE4/$BE$10</f>
        <v>#DIV/0!</v>
      </c>
      <c r="BG4" s="20" t="str">
        <f t="shared" ref="BG4:BJ4" si="25">AD4/SUM(AD$4:AD$9)</f>
        <v>#DIV/0!</v>
      </c>
      <c r="BH4" s="20" t="str">
        <f t="shared" si="25"/>
        <v>#DIV/0!</v>
      </c>
      <c r="BI4" s="20" t="str">
        <f t="shared" si="25"/>
        <v>#DIV/0!</v>
      </c>
      <c r="BJ4" s="20" t="str">
        <f t="shared" si="25"/>
        <v>#DIV/0!</v>
      </c>
      <c r="BK4" s="20"/>
      <c r="BL4" s="20"/>
      <c r="BM4" s="20"/>
    </row>
    <row r="5" ht="15" customHeight="1" spans="1:65" x14ac:dyDescent="0.25">
      <c r="A5" s="6" t="s">
        <v>27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4"/>
      <c r="V5"/>
      <c r="W5"/>
      <c r="X5"/>
      <c r="Y5"/>
      <c r="Z5"/>
      <c r="AA5" s="79"/>
      <c r="AB5" s="80"/>
      <c r="AC5" s="6" t="s">
        <v>27</v>
      </c>
      <c r="AD5" s="73">
        <f t="shared" si="7"/>
        <v>0</v>
      </c>
      <c r="AE5" s="73">
        <f t="shared" si="8"/>
        <v>0</v>
      </c>
      <c r="AF5" s="73">
        <f t="shared" si="9"/>
        <v>0</v>
      </c>
      <c r="AG5" s="73">
        <f t="shared" si="10"/>
        <v>0</v>
      </c>
      <c r="AH5" s="73" t="str">
        <f t="shared" ref="AH5:AQ5" si="26">AT5+LOOKUP(AT$10,$AT$3:$BC$3,$AT5:$BC5)</f>
        <v>#DIV/0!</v>
      </c>
      <c r="AI5" s="73" t="str">
        <f t="shared" si="26"/>
        <v>#DIV/0!</v>
      </c>
      <c r="AJ5" s="73" t="str">
        <f t="shared" si="26"/>
        <v>#DIV/0!</v>
      </c>
      <c r="AK5" s="73" t="str">
        <f t="shared" si="26"/>
        <v>#DIV/0!</v>
      </c>
      <c r="AL5" s="73" t="str">
        <f t="shared" si="26"/>
        <v>#DIV/0!</v>
      </c>
      <c r="AM5" s="73" t="str">
        <f t="shared" si="26"/>
        <v>#DIV/0!</v>
      </c>
      <c r="AN5" s="73" t="str">
        <f t="shared" si="26"/>
        <v>#DIV/0!</v>
      </c>
      <c r="AO5" s="73" t="str">
        <f t="shared" si="26"/>
        <v>#DIV/0!</v>
      </c>
      <c r="AP5" s="73" t="str">
        <f t="shared" si="26"/>
        <v>#DIV/0!</v>
      </c>
      <c r="AQ5" s="73" t="str">
        <f t="shared" si="26"/>
        <v>#DIV/0!</v>
      </c>
      <c r="AR5" s="73" t="str">
        <f t="shared" si="12"/>
        <v>#DIV/0!</v>
      </c>
      <c r="AS5" s="4"/>
      <c r="AT5" s="73">
        <f t="shared" si="13"/>
        <v>0</v>
      </c>
      <c r="AU5" s="73">
        <f t="shared" si="14"/>
        <v>0</v>
      </c>
      <c r="AV5" s="73">
        <f t="shared" si="15"/>
        <v>0</v>
      </c>
      <c r="AW5" s="73">
        <f t="shared" si="16"/>
        <v>0</v>
      </c>
      <c r="AX5" s="73">
        <f t="shared" si="17"/>
        <v>0</v>
      </c>
      <c r="AY5" s="73">
        <f t="shared" si="18"/>
        <v>0</v>
      </c>
      <c r="AZ5" s="73">
        <f t="shared" si="19"/>
        <v>0</v>
      </c>
      <c r="BA5" s="73">
        <f t="shared" si="20"/>
        <v>0</v>
      </c>
      <c r="BB5" s="73">
        <f t="shared" si="21"/>
        <v>0</v>
      </c>
      <c r="BC5" s="73">
        <f t="shared" si="22"/>
        <v>0</v>
      </c>
      <c r="BD5" s="81"/>
      <c r="BE5" s="20">
        <f t="shared" si="23"/>
        <v>0</v>
      </c>
      <c r="BF5" s="20" t="str">
        <f t="shared" si="24"/>
        <v>#DIV/0!</v>
      </c>
      <c r="BG5" s="20" t="str">
        <f t="shared" ref="BG5:BJ5" si="27">AD5/SUM(AD$4:AD$9)</f>
        <v>#DIV/0!</v>
      </c>
      <c r="BH5" s="20" t="str">
        <f t="shared" si="27"/>
        <v>#DIV/0!</v>
      </c>
      <c r="BI5" s="20" t="str">
        <f t="shared" si="27"/>
        <v>#DIV/0!</v>
      </c>
      <c r="BJ5" s="20" t="str">
        <f t="shared" si="27"/>
        <v>#DIV/0!</v>
      </c>
      <c r="BK5" s="20"/>
      <c r="BL5" s="20"/>
      <c r="BM5" s="20"/>
    </row>
    <row r="6" ht="15" customHeight="1" spans="1:65" x14ac:dyDescent="0.25">
      <c r="A6" s="6" t="s">
        <v>29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4"/>
      <c r="V6"/>
      <c r="W6"/>
      <c r="X6"/>
      <c r="Y6"/>
      <c r="Z6"/>
      <c r="AA6" s="79"/>
      <c r="AB6" s="80"/>
      <c r="AC6" s="6" t="s">
        <v>29</v>
      </c>
      <c r="AD6" s="73">
        <f t="shared" si="7"/>
        <v>0</v>
      </c>
      <c r="AE6" s="73">
        <f t="shared" si="8"/>
        <v>0</v>
      </c>
      <c r="AF6" s="73">
        <f t="shared" si="9"/>
        <v>0</v>
      </c>
      <c r="AG6" s="73">
        <f t="shared" si="10"/>
        <v>0</v>
      </c>
      <c r="AH6" s="73" t="str">
        <f t="shared" ref="AH6:AQ6" si="28">AT6+LOOKUP(AT$10,$AT$3:$BC$3,$AT6:$BC6)</f>
        <v>#DIV/0!</v>
      </c>
      <c r="AI6" s="73" t="str">
        <f t="shared" si="28"/>
        <v>#DIV/0!</v>
      </c>
      <c r="AJ6" s="73" t="str">
        <f t="shared" si="28"/>
        <v>#DIV/0!</v>
      </c>
      <c r="AK6" s="73" t="str">
        <f t="shared" si="28"/>
        <v>#DIV/0!</v>
      </c>
      <c r="AL6" s="73" t="str">
        <f t="shared" si="28"/>
        <v>#DIV/0!</v>
      </c>
      <c r="AM6" s="73" t="str">
        <f t="shared" si="28"/>
        <v>#DIV/0!</v>
      </c>
      <c r="AN6" s="73" t="str">
        <f t="shared" si="28"/>
        <v>#DIV/0!</v>
      </c>
      <c r="AO6" s="73" t="str">
        <f t="shared" si="28"/>
        <v>#DIV/0!</v>
      </c>
      <c r="AP6" s="73" t="str">
        <f t="shared" si="28"/>
        <v>#DIV/0!</v>
      </c>
      <c r="AQ6" s="73" t="str">
        <f t="shared" si="28"/>
        <v>#DIV/0!</v>
      </c>
      <c r="AR6" s="73" t="str">
        <f t="shared" si="12"/>
        <v>#DIV/0!</v>
      </c>
      <c r="AS6" s="4"/>
      <c r="AT6" s="73">
        <f t="shared" si="13"/>
        <v>0</v>
      </c>
      <c r="AU6" s="73">
        <f t="shared" si="14"/>
        <v>0</v>
      </c>
      <c r="AV6" s="73">
        <f t="shared" si="15"/>
        <v>0</v>
      </c>
      <c r="AW6" s="73">
        <f t="shared" si="16"/>
        <v>0</v>
      </c>
      <c r="AX6" s="73">
        <f t="shared" si="17"/>
        <v>0</v>
      </c>
      <c r="AY6" s="73">
        <f t="shared" si="18"/>
        <v>0</v>
      </c>
      <c r="AZ6" s="73">
        <f t="shared" si="19"/>
        <v>0</v>
      </c>
      <c r="BA6" s="73">
        <f t="shared" si="20"/>
        <v>0</v>
      </c>
      <c r="BB6" s="73">
        <f t="shared" si="21"/>
        <v>0</v>
      </c>
      <c r="BC6" s="73">
        <f t="shared" si="22"/>
        <v>0</v>
      </c>
      <c r="BD6" s="81"/>
      <c r="BE6" s="20">
        <f t="shared" si="23"/>
        <v>0</v>
      </c>
      <c r="BF6" s="20" t="str">
        <f t="shared" si="24"/>
        <v>#DIV/0!</v>
      </c>
      <c r="BG6" s="20" t="str">
        <f t="shared" ref="BG6:BJ6" si="29">AD6/SUM(AD$4:AD$9)</f>
        <v>#DIV/0!</v>
      </c>
      <c r="BH6" s="20" t="str">
        <f t="shared" si="29"/>
        <v>#DIV/0!</v>
      </c>
      <c r="BI6" s="20" t="str">
        <f t="shared" si="29"/>
        <v>#DIV/0!</v>
      </c>
      <c r="BJ6" s="20" t="str">
        <f t="shared" si="29"/>
        <v>#DIV/0!</v>
      </c>
      <c r="BK6" s="20"/>
      <c r="BL6" s="20"/>
      <c r="BM6" s="20"/>
    </row>
    <row r="7" ht="15" customHeight="1" spans="1:65" x14ac:dyDescent="0.25">
      <c r="A7" s="6" t="s">
        <v>30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4"/>
      <c r="V7"/>
      <c r="W7"/>
      <c r="X7"/>
      <c r="Y7"/>
      <c r="Z7"/>
      <c r="AA7" s="79"/>
      <c r="AB7" s="80"/>
      <c r="AC7" s="6" t="s">
        <v>30</v>
      </c>
      <c r="AD7" s="73">
        <f t="shared" si="7"/>
        <v>0</v>
      </c>
      <c r="AE7" s="73">
        <f t="shared" si="8"/>
        <v>0</v>
      </c>
      <c r="AF7" s="73">
        <f t="shared" si="9"/>
        <v>0</v>
      </c>
      <c r="AG7" s="73">
        <f t="shared" si="10"/>
        <v>0</v>
      </c>
      <c r="AH7" s="73" t="str">
        <f t="shared" ref="AH7:AQ7" si="30">AT7+LOOKUP(AT$10,$AT$3:$BC$3,$AT7:$BC7)</f>
        <v>#DIV/0!</v>
      </c>
      <c r="AI7" s="73" t="str">
        <f t="shared" si="30"/>
        <v>#DIV/0!</v>
      </c>
      <c r="AJ7" s="73" t="str">
        <f t="shared" si="30"/>
        <v>#DIV/0!</v>
      </c>
      <c r="AK7" s="73" t="str">
        <f t="shared" si="30"/>
        <v>#DIV/0!</v>
      </c>
      <c r="AL7" s="73" t="str">
        <f t="shared" si="30"/>
        <v>#DIV/0!</v>
      </c>
      <c r="AM7" s="73" t="str">
        <f t="shared" si="30"/>
        <v>#DIV/0!</v>
      </c>
      <c r="AN7" s="73" t="str">
        <f t="shared" si="30"/>
        <v>#DIV/0!</v>
      </c>
      <c r="AO7" s="73" t="str">
        <f t="shared" si="30"/>
        <v>#DIV/0!</v>
      </c>
      <c r="AP7" s="73" t="str">
        <f t="shared" si="30"/>
        <v>#DIV/0!</v>
      </c>
      <c r="AQ7" s="73" t="str">
        <f t="shared" si="30"/>
        <v>#DIV/0!</v>
      </c>
      <c r="AR7" s="73" t="str">
        <f t="shared" si="12"/>
        <v>#DIV/0!</v>
      </c>
      <c r="AS7" s="4"/>
      <c r="AT7" s="73">
        <f t="shared" si="13"/>
        <v>0</v>
      </c>
      <c r="AU7" s="73">
        <f t="shared" si="14"/>
        <v>0</v>
      </c>
      <c r="AV7" s="73">
        <f t="shared" si="15"/>
        <v>0</v>
      </c>
      <c r="AW7" s="73">
        <f t="shared" si="16"/>
        <v>0</v>
      </c>
      <c r="AX7" s="73">
        <f t="shared" si="17"/>
        <v>0</v>
      </c>
      <c r="AY7" s="73">
        <f t="shared" si="18"/>
        <v>0</v>
      </c>
      <c r="AZ7" s="73">
        <f t="shared" si="19"/>
        <v>0</v>
      </c>
      <c r="BA7" s="73">
        <f t="shared" si="20"/>
        <v>0</v>
      </c>
      <c r="BB7" s="73">
        <f t="shared" si="21"/>
        <v>0</v>
      </c>
      <c r="BC7" s="73">
        <f t="shared" si="22"/>
        <v>0</v>
      </c>
      <c r="BD7" s="81"/>
      <c r="BE7" s="20">
        <f t="shared" si="23"/>
        <v>0</v>
      </c>
      <c r="BF7" s="20" t="str">
        <f t="shared" si="24"/>
        <v>#DIV/0!</v>
      </c>
      <c r="BG7" s="20" t="str">
        <f t="shared" ref="BG7:BJ7" si="31">AD7/SUM(AD$4:AD$9)</f>
        <v>#DIV/0!</v>
      </c>
      <c r="BH7" s="20" t="str">
        <f t="shared" si="31"/>
        <v>#DIV/0!</v>
      </c>
      <c r="BI7" s="20" t="str">
        <f t="shared" si="31"/>
        <v>#DIV/0!</v>
      </c>
      <c r="BJ7" s="20" t="str">
        <f t="shared" si="31"/>
        <v>#DIV/0!</v>
      </c>
      <c r="BK7" s="20"/>
      <c r="BL7" s="20"/>
      <c r="BM7" s="20"/>
    </row>
    <row r="8" ht="15" customHeight="1" spans="1:65" x14ac:dyDescent="0.25">
      <c r="A8" s="6" t="s">
        <v>31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4"/>
      <c r="V8"/>
      <c r="W8"/>
      <c r="X8"/>
      <c r="Y8"/>
      <c r="Z8"/>
      <c r="AA8" s="79"/>
      <c r="AB8" s="80"/>
      <c r="AC8" s="6" t="s">
        <v>31</v>
      </c>
      <c r="AD8" s="73">
        <f t="shared" si="7"/>
        <v>0</v>
      </c>
      <c r="AE8" s="73">
        <f t="shared" si="8"/>
        <v>0</v>
      </c>
      <c r="AF8" s="73">
        <f t="shared" si="9"/>
        <v>0</v>
      </c>
      <c r="AG8" s="73">
        <f t="shared" si="10"/>
        <v>0</v>
      </c>
      <c r="AH8" s="73" t="str">
        <f t="shared" ref="AH8:AQ8" si="32">AT8+LOOKUP(AT$10,$AT$3:$BC$3,$AT8:$BC8)</f>
        <v>#DIV/0!</v>
      </c>
      <c r="AI8" s="73" t="str">
        <f t="shared" si="32"/>
        <v>#DIV/0!</v>
      </c>
      <c r="AJ8" s="73" t="str">
        <f t="shared" si="32"/>
        <v>#DIV/0!</v>
      </c>
      <c r="AK8" s="73" t="str">
        <f t="shared" si="32"/>
        <v>#DIV/0!</v>
      </c>
      <c r="AL8" s="73" t="str">
        <f t="shared" si="32"/>
        <v>#DIV/0!</v>
      </c>
      <c r="AM8" s="73" t="str">
        <f t="shared" si="32"/>
        <v>#DIV/0!</v>
      </c>
      <c r="AN8" s="73" t="str">
        <f t="shared" si="32"/>
        <v>#DIV/0!</v>
      </c>
      <c r="AO8" s="73" t="str">
        <f t="shared" si="32"/>
        <v>#DIV/0!</v>
      </c>
      <c r="AP8" s="73" t="str">
        <f t="shared" si="32"/>
        <v>#DIV/0!</v>
      </c>
      <c r="AQ8" s="73" t="str">
        <f t="shared" si="32"/>
        <v>#DIV/0!</v>
      </c>
      <c r="AR8" s="73" t="str">
        <f t="shared" si="12"/>
        <v>#DIV/0!</v>
      </c>
      <c r="AS8" s="4"/>
      <c r="AT8" s="73">
        <f t="shared" si="13"/>
        <v>0</v>
      </c>
      <c r="AU8" s="73">
        <f t="shared" si="14"/>
        <v>0</v>
      </c>
      <c r="AV8" s="73">
        <f t="shared" si="15"/>
        <v>0</v>
      </c>
      <c r="AW8" s="73">
        <f t="shared" si="16"/>
        <v>0</v>
      </c>
      <c r="AX8" s="73">
        <f t="shared" si="17"/>
        <v>0</v>
      </c>
      <c r="AY8" s="73">
        <f t="shared" si="18"/>
        <v>0</v>
      </c>
      <c r="AZ8" s="73">
        <f t="shared" si="19"/>
        <v>0</v>
      </c>
      <c r="BA8" s="73">
        <f t="shared" si="20"/>
        <v>0</v>
      </c>
      <c r="BB8" s="73">
        <f t="shared" si="21"/>
        <v>0</v>
      </c>
      <c r="BC8" s="73">
        <f t="shared" si="22"/>
        <v>0</v>
      </c>
      <c r="BD8" s="81" t="str">
        <f t="shared" ref="BD8:BD9" si="33">MIN(AP8:AS8)</f>
        <v>#DIV/0!</v>
      </c>
      <c r="BE8" s="20">
        <f t="shared" si="23"/>
        <v>0</v>
      </c>
      <c r="BF8" s="20" t="str">
        <f t="shared" si="24"/>
        <v>#DIV/0!</v>
      </c>
      <c r="BG8" s="20" t="str">
        <f t="shared" ref="BG8:BJ8" si="34">AD8/SUM(AD$4:AD$9)</f>
        <v>#DIV/0!</v>
      </c>
      <c r="BH8" s="20" t="str">
        <f t="shared" si="34"/>
        <v>#DIV/0!</v>
      </c>
      <c r="BI8" s="20" t="str">
        <f t="shared" si="34"/>
        <v>#DIV/0!</v>
      </c>
      <c r="BJ8" s="20" t="str">
        <f t="shared" si="34"/>
        <v>#DIV/0!</v>
      </c>
      <c r="BK8" s="20"/>
      <c r="BL8" s="20"/>
      <c r="BM8" s="20"/>
    </row>
    <row r="9" ht="15" customHeight="1" spans="1:65" x14ac:dyDescent="0.25">
      <c r="A9" s="6" t="s">
        <v>33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4"/>
      <c r="V9" s="79"/>
      <c r="W9" s="79"/>
      <c r="X9" s="79"/>
      <c r="Y9" s="79"/>
      <c r="Z9" s="79"/>
      <c r="AA9" s="79"/>
      <c r="AB9" s="80"/>
      <c r="AC9" s="6" t="s">
        <v>33</v>
      </c>
      <c r="AD9" s="73">
        <f t="shared" si="7"/>
        <v>0</v>
      </c>
      <c r="AE9" s="73">
        <f t="shared" si="8"/>
        <v>0</v>
      </c>
      <c r="AF9" s="73">
        <f t="shared" si="9"/>
        <v>0</v>
      </c>
      <c r="AG9" s="73">
        <f t="shared" si="10"/>
        <v>0</v>
      </c>
      <c r="AH9" s="73" t="str">
        <f t="shared" ref="AH9:AQ9" si="35">AT9+LOOKUP(AT$10,$AT$3:$BC$3,$AT9:$BC9)</f>
        <v>#DIV/0!</v>
      </c>
      <c r="AI9" s="73" t="str">
        <f t="shared" si="35"/>
        <v>#DIV/0!</v>
      </c>
      <c r="AJ9" s="73" t="str">
        <f t="shared" si="35"/>
        <v>#DIV/0!</v>
      </c>
      <c r="AK9" s="73" t="str">
        <f t="shared" si="35"/>
        <v>#DIV/0!</v>
      </c>
      <c r="AL9" s="73" t="str">
        <f t="shared" si="35"/>
        <v>#DIV/0!</v>
      </c>
      <c r="AM9" s="73" t="str">
        <f t="shared" si="35"/>
        <v>#DIV/0!</v>
      </c>
      <c r="AN9" s="73" t="str">
        <f t="shared" si="35"/>
        <v>#DIV/0!</v>
      </c>
      <c r="AO9" s="73" t="str">
        <f t="shared" si="35"/>
        <v>#DIV/0!</v>
      </c>
      <c r="AP9" s="73" t="str">
        <f t="shared" si="35"/>
        <v>#DIV/0!</v>
      </c>
      <c r="AQ9" s="73" t="str">
        <f t="shared" si="35"/>
        <v>#DIV/0!</v>
      </c>
      <c r="AR9" s="73" t="str">
        <f t="shared" si="12"/>
        <v>#DIV/0!</v>
      </c>
      <c r="AS9" s="4"/>
      <c r="AT9" s="73">
        <f t="shared" si="13"/>
        <v>0</v>
      </c>
      <c r="AU9" s="73">
        <f t="shared" si="14"/>
        <v>0</v>
      </c>
      <c r="AV9" s="73">
        <f t="shared" si="15"/>
        <v>0</v>
      </c>
      <c r="AW9" s="73">
        <f t="shared" si="16"/>
        <v>0</v>
      </c>
      <c r="AX9" s="73">
        <f t="shared" si="17"/>
        <v>0</v>
      </c>
      <c r="AY9" s="73">
        <f t="shared" si="18"/>
        <v>0</v>
      </c>
      <c r="AZ9" s="73">
        <f t="shared" si="19"/>
        <v>0</v>
      </c>
      <c r="BA9" s="73">
        <f t="shared" si="20"/>
        <v>0</v>
      </c>
      <c r="BB9" s="73">
        <f t="shared" si="21"/>
        <v>0</v>
      </c>
      <c r="BC9" s="73">
        <f t="shared" si="22"/>
        <v>0</v>
      </c>
      <c r="BD9" s="81" t="str">
        <f t="shared" si="33"/>
        <v>#DIV/0!</v>
      </c>
      <c r="BE9" s="20">
        <f t="shared" si="23"/>
        <v>0</v>
      </c>
      <c r="BF9" s="20" t="str">
        <f t="shared" si="24"/>
        <v>#DIV/0!</v>
      </c>
      <c r="BG9" s="20" t="str">
        <f t="shared" ref="BG9:BJ9" si="36">AD9/SUM(AD$4:AD$9)</f>
        <v>#DIV/0!</v>
      </c>
      <c r="BH9" s="20" t="str">
        <f t="shared" si="36"/>
        <v>#DIV/0!</v>
      </c>
      <c r="BI9" s="20" t="str">
        <f t="shared" si="36"/>
        <v>#DIV/0!</v>
      </c>
      <c r="BJ9" s="20" t="str">
        <f t="shared" si="36"/>
        <v>#DIV/0!</v>
      </c>
      <c r="BK9" s="20"/>
      <c r="BL9" s="20"/>
      <c r="BM9" s="20"/>
    </row>
    <row r="10" ht="14.25" customHeight="1" spans="1:65" x14ac:dyDescent="0.25">
      <c r="A10" s="4"/>
      <c r="B10" s="73">
        <f t="shared" ref="B10:E10" si="37">SUM(B4:B8)</f>
        <v>0</v>
      </c>
      <c r="C10" s="73">
        <f t="shared" si="37"/>
        <v>0</v>
      </c>
      <c r="D10" s="73">
        <f t="shared" si="37"/>
        <v>0</v>
      </c>
      <c r="E10" s="73">
        <f t="shared" si="37"/>
        <v>0</v>
      </c>
      <c r="F10" s="73"/>
      <c r="G10" s="73">
        <f t="shared" ref="G10:J10" si="38">SUM(G4:G8)</f>
        <v>0</v>
      </c>
      <c r="H10" s="73">
        <f t="shared" si="38"/>
        <v>0</v>
      </c>
      <c r="I10" s="73">
        <f t="shared" si="38"/>
        <v>0</v>
      </c>
      <c r="J10" s="73">
        <f t="shared" si="38"/>
        <v>0</v>
      </c>
      <c r="K10" s="73"/>
      <c r="L10" s="73">
        <f t="shared" ref="L10:O10" si="39">SUM(L4:L8)</f>
        <v>0</v>
      </c>
      <c r="M10" s="73">
        <f t="shared" si="39"/>
        <v>0</v>
      </c>
      <c r="N10" s="73">
        <f t="shared" si="39"/>
        <v>0</v>
      </c>
      <c r="O10" s="73">
        <f t="shared" si="39"/>
        <v>0</v>
      </c>
      <c r="P10" s="73"/>
      <c r="Q10" s="73">
        <f t="shared" ref="Q10:T10" si="40">SUM(Q4:Q8)</f>
        <v>0</v>
      </c>
      <c r="R10" s="73">
        <f t="shared" si="40"/>
        <v>0</v>
      </c>
      <c r="S10" s="73">
        <f t="shared" si="40"/>
        <v>0</v>
      </c>
      <c r="T10" s="73">
        <f t="shared" si="40"/>
        <v>0</v>
      </c>
      <c r="U10" s="4"/>
      <c r="V10" s="80"/>
      <c r="W10" s="80"/>
      <c r="X10" s="80"/>
      <c r="Y10" s="80"/>
      <c r="Z10" s="80"/>
      <c r="AA10" s="80"/>
      <c r="AB10" s="80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82" t="str">
        <f>BM2</f>
        <v>#DIV/0!</v>
      </c>
      <c r="AS10" s="4"/>
      <c r="AT10" s="83" t="str">
        <f>BG92</f>
        <v>#DIV/0!</v>
      </c>
      <c r="AU10" s="83" t="str">
        <f>BG93</f>
        <v>#DIV/0!</v>
      </c>
      <c r="AV10" s="83" t="str">
        <f>BG94</f>
        <v>#DIV/0!</v>
      </c>
      <c r="AW10" s="83" t="str">
        <f>BG95</f>
        <v>#DIV/0!</v>
      </c>
      <c r="AX10" s="83" t="str">
        <f>BG96</f>
        <v>#DIV/0!</v>
      </c>
      <c r="AY10" s="83" t="str">
        <f>BG97</f>
        <v>#DIV/0!</v>
      </c>
      <c r="AZ10" s="83" t="str">
        <f>BG98</f>
        <v>#DIV/0!</v>
      </c>
      <c r="BA10" s="83" t="str">
        <f>BG99</f>
        <v>#DIV/0!</v>
      </c>
      <c r="BB10" s="83" t="str">
        <f>BG100</f>
        <v>#DIV/0!</v>
      </c>
      <c r="BC10" s="83" t="str">
        <f>BG101</f>
        <v>#DIV/0!</v>
      </c>
      <c r="BD10" s="4"/>
      <c r="BE10" s="20">
        <f t="shared" ref="BE10:BJ10" si="41">SUM(BE4:BE9)</f>
        <v>0</v>
      </c>
      <c r="BF10" s="20" t="str">
        <f t="shared" si="41"/>
        <v>#DIV/0!</v>
      </c>
      <c r="BG10" s="20" t="str">
        <f t="shared" si="41"/>
        <v>#DIV/0!</v>
      </c>
      <c r="BH10" s="20" t="str">
        <f t="shared" si="41"/>
        <v>#DIV/0!</v>
      </c>
      <c r="BI10" s="20" t="str">
        <f t="shared" si="41"/>
        <v>#DIV/0!</v>
      </c>
      <c r="BJ10" s="20" t="str">
        <f t="shared" si="41"/>
        <v>#DIV/0!</v>
      </c>
      <c r="BK10" s="20"/>
      <c r="BL10" s="20"/>
      <c r="BM10" s="20"/>
    </row>
    <row r="11" ht="14.25" customHeight="1" spans="1:65" x14ac:dyDescent="0.25">
      <c r="A11" s="4"/>
      <c r="B11" s="4"/>
      <c r="C11" s="4"/>
      <c r="D11" s="4"/>
      <c r="E11" s="84">
        <f>SUM(B10:E10)</f>
        <v>0</v>
      </c>
      <c r="F11" s="4"/>
      <c r="G11" s="4"/>
      <c r="H11" s="4"/>
      <c r="I11" s="4"/>
      <c r="J11" s="85">
        <f>SUM(G10:J10)</f>
        <v>0</v>
      </c>
      <c r="K11" s="4"/>
      <c r="L11" s="4"/>
      <c r="M11" s="4"/>
      <c r="N11" s="4"/>
      <c r="O11" s="85">
        <f>SUM(L10:O10)</f>
        <v>0</v>
      </c>
      <c r="P11" s="4"/>
      <c r="Q11" s="4"/>
      <c r="R11" s="4"/>
      <c r="S11" s="4"/>
      <c r="T11" s="86">
        <f>SUM(Q10:T10)</f>
        <v>0</v>
      </c>
      <c r="U11" s="4"/>
      <c r="V11" s="80"/>
      <c r="W11" s="80"/>
      <c r="X11" s="80"/>
      <c r="Y11" s="80"/>
      <c r="Z11" s="80"/>
      <c r="AA11" s="80"/>
      <c r="AB11" s="80"/>
      <c r="AC11" s="77" t="s">
        <v>78</v>
      </c>
      <c r="AD11" s="4">
        <v>2</v>
      </c>
      <c r="AE11" s="4">
        <v>3</v>
      </c>
      <c r="AF11" s="4">
        <v>4</v>
      </c>
      <c r="AG11" s="4">
        <v>5</v>
      </c>
      <c r="AH11" s="4">
        <v>6</v>
      </c>
      <c r="AI11" s="4">
        <v>7</v>
      </c>
      <c r="AJ11" s="4"/>
      <c r="AK11" s="4"/>
      <c r="AL11" s="4"/>
      <c r="AM11" s="4"/>
      <c r="AN11" s="4"/>
      <c r="AO11" s="4"/>
      <c r="AP11" s="4"/>
      <c r="AQ11" s="4"/>
      <c r="AR11" s="4" t="str">
        <f>BL2</f>
        <v>#DIV/0!</v>
      </c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</row>
    <row r="12" ht="14.25" customHeight="1" spans="1:65" x14ac:dyDescent="0.25">
      <c r="A12" s="4"/>
      <c r="B12" s="87">
        <f>IF(E11,IF(E11&lt;&gt;35,"Total marks mismatch", ""),"")</f>
      </c>
      <c r="C12" s="1"/>
      <c r="D12" s="1"/>
      <c r="E12" s="2"/>
      <c r="F12" s="4"/>
      <c r="G12" s="87">
        <f>IF(J11,IF(J11&lt;&gt;35,"Total marks mismatch", ""),"")</f>
      </c>
      <c r="H12" s="1"/>
      <c r="I12" s="1"/>
      <c r="J12" s="2"/>
      <c r="K12" s="4"/>
      <c r="L12" s="87">
        <f>IF(O11,IF(O11&lt;&gt;35,"Total marks mismatch", ""),"")</f>
      </c>
      <c r="M12" s="1"/>
      <c r="N12" s="1"/>
      <c r="O12" s="2"/>
      <c r="P12" s="4"/>
      <c r="Q12" s="87">
        <f>IF(T11,IF(T11&lt;&gt;35,"Total marks mismatch", ""),"")</f>
      </c>
      <c r="R12" s="1"/>
      <c r="S12" s="1"/>
      <c r="T12" s="2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</row>
    <row r="13" ht="14.25" customHeight="1" spans="1:6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 ht="14.25" customHeight="1" spans="1:6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88">
        <f t="shared" ref="AJ14:AO14" si="42">IF(SUM(AJ17:AJ141),1,0)</f>
        <v>0</v>
      </c>
      <c r="AK14" s="88">
        <f t="shared" si="42"/>
        <v>0</v>
      </c>
      <c r="AL14" s="88">
        <f t="shared" si="42"/>
        <v>0</v>
      </c>
      <c r="AM14" s="88">
        <f t="shared" si="42"/>
        <v>0</v>
      </c>
      <c r="AN14" s="88">
        <f t="shared" si="42"/>
        <v>0</v>
      </c>
      <c r="AO14" s="88">
        <f t="shared" si="42"/>
        <v>0</v>
      </c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</row>
    <row r="15" ht="29.25" customHeight="1" spans="1:65" x14ac:dyDescent="0.25">
      <c r="A15" s="89" t="s">
        <v>79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4"/>
      <c r="V15" s="90" t="s">
        <v>80</v>
      </c>
      <c r="W15" s="7"/>
      <c r="X15" s="7"/>
      <c r="Y15" s="7"/>
      <c r="Z15" s="7"/>
      <c r="AA15" s="7"/>
      <c r="AB15" s="4"/>
      <c r="AC15" s="91" t="s">
        <v>81</v>
      </c>
      <c r="AD15" s="7"/>
      <c r="AE15" s="7"/>
      <c r="AF15" s="7"/>
      <c r="AG15" s="4"/>
      <c r="AH15" s="4"/>
      <c r="AI15" s="4"/>
      <c r="AJ15" s="91" t="s">
        <v>82</v>
      </c>
      <c r="AK15" s="7"/>
      <c r="AL15" s="7"/>
      <c r="AM15" s="7"/>
      <c r="AN15" s="7"/>
      <c r="AO15" s="7"/>
      <c r="AP15" s="4"/>
      <c r="AQ15" s="4"/>
      <c r="AR15" s="75" t="s">
        <v>73</v>
      </c>
      <c r="AS15" s="4"/>
      <c r="AT15" s="76" t="str">
        <f t="shared" ref="AT15:BD15" si="43">AT3</f>
        <v>1,2</v>
      </c>
      <c r="AU15" s="76" t="str">
        <f t="shared" si="43"/>
        <v>1,3</v>
      </c>
      <c r="AV15" s="76" t="str">
        <f t="shared" si="43"/>
        <v>1,4</v>
      </c>
      <c r="AW15" s="76" t="str">
        <f t="shared" si="43"/>
        <v>2,3</v>
      </c>
      <c r="AX15" s="76" t="str">
        <f t="shared" si="43"/>
        <v>2,4</v>
      </c>
      <c r="AY15" s="76" t="str">
        <f t="shared" si="43"/>
        <v>3,4</v>
      </c>
      <c r="AZ15" s="76">
        <f t="shared" si="43"/>
        <v>1</v>
      </c>
      <c r="BA15" s="76" t="str">
        <f t="shared" si="43"/>
        <v>2</v>
      </c>
      <c r="BB15" s="76" t="str">
        <f t="shared" si="43"/>
        <v>3</v>
      </c>
      <c r="BC15" s="76" t="str">
        <f t="shared" si="43"/>
        <v>4</v>
      </c>
      <c r="BD15" s="76" t="str">
        <f t="shared" si="43"/>
        <v>None</v>
      </c>
      <c r="BE15" s="4"/>
      <c r="BF15" s="4"/>
      <c r="BG15" s="4"/>
      <c r="BH15" s="4"/>
      <c r="BI15" s="4"/>
      <c r="BJ15" s="4"/>
      <c r="BK15" s="4"/>
      <c r="BL15" s="4"/>
      <c r="BM15" s="4"/>
    </row>
    <row r="16" ht="14.25" customHeight="1" spans="1:65" x14ac:dyDescent="0.25">
      <c r="A16" s="74" t="s">
        <v>39</v>
      </c>
      <c r="B16" s="74" t="s">
        <v>57</v>
      </c>
      <c r="C16" s="74" t="s">
        <v>58</v>
      </c>
      <c r="D16" s="74" t="s">
        <v>59</v>
      </c>
      <c r="E16" s="74" t="s">
        <v>60</v>
      </c>
      <c r="F16" s="74"/>
      <c r="G16" s="74" t="s">
        <v>61</v>
      </c>
      <c r="H16" s="74" t="s">
        <v>62</v>
      </c>
      <c r="I16" s="74" t="s">
        <v>63</v>
      </c>
      <c r="J16" s="74" t="s">
        <v>64</v>
      </c>
      <c r="K16" s="74"/>
      <c r="L16" s="74" t="s">
        <v>65</v>
      </c>
      <c r="M16" s="74" t="s">
        <v>66</v>
      </c>
      <c r="N16" s="74" t="s">
        <v>67</v>
      </c>
      <c r="O16" s="74" t="s">
        <v>68</v>
      </c>
      <c r="P16" s="74"/>
      <c r="Q16" s="74" t="s">
        <v>69</v>
      </c>
      <c r="R16" s="74" t="s">
        <v>70</v>
      </c>
      <c r="S16" s="74" t="s">
        <v>71</v>
      </c>
      <c r="T16" s="74" t="s">
        <v>72</v>
      </c>
      <c r="U16" s="88" t="s">
        <v>51</v>
      </c>
      <c r="V16" s="92" t="s">
        <v>25</v>
      </c>
      <c r="W16" s="92" t="s">
        <v>27</v>
      </c>
      <c r="X16" s="92" t="s">
        <v>29</v>
      </c>
      <c r="Y16" s="92" t="s">
        <v>30</v>
      </c>
      <c r="Z16" s="92" t="s">
        <v>31</v>
      </c>
      <c r="AA16" s="92" t="s">
        <v>33</v>
      </c>
      <c r="AB16" s="4"/>
      <c r="AC16" s="88">
        <f t="shared" ref="AC16:AF16" si="44">AD2</f>
        <v>1</v>
      </c>
      <c r="AD16" s="88">
        <f t="shared" si="44"/>
        <v>2</v>
      </c>
      <c r="AE16" s="88">
        <f t="shared" si="44"/>
        <v>3</v>
      </c>
      <c r="AF16" s="88">
        <f t="shared" si="44"/>
        <v>4</v>
      </c>
      <c r="AG16" s="88" t="s">
        <v>83</v>
      </c>
      <c r="AH16" s="88" t="s">
        <v>84</v>
      </c>
      <c r="AI16" s="88"/>
      <c r="AJ16" s="93" t="s">
        <v>25</v>
      </c>
      <c r="AK16" s="93" t="s">
        <v>27</v>
      </c>
      <c r="AL16" s="93" t="s">
        <v>29</v>
      </c>
      <c r="AM16" s="93" t="s">
        <v>30</v>
      </c>
      <c r="AN16" s="93" t="s">
        <v>31</v>
      </c>
      <c r="AO16" s="93" t="s">
        <v>33</v>
      </c>
      <c r="AP16" s="4"/>
      <c r="AQ16" s="4"/>
      <c r="AR16" s="6" t="s">
        <v>25</v>
      </c>
      <c r="AS16" s="4"/>
      <c r="AT16" s="73" t="str">
        <f t="shared" ref="AT16:BC16" si="45">AT4/AT$2</f>
        <v>#DIV/0!</v>
      </c>
      <c r="AU16" s="73" t="str">
        <f t="shared" si="45"/>
        <v>#DIV/0!</v>
      </c>
      <c r="AV16" s="73" t="str">
        <f t="shared" si="45"/>
        <v>#DIV/0!</v>
      </c>
      <c r="AW16" s="73" t="str">
        <f t="shared" si="45"/>
        <v>#DIV/0!</v>
      </c>
      <c r="AX16" s="73" t="str">
        <f t="shared" si="45"/>
        <v>#DIV/0!</v>
      </c>
      <c r="AY16" s="73" t="str">
        <f t="shared" si="45"/>
        <v>#DIV/0!</v>
      </c>
      <c r="AZ16" s="73" t="str">
        <f t="shared" si="45"/>
        <v>#DIV/0!</v>
      </c>
      <c r="BA16" s="73" t="str">
        <f t="shared" si="45"/>
        <v>#DIV/0!</v>
      </c>
      <c r="BB16" s="73" t="str">
        <f t="shared" si="45"/>
        <v>#DIV/0!</v>
      </c>
      <c r="BC16" s="73" t="str">
        <f t="shared" si="45"/>
        <v>#DIV/0!</v>
      </c>
      <c r="BD16" s="73">
        <f t="shared" ref="BD16:BD21" si="46">MIN(AO16:AS16)</f>
        <v>0</v>
      </c>
      <c r="BE16" s="4"/>
      <c r="BF16" s="4"/>
      <c r="BG16" s="4"/>
      <c r="BH16" s="4"/>
      <c r="BI16" s="4"/>
      <c r="BJ16" s="4"/>
      <c r="BK16" s="4"/>
      <c r="BL16" s="4"/>
      <c r="BM16" s="4"/>
    </row>
    <row r="17" ht="14.25" customHeight="1" spans="1:65" x14ac:dyDescent="0.25">
      <c r="A17" s="68">
        <f>IF(ISBLANK(CT!A32),"",CT!A32)</f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29">
        <f t="shared" ref="U17:U141" si="47">IF($A17="","",SUM(B17:T17))</f>
      </c>
      <c r="V17" s="73">
        <f t="shared" ref="V17:V141" si="48">IF($A17="","",SUMIF($B$4:$T$4,"&gt;0",$B17:$T17))</f>
      </c>
      <c r="W17" s="73">
        <f t="shared" ref="W17:W141" si="49">IF($A17="","",SUMIF($B$5:$T$5,"&gt;0",$B17:$T17))</f>
      </c>
      <c r="X17" s="73">
        <f t="shared" ref="X17:X141" si="50">IF($A17="","",SUMIF($B$6:$T$6,"&gt;0",$B17:$T17))</f>
      </c>
      <c r="Y17" s="73">
        <f t="shared" ref="Y17:Y141" si="51">IF($A17="","",SUMIF($B$7:$T$7,"&gt;0",$B17:$T17))</f>
      </c>
      <c r="Z17" s="73">
        <f t="shared" ref="Z17:Z141" si="52">IF($A17="","",SUMIF($B$8:$T$8,"&gt;0",$B17:$T17))</f>
      </c>
      <c r="AA17" s="73">
        <f t="shared" ref="AA17:AA141" si="53">IF($A17="","",SUMIF($B$9:$T$9,"&gt;0",$B17:$T17))</f>
      </c>
      <c r="AB17" s="4"/>
      <c r="AC17" s="85">
        <f t="shared" ref="AC17:AC141" si="54">IF($A17="","",SUM(B17:E17))</f>
      </c>
      <c r="AD17" s="85">
        <f t="shared" ref="AD17:AD141" si="55">IF($A17="","",SUM(G17:J17))</f>
      </c>
      <c r="AE17" s="85">
        <f t="shared" ref="AE17:AE141" si="56">IF($A17="","",SUM(L17:O17))</f>
      </c>
      <c r="AF17" s="85">
        <f t="shared" ref="AF17:AF141" si="57">IF($A17="","",SUM(Q17:T17))</f>
      </c>
      <c r="AG17" s="85">
        <f t="shared" ref="AG17:AG141" si="58">COUNTIF(AC17:AF17,0)</f>
        <v>0</v>
      </c>
      <c r="AH17" s="85" t="str">
        <f t="shared" ref="AH17:AH141" si="59">IF(SUM(AC17:AF17)=0,"None",CONCATENATE(IF(AC17&gt;0,AC$16&amp;",",""),IF(AD17&gt;0,AD$16&amp;",",""),IF(AE17&gt;0,AE$16&amp;",",""),IF(AF17&gt;0,AF$16,"")))</f>
        <v>None</v>
      </c>
      <c r="AI17" s="85" t="str">
        <f t="shared" ref="AI17:AI141" si="60">IF(AH17&lt;&gt;"",IF(RIGHT(AH17,1)=",",LEFT(AH17,LEN(AH17)-1),AH17),"None")</f>
        <v>None</v>
      </c>
      <c r="AJ17" s="94">
        <f t="shared" ref="AJ17:AO17" si="61">IF($A17="","",HLOOKUP($AI17,$AD$3:$AR$9,AD$11,FALSE))</f>
      </c>
      <c r="AK17" s="94">
        <f t="shared" si="61"/>
      </c>
      <c r="AL17" s="94">
        <f t="shared" si="61"/>
      </c>
      <c r="AM17" s="94">
        <f t="shared" si="61"/>
      </c>
      <c r="AN17" s="94">
        <f t="shared" si="61"/>
      </c>
      <c r="AO17" s="94">
        <f t="shared" si="61"/>
      </c>
      <c r="AP17" s="95">
        <f t="shared" ref="AP17:AP141" si="62">SUM(AJ17:AO17)</f>
        <v>0</v>
      </c>
      <c r="AQ17" s="4"/>
      <c r="AR17" s="6" t="s">
        <v>27</v>
      </c>
      <c r="AS17" s="4"/>
      <c r="AT17" s="73" t="str">
        <f t="shared" ref="AT17:BC17" si="63">AT5/AT$2</f>
        <v>#DIV/0!</v>
      </c>
      <c r="AU17" s="73" t="str">
        <f t="shared" si="63"/>
        <v>#DIV/0!</v>
      </c>
      <c r="AV17" s="73" t="str">
        <f t="shared" si="63"/>
        <v>#DIV/0!</v>
      </c>
      <c r="AW17" s="73" t="str">
        <f t="shared" si="63"/>
        <v>#DIV/0!</v>
      </c>
      <c r="AX17" s="73" t="str">
        <f t="shared" si="63"/>
        <v>#DIV/0!</v>
      </c>
      <c r="AY17" s="73" t="str">
        <f t="shared" si="63"/>
        <v>#DIV/0!</v>
      </c>
      <c r="AZ17" s="73" t="str">
        <f t="shared" si="63"/>
        <v>#DIV/0!</v>
      </c>
      <c r="BA17" s="73" t="str">
        <f t="shared" si="63"/>
        <v>#DIV/0!</v>
      </c>
      <c r="BB17" s="73" t="str">
        <f t="shared" si="63"/>
        <v>#DIV/0!</v>
      </c>
      <c r="BC17" s="73" t="str">
        <f t="shared" si="63"/>
        <v>#DIV/0!</v>
      </c>
      <c r="BD17" s="73">
        <f t="shared" si="46"/>
        <v>0</v>
      </c>
      <c r="BE17" s="4"/>
      <c r="BF17" s="4"/>
      <c r="BG17" s="4"/>
      <c r="BH17" s="4"/>
      <c r="BI17" s="4"/>
      <c r="BJ17" s="4"/>
      <c r="BK17" s="4"/>
      <c r="BL17" s="4"/>
      <c r="BM17" s="4"/>
    </row>
    <row r="18" ht="14.25" customHeight="1" spans="1:65" x14ac:dyDescent="0.25">
      <c r="A18" s="68">
        <f>IF(ISBLANK(CT!A33),"",CT!A33)</f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29">
        <f t="shared" si="47"/>
      </c>
      <c r="V18" s="73">
        <f t="shared" si="48"/>
      </c>
      <c r="W18" s="73">
        <f t="shared" si="49"/>
      </c>
      <c r="X18" s="73">
        <f t="shared" si="50"/>
      </c>
      <c r="Y18" s="73">
        <f t="shared" si="51"/>
      </c>
      <c r="Z18" s="73">
        <f t="shared" si="52"/>
      </c>
      <c r="AA18" s="73">
        <f t="shared" si="53"/>
      </c>
      <c r="AB18" s="4"/>
      <c r="AC18" s="85">
        <f t="shared" si="54"/>
      </c>
      <c r="AD18" s="85">
        <f t="shared" si="55"/>
      </c>
      <c r="AE18" s="85">
        <f t="shared" si="56"/>
      </c>
      <c r="AF18" s="85">
        <f t="shared" si="57"/>
      </c>
      <c r="AG18" s="85">
        <f t="shared" si="58"/>
        <v>0</v>
      </c>
      <c r="AH18" s="85" t="str">
        <f t="shared" si="59"/>
        <v>None</v>
      </c>
      <c r="AI18" s="85" t="str">
        <f t="shared" si="60"/>
        <v>None</v>
      </c>
      <c r="AJ18" s="94">
        <f t="shared" ref="AJ18:AO18" si="64">IF($A18="","",HLOOKUP($AI18,$AD$3:$AR$9,AD$11,FALSE))</f>
      </c>
      <c r="AK18" s="94">
        <f t="shared" si="64"/>
      </c>
      <c r="AL18" s="94">
        <f t="shared" si="64"/>
      </c>
      <c r="AM18" s="94">
        <f t="shared" si="64"/>
      </c>
      <c r="AN18" s="94">
        <f t="shared" si="64"/>
      </c>
      <c r="AO18" s="94">
        <f t="shared" si="64"/>
      </c>
      <c r="AP18" s="95">
        <f t="shared" si="62"/>
        <v>0</v>
      </c>
      <c r="AQ18" s="4"/>
      <c r="AR18" s="6" t="s">
        <v>29</v>
      </c>
      <c r="AS18" s="4"/>
      <c r="AT18" s="73" t="str">
        <f t="shared" ref="AT18:BC18" si="65">AT6/AT$2</f>
        <v>#DIV/0!</v>
      </c>
      <c r="AU18" s="73" t="str">
        <f t="shared" si="65"/>
        <v>#DIV/0!</v>
      </c>
      <c r="AV18" s="73" t="str">
        <f t="shared" si="65"/>
        <v>#DIV/0!</v>
      </c>
      <c r="AW18" s="73" t="str">
        <f t="shared" si="65"/>
        <v>#DIV/0!</v>
      </c>
      <c r="AX18" s="73" t="str">
        <f t="shared" si="65"/>
        <v>#DIV/0!</v>
      </c>
      <c r="AY18" s="73" t="str">
        <f t="shared" si="65"/>
        <v>#DIV/0!</v>
      </c>
      <c r="AZ18" s="73" t="str">
        <f t="shared" si="65"/>
        <v>#DIV/0!</v>
      </c>
      <c r="BA18" s="73" t="str">
        <f t="shared" si="65"/>
        <v>#DIV/0!</v>
      </c>
      <c r="BB18" s="73" t="str">
        <f t="shared" si="65"/>
        <v>#DIV/0!</v>
      </c>
      <c r="BC18" s="73" t="str">
        <f t="shared" si="65"/>
        <v>#DIV/0!</v>
      </c>
      <c r="BD18" s="73">
        <f t="shared" si="46"/>
        <v>0</v>
      </c>
      <c r="BE18" s="4"/>
      <c r="BF18" s="4"/>
      <c r="BG18" s="4"/>
      <c r="BH18" s="4"/>
      <c r="BI18" s="4"/>
      <c r="BJ18" s="4"/>
      <c r="BK18" s="4"/>
      <c r="BL18" s="4"/>
      <c r="BM18" s="4"/>
    </row>
    <row r="19" ht="14.25" customHeight="1" spans="1:65" x14ac:dyDescent="0.25">
      <c r="A19" s="68">
        <f>IF(ISBLANK(CT!A34),"",CT!A34)</f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29">
        <f t="shared" si="47"/>
      </c>
      <c r="V19" s="73">
        <f t="shared" si="48"/>
      </c>
      <c r="W19" s="73">
        <f t="shared" si="49"/>
      </c>
      <c r="X19" s="73">
        <f t="shared" si="50"/>
      </c>
      <c r="Y19" s="73">
        <f t="shared" si="51"/>
      </c>
      <c r="Z19" s="73">
        <f t="shared" si="52"/>
      </c>
      <c r="AA19" s="73">
        <f t="shared" si="53"/>
      </c>
      <c r="AB19" s="4"/>
      <c r="AC19" s="85">
        <f t="shared" si="54"/>
      </c>
      <c r="AD19" s="85">
        <f t="shared" si="55"/>
      </c>
      <c r="AE19" s="85">
        <f t="shared" si="56"/>
      </c>
      <c r="AF19" s="85">
        <f t="shared" si="57"/>
      </c>
      <c r="AG19" s="85">
        <f t="shared" si="58"/>
        <v>0</v>
      </c>
      <c r="AH19" s="85" t="str">
        <f t="shared" si="59"/>
        <v>None</v>
      </c>
      <c r="AI19" s="85" t="str">
        <f t="shared" si="60"/>
        <v>None</v>
      </c>
      <c r="AJ19" s="94">
        <f t="shared" ref="AJ19:AO19" si="66">IF($A19="","",HLOOKUP($AI19,$AD$3:$AR$9,AD$11,FALSE))</f>
      </c>
      <c r="AK19" s="94">
        <f t="shared" si="66"/>
      </c>
      <c r="AL19" s="94">
        <f t="shared" si="66"/>
      </c>
      <c r="AM19" s="94">
        <f t="shared" si="66"/>
      </c>
      <c r="AN19" s="94">
        <f t="shared" si="66"/>
      </c>
      <c r="AO19" s="94">
        <f t="shared" si="66"/>
      </c>
      <c r="AP19" s="95">
        <f t="shared" si="62"/>
        <v>0</v>
      </c>
      <c r="AQ19" s="4"/>
      <c r="AR19" s="6" t="s">
        <v>30</v>
      </c>
      <c r="AS19" s="4"/>
      <c r="AT19" s="73" t="str">
        <f t="shared" ref="AT19:BC19" si="67">AT7/AT$2</f>
        <v>#DIV/0!</v>
      </c>
      <c r="AU19" s="73" t="str">
        <f t="shared" si="67"/>
        <v>#DIV/0!</v>
      </c>
      <c r="AV19" s="73" t="str">
        <f t="shared" si="67"/>
        <v>#DIV/0!</v>
      </c>
      <c r="AW19" s="73" t="str">
        <f t="shared" si="67"/>
        <v>#DIV/0!</v>
      </c>
      <c r="AX19" s="73" t="str">
        <f t="shared" si="67"/>
        <v>#DIV/0!</v>
      </c>
      <c r="AY19" s="73" t="str">
        <f t="shared" si="67"/>
        <v>#DIV/0!</v>
      </c>
      <c r="AZ19" s="73" t="str">
        <f t="shared" si="67"/>
        <v>#DIV/0!</v>
      </c>
      <c r="BA19" s="73" t="str">
        <f t="shared" si="67"/>
        <v>#DIV/0!</v>
      </c>
      <c r="BB19" s="73" t="str">
        <f t="shared" si="67"/>
        <v>#DIV/0!</v>
      </c>
      <c r="BC19" s="73" t="str">
        <f t="shared" si="67"/>
        <v>#DIV/0!</v>
      </c>
      <c r="BD19" s="73">
        <f t="shared" si="46"/>
        <v>0</v>
      </c>
      <c r="BE19" s="4"/>
      <c r="BF19" s="4"/>
      <c r="BG19" s="4"/>
      <c r="BH19" s="4"/>
      <c r="BI19" s="4"/>
      <c r="BJ19" s="4"/>
      <c r="BK19" s="4"/>
      <c r="BL19" s="4"/>
      <c r="BM19" s="4"/>
    </row>
    <row r="20" ht="14.25" customHeight="1" spans="1:65" x14ac:dyDescent="0.25">
      <c r="A20" s="68">
        <f>IF(ISBLANK(CT!A35),"",CT!A35)</f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29">
        <f t="shared" si="47"/>
      </c>
      <c r="V20" s="73">
        <f t="shared" si="48"/>
      </c>
      <c r="W20" s="73">
        <f t="shared" si="49"/>
      </c>
      <c r="X20" s="73">
        <f t="shared" si="50"/>
      </c>
      <c r="Y20" s="73">
        <f t="shared" si="51"/>
      </c>
      <c r="Z20" s="73">
        <f t="shared" si="52"/>
      </c>
      <c r="AA20" s="73">
        <f t="shared" si="53"/>
      </c>
      <c r="AB20" s="4"/>
      <c r="AC20" s="85">
        <f t="shared" si="54"/>
      </c>
      <c r="AD20" s="85">
        <f t="shared" si="55"/>
      </c>
      <c r="AE20" s="85">
        <f t="shared" si="56"/>
      </c>
      <c r="AF20" s="85">
        <f t="shared" si="57"/>
      </c>
      <c r="AG20" s="85">
        <f t="shared" si="58"/>
        <v>0</v>
      </c>
      <c r="AH20" s="85" t="str">
        <f t="shared" si="59"/>
        <v>None</v>
      </c>
      <c r="AI20" s="85" t="str">
        <f t="shared" si="60"/>
        <v>None</v>
      </c>
      <c r="AJ20" s="94">
        <f t="shared" ref="AJ20:AO20" si="68">IF($A20="","",HLOOKUP($AI20,$AD$3:$AR$9,AD$11,FALSE))</f>
      </c>
      <c r="AK20" s="94">
        <f t="shared" si="68"/>
      </c>
      <c r="AL20" s="94">
        <f t="shared" si="68"/>
      </c>
      <c r="AM20" s="94">
        <f t="shared" si="68"/>
      </c>
      <c r="AN20" s="94">
        <f t="shared" si="68"/>
      </c>
      <c r="AO20" s="94">
        <f t="shared" si="68"/>
      </c>
      <c r="AP20" s="95">
        <f t="shared" si="62"/>
        <v>0</v>
      </c>
      <c r="AQ20" s="4"/>
      <c r="AR20" s="6" t="s">
        <v>31</v>
      </c>
      <c r="AS20" s="4"/>
      <c r="AT20" s="73" t="str">
        <f t="shared" ref="AT20:BC20" si="69">AT8/AT$2</f>
        <v>#DIV/0!</v>
      </c>
      <c r="AU20" s="73" t="str">
        <f t="shared" si="69"/>
        <v>#DIV/0!</v>
      </c>
      <c r="AV20" s="73" t="str">
        <f t="shared" si="69"/>
        <v>#DIV/0!</v>
      </c>
      <c r="AW20" s="73" t="str">
        <f t="shared" si="69"/>
        <v>#DIV/0!</v>
      </c>
      <c r="AX20" s="73" t="str">
        <f t="shared" si="69"/>
        <v>#DIV/0!</v>
      </c>
      <c r="AY20" s="73" t="str">
        <f t="shared" si="69"/>
        <v>#DIV/0!</v>
      </c>
      <c r="AZ20" s="73" t="str">
        <f t="shared" si="69"/>
        <v>#DIV/0!</v>
      </c>
      <c r="BA20" s="73" t="str">
        <f t="shared" si="69"/>
        <v>#DIV/0!</v>
      </c>
      <c r="BB20" s="73" t="str">
        <f t="shared" si="69"/>
        <v>#DIV/0!</v>
      </c>
      <c r="BC20" s="73" t="str">
        <f t="shared" si="69"/>
        <v>#DIV/0!</v>
      </c>
      <c r="BD20" s="73">
        <f t="shared" si="46"/>
        <v>0</v>
      </c>
      <c r="BE20" s="4"/>
      <c r="BF20" s="4"/>
      <c r="BG20" s="4"/>
      <c r="BH20" s="4"/>
      <c r="BI20" s="4"/>
      <c r="BJ20" s="4"/>
      <c r="BK20" s="4"/>
      <c r="BL20" s="4"/>
      <c r="BM20" s="4"/>
    </row>
    <row r="21" ht="14.25" customHeight="1" spans="1:65" x14ac:dyDescent="0.25">
      <c r="A21" s="68">
        <f>IF(ISBLANK(CT!A36),"",CT!A36)</f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29">
        <f t="shared" si="47"/>
      </c>
      <c r="V21" s="73">
        <f t="shared" si="48"/>
      </c>
      <c r="W21" s="73">
        <f t="shared" si="49"/>
      </c>
      <c r="X21" s="73">
        <f t="shared" si="50"/>
      </c>
      <c r="Y21" s="73">
        <f t="shared" si="51"/>
      </c>
      <c r="Z21" s="73">
        <f t="shared" si="52"/>
      </c>
      <c r="AA21" s="73">
        <f t="shared" si="53"/>
      </c>
      <c r="AB21" s="4"/>
      <c r="AC21" s="85">
        <f t="shared" si="54"/>
      </c>
      <c r="AD21" s="85">
        <f t="shared" si="55"/>
      </c>
      <c r="AE21" s="85">
        <f t="shared" si="56"/>
      </c>
      <c r="AF21" s="85">
        <f t="shared" si="57"/>
      </c>
      <c r="AG21" s="85">
        <f t="shared" si="58"/>
        <v>0</v>
      </c>
      <c r="AH21" s="85" t="str">
        <f t="shared" si="59"/>
        <v>None</v>
      </c>
      <c r="AI21" s="85" t="str">
        <f t="shared" si="60"/>
        <v>None</v>
      </c>
      <c r="AJ21" s="94">
        <f t="shared" ref="AJ21:AO21" si="70">IF($A21="","",HLOOKUP($AI21,$AD$3:$AR$9,AD$11,FALSE))</f>
      </c>
      <c r="AK21" s="94">
        <f t="shared" si="70"/>
      </c>
      <c r="AL21" s="94">
        <f t="shared" si="70"/>
      </c>
      <c r="AM21" s="94">
        <f t="shared" si="70"/>
      </c>
      <c r="AN21" s="94">
        <f t="shared" si="70"/>
      </c>
      <c r="AO21" s="94">
        <f t="shared" si="70"/>
      </c>
      <c r="AP21" s="95">
        <f t="shared" si="62"/>
        <v>0</v>
      </c>
      <c r="AQ21" s="4"/>
      <c r="AR21" s="6" t="s">
        <v>33</v>
      </c>
      <c r="AS21" s="4"/>
      <c r="AT21" s="73" t="str">
        <f t="shared" ref="AT21:BC21" si="71">AT9/AT$2</f>
        <v>#DIV/0!</v>
      </c>
      <c r="AU21" s="73" t="str">
        <f t="shared" si="71"/>
        <v>#DIV/0!</v>
      </c>
      <c r="AV21" s="73" t="str">
        <f t="shared" si="71"/>
        <v>#DIV/0!</v>
      </c>
      <c r="AW21" s="73" t="str">
        <f t="shared" si="71"/>
        <v>#DIV/0!</v>
      </c>
      <c r="AX21" s="73" t="str">
        <f t="shared" si="71"/>
        <v>#DIV/0!</v>
      </c>
      <c r="AY21" s="73" t="str">
        <f t="shared" si="71"/>
        <v>#DIV/0!</v>
      </c>
      <c r="AZ21" s="73" t="str">
        <f t="shared" si="71"/>
        <v>#DIV/0!</v>
      </c>
      <c r="BA21" s="73" t="str">
        <f t="shared" si="71"/>
        <v>#DIV/0!</v>
      </c>
      <c r="BB21" s="73" t="str">
        <f t="shared" si="71"/>
        <v>#DIV/0!</v>
      </c>
      <c r="BC21" s="73" t="str">
        <f t="shared" si="71"/>
        <v>#DIV/0!</v>
      </c>
      <c r="BD21" s="73">
        <f t="shared" si="46"/>
        <v>0</v>
      </c>
      <c r="BE21" s="4"/>
      <c r="BF21" s="4"/>
      <c r="BG21" s="4"/>
      <c r="BH21" s="4"/>
      <c r="BI21" s="4"/>
      <c r="BJ21" s="4"/>
      <c r="BK21" s="4"/>
      <c r="BL21" s="4"/>
      <c r="BM21" s="4"/>
    </row>
    <row r="22" ht="14.25" customHeight="1" spans="1:65" x14ac:dyDescent="0.25">
      <c r="A22" s="68">
        <f>IF(ISBLANK(CT!A37),"",CT!A37)</f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29">
        <f t="shared" si="47"/>
      </c>
      <c r="V22" s="73">
        <f t="shared" si="48"/>
      </c>
      <c r="W22" s="73">
        <f t="shared" si="49"/>
      </c>
      <c r="X22" s="73">
        <f t="shared" si="50"/>
      </c>
      <c r="Y22" s="73">
        <f t="shared" si="51"/>
      </c>
      <c r="Z22" s="73">
        <f t="shared" si="52"/>
      </c>
      <c r="AA22" s="73">
        <f t="shared" si="53"/>
      </c>
      <c r="AB22" s="4"/>
      <c r="AC22" s="85">
        <f t="shared" si="54"/>
      </c>
      <c r="AD22" s="85">
        <f t="shared" si="55"/>
      </c>
      <c r="AE22" s="85">
        <f t="shared" si="56"/>
      </c>
      <c r="AF22" s="85">
        <f t="shared" si="57"/>
      </c>
      <c r="AG22" s="85">
        <f t="shared" si="58"/>
        <v>0</v>
      </c>
      <c r="AH22" s="85" t="str">
        <f t="shared" si="59"/>
        <v>None</v>
      </c>
      <c r="AI22" s="85" t="str">
        <f t="shared" si="60"/>
        <v>None</v>
      </c>
      <c r="AJ22" s="94">
        <f t="shared" ref="AJ22:AO22" si="72">IF($A22="","",HLOOKUP($AI22,$AD$3:$AR$9,AD$11,FALSE))</f>
      </c>
      <c r="AK22" s="94">
        <f t="shared" si="72"/>
      </c>
      <c r="AL22" s="94">
        <f t="shared" si="72"/>
      </c>
      <c r="AM22" s="94">
        <f t="shared" si="72"/>
      </c>
      <c r="AN22" s="94">
        <f t="shared" si="72"/>
      </c>
      <c r="AO22" s="94">
        <f t="shared" si="72"/>
      </c>
      <c r="AP22" s="95">
        <f t="shared" si="62"/>
        <v>0</v>
      </c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</row>
    <row r="23" ht="14.25" customHeight="1" spans="1:65" x14ac:dyDescent="0.25">
      <c r="A23" s="68">
        <f>IF(ISBLANK(CT!A38),"",CT!A38)</f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29">
        <f t="shared" si="47"/>
      </c>
      <c r="V23" s="73">
        <f t="shared" si="48"/>
      </c>
      <c r="W23" s="73">
        <f t="shared" si="49"/>
      </c>
      <c r="X23" s="73">
        <f t="shared" si="50"/>
      </c>
      <c r="Y23" s="73">
        <f t="shared" si="51"/>
      </c>
      <c r="Z23" s="73">
        <f t="shared" si="52"/>
      </c>
      <c r="AA23" s="73">
        <f t="shared" si="53"/>
      </c>
      <c r="AB23" s="4"/>
      <c r="AC23" s="85">
        <f t="shared" si="54"/>
      </c>
      <c r="AD23" s="85">
        <f t="shared" si="55"/>
      </c>
      <c r="AE23" s="85">
        <f t="shared" si="56"/>
      </c>
      <c r="AF23" s="85">
        <f t="shared" si="57"/>
      </c>
      <c r="AG23" s="85">
        <f t="shared" si="58"/>
        <v>0</v>
      </c>
      <c r="AH23" s="85" t="str">
        <f t="shared" si="59"/>
        <v>None</v>
      </c>
      <c r="AI23" s="85" t="str">
        <f t="shared" si="60"/>
        <v>None</v>
      </c>
      <c r="AJ23" s="94">
        <f t="shared" ref="AJ23:AO23" si="73">IF($A23="","",HLOOKUP($AI23,$AD$3:$AR$9,AD$11,FALSE))</f>
      </c>
      <c r="AK23" s="94">
        <f t="shared" si="73"/>
      </c>
      <c r="AL23" s="94">
        <f t="shared" si="73"/>
      </c>
      <c r="AM23" s="94">
        <f t="shared" si="73"/>
      </c>
      <c r="AN23" s="94">
        <f t="shared" si="73"/>
      </c>
      <c r="AO23" s="94">
        <f t="shared" si="73"/>
      </c>
      <c r="AP23" s="95">
        <f t="shared" si="62"/>
        <v>0</v>
      </c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</row>
    <row r="24" ht="14.25" customHeight="1" spans="1:65" x14ac:dyDescent="0.25">
      <c r="A24" s="68">
        <f>IF(ISBLANK(CT!A39),"",CT!A39)</f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29">
        <f t="shared" si="47"/>
      </c>
      <c r="V24" s="73">
        <f t="shared" si="48"/>
      </c>
      <c r="W24" s="73">
        <f t="shared" si="49"/>
      </c>
      <c r="X24" s="73">
        <f t="shared" si="50"/>
      </c>
      <c r="Y24" s="73">
        <f t="shared" si="51"/>
      </c>
      <c r="Z24" s="73">
        <f t="shared" si="52"/>
      </c>
      <c r="AA24" s="73">
        <f t="shared" si="53"/>
      </c>
      <c r="AB24" s="4"/>
      <c r="AC24" s="85">
        <f t="shared" si="54"/>
      </c>
      <c r="AD24" s="85">
        <f t="shared" si="55"/>
      </c>
      <c r="AE24" s="85">
        <f t="shared" si="56"/>
      </c>
      <c r="AF24" s="85">
        <f t="shared" si="57"/>
      </c>
      <c r="AG24" s="85">
        <f t="shared" si="58"/>
        <v>0</v>
      </c>
      <c r="AH24" s="85" t="str">
        <f t="shared" si="59"/>
        <v>None</v>
      </c>
      <c r="AI24" s="85" t="str">
        <f t="shared" si="60"/>
        <v>None</v>
      </c>
      <c r="AJ24" s="94">
        <f t="shared" ref="AJ24:AO24" si="74">IF($A24="","",HLOOKUP($AI24,$AD$3:$AR$9,AD$11,FALSE))</f>
      </c>
      <c r="AK24" s="94">
        <f t="shared" si="74"/>
      </c>
      <c r="AL24" s="94">
        <f t="shared" si="74"/>
      </c>
      <c r="AM24" s="94">
        <f t="shared" si="74"/>
      </c>
      <c r="AN24" s="94">
        <f t="shared" si="74"/>
      </c>
      <c r="AO24" s="94">
        <f t="shared" si="74"/>
      </c>
      <c r="AP24" s="95">
        <f t="shared" si="62"/>
        <v>0</v>
      </c>
      <c r="AQ24" s="4"/>
      <c r="AR24" s="4"/>
      <c r="AS24" s="4"/>
      <c r="AT24" s="4" t="s">
        <v>85</v>
      </c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</row>
    <row r="25" ht="14.25" customHeight="1" spans="1:65" x14ac:dyDescent="0.25">
      <c r="A25" s="68">
        <f>IF(ISBLANK(CT!A40),"",CT!A40)</f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29">
        <f t="shared" si="47"/>
      </c>
      <c r="V25" s="73">
        <f t="shared" si="48"/>
      </c>
      <c r="W25" s="73">
        <f t="shared" si="49"/>
      </c>
      <c r="X25" s="73">
        <f t="shared" si="50"/>
      </c>
      <c r="Y25" s="73">
        <f t="shared" si="51"/>
      </c>
      <c r="Z25" s="73">
        <f t="shared" si="52"/>
      </c>
      <c r="AA25" s="73">
        <f t="shared" si="53"/>
      </c>
      <c r="AB25" s="4"/>
      <c r="AC25" s="85">
        <f t="shared" si="54"/>
      </c>
      <c r="AD25" s="85">
        <f t="shared" si="55"/>
      </c>
      <c r="AE25" s="85">
        <f t="shared" si="56"/>
      </c>
      <c r="AF25" s="85">
        <f t="shared" si="57"/>
      </c>
      <c r="AG25" s="85">
        <f t="shared" si="58"/>
        <v>0</v>
      </c>
      <c r="AH25" s="85" t="str">
        <f t="shared" si="59"/>
        <v>None</v>
      </c>
      <c r="AI25" s="85" t="str">
        <f t="shared" si="60"/>
        <v>None</v>
      </c>
      <c r="AJ25" s="94">
        <f t="shared" ref="AJ25:AO25" si="75">IF($A25="","",HLOOKUP($AI25,$AD$3:$AR$9,AD$11,FALSE))</f>
      </c>
      <c r="AK25" s="94">
        <f t="shared" si="75"/>
      </c>
      <c r="AL25" s="94">
        <f t="shared" si="75"/>
      </c>
      <c r="AM25" s="94">
        <f t="shared" si="75"/>
      </c>
      <c r="AN25" s="94">
        <f t="shared" si="75"/>
      </c>
      <c r="AO25" s="94">
        <f t="shared" si="75"/>
      </c>
      <c r="AP25" s="95">
        <f t="shared" si="62"/>
        <v>0</v>
      </c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</row>
    <row r="26" ht="14.25" customHeight="1" spans="1:65" x14ac:dyDescent="0.25">
      <c r="A26" s="68">
        <f>IF(ISBLANK(CT!A41),"",CT!A41)</f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29">
        <f t="shared" si="47"/>
      </c>
      <c r="V26" s="73">
        <f t="shared" si="48"/>
      </c>
      <c r="W26" s="73">
        <f t="shared" si="49"/>
      </c>
      <c r="X26" s="73">
        <f t="shared" si="50"/>
      </c>
      <c r="Y26" s="73">
        <f t="shared" si="51"/>
      </c>
      <c r="Z26" s="73">
        <f t="shared" si="52"/>
      </c>
      <c r="AA26" s="73">
        <f t="shared" si="53"/>
      </c>
      <c r="AB26" s="4"/>
      <c r="AC26" s="85">
        <f t="shared" si="54"/>
      </c>
      <c r="AD26" s="85">
        <f t="shared" si="55"/>
      </c>
      <c r="AE26" s="85">
        <f t="shared" si="56"/>
      </c>
      <c r="AF26" s="85">
        <f t="shared" si="57"/>
      </c>
      <c r="AG26" s="85">
        <f t="shared" si="58"/>
        <v>0</v>
      </c>
      <c r="AH26" s="85" t="str">
        <f t="shared" si="59"/>
        <v>None</v>
      </c>
      <c r="AI26" s="85" t="str">
        <f t="shared" si="60"/>
        <v>None</v>
      </c>
      <c r="AJ26" s="94">
        <f t="shared" ref="AJ26:AO26" si="76">IF($A26="","",HLOOKUP($AI26,$AD$3:$AR$9,AD$11,FALSE))</f>
      </c>
      <c r="AK26" s="94">
        <f t="shared" si="76"/>
      </c>
      <c r="AL26" s="94">
        <f t="shared" si="76"/>
      </c>
      <c r="AM26" s="94">
        <f t="shared" si="76"/>
      </c>
      <c r="AN26" s="94">
        <f t="shared" si="76"/>
      </c>
      <c r="AO26" s="94">
        <f t="shared" si="76"/>
      </c>
      <c r="AP26" s="95">
        <f t="shared" si="62"/>
        <v>0</v>
      </c>
      <c r="AQ26" s="4"/>
      <c r="AR26" s="75"/>
      <c r="AS26" s="4"/>
      <c r="AT26" s="76" t="str">
        <f t="shared" ref="AT26:BD26" si="77">AT15</f>
        <v>1,2</v>
      </c>
      <c r="AU26" s="76" t="str">
        <f t="shared" si="77"/>
        <v>1,3</v>
      </c>
      <c r="AV26" s="76" t="str">
        <f t="shared" si="77"/>
        <v>1,4</v>
      </c>
      <c r="AW26" s="76" t="str">
        <f t="shared" si="77"/>
        <v>2,3</v>
      </c>
      <c r="AX26" s="76" t="str">
        <f t="shared" si="77"/>
        <v>2,4</v>
      </c>
      <c r="AY26" s="76" t="str">
        <f t="shared" si="77"/>
        <v>3,4</v>
      </c>
      <c r="AZ26" s="76">
        <f t="shared" si="77"/>
        <v>1</v>
      </c>
      <c r="BA26" s="76" t="str">
        <f t="shared" si="77"/>
        <v>2</v>
      </c>
      <c r="BB26" s="76" t="str">
        <f t="shared" si="77"/>
        <v>3</v>
      </c>
      <c r="BC26" s="76" t="str">
        <f t="shared" si="77"/>
        <v>4</v>
      </c>
      <c r="BD26" s="76" t="str">
        <f t="shared" si="77"/>
        <v>None</v>
      </c>
      <c r="BE26" s="4"/>
      <c r="BF26" s="4"/>
      <c r="BG26" s="4"/>
      <c r="BH26" s="4"/>
      <c r="BI26" s="4"/>
      <c r="BJ26" s="4"/>
      <c r="BK26" s="4"/>
      <c r="BL26" s="4"/>
      <c r="BM26" s="4"/>
    </row>
    <row r="27" ht="14.25" customHeight="1" spans="1:65" x14ac:dyDescent="0.25">
      <c r="A27" s="68">
        <f>IF(ISBLANK(CT!A42),"",CT!A42)</f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29">
        <f t="shared" si="47"/>
      </c>
      <c r="V27" s="73">
        <f t="shared" si="48"/>
      </c>
      <c r="W27" s="73">
        <f t="shared" si="49"/>
      </c>
      <c r="X27" s="73">
        <f t="shared" si="50"/>
      </c>
      <c r="Y27" s="73">
        <f t="shared" si="51"/>
      </c>
      <c r="Z27" s="73">
        <f t="shared" si="52"/>
      </c>
      <c r="AA27" s="73">
        <f t="shared" si="53"/>
      </c>
      <c r="AB27" s="4"/>
      <c r="AC27" s="85">
        <f t="shared" si="54"/>
      </c>
      <c r="AD27" s="85">
        <f t="shared" si="55"/>
      </c>
      <c r="AE27" s="85">
        <f t="shared" si="56"/>
      </c>
      <c r="AF27" s="85">
        <f t="shared" si="57"/>
      </c>
      <c r="AG27" s="85">
        <f t="shared" si="58"/>
        <v>0</v>
      </c>
      <c r="AH27" s="85" t="str">
        <f t="shared" si="59"/>
        <v>None</v>
      </c>
      <c r="AI27" s="85" t="str">
        <f t="shared" si="60"/>
        <v>None</v>
      </c>
      <c r="AJ27" s="94">
        <f t="shared" ref="AJ27:AO27" si="78">IF($A27="","",HLOOKUP($AI27,$AD$3:$AR$9,AD$11,FALSE))</f>
      </c>
      <c r="AK27" s="94">
        <f t="shared" si="78"/>
      </c>
      <c r="AL27" s="94">
        <f t="shared" si="78"/>
      </c>
      <c r="AM27" s="94">
        <f t="shared" si="78"/>
      </c>
      <c r="AN27" s="94">
        <f t="shared" si="78"/>
      </c>
      <c r="AO27" s="94">
        <f t="shared" si="78"/>
      </c>
      <c r="AP27" s="95">
        <f t="shared" si="62"/>
        <v>0</v>
      </c>
      <c r="AQ27" s="4"/>
      <c r="AR27" s="6" t="str">
        <f>AT15</f>
        <v>1,2</v>
      </c>
      <c r="AS27" s="4"/>
      <c r="AT27" s="73" t="str">
        <f t="shared" ref="AT27:BC27" si="79">SUMXMY2($AT$16:$AT$21,AT16:AT21)</f>
        <v>#DIV/0!</v>
      </c>
      <c r="AU27" s="73" t="str">
        <f t="shared" si="79"/>
        <v>#DIV/0!</v>
      </c>
      <c r="AV27" s="73" t="str">
        <f t="shared" si="79"/>
        <v>#DIV/0!</v>
      </c>
      <c r="AW27" s="73" t="str">
        <f t="shared" si="79"/>
        <v>#DIV/0!</v>
      </c>
      <c r="AX27" s="73" t="str">
        <f t="shared" si="79"/>
        <v>#DIV/0!</v>
      </c>
      <c r="AY27" s="73" t="str">
        <f t="shared" si="79"/>
        <v>#DIV/0!</v>
      </c>
      <c r="AZ27" s="73" t="str">
        <f t="shared" si="79"/>
        <v>#DIV/0!</v>
      </c>
      <c r="BA27" s="73" t="str">
        <f t="shared" si="79"/>
        <v>#DIV/0!</v>
      </c>
      <c r="BB27" s="73" t="str">
        <f t="shared" si="79"/>
        <v>#DIV/0!</v>
      </c>
      <c r="BC27" s="73" t="str">
        <f t="shared" si="79"/>
        <v>#DIV/0!</v>
      </c>
      <c r="BD27" s="73"/>
      <c r="BE27" s="4"/>
      <c r="BF27" s="4"/>
      <c r="BG27" s="4"/>
      <c r="BH27" s="4"/>
      <c r="BI27" s="4"/>
      <c r="BJ27" s="4"/>
      <c r="BK27" s="4"/>
      <c r="BL27" s="4"/>
      <c r="BM27" s="4"/>
    </row>
    <row r="28" ht="14.25" customHeight="1" spans="1:65" x14ac:dyDescent="0.25">
      <c r="A28" s="68">
        <f>IF(ISBLANK(CT!A43),"",CT!A43)</f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29">
        <f t="shared" si="47"/>
      </c>
      <c r="V28" s="73">
        <f t="shared" si="48"/>
      </c>
      <c r="W28" s="73">
        <f t="shared" si="49"/>
      </c>
      <c r="X28" s="73">
        <f t="shared" si="50"/>
      </c>
      <c r="Y28" s="73">
        <f t="shared" si="51"/>
      </c>
      <c r="Z28" s="73">
        <f t="shared" si="52"/>
      </c>
      <c r="AA28" s="73">
        <f t="shared" si="53"/>
      </c>
      <c r="AB28" s="4"/>
      <c r="AC28" s="85">
        <f t="shared" si="54"/>
      </c>
      <c r="AD28" s="85">
        <f t="shared" si="55"/>
      </c>
      <c r="AE28" s="85">
        <f t="shared" si="56"/>
      </c>
      <c r="AF28" s="85">
        <f t="shared" si="57"/>
      </c>
      <c r="AG28" s="85">
        <f t="shared" si="58"/>
        <v>0</v>
      </c>
      <c r="AH28" s="85" t="str">
        <f t="shared" si="59"/>
        <v>None</v>
      </c>
      <c r="AI28" s="85" t="str">
        <f t="shared" si="60"/>
        <v>None</v>
      </c>
      <c r="AJ28" s="94">
        <f t="shared" ref="AJ28:AO28" si="80">IF($A28="","",HLOOKUP($AI28,$AD$3:$AR$9,AD$11,FALSE))</f>
      </c>
      <c r="AK28" s="94">
        <f t="shared" si="80"/>
      </c>
      <c r="AL28" s="94">
        <f t="shared" si="80"/>
      </c>
      <c r="AM28" s="94">
        <f t="shared" si="80"/>
      </c>
      <c r="AN28" s="94">
        <f t="shared" si="80"/>
      </c>
      <c r="AO28" s="94">
        <f t="shared" si="80"/>
      </c>
      <c r="AP28" s="95">
        <f t="shared" si="62"/>
        <v>0</v>
      </c>
      <c r="AQ28" s="4"/>
      <c r="AR28" s="6" t="str">
        <f>AU15</f>
        <v>1,3</v>
      </c>
      <c r="AS28" s="4"/>
      <c r="AT28" s="73" t="str">
        <f t="shared" ref="AT28:BC28" si="81">SUMXMY2($AU$16:$AU$21,AT$16:AT$21)</f>
        <v>#DIV/0!</v>
      </c>
      <c r="AU28" s="73" t="str">
        <f t="shared" si="81"/>
        <v>#DIV/0!</v>
      </c>
      <c r="AV28" s="73" t="str">
        <f t="shared" si="81"/>
        <v>#DIV/0!</v>
      </c>
      <c r="AW28" s="73" t="str">
        <f t="shared" si="81"/>
        <v>#DIV/0!</v>
      </c>
      <c r="AX28" s="73" t="str">
        <f t="shared" si="81"/>
        <v>#DIV/0!</v>
      </c>
      <c r="AY28" s="73" t="str">
        <f t="shared" si="81"/>
        <v>#DIV/0!</v>
      </c>
      <c r="AZ28" s="73" t="str">
        <f t="shared" si="81"/>
        <v>#DIV/0!</v>
      </c>
      <c r="BA28" s="73" t="str">
        <f t="shared" si="81"/>
        <v>#DIV/0!</v>
      </c>
      <c r="BB28" s="73" t="str">
        <f t="shared" si="81"/>
        <v>#DIV/0!</v>
      </c>
      <c r="BC28" s="73" t="str">
        <f t="shared" si="81"/>
        <v>#DIV/0!</v>
      </c>
      <c r="BD28" s="73"/>
      <c r="BE28" s="4"/>
      <c r="BF28" s="4"/>
      <c r="BG28" s="4"/>
      <c r="BH28" s="4"/>
      <c r="BI28" s="4"/>
      <c r="BJ28" s="4"/>
      <c r="BK28" s="4"/>
      <c r="BL28" s="4"/>
      <c r="BM28" s="4"/>
    </row>
    <row r="29" ht="14.25" customHeight="1" spans="1:65" x14ac:dyDescent="0.25">
      <c r="A29" s="68">
        <f>IF(ISBLANK(CT!A44),"",CT!A44)</f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29">
        <f t="shared" si="47"/>
      </c>
      <c r="V29" s="73">
        <f t="shared" si="48"/>
      </c>
      <c r="W29" s="73">
        <f t="shared" si="49"/>
      </c>
      <c r="X29" s="73">
        <f t="shared" si="50"/>
      </c>
      <c r="Y29" s="73">
        <f t="shared" si="51"/>
      </c>
      <c r="Z29" s="73">
        <f t="shared" si="52"/>
      </c>
      <c r="AA29" s="73">
        <f t="shared" si="53"/>
      </c>
      <c r="AB29" s="4"/>
      <c r="AC29" s="85">
        <f t="shared" si="54"/>
      </c>
      <c r="AD29" s="85">
        <f t="shared" si="55"/>
      </c>
      <c r="AE29" s="85">
        <f t="shared" si="56"/>
      </c>
      <c r="AF29" s="85">
        <f t="shared" si="57"/>
      </c>
      <c r="AG29" s="85">
        <f t="shared" si="58"/>
        <v>0</v>
      </c>
      <c r="AH29" s="85" t="str">
        <f t="shared" si="59"/>
        <v>None</v>
      </c>
      <c r="AI29" s="85" t="str">
        <f t="shared" si="60"/>
        <v>None</v>
      </c>
      <c r="AJ29" s="94">
        <f t="shared" ref="AJ29:AO29" si="82">IF($A29="","",HLOOKUP($AI29,$AD$3:$AR$9,AD$11,FALSE))</f>
      </c>
      <c r="AK29" s="94">
        <f t="shared" si="82"/>
      </c>
      <c r="AL29" s="94">
        <f t="shared" si="82"/>
      </c>
      <c r="AM29" s="94">
        <f t="shared" si="82"/>
      </c>
      <c r="AN29" s="94">
        <f t="shared" si="82"/>
      </c>
      <c r="AO29" s="94">
        <f t="shared" si="82"/>
      </c>
      <c r="AP29" s="95">
        <f t="shared" si="62"/>
        <v>0</v>
      </c>
      <c r="AQ29" s="4"/>
      <c r="AR29" s="6" t="str">
        <f>AV15</f>
        <v>1,4</v>
      </c>
      <c r="AS29" s="4"/>
      <c r="AT29" s="73" t="str">
        <f t="shared" ref="AT29:BC29" si="83">SUMXMY2($AV$16:$AV$21,AT$16:AT$21)</f>
        <v>#DIV/0!</v>
      </c>
      <c r="AU29" s="73" t="str">
        <f t="shared" si="83"/>
        <v>#DIV/0!</v>
      </c>
      <c r="AV29" s="73" t="str">
        <f t="shared" si="83"/>
        <v>#DIV/0!</v>
      </c>
      <c r="AW29" s="73" t="str">
        <f t="shared" si="83"/>
        <v>#DIV/0!</v>
      </c>
      <c r="AX29" s="73" t="str">
        <f t="shared" si="83"/>
        <v>#DIV/0!</v>
      </c>
      <c r="AY29" s="73" t="str">
        <f t="shared" si="83"/>
        <v>#DIV/0!</v>
      </c>
      <c r="AZ29" s="73" t="str">
        <f t="shared" si="83"/>
        <v>#DIV/0!</v>
      </c>
      <c r="BA29" s="73" t="str">
        <f t="shared" si="83"/>
        <v>#DIV/0!</v>
      </c>
      <c r="BB29" s="73" t="str">
        <f t="shared" si="83"/>
        <v>#DIV/0!</v>
      </c>
      <c r="BC29" s="73" t="str">
        <f t="shared" si="83"/>
        <v>#DIV/0!</v>
      </c>
      <c r="BD29" s="73"/>
      <c r="BE29" s="4"/>
      <c r="BF29" s="4"/>
      <c r="BG29" s="4"/>
      <c r="BH29" s="4"/>
      <c r="BI29" s="4"/>
      <c r="BJ29" s="4"/>
      <c r="BK29" s="4"/>
      <c r="BL29" s="4"/>
      <c r="BM29" s="4"/>
    </row>
    <row r="30" ht="14.25" customHeight="1" spans="1:65" x14ac:dyDescent="0.25">
      <c r="A30" s="68">
        <f>IF(ISBLANK(CT!A45),"",CT!A45)</f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29">
        <f t="shared" si="47"/>
      </c>
      <c r="V30" s="73">
        <f t="shared" si="48"/>
      </c>
      <c r="W30" s="73">
        <f t="shared" si="49"/>
      </c>
      <c r="X30" s="73">
        <f t="shared" si="50"/>
      </c>
      <c r="Y30" s="73">
        <f t="shared" si="51"/>
      </c>
      <c r="Z30" s="73">
        <f t="shared" si="52"/>
      </c>
      <c r="AA30" s="73">
        <f t="shared" si="53"/>
      </c>
      <c r="AB30" s="4"/>
      <c r="AC30" s="85">
        <f t="shared" si="54"/>
      </c>
      <c r="AD30" s="85">
        <f t="shared" si="55"/>
      </c>
      <c r="AE30" s="85">
        <f t="shared" si="56"/>
      </c>
      <c r="AF30" s="85">
        <f t="shared" si="57"/>
      </c>
      <c r="AG30" s="85">
        <f t="shared" si="58"/>
        <v>0</v>
      </c>
      <c r="AH30" s="85" t="str">
        <f t="shared" si="59"/>
        <v>None</v>
      </c>
      <c r="AI30" s="85" t="str">
        <f t="shared" si="60"/>
        <v>None</v>
      </c>
      <c r="AJ30" s="94">
        <f t="shared" ref="AJ30:AO30" si="84">IF($A30="","",HLOOKUP($AI30,$AD$3:$AR$9,AD$11,FALSE))</f>
      </c>
      <c r="AK30" s="94">
        <f t="shared" si="84"/>
      </c>
      <c r="AL30" s="94">
        <f t="shared" si="84"/>
      </c>
      <c r="AM30" s="94">
        <f t="shared" si="84"/>
      </c>
      <c r="AN30" s="94">
        <f t="shared" si="84"/>
      </c>
      <c r="AO30" s="94">
        <f t="shared" si="84"/>
      </c>
      <c r="AP30" s="95">
        <f t="shared" si="62"/>
        <v>0</v>
      </c>
      <c r="AQ30" s="4"/>
      <c r="AR30" s="6" t="str">
        <f>AW15</f>
        <v>2,3</v>
      </c>
      <c r="AS30" s="4"/>
      <c r="AT30" s="73" t="str">
        <f t="shared" ref="AT30:BC30" si="85">SUMXMY2($AW$16:$AW$21,AT$16:AT$21)</f>
        <v>#DIV/0!</v>
      </c>
      <c r="AU30" s="73" t="str">
        <f t="shared" si="85"/>
        <v>#DIV/0!</v>
      </c>
      <c r="AV30" s="73" t="str">
        <f t="shared" si="85"/>
        <v>#DIV/0!</v>
      </c>
      <c r="AW30" s="73" t="str">
        <f t="shared" si="85"/>
        <v>#DIV/0!</v>
      </c>
      <c r="AX30" s="73" t="str">
        <f t="shared" si="85"/>
        <v>#DIV/0!</v>
      </c>
      <c r="AY30" s="73" t="str">
        <f t="shared" si="85"/>
        <v>#DIV/0!</v>
      </c>
      <c r="AZ30" s="73" t="str">
        <f t="shared" si="85"/>
        <v>#DIV/0!</v>
      </c>
      <c r="BA30" s="73" t="str">
        <f t="shared" si="85"/>
        <v>#DIV/0!</v>
      </c>
      <c r="BB30" s="73" t="str">
        <f t="shared" si="85"/>
        <v>#DIV/0!</v>
      </c>
      <c r="BC30" s="73" t="str">
        <f t="shared" si="85"/>
        <v>#DIV/0!</v>
      </c>
      <c r="BD30" s="73"/>
      <c r="BE30" s="4"/>
      <c r="BF30" s="4"/>
      <c r="BG30" s="4"/>
      <c r="BH30" s="4"/>
      <c r="BI30" s="4"/>
      <c r="BJ30" s="4"/>
      <c r="BK30" s="4"/>
      <c r="BL30" s="4"/>
      <c r="BM30" s="4"/>
    </row>
    <row r="31" ht="14.25" customHeight="1" spans="1:65" x14ac:dyDescent="0.25">
      <c r="A31" s="68">
        <f>IF(ISBLANK(CT!A46),"",CT!A46)</f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29">
        <f t="shared" si="47"/>
      </c>
      <c r="V31" s="73">
        <f t="shared" si="48"/>
      </c>
      <c r="W31" s="73">
        <f t="shared" si="49"/>
      </c>
      <c r="X31" s="73">
        <f t="shared" si="50"/>
      </c>
      <c r="Y31" s="73">
        <f t="shared" si="51"/>
      </c>
      <c r="Z31" s="73">
        <f t="shared" si="52"/>
      </c>
      <c r="AA31" s="73">
        <f t="shared" si="53"/>
      </c>
      <c r="AB31" s="4"/>
      <c r="AC31" s="85">
        <f t="shared" si="54"/>
      </c>
      <c r="AD31" s="85">
        <f t="shared" si="55"/>
      </c>
      <c r="AE31" s="85">
        <f t="shared" si="56"/>
      </c>
      <c r="AF31" s="85">
        <f t="shared" si="57"/>
      </c>
      <c r="AG31" s="85">
        <f t="shared" si="58"/>
        <v>0</v>
      </c>
      <c r="AH31" s="85" t="str">
        <f t="shared" si="59"/>
        <v>None</v>
      </c>
      <c r="AI31" s="85" t="str">
        <f t="shared" si="60"/>
        <v>None</v>
      </c>
      <c r="AJ31" s="94">
        <f t="shared" ref="AJ31:AO31" si="86">IF($A31="","",HLOOKUP($AI31,$AD$3:$AR$9,AD$11,FALSE))</f>
      </c>
      <c r="AK31" s="94">
        <f t="shared" si="86"/>
      </c>
      <c r="AL31" s="94">
        <f t="shared" si="86"/>
      </c>
      <c r="AM31" s="94">
        <f t="shared" si="86"/>
      </c>
      <c r="AN31" s="94">
        <f t="shared" si="86"/>
      </c>
      <c r="AO31" s="94">
        <f t="shared" si="86"/>
      </c>
      <c r="AP31" s="95">
        <f t="shared" si="62"/>
        <v>0</v>
      </c>
      <c r="AQ31" s="4"/>
      <c r="AR31" s="6" t="str">
        <f>AX15</f>
        <v>2,4</v>
      </c>
      <c r="AS31" s="4"/>
      <c r="AT31" s="73" t="str">
        <f t="shared" ref="AT31:BC31" si="87">SUMXMY2($AX$16:$AX$21,AT$16:AT$21)</f>
        <v>#DIV/0!</v>
      </c>
      <c r="AU31" s="73" t="str">
        <f t="shared" si="87"/>
        <v>#DIV/0!</v>
      </c>
      <c r="AV31" s="73" t="str">
        <f t="shared" si="87"/>
        <v>#DIV/0!</v>
      </c>
      <c r="AW31" s="73" t="str">
        <f t="shared" si="87"/>
        <v>#DIV/0!</v>
      </c>
      <c r="AX31" s="73" t="str">
        <f t="shared" si="87"/>
        <v>#DIV/0!</v>
      </c>
      <c r="AY31" s="73" t="str">
        <f t="shared" si="87"/>
        <v>#DIV/0!</v>
      </c>
      <c r="AZ31" s="73" t="str">
        <f t="shared" si="87"/>
        <v>#DIV/0!</v>
      </c>
      <c r="BA31" s="73" t="str">
        <f t="shared" si="87"/>
        <v>#DIV/0!</v>
      </c>
      <c r="BB31" s="73" t="str">
        <f t="shared" si="87"/>
        <v>#DIV/0!</v>
      </c>
      <c r="BC31" s="73" t="str">
        <f t="shared" si="87"/>
        <v>#DIV/0!</v>
      </c>
      <c r="BD31" s="73"/>
      <c r="BE31" s="4"/>
      <c r="BF31" s="4"/>
      <c r="BG31" s="4"/>
      <c r="BH31" s="4"/>
      <c r="BI31" s="4"/>
      <c r="BJ31" s="4"/>
      <c r="BK31" s="4"/>
      <c r="BL31" s="4"/>
      <c r="BM31" s="4"/>
    </row>
    <row r="32" ht="14.25" customHeight="1" spans="1:65" x14ac:dyDescent="0.25">
      <c r="A32" s="68">
        <f>IF(ISBLANK(CT!A47),"",CT!A47)</f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29">
        <f t="shared" si="47"/>
      </c>
      <c r="V32" s="73">
        <f t="shared" si="48"/>
      </c>
      <c r="W32" s="73">
        <f t="shared" si="49"/>
      </c>
      <c r="X32" s="73">
        <f t="shared" si="50"/>
      </c>
      <c r="Y32" s="73">
        <f t="shared" si="51"/>
      </c>
      <c r="Z32" s="73">
        <f t="shared" si="52"/>
      </c>
      <c r="AA32" s="73">
        <f t="shared" si="53"/>
      </c>
      <c r="AB32" s="4"/>
      <c r="AC32" s="85">
        <f t="shared" si="54"/>
      </c>
      <c r="AD32" s="85">
        <f t="shared" si="55"/>
      </c>
      <c r="AE32" s="85">
        <f t="shared" si="56"/>
      </c>
      <c r="AF32" s="85">
        <f t="shared" si="57"/>
      </c>
      <c r="AG32" s="85">
        <f t="shared" si="58"/>
        <v>0</v>
      </c>
      <c r="AH32" s="85" t="str">
        <f t="shared" si="59"/>
        <v>None</v>
      </c>
      <c r="AI32" s="85" t="str">
        <f t="shared" si="60"/>
        <v>None</v>
      </c>
      <c r="AJ32" s="94">
        <f t="shared" ref="AJ32:AO32" si="88">IF($A32="","",HLOOKUP($AI32,$AD$3:$AR$9,AD$11,FALSE))</f>
      </c>
      <c r="AK32" s="94">
        <f t="shared" si="88"/>
      </c>
      <c r="AL32" s="94">
        <f t="shared" si="88"/>
      </c>
      <c r="AM32" s="94">
        <f t="shared" si="88"/>
      </c>
      <c r="AN32" s="94">
        <f t="shared" si="88"/>
      </c>
      <c r="AO32" s="94">
        <f t="shared" si="88"/>
      </c>
      <c r="AP32" s="95">
        <f t="shared" si="62"/>
        <v>0</v>
      </c>
      <c r="AQ32" s="4"/>
      <c r="AR32" s="6" t="str">
        <f>AY15</f>
        <v>3,4</v>
      </c>
      <c r="AS32" s="4"/>
      <c r="AT32" s="73" t="str">
        <f t="shared" ref="AT32:BC32" si="89">SUMXMY2($AY$16:$AY$21,AT$16:AT$21)</f>
        <v>#DIV/0!</v>
      </c>
      <c r="AU32" s="73" t="str">
        <f t="shared" si="89"/>
        <v>#DIV/0!</v>
      </c>
      <c r="AV32" s="73" t="str">
        <f t="shared" si="89"/>
        <v>#DIV/0!</v>
      </c>
      <c r="AW32" s="73" t="str">
        <f t="shared" si="89"/>
        <v>#DIV/0!</v>
      </c>
      <c r="AX32" s="73" t="str">
        <f t="shared" si="89"/>
        <v>#DIV/0!</v>
      </c>
      <c r="AY32" s="73" t="str">
        <f t="shared" si="89"/>
        <v>#DIV/0!</v>
      </c>
      <c r="AZ32" s="73" t="str">
        <f t="shared" si="89"/>
        <v>#DIV/0!</v>
      </c>
      <c r="BA32" s="73" t="str">
        <f t="shared" si="89"/>
        <v>#DIV/0!</v>
      </c>
      <c r="BB32" s="73" t="str">
        <f t="shared" si="89"/>
        <v>#DIV/0!</v>
      </c>
      <c r="BC32" s="73" t="str">
        <f t="shared" si="89"/>
        <v>#DIV/0!</v>
      </c>
      <c r="BD32" s="73"/>
      <c r="BE32" s="4"/>
      <c r="BF32" s="4"/>
      <c r="BG32" s="4"/>
      <c r="BH32" s="4"/>
      <c r="BI32" s="4"/>
      <c r="BJ32" s="4"/>
      <c r="BK32" s="4"/>
      <c r="BL32" s="4"/>
      <c r="BM32" s="4"/>
    </row>
    <row r="33" ht="14.25" customHeight="1" spans="1:65" x14ac:dyDescent="0.25">
      <c r="A33" s="68">
        <f>IF(ISBLANK(CT!A48),"",CT!A48)</f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29">
        <f t="shared" si="47"/>
      </c>
      <c r="V33" s="73">
        <f t="shared" si="48"/>
      </c>
      <c r="W33" s="73">
        <f t="shared" si="49"/>
      </c>
      <c r="X33" s="73">
        <f t="shared" si="50"/>
      </c>
      <c r="Y33" s="73">
        <f t="shared" si="51"/>
      </c>
      <c r="Z33" s="73">
        <f t="shared" si="52"/>
      </c>
      <c r="AA33" s="73">
        <f t="shared" si="53"/>
      </c>
      <c r="AB33" s="4"/>
      <c r="AC33" s="85">
        <f t="shared" si="54"/>
      </c>
      <c r="AD33" s="85">
        <f t="shared" si="55"/>
      </c>
      <c r="AE33" s="85">
        <f t="shared" si="56"/>
      </c>
      <c r="AF33" s="85">
        <f t="shared" si="57"/>
      </c>
      <c r="AG33" s="85">
        <f t="shared" si="58"/>
        <v>0</v>
      </c>
      <c r="AH33" s="85" t="str">
        <f t="shared" si="59"/>
        <v>None</v>
      </c>
      <c r="AI33" s="85" t="str">
        <f t="shared" si="60"/>
        <v>None</v>
      </c>
      <c r="AJ33" s="94">
        <f t="shared" ref="AJ33:AO33" si="90">IF($A33="","",HLOOKUP($AI33,$AD$3:$AR$9,AD$11,FALSE))</f>
      </c>
      <c r="AK33" s="94">
        <f t="shared" si="90"/>
      </c>
      <c r="AL33" s="94">
        <f t="shared" si="90"/>
      </c>
      <c r="AM33" s="94">
        <f t="shared" si="90"/>
      </c>
      <c r="AN33" s="94">
        <f t="shared" si="90"/>
      </c>
      <c r="AO33" s="94">
        <f t="shared" si="90"/>
      </c>
      <c r="AP33" s="95">
        <f t="shared" si="62"/>
        <v>0</v>
      </c>
      <c r="AQ33" s="4"/>
      <c r="AR33" s="6">
        <f>AZ15</f>
        <v>1</v>
      </c>
      <c r="AS33" s="4"/>
      <c r="AT33" s="73" t="str">
        <f t="shared" ref="AT33:BC33" si="91">SUMXMY2($AZ$16:$AZ$21,AT$16:AT$21)</f>
        <v>#DIV/0!</v>
      </c>
      <c r="AU33" s="73" t="str">
        <f t="shared" si="91"/>
        <v>#DIV/0!</v>
      </c>
      <c r="AV33" s="73" t="str">
        <f t="shared" si="91"/>
        <v>#DIV/0!</v>
      </c>
      <c r="AW33" s="73" t="str">
        <f t="shared" si="91"/>
        <v>#DIV/0!</v>
      </c>
      <c r="AX33" s="73" t="str">
        <f t="shared" si="91"/>
        <v>#DIV/0!</v>
      </c>
      <c r="AY33" s="73" t="str">
        <f t="shared" si="91"/>
        <v>#DIV/0!</v>
      </c>
      <c r="AZ33" s="73" t="str">
        <f t="shared" si="91"/>
        <v>#DIV/0!</v>
      </c>
      <c r="BA33" s="73" t="str">
        <f t="shared" si="91"/>
        <v>#DIV/0!</v>
      </c>
      <c r="BB33" s="73" t="str">
        <f t="shared" si="91"/>
        <v>#DIV/0!</v>
      </c>
      <c r="BC33" s="73" t="str">
        <f t="shared" si="91"/>
        <v>#DIV/0!</v>
      </c>
      <c r="BD33" s="73"/>
      <c r="BE33" s="4"/>
      <c r="BF33" s="4"/>
      <c r="BG33" s="4"/>
      <c r="BH33" s="4"/>
      <c r="BI33" s="4"/>
      <c r="BJ33" s="4"/>
      <c r="BK33" s="4"/>
      <c r="BL33" s="4"/>
      <c r="BM33" s="4"/>
    </row>
    <row r="34" ht="14.25" customHeight="1" spans="1:65" x14ac:dyDescent="0.25">
      <c r="A34" s="68">
        <f>IF(ISBLANK(CT!A49),"",CT!A49)</f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29">
        <f t="shared" si="47"/>
      </c>
      <c r="V34" s="73">
        <f t="shared" si="48"/>
      </c>
      <c r="W34" s="73">
        <f t="shared" si="49"/>
      </c>
      <c r="X34" s="73">
        <f t="shared" si="50"/>
      </c>
      <c r="Y34" s="73">
        <f t="shared" si="51"/>
      </c>
      <c r="Z34" s="73">
        <f t="shared" si="52"/>
      </c>
      <c r="AA34" s="73">
        <f t="shared" si="53"/>
      </c>
      <c r="AB34" s="4"/>
      <c r="AC34" s="85">
        <f t="shared" si="54"/>
      </c>
      <c r="AD34" s="85">
        <f t="shared" si="55"/>
      </c>
      <c r="AE34" s="85">
        <f t="shared" si="56"/>
      </c>
      <c r="AF34" s="85">
        <f t="shared" si="57"/>
      </c>
      <c r="AG34" s="85">
        <f t="shared" si="58"/>
        <v>0</v>
      </c>
      <c r="AH34" s="85" t="str">
        <f t="shared" si="59"/>
        <v>None</v>
      </c>
      <c r="AI34" s="85" t="str">
        <f t="shared" si="60"/>
        <v>None</v>
      </c>
      <c r="AJ34" s="94">
        <f t="shared" ref="AJ34:AO34" si="92">IF($A34="","",HLOOKUP($AI34,$AD$3:$AR$9,AD$11,FALSE))</f>
      </c>
      <c r="AK34" s="94">
        <f t="shared" si="92"/>
      </c>
      <c r="AL34" s="94">
        <f t="shared" si="92"/>
      </c>
      <c r="AM34" s="94">
        <f t="shared" si="92"/>
      </c>
      <c r="AN34" s="94">
        <f t="shared" si="92"/>
      </c>
      <c r="AO34" s="94">
        <f t="shared" si="92"/>
      </c>
      <c r="AP34" s="95">
        <f t="shared" si="62"/>
        <v>0</v>
      </c>
      <c r="AQ34" s="4"/>
      <c r="AR34" s="6" t="str">
        <f>BA15</f>
        <v>2</v>
      </c>
      <c r="AS34" s="4"/>
      <c r="AT34" s="73" t="str">
        <f t="shared" ref="AT34:BC34" si="93">SUMXMY2($BA$16:$BA$21,AT$16:AT$21)</f>
        <v>#DIV/0!</v>
      </c>
      <c r="AU34" s="73" t="str">
        <f t="shared" si="93"/>
        <v>#DIV/0!</v>
      </c>
      <c r="AV34" s="73" t="str">
        <f t="shared" si="93"/>
        <v>#DIV/0!</v>
      </c>
      <c r="AW34" s="73" t="str">
        <f t="shared" si="93"/>
        <v>#DIV/0!</v>
      </c>
      <c r="AX34" s="73" t="str">
        <f t="shared" si="93"/>
        <v>#DIV/0!</v>
      </c>
      <c r="AY34" s="73" t="str">
        <f t="shared" si="93"/>
        <v>#DIV/0!</v>
      </c>
      <c r="AZ34" s="73" t="str">
        <f t="shared" si="93"/>
        <v>#DIV/0!</v>
      </c>
      <c r="BA34" s="73" t="str">
        <f t="shared" si="93"/>
        <v>#DIV/0!</v>
      </c>
      <c r="BB34" s="73" t="str">
        <f t="shared" si="93"/>
        <v>#DIV/0!</v>
      </c>
      <c r="BC34" s="73" t="str">
        <f t="shared" si="93"/>
        <v>#DIV/0!</v>
      </c>
      <c r="BD34" s="73"/>
      <c r="BE34" s="4"/>
      <c r="BF34" s="4"/>
      <c r="BG34" s="4"/>
      <c r="BH34" s="4"/>
      <c r="BI34" s="4"/>
      <c r="BJ34" s="4"/>
      <c r="BK34" s="4"/>
      <c r="BL34" s="4"/>
      <c r="BM34" s="4"/>
    </row>
    <row r="35" ht="14.25" customHeight="1" spans="1:65" x14ac:dyDescent="0.25">
      <c r="A35" s="68">
        <f>IF(ISBLANK(CT!A50),"",CT!A50)</f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29">
        <f t="shared" si="47"/>
      </c>
      <c r="V35" s="73">
        <f t="shared" si="48"/>
      </c>
      <c r="W35" s="73">
        <f t="shared" si="49"/>
      </c>
      <c r="X35" s="73">
        <f t="shared" si="50"/>
      </c>
      <c r="Y35" s="73">
        <f t="shared" si="51"/>
      </c>
      <c r="Z35" s="73">
        <f t="shared" si="52"/>
      </c>
      <c r="AA35" s="73">
        <f t="shared" si="53"/>
      </c>
      <c r="AB35" s="4"/>
      <c r="AC35" s="85">
        <f t="shared" si="54"/>
      </c>
      <c r="AD35" s="85">
        <f t="shared" si="55"/>
      </c>
      <c r="AE35" s="85">
        <f t="shared" si="56"/>
      </c>
      <c r="AF35" s="85">
        <f t="shared" si="57"/>
      </c>
      <c r="AG35" s="85">
        <f t="shared" si="58"/>
        <v>0</v>
      </c>
      <c r="AH35" s="85" t="str">
        <f t="shared" si="59"/>
        <v>None</v>
      </c>
      <c r="AI35" s="85" t="str">
        <f t="shared" si="60"/>
        <v>None</v>
      </c>
      <c r="AJ35" s="94">
        <f t="shared" ref="AJ35:AO35" si="94">IF($A35="","",HLOOKUP($AI35,$AD$3:$AR$9,AD$11,FALSE))</f>
      </c>
      <c r="AK35" s="94">
        <f t="shared" si="94"/>
      </c>
      <c r="AL35" s="94">
        <f t="shared" si="94"/>
      </c>
      <c r="AM35" s="94">
        <f t="shared" si="94"/>
      </c>
      <c r="AN35" s="94">
        <f t="shared" si="94"/>
      </c>
      <c r="AO35" s="94">
        <f t="shared" si="94"/>
      </c>
      <c r="AP35" s="95">
        <f t="shared" si="62"/>
        <v>0</v>
      </c>
      <c r="AQ35" s="4"/>
      <c r="AR35" s="6" t="str">
        <f>BB15</f>
        <v>3</v>
      </c>
      <c r="AS35" s="4"/>
      <c r="AT35" s="73" t="str">
        <f t="shared" ref="AT35:BC35" si="95">SUMXMY2($BB$16:$BB$21,AT$16:AT$21)</f>
        <v>#DIV/0!</v>
      </c>
      <c r="AU35" s="73" t="str">
        <f t="shared" si="95"/>
        <v>#DIV/0!</v>
      </c>
      <c r="AV35" s="73" t="str">
        <f t="shared" si="95"/>
        <v>#DIV/0!</v>
      </c>
      <c r="AW35" s="73" t="str">
        <f t="shared" si="95"/>
        <v>#DIV/0!</v>
      </c>
      <c r="AX35" s="73" t="str">
        <f t="shared" si="95"/>
        <v>#DIV/0!</v>
      </c>
      <c r="AY35" s="73" t="str">
        <f t="shared" si="95"/>
        <v>#DIV/0!</v>
      </c>
      <c r="AZ35" s="73" t="str">
        <f t="shared" si="95"/>
        <v>#DIV/0!</v>
      </c>
      <c r="BA35" s="73" t="str">
        <f t="shared" si="95"/>
        <v>#DIV/0!</v>
      </c>
      <c r="BB35" s="73" t="str">
        <f t="shared" si="95"/>
        <v>#DIV/0!</v>
      </c>
      <c r="BC35" s="73" t="str">
        <f t="shared" si="95"/>
        <v>#DIV/0!</v>
      </c>
      <c r="BD35" s="73"/>
      <c r="BE35" s="4"/>
      <c r="BF35" s="4"/>
      <c r="BG35" s="4"/>
      <c r="BH35" s="4"/>
      <c r="BI35" s="4"/>
      <c r="BJ35" s="4"/>
      <c r="BK35" s="4"/>
      <c r="BL35" s="4"/>
      <c r="BM35" s="4"/>
    </row>
    <row r="36" ht="14.25" customHeight="1" spans="1:65" x14ac:dyDescent="0.25">
      <c r="A36" s="68">
        <f>IF(ISBLANK(CT!A51),"",CT!A51)</f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29">
        <f t="shared" si="47"/>
      </c>
      <c r="V36" s="73">
        <f t="shared" si="48"/>
      </c>
      <c r="W36" s="73">
        <f t="shared" si="49"/>
      </c>
      <c r="X36" s="73">
        <f t="shared" si="50"/>
      </c>
      <c r="Y36" s="73">
        <f t="shared" si="51"/>
      </c>
      <c r="Z36" s="73">
        <f t="shared" si="52"/>
      </c>
      <c r="AA36" s="73">
        <f t="shared" si="53"/>
      </c>
      <c r="AB36" s="4"/>
      <c r="AC36" s="85">
        <f t="shared" si="54"/>
      </c>
      <c r="AD36" s="85">
        <f t="shared" si="55"/>
      </c>
      <c r="AE36" s="85">
        <f t="shared" si="56"/>
      </c>
      <c r="AF36" s="85">
        <f t="shared" si="57"/>
      </c>
      <c r="AG36" s="85">
        <f t="shared" si="58"/>
        <v>0</v>
      </c>
      <c r="AH36" s="85" t="str">
        <f t="shared" si="59"/>
        <v>None</v>
      </c>
      <c r="AI36" s="85" t="str">
        <f t="shared" si="60"/>
        <v>None</v>
      </c>
      <c r="AJ36" s="94">
        <f t="shared" ref="AJ36:AO36" si="96">IF($A36="","",HLOOKUP($AI36,$AD$3:$AR$9,AD$11,FALSE))</f>
      </c>
      <c r="AK36" s="94">
        <f t="shared" si="96"/>
      </c>
      <c r="AL36" s="94">
        <f t="shared" si="96"/>
      </c>
      <c r="AM36" s="94">
        <f t="shared" si="96"/>
      </c>
      <c r="AN36" s="94">
        <f t="shared" si="96"/>
      </c>
      <c r="AO36" s="94">
        <f t="shared" si="96"/>
      </c>
      <c r="AP36" s="95">
        <f t="shared" si="62"/>
        <v>0</v>
      </c>
      <c r="AQ36" s="4"/>
      <c r="AR36" s="6" t="str">
        <f>BC15</f>
        <v>4</v>
      </c>
      <c r="AS36" s="4"/>
      <c r="AT36" s="73" t="str">
        <f t="shared" ref="AT36:BC36" si="97">SUMXMY2($BC$16:$BC$21,AT$16:AT$21)</f>
        <v>#DIV/0!</v>
      </c>
      <c r="AU36" s="73" t="str">
        <f t="shared" si="97"/>
        <v>#DIV/0!</v>
      </c>
      <c r="AV36" s="73" t="str">
        <f t="shared" si="97"/>
        <v>#DIV/0!</v>
      </c>
      <c r="AW36" s="73" t="str">
        <f t="shared" si="97"/>
        <v>#DIV/0!</v>
      </c>
      <c r="AX36" s="73" t="str">
        <f t="shared" si="97"/>
        <v>#DIV/0!</v>
      </c>
      <c r="AY36" s="73" t="str">
        <f t="shared" si="97"/>
        <v>#DIV/0!</v>
      </c>
      <c r="AZ36" s="73" t="str">
        <f t="shared" si="97"/>
        <v>#DIV/0!</v>
      </c>
      <c r="BA36" s="73" t="str">
        <f t="shared" si="97"/>
        <v>#DIV/0!</v>
      </c>
      <c r="BB36" s="73" t="str">
        <f t="shared" si="97"/>
        <v>#DIV/0!</v>
      </c>
      <c r="BC36" s="73" t="str">
        <f t="shared" si="97"/>
        <v>#DIV/0!</v>
      </c>
      <c r="BD36" s="73"/>
      <c r="BE36" s="4"/>
      <c r="BF36" s="4"/>
      <c r="BG36" s="4"/>
      <c r="BH36" s="4"/>
      <c r="BI36" s="4"/>
      <c r="BJ36" s="4"/>
      <c r="BK36" s="4"/>
      <c r="BL36" s="4"/>
      <c r="BM36" s="4"/>
    </row>
    <row r="37" ht="14.25" customHeight="1" spans="1:65" x14ac:dyDescent="0.25">
      <c r="A37" s="68">
        <f>IF(ISBLANK(CT!A52),"",CT!A52)</f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9">
        <f t="shared" si="47"/>
      </c>
      <c r="V37" s="73">
        <f t="shared" si="48"/>
      </c>
      <c r="W37" s="73">
        <f t="shared" si="49"/>
      </c>
      <c r="X37" s="73">
        <f t="shared" si="50"/>
      </c>
      <c r="Y37" s="73">
        <f t="shared" si="51"/>
      </c>
      <c r="Z37" s="73">
        <f t="shared" si="52"/>
      </c>
      <c r="AA37" s="73">
        <f t="shared" si="53"/>
      </c>
      <c r="AB37" s="4"/>
      <c r="AC37" s="85">
        <f t="shared" si="54"/>
      </c>
      <c r="AD37" s="85">
        <f t="shared" si="55"/>
      </c>
      <c r="AE37" s="85">
        <f t="shared" si="56"/>
      </c>
      <c r="AF37" s="85">
        <f t="shared" si="57"/>
      </c>
      <c r="AG37" s="85">
        <f t="shared" si="58"/>
        <v>0</v>
      </c>
      <c r="AH37" s="85" t="str">
        <f t="shared" si="59"/>
        <v>None</v>
      </c>
      <c r="AI37" s="85" t="str">
        <f t="shared" si="60"/>
        <v>None</v>
      </c>
      <c r="AJ37" s="94">
        <f t="shared" ref="AJ37:AO37" si="98">IF($A37="","",HLOOKUP($AI37,$AD$3:$AR$9,AD$11,FALSE))</f>
      </c>
      <c r="AK37" s="94">
        <f t="shared" si="98"/>
      </c>
      <c r="AL37" s="94">
        <f t="shared" si="98"/>
      </c>
      <c r="AM37" s="94">
        <f t="shared" si="98"/>
      </c>
      <c r="AN37" s="94">
        <f t="shared" si="98"/>
      </c>
      <c r="AO37" s="94">
        <f t="shared" si="98"/>
      </c>
      <c r="AP37" s="95">
        <f t="shared" si="62"/>
        <v>0</v>
      </c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</row>
    <row r="38" ht="14.25" customHeight="1" spans="1:65" x14ac:dyDescent="0.25">
      <c r="A38" s="68">
        <f>IF(ISBLANK(CT!A53),"",CT!A53)</f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29">
        <f t="shared" si="47"/>
      </c>
      <c r="V38" s="73">
        <f t="shared" si="48"/>
      </c>
      <c r="W38" s="73">
        <f t="shared" si="49"/>
      </c>
      <c r="X38" s="73">
        <f t="shared" si="50"/>
      </c>
      <c r="Y38" s="73">
        <f t="shared" si="51"/>
      </c>
      <c r="Z38" s="73">
        <f t="shared" si="52"/>
      </c>
      <c r="AA38" s="73">
        <f t="shared" si="53"/>
      </c>
      <c r="AB38" s="4"/>
      <c r="AC38" s="85">
        <f t="shared" si="54"/>
      </c>
      <c r="AD38" s="85">
        <f t="shared" si="55"/>
      </c>
      <c r="AE38" s="85">
        <f t="shared" si="56"/>
      </c>
      <c r="AF38" s="85">
        <f t="shared" si="57"/>
      </c>
      <c r="AG38" s="85">
        <f t="shared" si="58"/>
        <v>0</v>
      </c>
      <c r="AH38" s="85" t="str">
        <f t="shared" si="59"/>
        <v>None</v>
      </c>
      <c r="AI38" s="85" t="str">
        <f t="shared" si="60"/>
        <v>None</v>
      </c>
      <c r="AJ38" s="94">
        <f t="shared" ref="AJ38:AO38" si="99">IF($A38="","",HLOOKUP($AI38,$AD$3:$AR$9,AD$11,FALSE))</f>
      </c>
      <c r="AK38" s="94">
        <f t="shared" si="99"/>
      </c>
      <c r="AL38" s="94">
        <f t="shared" si="99"/>
      </c>
      <c r="AM38" s="94">
        <f t="shared" si="99"/>
      </c>
      <c r="AN38" s="94">
        <f t="shared" si="99"/>
      </c>
      <c r="AO38" s="94">
        <f t="shared" si="99"/>
      </c>
      <c r="AP38" s="95">
        <f t="shared" si="62"/>
        <v>0</v>
      </c>
      <c r="AQ38" s="4"/>
      <c r="AR38" s="4"/>
      <c r="AS38" s="4"/>
      <c r="AT38" s="4">
        <f t="shared" ref="AT38:BC38" si="100">LEN(AT39)</f>
        <v>3</v>
      </c>
      <c r="AU38" s="4">
        <f t="shared" si="100"/>
        <v>3</v>
      </c>
      <c r="AV38" s="4">
        <f t="shared" si="100"/>
        <v>3</v>
      </c>
      <c r="AW38" s="4">
        <f t="shared" si="100"/>
        <v>3</v>
      </c>
      <c r="AX38" s="4">
        <f t="shared" si="100"/>
        <v>3</v>
      </c>
      <c r="AY38" s="4">
        <f t="shared" si="100"/>
        <v>3</v>
      </c>
      <c r="AZ38" s="4">
        <f t="shared" si="100"/>
        <v>1</v>
      </c>
      <c r="BA38" s="4">
        <f t="shared" si="100"/>
        <v>1</v>
      </c>
      <c r="BB38" s="4">
        <f t="shared" si="100"/>
        <v>1</v>
      </c>
      <c r="BC38" s="4">
        <f t="shared" si="100"/>
        <v>1</v>
      </c>
      <c r="BD38" s="4"/>
      <c r="BE38" s="4"/>
      <c r="BF38" s="4"/>
      <c r="BG38" s="4"/>
      <c r="BH38" s="4"/>
      <c r="BI38" s="4"/>
      <c r="BJ38" s="4"/>
      <c r="BK38" s="4"/>
      <c r="BL38" s="4"/>
      <c r="BM38" s="4"/>
    </row>
    <row r="39" ht="14.25" customHeight="1" spans="1:65" x14ac:dyDescent="0.25">
      <c r="A39" s="68">
        <f>IF(ISBLANK(CT!A54),"",CT!A54)</f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29">
        <f t="shared" si="47"/>
      </c>
      <c r="V39" s="73">
        <f t="shared" si="48"/>
      </c>
      <c r="W39" s="73">
        <f t="shared" si="49"/>
      </c>
      <c r="X39" s="73">
        <f t="shared" si="50"/>
      </c>
      <c r="Y39" s="73">
        <f t="shared" si="51"/>
      </c>
      <c r="Z39" s="73">
        <f t="shared" si="52"/>
      </c>
      <c r="AA39" s="73">
        <f t="shared" si="53"/>
      </c>
      <c r="AB39" s="4"/>
      <c r="AC39" s="85">
        <f t="shared" si="54"/>
      </c>
      <c r="AD39" s="85">
        <f t="shared" si="55"/>
      </c>
      <c r="AE39" s="85">
        <f t="shared" si="56"/>
      </c>
      <c r="AF39" s="85">
        <f t="shared" si="57"/>
      </c>
      <c r="AG39" s="85">
        <f t="shared" si="58"/>
        <v>0</v>
      </c>
      <c r="AH39" s="85" t="str">
        <f t="shared" si="59"/>
        <v>None</v>
      </c>
      <c r="AI39" s="85" t="str">
        <f t="shared" si="60"/>
        <v>None</v>
      </c>
      <c r="AJ39" s="94">
        <f t="shared" ref="AJ39:AO39" si="101">IF($A39="","",HLOOKUP($AI39,$AD$3:$AR$9,AD$11,FALSE))</f>
      </c>
      <c r="AK39" s="94">
        <f t="shared" si="101"/>
      </c>
      <c r="AL39" s="94">
        <f t="shared" si="101"/>
      </c>
      <c r="AM39" s="94">
        <f t="shared" si="101"/>
      </c>
      <c r="AN39" s="94">
        <f t="shared" si="101"/>
      </c>
      <c r="AO39" s="94">
        <f t="shared" si="101"/>
      </c>
      <c r="AP39" s="95">
        <f t="shared" si="62"/>
        <v>0</v>
      </c>
      <c r="AQ39" s="4"/>
      <c r="AR39" s="75"/>
      <c r="AS39" s="4"/>
      <c r="AT39" s="76" t="str">
        <f t="shared" ref="AT39:BC39" si="102">AT$3</f>
        <v>1,2</v>
      </c>
      <c r="AU39" s="76" t="str">
        <f t="shared" si="102"/>
        <v>1,3</v>
      </c>
      <c r="AV39" s="76" t="str">
        <f t="shared" si="102"/>
        <v>1,4</v>
      </c>
      <c r="AW39" s="76" t="str">
        <f t="shared" si="102"/>
        <v>2,3</v>
      </c>
      <c r="AX39" s="76" t="str">
        <f t="shared" si="102"/>
        <v>2,4</v>
      </c>
      <c r="AY39" s="76" t="str">
        <f t="shared" si="102"/>
        <v>3,4</v>
      </c>
      <c r="AZ39" s="76">
        <f t="shared" si="102"/>
        <v>1</v>
      </c>
      <c r="BA39" s="76" t="str">
        <f t="shared" si="102"/>
        <v>2</v>
      </c>
      <c r="BB39" s="76" t="str">
        <f t="shared" si="102"/>
        <v>3</v>
      </c>
      <c r="BC39" s="76" t="str">
        <f t="shared" si="102"/>
        <v>4</v>
      </c>
      <c r="BD39" s="76"/>
      <c r="BE39" s="4"/>
      <c r="BF39" s="4"/>
      <c r="BG39" s="4"/>
      <c r="BH39" s="4"/>
      <c r="BI39" s="4"/>
      <c r="BJ39" s="4"/>
      <c r="BK39" s="4"/>
      <c r="BL39" s="4"/>
      <c r="BM39" s="4"/>
    </row>
    <row r="40" ht="14.25" customHeight="1" spans="1:65" x14ac:dyDescent="0.25">
      <c r="A40" s="68">
        <f>IF(ISBLANK(CT!A55),"",CT!A55)</f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29">
        <f t="shared" si="47"/>
      </c>
      <c r="V40" s="73">
        <f t="shared" si="48"/>
      </c>
      <c r="W40" s="73">
        <f t="shared" si="49"/>
      </c>
      <c r="X40" s="73">
        <f t="shared" si="50"/>
      </c>
      <c r="Y40" s="73">
        <f t="shared" si="51"/>
      </c>
      <c r="Z40" s="73">
        <f t="shared" si="52"/>
      </c>
      <c r="AA40" s="73">
        <f t="shared" si="53"/>
      </c>
      <c r="AB40" s="4"/>
      <c r="AC40" s="85">
        <f t="shared" si="54"/>
      </c>
      <c r="AD40" s="85">
        <f t="shared" si="55"/>
      </c>
      <c r="AE40" s="85">
        <f t="shared" si="56"/>
      </c>
      <c r="AF40" s="85">
        <f t="shared" si="57"/>
      </c>
      <c r="AG40" s="85">
        <f t="shared" si="58"/>
        <v>0</v>
      </c>
      <c r="AH40" s="85" t="str">
        <f t="shared" si="59"/>
        <v>None</v>
      </c>
      <c r="AI40" s="85" t="str">
        <f t="shared" si="60"/>
        <v>None</v>
      </c>
      <c r="AJ40" s="94">
        <f t="shared" ref="AJ40:AO40" si="103">IF($A40="","",HLOOKUP($AI40,$AD$3:$AR$9,AD$11,FALSE))</f>
      </c>
      <c r="AK40" s="94">
        <f t="shared" si="103"/>
      </c>
      <c r="AL40" s="94">
        <f t="shared" si="103"/>
      </c>
      <c r="AM40" s="94">
        <f t="shared" si="103"/>
      </c>
      <c r="AN40" s="94">
        <f t="shared" si="103"/>
      </c>
      <c r="AO40" s="94">
        <f t="shared" si="103"/>
      </c>
      <c r="AP40" s="95">
        <f t="shared" si="62"/>
        <v>0</v>
      </c>
      <c r="AQ40" s="4">
        <f t="shared" ref="AQ40:AQ49" si="104">LEN(AR40)</f>
        <v>3</v>
      </c>
      <c r="AR40" s="6" t="str">
        <f t="shared" ref="AR40:AR49" si="105">$AR27</f>
        <v>1,2</v>
      </c>
      <c r="AS40" s="4"/>
      <c r="AT40" s="73">
        <f t="shared" ref="AT40:BC40" si="106">IF($AQ40+AT$38=4,1,0)</f>
        <v>0</v>
      </c>
      <c r="AU40" s="73">
        <f t="shared" si="106"/>
        <v>0</v>
      </c>
      <c r="AV40" s="73">
        <f t="shared" si="106"/>
        <v>0</v>
      </c>
      <c r="AW40" s="73">
        <f t="shared" si="106"/>
        <v>0</v>
      </c>
      <c r="AX40" s="73">
        <f t="shared" si="106"/>
        <v>0</v>
      </c>
      <c r="AY40" s="73">
        <f t="shared" si="106"/>
        <v>0</v>
      </c>
      <c r="AZ40" s="73">
        <f t="shared" si="106"/>
        <v>1</v>
      </c>
      <c r="BA40" s="73">
        <f t="shared" si="106"/>
        <v>1</v>
      </c>
      <c r="BB40" s="73">
        <f t="shared" si="106"/>
        <v>1</v>
      </c>
      <c r="BC40" s="73">
        <f t="shared" si="106"/>
        <v>1</v>
      </c>
      <c r="BD40" s="73"/>
      <c r="BE40" s="4"/>
      <c r="BF40" s="4"/>
      <c r="BG40" s="4"/>
      <c r="BH40" s="4"/>
      <c r="BI40" s="4"/>
      <c r="BJ40" s="4"/>
      <c r="BK40" s="4"/>
      <c r="BL40" s="4"/>
      <c r="BM40" s="4"/>
    </row>
    <row r="41" ht="14.25" customHeight="1" spans="1:65" x14ac:dyDescent="0.25">
      <c r="A41" s="68">
        <f>IF(ISBLANK(CT!A56),"",CT!A56)</f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29">
        <f t="shared" si="47"/>
      </c>
      <c r="V41" s="73">
        <f t="shared" si="48"/>
      </c>
      <c r="W41" s="73">
        <f t="shared" si="49"/>
      </c>
      <c r="X41" s="73">
        <f t="shared" si="50"/>
      </c>
      <c r="Y41" s="73">
        <f t="shared" si="51"/>
      </c>
      <c r="Z41" s="73">
        <f t="shared" si="52"/>
      </c>
      <c r="AA41" s="73">
        <f t="shared" si="53"/>
      </c>
      <c r="AB41" s="4"/>
      <c r="AC41" s="85">
        <f t="shared" si="54"/>
      </c>
      <c r="AD41" s="85">
        <f t="shared" si="55"/>
      </c>
      <c r="AE41" s="85">
        <f t="shared" si="56"/>
      </c>
      <c r="AF41" s="85">
        <f t="shared" si="57"/>
      </c>
      <c r="AG41" s="85">
        <f t="shared" si="58"/>
        <v>0</v>
      </c>
      <c r="AH41" s="85" t="str">
        <f t="shared" si="59"/>
        <v>None</v>
      </c>
      <c r="AI41" s="85" t="str">
        <f t="shared" si="60"/>
        <v>None</v>
      </c>
      <c r="AJ41" s="94">
        <f t="shared" ref="AJ41:AO41" si="107">IF($A41="","",HLOOKUP($AI41,$AD$3:$AR$9,AD$11,FALSE))</f>
      </c>
      <c r="AK41" s="94">
        <f t="shared" si="107"/>
      </c>
      <c r="AL41" s="94">
        <f t="shared" si="107"/>
      </c>
      <c r="AM41" s="94">
        <f t="shared" si="107"/>
      </c>
      <c r="AN41" s="94">
        <f t="shared" si="107"/>
      </c>
      <c r="AO41" s="94">
        <f t="shared" si="107"/>
      </c>
      <c r="AP41" s="95">
        <f t="shared" si="62"/>
        <v>0</v>
      </c>
      <c r="AQ41" s="4">
        <f t="shared" si="104"/>
        <v>3</v>
      </c>
      <c r="AR41" s="6" t="str">
        <f t="shared" si="105"/>
        <v>1,3</v>
      </c>
      <c r="AS41" s="4"/>
      <c r="AT41" s="73">
        <f t="shared" ref="AT41:BC41" si="108">IF($AQ41+AT$38=4,1,0)</f>
        <v>0</v>
      </c>
      <c r="AU41" s="73">
        <f t="shared" si="108"/>
        <v>0</v>
      </c>
      <c r="AV41" s="73">
        <f t="shared" si="108"/>
        <v>0</v>
      </c>
      <c r="AW41" s="73">
        <f t="shared" si="108"/>
        <v>0</v>
      </c>
      <c r="AX41" s="73">
        <f t="shared" si="108"/>
        <v>0</v>
      </c>
      <c r="AY41" s="73">
        <f t="shared" si="108"/>
        <v>0</v>
      </c>
      <c r="AZ41" s="73">
        <f t="shared" si="108"/>
        <v>1</v>
      </c>
      <c r="BA41" s="73">
        <f t="shared" si="108"/>
        <v>1</v>
      </c>
      <c r="BB41" s="73">
        <f t="shared" si="108"/>
        <v>1</v>
      </c>
      <c r="BC41" s="73">
        <f t="shared" si="108"/>
        <v>1</v>
      </c>
      <c r="BD41" s="73"/>
      <c r="BE41" s="4"/>
      <c r="BF41" s="4"/>
      <c r="BG41" s="4"/>
      <c r="BH41" s="4"/>
      <c r="BI41" s="4"/>
      <c r="BJ41" s="4"/>
      <c r="BK41" s="4"/>
      <c r="BL41" s="4"/>
      <c r="BM41" s="4"/>
    </row>
    <row r="42" ht="14.25" customHeight="1" spans="1:65" x14ac:dyDescent="0.25">
      <c r="A42" s="68">
        <f>IF(ISBLANK(CT!A57),"",CT!A57)</f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29">
        <f t="shared" si="47"/>
      </c>
      <c r="V42" s="73">
        <f t="shared" si="48"/>
      </c>
      <c r="W42" s="73">
        <f t="shared" si="49"/>
      </c>
      <c r="X42" s="73">
        <f t="shared" si="50"/>
      </c>
      <c r="Y42" s="73">
        <f t="shared" si="51"/>
      </c>
      <c r="Z42" s="73">
        <f t="shared" si="52"/>
      </c>
      <c r="AA42" s="73">
        <f t="shared" si="53"/>
      </c>
      <c r="AB42" s="4"/>
      <c r="AC42" s="85">
        <f t="shared" si="54"/>
      </c>
      <c r="AD42" s="85">
        <f t="shared" si="55"/>
      </c>
      <c r="AE42" s="85">
        <f t="shared" si="56"/>
      </c>
      <c r="AF42" s="85">
        <f t="shared" si="57"/>
      </c>
      <c r="AG42" s="85">
        <f t="shared" si="58"/>
        <v>0</v>
      </c>
      <c r="AH42" s="85" t="str">
        <f t="shared" si="59"/>
        <v>None</v>
      </c>
      <c r="AI42" s="85" t="str">
        <f t="shared" si="60"/>
        <v>None</v>
      </c>
      <c r="AJ42" s="94">
        <f t="shared" ref="AJ42:AO42" si="109">IF($A42="","",HLOOKUP($AI42,$AD$3:$AR$9,AD$11,FALSE))</f>
      </c>
      <c r="AK42" s="94">
        <f t="shared" si="109"/>
      </c>
      <c r="AL42" s="94">
        <f t="shared" si="109"/>
      </c>
      <c r="AM42" s="94">
        <f t="shared" si="109"/>
      </c>
      <c r="AN42" s="94">
        <f t="shared" si="109"/>
      </c>
      <c r="AO42" s="94">
        <f t="shared" si="109"/>
      </c>
      <c r="AP42" s="95">
        <f t="shared" si="62"/>
        <v>0</v>
      </c>
      <c r="AQ42" s="4">
        <f t="shared" si="104"/>
        <v>3</v>
      </c>
      <c r="AR42" s="6" t="str">
        <f t="shared" si="105"/>
        <v>1,4</v>
      </c>
      <c r="AS42" s="4"/>
      <c r="AT42" s="73">
        <f t="shared" ref="AT42:BC42" si="110">IF($AQ42+AT$38=4,1,0)</f>
        <v>0</v>
      </c>
      <c r="AU42" s="73">
        <f t="shared" si="110"/>
        <v>0</v>
      </c>
      <c r="AV42" s="73">
        <f t="shared" si="110"/>
        <v>0</v>
      </c>
      <c r="AW42" s="73">
        <f t="shared" si="110"/>
        <v>0</v>
      </c>
      <c r="AX42" s="73">
        <f t="shared" si="110"/>
        <v>0</v>
      </c>
      <c r="AY42" s="73">
        <f t="shared" si="110"/>
        <v>0</v>
      </c>
      <c r="AZ42" s="73">
        <f t="shared" si="110"/>
        <v>1</v>
      </c>
      <c r="BA42" s="73">
        <f t="shared" si="110"/>
        <v>1</v>
      </c>
      <c r="BB42" s="73">
        <f t="shared" si="110"/>
        <v>1</v>
      </c>
      <c r="BC42" s="73">
        <f t="shared" si="110"/>
        <v>1</v>
      </c>
      <c r="BD42" s="73"/>
      <c r="BE42" s="4"/>
      <c r="BF42" s="4"/>
      <c r="BG42" s="4"/>
      <c r="BH42" s="4"/>
      <c r="BI42" s="4"/>
      <c r="BJ42" s="4"/>
      <c r="BK42" s="4"/>
      <c r="BL42" s="4"/>
      <c r="BM42" s="4"/>
    </row>
    <row r="43" ht="14.25" customHeight="1" spans="1:65" x14ac:dyDescent="0.25">
      <c r="A43" s="68">
        <f>IF(ISBLANK(CT!A58),"",CT!A58)</f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29">
        <f t="shared" si="47"/>
      </c>
      <c r="V43" s="73">
        <f t="shared" si="48"/>
      </c>
      <c r="W43" s="73">
        <f t="shared" si="49"/>
      </c>
      <c r="X43" s="73">
        <f t="shared" si="50"/>
      </c>
      <c r="Y43" s="73">
        <f t="shared" si="51"/>
      </c>
      <c r="Z43" s="73">
        <f t="shared" si="52"/>
      </c>
      <c r="AA43" s="73">
        <f t="shared" si="53"/>
      </c>
      <c r="AB43" s="4"/>
      <c r="AC43" s="85">
        <f t="shared" si="54"/>
      </c>
      <c r="AD43" s="85">
        <f t="shared" si="55"/>
      </c>
      <c r="AE43" s="85">
        <f t="shared" si="56"/>
      </c>
      <c r="AF43" s="85">
        <f t="shared" si="57"/>
      </c>
      <c r="AG43" s="85">
        <f t="shared" si="58"/>
        <v>0</v>
      </c>
      <c r="AH43" s="85" t="str">
        <f t="shared" si="59"/>
        <v>None</v>
      </c>
      <c r="AI43" s="85" t="str">
        <f t="shared" si="60"/>
        <v>None</v>
      </c>
      <c r="AJ43" s="94">
        <f t="shared" ref="AJ43:AO43" si="111">IF($A43="","",HLOOKUP($AI43,$AD$3:$AR$9,AD$11,FALSE))</f>
      </c>
      <c r="AK43" s="94">
        <f t="shared" si="111"/>
      </c>
      <c r="AL43" s="94">
        <f t="shared" si="111"/>
      </c>
      <c r="AM43" s="94">
        <f t="shared" si="111"/>
      </c>
      <c r="AN43" s="94">
        <f t="shared" si="111"/>
      </c>
      <c r="AO43" s="94">
        <f t="shared" si="111"/>
      </c>
      <c r="AP43" s="95">
        <f t="shared" si="62"/>
        <v>0</v>
      </c>
      <c r="AQ43" s="4">
        <f t="shared" si="104"/>
        <v>3</v>
      </c>
      <c r="AR43" s="6" t="str">
        <f t="shared" si="105"/>
        <v>2,3</v>
      </c>
      <c r="AS43" s="4"/>
      <c r="AT43" s="73">
        <f t="shared" ref="AT43:BC43" si="112">IF($AQ43+AT$38=4,1,0)</f>
        <v>0</v>
      </c>
      <c r="AU43" s="73">
        <f t="shared" si="112"/>
        <v>0</v>
      </c>
      <c r="AV43" s="73">
        <f t="shared" si="112"/>
        <v>0</v>
      </c>
      <c r="AW43" s="73">
        <f t="shared" si="112"/>
        <v>0</v>
      </c>
      <c r="AX43" s="73">
        <f t="shared" si="112"/>
        <v>0</v>
      </c>
      <c r="AY43" s="73">
        <f t="shared" si="112"/>
        <v>0</v>
      </c>
      <c r="AZ43" s="73">
        <f t="shared" si="112"/>
        <v>1</v>
      </c>
      <c r="BA43" s="73">
        <f t="shared" si="112"/>
        <v>1</v>
      </c>
      <c r="BB43" s="73">
        <f t="shared" si="112"/>
        <v>1</v>
      </c>
      <c r="BC43" s="73">
        <f t="shared" si="112"/>
        <v>1</v>
      </c>
      <c r="BD43" s="73"/>
      <c r="BE43" s="4"/>
      <c r="BF43" s="4"/>
      <c r="BG43" s="4"/>
      <c r="BH43" s="4"/>
      <c r="BI43" s="4"/>
      <c r="BJ43" s="4"/>
      <c r="BK43" s="4"/>
      <c r="BL43" s="4"/>
      <c r="BM43" s="4"/>
    </row>
    <row r="44" ht="14.25" customHeight="1" spans="1:65" x14ac:dyDescent="0.25">
      <c r="A44" s="68">
        <f>IF(ISBLANK(CT!A59),"",CT!A59)</f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29">
        <f t="shared" si="47"/>
      </c>
      <c r="V44" s="73">
        <f t="shared" si="48"/>
      </c>
      <c r="W44" s="73">
        <f t="shared" si="49"/>
      </c>
      <c r="X44" s="73">
        <f t="shared" si="50"/>
      </c>
      <c r="Y44" s="73">
        <f t="shared" si="51"/>
      </c>
      <c r="Z44" s="73">
        <f t="shared" si="52"/>
      </c>
      <c r="AA44" s="73">
        <f t="shared" si="53"/>
      </c>
      <c r="AB44" s="4"/>
      <c r="AC44" s="85">
        <f t="shared" si="54"/>
      </c>
      <c r="AD44" s="85">
        <f t="shared" si="55"/>
      </c>
      <c r="AE44" s="85">
        <f t="shared" si="56"/>
      </c>
      <c r="AF44" s="85">
        <f t="shared" si="57"/>
      </c>
      <c r="AG44" s="85">
        <f t="shared" si="58"/>
        <v>0</v>
      </c>
      <c r="AH44" s="85" t="str">
        <f t="shared" si="59"/>
        <v>None</v>
      </c>
      <c r="AI44" s="85" t="str">
        <f t="shared" si="60"/>
        <v>None</v>
      </c>
      <c r="AJ44" s="94">
        <f t="shared" ref="AJ44:AO44" si="113">IF($A44="","",HLOOKUP($AI44,$AD$3:$AR$9,AD$11,FALSE))</f>
      </c>
      <c r="AK44" s="94">
        <f t="shared" si="113"/>
      </c>
      <c r="AL44" s="94">
        <f t="shared" si="113"/>
      </c>
      <c r="AM44" s="94">
        <f t="shared" si="113"/>
      </c>
      <c r="AN44" s="94">
        <f t="shared" si="113"/>
      </c>
      <c r="AO44" s="94">
        <f t="shared" si="113"/>
      </c>
      <c r="AP44" s="95">
        <f t="shared" si="62"/>
        <v>0</v>
      </c>
      <c r="AQ44" s="4">
        <f t="shared" si="104"/>
        <v>3</v>
      </c>
      <c r="AR44" s="6" t="str">
        <f t="shared" si="105"/>
        <v>2,4</v>
      </c>
      <c r="AS44" s="4"/>
      <c r="AT44" s="73">
        <f t="shared" ref="AT44:BC44" si="114">IF($AQ44+AT$38=4,1,0)</f>
        <v>0</v>
      </c>
      <c r="AU44" s="73">
        <f t="shared" si="114"/>
        <v>0</v>
      </c>
      <c r="AV44" s="73">
        <f t="shared" si="114"/>
        <v>0</v>
      </c>
      <c r="AW44" s="73">
        <f t="shared" si="114"/>
        <v>0</v>
      </c>
      <c r="AX44" s="73">
        <f t="shared" si="114"/>
        <v>0</v>
      </c>
      <c r="AY44" s="73">
        <f t="shared" si="114"/>
        <v>0</v>
      </c>
      <c r="AZ44" s="73">
        <f t="shared" si="114"/>
        <v>1</v>
      </c>
      <c r="BA44" s="73">
        <f t="shared" si="114"/>
        <v>1</v>
      </c>
      <c r="BB44" s="73">
        <f t="shared" si="114"/>
        <v>1</v>
      </c>
      <c r="BC44" s="73">
        <f t="shared" si="114"/>
        <v>1</v>
      </c>
      <c r="BD44" s="73"/>
      <c r="BE44" s="4"/>
      <c r="BF44" s="4"/>
      <c r="BG44" s="4"/>
      <c r="BH44" s="4"/>
      <c r="BI44" s="4"/>
      <c r="BJ44" s="4"/>
      <c r="BK44" s="4"/>
      <c r="BL44" s="4"/>
      <c r="BM44" s="4"/>
    </row>
    <row r="45" ht="14.25" customHeight="1" spans="1:65" x14ac:dyDescent="0.25">
      <c r="A45" s="68">
        <f>IF(ISBLANK(CT!A60),"",CT!A60)</f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29">
        <f t="shared" si="47"/>
      </c>
      <c r="V45" s="73">
        <f t="shared" si="48"/>
      </c>
      <c r="W45" s="73">
        <f t="shared" si="49"/>
      </c>
      <c r="X45" s="73">
        <f t="shared" si="50"/>
      </c>
      <c r="Y45" s="73">
        <f t="shared" si="51"/>
      </c>
      <c r="Z45" s="73">
        <f t="shared" si="52"/>
      </c>
      <c r="AA45" s="73">
        <f t="shared" si="53"/>
      </c>
      <c r="AB45" s="4"/>
      <c r="AC45" s="85">
        <f t="shared" si="54"/>
      </c>
      <c r="AD45" s="85">
        <f t="shared" si="55"/>
      </c>
      <c r="AE45" s="85">
        <f t="shared" si="56"/>
      </c>
      <c r="AF45" s="85">
        <f t="shared" si="57"/>
      </c>
      <c r="AG45" s="85">
        <f t="shared" si="58"/>
        <v>0</v>
      </c>
      <c r="AH45" s="85" t="str">
        <f t="shared" si="59"/>
        <v>None</v>
      </c>
      <c r="AI45" s="85" t="str">
        <f t="shared" si="60"/>
        <v>None</v>
      </c>
      <c r="AJ45" s="94">
        <f t="shared" ref="AJ45:AO45" si="115">IF($A45="","",HLOOKUP($AI45,$AD$3:$AR$9,AD$11,FALSE))</f>
      </c>
      <c r="AK45" s="94">
        <f t="shared" si="115"/>
      </c>
      <c r="AL45" s="94">
        <f t="shared" si="115"/>
      </c>
      <c r="AM45" s="94">
        <f t="shared" si="115"/>
      </c>
      <c r="AN45" s="94">
        <f t="shared" si="115"/>
      </c>
      <c r="AO45" s="94">
        <f t="shared" si="115"/>
      </c>
      <c r="AP45" s="95">
        <f t="shared" si="62"/>
        <v>0</v>
      </c>
      <c r="AQ45" s="4">
        <f t="shared" si="104"/>
        <v>3</v>
      </c>
      <c r="AR45" s="6" t="str">
        <f t="shared" si="105"/>
        <v>3,4</v>
      </c>
      <c r="AS45" s="4"/>
      <c r="AT45" s="73">
        <f t="shared" ref="AT45:BC45" si="116">IF($AQ45+AT$38=4,1,0)</f>
        <v>0</v>
      </c>
      <c r="AU45" s="73">
        <f t="shared" si="116"/>
        <v>0</v>
      </c>
      <c r="AV45" s="73">
        <f t="shared" si="116"/>
        <v>0</v>
      </c>
      <c r="AW45" s="73">
        <f t="shared" si="116"/>
        <v>0</v>
      </c>
      <c r="AX45" s="73">
        <f t="shared" si="116"/>
        <v>0</v>
      </c>
      <c r="AY45" s="73">
        <f t="shared" si="116"/>
        <v>0</v>
      </c>
      <c r="AZ45" s="73">
        <f t="shared" si="116"/>
        <v>1</v>
      </c>
      <c r="BA45" s="73">
        <f t="shared" si="116"/>
        <v>1</v>
      </c>
      <c r="BB45" s="73">
        <f t="shared" si="116"/>
        <v>1</v>
      </c>
      <c r="BC45" s="73">
        <f t="shared" si="116"/>
        <v>1</v>
      </c>
      <c r="BD45" s="73"/>
      <c r="BE45" s="4"/>
      <c r="BF45" s="4"/>
      <c r="BG45" s="4"/>
      <c r="BH45" s="4"/>
      <c r="BI45" s="4"/>
      <c r="BJ45" s="4"/>
      <c r="BK45" s="4"/>
      <c r="BL45" s="4"/>
      <c r="BM45" s="4"/>
    </row>
    <row r="46" ht="14.25" customHeight="1" spans="1:65" x14ac:dyDescent="0.25">
      <c r="A46" s="68">
        <f>IF(ISBLANK(CT!A61),"",CT!A61)</f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29">
        <f t="shared" si="47"/>
      </c>
      <c r="V46" s="73">
        <f t="shared" si="48"/>
      </c>
      <c r="W46" s="73">
        <f t="shared" si="49"/>
      </c>
      <c r="X46" s="73">
        <f t="shared" si="50"/>
      </c>
      <c r="Y46" s="73">
        <f t="shared" si="51"/>
      </c>
      <c r="Z46" s="73">
        <f t="shared" si="52"/>
      </c>
      <c r="AA46" s="73">
        <f t="shared" si="53"/>
      </c>
      <c r="AB46" s="4"/>
      <c r="AC46" s="85">
        <f t="shared" si="54"/>
      </c>
      <c r="AD46" s="85">
        <f t="shared" si="55"/>
      </c>
      <c r="AE46" s="85">
        <f t="shared" si="56"/>
      </c>
      <c r="AF46" s="85">
        <f t="shared" si="57"/>
      </c>
      <c r="AG46" s="85">
        <f t="shared" si="58"/>
        <v>0</v>
      </c>
      <c r="AH46" s="85" t="str">
        <f t="shared" si="59"/>
        <v>None</v>
      </c>
      <c r="AI46" s="85" t="str">
        <f t="shared" si="60"/>
        <v>None</v>
      </c>
      <c r="AJ46" s="94">
        <f t="shared" ref="AJ46:AO46" si="117">IF($A46="","",HLOOKUP($AI46,$AD$3:$AR$9,AD$11,FALSE))</f>
      </c>
      <c r="AK46" s="94">
        <f t="shared" si="117"/>
      </c>
      <c r="AL46" s="94">
        <f t="shared" si="117"/>
      </c>
      <c r="AM46" s="94">
        <f t="shared" si="117"/>
      </c>
      <c r="AN46" s="94">
        <f t="shared" si="117"/>
      </c>
      <c r="AO46" s="94">
        <f t="shared" si="117"/>
      </c>
      <c r="AP46" s="95">
        <f t="shared" si="62"/>
        <v>0</v>
      </c>
      <c r="AQ46" s="4">
        <f t="shared" si="104"/>
        <v>1</v>
      </c>
      <c r="AR46" s="6">
        <f t="shared" si="105"/>
        <v>1</v>
      </c>
      <c r="AS46" s="4"/>
      <c r="AT46" s="73">
        <f t="shared" ref="AT46:BC46" si="118">IF($AQ46+AT$38=4,1,0)</f>
        <v>1</v>
      </c>
      <c r="AU46" s="73">
        <f t="shared" si="118"/>
        <v>1</v>
      </c>
      <c r="AV46" s="73">
        <f t="shared" si="118"/>
        <v>1</v>
      </c>
      <c r="AW46" s="73">
        <f t="shared" si="118"/>
        <v>1</v>
      </c>
      <c r="AX46" s="73">
        <f t="shared" si="118"/>
        <v>1</v>
      </c>
      <c r="AY46" s="73">
        <f t="shared" si="118"/>
        <v>1</v>
      </c>
      <c r="AZ46" s="73">
        <f t="shared" si="118"/>
        <v>0</v>
      </c>
      <c r="BA46" s="73">
        <f t="shared" si="118"/>
        <v>0</v>
      </c>
      <c r="BB46" s="73">
        <f t="shared" si="118"/>
        <v>0</v>
      </c>
      <c r="BC46" s="73">
        <f t="shared" si="118"/>
        <v>0</v>
      </c>
      <c r="BD46" s="73"/>
      <c r="BE46" s="4"/>
      <c r="BF46" s="4"/>
      <c r="BG46" s="4"/>
      <c r="BH46" s="4"/>
      <c r="BI46" s="4"/>
      <c r="BJ46" s="4"/>
      <c r="BK46" s="4"/>
      <c r="BL46" s="4"/>
      <c r="BM46" s="4"/>
    </row>
    <row r="47" ht="14.25" customHeight="1" spans="1:65" x14ac:dyDescent="0.25">
      <c r="A47" s="68">
        <f>IF(ISBLANK(CT!A62),"",CT!A62)</f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29">
        <f t="shared" si="47"/>
      </c>
      <c r="V47" s="73">
        <f t="shared" si="48"/>
      </c>
      <c r="W47" s="73">
        <f t="shared" si="49"/>
      </c>
      <c r="X47" s="73">
        <f t="shared" si="50"/>
      </c>
      <c r="Y47" s="73">
        <f t="shared" si="51"/>
      </c>
      <c r="Z47" s="73">
        <f t="shared" si="52"/>
      </c>
      <c r="AA47" s="73">
        <f t="shared" si="53"/>
      </c>
      <c r="AB47" s="4"/>
      <c r="AC47" s="85">
        <f t="shared" si="54"/>
      </c>
      <c r="AD47" s="85">
        <f t="shared" si="55"/>
      </c>
      <c r="AE47" s="85">
        <f t="shared" si="56"/>
      </c>
      <c r="AF47" s="85">
        <f t="shared" si="57"/>
      </c>
      <c r="AG47" s="85">
        <f t="shared" si="58"/>
        <v>0</v>
      </c>
      <c r="AH47" s="85" t="str">
        <f t="shared" si="59"/>
        <v>None</v>
      </c>
      <c r="AI47" s="85" t="str">
        <f t="shared" si="60"/>
        <v>None</v>
      </c>
      <c r="AJ47" s="94">
        <f t="shared" ref="AJ47:AO47" si="119">IF($A47="","",HLOOKUP($AI47,$AD$3:$AR$9,AD$11,FALSE))</f>
      </c>
      <c r="AK47" s="94">
        <f t="shared" si="119"/>
      </c>
      <c r="AL47" s="94">
        <f t="shared" si="119"/>
      </c>
      <c r="AM47" s="94">
        <f t="shared" si="119"/>
      </c>
      <c r="AN47" s="94">
        <f t="shared" si="119"/>
      </c>
      <c r="AO47" s="94">
        <f t="shared" si="119"/>
      </c>
      <c r="AP47" s="95">
        <f t="shared" si="62"/>
        <v>0</v>
      </c>
      <c r="AQ47" s="4">
        <f t="shared" si="104"/>
        <v>1</v>
      </c>
      <c r="AR47" s="6" t="str">
        <f t="shared" si="105"/>
        <v>2</v>
      </c>
      <c r="AS47" s="4"/>
      <c r="AT47" s="73">
        <f t="shared" ref="AT47:BC47" si="120">IF($AQ47+AT$38=4,1,0)</f>
        <v>1</v>
      </c>
      <c r="AU47" s="73">
        <f t="shared" si="120"/>
        <v>1</v>
      </c>
      <c r="AV47" s="73">
        <f t="shared" si="120"/>
        <v>1</v>
      </c>
      <c r="AW47" s="73">
        <f t="shared" si="120"/>
        <v>1</v>
      </c>
      <c r="AX47" s="73">
        <f t="shared" si="120"/>
        <v>1</v>
      </c>
      <c r="AY47" s="73">
        <f t="shared" si="120"/>
        <v>1</v>
      </c>
      <c r="AZ47" s="73">
        <f t="shared" si="120"/>
        <v>0</v>
      </c>
      <c r="BA47" s="73">
        <f t="shared" si="120"/>
        <v>0</v>
      </c>
      <c r="BB47" s="73">
        <f t="shared" si="120"/>
        <v>0</v>
      </c>
      <c r="BC47" s="73">
        <f t="shared" si="120"/>
        <v>0</v>
      </c>
      <c r="BD47" s="73"/>
      <c r="BE47" s="4"/>
      <c r="BF47" s="4"/>
      <c r="BG47" s="4"/>
      <c r="BH47" s="4"/>
      <c r="BI47" s="4"/>
      <c r="BJ47" s="4"/>
      <c r="BK47" s="4"/>
      <c r="BL47" s="4"/>
      <c r="BM47" s="4"/>
    </row>
    <row r="48" ht="14.25" customHeight="1" spans="1:65" x14ac:dyDescent="0.25">
      <c r="A48" s="68">
        <f>IF(ISBLANK(CT!A63),"",CT!A63)</f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29">
        <f t="shared" si="47"/>
      </c>
      <c r="V48" s="73">
        <f t="shared" si="48"/>
      </c>
      <c r="W48" s="73">
        <f t="shared" si="49"/>
      </c>
      <c r="X48" s="73">
        <f t="shared" si="50"/>
      </c>
      <c r="Y48" s="73">
        <f t="shared" si="51"/>
      </c>
      <c r="Z48" s="73">
        <f t="shared" si="52"/>
      </c>
      <c r="AA48" s="73">
        <f t="shared" si="53"/>
      </c>
      <c r="AB48" s="4"/>
      <c r="AC48" s="85">
        <f t="shared" si="54"/>
      </c>
      <c r="AD48" s="85">
        <f t="shared" si="55"/>
      </c>
      <c r="AE48" s="85">
        <f t="shared" si="56"/>
      </c>
      <c r="AF48" s="85">
        <f t="shared" si="57"/>
      </c>
      <c r="AG48" s="85">
        <f t="shared" si="58"/>
        <v>0</v>
      </c>
      <c r="AH48" s="85" t="str">
        <f t="shared" si="59"/>
        <v>None</v>
      </c>
      <c r="AI48" s="85" t="str">
        <f t="shared" si="60"/>
        <v>None</v>
      </c>
      <c r="AJ48" s="94">
        <f t="shared" ref="AJ48:AO48" si="121">IF($A48="","",HLOOKUP($AI48,$AD$3:$AR$9,AD$11,FALSE))</f>
      </c>
      <c r="AK48" s="94">
        <f t="shared" si="121"/>
      </c>
      <c r="AL48" s="94">
        <f t="shared" si="121"/>
      </c>
      <c r="AM48" s="94">
        <f t="shared" si="121"/>
      </c>
      <c r="AN48" s="94">
        <f t="shared" si="121"/>
      </c>
      <c r="AO48" s="94">
        <f t="shared" si="121"/>
      </c>
      <c r="AP48" s="95">
        <f t="shared" si="62"/>
        <v>0</v>
      </c>
      <c r="AQ48" s="4">
        <f t="shared" si="104"/>
        <v>1</v>
      </c>
      <c r="AR48" s="6" t="str">
        <f t="shared" si="105"/>
        <v>3</v>
      </c>
      <c r="AS48" s="4"/>
      <c r="AT48" s="73">
        <f t="shared" ref="AT48:BC48" si="122">IF($AQ48+AT$38=4,1,0)</f>
        <v>1</v>
      </c>
      <c r="AU48" s="73">
        <f t="shared" si="122"/>
        <v>1</v>
      </c>
      <c r="AV48" s="73">
        <f t="shared" si="122"/>
        <v>1</v>
      </c>
      <c r="AW48" s="73">
        <f t="shared" si="122"/>
        <v>1</v>
      </c>
      <c r="AX48" s="73">
        <f t="shared" si="122"/>
        <v>1</v>
      </c>
      <c r="AY48" s="73">
        <f t="shared" si="122"/>
        <v>1</v>
      </c>
      <c r="AZ48" s="73">
        <f t="shared" si="122"/>
        <v>0</v>
      </c>
      <c r="BA48" s="73">
        <f t="shared" si="122"/>
        <v>0</v>
      </c>
      <c r="BB48" s="73">
        <f t="shared" si="122"/>
        <v>0</v>
      </c>
      <c r="BC48" s="73">
        <f t="shared" si="122"/>
        <v>0</v>
      </c>
      <c r="BD48" s="73"/>
      <c r="BE48" s="4"/>
      <c r="BF48" s="4"/>
      <c r="BG48" s="4"/>
      <c r="BH48" s="4"/>
      <c r="BI48" s="4"/>
      <c r="BJ48" s="4"/>
      <c r="BK48" s="4"/>
      <c r="BL48" s="4"/>
      <c r="BM48" s="4"/>
    </row>
    <row r="49" ht="14.25" customHeight="1" spans="1:65" x14ac:dyDescent="0.25">
      <c r="A49" s="68">
        <f>IF(ISBLANK(CT!A64),"",CT!A64)</f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29">
        <f t="shared" si="47"/>
      </c>
      <c r="V49" s="73">
        <f t="shared" si="48"/>
      </c>
      <c r="W49" s="73">
        <f t="shared" si="49"/>
      </c>
      <c r="X49" s="73">
        <f t="shared" si="50"/>
      </c>
      <c r="Y49" s="73">
        <f t="shared" si="51"/>
      </c>
      <c r="Z49" s="73">
        <f t="shared" si="52"/>
      </c>
      <c r="AA49" s="73">
        <f t="shared" si="53"/>
      </c>
      <c r="AB49" s="4"/>
      <c r="AC49" s="85">
        <f t="shared" si="54"/>
      </c>
      <c r="AD49" s="85">
        <f t="shared" si="55"/>
      </c>
      <c r="AE49" s="85">
        <f t="shared" si="56"/>
      </c>
      <c r="AF49" s="85">
        <f t="shared" si="57"/>
      </c>
      <c r="AG49" s="85">
        <f t="shared" si="58"/>
        <v>0</v>
      </c>
      <c r="AH49" s="85" t="str">
        <f t="shared" si="59"/>
        <v>None</v>
      </c>
      <c r="AI49" s="85" t="str">
        <f t="shared" si="60"/>
        <v>None</v>
      </c>
      <c r="AJ49" s="94">
        <f t="shared" ref="AJ49:AO49" si="123">IF($A49="","",HLOOKUP($AI49,$AD$3:$AR$9,AD$11,FALSE))</f>
      </c>
      <c r="AK49" s="94">
        <f t="shared" si="123"/>
      </c>
      <c r="AL49" s="94">
        <f t="shared" si="123"/>
      </c>
      <c r="AM49" s="94">
        <f t="shared" si="123"/>
      </c>
      <c r="AN49" s="94">
        <f t="shared" si="123"/>
      </c>
      <c r="AO49" s="94">
        <f t="shared" si="123"/>
      </c>
      <c r="AP49" s="95">
        <f t="shared" si="62"/>
        <v>0</v>
      </c>
      <c r="AQ49" s="4">
        <f t="shared" si="104"/>
        <v>1</v>
      </c>
      <c r="AR49" s="6" t="str">
        <f t="shared" si="105"/>
        <v>4</v>
      </c>
      <c r="AS49" s="4"/>
      <c r="AT49" s="73">
        <f t="shared" ref="AT49:BC49" si="124">IF($AQ49+AT$38=4,1,0)</f>
        <v>1</v>
      </c>
      <c r="AU49" s="73">
        <f t="shared" si="124"/>
        <v>1</v>
      </c>
      <c r="AV49" s="73">
        <f t="shared" si="124"/>
        <v>1</v>
      </c>
      <c r="AW49" s="73">
        <f t="shared" si="124"/>
        <v>1</v>
      </c>
      <c r="AX49" s="73">
        <f t="shared" si="124"/>
        <v>1</v>
      </c>
      <c r="AY49" s="73">
        <f t="shared" si="124"/>
        <v>1</v>
      </c>
      <c r="AZ49" s="73">
        <f t="shared" si="124"/>
        <v>0</v>
      </c>
      <c r="BA49" s="73">
        <f t="shared" si="124"/>
        <v>0</v>
      </c>
      <c r="BB49" s="73">
        <f t="shared" si="124"/>
        <v>0</v>
      </c>
      <c r="BC49" s="73">
        <f t="shared" si="124"/>
        <v>0</v>
      </c>
      <c r="BD49" s="73"/>
      <c r="BE49" s="4"/>
      <c r="BF49" s="4"/>
      <c r="BG49" s="4"/>
      <c r="BH49" s="4"/>
      <c r="BI49" s="4"/>
      <c r="BJ49" s="4"/>
      <c r="BK49" s="4"/>
      <c r="BL49" s="4"/>
      <c r="BM49" s="4"/>
    </row>
    <row r="50" ht="14.25" customHeight="1" spans="1:65" x14ac:dyDescent="0.25">
      <c r="A50" s="68">
        <f>IF(ISBLANK(CT!A65),"",CT!A65)</f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29">
        <f t="shared" si="47"/>
      </c>
      <c r="V50" s="73">
        <f t="shared" si="48"/>
      </c>
      <c r="W50" s="73">
        <f t="shared" si="49"/>
      </c>
      <c r="X50" s="73">
        <f t="shared" si="50"/>
      </c>
      <c r="Y50" s="73">
        <f t="shared" si="51"/>
      </c>
      <c r="Z50" s="73">
        <f t="shared" si="52"/>
      </c>
      <c r="AA50" s="73">
        <f t="shared" si="53"/>
      </c>
      <c r="AB50" s="4"/>
      <c r="AC50" s="85">
        <f t="shared" si="54"/>
      </c>
      <c r="AD50" s="85">
        <f t="shared" si="55"/>
      </c>
      <c r="AE50" s="85">
        <f t="shared" si="56"/>
      </c>
      <c r="AF50" s="85">
        <f t="shared" si="57"/>
      </c>
      <c r="AG50" s="85">
        <f t="shared" si="58"/>
        <v>0</v>
      </c>
      <c r="AH50" s="85" t="str">
        <f t="shared" si="59"/>
        <v>None</v>
      </c>
      <c r="AI50" s="85" t="str">
        <f t="shared" si="60"/>
        <v>None</v>
      </c>
      <c r="AJ50" s="94">
        <f t="shared" ref="AJ50:AO50" si="125">IF($A50="","",HLOOKUP($AI50,$AD$3:$AR$9,AD$11,FALSE))</f>
      </c>
      <c r="AK50" s="94">
        <f t="shared" si="125"/>
      </c>
      <c r="AL50" s="94">
        <f t="shared" si="125"/>
      </c>
      <c r="AM50" s="94">
        <f t="shared" si="125"/>
      </c>
      <c r="AN50" s="94">
        <f t="shared" si="125"/>
      </c>
      <c r="AO50" s="94">
        <f t="shared" si="125"/>
      </c>
      <c r="AP50" s="95">
        <f t="shared" si="62"/>
        <v>0</v>
      </c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</row>
    <row r="51" ht="14.25" customHeight="1" spans="1:65" x14ac:dyDescent="0.25">
      <c r="A51" s="68">
        <f>IF(ISBLANK(CT!A66),"",CT!A66)</f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29">
        <f t="shared" si="47"/>
      </c>
      <c r="V51" s="73">
        <f t="shared" si="48"/>
      </c>
      <c r="W51" s="73">
        <f t="shared" si="49"/>
      </c>
      <c r="X51" s="73">
        <f t="shared" si="50"/>
      </c>
      <c r="Y51" s="73">
        <f t="shared" si="51"/>
      </c>
      <c r="Z51" s="73">
        <f t="shared" si="52"/>
      </c>
      <c r="AA51" s="73">
        <f t="shared" si="53"/>
      </c>
      <c r="AB51" s="4"/>
      <c r="AC51" s="85">
        <f t="shared" si="54"/>
      </c>
      <c r="AD51" s="85">
        <f t="shared" si="55"/>
      </c>
      <c r="AE51" s="85">
        <f t="shared" si="56"/>
      </c>
      <c r="AF51" s="85">
        <f t="shared" si="57"/>
      </c>
      <c r="AG51" s="85">
        <f t="shared" si="58"/>
        <v>0</v>
      </c>
      <c r="AH51" s="85" t="str">
        <f t="shared" si="59"/>
        <v>None</v>
      </c>
      <c r="AI51" s="85" t="str">
        <f t="shared" si="60"/>
        <v>None</v>
      </c>
      <c r="AJ51" s="94">
        <f t="shared" ref="AJ51:AO51" si="126">IF($A51="","",HLOOKUP($AI51,$AD$3:$AR$9,AD$11,FALSE))</f>
      </c>
      <c r="AK51" s="94">
        <f t="shared" si="126"/>
      </c>
      <c r="AL51" s="94">
        <f t="shared" si="126"/>
      </c>
      <c r="AM51" s="94">
        <f t="shared" si="126"/>
      </c>
      <c r="AN51" s="94">
        <f t="shared" si="126"/>
      </c>
      <c r="AO51" s="94">
        <f t="shared" si="126"/>
      </c>
      <c r="AP51" s="95">
        <f t="shared" si="62"/>
        <v>0</v>
      </c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</row>
    <row r="52" ht="14.25" customHeight="1" spans="1:65" x14ac:dyDescent="0.25">
      <c r="A52" s="68">
        <f>IF(ISBLANK(CT!A67),"",CT!A67)</f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29">
        <f t="shared" si="47"/>
      </c>
      <c r="V52" s="73">
        <f t="shared" si="48"/>
      </c>
      <c r="W52" s="73">
        <f t="shared" si="49"/>
      </c>
      <c r="X52" s="73">
        <f t="shared" si="50"/>
      </c>
      <c r="Y52" s="73">
        <f t="shared" si="51"/>
      </c>
      <c r="Z52" s="73">
        <f t="shared" si="52"/>
      </c>
      <c r="AA52" s="73">
        <f t="shared" si="53"/>
      </c>
      <c r="AB52" s="4"/>
      <c r="AC52" s="85">
        <f t="shared" si="54"/>
      </c>
      <c r="AD52" s="85">
        <f t="shared" si="55"/>
      </c>
      <c r="AE52" s="85">
        <f t="shared" si="56"/>
      </c>
      <c r="AF52" s="85">
        <f t="shared" si="57"/>
      </c>
      <c r="AG52" s="85">
        <f t="shared" si="58"/>
        <v>0</v>
      </c>
      <c r="AH52" s="85" t="str">
        <f t="shared" si="59"/>
        <v>None</v>
      </c>
      <c r="AI52" s="85" t="str">
        <f t="shared" si="60"/>
        <v>None</v>
      </c>
      <c r="AJ52" s="94">
        <f t="shared" ref="AJ52:AO52" si="127">IF($A52="","",HLOOKUP($AI52,$AD$3:$AR$9,AD$11,FALSE))</f>
      </c>
      <c r="AK52" s="94">
        <f t="shared" si="127"/>
      </c>
      <c r="AL52" s="94">
        <f t="shared" si="127"/>
      </c>
      <c r="AM52" s="94">
        <f t="shared" si="127"/>
      </c>
      <c r="AN52" s="94">
        <f t="shared" si="127"/>
      </c>
      <c r="AO52" s="94">
        <f t="shared" si="127"/>
      </c>
      <c r="AP52" s="95">
        <f t="shared" si="62"/>
        <v>0</v>
      </c>
      <c r="AQ52" s="4"/>
      <c r="AR52" s="75"/>
      <c r="AS52" s="4"/>
      <c r="AT52" s="76" t="str">
        <f t="shared" ref="AT52:BC52" si="128">AT$3</f>
        <v>1,2</v>
      </c>
      <c r="AU52" s="76" t="str">
        <f t="shared" si="128"/>
        <v>1,3</v>
      </c>
      <c r="AV52" s="76" t="str">
        <f t="shared" si="128"/>
        <v>1,4</v>
      </c>
      <c r="AW52" s="76" t="str">
        <f t="shared" si="128"/>
        <v>2,3</v>
      </c>
      <c r="AX52" s="76" t="str">
        <f t="shared" si="128"/>
        <v>2,4</v>
      </c>
      <c r="AY52" s="76" t="str">
        <f t="shared" si="128"/>
        <v>3,4</v>
      </c>
      <c r="AZ52" s="76">
        <f t="shared" si="128"/>
        <v>1</v>
      </c>
      <c r="BA52" s="76" t="str">
        <f t="shared" si="128"/>
        <v>2</v>
      </c>
      <c r="BB52" s="76" t="str">
        <f t="shared" si="128"/>
        <v>3</v>
      </c>
      <c r="BC52" s="76" t="str">
        <f t="shared" si="128"/>
        <v>4</v>
      </c>
      <c r="BD52" s="76"/>
      <c r="BE52" s="4"/>
      <c r="BF52" s="4"/>
      <c r="BG52" s="4"/>
      <c r="BH52" s="4"/>
      <c r="BI52" s="4"/>
      <c r="BJ52" s="4"/>
      <c r="BK52" s="4"/>
      <c r="BL52" s="4"/>
      <c r="BM52" s="4"/>
    </row>
    <row r="53" ht="14.25" customHeight="1" spans="1:65" x14ac:dyDescent="0.25">
      <c r="A53" s="68">
        <f>IF(ISBLANK(CT!A68),"",CT!A68)</f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29">
        <f t="shared" si="47"/>
      </c>
      <c r="V53" s="73">
        <f t="shared" si="48"/>
      </c>
      <c r="W53" s="73">
        <f t="shared" si="49"/>
      </c>
      <c r="X53" s="73">
        <f t="shared" si="50"/>
      </c>
      <c r="Y53" s="73">
        <f t="shared" si="51"/>
      </c>
      <c r="Z53" s="73">
        <f t="shared" si="52"/>
      </c>
      <c r="AA53" s="73">
        <f t="shared" si="53"/>
      </c>
      <c r="AB53" s="4"/>
      <c r="AC53" s="85">
        <f t="shared" si="54"/>
      </c>
      <c r="AD53" s="85">
        <f t="shared" si="55"/>
      </c>
      <c r="AE53" s="85">
        <f t="shared" si="56"/>
      </c>
      <c r="AF53" s="85">
        <f t="shared" si="57"/>
      </c>
      <c r="AG53" s="85">
        <f t="shared" si="58"/>
        <v>0</v>
      </c>
      <c r="AH53" s="85" t="str">
        <f t="shared" si="59"/>
        <v>None</v>
      </c>
      <c r="AI53" s="85" t="str">
        <f t="shared" si="60"/>
        <v>None</v>
      </c>
      <c r="AJ53" s="94">
        <f t="shared" ref="AJ53:AO53" si="129">IF($A53="","",HLOOKUP($AI53,$AD$3:$AR$9,AD$11,FALSE))</f>
      </c>
      <c r="AK53" s="94">
        <f t="shared" si="129"/>
      </c>
      <c r="AL53" s="94">
        <f t="shared" si="129"/>
      </c>
      <c r="AM53" s="94">
        <f t="shared" si="129"/>
      </c>
      <c r="AN53" s="94">
        <f t="shared" si="129"/>
      </c>
      <c r="AO53" s="94">
        <f t="shared" si="129"/>
      </c>
      <c r="AP53" s="95">
        <f t="shared" si="62"/>
        <v>0</v>
      </c>
      <c r="AQ53" s="4"/>
      <c r="AR53" s="6" t="str">
        <f t="shared" ref="AR53:AR62" si="130">$AR40</f>
        <v>1,2</v>
      </c>
      <c r="AS53" s="4"/>
      <c r="AT53" s="73">
        <f t="shared" ref="AT53:BC53" si="131">IF(AT40,IF(AT$38&gt;$AQ40,$AR40,AT$39),0)</f>
        <v>0</v>
      </c>
      <c r="AU53" s="73">
        <f t="shared" si="131"/>
        <v>0</v>
      </c>
      <c r="AV53" s="73">
        <f t="shared" si="131"/>
        <v>0</v>
      </c>
      <c r="AW53" s="73">
        <f t="shared" si="131"/>
        <v>0</v>
      </c>
      <c r="AX53" s="73">
        <f t="shared" si="131"/>
        <v>0</v>
      </c>
      <c r="AY53" s="73">
        <f t="shared" si="131"/>
        <v>0</v>
      </c>
      <c r="AZ53" s="73">
        <f t="shared" si="131"/>
        <v>1</v>
      </c>
      <c r="BA53" s="73" t="str">
        <f t="shared" si="131"/>
        <v>2</v>
      </c>
      <c r="BB53" s="73" t="str">
        <f t="shared" si="131"/>
        <v>3</v>
      </c>
      <c r="BC53" s="73" t="str">
        <f t="shared" si="131"/>
        <v>4</v>
      </c>
      <c r="BD53" s="73"/>
      <c r="BE53" s="4"/>
      <c r="BF53" s="4"/>
      <c r="BG53" s="4"/>
      <c r="BH53" s="4"/>
      <c r="BI53" s="4"/>
      <c r="BJ53" s="4"/>
      <c r="BK53" s="4"/>
      <c r="BL53" s="4"/>
      <c r="BM53" s="4"/>
    </row>
    <row r="54" ht="14.25" customHeight="1" spans="1:65" x14ac:dyDescent="0.25">
      <c r="A54" s="68">
        <f>IF(ISBLANK(CT!A69),"",CT!A69)</f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29">
        <f t="shared" si="47"/>
      </c>
      <c r="V54" s="73">
        <f t="shared" si="48"/>
      </c>
      <c r="W54" s="73">
        <f t="shared" si="49"/>
      </c>
      <c r="X54" s="73">
        <f t="shared" si="50"/>
      </c>
      <c r="Y54" s="73">
        <f t="shared" si="51"/>
      </c>
      <c r="Z54" s="73">
        <f t="shared" si="52"/>
      </c>
      <c r="AA54" s="73">
        <f t="shared" si="53"/>
      </c>
      <c r="AB54" s="4"/>
      <c r="AC54" s="85">
        <f t="shared" si="54"/>
      </c>
      <c r="AD54" s="85">
        <f t="shared" si="55"/>
      </c>
      <c r="AE54" s="85">
        <f t="shared" si="56"/>
      </c>
      <c r="AF54" s="85">
        <f t="shared" si="57"/>
      </c>
      <c r="AG54" s="85">
        <f t="shared" si="58"/>
        <v>0</v>
      </c>
      <c r="AH54" s="85" t="str">
        <f t="shared" si="59"/>
        <v>None</v>
      </c>
      <c r="AI54" s="85" t="str">
        <f t="shared" si="60"/>
        <v>None</v>
      </c>
      <c r="AJ54" s="94">
        <f t="shared" ref="AJ54:AO54" si="132">IF($A54="","",HLOOKUP($AI54,$AD$3:$AR$9,AD$11,FALSE))</f>
      </c>
      <c r="AK54" s="94">
        <f t="shared" si="132"/>
      </c>
      <c r="AL54" s="94">
        <f t="shared" si="132"/>
      </c>
      <c r="AM54" s="94">
        <f t="shared" si="132"/>
      </c>
      <c r="AN54" s="94">
        <f t="shared" si="132"/>
      </c>
      <c r="AO54" s="94">
        <f t="shared" si="132"/>
      </c>
      <c r="AP54" s="95">
        <f t="shared" si="62"/>
        <v>0</v>
      </c>
      <c r="AQ54" s="4"/>
      <c r="AR54" s="6" t="str">
        <f t="shared" si="130"/>
        <v>1,3</v>
      </c>
      <c r="AS54" s="4"/>
      <c r="AT54" s="73">
        <f t="shared" ref="AT54:BC54" si="133">IF(AT41,IF(AT$38&gt;$AQ41,$AR41,AT$39),0)</f>
        <v>0</v>
      </c>
      <c r="AU54" s="73">
        <f t="shared" si="133"/>
        <v>0</v>
      </c>
      <c r="AV54" s="73">
        <f t="shared" si="133"/>
        <v>0</v>
      </c>
      <c r="AW54" s="73">
        <f t="shared" si="133"/>
        <v>0</v>
      </c>
      <c r="AX54" s="73">
        <f t="shared" si="133"/>
        <v>0</v>
      </c>
      <c r="AY54" s="73">
        <f t="shared" si="133"/>
        <v>0</v>
      </c>
      <c r="AZ54" s="73">
        <f t="shared" si="133"/>
        <v>1</v>
      </c>
      <c r="BA54" s="73" t="str">
        <f t="shared" si="133"/>
        <v>2</v>
      </c>
      <c r="BB54" s="73" t="str">
        <f t="shared" si="133"/>
        <v>3</v>
      </c>
      <c r="BC54" s="73" t="str">
        <f t="shared" si="133"/>
        <v>4</v>
      </c>
      <c r="BD54" s="73"/>
      <c r="BE54" s="4"/>
      <c r="BF54" s="4"/>
      <c r="BG54" s="4"/>
      <c r="BH54" s="4"/>
      <c r="BI54" s="4"/>
      <c r="BJ54" s="4"/>
      <c r="BK54" s="4"/>
      <c r="BL54" s="4"/>
      <c r="BM54" s="4"/>
    </row>
    <row r="55" ht="14.25" customHeight="1" spans="1:65" x14ac:dyDescent="0.25">
      <c r="A55" s="68">
        <f>IF(ISBLANK(CT!A70),"",CT!A70)</f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29">
        <f t="shared" si="47"/>
      </c>
      <c r="V55" s="73">
        <f t="shared" si="48"/>
      </c>
      <c r="W55" s="73">
        <f t="shared" si="49"/>
      </c>
      <c r="X55" s="73">
        <f t="shared" si="50"/>
      </c>
      <c r="Y55" s="73">
        <f t="shared" si="51"/>
      </c>
      <c r="Z55" s="73">
        <f t="shared" si="52"/>
      </c>
      <c r="AA55" s="73">
        <f t="shared" si="53"/>
      </c>
      <c r="AB55" s="4"/>
      <c r="AC55" s="85">
        <f t="shared" si="54"/>
      </c>
      <c r="AD55" s="85">
        <f t="shared" si="55"/>
      </c>
      <c r="AE55" s="85">
        <f t="shared" si="56"/>
      </c>
      <c r="AF55" s="85">
        <f t="shared" si="57"/>
      </c>
      <c r="AG55" s="85">
        <f t="shared" si="58"/>
        <v>0</v>
      </c>
      <c r="AH55" s="85" t="str">
        <f t="shared" si="59"/>
        <v>None</v>
      </c>
      <c r="AI55" s="85" t="str">
        <f t="shared" si="60"/>
        <v>None</v>
      </c>
      <c r="AJ55" s="94">
        <f t="shared" ref="AJ55:AO55" si="134">IF($A55="","",HLOOKUP($AI55,$AD$3:$AR$9,AD$11,FALSE))</f>
      </c>
      <c r="AK55" s="94">
        <f t="shared" si="134"/>
      </c>
      <c r="AL55" s="94">
        <f t="shared" si="134"/>
      </c>
      <c r="AM55" s="94">
        <f t="shared" si="134"/>
      </c>
      <c r="AN55" s="94">
        <f t="shared" si="134"/>
      </c>
      <c r="AO55" s="94">
        <f t="shared" si="134"/>
      </c>
      <c r="AP55" s="95">
        <f t="shared" si="62"/>
        <v>0</v>
      </c>
      <c r="AQ55" s="4"/>
      <c r="AR55" s="6" t="str">
        <f t="shared" si="130"/>
        <v>1,4</v>
      </c>
      <c r="AS55" s="4"/>
      <c r="AT55" s="73">
        <f t="shared" ref="AT55:BC55" si="135">IF(AT42,IF(AT$38&gt;$AQ42,$AR42,AT$39),0)</f>
        <v>0</v>
      </c>
      <c r="AU55" s="73">
        <f t="shared" si="135"/>
        <v>0</v>
      </c>
      <c r="AV55" s="73">
        <f t="shared" si="135"/>
        <v>0</v>
      </c>
      <c r="AW55" s="73">
        <f t="shared" si="135"/>
        <v>0</v>
      </c>
      <c r="AX55" s="73">
        <f t="shared" si="135"/>
        <v>0</v>
      </c>
      <c r="AY55" s="73">
        <f t="shared" si="135"/>
        <v>0</v>
      </c>
      <c r="AZ55" s="73">
        <f t="shared" si="135"/>
        <v>1</v>
      </c>
      <c r="BA55" s="73" t="str">
        <f t="shared" si="135"/>
        <v>2</v>
      </c>
      <c r="BB55" s="73" t="str">
        <f t="shared" si="135"/>
        <v>3</v>
      </c>
      <c r="BC55" s="73" t="str">
        <f t="shared" si="135"/>
        <v>4</v>
      </c>
      <c r="BD55" s="73"/>
      <c r="BE55" s="4"/>
      <c r="BF55" s="4"/>
      <c r="BG55" s="4"/>
      <c r="BH55" s="4"/>
      <c r="BI55" s="4"/>
      <c r="BJ55" s="4"/>
      <c r="BK55" s="4"/>
      <c r="BL55" s="4"/>
      <c r="BM55" s="4"/>
    </row>
    <row r="56" ht="14.25" customHeight="1" spans="1:65" x14ac:dyDescent="0.25">
      <c r="A56" s="68">
        <f>IF(ISBLANK(CT!A71),"",CT!A71)</f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29">
        <f t="shared" si="47"/>
      </c>
      <c r="V56" s="73">
        <f t="shared" si="48"/>
      </c>
      <c r="W56" s="73">
        <f t="shared" si="49"/>
      </c>
      <c r="X56" s="73">
        <f t="shared" si="50"/>
      </c>
      <c r="Y56" s="73">
        <f t="shared" si="51"/>
      </c>
      <c r="Z56" s="73">
        <f t="shared" si="52"/>
      </c>
      <c r="AA56" s="73">
        <f t="shared" si="53"/>
      </c>
      <c r="AB56" s="4"/>
      <c r="AC56" s="85">
        <f t="shared" si="54"/>
      </c>
      <c r="AD56" s="85">
        <f t="shared" si="55"/>
      </c>
      <c r="AE56" s="85">
        <f t="shared" si="56"/>
      </c>
      <c r="AF56" s="85">
        <f t="shared" si="57"/>
      </c>
      <c r="AG56" s="85">
        <f t="shared" si="58"/>
        <v>0</v>
      </c>
      <c r="AH56" s="85" t="str">
        <f t="shared" si="59"/>
        <v>None</v>
      </c>
      <c r="AI56" s="85" t="str">
        <f t="shared" si="60"/>
        <v>None</v>
      </c>
      <c r="AJ56" s="94">
        <f t="shared" ref="AJ56:AO56" si="136">IF($A56="","",HLOOKUP($AI56,$AD$3:$AR$9,AD$11,FALSE))</f>
      </c>
      <c r="AK56" s="94">
        <f t="shared" si="136"/>
      </c>
      <c r="AL56" s="94">
        <f t="shared" si="136"/>
      </c>
      <c r="AM56" s="94">
        <f t="shared" si="136"/>
      </c>
      <c r="AN56" s="94">
        <f t="shared" si="136"/>
      </c>
      <c r="AO56" s="94">
        <f t="shared" si="136"/>
      </c>
      <c r="AP56" s="95">
        <f t="shared" si="62"/>
        <v>0</v>
      </c>
      <c r="AQ56" s="4"/>
      <c r="AR56" s="6" t="str">
        <f t="shared" si="130"/>
        <v>2,3</v>
      </c>
      <c r="AS56" s="4"/>
      <c r="AT56" s="73">
        <f t="shared" ref="AT56:BC56" si="137">IF(AT43,IF(AT$38&gt;$AQ43,$AR43,AT$39),0)</f>
        <v>0</v>
      </c>
      <c r="AU56" s="73">
        <f t="shared" si="137"/>
        <v>0</v>
      </c>
      <c r="AV56" s="73">
        <f t="shared" si="137"/>
        <v>0</v>
      </c>
      <c r="AW56" s="73">
        <f t="shared" si="137"/>
        <v>0</v>
      </c>
      <c r="AX56" s="73">
        <f t="shared" si="137"/>
        <v>0</v>
      </c>
      <c r="AY56" s="73">
        <f t="shared" si="137"/>
        <v>0</v>
      </c>
      <c r="AZ56" s="73">
        <f t="shared" si="137"/>
        <v>1</v>
      </c>
      <c r="BA56" s="73" t="str">
        <f t="shared" si="137"/>
        <v>2</v>
      </c>
      <c r="BB56" s="73" t="str">
        <f t="shared" si="137"/>
        <v>3</v>
      </c>
      <c r="BC56" s="73" t="str">
        <f t="shared" si="137"/>
        <v>4</v>
      </c>
      <c r="BD56" s="73"/>
      <c r="BE56" s="4"/>
      <c r="BF56" s="4"/>
      <c r="BG56" s="4"/>
      <c r="BH56" s="4"/>
      <c r="BI56" s="4"/>
      <c r="BJ56" s="4"/>
      <c r="BK56" s="4"/>
      <c r="BL56" s="4"/>
      <c r="BM56" s="4"/>
    </row>
    <row r="57" ht="14.25" customHeight="1" spans="1:65" x14ac:dyDescent="0.25">
      <c r="A57" s="68">
        <f>IF(ISBLANK(CT!A72),"",CT!A72)</f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29">
        <f t="shared" si="47"/>
      </c>
      <c r="V57" s="73">
        <f t="shared" si="48"/>
      </c>
      <c r="W57" s="73">
        <f t="shared" si="49"/>
      </c>
      <c r="X57" s="73">
        <f t="shared" si="50"/>
      </c>
      <c r="Y57" s="73">
        <f t="shared" si="51"/>
      </c>
      <c r="Z57" s="73">
        <f t="shared" si="52"/>
      </c>
      <c r="AA57" s="73">
        <f t="shared" si="53"/>
      </c>
      <c r="AB57" s="4"/>
      <c r="AC57" s="85">
        <f t="shared" si="54"/>
      </c>
      <c r="AD57" s="85">
        <f t="shared" si="55"/>
      </c>
      <c r="AE57" s="85">
        <f t="shared" si="56"/>
      </c>
      <c r="AF57" s="85">
        <f t="shared" si="57"/>
      </c>
      <c r="AG57" s="85">
        <f t="shared" si="58"/>
        <v>0</v>
      </c>
      <c r="AH57" s="85" t="str">
        <f t="shared" si="59"/>
        <v>None</v>
      </c>
      <c r="AI57" s="85" t="str">
        <f t="shared" si="60"/>
        <v>None</v>
      </c>
      <c r="AJ57" s="94">
        <f t="shared" ref="AJ57:AO57" si="138">IF($A57="","",HLOOKUP($AI57,$AD$3:$AR$9,AD$11,FALSE))</f>
      </c>
      <c r="AK57" s="94">
        <f t="shared" si="138"/>
      </c>
      <c r="AL57" s="94">
        <f t="shared" si="138"/>
      </c>
      <c r="AM57" s="94">
        <f t="shared" si="138"/>
      </c>
      <c r="AN57" s="94">
        <f t="shared" si="138"/>
      </c>
      <c r="AO57" s="94">
        <f t="shared" si="138"/>
      </c>
      <c r="AP57" s="95">
        <f t="shared" si="62"/>
        <v>0</v>
      </c>
      <c r="AQ57" s="4"/>
      <c r="AR57" s="6" t="str">
        <f t="shared" si="130"/>
        <v>2,4</v>
      </c>
      <c r="AS57" s="4"/>
      <c r="AT57" s="73">
        <f t="shared" ref="AT57:BC57" si="139">IF(AT44,IF(AT$38&gt;$AQ44,$AR44,AT$39),0)</f>
        <v>0</v>
      </c>
      <c r="AU57" s="73">
        <f t="shared" si="139"/>
        <v>0</v>
      </c>
      <c r="AV57" s="73">
        <f t="shared" si="139"/>
        <v>0</v>
      </c>
      <c r="AW57" s="73">
        <f t="shared" si="139"/>
        <v>0</v>
      </c>
      <c r="AX57" s="73">
        <f t="shared" si="139"/>
        <v>0</v>
      </c>
      <c r="AY57" s="73">
        <f t="shared" si="139"/>
        <v>0</v>
      </c>
      <c r="AZ57" s="73">
        <f t="shared" si="139"/>
        <v>1</v>
      </c>
      <c r="BA57" s="73" t="str">
        <f t="shared" si="139"/>
        <v>2</v>
      </c>
      <c r="BB57" s="73" t="str">
        <f t="shared" si="139"/>
        <v>3</v>
      </c>
      <c r="BC57" s="73" t="str">
        <f t="shared" si="139"/>
        <v>4</v>
      </c>
      <c r="BD57" s="73"/>
      <c r="BE57" s="4"/>
      <c r="BF57" s="4"/>
      <c r="BG57" s="4"/>
      <c r="BH57" s="4"/>
      <c r="BI57" s="4"/>
      <c r="BJ57" s="4"/>
      <c r="BK57" s="4"/>
      <c r="BL57" s="4"/>
      <c r="BM57" s="4"/>
    </row>
    <row r="58" ht="14.25" customHeight="1" spans="1:65" x14ac:dyDescent="0.25">
      <c r="A58" s="68">
        <f>IF(ISBLANK(CT!A73),"",CT!A73)</f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29">
        <f t="shared" si="47"/>
      </c>
      <c r="V58" s="73">
        <f t="shared" si="48"/>
      </c>
      <c r="W58" s="73">
        <f t="shared" si="49"/>
      </c>
      <c r="X58" s="73">
        <f t="shared" si="50"/>
      </c>
      <c r="Y58" s="73">
        <f t="shared" si="51"/>
      </c>
      <c r="Z58" s="73">
        <f t="shared" si="52"/>
      </c>
      <c r="AA58" s="73">
        <f t="shared" si="53"/>
      </c>
      <c r="AB58" s="4"/>
      <c r="AC58" s="85">
        <f t="shared" si="54"/>
      </c>
      <c r="AD58" s="85">
        <f t="shared" si="55"/>
      </c>
      <c r="AE58" s="85">
        <f t="shared" si="56"/>
      </c>
      <c r="AF58" s="85">
        <f t="shared" si="57"/>
      </c>
      <c r="AG58" s="85">
        <f t="shared" si="58"/>
        <v>0</v>
      </c>
      <c r="AH58" s="85" t="str">
        <f t="shared" si="59"/>
        <v>None</v>
      </c>
      <c r="AI58" s="85" t="str">
        <f t="shared" si="60"/>
        <v>None</v>
      </c>
      <c r="AJ58" s="94">
        <f t="shared" ref="AJ58:AO58" si="140">IF($A58="","",HLOOKUP($AI58,$AD$3:$AR$9,AD$11,FALSE))</f>
      </c>
      <c r="AK58" s="94">
        <f t="shared" si="140"/>
      </c>
      <c r="AL58" s="94">
        <f t="shared" si="140"/>
      </c>
      <c r="AM58" s="94">
        <f t="shared" si="140"/>
      </c>
      <c r="AN58" s="94">
        <f t="shared" si="140"/>
      </c>
      <c r="AO58" s="94">
        <f t="shared" si="140"/>
      </c>
      <c r="AP58" s="95">
        <f t="shared" si="62"/>
        <v>0</v>
      </c>
      <c r="AQ58" s="4"/>
      <c r="AR58" s="6" t="str">
        <f t="shared" si="130"/>
        <v>3,4</v>
      </c>
      <c r="AS58" s="4"/>
      <c r="AT58" s="73">
        <f t="shared" ref="AT58:BC58" si="141">IF(AT45,IF(AT$38&gt;$AQ45,$AR45,AT$39),0)</f>
        <v>0</v>
      </c>
      <c r="AU58" s="73">
        <f t="shared" si="141"/>
        <v>0</v>
      </c>
      <c r="AV58" s="73">
        <f t="shared" si="141"/>
        <v>0</v>
      </c>
      <c r="AW58" s="73">
        <f t="shared" si="141"/>
        <v>0</v>
      </c>
      <c r="AX58" s="73">
        <f t="shared" si="141"/>
        <v>0</v>
      </c>
      <c r="AY58" s="73">
        <f t="shared" si="141"/>
        <v>0</v>
      </c>
      <c r="AZ58" s="73">
        <f t="shared" si="141"/>
        <v>1</v>
      </c>
      <c r="BA58" s="73" t="str">
        <f t="shared" si="141"/>
        <v>2</v>
      </c>
      <c r="BB58" s="73" t="str">
        <f t="shared" si="141"/>
        <v>3</v>
      </c>
      <c r="BC58" s="73" t="str">
        <f t="shared" si="141"/>
        <v>4</v>
      </c>
      <c r="BD58" s="73"/>
      <c r="BE58" s="4"/>
      <c r="BF58" s="4"/>
      <c r="BG58" s="4"/>
      <c r="BH58" s="4"/>
      <c r="BI58" s="4"/>
      <c r="BJ58" s="4"/>
      <c r="BK58" s="4"/>
      <c r="BL58" s="4"/>
      <c r="BM58" s="4"/>
    </row>
    <row r="59" ht="14.25" customHeight="1" spans="1:65" x14ac:dyDescent="0.25">
      <c r="A59" s="68">
        <f>IF(ISBLANK(CT!A74),"",CT!A74)</f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29">
        <f t="shared" si="47"/>
      </c>
      <c r="V59" s="73">
        <f t="shared" si="48"/>
      </c>
      <c r="W59" s="73">
        <f t="shared" si="49"/>
      </c>
      <c r="X59" s="73">
        <f t="shared" si="50"/>
      </c>
      <c r="Y59" s="73">
        <f t="shared" si="51"/>
      </c>
      <c r="Z59" s="73">
        <f t="shared" si="52"/>
      </c>
      <c r="AA59" s="73">
        <f t="shared" si="53"/>
      </c>
      <c r="AB59" s="4"/>
      <c r="AC59" s="85">
        <f t="shared" si="54"/>
      </c>
      <c r="AD59" s="85">
        <f t="shared" si="55"/>
      </c>
      <c r="AE59" s="85">
        <f t="shared" si="56"/>
      </c>
      <c r="AF59" s="85">
        <f t="shared" si="57"/>
      </c>
      <c r="AG59" s="85">
        <f t="shared" si="58"/>
        <v>0</v>
      </c>
      <c r="AH59" s="85" t="str">
        <f t="shared" si="59"/>
        <v>None</v>
      </c>
      <c r="AI59" s="85" t="str">
        <f t="shared" si="60"/>
        <v>None</v>
      </c>
      <c r="AJ59" s="94">
        <f t="shared" ref="AJ59:AO59" si="142">IF($A59="","",HLOOKUP($AI59,$AD$3:$AR$9,AD$11,FALSE))</f>
      </c>
      <c r="AK59" s="94">
        <f t="shared" si="142"/>
      </c>
      <c r="AL59" s="94">
        <f t="shared" si="142"/>
      </c>
      <c r="AM59" s="94">
        <f t="shared" si="142"/>
      </c>
      <c r="AN59" s="94">
        <f t="shared" si="142"/>
      </c>
      <c r="AO59" s="94">
        <f t="shared" si="142"/>
      </c>
      <c r="AP59" s="95">
        <f t="shared" si="62"/>
        <v>0</v>
      </c>
      <c r="AQ59" s="4"/>
      <c r="AR59" s="6">
        <f t="shared" si="130"/>
        <v>1</v>
      </c>
      <c r="AS59" s="4"/>
      <c r="AT59" s="73">
        <f t="shared" ref="AT59:BC59" si="143">IF(AT46,IF(AT$38&gt;$AQ46,$AR46,AT$39),0)</f>
        <v>1</v>
      </c>
      <c r="AU59" s="73">
        <f t="shared" si="143"/>
        <v>1</v>
      </c>
      <c r="AV59" s="73">
        <f t="shared" si="143"/>
        <v>1</v>
      </c>
      <c r="AW59" s="73">
        <f t="shared" si="143"/>
        <v>1</v>
      </c>
      <c r="AX59" s="73">
        <f t="shared" si="143"/>
        <v>1</v>
      </c>
      <c r="AY59" s="73">
        <f t="shared" si="143"/>
        <v>1</v>
      </c>
      <c r="AZ59" s="73">
        <f t="shared" si="143"/>
        <v>0</v>
      </c>
      <c r="BA59" s="73">
        <f t="shared" si="143"/>
        <v>0</v>
      </c>
      <c r="BB59" s="73">
        <f t="shared" si="143"/>
        <v>0</v>
      </c>
      <c r="BC59" s="73">
        <f t="shared" si="143"/>
        <v>0</v>
      </c>
      <c r="BD59" s="73"/>
      <c r="BE59" s="4"/>
      <c r="BF59" s="4"/>
      <c r="BG59" s="4"/>
      <c r="BH59" s="4"/>
      <c r="BI59" s="4"/>
      <c r="BJ59" s="4"/>
      <c r="BK59" s="4"/>
      <c r="BL59" s="4"/>
      <c r="BM59" s="4"/>
    </row>
    <row r="60" ht="14.25" customHeight="1" spans="1:65" x14ac:dyDescent="0.25">
      <c r="A60" s="68">
        <f>IF(ISBLANK(CT!A75),"",CT!A75)</f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29">
        <f t="shared" si="47"/>
      </c>
      <c r="V60" s="73">
        <f t="shared" si="48"/>
      </c>
      <c r="W60" s="73">
        <f t="shared" si="49"/>
      </c>
      <c r="X60" s="73">
        <f t="shared" si="50"/>
      </c>
      <c r="Y60" s="73">
        <f t="shared" si="51"/>
      </c>
      <c r="Z60" s="73">
        <f t="shared" si="52"/>
      </c>
      <c r="AA60" s="73">
        <f t="shared" si="53"/>
      </c>
      <c r="AB60" s="4"/>
      <c r="AC60" s="85">
        <f t="shared" si="54"/>
      </c>
      <c r="AD60" s="85">
        <f t="shared" si="55"/>
      </c>
      <c r="AE60" s="85">
        <f t="shared" si="56"/>
      </c>
      <c r="AF60" s="85">
        <f t="shared" si="57"/>
      </c>
      <c r="AG60" s="85">
        <f t="shared" si="58"/>
        <v>0</v>
      </c>
      <c r="AH60" s="85" t="str">
        <f t="shared" si="59"/>
        <v>None</v>
      </c>
      <c r="AI60" s="85" t="str">
        <f t="shared" si="60"/>
        <v>None</v>
      </c>
      <c r="AJ60" s="94">
        <f t="shared" ref="AJ60:AO60" si="144">IF($A60="","",HLOOKUP($AI60,$AD$3:$AR$9,AD$11,FALSE))</f>
      </c>
      <c r="AK60" s="94">
        <f t="shared" si="144"/>
      </c>
      <c r="AL60" s="94">
        <f t="shared" si="144"/>
      </c>
      <c r="AM60" s="94">
        <f t="shared" si="144"/>
      </c>
      <c r="AN60" s="94">
        <f t="shared" si="144"/>
      </c>
      <c r="AO60" s="94">
        <f t="shared" si="144"/>
      </c>
      <c r="AP60" s="95">
        <f t="shared" si="62"/>
        <v>0</v>
      </c>
      <c r="AQ60" s="4"/>
      <c r="AR60" s="6" t="str">
        <f t="shared" si="130"/>
        <v>2</v>
      </c>
      <c r="AS60" s="4"/>
      <c r="AT60" s="73" t="str">
        <f t="shared" ref="AT60:BC60" si="145">IF(AT47,IF(AT$38&gt;$AQ47,$AR47,AT$39),0)</f>
        <v>2</v>
      </c>
      <c r="AU60" s="73" t="str">
        <f t="shared" si="145"/>
        <v>2</v>
      </c>
      <c r="AV60" s="73" t="str">
        <f t="shared" si="145"/>
        <v>2</v>
      </c>
      <c r="AW60" s="73" t="str">
        <f t="shared" si="145"/>
        <v>2</v>
      </c>
      <c r="AX60" s="73" t="str">
        <f t="shared" si="145"/>
        <v>2</v>
      </c>
      <c r="AY60" s="73" t="str">
        <f t="shared" si="145"/>
        <v>2</v>
      </c>
      <c r="AZ60" s="73">
        <f t="shared" si="145"/>
        <v>0</v>
      </c>
      <c r="BA60" s="73">
        <f t="shared" si="145"/>
        <v>0</v>
      </c>
      <c r="BB60" s="73">
        <f t="shared" si="145"/>
        <v>0</v>
      </c>
      <c r="BC60" s="73">
        <f t="shared" si="145"/>
        <v>0</v>
      </c>
      <c r="BD60" s="73"/>
      <c r="BE60" s="4"/>
      <c r="BF60" s="4"/>
      <c r="BG60" s="4"/>
      <c r="BH60" s="4"/>
      <c r="BI60" s="4"/>
      <c r="BJ60" s="4"/>
      <c r="BK60" s="4"/>
      <c r="BL60" s="4"/>
      <c r="BM60" s="4"/>
    </row>
    <row r="61" ht="14.25" customHeight="1" spans="1:65" x14ac:dyDescent="0.25">
      <c r="A61" s="68">
        <f>IF(ISBLANK(CT!A76),"",CT!A76)</f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29">
        <f t="shared" si="47"/>
      </c>
      <c r="V61" s="73">
        <f t="shared" si="48"/>
      </c>
      <c r="W61" s="73">
        <f t="shared" si="49"/>
      </c>
      <c r="X61" s="73">
        <f t="shared" si="50"/>
      </c>
      <c r="Y61" s="73">
        <f t="shared" si="51"/>
      </c>
      <c r="Z61" s="73">
        <f t="shared" si="52"/>
      </c>
      <c r="AA61" s="73">
        <f t="shared" si="53"/>
      </c>
      <c r="AB61" s="4"/>
      <c r="AC61" s="85">
        <f t="shared" si="54"/>
      </c>
      <c r="AD61" s="85">
        <f t="shared" si="55"/>
      </c>
      <c r="AE61" s="85">
        <f t="shared" si="56"/>
      </c>
      <c r="AF61" s="85">
        <f t="shared" si="57"/>
      </c>
      <c r="AG61" s="85">
        <f t="shared" si="58"/>
        <v>0</v>
      </c>
      <c r="AH61" s="85" t="str">
        <f t="shared" si="59"/>
        <v>None</v>
      </c>
      <c r="AI61" s="85" t="str">
        <f t="shared" si="60"/>
        <v>None</v>
      </c>
      <c r="AJ61" s="94">
        <f t="shared" ref="AJ61:AO61" si="146">IF($A61="","",HLOOKUP($AI61,$AD$3:$AR$9,AD$11,FALSE))</f>
      </c>
      <c r="AK61" s="94">
        <f t="shared" si="146"/>
      </c>
      <c r="AL61" s="94">
        <f t="shared" si="146"/>
      </c>
      <c r="AM61" s="94">
        <f t="shared" si="146"/>
      </c>
      <c r="AN61" s="94">
        <f t="shared" si="146"/>
      </c>
      <c r="AO61" s="94">
        <f t="shared" si="146"/>
      </c>
      <c r="AP61" s="95">
        <f t="shared" si="62"/>
        <v>0</v>
      </c>
      <c r="AQ61" s="4"/>
      <c r="AR61" s="6" t="str">
        <f t="shared" si="130"/>
        <v>3</v>
      </c>
      <c r="AS61" s="4"/>
      <c r="AT61" s="73" t="str">
        <f t="shared" ref="AT61:BC61" si="147">IF(AT48,IF(AT$38&gt;$AQ48,$AR48,AT$39),0)</f>
        <v>3</v>
      </c>
      <c r="AU61" s="73" t="str">
        <f t="shared" si="147"/>
        <v>3</v>
      </c>
      <c r="AV61" s="73" t="str">
        <f t="shared" si="147"/>
        <v>3</v>
      </c>
      <c r="AW61" s="73" t="str">
        <f t="shared" si="147"/>
        <v>3</v>
      </c>
      <c r="AX61" s="73" t="str">
        <f t="shared" si="147"/>
        <v>3</v>
      </c>
      <c r="AY61" s="73" t="str">
        <f t="shared" si="147"/>
        <v>3</v>
      </c>
      <c r="AZ61" s="73">
        <f t="shared" si="147"/>
        <v>0</v>
      </c>
      <c r="BA61" s="73">
        <f t="shared" si="147"/>
        <v>0</v>
      </c>
      <c r="BB61" s="73">
        <f t="shared" si="147"/>
        <v>0</v>
      </c>
      <c r="BC61" s="73">
        <f t="shared" si="147"/>
        <v>0</v>
      </c>
      <c r="BD61" s="73"/>
      <c r="BE61" s="4"/>
      <c r="BF61" s="4"/>
      <c r="BG61" s="4"/>
      <c r="BH61" s="4"/>
      <c r="BI61" s="4"/>
      <c r="BJ61" s="4"/>
      <c r="BK61" s="4"/>
      <c r="BL61" s="4"/>
      <c r="BM61" s="4"/>
    </row>
    <row r="62" ht="14.25" customHeight="1" spans="1:65" x14ac:dyDescent="0.25">
      <c r="A62" s="68">
        <f>IF(ISBLANK(CT!A77),"",CT!A77)</f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29">
        <f t="shared" si="47"/>
      </c>
      <c r="V62" s="73">
        <f t="shared" si="48"/>
      </c>
      <c r="W62" s="73">
        <f t="shared" si="49"/>
      </c>
      <c r="X62" s="73">
        <f t="shared" si="50"/>
      </c>
      <c r="Y62" s="73">
        <f t="shared" si="51"/>
      </c>
      <c r="Z62" s="73">
        <f t="shared" si="52"/>
      </c>
      <c r="AA62" s="73">
        <f t="shared" si="53"/>
      </c>
      <c r="AB62" s="4"/>
      <c r="AC62" s="85">
        <f t="shared" si="54"/>
      </c>
      <c r="AD62" s="85">
        <f t="shared" si="55"/>
      </c>
      <c r="AE62" s="85">
        <f t="shared" si="56"/>
      </c>
      <c r="AF62" s="85">
        <f t="shared" si="57"/>
      </c>
      <c r="AG62" s="85">
        <f t="shared" si="58"/>
        <v>0</v>
      </c>
      <c r="AH62" s="85" t="str">
        <f t="shared" si="59"/>
        <v>None</v>
      </c>
      <c r="AI62" s="85" t="str">
        <f t="shared" si="60"/>
        <v>None</v>
      </c>
      <c r="AJ62" s="94">
        <f t="shared" ref="AJ62:AO62" si="148">IF($A62="","",HLOOKUP($AI62,$AD$3:$AR$9,AD$11,FALSE))</f>
      </c>
      <c r="AK62" s="94">
        <f t="shared" si="148"/>
      </c>
      <c r="AL62" s="94">
        <f t="shared" si="148"/>
      </c>
      <c r="AM62" s="94">
        <f t="shared" si="148"/>
      </c>
      <c r="AN62" s="94">
        <f t="shared" si="148"/>
      </c>
      <c r="AO62" s="94">
        <f t="shared" si="148"/>
      </c>
      <c r="AP62" s="95">
        <f t="shared" si="62"/>
        <v>0</v>
      </c>
      <c r="AQ62" s="4"/>
      <c r="AR62" s="6" t="str">
        <f t="shared" si="130"/>
        <v>4</v>
      </c>
      <c r="AS62" s="4"/>
      <c r="AT62" s="73" t="str">
        <f t="shared" ref="AT62:BC62" si="149">IF(AT49,IF(AT$38&gt;$AQ49,$AR49,AT$39),0)</f>
        <v>4</v>
      </c>
      <c r="AU62" s="73" t="str">
        <f t="shared" si="149"/>
        <v>4</v>
      </c>
      <c r="AV62" s="73" t="str">
        <f t="shared" si="149"/>
        <v>4</v>
      </c>
      <c r="AW62" s="73" t="str">
        <f t="shared" si="149"/>
        <v>4</v>
      </c>
      <c r="AX62" s="73" t="str">
        <f t="shared" si="149"/>
        <v>4</v>
      </c>
      <c r="AY62" s="73" t="str">
        <f t="shared" si="149"/>
        <v>4</v>
      </c>
      <c r="AZ62" s="73">
        <f t="shared" si="149"/>
        <v>0</v>
      </c>
      <c r="BA62" s="73">
        <f t="shared" si="149"/>
        <v>0</v>
      </c>
      <c r="BB62" s="73">
        <f t="shared" si="149"/>
        <v>0</v>
      </c>
      <c r="BC62" s="73">
        <f t="shared" si="149"/>
        <v>0</v>
      </c>
      <c r="BD62" s="73"/>
      <c r="BE62" s="4"/>
      <c r="BF62" s="4"/>
      <c r="BG62" s="4"/>
      <c r="BH62" s="4"/>
      <c r="BI62" s="4"/>
      <c r="BJ62" s="4"/>
      <c r="BK62" s="4"/>
      <c r="BL62" s="4"/>
      <c r="BM62" s="4"/>
    </row>
    <row r="63" ht="14.25" customHeight="1" spans="1:65" x14ac:dyDescent="0.25">
      <c r="A63" s="68">
        <f>IF(ISBLANK(CT!A78),"",CT!A78)</f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29">
        <f t="shared" si="47"/>
      </c>
      <c r="V63" s="73">
        <f t="shared" si="48"/>
      </c>
      <c r="W63" s="73">
        <f t="shared" si="49"/>
      </c>
      <c r="X63" s="73">
        <f t="shared" si="50"/>
      </c>
      <c r="Y63" s="73">
        <f t="shared" si="51"/>
      </c>
      <c r="Z63" s="73">
        <f t="shared" si="52"/>
      </c>
      <c r="AA63" s="73">
        <f t="shared" si="53"/>
      </c>
      <c r="AB63" s="4"/>
      <c r="AC63" s="85">
        <f t="shared" si="54"/>
      </c>
      <c r="AD63" s="85">
        <f t="shared" si="55"/>
      </c>
      <c r="AE63" s="85">
        <f t="shared" si="56"/>
      </c>
      <c r="AF63" s="85">
        <f t="shared" si="57"/>
      </c>
      <c r="AG63" s="85">
        <f t="shared" si="58"/>
        <v>0</v>
      </c>
      <c r="AH63" s="85" t="str">
        <f t="shared" si="59"/>
        <v>None</v>
      </c>
      <c r="AI63" s="85" t="str">
        <f t="shared" si="60"/>
        <v>None</v>
      </c>
      <c r="AJ63" s="94">
        <f t="shared" ref="AJ63:AO63" si="150">IF($A63="","",HLOOKUP($AI63,$AD$3:$AR$9,AD$11,FALSE))</f>
      </c>
      <c r="AK63" s="94">
        <f t="shared" si="150"/>
      </c>
      <c r="AL63" s="94">
        <f t="shared" si="150"/>
      </c>
      <c r="AM63" s="94">
        <f t="shared" si="150"/>
      </c>
      <c r="AN63" s="94">
        <f t="shared" si="150"/>
      </c>
      <c r="AO63" s="94">
        <f t="shared" si="150"/>
      </c>
      <c r="AP63" s="95">
        <f t="shared" si="62"/>
        <v>0</v>
      </c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</row>
    <row r="64" ht="14.25" customHeight="1" spans="1:65" x14ac:dyDescent="0.25">
      <c r="A64" s="68">
        <f>IF(ISBLANK(CT!A79),"",CT!A79)</f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29">
        <f t="shared" si="47"/>
      </c>
      <c r="V64" s="73">
        <f t="shared" si="48"/>
      </c>
      <c r="W64" s="73">
        <f t="shared" si="49"/>
      </c>
      <c r="X64" s="73">
        <f t="shared" si="50"/>
      </c>
      <c r="Y64" s="73">
        <f t="shared" si="51"/>
      </c>
      <c r="Z64" s="73">
        <f t="shared" si="52"/>
      </c>
      <c r="AA64" s="73">
        <f t="shared" si="53"/>
      </c>
      <c r="AB64" s="4"/>
      <c r="AC64" s="85">
        <f t="shared" si="54"/>
      </c>
      <c r="AD64" s="85">
        <f t="shared" si="55"/>
      </c>
      <c r="AE64" s="85">
        <f t="shared" si="56"/>
      </c>
      <c r="AF64" s="85">
        <f t="shared" si="57"/>
      </c>
      <c r="AG64" s="85">
        <f t="shared" si="58"/>
        <v>0</v>
      </c>
      <c r="AH64" s="85" t="str">
        <f t="shared" si="59"/>
        <v>None</v>
      </c>
      <c r="AI64" s="85" t="str">
        <f t="shared" si="60"/>
        <v>None</v>
      </c>
      <c r="AJ64" s="94">
        <f t="shared" ref="AJ64:AO64" si="151">IF($A64="","",HLOOKUP($AI64,$AD$3:$AR$9,AD$11,FALSE))</f>
      </c>
      <c r="AK64" s="94">
        <f t="shared" si="151"/>
      </c>
      <c r="AL64" s="94">
        <f t="shared" si="151"/>
      </c>
      <c r="AM64" s="94">
        <f t="shared" si="151"/>
      </c>
      <c r="AN64" s="94">
        <f t="shared" si="151"/>
      </c>
      <c r="AO64" s="94">
        <f t="shared" si="151"/>
      </c>
      <c r="AP64" s="95">
        <f t="shared" si="62"/>
        <v>0</v>
      </c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</row>
    <row r="65" ht="14.25" customHeight="1" spans="1:65" x14ac:dyDescent="0.25">
      <c r="A65" s="68">
        <f>IF(ISBLANK(CT!A80),"",CT!A80)</f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29">
        <f t="shared" si="47"/>
      </c>
      <c r="V65" s="73">
        <f t="shared" si="48"/>
      </c>
      <c r="W65" s="73">
        <f t="shared" si="49"/>
      </c>
      <c r="X65" s="73">
        <f t="shared" si="50"/>
      </c>
      <c r="Y65" s="73">
        <f t="shared" si="51"/>
      </c>
      <c r="Z65" s="73">
        <f t="shared" si="52"/>
      </c>
      <c r="AA65" s="73">
        <f t="shared" si="53"/>
      </c>
      <c r="AB65" s="4"/>
      <c r="AC65" s="85">
        <f t="shared" si="54"/>
      </c>
      <c r="AD65" s="85">
        <f t="shared" si="55"/>
      </c>
      <c r="AE65" s="85">
        <f t="shared" si="56"/>
      </c>
      <c r="AF65" s="85">
        <f t="shared" si="57"/>
      </c>
      <c r="AG65" s="85">
        <f t="shared" si="58"/>
        <v>0</v>
      </c>
      <c r="AH65" s="85" t="str">
        <f t="shared" si="59"/>
        <v>None</v>
      </c>
      <c r="AI65" s="85" t="str">
        <f t="shared" si="60"/>
        <v>None</v>
      </c>
      <c r="AJ65" s="94">
        <f t="shared" ref="AJ65:AO65" si="152">IF($A65="","",HLOOKUP($AI65,$AD$3:$AR$9,AD$11,FALSE))</f>
      </c>
      <c r="AK65" s="94">
        <f t="shared" si="152"/>
      </c>
      <c r="AL65" s="94">
        <f t="shared" si="152"/>
      </c>
      <c r="AM65" s="94">
        <f t="shared" si="152"/>
      </c>
      <c r="AN65" s="94">
        <f t="shared" si="152"/>
      </c>
      <c r="AO65" s="94">
        <f t="shared" si="152"/>
      </c>
      <c r="AP65" s="95">
        <f t="shared" si="62"/>
        <v>0</v>
      </c>
      <c r="AQ65" s="4"/>
      <c r="AR65" s="75"/>
      <c r="AS65" s="4"/>
      <c r="AT65" s="76" t="str">
        <f t="shared" ref="AT65:BC65" si="153">AT$3</f>
        <v>1,2</v>
      </c>
      <c r="AU65" s="76" t="str">
        <f t="shared" si="153"/>
        <v>1,3</v>
      </c>
      <c r="AV65" s="76" t="str">
        <f t="shared" si="153"/>
        <v>1,4</v>
      </c>
      <c r="AW65" s="76" t="str">
        <f t="shared" si="153"/>
        <v>2,3</v>
      </c>
      <c r="AX65" s="76" t="str">
        <f t="shared" si="153"/>
        <v>2,4</v>
      </c>
      <c r="AY65" s="76" t="str">
        <f t="shared" si="153"/>
        <v>3,4</v>
      </c>
      <c r="AZ65" s="76">
        <f t="shared" si="153"/>
        <v>1</v>
      </c>
      <c r="BA65" s="76" t="str">
        <f t="shared" si="153"/>
        <v>2</v>
      </c>
      <c r="BB65" s="76" t="str">
        <f t="shared" si="153"/>
        <v>3</v>
      </c>
      <c r="BC65" s="76" t="str">
        <f t="shared" si="153"/>
        <v>4</v>
      </c>
      <c r="BD65" s="76"/>
      <c r="BE65" s="4"/>
      <c r="BF65" s="4"/>
      <c r="BG65" s="4"/>
      <c r="BH65" s="4"/>
      <c r="BI65" s="4"/>
      <c r="BJ65" s="4"/>
      <c r="BK65" s="4"/>
      <c r="BL65" s="4"/>
      <c r="BM65" s="4"/>
    </row>
    <row r="66" ht="14.25" customHeight="1" spans="1:65" x14ac:dyDescent="0.25">
      <c r="A66" s="68">
        <f>IF(ISBLANK(CT!A81),"",CT!A81)</f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29">
        <f t="shared" si="47"/>
      </c>
      <c r="V66" s="73">
        <f t="shared" si="48"/>
      </c>
      <c r="W66" s="73">
        <f t="shared" si="49"/>
      </c>
      <c r="X66" s="73">
        <f t="shared" si="50"/>
      </c>
      <c r="Y66" s="73">
        <f t="shared" si="51"/>
      </c>
      <c r="Z66" s="73">
        <f t="shared" si="52"/>
      </c>
      <c r="AA66" s="73">
        <f t="shared" si="53"/>
      </c>
      <c r="AB66" s="4"/>
      <c r="AC66" s="85">
        <f t="shared" si="54"/>
      </c>
      <c r="AD66" s="85">
        <f t="shared" si="55"/>
      </c>
      <c r="AE66" s="85">
        <f t="shared" si="56"/>
      </c>
      <c r="AF66" s="85">
        <f t="shared" si="57"/>
      </c>
      <c r="AG66" s="85">
        <f t="shared" si="58"/>
        <v>0</v>
      </c>
      <c r="AH66" s="85" t="str">
        <f t="shared" si="59"/>
        <v>None</v>
      </c>
      <c r="AI66" s="85" t="str">
        <f t="shared" si="60"/>
        <v>None</v>
      </c>
      <c r="AJ66" s="94">
        <f t="shared" ref="AJ66:AO66" si="154">IF($A66="","",HLOOKUP($AI66,$AD$3:$AR$9,AD$11,FALSE))</f>
      </c>
      <c r="AK66" s="94">
        <f t="shared" si="154"/>
      </c>
      <c r="AL66" s="94">
        <f t="shared" si="154"/>
      </c>
      <c r="AM66" s="94">
        <f t="shared" si="154"/>
      </c>
      <c r="AN66" s="94">
        <f t="shared" si="154"/>
      </c>
      <c r="AO66" s="94">
        <f t="shared" si="154"/>
      </c>
      <c r="AP66" s="95">
        <f t="shared" si="62"/>
        <v>0</v>
      </c>
      <c r="AQ66" s="4"/>
      <c r="AR66" s="6" t="str">
        <f t="shared" ref="AR66:AR75" si="155">$AR53</f>
        <v>1,2</v>
      </c>
      <c r="AS66" s="4"/>
      <c r="AT66" s="73">
        <f t="shared" ref="AT66:BC66" si="156">IF(AT40,IF(AT$38&gt;$AQ40,AT$39,$AR40),0)</f>
        <v>0</v>
      </c>
      <c r="AU66" s="73">
        <f t="shared" si="156"/>
        <v>0</v>
      </c>
      <c r="AV66" s="73">
        <f t="shared" si="156"/>
        <v>0</v>
      </c>
      <c r="AW66" s="73">
        <f t="shared" si="156"/>
        <v>0</v>
      </c>
      <c r="AX66" s="73">
        <f t="shared" si="156"/>
        <v>0</v>
      </c>
      <c r="AY66" s="73">
        <f t="shared" si="156"/>
        <v>0</v>
      </c>
      <c r="AZ66" s="73" t="str">
        <f t="shared" si="156"/>
        <v>1,2</v>
      </c>
      <c r="BA66" s="73" t="str">
        <f t="shared" si="156"/>
        <v>1,2</v>
      </c>
      <c r="BB66" s="73" t="str">
        <f t="shared" si="156"/>
        <v>1,2</v>
      </c>
      <c r="BC66" s="73" t="str">
        <f t="shared" si="156"/>
        <v>1,2</v>
      </c>
      <c r="BD66" s="73"/>
      <c r="BE66" s="4"/>
      <c r="BF66" s="4"/>
      <c r="BG66" s="4"/>
      <c r="BH66" s="4"/>
      <c r="BI66" s="4"/>
      <c r="BJ66" s="4"/>
      <c r="BK66" s="4"/>
      <c r="BL66" s="4"/>
      <c r="BM66" s="4"/>
    </row>
    <row r="67" ht="14.25" customHeight="1" spans="1:65" x14ac:dyDescent="0.25">
      <c r="A67" s="68">
        <f>IF(ISBLANK(CT!A82),"",CT!A82)</f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29">
        <f t="shared" si="47"/>
      </c>
      <c r="V67" s="73">
        <f t="shared" si="48"/>
      </c>
      <c r="W67" s="73">
        <f t="shared" si="49"/>
      </c>
      <c r="X67" s="73">
        <f t="shared" si="50"/>
      </c>
      <c r="Y67" s="73">
        <f t="shared" si="51"/>
      </c>
      <c r="Z67" s="73">
        <f t="shared" si="52"/>
      </c>
      <c r="AA67" s="73">
        <f t="shared" si="53"/>
      </c>
      <c r="AB67" s="4"/>
      <c r="AC67" s="85">
        <f t="shared" si="54"/>
      </c>
      <c r="AD67" s="85">
        <f t="shared" si="55"/>
      </c>
      <c r="AE67" s="85">
        <f t="shared" si="56"/>
      </c>
      <c r="AF67" s="85">
        <f t="shared" si="57"/>
      </c>
      <c r="AG67" s="85">
        <f t="shared" si="58"/>
        <v>0</v>
      </c>
      <c r="AH67" s="85" t="str">
        <f t="shared" si="59"/>
        <v>None</v>
      </c>
      <c r="AI67" s="85" t="str">
        <f t="shared" si="60"/>
        <v>None</v>
      </c>
      <c r="AJ67" s="94">
        <f t="shared" ref="AJ67:AO67" si="157">IF($A67="","",HLOOKUP($AI67,$AD$3:$AR$9,AD$11,FALSE))</f>
      </c>
      <c r="AK67" s="94">
        <f t="shared" si="157"/>
      </c>
      <c r="AL67" s="94">
        <f t="shared" si="157"/>
      </c>
      <c r="AM67" s="94">
        <f t="shared" si="157"/>
      </c>
      <c r="AN67" s="94">
        <f t="shared" si="157"/>
      </c>
      <c r="AO67" s="94">
        <f t="shared" si="157"/>
      </c>
      <c r="AP67" s="95">
        <f t="shared" si="62"/>
        <v>0</v>
      </c>
      <c r="AQ67" s="4"/>
      <c r="AR67" s="6" t="str">
        <f t="shared" si="155"/>
        <v>1,3</v>
      </c>
      <c r="AS67" s="4"/>
      <c r="AT67" s="73">
        <f t="shared" ref="AT67:BC67" si="158">IF(AT41,IF(AT$38&gt;$AQ41,AT$39,$AR41),0)</f>
        <v>0</v>
      </c>
      <c r="AU67" s="73">
        <f t="shared" si="158"/>
        <v>0</v>
      </c>
      <c r="AV67" s="73">
        <f t="shared" si="158"/>
        <v>0</v>
      </c>
      <c r="AW67" s="73">
        <f t="shared" si="158"/>
        <v>0</v>
      </c>
      <c r="AX67" s="73">
        <f t="shared" si="158"/>
        <v>0</v>
      </c>
      <c r="AY67" s="73">
        <f t="shared" si="158"/>
        <v>0</v>
      </c>
      <c r="AZ67" s="73" t="str">
        <f t="shared" si="158"/>
        <v>1,3</v>
      </c>
      <c r="BA67" s="73" t="str">
        <f t="shared" si="158"/>
        <v>1,3</v>
      </c>
      <c r="BB67" s="73" t="str">
        <f t="shared" si="158"/>
        <v>1,3</v>
      </c>
      <c r="BC67" s="73" t="str">
        <f t="shared" si="158"/>
        <v>1,3</v>
      </c>
      <c r="BD67" s="73"/>
      <c r="BE67" s="4"/>
      <c r="BF67" s="4"/>
      <c r="BG67" s="4"/>
      <c r="BH67" s="4"/>
      <c r="BI67" s="4"/>
      <c r="BJ67" s="4"/>
      <c r="BK67" s="4"/>
      <c r="BL67" s="4"/>
      <c r="BM67" s="4"/>
    </row>
    <row r="68" ht="14.25" customHeight="1" spans="1:65" x14ac:dyDescent="0.25">
      <c r="A68" s="68">
        <f>IF(ISBLANK(CT!A83),"",CT!A83)</f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29">
        <f t="shared" si="47"/>
      </c>
      <c r="V68" s="73">
        <f t="shared" si="48"/>
      </c>
      <c r="W68" s="73">
        <f t="shared" si="49"/>
      </c>
      <c r="X68" s="73">
        <f t="shared" si="50"/>
      </c>
      <c r="Y68" s="73">
        <f t="shared" si="51"/>
      </c>
      <c r="Z68" s="73">
        <f t="shared" si="52"/>
      </c>
      <c r="AA68" s="73">
        <f t="shared" si="53"/>
      </c>
      <c r="AB68" s="4"/>
      <c r="AC68" s="85">
        <f t="shared" si="54"/>
      </c>
      <c r="AD68" s="85">
        <f t="shared" si="55"/>
      </c>
      <c r="AE68" s="85">
        <f t="shared" si="56"/>
      </c>
      <c r="AF68" s="85">
        <f t="shared" si="57"/>
      </c>
      <c r="AG68" s="85">
        <f t="shared" si="58"/>
        <v>0</v>
      </c>
      <c r="AH68" s="85" t="str">
        <f t="shared" si="59"/>
        <v>None</v>
      </c>
      <c r="AI68" s="85" t="str">
        <f t="shared" si="60"/>
        <v>None</v>
      </c>
      <c r="AJ68" s="94">
        <f t="shared" ref="AJ68:AO68" si="159">IF($A68="","",HLOOKUP($AI68,$AD$3:$AR$9,AD$11,FALSE))</f>
      </c>
      <c r="AK68" s="94">
        <f t="shared" si="159"/>
      </c>
      <c r="AL68" s="94">
        <f t="shared" si="159"/>
      </c>
      <c r="AM68" s="94">
        <f t="shared" si="159"/>
      </c>
      <c r="AN68" s="94">
        <f t="shared" si="159"/>
      </c>
      <c r="AO68" s="94">
        <f t="shared" si="159"/>
      </c>
      <c r="AP68" s="95">
        <f t="shared" si="62"/>
        <v>0</v>
      </c>
      <c r="AQ68" s="4"/>
      <c r="AR68" s="6" t="str">
        <f t="shared" si="155"/>
        <v>1,4</v>
      </c>
      <c r="AS68" s="4"/>
      <c r="AT68" s="73">
        <f t="shared" ref="AT68:BC68" si="160">IF(AT42,IF(AT$38&gt;$AQ42,AT$39,$AR42),0)</f>
        <v>0</v>
      </c>
      <c r="AU68" s="73">
        <f t="shared" si="160"/>
        <v>0</v>
      </c>
      <c r="AV68" s="73">
        <f t="shared" si="160"/>
        <v>0</v>
      </c>
      <c r="AW68" s="73">
        <f t="shared" si="160"/>
        <v>0</v>
      </c>
      <c r="AX68" s="73">
        <f t="shared" si="160"/>
        <v>0</v>
      </c>
      <c r="AY68" s="73">
        <f t="shared" si="160"/>
        <v>0</v>
      </c>
      <c r="AZ68" s="73" t="str">
        <f t="shared" si="160"/>
        <v>1,4</v>
      </c>
      <c r="BA68" s="73" t="str">
        <f t="shared" si="160"/>
        <v>1,4</v>
      </c>
      <c r="BB68" s="73" t="str">
        <f t="shared" si="160"/>
        <v>1,4</v>
      </c>
      <c r="BC68" s="73" t="str">
        <f t="shared" si="160"/>
        <v>1,4</v>
      </c>
      <c r="BD68" s="73"/>
      <c r="BE68" s="4"/>
      <c r="BF68" s="4"/>
      <c r="BG68" s="4"/>
      <c r="BH68" s="4"/>
      <c r="BI68" s="4"/>
      <c r="BJ68" s="4"/>
      <c r="BK68" s="4"/>
      <c r="BL68" s="4"/>
      <c r="BM68" s="4"/>
    </row>
    <row r="69" ht="14.25" customHeight="1" spans="1:65" x14ac:dyDescent="0.25">
      <c r="A69" s="68">
        <f>IF(ISBLANK(CT!A84),"",CT!A84)</f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29">
        <f t="shared" si="47"/>
      </c>
      <c r="V69" s="73">
        <f t="shared" si="48"/>
      </c>
      <c r="W69" s="73">
        <f t="shared" si="49"/>
      </c>
      <c r="X69" s="73">
        <f t="shared" si="50"/>
      </c>
      <c r="Y69" s="73">
        <f t="shared" si="51"/>
      </c>
      <c r="Z69" s="73">
        <f t="shared" si="52"/>
      </c>
      <c r="AA69" s="73">
        <f t="shared" si="53"/>
      </c>
      <c r="AB69" s="4"/>
      <c r="AC69" s="85">
        <f t="shared" si="54"/>
      </c>
      <c r="AD69" s="85">
        <f t="shared" si="55"/>
      </c>
      <c r="AE69" s="85">
        <f t="shared" si="56"/>
      </c>
      <c r="AF69" s="85">
        <f t="shared" si="57"/>
      </c>
      <c r="AG69" s="85">
        <f t="shared" si="58"/>
        <v>0</v>
      </c>
      <c r="AH69" s="85" t="str">
        <f t="shared" si="59"/>
        <v>None</v>
      </c>
      <c r="AI69" s="85" t="str">
        <f t="shared" si="60"/>
        <v>None</v>
      </c>
      <c r="AJ69" s="94">
        <f t="shared" ref="AJ69:AO69" si="161">IF($A69="","",HLOOKUP($AI69,$AD$3:$AR$9,AD$11,FALSE))</f>
      </c>
      <c r="AK69" s="94">
        <f t="shared" si="161"/>
      </c>
      <c r="AL69" s="94">
        <f t="shared" si="161"/>
      </c>
      <c r="AM69" s="94">
        <f t="shared" si="161"/>
      </c>
      <c r="AN69" s="94">
        <f t="shared" si="161"/>
      </c>
      <c r="AO69" s="94">
        <f t="shared" si="161"/>
      </c>
      <c r="AP69" s="95">
        <f t="shared" si="62"/>
        <v>0</v>
      </c>
      <c r="AQ69" s="4"/>
      <c r="AR69" s="6" t="str">
        <f t="shared" si="155"/>
        <v>2,3</v>
      </c>
      <c r="AS69" s="4"/>
      <c r="AT69" s="73">
        <f t="shared" ref="AT69:BC69" si="162">IF(AT43,IF(AT$38&gt;$AQ43,AT$39,$AR43),0)</f>
        <v>0</v>
      </c>
      <c r="AU69" s="73">
        <f t="shared" si="162"/>
        <v>0</v>
      </c>
      <c r="AV69" s="73">
        <f t="shared" si="162"/>
        <v>0</v>
      </c>
      <c r="AW69" s="73">
        <f t="shared" si="162"/>
        <v>0</v>
      </c>
      <c r="AX69" s="73">
        <f t="shared" si="162"/>
        <v>0</v>
      </c>
      <c r="AY69" s="73">
        <f t="shared" si="162"/>
        <v>0</v>
      </c>
      <c r="AZ69" s="73" t="str">
        <f t="shared" si="162"/>
        <v>2,3</v>
      </c>
      <c r="BA69" s="73" t="str">
        <f t="shared" si="162"/>
        <v>2,3</v>
      </c>
      <c r="BB69" s="73" t="str">
        <f t="shared" si="162"/>
        <v>2,3</v>
      </c>
      <c r="BC69" s="73" t="str">
        <f t="shared" si="162"/>
        <v>2,3</v>
      </c>
      <c r="BD69" s="73"/>
      <c r="BE69" s="4"/>
      <c r="BF69" s="4"/>
      <c r="BG69" s="4"/>
      <c r="BH69" s="4"/>
      <c r="BI69" s="4"/>
      <c r="BJ69" s="4"/>
      <c r="BK69" s="4"/>
      <c r="BL69" s="4"/>
      <c r="BM69" s="4"/>
    </row>
    <row r="70" ht="14.25" customHeight="1" spans="1:65" x14ac:dyDescent="0.25">
      <c r="A70" s="68">
        <f>IF(ISBLANK(CT!A85),"",CT!A85)</f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29">
        <f t="shared" si="47"/>
      </c>
      <c r="V70" s="73">
        <f t="shared" si="48"/>
      </c>
      <c r="W70" s="73">
        <f t="shared" si="49"/>
      </c>
      <c r="X70" s="73">
        <f t="shared" si="50"/>
      </c>
      <c r="Y70" s="73">
        <f t="shared" si="51"/>
      </c>
      <c r="Z70" s="73">
        <f t="shared" si="52"/>
      </c>
      <c r="AA70" s="73">
        <f t="shared" si="53"/>
      </c>
      <c r="AB70" s="4"/>
      <c r="AC70" s="85">
        <f t="shared" si="54"/>
      </c>
      <c r="AD70" s="85">
        <f t="shared" si="55"/>
      </c>
      <c r="AE70" s="85">
        <f t="shared" si="56"/>
      </c>
      <c r="AF70" s="85">
        <f t="shared" si="57"/>
      </c>
      <c r="AG70" s="85">
        <f t="shared" si="58"/>
        <v>0</v>
      </c>
      <c r="AH70" s="85" t="str">
        <f t="shared" si="59"/>
        <v>None</v>
      </c>
      <c r="AI70" s="85" t="str">
        <f t="shared" si="60"/>
        <v>None</v>
      </c>
      <c r="AJ70" s="94">
        <f t="shared" ref="AJ70:AO70" si="163">IF($A70="","",HLOOKUP($AI70,$AD$3:$AR$9,AD$11,FALSE))</f>
      </c>
      <c r="AK70" s="94">
        <f t="shared" si="163"/>
      </c>
      <c r="AL70" s="94">
        <f t="shared" si="163"/>
      </c>
      <c r="AM70" s="94">
        <f t="shared" si="163"/>
      </c>
      <c r="AN70" s="94">
        <f t="shared" si="163"/>
      </c>
      <c r="AO70" s="94">
        <f t="shared" si="163"/>
      </c>
      <c r="AP70" s="95">
        <f t="shared" si="62"/>
        <v>0</v>
      </c>
      <c r="AQ70" s="4"/>
      <c r="AR70" s="6" t="str">
        <f t="shared" si="155"/>
        <v>2,4</v>
      </c>
      <c r="AS70" s="4"/>
      <c r="AT70" s="73">
        <f t="shared" ref="AT70:BC70" si="164">IF(AT44,IF(AT$38&gt;$AQ44,AT$39,$AR44),0)</f>
        <v>0</v>
      </c>
      <c r="AU70" s="73">
        <f t="shared" si="164"/>
        <v>0</v>
      </c>
      <c r="AV70" s="73">
        <f t="shared" si="164"/>
        <v>0</v>
      </c>
      <c r="AW70" s="73">
        <f t="shared" si="164"/>
        <v>0</v>
      </c>
      <c r="AX70" s="73">
        <f t="shared" si="164"/>
        <v>0</v>
      </c>
      <c r="AY70" s="73">
        <f t="shared" si="164"/>
        <v>0</v>
      </c>
      <c r="AZ70" s="73" t="str">
        <f t="shared" si="164"/>
        <v>2,4</v>
      </c>
      <c r="BA70" s="73" t="str">
        <f t="shared" si="164"/>
        <v>2,4</v>
      </c>
      <c r="BB70" s="73" t="str">
        <f t="shared" si="164"/>
        <v>2,4</v>
      </c>
      <c r="BC70" s="73" t="str">
        <f t="shared" si="164"/>
        <v>2,4</v>
      </c>
      <c r="BD70" s="73"/>
      <c r="BE70" s="4"/>
      <c r="BF70" s="4"/>
      <c r="BG70" s="4"/>
      <c r="BH70" s="4"/>
      <c r="BI70" s="4"/>
      <c r="BJ70" s="4"/>
      <c r="BK70" s="4"/>
      <c r="BL70" s="4"/>
      <c r="BM70" s="4"/>
    </row>
    <row r="71" ht="14.25" customHeight="1" spans="1:65" x14ac:dyDescent="0.25">
      <c r="A71" s="68">
        <f>IF(ISBLANK(CT!A86),"",CT!A86)</f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29">
        <f t="shared" si="47"/>
      </c>
      <c r="V71" s="73">
        <f t="shared" si="48"/>
      </c>
      <c r="W71" s="73">
        <f t="shared" si="49"/>
      </c>
      <c r="X71" s="73">
        <f t="shared" si="50"/>
      </c>
      <c r="Y71" s="73">
        <f t="shared" si="51"/>
      </c>
      <c r="Z71" s="73">
        <f t="shared" si="52"/>
      </c>
      <c r="AA71" s="73">
        <f t="shared" si="53"/>
      </c>
      <c r="AB71" s="4"/>
      <c r="AC71" s="85">
        <f t="shared" si="54"/>
      </c>
      <c r="AD71" s="85">
        <f t="shared" si="55"/>
      </c>
      <c r="AE71" s="85">
        <f t="shared" si="56"/>
      </c>
      <c r="AF71" s="85">
        <f t="shared" si="57"/>
      </c>
      <c r="AG71" s="85">
        <f t="shared" si="58"/>
        <v>0</v>
      </c>
      <c r="AH71" s="85" t="str">
        <f t="shared" si="59"/>
        <v>None</v>
      </c>
      <c r="AI71" s="85" t="str">
        <f t="shared" si="60"/>
        <v>None</v>
      </c>
      <c r="AJ71" s="94">
        <f t="shared" ref="AJ71:AO71" si="165">IF($A71="","",HLOOKUP($AI71,$AD$3:$AR$9,AD$11,FALSE))</f>
      </c>
      <c r="AK71" s="94">
        <f t="shared" si="165"/>
      </c>
      <c r="AL71" s="94">
        <f t="shared" si="165"/>
      </c>
      <c r="AM71" s="94">
        <f t="shared" si="165"/>
      </c>
      <c r="AN71" s="94">
        <f t="shared" si="165"/>
      </c>
      <c r="AO71" s="94">
        <f t="shared" si="165"/>
      </c>
      <c r="AP71" s="95">
        <f t="shared" si="62"/>
        <v>0</v>
      </c>
      <c r="AQ71" s="4"/>
      <c r="AR71" s="6" t="str">
        <f t="shared" si="155"/>
        <v>3,4</v>
      </c>
      <c r="AS71" s="4"/>
      <c r="AT71" s="73">
        <f t="shared" ref="AT71:BC71" si="166">IF(AT45,IF(AT$38&gt;$AQ45,AT$39,$AR45),0)</f>
        <v>0</v>
      </c>
      <c r="AU71" s="73">
        <f t="shared" si="166"/>
        <v>0</v>
      </c>
      <c r="AV71" s="73">
        <f t="shared" si="166"/>
        <v>0</v>
      </c>
      <c r="AW71" s="73">
        <f t="shared" si="166"/>
        <v>0</v>
      </c>
      <c r="AX71" s="73">
        <f t="shared" si="166"/>
        <v>0</v>
      </c>
      <c r="AY71" s="73">
        <f t="shared" si="166"/>
        <v>0</v>
      </c>
      <c r="AZ71" s="73" t="str">
        <f t="shared" si="166"/>
        <v>3,4</v>
      </c>
      <c r="BA71" s="73" t="str">
        <f t="shared" si="166"/>
        <v>3,4</v>
      </c>
      <c r="BB71" s="73" t="str">
        <f t="shared" si="166"/>
        <v>3,4</v>
      </c>
      <c r="BC71" s="73" t="str">
        <f t="shared" si="166"/>
        <v>3,4</v>
      </c>
      <c r="BD71" s="73"/>
      <c r="BE71" s="4"/>
      <c r="BF71" s="4"/>
      <c r="BG71" s="4"/>
      <c r="BH71" s="4"/>
      <c r="BI71" s="4"/>
      <c r="BJ71" s="4"/>
      <c r="BK71" s="4"/>
      <c r="BL71" s="4"/>
      <c r="BM71" s="4"/>
    </row>
    <row r="72" ht="14.25" customHeight="1" spans="1:65" x14ac:dyDescent="0.25">
      <c r="A72" s="68">
        <f>IF(ISBLANK(CT!A87),"",CT!A87)</f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29">
        <f t="shared" si="47"/>
      </c>
      <c r="V72" s="73">
        <f t="shared" si="48"/>
      </c>
      <c r="W72" s="73">
        <f t="shared" si="49"/>
      </c>
      <c r="X72" s="73">
        <f t="shared" si="50"/>
      </c>
      <c r="Y72" s="73">
        <f t="shared" si="51"/>
      </c>
      <c r="Z72" s="73">
        <f t="shared" si="52"/>
      </c>
      <c r="AA72" s="73">
        <f t="shared" si="53"/>
      </c>
      <c r="AB72" s="4"/>
      <c r="AC72" s="85">
        <f t="shared" si="54"/>
      </c>
      <c r="AD72" s="85">
        <f t="shared" si="55"/>
      </c>
      <c r="AE72" s="85">
        <f t="shared" si="56"/>
      </c>
      <c r="AF72" s="85">
        <f t="shared" si="57"/>
      </c>
      <c r="AG72" s="85">
        <f t="shared" si="58"/>
        <v>0</v>
      </c>
      <c r="AH72" s="85" t="str">
        <f t="shared" si="59"/>
        <v>None</v>
      </c>
      <c r="AI72" s="85" t="str">
        <f t="shared" si="60"/>
        <v>None</v>
      </c>
      <c r="AJ72" s="94">
        <f t="shared" ref="AJ72:AO72" si="167">IF($A72="","",HLOOKUP($AI72,$AD$3:$AR$9,AD$11,FALSE))</f>
      </c>
      <c r="AK72" s="94">
        <f t="shared" si="167"/>
      </c>
      <c r="AL72" s="94">
        <f t="shared" si="167"/>
      </c>
      <c r="AM72" s="94">
        <f t="shared" si="167"/>
      </c>
      <c r="AN72" s="94">
        <f t="shared" si="167"/>
      </c>
      <c r="AO72" s="94">
        <f t="shared" si="167"/>
      </c>
      <c r="AP72" s="95">
        <f t="shared" si="62"/>
        <v>0</v>
      </c>
      <c r="AQ72" s="4"/>
      <c r="AR72" s="6">
        <f t="shared" si="155"/>
        <v>1</v>
      </c>
      <c r="AS72" s="4"/>
      <c r="AT72" s="73" t="str">
        <f t="shared" ref="AT72:BC72" si="168">IF(AT46,IF(AT$38&gt;$AQ46,AT$39,$AR46),0)</f>
        <v>1,2</v>
      </c>
      <c r="AU72" s="73" t="str">
        <f t="shared" si="168"/>
        <v>1,3</v>
      </c>
      <c r="AV72" s="73" t="str">
        <f t="shared" si="168"/>
        <v>1,4</v>
      </c>
      <c r="AW72" s="73" t="str">
        <f t="shared" si="168"/>
        <v>2,3</v>
      </c>
      <c r="AX72" s="73" t="str">
        <f t="shared" si="168"/>
        <v>2,4</v>
      </c>
      <c r="AY72" s="73" t="str">
        <f t="shared" si="168"/>
        <v>3,4</v>
      </c>
      <c r="AZ72" s="73">
        <f t="shared" si="168"/>
        <v>0</v>
      </c>
      <c r="BA72" s="73">
        <f t="shared" si="168"/>
        <v>0</v>
      </c>
      <c r="BB72" s="73">
        <f t="shared" si="168"/>
        <v>0</v>
      </c>
      <c r="BC72" s="73">
        <f t="shared" si="168"/>
        <v>0</v>
      </c>
      <c r="BD72" s="73"/>
      <c r="BE72" s="4"/>
      <c r="BF72" s="4"/>
      <c r="BG72" s="4"/>
      <c r="BH72" s="4"/>
      <c r="BI72" s="4"/>
      <c r="BJ72" s="4"/>
      <c r="BK72" s="4"/>
      <c r="BL72" s="4"/>
      <c r="BM72" s="4"/>
    </row>
    <row r="73" ht="14.25" customHeight="1" spans="1:65" x14ac:dyDescent="0.25">
      <c r="A73" s="68">
        <f>IF(ISBLANK(CT!A88),"",CT!A88)</f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29">
        <f t="shared" si="47"/>
      </c>
      <c r="V73" s="73">
        <f t="shared" si="48"/>
      </c>
      <c r="W73" s="73">
        <f t="shared" si="49"/>
      </c>
      <c r="X73" s="73">
        <f t="shared" si="50"/>
      </c>
      <c r="Y73" s="73">
        <f t="shared" si="51"/>
      </c>
      <c r="Z73" s="73">
        <f t="shared" si="52"/>
      </c>
      <c r="AA73" s="73">
        <f t="shared" si="53"/>
      </c>
      <c r="AB73" s="4"/>
      <c r="AC73" s="85">
        <f t="shared" si="54"/>
      </c>
      <c r="AD73" s="85">
        <f t="shared" si="55"/>
      </c>
      <c r="AE73" s="85">
        <f t="shared" si="56"/>
      </c>
      <c r="AF73" s="85">
        <f t="shared" si="57"/>
      </c>
      <c r="AG73" s="85">
        <f t="shared" si="58"/>
        <v>0</v>
      </c>
      <c r="AH73" s="85" t="str">
        <f t="shared" si="59"/>
        <v>None</v>
      </c>
      <c r="AI73" s="85" t="str">
        <f t="shared" si="60"/>
        <v>None</v>
      </c>
      <c r="AJ73" s="94">
        <f t="shared" ref="AJ73:AO73" si="169">IF($A73="","",HLOOKUP($AI73,$AD$3:$AR$9,AD$11,FALSE))</f>
      </c>
      <c r="AK73" s="94">
        <f t="shared" si="169"/>
      </c>
      <c r="AL73" s="94">
        <f t="shared" si="169"/>
      </c>
      <c r="AM73" s="94">
        <f t="shared" si="169"/>
      </c>
      <c r="AN73" s="94">
        <f t="shared" si="169"/>
      </c>
      <c r="AO73" s="94">
        <f t="shared" si="169"/>
      </c>
      <c r="AP73" s="95">
        <f t="shared" si="62"/>
        <v>0</v>
      </c>
      <c r="AQ73" s="4"/>
      <c r="AR73" s="6" t="str">
        <f t="shared" si="155"/>
        <v>2</v>
      </c>
      <c r="AS73" s="4"/>
      <c r="AT73" s="73" t="str">
        <f t="shared" ref="AT73:BC73" si="170">IF(AT47,IF(AT$38&gt;$AQ47,AT$39,$AR47),0)</f>
        <v>1,2</v>
      </c>
      <c r="AU73" s="73" t="str">
        <f t="shared" si="170"/>
        <v>1,3</v>
      </c>
      <c r="AV73" s="73" t="str">
        <f t="shared" si="170"/>
        <v>1,4</v>
      </c>
      <c r="AW73" s="73" t="str">
        <f t="shared" si="170"/>
        <v>2,3</v>
      </c>
      <c r="AX73" s="73" t="str">
        <f t="shared" si="170"/>
        <v>2,4</v>
      </c>
      <c r="AY73" s="73" t="str">
        <f t="shared" si="170"/>
        <v>3,4</v>
      </c>
      <c r="AZ73" s="73">
        <f t="shared" si="170"/>
        <v>0</v>
      </c>
      <c r="BA73" s="73">
        <f t="shared" si="170"/>
        <v>0</v>
      </c>
      <c r="BB73" s="73">
        <f t="shared" si="170"/>
        <v>0</v>
      </c>
      <c r="BC73" s="73">
        <f t="shared" si="170"/>
        <v>0</v>
      </c>
      <c r="BD73" s="73"/>
      <c r="BE73" s="4"/>
      <c r="BF73" s="4"/>
      <c r="BG73" s="4"/>
      <c r="BH73" s="4"/>
      <c r="BI73" s="4"/>
      <c r="BJ73" s="4"/>
      <c r="BK73" s="4"/>
      <c r="BL73" s="4"/>
      <c r="BM73" s="4"/>
    </row>
    <row r="74" ht="14.25" customHeight="1" spans="1:65" x14ac:dyDescent="0.25">
      <c r="A74" s="68">
        <f>IF(ISBLANK(CT!A89),"",CT!A89)</f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29">
        <f t="shared" si="47"/>
      </c>
      <c r="V74" s="73">
        <f t="shared" si="48"/>
      </c>
      <c r="W74" s="73">
        <f t="shared" si="49"/>
      </c>
      <c r="X74" s="73">
        <f t="shared" si="50"/>
      </c>
      <c r="Y74" s="73">
        <f t="shared" si="51"/>
      </c>
      <c r="Z74" s="73">
        <f t="shared" si="52"/>
      </c>
      <c r="AA74" s="73">
        <f t="shared" si="53"/>
      </c>
      <c r="AB74" s="4"/>
      <c r="AC74" s="85">
        <f t="shared" si="54"/>
      </c>
      <c r="AD74" s="85">
        <f t="shared" si="55"/>
      </c>
      <c r="AE74" s="85">
        <f t="shared" si="56"/>
      </c>
      <c r="AF74" s="85">
        <f t="shared" si="57"/>
      </c>
      <c r="AG74" s="85">
        <f t="shared" si="58"/>
        <v>0</v>
      </c>
      <c r="AH74" s="85" t="str">
        <f t="shared" si="59"/>
        <v>None</v>
      </c>
      <c r="AI74" s="85" t="str">
        <f t="shared" si="60"/>
        <v>None</v>
      </c>
      <c r="AJ74" s="94">
        <f t="shared" ref="AJ74:AO74" si="171">IF($A74="","",HLOOKUP($AI74,$AD$3:$AR$9,AD$11,FALSE))</f>
      </c>
      <c r="AK74" s="94">
        <f t="shared" si="171"/>
      </c>
      <c r="AL74" s="94">
        <f t="shared" si="171"/>
      </c>
      <c r="AM74" s="94">
        <f t="shared" si="171"/>
      </c>
      <c r="AN74" s="94">
        <f t="shared" si="171"/>
      </c>
      <c r="AO74" s="94">
        <f t="shared" si="171"/>
      </c>
      <c r="AP74" s="95">
        <f t="shared" si="62"/>
        <v>0</v>
      </c>
      <c r="AQ74" s="4"/>
      <c r="AR74" s="6" t="str">
        <f t="shared" si="155"/>
        <v>3</v>
      </c>
      <c r="AS74" s="4"/>
      <c r="AT74" s="73" t="str">
        <f t="shared" ref="AT74:BC74" si="172">IF(AT48,IF(AT$38&gt;$AQ48,AT$39,$AR48),0)</f>
        <v>1,2</v>
      </c>
      <c r="AU74" s="73" t="str">
        <f t="shared" si="172"/>
        <v>1,3</v>
      </c>
      <c r="AV74" s="73" t="str">
        <f t="shared" si="172"/>
        <v>1,4</v>
      </c>
      <c r="AW74" s="73" t="str">
        <f t="shared" si="172"/>
        <v>2,3</v>
      </c>
      <c r="AX74" s="73" t="str">
        <f t="shared" si="172"/>
        <v>2,4</v>
      </c>
      <c r="AY74" s="73" t="str">
        <f t="shared" si="172"/>
        <v>3,4</v>
      </c>
      <c r="AZ74" s="73">
        <f t="shared" si="172"/>
        <v>0</v>
      </c>
      <c r="BA74" s="73">
        <f t="shared" si="172"/>
        <v>0</v>
      </c>
      <c r="BB74" s="73">
        <f t="shared" si="172"/>
        <v>0</v>
      </c>
      <c r="BC74" s="73">
        <f t="shared" si="172"/>
        <v>0</v>
      </c>
      <c r="BD74" s="73"/>
      <c r="BE74" s="4"/>
      <c r="BF74" s="4"/>
      <c r="BG74" s="4"/>
      <c r="BH74" s="4"/>
      <c r="BI74" s="4"/>
      <c r="BJ74" s="4"/>
      <c r="BK74" s="4"/>
      <c r="BL74" s="4"/>
      <c r="BM74" s="4"/>
    </row>
    <row r="75" ht="14.25" customHeight="1" spans="1:65" x14ac:dyDescent="0.25">
      <c r="A75" s="68">
        <f>IF(ISBLANK(CT!A90),"",CT!A90)</f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29">
        <f t="shared" si="47"/>
      </c>
      <c r="V75" s="73">
        <f t="shared" si="48"/>
      </c>
      <c r="W75" s="73">
        <f t="shared" si="49"/>
      </c>
      <c r="X75" s="73">
        <f t="shared" si="50"/>
      </c>
      <c r="Y75" s="73">
        <f t="shared" si="51"/>
      </c>
      <c r="Z75" s="73">
        <f t="shared" si="52"/>
      </c>
      <c r="AA75" s="73">
        <f t="shared" si="53"/>
      </c>
      <c r="AB75" s="4"/>
      <c r="AC75" s="85">
        <f t="shared" si="54"/>
      </c>
      <c r="AD75" s="85">
        <f t="shared" si="55"/>
      </c>
      <c r="AE75" s="85">
        <f t="shared" si="56"/>
      </c>
      <c r="AF75" s="85">
        <f t="shared" si="57"/>
      </c>
      <c r="AG75" s="85">
        <f t="shared" si="58"/>
        <v>0</v>
      </c>
      <c r="AH75" s="85" t="str">
        <f t="shared" si="59"/>
        <v>None</v>
      </c>
      <c r="AI75" s="85" t="str">
        <f t="shared" si="60"/>
        <v>None</v>
      </c>
      <c r="AJ75" s="94">
        <f t="shared" ref="AJ75:AO75" si="173">IF($A75="","",HLOOKUP($AI75,$AD$3:$AR$9,AD$11,FALSE))</f>
      </c>
      <c r="AK75" s="94">
        <f t="shared" si="173"/>
      </c>
      <c r="AL75" s="94">
        <f t="shared" si="173"/>
      </c>
      <c r="AM75" s="94">
        <f t="shared" si="173"/>
      </c>
      <c r="AN75" s="94">
        <f t="shared" si="173"/>
      </c>
      <c r="AO75" s="94">
        <f t="shared" si="173"/>
      </c>
      <c r="AP75" s="95">
        <f t="shared" si="62"/>
        <v>0</v>
      </c>
      <c r="AQ75" s="4"/>
      <c r="AR75" s="6" t="str">
        <f t="shared" si="155"/>
        <v>4</v>
      </c>
      <c r="AS75" s="4"/>
      <c r="AT75" s="73" t="str">
        <f t="shared" ref="AT75:BC75" si="174">IF(AT49,IF(AT$38&gt;$AQ49,AT$39,$AR49),0)</f>
        <v>1,2</v>
      </c>
      <c r="AU75" s="73" t="str">
        <f t="shared" si="174"/>
        <v>1,3</v>
      </c>
      <c r="AV75" s="73" t="str">
        <f t="shared" si="174"/>
        <v>1,4</v>
      </c>
      <c r="AW75" s="73" t="str">
        <f t="shared" si="174"/>
        <v>2,3</v>
      </c>
      <c r="AX75" s="73" t="str">
        <f t="shared" si="174"/>
        <v>2,4</v>
      </c>
      <c r="AY75" s="73" t="str">
        <f t="shared" si="174"/>
        <v>3,4</v>
      </c>
      <c r="AZ75" s="73">
        <f t="shared" si="174"/>
        <v>0</v>
      </c>
      <c r="BA75" s="73">
        <f t="shared" si="174"/>
        <v>0</v>
      </c>
      <c r="BB75" s="73">
        <f t="shared" si="174"/>
        <v>0</v>
      </c>
      <c r="BC75" s="73">
        <f t="shared" si="174"/>
        <v>0</v>
      </c>
      <c r="BD75" s="73"/>
      <c r="BE75" s="4"/>
      <c r="BF75" s="4"/>
      <c r="BG75" s="4"/>
      <c r="BH75" s="4"/>
      <c r="BI75" s="4"/>
      <c r="BJ75" s="4"/>
      <c r="BK75" s="4"/>
      <c r="BL75" s="4"/>
      <c r="BM75" s="4"/>
    </row>
    <row r="76" ht="14.25" customHeight="1" spans="1:65" x14ac:dyDescent="0.25">
      <c r="A76" s="68">
        <f>IF(ISBLANK(CT!A91),"",CT!A91)</f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29">
        <f t="shared" si="47"/>
      </c>
      <c r="V76" s="73">
        <f t="shared" si="48"/>
      </c>
      <c r="W76" s="73">
        <f t="shared" si="49"/>
      </c>
      <c r="X76" s="73">
        <f t="shared" si="50"/>
      </c>
      <c r="Y76" s="73">
        <f t="shared" si="51"/>
      </c>
      <c r="Z76" s="73">
        <f t="shared" si="52"/>
      </c>
      <c r="AA76" s="73">
        <f t="shared" si="53"/>
      </c>
      <c r="AB76" s="4"/>
      <c r="AC76" s="85">
        <f t="shared" si="54"/>
      </c>
      <c r="AD76" s="85">
        <f t="shared" si="55"/>
      </c>
      <c r="AE76" s="85">
        <f t="shared" si="56"/>
      </c>
      <c r="AF76" s="85">
        <f t="shared" si="57"/>
      </c>
      <c r="AG76" s="85">
        <f t="shared" si="58"/>
        <v>0</v>
      </c>
      <c r="AH76" s="85" t="str">
        <f t="shared" si="59"/>
        <v>None</v>
      </c>
      <c r="AI76" s="85" t="str">
        <f t="shared" si="60"/>
        <v>None</v>
      </c>
      <c r="AJ76" s="94">
        <f t="shared" ref="AJ76:AO76" si="175">IF($A76="","",HLOOKUP($AI76,$AD$3:$AR$9,AD$11,FALSE))</f>
      </c>
      <c r="AK76" s="94">
        <f t="shared" si="175"/>
      </c>
      <c r="AL76" s="94">
        <f t="shared" si="175"/>
      </c>
      <c r="AM76" s="94">
        <f t="shared" si="175"/>
      </c>
      <c r="AN76" s="94">
        <f t="shared" si="175"/>
      </c>
      <c r="AO76" s="94">
        <f t="shared" si="175"/>
      </c>
      <c r="AP76" s="95">
        <f t="shared" si="62"/>
        <v>0</v>
      </c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</row>
    <row r="77" ht="14.25" customHeight="1" spans="1:65" x14ac:dyDescent="0.25">
      <c r="A77" s="68">
        <f>IF(ISBLANK(CT!A92),"",CT!A92)</f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29">
        <f t="shared" si="47"/>
      </c>
      <c r="V77" s="73">
        <f t="shared" si="48"/>
      </c>
      <c r="W77" s="73">
        <f t="shared" si="49"/>
      </c>
      <c r="X77" s="73">
        <f t="shared" si="50"/>
      </c>
      <c r="Y77" s="73">
        <f t="shared" si="51"/>
      </c>
      <c r="Z77" s="73">
        <f t="shared" si="52"/>
      </c>
      <c r="AA77" s="73">
        <f t="shared" si="53"/>
      </c>
      <c r="AB77" s="4"/>
      <c r="AC77" s="85">
        <f t="shared" si="54"/>
      </c>
      <c r="AD77" s="85">
        <f t="shared" si="55"/>
      </c>
      <c r="AE77" s="85">
        <f t="shared" si="56"/>
      </c>
      <c r="AF77" s="85">
        <f t="shared" si="57"/>
      </c>
      <c r="AG77" s="85">
        <f t="shared" si="58"/>
        <v>0</v>
      </c>
      <c r="AH77" s="85" t="str">
        <f t="shared" si="59"/>
        <v>None</v>
      </c>
      <c r="AI77" s="85" t="str">
        <f t="shared" si="60"/>
        <v>None</v>
      </c>
      <c r="AJ77" s="94">
        <f t="shared" ref="AJ77:AO77" si="176">IF($A77="","",HLOOKUP($AI77,$AD$3:$AR$9,AD$11,FALSE))</f>
      </c>
      <c r="AK77" s="94">
        <f t="shared" si="176"/>
      </c>
      <c r="AL77" s="94">
        <f t="shared" si="176"/>
      </c>
      <c r="AM77" s="94">
        <f t="shared" si="176"/>
      </c>
      <c r="AN77" s="94">
        <f t="shared" si="176"/>
      </c>
      <c r="AO77" s="94">
        <f t="shared" si="176"/>
      </c>
      <c r="AP77" s="95">
        <f t="shared" si="62"/>
        <v>0</v>
      </c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</row>
    <row r="78" ht="14.25" customHeight="1" spans="1:65" x14ac:dyDescent="0.25">
      <c r="A78" s="68">
        <f>IF(ISBLANK(CT!A93),"",CT!A93)</f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29">
        <f t="shared" si="47"/>
      </c>
      <c r="V78" s="73">
        <f t="shared" si="48"/>
      </c>
      <c r="W78" s="73">
        <f t="shared" si="49"/>
      </c>
      <c r="X78" s="73">
        <f t="shared" si="50"/>
      </c>
      <c r="Y78" s="73">
        <f t="shared" si="51"/>
      </c>
      <c r="Z78" s="73">
        <f t="shared" si="52"/>
      </c>
      <c r="AA78" s="73">
        <f t="shared" si="53"/>
      </c>
      <c r="AB78" s="4"/>
      <c r="AC78" s="85">
        <f t="shared" si="54"/>
      </c>
      <c r="AD78" s="85">
        <f t="shared" si="55"/>
      </c>
      <c r="AE78" s="85">
        <f t="shared" si="56"/>
      </c>
      <c r="AF78" s="85">
        <f t="shared" si="57"/>
      </c>
      <c r="AG78" s="85">
        <f t="shared" si="58"/>
        <v>0</v>
      </c>
      <c r="AH78" s="85" t="str">
        <f t="shared" si="59"/>
        <v>None</v>
      </c>
      <c r="AI78" s="85" t="str">
        <f t="shared" si="60"/>
        <v>None</v>
      </c>
      <c r="AJ78" s="94">
        <f t="shared" ref="AJ78:AO78" si="177">IF($A78="","",HLOOKUP($AI78,$AD$3:$AR$9,AD$11,FALSE))</f>
      </c>
      <c r="AK78" s="94">
        <f t="shared" si="177"/>
      </c>
      <c r="AL78" s="94">
        <f t="shared" si="177"/>
      </c>
      <c r="AM78" s="94">
        <f t="shared" si="177"/>
      </c>
      <c r="AN78" s="94">
        <f t="shared" si="177"/>
      </c>
      <c r="AO78" s="94">
        <f t="shared" si="177"/>
      </c>
      <c r="AP78" s="95">
        <f t="shared" si="62"/>
        <v>0</v>
      </c>
      <c r="AQ78" s="4"/>
      <c r="AR78" s="75"/>
      <c r="AS78" s="4"/>
      <c r="AT78" s="76" t="str">
        <f t="shared" ref="AT78:BC78" si="178">AT$3</f>
        <v>1,2</v>
      </c>
      <c r="AU78" s="76" t="str">
        <f t="shared" si="178"/>
        <v>1,3</v>
      </c>
      <c r="AV78" s="76" t="str">
        <f t="shared" si="178"/>
        <v>1,4</v>
      </c>
      <c r="AW78" s="76" t="str">
        <f t="shared" si="178"/>
        <v>2,3</v>
      </c>
      <c r="AX78" s="76" t="str">
        <f t="shared" si="178"/>
        <v>2,4</v>
      </c>
      <c r="AY78" s="76" t="str">
        <f t="shared" si="178"/>
        <v>3,4</v>
      </c>
      <c r="AZ78" s="76">
        <f t="shared" si="178"/>
        <v>1</v>
      </c>
      <c r="BA78" s="76" t="str">
        <f t="shared" si="178"/>
        <v>2</v>
      </c>
      <c r="BB78" s="76" t="str">
        <f t="shared" si="178"/>
        <v>3</v>
      </c>
      <c r="BC78" s="76" t="str">
        <f t="shared" si="178"/>
        <v>4</v>
      </c>
      <c r="BD78" s="76"/>
      <c r="BE78" s="4"/>
      <c r="BF78" s="4"/>
      <c r="BG78" s="4"/>
      <c r="BH78" s="4"/>
      <c r="BI78" s="4"/>
      <c r="BJ78" s="4"/>
      <c r="BK78" s="4"/>
      <c r="BL78" s="4"/>
      <c r="BM78" s="4"/>
    </row>
    <row r="79" ht="14.25" customHeight="1" spans="1:65" x14ac:dyDescent="0.25">
      <c r="A79" s="68">
        <f>IF(ISBLANK(CT!A94),"",CT!A94)</f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29">
        <f t="shared" si="47"/>
      </c>
      <c r="V79" s="73">
        <f t="shared" si="48"/>
      </c>
      <c r="W79" s="73">
        <f t="shared" si="49"/>
      </c>
      <c r="X79" s="73">
        <f t="shared" si="50"/>
      </c>
      <c r="Y79" s="73">
        <f t="shared" si="51"/>
      </c>
      <c r="Z79" s="73">
        <f t="shared" si="52"/>
      </c>
      <c r="AA79" s="73">
        <f t="shared" si="53"/>
      </c>
      <c r="AB79" s="4"/>
      <c r="AC79" s="85">
        <f t="shared" si="54"/>
      </c>
      <c r="AD79" s="85">
        <f t="shared" si="55"/>
      </c>
      <c r="AE79" s="85">
        <f t="shared" si="56"/>
      </c>
      <c r="AF79" s="85">
        <f t="shared" si="57"/>
      </c>
      <c r="AG79" s="85">
        <f t="shared" si="58"/>
        <v>0</v>
      </c>
      <c r="AH79" s="85" t="str">
        <f t="shared" si="59"/>
        <v>None</v>
      </c>
      <c r="AI79" s="85" t="str">
        <f t="shared" si="60"/>
        <v>None</v>
      </c>
      <c r="AJ79" s="94">
        <f t="shared" ref="AJ79:AO79" si="179">IF($A79="","",HLOOKUP($AI79,$AD$3:$AR$9,AD$11,FALSE))</f>
      </c>
      <c r="AK79" s="94">
        <f t="shared" si="179"/>
      </c>
      <c r="AL79" s="94">
        <f t="shared" si="179"/>
      </c>
      <c r="AM79" s="94">
        <f t="shared" si="179"/>
      </c>
      <c r="AN79" s="94">
        <f t="shared" si="179"/>
      </c>
      <c r="AO79" s="94">
        <f t="shared" si="179"/>
      </c>
      <c r="AP79" s="95">
        <f t="shared" si="62"/>
        <v>0</v>
      </c>
      <c r="AQ79" s="4"/>
      <c r="AR79" s="6" t="str">
        <f t="shared" ref="AR79:AR88" si="180">$AR66</f>
        <v>1,2</v>
      </c>
      <c r="AS79" s="4"/>
      <c r="AT79" s="73">
        <f t="shared" ref="AT79:BC79" si="181">IF(AT40,IF(ISERR(SEARCH(AT53,AT66)),1,0),0)</f>
        <v>0</v>
      </c>
      <c r="AU79" s="73">
        <f t="shared" si="181"/>
        <v>0</v>
      </c>
      <c r="AV79" s="73">
        <f t="shared" si="181"/>
        <v>0</v>
      </c>
      <c r="AW79" s="73">
        <f t="shared" si="181"/>
        <v>0</v>
      </c>
      <c r="AX79" s="73">
        <f t="shared" si="181"/>
        <v>0</v>
      </c>
      <c r="AY79" s="73">
        <f t="shared" si="181"/>
        <v>0</v>
      </c>
      <c r="AZ79" s="73">
        <f t="shared" si="181"/>
        <v>0</v>
      </c>
      <c r="BA79" s="73">
        <f t="shared" si="181"/>
        <v>0</v>
      </c>
      <c r="BB79" s="73">
        <f t="shared" si="181"/>
        <v>1</v>
      </c>
      <c r="BC79" s="73">
        <f t="shared" si="181"/>
        <v>1</v>
      </c>
      <c r="BD79" s="73"/>
      <c r="BE79" s="4"/>
      <c r="BF79" s="4"/>
      <c r="BG79" s="4"/>
      <c r="BH79" s="4"/>
      <c r="BI79" s="4"/>
      <c r="BJ79" s="4"/>
      <c r="BK79" s="4"/>
      <c r="BL79" s="4"/>
      <c r="BM79" s="4"/>
    </row>
    <row r="80" ht="14.25" customHeight="1" spans="1:65" x14ac:dyDescent="0.25">
      <c r="A80" s="68">
        <f>IF(ISBLANK(CT!A95),"",CT!A95)</f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29">
        <f t="shared" si="47"/>
      </c>
      <c r="V80" s="73">
        <f t="shared" si="48"/>
      </c>
      <c r="W80" s="73">
        <f t="shared" si="49"/>
      </c>
      <c r="X80" s="73">
        <f t="shared" si="50"/>
      </c>
      <c r="Y80" s="73">
        <f t="shared" si="51"/>
      </c>
      <c r="Z80" s="73">
        <f t="shared" si="52"/>
      </c>
      <c r="AA80" s="73">
        <f t="shared" si="53"/>
      </c>
      <c r="AB80" s="4"/>
      <c r="AC80" s="85">
        <f t="shared" si="54"/>
      </c>
      <c r="AD80" s="85">
        <f t="shared" si="55"/>
      </c>
      <c r="AE80" s="85">
        <f t="shared" si="56"/>
      </c>
      <c r="AF80" s="85">
        <f t="shared" si="57"/>
      </c>
      <c r="AG80" s="85">
        <f t="shared" si="58"/>
        <v>0</v>
      </c>
      <c r="AH80" s="85" t="str">
        <f t="shared" si="59"/>
        <v>None</v>
      </c>
      <c r="AI80" s="85" t="str">
        <f t="shared" si="60"/>
        <v>None</v>
      </c>
      <c r="AJ80" s="94">
        <f t="shared" ref="AJ80:AO80" si="182">IF($A80="","",HLOOKUP($AI80,$AD$3:$AR$9,AD$11,FALSE))</f>
      </c>
      <c r="AK80" s="94">
        <f t="shared" si="182"/>
      </c>
      <c r="AL80" s="94">
        <f t="shared" si="182"/>
      </c>
      <c r="AM80" s="94">
        <f t="shared" si="182"/>
      </c>
      <c r="AN80" s="94">
        <f t="shared" si="182"/>
      </c>
      <c r="AO80" s="94">
        <f t="shared" si="182"/>
      </c>
      <c r="AP80" s="95">
        <f t="shared" si="62"/>
        <v>0</v>
      </c>
      <c r="AQ80" s="4"/>
      <c r="AR80" s="6" t="str">
        <f t="shared" si="180"/>
        <v>1,3</v>
      </c>
      <c r="AS80" s="4"/>
      <c r="AT80" s="73">
        <f t="shared" ref="AT80:BC80" si="183">IF(AT41,IF(ISERR(SEARCH(AT54,AT67)),1,0),0)</f>
        <v>0</v>
      </c>
      <c r="AU80" s="73">
        <f t="shared" si="183"/>
        <v>0</v>
      </c>
      <c r="AV80" s="73">
        <f t="shared" si="183"/>
        <v>0</v>
      </c>
      <c r="AW80" s="73">
        <f t="shared" si="183"/>
        <v>0</v>
      </c>
      <c r="AX80" s="73">
        <f t="shared" si="183"/>
        <v>0</v>
      </c>
      <c r="AY80" s="73">
        <f t="shared" si="183"/>
        <v>0</v>
      </c>
      <c r="AZ80" s="73">
        <f t="shared" si="183"/>
        <v>0</v>
      </c>
      <c r="BA80" s="73">
        <f t="shared" si="183"/>
        <v>1</v>
      </c>
      <c r="BB80" s="73">
        <f t="shared" si="183"/>
        <v>0</v>
      </c>
      <c r="BC80" s="73">
        <f t="shared" si="183"/>
        <v>1</v>
      </c>
      <c r="BD80" s="73"/>
      <c r="BE80" s="4"/>
      <c r="BF80" s="4"/>
      <c r="BG80" s="4"/>
      <c r="BH80" s="4"/>
      <c r="BI80" s="4"/>
      <c r="BJ80" s="4"/>
      <c r="BK80" s="4"/>
      <c r="BL80" s="4"/>
      <c r="BM80" s="4"/>
    </row>
    <row r="81" ht="14.25" customHeight="1" spans="1:65" x14ac:dyDescent="0.25">
      <c r="A81" s="68">
        <f>IF(ISBLANK(CT!A96),"",CT!A96)</f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29">
        <f t="shared" si="47"/>
      </c>
      <c r="V81" s="73">
        <f t="shared" si="48"/>
      </c>
      <c r="W81" s="73">
        <f t="shared" si="49"/>
      </c>
      <c r="X81" s="73">
        <f t="shared" si="50"/>
      </c>
      <c r="Y81" s="73">
        <f t="shared" si="51"/>
      </c>
      <c r="Z81" s="73">
        <f t="shared" si="52"/>
      </c>
      <c r="AA81" s="73">
        <f t="shared" si="53"/>
      </c>
      <c r="AB81" s="4"/>
      <c r="AC81" s="85">
        <f t="shared" si="54"/>
      </c>
      <c r="AD81" s="85">
        <f t="shared" si="55"/>
      </c>
      <c r="AE81" s="85">
        <f t="shared" si="56"/>
      </c>
      <c r="AF81" s="85">
        <f t="shared" si="57"/>
      </c>
      <c r="AG81" s="85">
        <f t="shared" si="58"/>
        <v>0</v>
      </c>
      <c r="AH81" s="85" t="str">
        <f t="shared" si="59"/>
        <v>None</v>
      </c>
      <c r="AI81" s="85" t="str">
        <f t="shared" si="60"/>
        <v>None</v>
      </c>
      <c r="AJ81" s="94">
        <f t="shared" ref="AJ81:AO81" si="184">IF($A81="","",HLOOKUP($AI81,$AD$3:$AR$9,AD$11,FALSE))</f>
      </c>
      <c r="AK81" s="94">
        <f t="shared" si="184"/>
      </c>
      <c r="AL81" s="94">
        <f t="shared" si="184"/>
      </c>
      <c r="AM81" s="94">
        <f t="shared" si="184"/>
      </c>
      <c r="AN81" s="94">
        <f t="shared" si="184"/>
      </c>
      <c r="AO81" s="94">
        <f t="shared" si="184"/>
      </c>
      <c r="AP81" s="95">
        <f t="shared" si="62"/>
        <v>0</v>
      </c>
      <c r="AQ81" s="4"/>
      <c r="AR81" s="6" t="str">
        <f t="shared" si="180"/>
        <v>1,4</v>
      </c>
      <c r="AS81" s="4"/>
      <c r="AT81" s="73">
        <f t="shared" ref="AT81:BC81" si="185">IF(AT42,IF(ISERR(SEARCH(AT55,AT68)),1,0),0)</f>
        <v>0</v>
      </c>
      <c r="AU81" s="73">
        <f t="shared" si="185"/>
        <v>0</v>
      </c>
      <c r="AV81" s="73">
        <f t="shared" si="185"/>
        <v>0</v>
      </c>
      <c r="AW81" s="73">
        <f t="shared" si="185"/>
        <v>0</v>
      </c>
      <c r="AX81" s="73">
        <f t="shared" si="185"/>
        <v>0</v>
      </c>
      <c r="AY81" s="73">
        <f t="shared" si="185"/>
        <v>0</v>
      </c>
      <c r="AZ81" s="73">
        <f t="shared" si="185"/>
        <v>0</v>
      </c>
      <c r="BA81" s="73">
        <f t="shared" si="185"/>
        <v>1</v>
      </c>
      <c r="BB81" s="73">
        <f t="shared" si="185"/>
        <v>1</v>
      </c>
      <c r="BC81" s="73">
        <f t="shared" si="185"/>
        <v>0</v>
      </c>
      <c r="BD81" s="73"/>
      <c r="BE81" s="4"/>
      <c r="BF81" s="4"/>
      <c r="BG81" s="4"/>
      <c r="BH81" s="4"/>
      <c r="BI81" s="4"/>
      <c r="BJ81" s="4"/>
      <c r="BK81" s="4"/>
      <c r="BL81" s="4"/>
      <c r="BM81" s="4"/>
    </row>
    <row r="82" ht="14.25" customHeight="1" spans="1:65" x14ac:dyDescent="0.25">
      <c r="A82" s="68">
        <f>IF(ISBLANK(CT!A97),"",CT!A97)</f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29">
        <f t="shared" si="47"/>
      </c>
      <c r="V82" s="73">
        <f t="shared" si="48"/>
      </c>
      <c r="W82" s="73">
        <f t="shared" si="49"/>
      </c>
      <c r="X82" s="73">
        <f t="shared" si="50"/>
      </c>
      <c r="Y82" s="73">
        <f t="shared" si="51"/>
      </c>
      <c r="Z82" s="73">
        <f t="shared" si="52"/>
      </c>
      <c r="AA82" s="73">
        <f t="shared" si="53"/>
      </c>
      <c r="AB82" s="4"/>
      <c r="AC82" s="85">
        <f t="shared" si="54"/>
      </c>
      <c r="AD82" s="85">
        <f t="shared" si="55"/>
      </c>
      <c r="AE82" s="85">
        <f t="shared" si="56"/>
      </c>
      <c r="AF82" s="85">
        <f t="shared" si="57"/>
      </c>
      <c r="AG82" s="85">
        <f t="shared" si="58"/>
        <v>0</v>
      </c>
      <c r="AH82" s="85" t="str">
        <f t="shared" si="59"/>
        <v>None</v>
      </c>
      <c r="AI82" s="85" t="str">
        <f t="shared" si="60"/>
        <v>None</v>
      </c>
      <c r="AJ82" s="94">
        <f t="shared" ref="AJ82:AO82" si="186">IF($A82="","",HLOOKUP($AI82,$AD$3:$AR$9,AD$11,FALSE))</f>
      </c>
      <c r="AK82" s="94">
        <f t="shared" si="186"/>
      </c>
      <c r="AL82" s="94">
        <f t="shared" si="186"/>
      </c>
      <c r="AM82" s="94">
        <f t="shared" si="186"/>
      </c>
      <c r="AN82" s="94">
        <f t="shared" si="186"/>
      </c>
      <c r="AO82" s="94">
        <f t="shared" si="186"/>
      </c>
      <c r="AP82" s="95">
        <f t="shared" si="62"/>
        <v>0</v>
      </c>
      <c r="AQ82" s="4"/>
      <c r="AR82" s="6" t="str">
        <f t="shared" si="180"/>
        <v>2,3</v>
      </c>
      <c r="AS82" s="4"/>
      <c r="AT82" s="73">
        <f t="shared" ref="AT82:BC82" si="187">IF(AT43,IF(ISERR(SEARCH(AT56,AT69)),1,0),0)</f>
        <v>0</v>
      </c>
      <c r="AU82" s="73">
        <f t="shared" si="187"/>
        <v>0</v>
      </c>
      <c r="AV82" s="73">
        <f t="shared" si="187"/>
        <v>0</v>
      </c>
      <c r="AW82" s="73">
        <f t="shared" si="187"/>
        <v>0</v>
      </c>
      <c r="AX82" s="73">
        <f t="shared" si="187"/>
        <v>0</v>
      </c>
      <c r="AY82" s="73">
        <f t="shared" si="187"/>
        <v>0</v>
      </c>
      <c r="AZ82" s="73">
        <f t="shared" si="187"/>
        <v>1</v>
      </c>
      <c r="BA82" s="73">
        <f t="shared" si="187"/>
        <v>0</v>
      </c>
      <c r="BB82" s="73">
        <f t="shared" si="187"/>
        <v>0</v>
      </c>
      <c r="BC82" s="73">
        <f t="shared" si="187"/>
        <v>1</v>
      </c>
      <c r="BD82" s="73"/>
      <c r="BE82" s="4"/>
      <c r="BF82" s="4"/>
      <c r="BG82" s="4"/>
      <c r="BH82" s="4"/>
      <c r="BI82" s="4"/>
      <c r="BJ82" s="4"/>
      <c r="BK82" s="4"/>
      <c r="BL82" s="4"/>
      <c r="BM82" s="4"/>
    </row>
    <row r="83" ht="14.25" customHeight="1" spans="1:65" x14ac:dyDescent="0.25">
      <c r="A83" s="68">
        <f>IF(ISBLANK(CT!A98),"",CT!A98)</f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29">
        <f t="shared" si="47"/>
      </c>
      <c r="V83" s="73">
        <f t="shared" si="48"/>
      </c>
      <c r="W83" s="73">
        <f t="shared" si="49"/>
      </c>
      <c r="X83" s="73">
        <f t="shared" si="50"/>
      </c>
      <c r="Y83" s="73">
        <f t="shared" si="51"/>
      </c>
      <c r="Z83" s="73">
        <f t="shared" si="52"/>
      </c>
      <c r="AA83" s="73">
        <f t="shared" si="53"/>
      </c>
      <c r="AB83" s="4"/>
      <c r="AC83" s="85">
        <f t="shared" si="54"/>
      </c>
      <c r="AD83" s="85">
        <f t="shared" si="55"/>
      </c>
      <c r="AE83" s="85">
        <f t="shared" si="56"/>
      </c>
      <c r="AF83" s="85">
        <f t="shared" si="57"/>
      </c>
      <c r="AG83" s="85">
        <f t="shared" si="58"/>
        <v>0</v>
      </c>
      <c r="AH83" s="85" t="str">
        <f t="shared" si="59"/>
        <v>None</v>
      </c>
      <c r="AI83" s="85" t="str">
        <f t="shared" si="60"/>
        <v>None</v>
      </c>
      <c r="AJ83" s="94">
        <f t="shared" ref="AJ83:AO83" si="188">IF($A83="","",HLOOKUP($AI83,$AD$3:$AR$9,AD$11,FALSE))</f>
      </c>
      <c r="AK83" s="94">
        <f t="shared" si="188"/>
      </c>
      <c r="AL83" s="94">
        <f t="shared" si="188"/>
      </c>
      <c r="AM83" s="94">
        <f t="shared" si="188"/>
      </c>
      <c r="AN83" s="94">
        <f t="shared" si="188"/>
      </c>
      <c r="AO83" s="94">
        <f t="shared" si="188"/>
      </c>
      <c r="AP83" s="95">
        <f t="shared" si="62"/>
        <v>0</v>
      </c>
      <c r="AQ83" s="4"/>
      <c r="AR83" s="6" t="str">
        <f t="shared" si="180"/>
        <v>2,4</v>
      </c>
      <c r="AS83" s="4"/>
      <c r="AT83" s="73">
        <f t="shared" ref="AT83:BC83" si="189">IF(AT44,IF(ISERR(SEARCH(AT57,AT70)),1,0),0)</f>
        <v>0</v>
      </c>
      <c r="AU83" s="73">
        <f t="shared" si="189"/>
        <v>0</v>
      </c>
      <c r="AV83" s="73">
        <f t="shared" si="189"/>
        <v>0</v>
      </c>
      <c r="AW83" s="73">
        <f t="shared" si="189"/>
        <v>0</v>
      </c>
      <c r="AX83" s="73">
        <f t="shared" si="189"/>
        <v>0</v>
      </c>
      <c r="AY83" s="73">
        <f t="shared" si="189"/>
        <v>0</v>
      </c>
      <c r="AZ83" s="73">
        <f t="shared" si="189"/>
        <v>1</v>
      </c>
      <c r="BA83" s="73">
        <f t="shared" si="189"/>
        <v>0</v>
      </c>
      <c r="BB83" s="73">
        <f t="shared" si="189"/>
        <v>1</v>
      </c>
      <c r="BC83" s="73">
        <f t="shared" si="189"/>
        <v>0</v>
      </c>
      <c r="BD83" s="73"/>
      <c r="BE83" s="4"/>
      <c r="BF83" s="4"/>
      <c r="BG83" s="4"/>
      <c r="BH83" s="4"/>
      <c r="BI83" s="4"/>
      <c r="BJ83" s="4"/>
      <c r="BK83" s="4"/>
      <c r="BL83" s="4"/>
      <c r="BM83" s="4"/>
    </row>
    <row r="84" ht="14.25" customHeight="1" spans="1:65" x14ac:dyDescent="0.25">
      <c r="A84" s="68">
        <f>IF(ISBLANK(CT!A99),"",CT!A99)</f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29">
        <f t="shared" si="47"/>
      </c>
      <c r="V84" s="73">
        <f t="shared" si="48"/>
      </c>
      <c r="W84" s="73">
        <f t="shared" si="49"/>
      </c>
      <c r="X84" s="73">
        <f t="shared" si="50"/>
      </c>
      <c r="Y84" s="73">
        <f t="shared" si="51"/>
      </c>
      <c r="Z84" s="73">
        <f t="shared" si="52"/>
      </c>
      <c r="AA84" s="73">
        <f t="shared" si="53"/>
      </c>
      <c r="AB84" s="4"/>
      <c r="AC84" s="85">
        <f t="shared" si="54"/>
      </c>
      <c r="AD84" s="85">
        <f t="shared" si="55"/>
      </c>
      <c r="AE84" s="85">
        <f t="shared" si="56"/>
      </c>
      <c r="AF84" s="85">
        <f t="shared" si="57"/>
      </c>
      <c r="AG84" s="85">
        <f t="shared" si="58"/>
        <v>0</v>
      </c>
      <c r="AH84" s="85" t="str">
        <f t="shared" si="59"/>
        <v>None</v>
      </c>
      <c r="AI84" s="85" t="str">
        <f t="shared" si="60"/>
        <v>None</v>
      </c>
      <c r="AJ84" s="94">
        <f t="shared" ref="AJ84:AO84" si="190">IF($A84="","",HLOOKUP($AI84,$AD$3:$AR$9,AD$11,FALSE))</f>
      </c>
      <c r="AK84" s="94">
        <f t="shared" si="190"/>
      </c>
      <c r="AL84" s="94">
        <f t="shared" si="190"/>
      </c>
      <c r="AM84" s="94">
        <f t="shared" si="190"/>
      </c>
      <c r="AN84" s="94">
        <f t="shared" si="190"/>
      </c>
      <c r="AO84" s="94">
        <f t="shared" si="190"/>
      </c>
      <c r="AP84" s="95">
        <f t="shared" si="62"/>
        <v>0</v>
      </c>
      <c r="AQ84" s="4"/>
      <c r="AR84" s="6" t="str">
        <f t="shared" si="180"/>
        <v>3,4</v>
      </c>
      <c r="AS84" s="4"/>
      <c r="AT84" s="73">
        <f t="shared" ref="AT84:BC84" si="191">IF(AT45,IF(ISERR(SEARCH(AT58,AT71)),1,0),0)</f>
        <v>0</v>
      </c>
      <c r="AU84" s="73">
        <f t="shared" si="191"/>
        <v>0</v>
      </c>
      <c r="AV84" s="73">
        <f t="shared" si="191"/>
        <v>0</v>
      </c>
      <c r="AW84" s="73">
        <f t="shared" si="191"/>
        <v>0</v>
      </c>
      <c r="AX84" s="73">
        <f t="shared" si="191"/>
        <v>0</v>
      </c>
      <c r="AY84" s="73">
        <f t="shared" si="191"/>
        <v>0</v>
      </c>
      <c r="AZ84" s="73">
        <f t="shared" si="191"/>
        <v>1</v>
      </c>
      <c r="BA84" s="73">
        <f t="shared" si="191"/>
        <v>1</v>
      </c>
      <c r="BB84" s="73">
        <f t="shared" si="191"/>
        <v>0</v>
      </c>
      <c r="BC84" s="73">
        <f t="shared" si="191"/>
        <v>0</v>
      </c>
      <c r="BD84" s="73"/>
      <c r="BE84" s="4"/>
      <c r="BF84" s="4"/>
      <c r="BG84" s="4"/>
      <c r="BH84" s="4"/>
      <c r="BI84" s="4"/>
      <c r="BJ84" s="4"/>
      <c r="BK84" s="4"/>
      <c r="BL84" s="4"/>
      <c r="BM84" s="4"/>
    </row>
    <row r="85" ht="14.25" customHeight="1" spans="1:65" x14ac:dyDescent="0.25">
      <c r="A85" s="68">
        <f>IF(ISBLANK(CT!A100),"",CT!A100)</f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29">
        <f t="shared" si="47"/>
      </c>
      <c r="V85" s="73">
        <f t="shared" si="48"/>
      </c>
      <c r="W85" s="73">
        <f t="shared" si="49"/>
      </c>
      <c r="X85" s="73">
        <f t="shared" si="50"/>
      </c>
      <c r="Y85" s="73">
        <f t="shared" si="51"/>
      </c>
      <c r="Z85" s="73">
        <f t="shared" si="52"/>
      </c>
      <c r="AA85" s="73">
        <f t="shared" si="53"/>
      </c>
      <c r="AB85" s="4"/>
      <c r="AC85" s="85">
        <f t="shared" si="54"/>
      </c>
      <c r="AD85" s="85">
        <f t="shared" si="55"/>
      </c>
      <c r="AE85" s="85">
        <f t="shared" si="56"/>
      </c>
      <c r="AF85" s="85">
        <f t="shared" si="57"/>
      </c>
      <c r="AG85" s="85">
        <f t="shared" si="58"/>
        <v>0</v>
      </c>
      <c r="AH85" s="85" t="str">
        <f t="shared" si="59"/>
        <v>None</v>
      </c>
      <c r="AI85" s="85" t="str">
        <f t="shared" si="60"/>
        <v>None</v>
      </c>
      <c r="AJ85" s="94">
        <f t="shared" ref="AJ85:AO85" si="192">IF($A85="","",HLOOKUP($AI85,$AD$3:$AR$9,AD$11,FALSE))</f>
      </c>
      <c r="AK85" s="94">
        <f t="shared" si="192"/>
      </c>
      <c r="AL85" s="94">
        <f t="shared" si="192"/>
      </c>
      <c r="AM85" s="94">
        <f t="shared" si="192"/>
      </c>
      <c r="AN85" s="94">
        <f t="shared" si="192"/>
      </c>
      <c r="AO85" s="94">
        <f t="shared" si="192"/>
      </c>
      <c r="AP85" s="95">
        <f t="shared" si="62"/>
        <v>0</v>
      </c>
      <c r="AQ85" s="4"/>
      <c r="AR85" s="6">
        <f t="shared" si="180"/>
        <v>1</v>
      </c>
      <c r="AS85" s="4"/>
      <c r="AT85" s="73">
        <f t="shared" ref="AT85:BC85" si="193">IF(AT46,IF(ISERR(SEARCH(AT59,AT72)),1,0),0)</f>
        <v>0</v>
      </c>
      <c r="AU85" s="73">
        <f t="shared" si="193"/>
        <v>0</v>
      </c>
      <c r="AV85" s="73">
        <f t="shared" si="193"/>
        <v>0</v>
      </c>
      <c r="AW85" s="73">
        <f t="shared" si="193"/>
        <v>1</v>
      </c>
      <c r="AX85" s="73">
        <f t="shared" si="193"/>
        <v>1</v>
      </c>
      <c r="AY85" s="73">
        <f t="shared" si="193"/>
        <v>1</v>
      </c>
      <c r="AZ85" s="73">
        <f t="shared" si="193"/>
        <v>0</v>
      </c>
      <c r="BA85" s="73">
        <f t="shared" si="193"/>
        <v>0</v>
      </c>
      <c r="BB85" s="73">
        <f t="shared" si="193"/>
        <v>0</v>
      </c>
      <c r="BC85" s="73">
        <f t="shared" si="193"/>
        <v>0</v>
      </c>
      <c r="BD85" s="73"/>
      <c r="BE85" s="4"/>
      <c r="BF85" s="4"/>
      <c r="BG85" s="4"/>
      <c r="BH85" s="4"/>
      <c r="BI85" s="4"/>
      <c r="BJ85" s="4"/>
      <c r="BK85" s="4"/>
      <c r="BL85" s="4"/>
      <c r="BM85" s="4"/>
    </row>
    <row r="86" ht="14.25" customHeight="1" spans="1:65" x14ac:dyDescent="0.25">
      <c r="A86" s="68">
        <f>IF(ISBLANK(CT!A101),"",CT!A101)</f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29">
        <f t="shared" si="47"/>
      </c>
      <c r="V86" s="73">
        <f t="shared" si="48"/>
      </c>
      <c r="W86" s="73">
        <f t="shared" si="49"/>
      </c>
      <c r="X86" s="73">
        <f t="shared" si="50"/>
      </c>
      <c r="Y86" s="73">
        <f t="shared" si="51"/>
      </c>
      <c r="Z86" s="73">
        <f t="shared" si="52"/>
      </c>
      <c r="AA86" s="73">
        <f t="shared" si="53"/>
      </c>
      <c r="AB86" s="4"/>
      <c r="AC86" s="85">
        <f t="shared" si="54"/>
      </c>
      <c r="AD86" s="85">
        <f t="shared" si="55"/>
      </c>
      <c r="AE86" s="85">
        <f t="shared" si="56"/>
      </c>
      <c r="AF86" s="85">
        <f t="shared" si="57"/>
      </c>
      <c r="AG86" s="85">
        <f t="shared" si="58"/>
        <v>0</v>
      </c>
      <c r="AH86" s="85" t="str">
        <f t="shared" si="59"/>
        <v>None</v>
      </c>
      <c r="AI86" s="85" t="str">
        <f t="shared" si="60"/>
        <v>None</v>
      </c>
      <c r="AJ86" s="94">
        <f t="shared" ref="AJ86:AO86" si="194">IF($A86="","",HLOOKUP($AI86,$AD$3:$AR$9,AD$11,FALSE))</f>
      </c>
      <c r="AK86" s="94">
        <f t="shared" si="194"/>
      </c>
      <c r="AL86" s="94">
        <f t="shared" si="194"/>
      </c>
      <c r="AM86" s="94">
        <f t="shared" si="194"/>
      </c>
      <c r="AN86" s="94">
        <f t="shared" si="194"/>
      </c>
      <c r="AO86" s="94">
        <f t="shared" si="194"/>
      </c>
      <c r="AP86" s="95">
        <f t="shared" si="62"/>
        <v>0</v>
      </c>
      <c r="AQ86" s="4"/>
      <c r="AR86" s="6" t="str">
        <f t="shared" si="180"/>
        <v>2</v>
      </c>
      <c r="AS86" s="4"/>
      <c r="AT86" s="73">
        <f t="shared" ref="AT86:BC86" si="195">IF(AT47,IF(ISERR(SEARCH(AT60,AT73)),1,0),0)</f>
        <v>0</v>
      </c>
      <c r="AU86" s="73">
        <f t="shared" si="195"/>
        <v>1</v>
      </c>
      <c r="AV86" s="73">
        <f t="shared" si="195"/>
        <v>1</v>
      </c>
      <c r="AW86" s="73">
        <f t="shared" si="195"/>
        <v>0</v>
      </c>
      <c r="AX86" s="73">
        <f t="shared" si="195"/>
        <v>0</v>
      </c>
      <c r="AY86" s="73">
        <f t="shared" si="195"/>
        <v>1</v>
      </c>
      <c r="AZ86" s="73">
        <f t="shared" si="195"/>
        <v>0</v>
      </c>
      <c r="BA86" s="73">
        <f t="shared" si="195"/>
        <v>0</v>
      </c>
      <c r="BB86" s="73">
        <f t="shared" si="195"/>
        <v>0</v>
      </c>
      <c r="BC86" s="73">
        <f t="shared" si="195"/>
        <v>0</v>
      </c>
      <c r="BD86" s="73"/>
      <c r="BE86" s="4"/>
      <c r="BF86" s="4"/>
      <c r="BG86" s="4"/>
      <c r="BH86" s="4"/>
      <c r="BI86" s="4"/>
      <c r="BJ86" s="4"/>
      <c r="BK86" s="4"/>
      <c r="BL86" s="4"/>
      <c r="BM86" s="4"/>
    </row>
    <row r="87" ht="14.25" customHeight="1" spans="1:65" x14ac:dyDescent="0.25">
      <c r="A87" s="68">
        <f>IF(ISBLANK(CT!A102),"",CT!A102)</f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29">
        <f t="shared" si="47"/>
      </c>
      <c r="V87" s="73">
        <f t="shared" si="48"/>
      </c>
      <c r="W87" s="73">
        <f t="shared" si="49"/>
      </c>
      <c r="X87" s="73">
        <f t="shared" si="50"/>
      </c>
      <c r="Y87" s="73">
        <f t="shared" si="51"/>
      </c>
      <c r="Z87" s="73">
        <f t="shared" si="52"/>
      </c>
      <c r="AA87" s="73">
        <f t="shared" si="53"/>
      </c>
      <c r="AB87" s="4"/>
      <c r="AC87" s="85">
        <f t="shared" si="54"/>
      </c>
      <c r="AD87" s="85">
        <f t="shared" si="55"/>
      </c>
      <c r="AE87" s="85">
        <f t="shared" si="56"/>
      </c>
      <c r="AF87" s="85">
        <f t="shared" si="57"/>
      </c>
      <c r="AG87" s="85">
        <f t="shared" si="58"/>
        <v>0</v>
      </c>
      <c r="AH87" s="85" t="str">
        <f t="shared" si="59"/>
        <v>None</v>
      </c>
      <c r="AI87" s="85" t="str">
        <f t="shared" si="60"/>
        <v>None</v>
      </c>
      <c r="AJ87" s="94">
        <f t="shared" ref="AJ87:AO87" si="196">IF($A87="","",HLOOKUP($AI87,$AD$3:$AR$9,AD$11,FALSE))</f>
      </c>
      <c r="AK87" s="94">
        <f t="shared" si="196"/>
      </c>
      <c r="AL87" s="94">
        <f t="shared" si="196"/>
      </c>
      <c r="AM87" s="94">
        <f t="shared" si="196"/>
      </c>
      <c r="AN87" s="94">
        <f t="shared" si="196"/>
      </c>
      <c r="AO87" s="94">
        <f t="shared" si="196"/>
      </c>
      <c r="AP87" s="95">
        <f t="shared" si="62"/>
        <v>0</v>
      </c>
      <c r="AQ87" s="4"/>
      <c r="AR87" s="6" t="str">
        <f t="shared" si="180"/>
        <v>3</v>
      </c>
      <c r="AS87" s="4"/>
      <c r="AT87" s="73">
        <f t="shared" ref="AT87:BC87" si="197">IF(AT48,IF(ISERR(SEARCH(AT61,AT74)),1,0),0)</f>
        <v>1</v>
      </c>
      <c r="AU87" s="73">
        <f t="shared" si="197"/>
        <v>0</v>
      </c>
      <c r="AV87" s="73">
        <f t="shared" si="197"/>
        <v>1</v>
      </c>
      <c r="AW87" s="73">
        <f t="shared" si="197"/>
        <v>0</v>
      </c>
      <c r="AX87" s="73">
        <f t="shared" si="197"/>
        <v>1</v>
      </c>
      <c r="AY87" s="73">
        <f t="shared" si="197"/>
        <v>0</v>
      </c>
      <c r="AZ87" s="73">
        <f t="shared" si="197"/>
        <v>0</v>
      </c>
      <c r="BA87" s="73">
        <f t="shared" si="197"/>
        <v>0</v>
      </c>
      <c r="BB87" s="73">
        <f t="shared" si="197"/>
        <v>0</v>
      </c>
      <c r="BC87" s="73">
        <f t="shared" si="197"/>
        <v>0</v>
      </c>
      <c r="BD87" s="73"/>
      <c r="BE87" s="4"/>
      <c r="BF87" s="4"/>
      <c r="BG87" s="4"/>
      <c r="BH87" s="4"/>
      <c r="BI87" s="4"/>
      <c r="BJ87" s="4"/>
      <c r="BK87" s="4"/>
      <c r="BL87" s="4"/>
      <c r="BM87" s="4"/>
    </row>
    <row r="88" ht="14.25" customHeight="1" spans="1:65" x14ac:dyDescent="0.25">
      <c r="A88" s="68">
        <f>IF(ISBLANK(CT!A103),"",CT!A103)</f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29">
        <f t="shared" si="47"/>
      </c>
      <c r="V88" s="73">
        <f t="shared" si="48"/>
      </c>
      <c r="W88" s="73">
        <f t="shared" si="49"/>
      </c>
      <c r="X88" s="73">
        <f t="shared" si="50"/>
      </c>
      <c r="Y88" s="73">
        <f t="shared" si="51"/>
      </c>
      <c r="Z88" s="73">
        <f t="shared" si="52"/>
      </c>
      <c r="AA88" s="73">
        <f t="shared" si="53"/>
      </c>
      <c r="AB88" s="4"/>
      <c r="AC88" s="85">
        <f t="shared" si="54"/>
      </c>
      <c r="AD88" s="85">
        <f t="shared" si="55"/>
      </c>
      <c r="AE88" s="85">
        <f t="shared" si="56"/>
      </c>
      <c r="AF88" s="85">
        <f t="shared" si="57"/>
      </c>
      <c r="AG88" s="85">
        <f t="shared" si="58"/>
        <v>0</v>
      </c>
      <c r="AH88" s="85" t="str">
        <f t="shared" si="59"/>
        <v>None</v>
      </c>
      <c r="AI88" s="85" t="str">
        <f t="shared" si="60"/>
        <v>None</v>
      </c>
      <c r="AJ88" s="94">
        <f t="shared" ref="AJ88:AO88" si="198">IF($A88="","",HLOOKUP($AI88,$AD$3:$AR$9,AD$11,FALSE))</f>
      </c>
      <c r="AK88" s="94">
        <f t="shared" si="198"/>
      </c>
      <c r="AL88" s="94">
        <f t="shared" si="198"/>
      </c>
      <c r="AM88" s="94">
        <f t="shared" si="198"/>
      </c>
      <c r="AN88" s="94">
        <f t="shared" si="198"/>
      </c>
      <c r="AO88" s="94">
        <f t="shared" si="198"/>
      </c>
      <c r="AP88" s="95">
        <f t="shared" si="62"/>
        <v>0</v>
      </c>
      <c r="AQ88" s="4"/>
      <c r="AR88" s="6" t="str">
        <f t="shared" si="180"/>
        <v>4</v>
      </c>
      <c r="AS88" s="4"/>
      <c r="AT88" s="73">
        <f t="shared" ref="AT88:BC88" si="199">IF(AT49,IF(ISERR(SEARCH(AT62,AT75)),1,0),0)</f>
        <v>1</v>
      </c>
      <c r="AU88" s="73">
        <f t="shared" si="199"/>
        <v>1</v>
      </c>
      <c r="AV88" s="73">
        <f t="shared" si="199"/>
        <v>0</v>
      </c>
      <c r="AW88" s="73">
        <f t="shared" si="199"/>
        <v>1</v>
      </c>
      <c r="AX88" s="73">
        <f t="shared" si="199"/>
        <v>0</v>
      </c>
      <c r="AY88" s="73">
        <f t="shared" si="199"/>
        <v>0</v>
      </c>
      <c r="AZ88" s="73">
        <f t="shared" si="199"/>
        <v>0</v>
      </c>
      <c r="BA88" s="73">
        <f t="shared" si="199"/>
        <v>0</v>
      </c>
      <c r="BB88" s="73">
        <f t="shared" si="199"/>
        <v>0</v>
      </c>
      <c r="BC88" s="73">
        <f t="shared" si="199"/>
        <v>0</v>
      </c>
      <c r="BD88" s="73"/>
      <c r="BE88" s="4"/>
      <c r="BF88" s="4"/>
      <c r="BG88" s="4"/>
      <c r="BH88" s="4"/>
      <c r="BI88" s="4"/>
      <c r="BJ88" s="4"/>
      <c r="BK88" s="4"/>
      <c r="BL88" s="4"/>
      <c r="BM88" s="4"/>
    </row>
    <row r="89" ht="14.25" customHeight="1" spans="1:65" x14ac:dyDescent="0.25">
      <c r="A89" s="68">
        <f>IF(ISBLANK(CT!A104),"",CT!A104)</f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29">
        <f t="shared" si="47"/>
      </c>
      <c r="V89" s="73">
        <f t="shared" si="48"/>
      </c>
      <c r="W89" s="73">
        <f t="shared" si="49"/>
      </c>
      <c r="X89" s="73">
        <f t="shared" si="50"/>
      </c>
      <c r="Y89" s="73">
        <f t="shared" si="51"/>
      </c>
      <c r="Z89" s="73">
        <f t="shared" si="52"/>
      </c>
      <c r="AA89" s="73">
        <f t="shared" si="53"/>
      </c>
      <c r="AB89" s="4"/>
      <c r="AC89" s="85">
        <f t="shared" si="54"/>
      </c>
      <c r="AD89" s="85">
        <f t="shared" si="55"/>
      </c>
      <c r="AE89" s="85">
        <f t="shared" si="56"/>
      </c>
      <c r="AF89" s="85">
        <f t="shared" si="57"/>
      </c>
      <c r="AG89" s="85">
        <f t="shared" si="58"/>
        <v>0</v>
      </c>
      <c r="AH89" s="85" t="str">
        <f t="shared" si="59"/>
        <v>None</v>
      </c>
      <c r="AI89" s="85" t="str">
        <f t="shared" si="60"/>
        <v>None</v>
      </c>
      <c r="AJ89" s="94">
        <f t="shared" ref="AJ89:AO89" si="200">IF($A89="","",HLOOKUP($AI89,$AD$3:$AR$9,AD$11,FALSE))</f>
      </c>
      <c r="AK89" s="94">
        <f t="shared" si="200"/>
      </c>
      <c r="AL89" s="94">
        <f t="shared" si="200"/>
      </c>
      <c r="AM89" s="94">
        <f t="shared" si="200"/>
      </c>
      <c r="AN89" s="94">
        <f t="shared" si="200"/>
      </c>
      <c r="AO89" s="94">
        <f t="shared" si="200"/>
      </c>
      <c r="AP89" s="95">
        <f t="shared" si="62"/>
        <v>0</v>
      </c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</row>
    <row r="90" ht="14.25" customHeight="1" spans="1:65" x14ac:dyDescent="0.25">
      <c r="A90" s="68">
        <f>IF(ISBLANK(CT!A105),"",CT!A105)</f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29">
        <f t="shared" si="47"/>
      </c>
      <c r="V90" s="73">
        <f t="shared" si="48"/>
      </c>
      <c r="W90" s="73">
        <f t="shared" si="49"/>
      </c>
      <c r="X90" s="73">
        <f t="shared" si="50"/>
      </c>
      <c r="Y90" s="73">
        <f t="shared" si="51"/>
      </c>
      <c r="Z90" s="73">
        <f t="shared" si="52"/>
      </c>
      <c r="AA90" s="73">
        <f t="shared" si="53"/>
      </c>
      <c r="AB90" s="4"/>
      <c r="AC90" s="85">
        <f t="shared" si="54"/>
      </c>
      <c r="AD90" s="85">
        <f t="shared" si="55"/>
      </c>
      <c r="AE90" s="85">
        <f t="shared" si="56"/>
      </c>
      <c r="AF90" s="85">
        <f t="shared" si="57"/>
      </c>
      <c r="AG90" s="85">
        <f t="shared" si="58"/>
        <v>0</v>
      </c>
      <c r="AH90" s="85" t="str">
        <f t="shared" si="59"/>
        <v>None</v>
      </c>
      <c r="AI90" s="85" t="str">
        <f t="shared" si="60"/>
        <v>None</v>
      </c>
      <c r="AJ90" s="94">
        <f t="shared" ref="AJ90:AO90" si="201">IF($A90="","",HLOOKUP($AI90,$AD$3:$AR$9,AD$11,FALSE))</f>
      </c>
      <c r="AK90" s="94">
        <f t="shared" si="201"/>
      </c>
      <c r="AL90" s="94">
        <f t="shared" si="201"/>
      </c>
      <c r="AM90" s="94">
        <f t="shared" si="201"/>
      </c>
      <c r="AN90" s="94">
        <f t="shared" si="201"/>
      </c>
      <c r="AO90" s="94">
        <f t="shared" si="201"/>
      </c>
      <c r="AP90" s="95">
        <f t="shared" si="62"/>
        <v>0</v>
      </c>
      <c r="AQ90" s="4"/>
      <c r="AR90" s="4"/>
      <c r="AS90" s="4"/>
      <c r="AT90" s="4">
        <v>1</v>
      </c>
      <c r="AU90" s="4">
        <v>2</v>
      </c>
      <c r="AV90" s="4">
        <v>3</v>
      </c>
      <c r="AW90" s="4">
        <v>4</v>
      </c>
      <c r="AX90" s="4">
        <v>5</v>
      </c>
      <c r="AY90" s="4">
        <v>6</v>
      </c>
      <c r="AZ90" s="4">
        <v>7</v>
      </c>
      <c r="BA90" s="4">
        <v>8</v>
      </c>
      <c r="BB90" s="4">
        <v>9</v>
      </c>
      <c r="BC90" s="4">
        <v>10</v>
      </c>
      <c r="BD90" s="4"/>
      <c r="BE90" s="4"/>
      <c r="BF90" s="4"/>
      <c r="BG90" s="4"/>
      <c r="BH90" s="4"/>
      <c r="BI90" s="4"/>
      <c r="BJ90" s="4"/>
      <c r="BK90" s="4"/>
      <c r="BL90" s="4"/>
      <c r="BM90" s="4"/>
    </row>
    <row r="91" ht="14.25" customHeight="1" spans="1:65" x14ac:dyDescent="0.25">
      <c r="A91" s="68">
        <f>IF(ISBLANK(CT!A106),"",CT!A106)</f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29">
        <f t="shared" si="47"/>
      </c>
      <c r="V91" s="73">
        <f t="shared" si="48"/>
      </c>
      <c r="W91" s="73">
        <f t="shared" si="49"/>
      </c>
      <c r="X91" s="73">
        <f t="shared" si="50"/>
      </c>
      <c r="Y91" s="73">
        <f t="shared" si="51"/>
      </c>
      <c r="Z91" s="73">
        <f t="shared" si="52"/>
      </c>
      <c r="AA91" s="73">
        <f t="shared" si="53"/>
      </c>
      <c r="AB91" s="4"/>
      <c r="AC91" s="85">
        <f t="shared" si="54"/>
      </c>
      <c r="AD91" s="85">
        <f t="shared" si="55"/>
      </c>
      <c r="AE91" s="85">
        <f t="shared" si="56"/>
      </c>
      <c r="AF91" s="85">
        <f t="shared" si="57"/>
      </c>
      <c r="AG91" s="85">
        <f t="shared" si="58"/>
        <v>0</v>
      </c>
      <c r="AH91" s="85" t="str">
        <f t="shared" si="59"/>
        <v>None</v>
      </c>
      <c r="AI91" s="85" t="str">
        <f t="shared" si="60"/>
        <v>None</v>
      </c>
      <c r="AJ91" s="94">
        <f t="shared" ref="AJ91:AO91" si="202">IF($A91="","",HLOOKUP($AI91,$AD$3:$AR$9,AD$11,FALSE))</f>
      </c>
      <c r="AK91" s="94">
        <f t="shared" si="202"/>
      </c>
      <c r="AL91" s="94">
        <f t="shared" si="202"/>
      </c>
      <c r="AM91" s="94">
        <f t="shared" si="202"/>
      </c>
      <c r="AN91" s="94">
        <f t="shared" si="202"/>
      </c>
      <c r="AO91" s="94">
        <f t="shared" si="202"/>
      </c>
      <c r="AP91" s="95">
        <f t="shared" si="62"/>
        <v>0</v>
      </c>
      <c r="AQ91" s="4"/>
      <c r="AR91" s="75"/>
      <c r="AS91" s="4"/>
      <c r="AT91" s="76" t="str">
        <f t="shared" ref="AT91:BC91" si="203">AT$3</f>
        <v>1,2</v>
      </c>
      <c r="AU91" s="76" t="str">
        <f t="shared" si="203"/>
        <v>1,3</v>
      </c>
      <c r="AV91" s="76" t="str">
        <f t="shared" si="203"/>
        <v>1,4</v>
      </c>
      <c r="AW91" s="76" t="str">
        <f t="shared" si="203"/>
        <v>2,3</v>
      </c>
      <c r="AX91" s="76" t="str">
        <f t="shared" si="203"/>
        <v>2,4</v>
      </c>
      <c r="AY91" s="76" t="str">
        <f t="shared" si="203"/>
        <v>3,4</v>
      </c>
      <c r="AZ91" s="76">
        <f t="shared" si="203"/>
        <v>1</v>
      </c>
      <c r="BA91" s="76" t="str">
        <f t="shared" si="203"/>
        <v>2</v>
      </c>
      <c r="BB91" s="76" t="str">
        <f t="shared" si="203"/>
        <v>3</v>
      </c>
      <c r="BC91" s="76" t="str">
        <f t="shared" si="203"/>
        <v>4</v>
      </c>
      <c r="BD91" s="76"/>
      <c r="BE91" s="4" t="s">
        <v>86</v>
      </c>
      <c r="BF91" s="4" t="s">
        <v>87</v>
      </c>
      <c r="BG91" s="4" t="s">
        <v>88</v>
      </c>
      <c r="BH91" s="4"/>
      <c r="BI91" s="4"/>
      <c r="BJ91" s="4"/>
      <c r="BK91" s="4"/>
      <c r="BL91" s="4"/>
      <c r="BM91" s="4"/>
    </row>
    <row r="92" ht="14.25" customHeight="1" spans="1:65" x14ac:dyDescent="0.25">
      <c r="A92" s="68">
        <f>IF(ISBLANK(CT!A107),"",CT!A107)</f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29">
        <f t="shared" si="47"/>
      </c>
      <c r="V92" s="73">
        <f t="shared" si="48"/>
      </c>
      <c r="W92" s="73">
        <f t="shared" si="49"/>
      </c>
      <c r="X92" s="73">
        <f t="shared" si="50"/>
      </c>
      <c r="Y92" s="73">
        <f t="shared" si="51"/>
      </c>
      <c r="Z92" s="73">
        <f t="shared" si="52"/>
      </c>
      <c r="AA92" s="73">
        <f t="shared" si="53"/>
      </c>
      <c r="AB92" s="4"/>
      <c r="AC92" s="85">
        <f t="shared" si="54"/>
      </c>
      <c r="AD92" s="85">
        <f t="shared" si="55"/>
      </c>
      <c r="AE92" s="85">
        <f t="shared" si="56"/>
      </c>
      <c r="AF92" s="85">
        <f t="shared" si="57"/>
      </c>
      <c r="AG92" s="85">
        <f t="shared" si="58"/>
        <v>0</v>
      </c>
      <c r="AH92" s="85" t="str">
        <f t="shared" si="59"/>
        <v>None</v>
      </c>
      <c r="AI92" s="85" t="str">
        <f t="shared" si="60"/>
        <v>None</v>
      </c>
      <c r="AJ92" s="94">
        <f t="shared" ref="AJ92:AO92" si="204">IF($A92="","",HLOOKUP($AI92,$AD$3:$AR$9,AD$11,FALSE))</f>
      </c>
      <c r="AK92" s="94">
        <f t="shared" si="204"/>
      </c>
      <c r="AL92" s="94">
        <f t="shared" si="204"/>
      </c>
      <c r="AM92" s="94">
        <f t="shared" si="204"/>
      </c>
      <c r="AN92" s="94">
        <f t="shared" si="204"/>
      </c>
      <c r="AO92" s="94">
        <f t="shared" si="204"/>
      </c>
      <c r="AP92" s="95">
        <f t="shared" si="62"/>
        <v>0</v>
      </c>
      <c r="AQ92" s="4"/>
      <c r="AR92" s="6" t="str">
        <f t="shared" ref="AR92:AR101" si="205">$AR79</f>
        <v>1,2</v>
      </c>
      <c r="AS92" s="4"/>
      <c r="AT92" s="73" t="str">
        <f t="shared" ref="AT92:BC92" si="206">AT79*AT27</f>
        <v>#DIV/0!</v>
      </c>
      <c r="AU92" s="73" t="str">
        <f t="shared" si="206"/>
        <v>#DIV/0!</v>
      </c>
      <c r="AV92" s="73" t="str">
        <f t="shared" si="206"/>
        <v>#DIV/0!</v>
      </c>
      <c r="AW92" s="73" t="str">
        <f t="shared" si="206"/>
        <v>#DIV/0!</v>
      </c>
      <c r="AX92" s="73" t="str">
        <f t="shared" si="206"/>
        <v>#DIV/0!</v>
      </c>
      <c r="AY92" s="73" t="str">
        <f t="shared" si="206"/>
        <v>#DIV/0!</v>
      </c>
      <c r="AZ92" s="73" t="str">
        <f t="shared" si="206"/>
        <v>#DIV/0!</v>
      </c>
      <c r="BA92" s="73" t="str">
        <f t="shared" si="206"/>
        <v>#DIV/0!</v>
      </c>
      <c r="BB92" s="73" t="str">
        <f t="shared" si="206"/>
        <v>#DIV/0!</v>
      </c>
      <c r="BC92" s="73" t="str">
        <f t="shared" si="206"/>
        <v>#DIV/0!</v>
      </c>
      <c r="BD92" s="73"/>
      <c r="BE92" s="20" t="str">
        <f t="array" ref="BE92">MIN(IF(AT92:BC92&gt;0,AT92:BC92))</f>
        <v>#DIV/0!</v>
      </c>
      <c r="BF92" s="20" t="str">
        <f t="shared" ref="BF92:BF101" si="207">MATCH(BE92,AT92:BC92,)</f>
        <v>#DIV/0!</v>
      </c>
      <c r="BG92" s="20" t="str">
        <f t="shared" ref="BG92:BG101" si="208">LOOKUP(BF92,$AT$90:$BC$90,$AT$91:$BC$91)</f>
        <v>#DIV/0!</v>
      </c>
      <c r="BH92" s="4"/>
      <c r="BI92" s="4"/>
      <c r="BJ92" s="4"/>
      <c r="BK92" s="4"/>
      <c r="BL92" s="4"/>
      <c r="BM92" s="4"/>
    </row>
    <row r="93" ht="14.25" customHeight="1" spans="1:65" x14ac:dyDescent="0.25">
      <c r="A93" s="68">
        <f>IF(ISBLANK(CT!A108),"",CT!A108)</f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29">
        <f t="shared" si="47"/>
      </c>
      <c r="V93" s="73">
        <f t="shared" si="48"/>
      </c>
      <c r="W93" s="73">
        <f t="shared" si="49"/>
      </c>
      <c r="X93" s="73">
        <f t="shared" si="50"/>
      </c>
      <c r="Y93" s="73">
        <f t="shared" si="51"/>
      </c>
      <c r="Z93" s="73">
        <f t="shared" si="52"/>
      </c>
      <c r="AA93" s="73">
        <f t="shared" si="53"/>
      </c>
      <c r="AB93" s="4"/>
      <c r="AC93" s="85">
        <f t="shared" si="54"/>
      </c>
      <c r="AD93" s="85">
        <f t="shared" si="55"/>
      </c>
      <c r="AE93" s="85">
        <f t="shared" si="56"/>
      </c>
      <c r="AF93" s="85">
        <f t="shared" si="57"/>
      </c>
      <c r="AG93" s="85">
        <f t="shared" si="58"/>
        <v>0</v>
      </c>
      <c r="AH93" s="85" t="str">
        <f t="shared" si="59"/>
        <v>None</v>
      </c>
      <c r="AI93" s="85" t="str">
        <f t="shared" si="60"/>
        <v>None</v>
      </c>
      <c r="AJ93" s="94">
        <f t="shared" ref="AJ93:AO93" si="209">IF($A93="","",HLOOKUP($AI93,$AD$3:$AR$9,AD$11,FALSE))</f>
      </c>
      <c r="AK93" s="94">
        <f t="shared" si="209"/>
      </c>
      <c r="AL93" s="94">
        <f t="shared" si="209"/>
      </c>
      <c r="AM93" s="94">
        <f t="shared" si="209"/>
      </c>
      <c r="AN93" s="94">
        <f t="shared" si="209"/>
      </c>
      <c r="AO93" s="94">
        <f t="shared" si="209"/>
      </c>
      <c r="AP93" s="95">
        <f t="shared" si="62"/>
        <v>0</v>
      </c>
      <c r="AQ93" s="4"/>
      <c r="AR93" s="6" t="str">
        <f t="shared" si="205"/>
        <v>1,3</v>
      </c>
      <c r="AS93" s="4"/>
      <c r="AT93" s="73" t="str">
        <f t="shared" ref="AT93:BC93" si="210">AT80*AT28</f>
        <v>#DIV/0!</v>
      </c>
      <c r="AU93" s="73" t="str">
        <f t="shared" si="210"/>
        <v>#DIV/0!</v>
      </c>
      <c r="AV93" s="73" t="str">
        <f t="shared" si="210"/>
        <v>#DIV/0!</v>
      </c>
      <c r="AW93" s="73" t="str">
        <f t="shared" si="210"/>
        <v>#DIV/0!</v>
      </c>
      <c r="AX93" s="73" t="str">
        <f t="shared" si="210"/>
        <v>#DIV/0!</v>
      </c>
      <c r="AY93" s="73" t="str">
        <f t="shared" si="210"/>
        <v>#DIV/0!</v>
      </c>
      <c r="AZ93" s="73" t="str">
        <f t="shared" si="210"/>
        <v>#DIV/0!</v>
      </c>
      <c r="BA93" s="73" t="str">
        <f t="shared" si="210"/>
        <v>#DIV/0!</v>
      </c>
      <c r="BB93" s="73" t="str">
        <f t="shared" si="210"/>
        <v>#DIV/0!</v>
      </c>
      <c r="BC93" s="73" t="str">
        <f t="shared" si="210"/>
        <v>#DIV/0!</v>
      </c>
      <c r="BD93" s="73"/>
      <c r="BE93" s="20" t="str">
        <f t="array" ref="BE93">MIN(IF(AT93:BC93&gt;0,AT93:BC93))</f>
        <v>#DIV/0!</v>
      </c>
      <c r="BF93" s="20" t="str">
        <f t="shared" si="207"/>
        <v>#DIV/0!</v>
      </c>
      <c r="BG93" s="20" t="str">
        <f t="shared" si="208"/>
        <v>#DIV/0!</v>
      </c>
      <c r="BH93" s="4"/>
      <c r="BI93" s="4"/>
      <c r="BJ93" s="4"/>
      <c r="BK93" s="4"/>
      <c r="BL93" s="4"/>
      <c r="BM93" s="4"/>
    </row>
    <row r="94" ht="14.25" customHeight="1" spans="1:65" x14ac:dyDescent="0.25">
      <c r="A94" s="68">
        <f>IF(ISBLANK(CT!A109),"",CT!A109)</f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29">
        <f t="shared" si="47"/>
      </c>
      <c r="V94" s="73">
        <f t="shared" si="48"/>
      </c>
      <c r="W94" s="73">
        <f t="shared" si="49"/>
      </c>
      <c r="X94" s="73">
        <f t="shared" si="50"/>
      </c>
      <c r="Y94" s="73">
        <f t="shared" si="51"/>
      </c>
      <c r="Z94" s="73">
        <f t="shared" si="52"/>
      </c>
      <c r="AA94" s="73">
        <f t="shared" si="53"/>
      </c>
      <c r="AB94" s="4"/>
      <c r="AC94" s="85">
        <f t="shared" si="54"/>
      </c>
      <c r="AD94" s="85">
        <f t="shared" si="55"/>
      </c>
      <c r="AE94" s="85">
        <f t="shared" si="56"/>
      </c>
      <c r="AF94" s="85">
        <f t="shared" si="57"/>
      </c>
      <c r="AG94" s="85">
        <f t="shared" si="58"/>
        <v>0</v>
      </c>
      <c r="AH94" s="85" t="str">
        <f t="shared" si="59"/>
        <v>None</v>
      </c>
      <c r="AI94" s="85" t="str">
        <f t="shared" si="60"/>
        <v>None</v>
      </c>
      <c r="AJ94" s="94">
        <f t="shared" ref="AJ94:AO94" si="211">IF($A94="","",HLOOKUP($AI94,$AD$3:$AR$9,AD$11,FALSE))</f>
      </c>
      <c r="AK94" s="94">
        <f t="shared" si="211"/>
      </c>
      <c r="AL94" s="94">
        <f t="shared" si="211"/>
      </c>
      <c r="AM94" s="94">
        <f t="shared" si="211"/>
      </c>
      <c r="AN94" s="94">
        <f t="shared" si="211"/>
      </c>
      <c r="AO94" s="94">
        <f t="shared" si="211"/>
      </c>
      <c r="AP94" s="95">
        <f t="shared" si="62"/>
        <v>0</v>
      </c>
      <c r="AQ94" s="4"/>
      <c r="AR94" s="6" t="str">
        <f t="shared" si="205"/>
        <v>1,4</v>
      </c>
      <c r="AS94" s="4"/>
      <c r="AT94" s="73" t="str">
        <f t="shared" ref="AT94:BC94" si="212">AT81*AT29</f>
        <v>#DIV/0!</v>
      </c>
      <c r="AU94" s="73" t="str">
        <f t="shared" si="212"/>
        <v>#DIV/0!</v>
      </c>
      <c r="AV94" s="73" t="str">
        <f t="shared" si="212"/>
        <v>#DIV/0!</v>
      </c>
      <c r="AW94" s="73" t="str">
        <f t="shared" si="212"/>
        <v>#DIV/0!</v>
      </c>
      <c r="AX94" s="73" t="str">
        <f t="shared" si="212"/>
        <v>#DIV/0!</v>
      </c>
      <c r="AY94" s="73" t="str">
        <f t="shared" si="212"/>
        <v>#DIV/0!</v>
      </c>
      <c r="AZ94" s="73" t="str">
        <f t="shared" si="212"/>
        <v>#DIV/0!</v>
      </c>
      <c r="BA94" s="73" t="str">
        <f t="shared" si="212"/>
        <v>#DIV/0!</v>
      </c>
      <c r="BB94" s="73" t="str">
        <f t="shared" si="212"/>
        <v>#DIV/0!</v>
      </c>
      <c r="BC94" s="73" t="str">
        <f t="shared" si="212"/>
        <v>#DIV/0!</v>
      </c>
      <c r="BD94" s="73"/>
      <c r="BE94" s="20" t="str">
        <f t="array" ref="BE94">MIN(IF(AT94:BC94&gt;0,AT94:BC94))</f>
        <v>#DIV/0!</v>
      </c>
      <c r="BF94" s="20" t="str">
        <f t="shared" si="207"/>
        <v>#DIV/0!</v>
      </c>
      <c r="BG94" s="20" t="str">
        <f t="shared" si="208"/>
        <v>#DIV/0!</v>
      </c>
      <c r="BH94" s="4"/>
      <c r="BI94" s="4"/>
      <c r="BJ94" s="4"/>
      <c r="BK94" s="4"/>
      <c r="BL94" s="4"/>
      <c r="BM94" s="4"/>
    </row>
    <row r="95" ht="14.25" customHeight="1" spans="1:65" x14ac:dyDescent="0.25">
      <c r="A95" s="68">
        <f>IF(ISBLANK(CT!A110),"",CT!A110)</f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29">
        <f t="shared" si="47"/>
      </c>
      <c r="V95" s="73">
        <f t="shared" si="48"/>
      </c>
      <c r="W95" s="73">
        <f t="shared" si="49"/>
      </c>
      <c r="X95" s="73">
        <f t="shared" si="50"/>
      </c>
      <c r="Y95" s="73">
        <f t="shared" si="51"/>
      </c>
      <c r="Z95" s="73">
        <f t="shared" si="52"/>
      </c>
      <c r="AA95" s="73">
        <f t="shared" si="53"/>
      </c>
      <c r="AB95" s="4"/>
      <c r="AC95" s="85">
        <f t="shared" si="54"/>
      </c>
      <c r="AD95" s="85">
        <f t="shared" si="55"/>
      </c>
      <c r="AE95" s="85">
        <f t="shared" si="56"/>
      </c>
      <c r="AF95" s="85">
        <f t="shared" si="57"/>
      </c>
      <c r="AG95" s="85">
        <f t="shared" si="58"/>
        <v>0</v>
      </c>
      <c r="AH95" s="85" t="str">
        <f t="shared" si="59"/>
        <v>None</v>
      </c>
      <c r="AI95" s="85" t="str">
        <f t="shared" si="60"/>
        <v>None</v>
      </c>
      <c r="AJ95" s="94">
        <f t="shared" ref="AJ95:AO95" si="213">IF($A95="","",HLOOKUP($AI95,$AD$3:$AR$9,AD$11,FALSE))</f>
      </c>
      <c r="AK95" s="94">
        <f t="shared" si="213"/>
      </c>
      <c r="AL95" s="94">
        <f t="shared" si="213"/>
      </c>
      <c r="AM95" s="94">
        <f t="shared" si="213"/>
      </c>
      <c r="AN95" s="94">
        <f t="shared" si="213"/>
      </c>
      <c r="AO95" s="94">
        <f t="shared" si="213"/>
      </c>
      <c r="AP95" s="95">
        <f t="shared" si="62"/>
        <v>0</v>
      </c>
      <c r="AQ95" s="4"/>
      <c r="AR95" s="6" t="str">
        <f t="shared" si="205"/>
        <v>2,3</v>
      </c>
      <c r="AS95" s="4"/>
      <c r="AT95" s="73" t="str">
        <f t="shared" ref="AT95:BC95" si="214">AT82*AT30</f>
        <v>#DIV/0!</v>
      </c>
      <c r="AU95" s="73" t="str">
        <f t="shared" si="214"/>
        <v>#DIV/0!</v>
      </c>
      <c r="AV95" s="73" t="str">
        <f t="shared" si="214"/>
        <v>#DIV/0!</v>
      </c>
      <c r="AW95" s="73" t="str">
        <f t="shared" si="214"/>
        <v>#DIV/0!</v>
      </c>
      <c r="AX95" s="73" t="str">
        <f t="shared" si="214"/>
        <v>#DIV/0!</v>
      </c>
      <c r="AY95" s="73" t="str">
        <f t="shared" si="214"/>
        <v>#DIV/0!</v>
      </c>
      <c r="AZ95" s="73" t="str">
        <f t="shared" si="214"/>
        <v>#DIV/0!</v>
      </c>
      <c r="BA95" s="73" t="str">
        <f t="shared" si="214"/>
        <v>#DIV/0!</v>
      </c>
      <c r="BB95" s="73" t="str">
        <f t="shared" si="214"/>
        <v>#DIV/0!</v>
      </c>
      <c r="BC95" s="73" t="str">
        <f t="shared" si="214"/>
        <v>#DIV/0!</v>
      </c>
      <c r="BD95" s="73"/>
      <c r="BE95" s="20" t="str">
        <f t="array" ref="BE95">MIN(IF(AT95:BC95&gt;0,AT95:BC95))</f>
        <v>#DIV/0!</v>
      </c>
      <c r="BF95" s="20" t="str">
        <f t="shared" si="207"/>
        <v>#DIV/0!</v>
      </c>
      <c r="BG95" s="20" t="str">
        <f t="shared" si="208"/>
        <v>#DIV/0!</v>
      </c>
      <c r="BH95" s="4"/>
      <c r="BI95" s="4"/>
      <c r="BJ95" s="4"/>
      <c r="BK95" s="4"/>
      <c r="BL95" s="4"/>
      <c r="BM95" s="4"/>
    </row>
    <row r="96" ht="14.25" customHeight="1" spans="1:65" x14ac:dyDescent="0.25">
      <c r="A96" s="68">
        <f>IF(ISBLANK(CT!A111),"",CT!A111)</f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29">
        <f t="shared" si="47"/>
      </c>
      <c r="V96" s="73">
        <f t="shared" si="48"/>
      </c>
      <c r="W96" s="73">
        <f t="shared" si="49"/>
      </c>
      <c r="X96" s="73">
        <f t="shared" si="50"/>
      </c>
      <c r="Y96" s="73">
        <f t="shared" si="51"/>
      </c>
      <c r="Z96" s="73">
        <f t="shared" si="52"/>
      </c>
      <c r="AA96" s="73">
        <f t="shared" si="53"/>
      </c>
      <c r="AB96" s="4"/>
      <c r="AC96" s="85">
        <f t="shared" si="54"/>
      </c>
      <c r="AD96" s="85">
        <f t="shared" si="55"/>
      </c>
      <c r="AE96" s="85">
        <f t="shared" si="56"/>
      </c>
      <c r="AF96" s="85">
        <f t="shared" si="57"/>
      </c>
      <c r="AG96" s="85">
        <f t="shared" si="58"/>
        <v>0</v>
      </c>
      <c r="AH96" s="85" t="str">
        <f t="shared" si="59"/>
        <v>None</v>
      </c>
      <c r="AI96" s="85" t="str">
        <f t="shared" si="60"/>
        <v>None</v>
      </c>
      <c r="AJ96" s="94">
        <f t="shared" ref="AJ96:AO96" si="215">IF($A96="","",HLOOKUP($AI96,$AD$3:$AR$9,AD$11,FALSE))</f>
      </c>
      <c r="AK96" s="94">
        <f t="shared" si="215"/>
      </c>
      <c r="AL96" s="94">
        <f t="shared" si="215"/>
      </c>
      <c r="AM96" s="94">
        <f t="shared" si="215"/>
      </c>
      <c r="AN96" s="94">
        <f t="shared" si="215"/>
      </c>
      <c r="AO96" s="94">
        <f t="shared" si="215"/>
      </c>
      <c r="AP96" s="95">
        <f t="shared" si="62"/>
        <v>0</v>
      </c>
      <c r="AQ96" s="4"/>
      <c r="AR96" s="6" t="str">
        <f t="shared" si="205"/>
        <v>2,4</v>
      </c>
      <c r="AS96" s="4"/>
      <c r="AT96" s="73" t="str">
        <f t="shared" ref="AT96:BC96" si="216">AT83*AT31</f>
        <v>#DIV/0!</v>
      </c>
      <c r="AU96" s="73" t="str">
        <f t="shared" si="216"/>
        <v>#DIV/0!</v>
      </c>
      <c r="AV96" s="73" t="str">
        <f t="shared" si="216"/>
        <v>#DIV/0!</v>
      </c>
      <c r="AW96" s="73" t="str">
        <f t="shared" si="216"/>
        <v>#DIV/0!</v>
      </c>
      <c r="AX96" s="73" t="str">
        <f t="shared" si="216"/>
        <v>#DIV/0!</v>
      </c>
      <c r="AY96" s="73" t="str">
        <f t="shared" si="216"/>
        <v>#DIV/0!</v>
      </c>
      <c r="AZ96" s="73" t="str">
        <f t="shared" si="216"/>
        <v>#DIV/0!</v>
      </c>
      <c r="BA96" s="73" t="str">
        <f t="shared" si="216"/>
        <v>#DIV/0!</v>
      </c>
      <c r="BB96" s="73" t="str">
        <f t="shared" si="216"/>
        <v>#DIV/0!</v>
      </c>
      <c r="BC96" s="73" t="str">
        <f t="shared" si="216"/>
        <v>#DIV/0!</v>
      </c>
      <c r="BD96" s="73"/>
      <c r="BE96" s="20" t="str">
        <f t="array" ref="BE96">MIN(IF(AT96:BC96&gt;0,AT96:BC96))</f>
        <v>#DIV/0!</v>
      </c>
      <c r="BF96" s="20" t="str">
        <f t="shared" si="207"/>
        <v>#DIV/0!</v>
      </c>
      <c r="BG96" s="20" t="str">
        <f t="shared" si="208"/>
        <v>#DIV/0!</v>
      </c>
      <c r="BH96" s="4"/>
      <c r="BI96" s="4"/>
      <c r="BJ96" s="4"/>
      <c r="BK96" s="4"/>
      <c r="BL96" s="4"/>
      <c r="BM96" s="4"/>
    </row>
    <row r="97" ht="14.25" customHeight="1" spans="1:65" x14ac:dyDescent="0.25">
      <c r="A97" s="68">
        <f>IF(ISBLANK(CT!A112),"",CT!A112)</f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29">
        <f t="shared" si="47"/>
      </c>
      <c r="V97" s="73">
        <f t="shared" si="48"/>
      </c>
      <c r="W97" s="73">
        <f t="shared" si="49"/>
      </c>
      <c r="X97" s="73">
        <f t="shared" si="50"/>
      </c>
      <c r="Y97" s="73">
        <f t="shared" si="51"/>
      </c>
      <c r="Z97" s="73">
        <f t="shared" si="52"/>
      </c>
      <c r="AA97" s="73">
        <f t="shared" si="53"/>
      </c>
      <c r="AB97" s="4"/>
      <c r="AC97" s="85">
        <f t="shared" si="54"/>
      </c>
      <c r="AD97" s="85">
        <f t="shared" si="55"/>
      </c>
      <c r="AE97" s="85">
        <f t="shared" si="56"/>
      </c>
      <c r="AF97" s="85">
        <f t="shared" si="57"/>
      </c>
      <c r="AG97" s="85">
        <f t="shared" si="58"/>
        <v>0</v>
      </c>
      <c r="AH97" s="85" t="str">
        <f t="shared" si="59"/>
        <v>None</v>
      </c>
      <c r="AI97" s="85" t="str">
        <f t="shared" si="60"/>
        <v>None</v>
      </c>
      <c r="AJ97" s="94">
        <f t="shared" ref="AJ97:AO97" si="217">IF($A97="","",HLOOKUP($AI97,$AD$3:$AR$9,AD$11,FALSE))</f>
      </c>
      <c r="AK97" s="94">
        <f t="shared" si="217"/>
      </c>
      <c r="AL97" s="94">
        <f t="shared" si="217"/>
      </c>
      <c r="AM97" s="94">
        <f t="shared" si="217"/>
      </c>
      <c r="AN97" s="94">
        <f t="shared" si="217"/>
      </c>
      <c r="AO97" s="94">
        <f t="shared" si="217"/>
      </c>
      <c r="AP97" s="95">
        <f t="shared" si="62"/>
        <v>0</v>
      </c>
      <c r="AQ97" s="4"/>
      <c r="AR97" s="6" t="str">
        <f t="shared" si="205"/>
        <v>3,4</v>
      </c>
      <c r="AS97" s="4"/>
      <c r="AT97" s="73" t="str">
        <f t="shared" ref="AT97:BC97" si="218">AT84*AT32</f>
        <v>#DIV/0!</v>
      </c>
      <c r="AU97" s="73" t="str">
        <f t="shared" si="218"/>
        <v>#DIV/0!</v>
      </c>
      <c r="AV97" s="73" t="str">
        <f t="shared" si="218"/>
        <v>#DIV/0!</v>
      </c>
      <c r="AW97" s="73" t="str">
        <f t="shared" si="218"/>
        <v>#DIV/0!</v>
      </c>
      <c r="AX97" s="73" t="str">
        <f t="shared" si="218"/>
        <v>#DIV/0!</v>
      </c>
      <c r="AY97" s="73" t="str">
        <f t="shared" si="218"/>
        <v>#DIV/0!</v>
      </c>
      <c r="AZ97" s="73" t="str">
        <f t="shared" si="218"/>
        <v>#DIV/0!</v>
      </c>
      <c r="BA97" s="73" t="str">
        <f t="shared" si="218"/>
        <v>#DIV/0!</v>
      </c>
      <c r="BB97" s="73" t="str">
        <f t="shared" si="218"/>
        <v>#DIV/0!</v>
      </c>
      <c r="BC97" s="73" t="str">
        <f t="shared" si="218"/>
        <v>#DIV/0!</v>
      </c>
      <c r="BD97" s="73"/>
      <c r="BE97" s="20" t="str">
        <f t="array" ref="BE97">MIN(IF(AT97:BC97&gt;0,AT97:BC97))</f>
        <v>#DIV/0!</v>
      </c>
      <c r="BF97" s="20" t="str">
        <f t="shared" si="207"/>
        <v>#DIV/0!</v>
      </c>
      <c r="BG97" s="20" t="str">
        <f t="shared" si="208"/>
        <v>#DIV/0!</v>
      </c>
      <c r="BH97" s="4"/>
      <c r="BI97" s="4"/>
      <c r="BJ97" s="4"/>
      <c r="BK97" s="4"/>
      <c r="BL97" s="4"/>
      <c r="BM97" s="4"/>
    </row>
    <row r="98" ht="14.25" customHeight="1" spans="1:65" x14ac:dyDescent="0.25">
      <c r="A98" s="68">
        <f>IF(ISBLANK(CT!A113),"",CT!A113)</f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29">
        <f t="shared" si="47"/>
      </c>
      <c r="V98" s="73">
        <f t="shared" si="48"/>
      </c>
      <c r="W98" s="73">
        <f t="shared" si="49"/>
      </c>
      <c r="X98" s="73">
        <f t="shared" si="50"/>
      </c>
      <c r="Y98" s="73">
        <f t="shared" si="51"/>
      </c>
      <c r="Z98" s="73">
        <f t="shared" si="52"/>
      </c>
      <c r="AA98" s="73">
        <f t="shared" si="53"/>
      </c>
      <c r="AB98" s="4"/>
      <c r="AC98" s="85">
        <f t="shared" si="54"/>
      </c>
      <c r="AD98" s="85">
        <f t="shared" si="55"/>
      </c>
      <c r="AE98" s="85">
        <f t="shared" si="56"/>
      </c>
      <c r="AF98" s="85">
        <f t="shared" si="57"/>
      </c>
      <c r="AG98" s="85">
        <f t="shared" si="58"/>
        <v>0</v>
      </c>
      <c r="AH98" s="85" t="str">
        <f t="shared" si="59"/>
        <v>None</v>
      </c>
      <c r="AI98" s="85" t="str">
        <f t="shared" si="60"/>
        <v>None</v>
      </c>
      <c r="AJ98" s="94">
        <f t="shared" ref="AJ98:AO98" si="219">IF($A98="","",HLOOKUP($AI98,$AD$3:$AR$9,AD$11,FALSE))</f>
      </c>
      <c r="AK98" s="94">
        <f t="shared" si="219"/>
      </c>
      <c r="AL98" s="94">
        <f t="shared" si="219"/>
      </c>
      <c r="AM98" s="94">
        <f t="shared" si="219"/>
      </c>
      <c r="AN98" s="94">
        <f t="shared" si="219"/>
      </c>
      <c r="AO98" s="94">
        <f t="shared" si="219"/>
      </c>
      <c r="AP98" s="95">
        <f t="shared" si="62"/>
        <v>0</v>
      </c>
      <c r="AQ98" s="4"/>
      <c r="AR98" s="6">
        <f t="shared" si="205"/>
        <v>1</v>
      </c>
      <c r="AS98" s="4"/>
      <c r="AT98" s="73" t="str">
        <f t="shared" ref="AT98:BC98" si="220">AT85*AT33</f>
        <v>#DIV/0!</v>
      </c>
      <c r="AU98" s="73" t="str">
        <f t="shared" si="220"/>
        <v>#DIV/0!</v>
      </c>
      <c r="AV98" s="73" t="str">
        <f t="shared" si="220"/>
        <v>#DIV/0!</v>
      </c>
      <c r="AW98" s="73" t="str">
        <f t="shared" si="220"/>
        <v>#DIV/0!</v>
      </c>
      <c r="AX98" s="73" t="str">
        <f t="shared" si="220"/>
        <v>#DIV/0!</v>
      </c>
      <c r="AY98" s="73" t="str">
        <f t="shared" si="220"/>
        <v>#DIV/0!</v>
      </c>
      <c r="AZ98" s="73" t="str">
        <f t="shared" si="220"/>
        <v>#DIV/0!</v>
      </c>
      <c r="BA98" s="73" t="str">
        <f t="shared" si="220"/>
        <v>#DIV/0!</v>
      </c>
      <c r="BB98" s="73" t="str">
        <f t="shared" si="220"/>
        <v>#DIV/0!</v>
      </c>
      <c r="BC98" s="73" t="str">
        <f t="shared" si="220"/>
        <v>#DIV/0!</v>
      </c>
      <c r="BD98" s="73"/>
      <c r="BE98" s="20" t="str">
        <f t="array" ref="BE98">MIN(IF(AT98:BC98&gt;0,AT98:BC98))</f>
        <v>#DIV/0!</v>
      </c>
      <c r="BF98" s="20" t="str">
        <f t="shared" si="207"/>
        <v>#DIV/0!</v>
      </c>
      <c r="BG98" s="20" t="str">
        <f t="shared" si="208"/>
        <v>#DIV/0!</v>
      </c>
      <c r="BH98" s="4"/>
      <c r="BI98" s="4"/>
      <c r="BJ98" s="4"/>
      <c r="BK98" s="4"/>
      <c r="BL98" s="4"/>
      <c r="BM98" s="4"/>
    </row>
    <row r="99" ht="14.25" customHeight="1" spans="1:65" x14ac:dyDescent="0.25">
      <c r="A99" s="68">
        <f>IF(ISBLANK(CT!A114),"",CT!A114)</f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29">
        <f t="shared" si="47"/>
      </c>
      <c r="V99" s="73">
        <f t="shared" si="48"/>
      </c>
      <c r="W99" s="73">
        <f t="shared" si="49"/>
      </c>
      <c r="X99" s="73">
        <f t="shared" si="50"/>
      </c>
      <c r="Y99" s="73">
        <f t="shared" si="51"/>
      </c>
      <c r="Z99" s="73">
        <f t="shared" si="52"/>
      </c>
      <c r="AA99" s="73">
        <f t="shared" si="53"/>
      </c>
      <c r="AB99" s="4"/>
      <c r="AC99" s="85">
        <f t="shared" si="54"/>
      </c>
      <c r="AD99" s="85">
        <f t="shared" si="55"/>
      </c>
      <c r="AE99" s="85">
        <f t="shared" si="56"/>
      </c>
      <c r="AF99" s="85">
        <f t="shared" si="57"/>
      </c>
      <c r="AG99" s="85">
        <f t="shared" si="58"/>
        <v>0</v>
      </c>
      <c r="AH99" s="85" t="str">
        <f t="shared" si="59"/>
        <v>None</v>
      </c>
      <c r="AI99" s="85" t="str">
        <f t="shared" si="60"/>
        <v>None</v>
      </c>
      <c r="AJ99" s="94">
        <f t="shared" ref="AJ99:AO99" si="221">IF($A99="","",HLOOKUP($AI99,$AD$3:$AR$9,AD$11,FALSE))</f>
      </c>
      <c r="AK99" s="94">
        <f t="shared" si="221"/>
      </c>
      <c r="AL99" s="94">
        <f t="shared" si="221"/>
      </c>
      <c r="AM99" s="94">
        <f t="shared" si="221"/>
      </c>
      <c r="AN99" s="94">
        <f t="shared" si="221"/>
      </c>
      <c r="AO99" s="94">
        <f t="shared" si="221"/>
      </c>
      <c r="AP99" s="95">
        <f t="shared" si="62"/>
        <v>0</v>
      </c>
      <c r="AQ99" s="4"/>
      <c r="AR99" s="6" t="str">
        <f t="shared" si="205"/>
        <v>2</v>
      </c>
      <c r="AS99" s="4"/>
      <c r="AT99" s="73" t="str">
        <f t="shared" ref="AT99:BC99" si="222">AT86*AT34</f>
        <v>#DIV/0!</v>
      </c>
      <c r="AU99" s="73" t="str">
        <f t="shared" si="222"/>
        <v>#DIV/0!</v>
      </c>
      <c r="AV99" s="73" t="str">
        <f t="shared" si="222"/>
        <v>#DIV/0!</v>
      </c>
      <c r="AW99" s="73" t="str">
        <f t="shared" si="222"/>
        <v>#DIV/0!</v>
      </c>
      <c r="AX99" s="73" t="str">
        <f t="shared" si="222"/>
        <v>#DIV/0!</v>
      </c>
      <c r="AY99" s="73" t="str">
        <f t="shared" si="222"/>
        <v>#DIV/0!</v>
      </c>
      <c r="AZ99" s="73" t="str">
        <f t="shared" si="222"/>
        <v>#DIV/0!</v>
      </c>
      <c r="BA99" s="73" t="str">
        <f t="shared" si="222"/>
        <v>#DIV/0!</v>
      </c>
      <c r="BB99" s="73" t="str">
        <f t="shared" si="222"/>
        <v>#DIV/0!</v>
      </c>
      <c r="BC99" s="73" t="str">
        <f t="shared" si="222"/>
        <v>#DIV/0!</v>
      </c>
      <c r="BD99" s="73"/>
      <c r="BE99" s="20" t="str">
        <f t="array" ref="BE99">MIN(IF(AT99:BC99&gt;0,AT99:BC99))</f>
        <v>#DIV/0!</v>
      </c>
      <c r="BF99" s="20" t="str">
        <f t="shared" si="207"/>
        <v>#DIV/0!</v>
      </c>
      <c r="BG99" s="20" t="str">
        <f t="shared" si="208"/>
        <v>#DIV/0!</v>
      </c>
      <c r="BH99" s="4"/>
      <c r="BI99" s="4"/>
      <c r="BJ99" s="4"/>
      <c r="BK99" s="4"/>
      <c r="BL99" s="4"/>
      <c r="BM99" s="4"/>
    </row>
    <row r="100" ht="14.25" customHeight="1" spans="1:65" x14ac:dyDescent="0.25">
      <c r="A100" s="68">
        <f>IF(ISBLANK(CT!A115),"",CT!A115)</f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29">
        <f t="shared" si="47"/>
      </c>
      <c r="V100" s="73">
        <f t="shared" si="48"/>
      </c>
      <c r="W100" s="73">
        <f t="shared" si="49"/>
      </c>
      <c r="X100" s="73">
        <f t="shared" si="50"/>
      </c>
      <c r="Y100" s="73">
        <f t="shared" si="51"/>
      </c>
      <c r="Z100" s="73">
        <f t="shared" si="52"/>
      </c>
      <c r="AA100" s="73">
        <f t="shared" si="53"/>
      </c>
      <c r="AB100" s="4"/>
      <c r="AC100" s="85">
        <f t="shared" si="54"/>
      </c>
      <c r="AD100" s="85">
        <f t="shared" si="55"/>
      </c>
      <c r="AE100" s="85">
        <f t="shared" si="56"/>
      </c>
      <c r="AF100" s="85">
        <f t="shared" si="57"/>
      </c>
      <c r="AG100" s="85">
        <f t="shared" si="58"/>
        <v>0</v>
      </c>
      <c r="AH100" s="85" t="str">
        <f t="shared" si="59"/>
        <v>None</v>
      </c>
      <c r="AI100" s="85" t="str">
        <f t="shared" si="60"/>
        <v>None</v>
      </c>
      <c r="AJ100" s="94">
        <f t="shared" ref="AJ100:AO100" si="223">IF($A100="","",HLOOKUP($AI100,$AD$3:$AR$9,AD$11,FALSE))</f>
      </c>
      <c r="AK100" s="94">
        <f t="shared" si="223"/>
      </c>
      <c r="AL100" s="94">
        <f t="shared" si="223"/>
      </c>
      <c r="AM100" s="94">
        <f t="shared" si="223"/>
      </c>
      <c r="AN100" s="94">
        <f t="shared" si="223"/>
      </c>
      <c r="AO100" s="94">
        <f t="shared" si="223"/>
      </c>
      <c r="AP100" s="95">
        <f t="shared" si="62"/>
        <v>0</v>
      </c>
      <c r="AQ100" s="4"/>
      <c r="AR100" s="6" t="str">
        <f t="shared" si="205"/>
        <v>3</v>
      </c>
      <c r="AS100" s="4"/>
      <c r="AT100" s="73" t="str">
        <f t="shared" ref="AT100:BC100" si="224">AT87*AT35</f>
        <v>#DIV/0!</v>
      </c>
      <c r="AU100" s="73" t="str">
        <f t="shared" si="224"/>
        <v>#DIV/0!</v>
      </c>
      <c r="AV100" s="73" t="str">
        <f t="shared" si="224"/>
        <v>#DIV/0!</v>
      </c>
      <c r="AW100" s="73" t="str">
        <f t="shared" si="224"/>
        <v>#DIV/0!</v>
      </c>
      <c r="AX100" s="73" t="str">
        <f t="shared" si="224"/>
        <v>#DIV/0!</v>
      </c>
      <c r="AY100" s="73" t="str">
        <f t="shared" si="224"/>
        <v>#DIV/0!</v>
      </c>
      <c r="AZ100" s="73" t="str">
        <f t="shared" si="224"/>
        <v>#DIV/0!</v>
      </c>
      <c r="BA100" s="73" t="str">
        <f t="shared" si="224"/>
        <v>#DIV/0!</v>
      </c>
      <c r="BB100" s="73" t="str">
        <f t="shared" si="224"/>
        <v>#DIV/0!</v>
      </c>
      <c r="BC100" s="73" t="str">
        <f t="shared" si="224"/>
        <v>#DIV/0!</v>
      </c>
      <c r="BD100" s="73"/>
      <c r="BE100" s="20" t="str">
        <f t="array" ref="BE100">MIN(IF(AT100:BC100&gt;0,AT100:BC100))</f>
        <v>#DIV/0!</v>
      </c>
      <c r="BF100" s="20" t="str">
        <f t="shared" si="207"/>
        <v>#DIV/0!</v>
      </c>
      <c r="BG100" s="20" t="str">
        <f t="shared" si="208"/>
        <v>#DIV/0!</v>
      </c>
      <c r="BH100" s="4"/>
      <c r="BI100" s="4"/>
      <c r="BJ100" s="4"/>
      <c r="BK100" s="4"/>
      <c r="BL100" s="4"/>
      <c r="BM100" s="4"/>
    </row>
    <row r="101" ht="14.25" customHeight="1" spans="1:65" x14ac:dyDescent="0.25">
      <c r="A101" s="68">
        <f>IF(ISBLANK(CT!A116),"",CT!A116)</f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29">
        <f t="shared" si="47"/>
      </c>
      <c r="V101" s="73">
        <f t="shared" si="48"/>
      </c>
      <c r="W101" s="73">
        <f t="shared" si="49"/>
      </c>
      <c r="X101" s="73">
        <f t="shared" si="50"/>
      </c>
      <c r="Y101" s="73">
        <f t="shared" si="51"/>
      </c>
      <c r="Z101" s="73">
        <f t="shared" si="52"/>
      </c>
      <c r="AA101" s="73">
        <f t="shared" si="53"/>
      </c>
      <c r="AB101" s="4"/>
      <c r="AC101" s="85">
        <f t="shared" si="54"/>
      </c>
      <c r="AD101" s="85">
        <f t="shared" si="55"/>
      </c>
      <c r="AE101" s="85">
        <f t="shared" si="56"/>
      </c>
      <c r="AF101" s="85">
        <f t="shared" si="57"/>
      </c>
      <c r="AG101" s="85">
        <f t="shared" si="58"/>
        <v>0</v>
      </c>
      <c r="AH101" s="85" t="str">
        <f t="shared" si="59"/>
        <v>None</v>
      </c>
      <c r="AI101" s="85" t="str">
        <f t="shared" si="60"/>
        <v>None</v>
      </c>
      <c r="AJ101" s="94">
        <f t="shared" ref="AJ101:AO101" si="225">IF($A101="","",HLOOKUP($AI101,$AD$3:$AR$9,AD$11,FALSE))</f>
      </c>
      <c r="AK101" s="94">
        <f t="shared" si="225"/>
      </c>
      <c r="AL101" s="94">
        <f t="shared" si="225"/>
      </c>
      <c r="AM101" s="94">
        <f t="shared" si="225"/>
      </c>
      <c r="AN101" s="94">
        <f t="shared" si="225"/>
      </c>
      <c r="AO101" s="94">
        <f t="shared" si="225"/>
      </c>
      <c r="AP101" s="95">
        <f t="shared" si="62"/>
        <v>0</v>
      </c>
      <c r="AQ101" s="4"/>
      <c r="AR101" s="6" t="str">
        <f t="shared" si="205"/>
        <v>4</v>
      </c>
      <c r="AS101" s="4"/>
      <c r="AT101" s="73" t="str">
        <f t="shared" ref="AT101:BC101" si="226">AT88*AT36</f>
        <v>#DIV/0!</v>
      </c>
      <c r="AU101" s="73" t="str">
        <f t="shared" si="226"/>
        <v>#DIV/0!</v>
      </c>
      <c r="AV101" s="73" t="str">
        <f t="shared" si="226"/>
        <v>#DIV/0!</v>
      </c>
      <c r="AW101" s="73" t="str">
        <f t="shared" si="226"/>
        <v>#DIV/0!</v>
      </c>
      <c r="AX101" s="73" t="str">
        <f t="shared" si="226"/>
        <v>#DIV/0!</v>
      </c>
      <c r="AY101" s="73" t="str">
        <f t="shared" si="226"/>
        <v>#DIV/0!</v>
      </c>
      <c r="AZ101" s="73" t="str">
        <f t="shared" si="226"/>
        <v>#DIV/0!</v>
      </c>
      <c r="BA101" s="73" t="str">
        <f t="shared" si="226"/>
        <v>#DIV/0!</v>
      </c>
      <c r="BB101" s="73" t="str">
        <f t="shared" si="226"/>
        <v>#DIV/0!</v>
      </c>
      <c r="BC101" s="73" t="str">
        <f t="shared" si="226"/>
        <v>#DIV/0!</v>
      </c>
      <c r="BD101" s="73"/>
      <c r="BE101" s="20" t="str">
        <f t="array" ref="BE101">MIN(IF(AT101:BC101&gt;0,AT101:BC101))</f>
        <v>#DIV/0!</v>
      </c>
      <c r="BF101" s="20" t="str">
        <f t="shared" si="207"/>
        <v>#DIV/0!</v>
      </c>
      <c r="BG101" s="20" t="str">
        <f t="shared" si="208"/>
        <v>#DIV/0!</v>
      </c>
      <c r="BH101" s="4"/>
      <c r="BI101" s="4"/>
      <c r="BJ101" s="4"/>
      <c r="BK101" s="4"/>
      <c r="BL101" s="4"/>
      <c r="BM101" s="4"/>
    </row>
    <row r="102" ht="14.25" customHeight="1" spans="1:65" x14ac:dyDescent="0.25">
      <c r="A102" s="68">
        <f>IF(ISBLANK(CT!A117),"",CT!A117)</f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29">
        <f t="shared" si="47"/>
      </c>
      <c r="V102" s="73">
        <f t="shared" si="48"/>
      </c>
      <c r="W102" s="73">
        <f t="shared" si="49"/>
      </c>
      <c r="X102" s="73">
        <f t="shared" si="50"/>
      </c>
      <c r="Y102" s="73">
        <f t="shared" si="51"/>
      </c>
      <c r="Z102" s="73">
        <f t="shared" si="52"/>
      </c>
      <c r="AA102" s="73">
        <f t="shared" si="53"/>
      </c>
      <c r="AB102" s="4"/>
      <c r="AC102" s="85">
        <f t="shared" si="54"/>
      </c>
      <c r="AD102" s="85">
        <f t="shared" si="55"/>
      </c>
      <c r="AE102" s="85">
        <f t="shared" si="56"/>
      </c>
      <c r="AF102" s="85">
        <f t="shared" si="57"/>
      </c>
      <c r="AG102" s="85">
        <f t="shared" si="58"/>
        <v>0</v>
      </c>
      <c r="AH102" s="85" t="str">
        <f t="shared" si="59"/>
        <v>None</v>
      </c>
      <c r="AI102" s="85" t="str">
        <f t="shared" si="60"/>
        <v>None</v>
      </c>
      <c r="AJ102" s="94">
        <f t="shared" ref="AJ102:AO102" si="227">IF($A102="","",HLOOKUP($AI102,$AD$3:$AR$9,AD$11,FALSE))</f>
      </c>
      <c r="AK102" s="94">
        <f t="shared" si="227"/>
      </c>
      <c r="AL102" s="94">
        <f t="shared" si="227"/>
      </c>
      <c r="AM102" s="94">
        <f t="shared" si="227"/>
      </c>
      <c r="AN102" s="94">
        <f t="shared" si="227"/>
      </c>
      <c r="AO102" s="94">
        <f t="shared" si="227"/>
      </c>
      <c r="AP102" s="95">
        <f t="shared" si="62"/>
        <v>0</v>
      </c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</row>
    <row r="103" ht="14.25" customHeight="1" spans="1:65" x14ac:dyDescent="0.25">
      <c r="A103" s="68">
        <f>IF(ISBLANK(CT!A118),"",CT!A118)</f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29">
        <f t="shared" si="47"/>
      </c>
      <c r="V103" s="73">
        <f t="shared" si="48"/>
      </c>
      <c r="W103" s="73">
        <f t="shared" si="49"/>
      </c>
      <c r="X103" s="73">
        <f t="shared" si="50"/>
      </c>
      <c r="Y103" s="73">
        <f t="shared" si="51"/>
      </c>
      <c r="Z103" s="73">
        <f t="shared" si="52"/>
      </c>
      <c r="AA103" s="73">
        <f t="shared" si="53"/>
      </c>
      <c r="AB103" s="4"/>
      <c r="AC103" s="85">
        <f t="shared" si="54"/>
      </c>
      <c r="AD103" s="85">
        <f t="shared" si="55"/>
      </c>
      <c r="AE103" s="85">
        <f t="shared" si="56"/>
      </c>
      <c r="AF103" s="85">
        <f t="shared" si="57"/>
      </c>
      <c r="AG103" s="85">
        <f t="shared" si="58"/>
        <v>0</v>
      </c>
      <c r="AH103" s="85" t="str">
        <f t="shared" si="59"/>
        <v>None</v>
      </c>
      <c r="AI103" s="85" t="str">
        <f t="shared" si="60"/>
        <v>None</v>
      </c>
      <c r="AJ103" s="94">
        <f t="shared" ref="AJ103:AO103" si="228">IF($A103="","",HLOOKUP($AI103,$AD$3:$AR$9,AD$11,FALSE))</f>
      </c>
      <c r="AK103" s="94">
        <f t="shared" si="228"/>
      </c>
      <c r="AL103" s="94">
        <f t="shared" si="228"/>
      </c>
      <c r="AM103" s="94">
        <f t="shared" si="228"/>
      </c>
      <c r="AN103" s="94">
        <f t="shared" si="228"/>
      </c>
      <c r="AO103" s="94">
        <f t="shared" si="228"/>
      </c>
      <c r="AP103" s="95">
        <f t="shared" si="62"/>
        <v>0</v>
      </c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</row>
    <row r="104" ht="14.25" customHeight="1" spans="1:65" x14ac:dyDescent="0.25">
      <c r="A104" s="68">
        <f>IF(ISBLANK(CT!A119),"",CT!A119)</f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29">
        <f t="shared" si="47"/>
      </c>
      <c r="V104" s="73">
        <f t="shared" si="48"/>
      </c>
      <c r="W104" s="73">
        <f t="shared" si="49"/>
      </c>
      <c r="X104" s="73">
        <f t="shared" si="50"/>
      </c>
      <c r="Y104" s="73">
        <f t="shared" si="51"/>
      </c>
      <c r="Z104" s="73">
        <f t="shared" si="52"/>
      </c>
      <c r="AA104" s="73">
        <f t="shared" si="53"/>
      </c>
      <c r="AB104" s="4"/>
      <c r="AC104" s="85">
        <f t="shared" si="54"/>
      </c>
      <c r="AD104" s="85">
        <f t="shared" si="55"/>
      </c>
      <c r="AE104" s="85">
        <f t="shared" si="56"/>
      </c>
      <c r="AF104" s="85">
        <f t="shared" si="57"/>
      </c>
      <c r="AG104" s="85">
        <f t="shared" si="58"/>
        <v>0</v>
      </c>
      <c r="AH104" s="85" t="str">
        <f t="shared" si="59"/>
        <v>None</v>
      </c>
      <c r="AI104" s="85" t="str">
        <f t="shared" si="60"/>
        <v>None</v>
      </c>
      <c r="AJ104" s="94">
        <f t="shared" ref="AJ104:AO104" si="229">IF($A104="","",HLOOKUP($AI104,$AD$3:$AR$9,AD$11,FALSE))</f>
      </c>
      <c r="AK104" s="94">
        <f t="shared" si="229"/>
      </c>
      <c r="AL104" s="94">
        <f t="shared" si="229"/>
      </c>
      <c r="AM104" s="94">
        <f t="shared" si="229"/>
      </c>
      <c r="AN104" s="94">
        <f t="shared" si="229"/>
      </c>
      <c r="AO104" s="94">
        <f t="shared" si="229"/>
      </c>
      <c r="AP104" s="95">
        <f t="shared" si="62"/>
        <v>0</v>
      </c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</row>
    <row r="105" ht="14.25" customHeight="1" spans="1:65" x14ac:dyDescent="0.25">
      <c r="A105" s="68">
        <f>IF(ISBLANK(CT!A120),"",CT!A120)</f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29">
        <f t="shared" si="47"/>
      </c>
      <c r="V105" s="73">
        <f t="shared" si="48"/>
      </c>
      <c r="W105" s="73">
        <f t="shared" si="49"/>
      </c>
      <c r="X105" s="73">
        <f t="shared" si="50"/>
      </c>
      <c r="Y105" s="73">
        <f t="shared" si="51"/>
      </c>
      <c r="Z105" s="73">
        <f t="shared" si="52"/>
      </c>
      <c r="AA105" s="73">
        <f t="shared" si="53"/>
      </c>
      <c r="AB105" s="4"/>
      <c r="AC105" s="85">
        <f t="shared" si="54"/>
      </c>
      <c r="AD105" s="85">
        <f t="shared" si="55"/>
      </c>
      <c r="AE105" s="85">
        <f t="shared" si="56"/>
      </c>
      <c r="AF105" s="85">
        <f t="shared" si="57"/>
      </c>
      <c r="AG105" s="85">
        <f t="shared" si="58"/>
        <v>0</v>
      </c>
      <c r="AH105" s="85" t="str">
        <f t="shared" si="59"/>
        <v>None</v>
      </c>
      <c r="AI105" s="85" t="str">
        <f t="shared" si="60"/>
        <v>None</v>
      </c>
      <c r="AJ105" s="94">
        <f t="shared" ref="AJ105:AO105" si="230">IF($A105="","",HLOOKUP($AI105,$AD$3:$AR$9,AD$11,FALSE))</f>
      </c>
      <c r="AK105" s="94">
        <f t="shared" si="230"/>
      </c>
      <c r="AL105" s="94">
        <f t="shared" si="230"/>
      </c>
      <c r="AM105" s="94">
        <f t="shared" si="230"/>
      </c>
      <c r="AN105" s="94">
        <f t="shared" si="230"/>
      </c>
      <c r="AO105" s="94">
        <f t="shared" si="230"/>
      </c>
      <c r="AP105" s="95">
        <f t="shared" si="62"/>
        <v>0</v>
      </c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</row>
    <row r="106" ht="14.25" customHeight="1" spans="1:65" x14ac:dyDescent="0.25">
      <c r="A106" s="68">
        <f>IF(ISBLANK(CT!A121),"",CT!A121)</f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29">
        <f t="shared" si="47"/>
      </c>
      <c r="V106" s="73">
        <f t="shared" si="48"/>
      </c>
      <c r="W106" s="73">
        <f t="shared" si="49"/>
      </c>
      <c r="X106" s="73">
        <f t="shared" si="50"/>
      </c>
      <c r="Y106" s="73">
        <f t="shared" si="51"/>
      </c>
      <c r="Z106" s="73">
        <f t="shared" si="52"/>
      </c>
      <c r="AA106" s="73">
        <f t="shared" si="53"/>
      </c>
      <c r="AB106" s="4"/>
      <c r="AC106" s="85">
        <f t="shared" si="54"/>
      </c>
      <c r="AD106" s="85">
        <f t="shared" si="55"/>
      </c>
      <c r="AE106" s="85">
        <f t="shared" si="56"/>
      </c>
      <c r="AF106" s="85">
        <f t="shared" si="57"/>
      </c>
      <c r="AG106" s="85">
        <f t="shared" si="58"/>
        <v>0</v>
      </c>
      <c r="AH106" s="85" t="str">
        <f t="shared" si="59"/>
        <v>None</v>
      </c>
      <c r="AI106" s="85" t="str">
        <f t="shared" si="60"/>
        <v>None</v>
      </c>
      <c r="AJ106" s="94">
        <f t="shared" ref="AJ106:AO106" si="231">IF($A106="","",HLOOKUP($AI106,$AD$3:$AR$9,AD$11,FALSE))</f>
      </c>
      <c r="AK106" s="94">
        <f t="shared" si="231"/>
      </c>
      <c r="AL106" s="94">
        <f t="shared" si="231"/>
      </c>
      <c r="AM106" s="94">
        <f t="shared" si="231"/>
      </c>
      <c r="AN106" s="94">
        <f t="shared" si="231"/>
      </c>
      <c r="AO106" s="94">
        <f t="shared" si="231"/>
      </c>
      <c r="AP106" s="95">
        <f t="shared" si="62"/>
        <v>0</v>
      </c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</row>
    <row r="107" ht="14.25" customHeight="1" spans="1:65" x14ac:dyDescent="0.25">
      <c r="A107" s="68">
        <f>IF(ISBLANK(CT!A122),"",CT!A122)</f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29">
        <f t="shared" si="47"/>
      </c>
      <c r="V107" s="73">
        <f t="shared" si="48"/>
      </c>
      <c r="W107" s="73">
        <f t="shared" si="49"/>
      </c>
      <c r="X107" s="73">
        <f t="shared" si="50"/>
      </c>
      <c r="Y107" s="73">
        <f t="shared" si="51"/>
      </c>
      <c r="Z107" s="73">
        <f t="shared" si="52"/>
      </c>
      <c r="AA107" s="73">
        <f t="shared" si="53"/>
      </c>
      <c r="AB107" s="4"/>
      <c r="AC107" s="85">
        <f t="shared" si="54"/>
      </c>
      <c r="AD107" s="85">
        <f t="shared" si="55"/>
      </c>
      <c r="AE107" s="85">
        <f t="shared" si="56"/>
      </c>
      <c r="AF107" s="85">
        <f t="shared" si="57"/>
      </c>
      <c r="AG107" s="85">
        <f t="shared" si="58"/>
        <v>0</v>
      </c>
      <c r="AH107" s="85" t="str">
        <f t="shared" si="59"/>
        <v>None</v>
      </c>
      <c r="AI107" s="85" t="str">
        <f t="shared" si="60"/>
        <v>None</v>
      </c>
      <c r="AJ107" s="94">
        <f t="shared" ref="AJ107:AO107" si="232">IF($A107="","",HLOOKUP($AI107,$AD$3:$AR$9,AD$11,FALSE))</f>
      </c>
      <c r="AK107" s="94">
        <f t="shared" si="232"/>
      </c>
      <c r="AL107" s="94">
        <f t="shared" si="232"/>
      </c>
      <c r="AM107" s="94">
        <f t="shared" si="232"/>
      </c>
      <c r="AN107" s="94">
        <f t="shared" si="232"/>
      </c>
      <c r="AO107" s="94">
        <f t="shared" si="232"/>
      </c>
      <c r="AP107" s="95">
        <f t="shared" si="62"/>
        <v>0</v>
      </c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</row>
    <row r="108" ht="14.25" customHeight="1" spans="1:65" x14ac:dyDescent="0.25">
      <c r="A108" s="68">
        <f>IF(ISBLANK(CT!A123),"",CT!A123)</f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29">
        <f t="shared" si="47"/>
      </c>
      <c r="V108" s="73">
        <f t="shared" si="48"/>
      </c>
      <c r="W108" s="73">
        <f t="shared" si="49"/>
      </c>
      <c r="X108" s="73">
        <f t="shared" si="50"/>
      </c>
      <c r="Y108" s="73">
        <f t="shared" si="51"/>
      </c>
      <c r="Z108" s="73">
        <f t="shared" si="52"/>
      </c>
      <c r="AA108" s="73">
        <f t="shared" si="53"/>
      </c>
      <c r="AB108" s="4"/>
      <c r="AC108" s="85">
        <f t="shared" si="54"/>
      </c>
      <c r="AD108" s="85">
        <f t="shared" si="55"/>
      </c>
      <c r="AE108" s="85">
        <f t="shared" si="56"/>
      </c>
      <c r="AF108" s="85">
        <f t="shared" si="57"/>
      </c>
      <c r="AG108" s="85">
        <f t="shared" si="58"/>
        <v>0</v>
      </c>
      <c r="AH108" s="85" t="str">
        <f t="shared" si="59"/>
        <v>None</v>
      </c>
      <c r="AI108" s="85" t="str">
        <f t="shared" si="60"/>
        <v>None</v>
      </c>
      <c r="AJ108" s="94">
        <f t="shared" ref="AJ108:AO108" si="233">IF($A108="","",HLOOKUP($AI108,$AD$3:$AR$9,AD$11,FALSE))</f>
      </c>
      <c r="AK108" s="94">
        <f t="shared" si="233"/>
      </c>
      <c r="AL108" s="94">
        <f t="shared" si="233"/>
      </c>
      <c r="AM108" s="94">
        <f t="shared" si="233"/>
      </c>
      <c r="AN108" s="94">
        <f t="shared" si="233"/>
      </c>
      <c r="AO108" s="94">
        <f t="shared" si="233"/>
      </c>
      <c r="AP108" s="95">
        <f t="shared" si="62"/>
        <v>0</v>
      </c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</row>
    <row r="109" ht="14.25" customHeight="1" spans="1:65" x14ac:dyDescent="0.25">
      <c r="A109" s="68">
        <f>IF(ISBLANK(CT!A124),"",CT!A124)</f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29">
        <f t="shared" si="47"/>
      </c>
      <c r="V109" s="73">
        <f t="shared" si="48"/>
      </c>
      <c r="W109" s="73">
        <f t="shared" si="49"/>
      </c>
      <c r="X109" s="73">
        <f t="shared" si="50"/>
      </c>
      <c r="Y109" s="73">
        <f t="shared" si="51"/>
      </c>
      <c r="Z109" s="73">
        <f t="shared" si="52"/>
      </c>
      <c r="AA109" s="73">
        <f t="shared" si="53"/>
      </c>
      <c r="AB109" s="4"/>
      <c r="AC109" s="85">
        <f t="shared" si="54"/>
      </c>
      <c r="AD109" s="85">
        <f t="shared" si="55"/>
      </c>
      <c r="AE109" s="85">
        <f t="shared" si="56"/>
      </c>
      <c r="AF109" s="85">
        <f t="shared" si="57"/>
      </c>
      <c r="AG109" s="85">
        <f t="shared" si="58"/>
        <v>0</v>
      </c>
      <c r="AH109" s="85" t="str">
        <f t="shared" si="59"/>
        <v>None</v>
      </c>
      <c r="AI109" s="85" t="str">
        <f t="shared" si="60"/>
        <v>None</v>
      </c>
      <c r="AJ109" s="94">
        <f t="shared" ref="AJ109:AO109" si="234">IF($A109="","",HLOOKUP($AI109,$AD$3:$AR$9,AD$11,FALSE))</f>
      </c>
      <c r="AK109" s="94">
        <f t="shared" si="234"/>
      </c>
      <c r="AL109" s="94">
        <f t="shared" si="234"/>
      </c>
      <c r="AM109" s="94">
        <f t="shared" si="234"/>
      </c>
      <c r="AN109" s="94">
        <f t="shared" si="234"/>
      </c>
      <c r="AO109" s="94">
        <f t="shared" si="234"/>
      </c>
      <c r="AP109" s="95">
        <f t="shared" si="62"/>
        <v>0</v>
      </c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</row>
    <row r="110" ht="14.25" customHeight="1" spans="1:65" x14ac:dyDescent="0.25">
      <c r="A110" s="68">
        <f>IF(ISBLANK(CT!A125),"",CT!A125)</f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29">
        <f t="shared" si="47"/>
      </c>
      <c r="V110" s="73">
        <f t="shared" si="48"/>
      </c>
      <c r="W110" s="73">
        <f t="shared" si="49"/>
      </c>
      <c r="X110" s="73">
        <f t="shared" si="50"/>
      </c>
      <c r="Y110" s="73">
        <f t="shared" si="51"/>
      </c>
      <c r="Z110" s="73">
        <f t="shared" si="52"/>
      </c>
      <c r="AA110" s="73">
        <f t="shared" si="53"/>
      </c>
      <c r="AB110" s="4"/>
      <c r="AC110" s="85">
        <f t="shared" si="54"/>
      </c>
      <c r="AD110" s="85">
        <f t="shared" si="55"/>
      </c>
      <c r="AE110" s="85">
        <f t="shared" si="56"/>
      </c>
      <c r="AF110" s="85">
        <f t="shared" si="57"/>
      </c>
      <c r="AG110" s="85">
        <f t="shared" si="58"/>
        <v>0</v>
      </c>
      <c r="AH110" s="85" t="str">
        <f t="shared" si="59"/>
        <v>None</v>
      </c>
      <c r="AI110" s="85" t="str">
        <f t="shared" si="60"/>
        <v>None</v>
      </c>
      <c r="AJ110" s="94">
        <f t="shared" ref="AJ110:AO110" si="235">IF($A110="","",HLOOKUP($AI110,$AD$3:$AR$9,AD$11,FALSE))</f>
      </c>
      <c r="AK110" s="94">
        <f t="shared" si="235"/>
      </c>
      <c r="AL110" s="94">
        <f t="shared" si="235"/>
      </c>
      <c r="AM110" s="94">
        <f t="shared" si="235"/>
      </c>
      <c r="AN110" s="94">
        <f t="shared" si="235"/>
      </c>
      <c r="AO110" s="94">
        <f t="shared" si="235"/>
      </c>
      <c r="AP110" s="95">
        <f t="shared" si="62"/>
        <v>0</v>
      </c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</row>
    <row r="111" ht="14.25" customHeight="1" spans="1:65" x14ac:dyDescent="0.25">
      <c r="A111" s="68">
        <f>IF(ISBLANK(CT!A126),"",CT!A126)</f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29">
        <f t="shared" si="47"/>
      </c>
      <c r="V111" s="73">
        <f t="shared" si="48"/>
      </c>
      <c r="W111" s="73">
        <f t="shared" si="49"/>
      </c>
      <c r="X111" s="73">
        <f t="shared" si="50"/>
      </c>
      <c r="Y111" s="73">
        <f t="shared" si="51"/>
      </c>
      <c r="Z111" s="73">
        <f t="shared" si="52"/>
      </c>
      <c r="AA111" s="73">
        <f t="shared" si="53"/>
      </c>
      <c r="AB111" s="4"/>
      <c r="AC111" s="85">
        <f t="shared" si="54"/>
      </c>
      <c r="AD111" s="85">
        <f t="shared" si="55"/>
      </c>
      <c r="AE111" s="85">
        <f t="shared" si="56"/>
      </c>
      <c r="AF111" s="85">
        <f t="shared" si="57"/>
      </c>
      <c r="AG111" s="85">
        <f t="shared" si="58"/>
        <v>0</v>
      </c>
      <c r="AH111" s="85" t="str">
        <f t="shared" si="59"/>
        <v>None</v>
      </c>
      <c r="AI111" s="85" t="str">
        <f t="shared" si="60"/>
        <v>None</v>
      </c>
      <c r="AJ111" s="94">
        <f t="shared" ref="AJ111:AO111" si="236">IF($A111="","",HLOOKUP($AI111,$AD$3:$AR$9,AD$11,FALSE))</f>
      </c>
      <c r="AK111" s="94">
        <f t="shared" si="236"/>
      </c>
      <c r="AL111" s="94">
        <f t="shared" si="236"/>
      </c>
      <c r="AM111" s="94">
        <f t="shared" si="236"/>
      </c>
      <c r="AN111" s="94">
        <f t="shared" si="236"/>
      </c>
      <c r="AO111" s="94">
        <f t="shared" si="236"/>
      </c>
      <c r="AP111" s="95">
        <f t="shared" si="62"/>
        <v>0</v>
      </c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</row>
    <row r="112" ht="14.25" customHeight="1" spans="1:65" x14ac:dyDescent="0.25">
      <c r="A112" s="68">
        <f>IF(ISBLANK(CT!A127),"",CT!A127)</f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29">
        <f t="shared" si="47"/>
      </c>
      <c r="V112" s="73">
        <f t="shared" si="48"/>
      </c>
      <c r="W112" s="73">
        <f t="shared" si="49"/>
      </c>
      <c r="X112" s="73">
        <f t="shared" si="50"/>
      </c>
      <c r="Y112" s="73">
        <f t="shared" si="51"/>
      </c>
      <c r="Z112" s="73">
        <f t="shared" si="52"/>
      </c>
      <c r="AA112" s="73">
        <f t="shared" si="53"/>
      </c>
      <c r="AB112" s="4"/>
      <c r="AC112" s="85">
        <f t="shared" si="54"/>
      </c>
      <c r="AD112" s="85">
        <f t="shared" si="55"/>
      </c>
      <c r="AE112" s="85">
        <f t="shared" si="56"/>
      </c>
      <c r="AF112" s="85">
        <f t="shared" si="57"/>
      </c>
      <c r="AG112" s="85">
        <f t="shared" si="58"/>
        <v>0</v>
      </c>
      <c r="AH112" s="85" t="str">
        <f t="shared" si="59"/>
        <v>None</v>
      </c>
      <c r="AI112" s="85" t="str">
        <f t="shared" si="60"/>
        <v>None</v>
      </c>
      <c r="AJ112" s="94">
        <f t="shared" ref="AJ112:AO112" si="237">IF($A112="","",HLOOKUP($AI112,$AD$3:$AR$9,AD$11,FALSE))</f>
      </c>
      <c r="AK112" s="94">
        <f t="shared" si="237"/>
      </c>
      <c r="AL112" s="94">
        <f t="shared" si="237"/>
      </c>
      <c r="AM112" s="94">
        <f t="shared" si="237"/>
      </c>
      <c r="AN112" s="94">
        <f t="shared" si="237"/>
      </c>
      <c r="AO112" s="94">
        <f t="shared" si="237"/>
      </c>
      <c r="AP112" s="95">
        <f t="shared" si="62"/>
        <v>0</v>
      </c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</row>
    <row r="113" ht="14.25" customHeight="1" spans="1:65" x14ac:dyDescent="0.25">
      <c r="A113" s="68">
        <f>IF(ISBLANK(CT!A128),"",CT!A128)</f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29">
        <f t="shared" si="47"/>
      </c>
      <c r="V113" s="73">
        <f t="shared" si="48"/>
      </c>
      <c r="W113" s="73">
        <f t="shared" si="49"/>
      </c>
      <c r="X113" s="73">
        <f t="shared" si="50"/>
      </c>
      <c r="Y113" s="73">
        <f t="shared" si="51"/>
      </c>
      <c r="Z113" s="73">
        <f t="shared" si="52"/>
      </c>
      <c r="AA113" s="73">
        <f t="shared" si="53"/>
      </c>
      <c r="AB113" s="4"/>
      <c r="AC113" s="85">
        <f t="shared" si="54"/>
      </c>
      <c r="AD113" s="85">
        <f t="shared" si="55"/>
      </c>
      <c r="AE113" s="85">
        <f t="shared" si="56"/>
      </c>
      <c r="AF113" s="85">
        <f t="shared" si="57"/>
      </c>
      <c r="AG113" s="85">
        <f t="shared" si="58"/>
        <v>0</v>
      </c>
      <c r="AH113" s="85" t="str">
        <f t="shared" si="59"/>
        <v>None</v>
      </c>
      <c r="AI113" s="85" t="str">
        <f t="shared" si="60"/>
        <v>None</v>
      </c>
      <c r="AJ113" s="94">
        <f t="shared" ref="AJ113:AO113" si="238">IF($A113="","",HLOOKUP($AI113,$AD$3:$AR$9,AD$11,FALSE))</f>
      </c>
      <c r="AK113" s="94">
        <f t="shared" si="238"/>
      </c>
      <c r="AL113" s="94">
        <f t="shared" si="238"/>
      </c>
      <c r="AM113" s="94">
        <f t="shared" si="238"/>
      </c>
      <c r="AN113" s="94">
        <f t="shared" si="238"/>
      </c>
      <c r="AO113" s="94">
        <f t="shared" si="238"/>
      </c>
      <c r="AP113" s="95">
        <f t="shared" si="62"/>
        <v>0</v>
      </c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</row>
    <row r="114" ht="14.25" customHeight="1" spans="1:65" x14ac:dyDescent="0.25">
      <c r="A114" s="68">
        <f>IF(ISBLANK(CT!A129),"",CT!A129)</f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29">
        <f t="shared" si="47"/>
      </c>
      <c r="V114" s="73">
        <f t="shared" si="48"/>
      </c>
      <c r="W114" s="73">
        <f t="shared" si="49"/>
      </c>
      <c r="X114" s="73">
        <f t="shared" si="50"/>
      </c>
      <c r="Y114" s="73">
        <f t="shared" si="51"/>
      </c>
      <c r="Z114" s="73">
        <f t="shared" si="52"/>
      </c>
      <c r="AA114" s="73">
        <f t="shared" si="53"/>
      </c>
      <c r="AB114" s="4"/>
      <c r="AC114" s="85">
        <f t="shared" si="54"/>
      </c>
      <c r="AD114" s="85">
        <f t="shared" si="55"/>
      </c>
      <c r="AE114" s="85">
        <f t="shared" si="56"/>
      </c>
      <c r="AF114" s="85">
        <f t="shared" si="57"/>
      </c>
      <c r="AG114" s="85">
        <f t="shared" si="58"/>
        <v>0</v>
      </c>
      <c r="AH114" s="85" t="str">
        <f t="shared" si="59"/>
        <v>None</v>
      </c>
      <c r="AI114" s="85" t="str">
        <f t="shared" si="60"/>
        <v>None</v>
      </c>
      <c r="AJ114" s="94">
        <f t="shared" ref="AJ114:AO114" si="239">IF($A114="","",HLOOKUP($AI114,$AD$3:$AR$9,AD$11,FALSE))</f>
      </c>
      <c r="AK114" s="94">
        <f t="shared" si="239"/>
      </c>
      <c r="AL114" s="94">
        <f t="shared" si="239"/>
      </c>
      <c r="AM114" s="94">
        <f t="shared" si="239"/>
      </c>
      <c r="AN114" s="94">
        <f t="shared" si="239"/>
      </c>
      <c r="AO114" s="94">
        <f t="shared" si="239"/>
      </c>
      <c r="AP114" s="95">
        <f t="shared" si="62"/>
        <v>0</v>
      </c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</row>
    <row r="115" ht="14.25" customHeight="1" spans="1:65" x14ac:dyDescent="0.25">
      <c r="A115" s="68">
        <f>IF(ISBLANK(CT!A130),"",CT!A130)</f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29">
        <f t="shared" si="47"/>
      </c>
      <c r="V115" s="73">
        <f t="shared" si="48"/>
      </c>
      <c r="W115" s="73">
        <f t="shared" si="49"/>
      </c>
      <c r="X115" s="73">
        <f t="shared" si="50"/>
      </c>
      <c r="Y115" s="73">
        <f t="shared" si="51"/>
      </c>
      <c r="Z115" s="73">
        <f t="shared" si="52"/>
      </c>
      <c r="AA115" s="73">
        <f t="shared" si="53"/>
      </c>
      <c r="AB115" s="4"/>
      <c r="AC115" s="85">
        <f t="shared" si="54"/>
      </c>
      <c r="AD115" s="85">
        <f t="shared" si="55"/>
      </c>
      <c r="AE115" s="85">
        <f t="shared" si="56"/>
      </c>
      <c r="AF115" s="85">
        <f t="shared" si="57"/>
      </c>
      <c r="AG115" s="85">
        <f t="shared" si="58"/>
        <v>0</v>
      </c>
      <c r="AH115" s="85" t="str">
        <f t="shared" si="59"/>
        <v>None</v>
      </c>
      <c r="AI115" s="85" t="str">
        <f t="shared" si="60"/>
        <v>None</v>
      </c>
      <c r="AJ115" s="94">
        <f t="shared" ref="AJ115:AO115" si="240">IF($A115="","",HLOOKUP($AI115,$AD$3:$AR$9,AD$11,FALSE))</f>
      </c>
      <c r="AK115" s="94">
        <f t="shared" si="240"/>
      </c>
      <c r="AL115" s="94">
        <f t="shared" si="240"/>
      </c>
      <c r="AM115" s="94">
        <f t="shared" si="240"/>
      </c>
      <c r="AN115" s="94">
        <f t="shared" si="240"/>
      </c>
      <c r="AO115" s="94">
        <f t="shared" si="240"/>
      </c>
      <c r="AP115" s="95">
        <f t="shared" si="62"/>
        <v>0</v>
      </c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</row>
    <row r="116" ht="14.25" customHeight="1" spans="1:65" x14ac:dyDescent="0.25">
      <c r="A116" s="68">
        <f>IF(ISBLANK(CT!A131),"",CT!A131)</f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29">
        <f t="shared" si="47"/>
      </c>
      <c r="V116" s="73">
        <f t="shared" si="48"/>
      </c>
      <c r="W116" s="73">
        <f t="shared" si="49"/>
      </c>
      <c r="X116" s="73">
        <f t="shared" si="50"/>
      </c>
      <c r="Y116" s="73">
        <f t="shared" si="51"/>
      </c>
      <c r="Z116" s="73">
        <f t="shared" si="52"/>
      </c>
      <c r="AA116" s="73">
        <f t="shared" si="53"/>
      </c>
      <c r="AB116" s="4"/>
      <c r="AC116" s="85">
        <f t="shared" si="54"/>
      </c>
      <c r="AD116" s="85">
        <f t="shared" si="55"/>
      </c>
      <c r="AE116" s="85">
        <f t="shared" si="56"/>
      </c>
      <c r="AF116" s="85">
        <f t="shared" si="57"/>
      </c>
      <c r="AG116" s="85">
        <f t="shared" si="58"/>
        <v>0</v>
      </c>
      <c r="AH116" s="85" t="str">
        <f t="shared" si="59"/>
        <v>None</v>
      </c>
      <c r="AI116" s="85" t="str">
        <f t="shared" si="60"/>
        <v>None</v>
      </c>
      <c r="AJ116" s="94">
        <f t="shared" ref="AJ116:AO116" si="241">IF($A116="","",HLOOKUP($AI116,$AD$3:$AR$9,AD$11,FALSE))</f>
      </c>
      <c r="AK116" s="94">
        <f t="shared" si="241"/>
      </c>
      <c r="AL116" s="94">
        <f t="shared" si="241"/>
      </c>
      <c r="AM116" s="94">
        <f t="shared" si="241"/>
      </c>
      <c r="AN116" s="94">
        <f t="shared" si="241"/>
      </c>
      <c r="AO116" s="94">
        <f t="shared" si="241"/>
      </c>
      <c r="AP116" s="95">
        <f t="shared" si="62"/>
        <v>0</v>
      </c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</row>
    <row r="117" ht="14.25" customHeight="1" spans="1:65" x14ac:dyDescent="0.25">
      <c r="A117" s="68">
        <f>IF(ISBLANK(CT!A132),"",CT!A132)</f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29">
        <f t="shared" si="47"/>
      </c>
      <c r="V117" s="73">
        <f t="shared" si="48"/>
      </c>
      <c r="W117" s="73">
        <f t="shared" si="49"/>
      </c>
      <c r="X117" s="73">
        <f t="shared" si="50"/>
      </c>
      <c r="Y117" s="73">
        <f t="shared" si="51"/>
      </c>
      <c r="Z117" s="73">
        <f t="shared" si="52"/>
      </c>
      <c r="AA117" s="73">
        <f t="shared" si="53"/>
      </c>
      <c r="AB117" s="4"/>
      <c r="AC117" s="85">
        <f t="shared" si="54"/>
      </c>
      <c r="AD117" s="85">
        <f t="shared" si="55"/>
      </c>
      <c r="AE117" s="85">
        <f t="shared" si="56"/>
      </c>
      <c r="AF117" s="85">
        <f t="shared" si="57"/>
      </c>
      <c r="AG117" s="85">
        <f t="shared" si="58"/>
        <v>0</v>
      </c>
      <c r="AH117" s="85" t="str">
        <f t="shared" si="59"/>
        <v>None</v>
      </c>
      <c r="AI117" s="85" t="str">
        <f t="shared" si="60"/>
        <v>None</v>
      </c>
      <c r="AJ117" s="94">
        <f t="shared" ref="AJ117:AO117" si="242">IF($A117="","",HLOOKUP($AI117,$AD$3:$AR$9,AD$11,FALSE))</f>
      </c>
      <c r="AK117" s="94">
        <f t="shared" si="242"/>
      </c>
      <c r="AL117" s="94">
        <f t="shared" si="242"/>
      </c>
      <c r="AM117" s="94">
        <f t="shared" si="242"/>
      </c>
      <c r="AN117" s="94">
        <f t="shared" si="242"/>
      </c>
      <c r="AO117" s="94">
        <f t="shared" si="242"/>
      </c>
      <c r="AP117" s="95">
        <f t="shared" si="62"/>
        <v>0</v>
      </c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</row>
    <row r="118" ht="14.25" customHeight="1" spans="1:65" x14ac:dyDescent="0.25">
      <c r="A118" s="68">
        <f>IF(ISBLANK(CT!A133),"",CT!A133)</f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29">
        <f t="shared" si="47"/>
      </c>
      <c r="V118" s="73">
        <f t="shared" si="48"/>
      </c>
      <c r="W118" s="73">
        <f t="shared" si="49"/>
      </c>
      <c r="X118" s="73">
        <f t="shared" si="50"/>
      </c>
      <c r="Y118" s="73">
        <f t="shared" si="51"/>
      </c>
      <c r="Z118" s="73">
        <f t="shared" si="52"/>
      </c>
      <c r="AA118" s="73">
        <f t="shared" si="53"/>
      </c>
      <c r="AB118" s="4"/>
      <c r="AC118" s="85">
        <f t="shared" si="54"/>
      </c>
      <c r="AD118" s="85">
        <f t="shared" si="55"/>
      </c>
      <c r="AE118" s="85">
        <f t="shared" si="56"/>
      </c>
      <c r="AF118" s="85">
        <f t="shared" si="57"/>
      </c>
      <c r="AG118" s="85">
        <f t="shared" si="58"/>
        <v>0</v>
      </c>
      <c r="AH118" s="85" t="str">
        <f t="shared" si="59"/>
        <v>None</v>
      </c>
      <c r="AI118" s="85" t="str">
        <f t="shared" si="60"/>
        <v>None</v>
      </c>
      <c r="AJ118" s="94">
        <f t="shared" ref="AJ118:AO118" si="243">IF($A118="","",HLOOKUP($AI118,$AD$3:$AR$9,AD$11,FALSE))</f>
      </c>
      <c r="AK118" s="94">
        <f t="shared" si="243"/>
      </c>
      <c r="AL118" s="94">
        <f t="shared" si="243"/>
      </c>
      <c r="AM118" s="94">
        <f t="shared" si="243"/>
      </c>
      <c r="AN118" s="94">
        <f t="shared" si="243"/>
      </c>
      <c r="AO118" s="94">
        <f t="shared" si="243"/>
      </c>
      <c r="AP118" s="95">
        <f t="shared" si="62"/>
        <v>0</v>
      </c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</row>
    <row r="119" ht="14.25" customHeight="1" spans="1:65" x14ac:dyDescent="0.25">
      <c r="A119" s="68">
        <f>IF(ISBLANK(CT!A134),"",CT!A134)</f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29">
        <f t="shared" si="47"/>
      </c>
      <c r="V119" s="73">
        <f t="shared" si="48"/>
      </c>
      <c r="W119" s="73">
        <f t="shared" si="49"/>
      </c>
      <c r="X119" s="73">
        <f t="shared" si="50"/>
      </c>
      <c r="Y119" s="73">
        <f t="shared" si="51"/>
      </c>
      <c r="Z119" s="73">
        <f t="shared" si="52"/>
      </c>
      <c r="AA119" s="73">
        <f t="shared" si="53"/>
      </c>
      <c r="AB119" s="4"/>
      <c r="AC119" s="85">
        <f t="shared" si="54"/>
      </c>
      <c r="AD119" s="85">
        <f t="shared" si="55"/>
      </c>
      <c r="AE119" s="85">
        <f t="shared" si="56"/>
      </c>
      <c r="AF119" s="85">
        <f t="shared" si="57"/>
      </c>
      <c r="AG119" s="85">
        <f t="shared" si="58"/>
        <v>0</v>
      </c>
      <c r="AH119" s="85" t="str">
        <f t="shared" si="59"/>
        <v>None</v>
      </c>
      <c r="AI119" s="85" t="str">
        <f t="shared" si="60"/>
        <v>None</v>
      </c>
      <c r="AJ119" s="94">
        <f t="shared" ref="AJ119:AO119" si="244">IF($A119="","",HLOOKUP($AI119,$AD$3:$AR$9,AD$11,FALSE))</f>
      </c>
      <c r="AK119" s="94">
        <f t="shared" si="244"/>
      </c>
      <c r="AL119" s="94">
        <f t="shared" si="244"/>
      </c>
      <c r="AM119" s="94">
        <f t="shared" si="244"/>
      </c>
      <c r="AN119" s="94">
        <f t="shared" si="244"/>
      </c>
      <c r="AO119" s="94">
        <f t="shared" si="244"/>
      </c>
      <c r="AP119" s="95">
        <f t="shared" si="62"/>
        <v>0</v>
      </c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</row>
    <row r="120" ht="14.25" customHeight="1" spans="1:65" x14ac:dyDescent="0.25">
      <c r="A120" s="68">
        <f>IF(ISBLANK(CT!A135),"",CT!A135)</f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29">
        <f t="shared" si="47"/>
      </c>
      <c r="V120" s="73">
        <f t="shared" si="48"/>
      </c>
      <c r="W120" s="73">
        <f t="shared" si="49"/>
      </c>
      <c r="X120" s="73">
        <f t="shared" si="50"/>
      </c>
      <c r="Y120" s="73">
        <f t="shared" si="51"/>
      </c>
      <c r="Z120" s="73">
        <f t="shared" si="52"/>
      </c>
      <c r="AA120" s="73">
        <f t="shared" si="53"/>
      </c>
      <c r="AB120" s="4"/>
      <c r="AC120" s="85">
        <f t="shared" si="54"/>
      </c>
      <c r="AD120" s="85">
        <f t="shared" si="55"/>
      </c>
      <c r="AE120" s="85">
        <f t="shared" si="56"/>
      </c>
      <c r="AF120" s="85">
        <f t="shared" si="57"/>
      </c>
      <c r="AG120" s="85">
        <f t="shared" si="58"/>
        <v>0</v>
      </c>
      <c r="AH120" s="85" t="str">
        <f t="shared" si="59"/>
        <v>None</v>
      </c>
      <c r="AI120" s="85" t="str">
        <f t="shared" si="60"/>
        <v>None</v>
      </c>
      <c r="AJ120" s="94">
        <f t="shared" ref="AJ120:AO120" si="245">IF($A120="","",HLOOKUP($AI120,$AD$3:$AR$9,AD$11,FALSE))</f>
      </c>
      <c r="AK120" s="94">
        <f t="shared" si="245"/>
      </c>
      <c r="AL120" s="94">
        <f t="shared" si="245"/>
      </c>
      <c r="AM120" s="94">
        <f t="shared" si="245"/>
      </c>
      <c r="AN120" s="94">
        <f t="shared" si="245"/>
      </c>
      <c r="AO120" s="94">
        <f t="shared" si="245"/>
      </c>
      <c r="AP120" s="95">
        <f t="shared" si="62"/>
        <v>0</v>
      </c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</row>
    <row r="121" ht="14.25" customHeight="1" spans="1:65" x14ac:dyDescent="0.25">
      <c r="A121" s="68">
        <f>IF(ISBLANK(CT!A136),"",CT!A136)</f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29">
        <f t="shared" si="47"/>
      </c>
      <c r="V121" s="73">
        <f t="shared" si="48"/>
      </c>
      <c r="W121" s="73">
        <f t="shared" si="49"/>
      </c>
      <c r="X121" s="73">
        <f t="shared" si="50"/>
      </c>
      <c r="Y121" s="73">
        <f t="shared" si="51"/>
      </c>
      <c r="Z121" s="73">
        <f t="shared" si="52"/>
      </c>
      <c r="AA121" s="73">
        <f t="shared" si="53"/>
      </c>
      <c r="AB121" s="4"/>
      <c r="AC121" s="85">
        <f t="shared" si="54"/>
      </c>
      <c r="AD121" s="85">
        <f t="shared" si="55"/>
      </c>
      <c r="AE121" s="85">
        <f t="shared" si="56"/>
      </c>
      <c r="AF121" s="85">
        <f t="shared" si="57"/>
      </c>
      <c r="AG121" s="85">
        <f t="shared" si="58"/>
        <v>0</v>
      </c>
      <c r="AH121" s="85" t="str">
        <f t="shared" si="59"/>
        <v>None</v>
      </c>
      <c r="AI121" s="85" t="str">
        <f t="shared" si="60"/>
        <v>None</v>
      </c>
      <c r="AJ121" s="94">
        <f t="shared" ref="AJ121:AO121" si="246">IF($A121="","",HLOOKUP($AI121,$AD$3:$AR$9,AD$11,FALSE))</f>
      </c>
      <c r="AK121" s="94">
        <f t="shared" si="246"/>
      </c>
      <c r="AL121" s="94">
        <f t="shared" si="246"/>
      </c>
      <c r="AM121" s="94">
        <f t="shared" si="246"/>
      </c>
      <c r="AN121" s="94">
        <f t="shared" si="246"/>
      </c>
      <c r="AO121" s="94">
        <f t="shared" si="246"/>
      </c>
      <c r="AP121" s="95">
        <f t="shared" si="62"/>
        <v>0</v>
      </c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</row>
    <row r="122" ht="14.25" customHeight="1" spans="1:65" x14ac:dyDescent="0.25">
      <c r="A122" s="68">
        <f>IF(ISBLANK(CT!A137),"",CT!A137)</f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29">
        <f t="shared" si="47"/>
      </c>
      <c r="V122" s="73">
        <f t="shared" si="48"/>
      </c>
      <c r="W122" s="73">
        <f t="shared" si="49"/>
      </c>
      <c r="X122" s="73">
        <f t="shared" si="50"/>
      </c>
      <c r="Y122" s="73">
        <f t="shared" si="51"/>
      </c>
      <c r="Z122" s="73">
        <f t="shared" si="52"/>
      </c>
      <c r="AA122" s="73">
        <f t="shared" si="53"/>
      </c>
      <c r="AB122" s="4"/>
      <c r="AC122" s="85">
        <f t="shared" si="54"/>
      </c>
      <c r="AD122" s="85">
        <f t="shared" si="55"/>
      </c>
      <c r="AE122" s="85">
        <f t="shared" si="56"/>
      </c>
      <c r="AF122" s="85">
        <f t="shared" si="57"/>
      </c>
      <c r="AG122" s="85">
        <f t="shared" si="58"/>
        <v>0</v>
      </c>
      <c r="AH122" s="85" t="str">
        <f t="shared" si="59"/>
        <v>None</v>
      </c>
      <c r="AI122" s="85" t="str">
        <f t="shared" si="60"/>
        <v>None</v>
      </c>
      <c r="AJ122" s="94">
        <f t="shared" ref="AJ122:AO122" si="247">IF($A122="","",HLOOKUP($AI122,$AD$3:$AR$9,AD$11,FALSE))</f>
      </c>
      <c r="AK122" s="94">
        <f t="shared" si="247"/>
      </c>
      <c r="AL122" s="94">
        <f t="shared" si="247"/>
      </c>
      <c r="AM122" s="94">
        <f t="shared" si="247"/>
      </c>
      <c r="AN122" s="94">
        <f t="shared" si="247"/>
      </c>
      <c r="AO122" s="94">
        <f t="shared" si="247"/>
      </c>
      <c r="AP122" s="95">
        <f t="shared" si="62"/>
        <v>0</v>
      </c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</row>
    <row r="123" ht="14.25" customHeight="1" spans="1:65" x14ac:dyDescent="0.25">
      <c r="A123" s="68">
        <f>IF(ISBLANK(CT!A138),"",CT!A138)</f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29">
        <f t="shared" si="47"/>
      </c>
      <c r="V123" s="73">
        <f t="shared" si="48"/>
      </c>
      <c r="W123" s="73">
        <f t="shared" si="49"/>
      </c>
      <c r="X123" s="73">
        <f t="shared" si="50"/>
      </c>
      <c r="Y123" s="73">
        <f t="shared" si="51"/>
      </c>
      <c r="Z123" s="73">
        <f t="shared" si="52"/>
      </c>
      <c r="AA123" s="73">
        <f t="shared" si="53"/>
      </c>
      <c r="AB123" s="4"/>
      <c r="AC123" s="85">
        <f t="shared" si="54"/>
      </c>
      <c r="AD123" s="85">
        <f t="shared" si="55"/>
      </c>
      <c r="AE123" s="85">
        <f t="shared" si="56"/>
      </c>
      <c r="AF123" s="85">
        <f t="shared" si="57"/>
      </c>
      <c r="AG123" s="85">
        <f t="shared" si="58"/>
        <v>0</v>
      </c>
      <c r="AH123" s="85" t="str">
        <f t="shared" si="59"/>
        <v>None</v>
      </c>
      <c r="AI123" s="85" t="str">
        <f t="shared" si="60"/>
        <v>None</v>
      </c>
      <c r="AJ123" s="94">
        <f t="shared" ref="AJ123:AO123" si="248">IF($A123="","",HLOOKUP($AI123,$AD$3:$AR$9,AD$11,FALSE))</f>
      </c>
      <c r="AK123" s="94">
        <f t="shared" si="248"/>
      </c>
      <c r="AL123" s="94">
        <f t="shared" si="248"/>
      </c>
      <c r="AM123" s="94">
        <f t="shared" si="248"/>
      </c>
      <c r="AN123" s="94">
        <f t="shared" si="248"/>
      </c>
      <c r="AO123" s="94">
        <f t="shared" si="248"/>
      </c>
      <c r="AP123" s="95">
        <f t="shared" si="62"/>
        <v>0</v>
      </c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</row>
    <row r="124" ht="14.25" customHeight="1" spans="1:65" x14ac:dyDescent="0.25">
      <c r="A124" s="68">
        <f>IF(ISBLANK(CT!A139),"",CT!A139)</f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29">
        <f t="shared" si="47"/>
      </c>
      <c r="V124" s="73">
        <f t="shared" si="48"/>
      </c>
      <c r="W124" s="73">
        <f t="shared" si="49"/>
      </c>
      <c r="X124" s="73">
        <f t="shared" si="50"/>
      </c>
      <c r="Y124" s="73">
        <f t="shared" si="51"/>
      </c>
      <c r="Z124" s="73">
        <f t="shared" si="52"/>
      </c>
      <c r="AA124" s="73">
        <f t="shared" si="53"/>
      </c>
      <c r="AB124" s="4"/>
      <c r="AC124" s="85">
        <f t="shared" si="54"/>
      </c>
      <c r="AD124" s="85">
        <f t="shared" si="55"/>
      </c>
      <c r="AE124" s="85">
        <f t="shared" si="56"/>
      </c>
      <c r="AF124" s="85">
        <f t="shared" si="57"/>
      </c>
      <c r="AG124" s="85">
        <f t="shared" si="58"/>
        <v>0</v>
      </c>
      <c r="AH124" s="85" t="str">
        <f t="shared" si="59"/>
        <v>None</v>
      </c>
      <c r="AI124" s="85" t="str">
        <f t="shared" si="60"/>
        <v>None</v>
      </c>
      <c r="AJ124" s="94">
        <f t="shared" ref="AJ124:AO124" si="249">IF($A124="","",HLOOKUP($AI124,$AD$3:$AR$9,AD$11,FALSE))</f>
      </c>
      <c r="AK124" s="94">
        <f t="shared" si="249"/>
      </c>
      <c r="AL124" s="94">
        <f t="shared" si="249"/>
      </c>
      <c r="AM124" s="94">
        <f t="shared" si="249"/>
      </c>
      <c r="AN124" s="94">
        <f t="shared" si="249"/>
      </c>
      <c r="AO124" s="94">
        <f t="shared" si="249"/>
      </c>
      <c r="AP124" s="95">
        <f t="shared" si="62"/>
        <v>0</v>
      </c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</row>
    <row r="125" ht="14.25" customHeight="1" spans="1:65" x14ac:dyDescent="0.25">
      <c r="A125" s="68">
        <f>IF(ISBLANK(CT!A140),"",CT!A140)</f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29">
        <f t="shared" si="47"/>
      </c>
      <c r="V125" s="73">
        <f t="shared" si="48"/>
      </c>
      <c r="W125" s="73">
        <f t="shared" si="49"/>
      </c>
      <c r="X125" s="73">
        <f t="shared" si="50"/>
      </c>
      <c r="Y125" s="73">
        <f t="shared" si="51"/>
      </c>
      <c r="Z125" s="73">
        <f t="shared" si="52"/>
      </c>
      <c r="AA125" s="73">
        <f t="shared" si="53"/>
      </c>
      <c r="AB125" s="4"/>
      <c r="AC125" s="85">
        <f t="shared" si="54"/>
      </c>
      <c r="AD125" s="85">
        <f t="shared" si="55"/>
      </c>
      <c r="AE125" s="85">
        <f t="shared" si="56"/>
      </c>
      <c r="AF125" s="85">
        <f t="shared" si="57"/>
      </c>
      <c r="AG125" s="85">
        <f t="shared" si="58"/>
        <v>0</v>
      </c>
      <c r="AH125" s="85" t="str">
        <f t="shared" si="59"/>
        <v>None</v>
      </c>
      <c r="AI125" s="85" t="str">
        <f t="shared" si="60"/>
        <v>None</v>
      </c>
      <c r="AJ125" s="94">
        <f t="shared" ref="AJ125:AO125" si="250">IF($A125="","",HLOOKUP($AI125,$AD$3:$AR$9,AD$11,FALSE))</f>
      </c>
      <c r="AK125" s="94">
        <f t="shared" si="250"/>
      </c>
      <c r="AL125" s="94">
        <f t="shared" si="250"/>
      </c>
      <c r="AM125" s="94">
        <f t="shared" si="250"/>
      </c>
      <c r="AN125" s="94">
        <f t="shared" si="250"/>
      </c>
      <c r="AO125" s="94">
        <f t="shared" si="250"/>
      </c>
      <c r="AP125" s="95">
        <f t="shared" si="62"/>
        <v>0</v>
      </c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</row>
    <row r="126" ht="14.25" customHeight="1" spans="1:65" x14ac:dyDescent="0.25">
      <c r="A126" s="68">
        <f>IF(ISBLANK(CT!A141),"",CT!A141)</f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29">
        <f t="shared" si="47"/>
      </c>
      <c r="V126" s="73">
        <f t="shared" si="48"/>
      </c>
      <c r="W126" s="73">
        <f t="shared" si="49"/>
      </c>
      <c r="X126" s="73">
        <f t="shared" si="50"/>
      </c>
      <c r="Y126" s="73">
        <f t="shared" si="51"/>
      </c>
      <c r="Z126" s="73">
        <f t="shared" si="52"/>
      </c>
      <c r="AA126" s="73">
        <f t="shared" si="53"/>
      </c>
      <c r="AB126" s="4"/>
      <c r="AC126" s="85">
        <f t="shared" si="54"/>
      </c>
      <c r="AD126" s="85">
        <f t="shared" si="55"/>
      </c>
      <c r="AE126" s="85">
        <f t="shared" si="56"/>
      </c>
      <c r="AF126" s="85">
        <f t="shared" si="57"/>
      </c>
      <c r="AG126" s="85">
        <f t="shared" si="58"/>
        <v>0</v>
      </c>
      <c r="AH126" s="85" t="str">
        <f t="shared" si="59"/>
        <v>None</v>
      </c>
      <c r="AI126" s="85" t="str">
        <f t="shared" si="60"/>
        <v>None</v>
      </c>
      <c r="AJ126" s="94">
        <f t="shared" ref="AJ126:AO126" si="251">IF($A126="","",HLOOKUP($AI126,$AD$3:$AR$9,AD$11,FALSE))</f>
      </c>
      <c r="AK126" s="94">
        <f t="shared" si="251"/>
      </c>
      <c r="AL126" s="94">
        <f t="shared" si="251"/>
      </c>
      <c r="AM126" s="94">
        <f t="shared" si="251"/>
      </c>
      <c r="AN126" s="94">
        <f t="shared" si="251"/>
      </c>
      <c r="AO126" s="94">
        <f t="shared" si="251"/>
      </c>
      <c r="AP126" s="95">
        <f t="shared" si="62"/>
        <v>0</v>
      </c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</row>
    <row r="127" ht="14.25" customHeight="1" spans="1:65" x14ac:dyDescent="0.25">
      <c r="A127" s="68">
        <f>IF(ISBLANK(CT!A142),"",CT!A142)</f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29">
        <f t="shared" si="47"/>
      </c>
      <c r="V127" s="73">
        <f t="shared" si="48"/>
      </c>
      <c r="W127" s="73">
        <f t="shared" si="49"/>
      </c>
      <c r="X127" s="73">
        <f t="shared" si="50"/>
      </c>
      <c r="Y127" s="73">
        <f t="shared" si="51"/>
      </c>
      <c r="Z127" s="73">
        <f t="shared" si="52"/>
      </c>
      <c r="AA127" s="73">
        <f t="shared" si="53"/>
      </c>
      <c r="AB127" s="4"/>
      <c r="AC127" s="85">
        <f t="shared" si="54"/>
      </c>
      <c r="AD127" s="85">
        <f t="shared" si="55"/>
      </c>
      <c r="AE127" s="85">
        <f t="shared" si="56"/>
      </c>
      <c r="AF127" s="85">
        <f t="shared" si="57"/>
      </c>
      <c r="AG127" s="85">
        <f t="shared" si="58"/>
        <v>0</v>
      </c>
      <c r="AH127" s="85" t="str">
        <f t="shared" si="59"/>
        <v>None</v>
      </c>
      <c r="AI127" s="85" t="str">
        <f t="shared" si="60"/>
        <v>None</v>
      </c>
      <c r="AJ127" s="94">
        <f t="shared" ref="AJ127:AO127" si="252">IF($A127="","",HLOOKUP($AI127,$AD$3:$AR$9,AD$11,FALSE))</f>
      </c>
      <c r="AK127" s="94">
        <f t="shared" si="252"/>
      </c>
      <c r="AL127" s="94">
        <f t="shared" si="252"/>
      </c>
      <c r="AM127" s="94">
        <f t="shared" si="252"/>
      </c>
      <c r="AN127" s="94">
        <f t="shared" si="252"/>
      </c>
      <c r="AO127" s="94">
        <f t="shared" si="252"/>
      </c>
      <c r="AP127" s="95">
        <f t="shared" si="62"/>
        <v>0</v>
      </c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</row>
    <row r="128" ht="14.25" customHeight="1" spans="1:65" x14ac:dyDescent="0.25">
      <c r="A128" s="68">
        <f>IF(ISBLANK(CT!A143),"",CT!A143)</f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29">
        <f t="shared" si="47"/>
      </c>
      <c r="V128" s="73">
        <f t="shared" si="48"/>
      </c>
      <c r="W128" s="73">
        <f t="shared" si="49"/>
      </c>
      <c r="X128" s="73">
        <f t="shared" si="50"/>
      </c>
      <c r="Y128" s="73">
        <f t="shared" si="51"/>
      </c>
      <c r="Z128" s="73">
        <f t="shared" si="52"/>
      </c>
      <c r="AA128" s="73">
        <f t="shared" si="53"/>
      </c>
      <c r="AB128" s="4"/>
      <c r="AC128" s="85">
        <f t="shared" si="54"/>
      </c>
      <c r="AD128" s="85">
        <f t="shared" si="55"/>
      </c>
      <c r="AE128" s="85">
        <f t="shared" si="56"/>
      </c>
      <c r="AF128" s="85">
        <f t="shared" si="57"/>
      </c>
      <c r="AG128" s="85">
        <f t="shared" si="58"/>
        <v>0</v>
      </c>
      <c r="AH128" s="85" t="str">
        <f t="shared" si="59"/>
        <v>None</v>
      </c>
      <c r="AI128" s="85" t="str">
        <f t="shared" si="60"/>
        <v>None</v>
      </c>
      <c r="AJ128" s="94">
        <f t="shared" ref="AJ128:AO128" si="253">IF($A128="","",HLOOKUP($AI128,$AD$3:$AR$9,AD$11,FALSE))</f>
      </c>
      <c r="AK128" s="94">
        <f t="shared" si="253"/>
      </c>
      <c r="AL128" s="94">
        <f t="shared" si="253"/>
      </c>
      <c r="AM128" s="94">
        <f t="shared" si="253"/>
      </c>
      <c r="AN128" s="94">
        <f t="shared" si="253"/>
      </c>
      <c r="AO128" s="94">
        <f t="shared" si="253"/>
      </c>
      <c r="AP128" s="95">
        <f t="shared" si="62"/>
        <v>0</v>
      </c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</row>
    <row r="129" ht="14.25" customHeight="1" spans="1:65" x14ac:dyDescent="0.25">
      <c r="A129" s="68">
        <f>IF(ISBLANK(CT!A144),"",CT!A144)</f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29">
        <f t="shared" si="47"/>
      </c>
      <c r="V129" s="73">
        <f t="shared" si="48"/>
      </c>
      <c r="W129" s="73">
        <f t="shared" si="49"/>
      </c>
      <c r="X129" s="73">
        <f t="shared" si="50"/>
      </c>
      <c r="Y129" s="73">
        <f t="shared" si="51"/>
      </c>
      <c r="Z129" s="73">
        <f t="shared" si="52"/>
      </c>
      <c r="AA129" s="73">
        <f t="shared" si="53"/>
      </c>
      <c r="AB129" s="4"/>
      <c r="AC129" s="85">
        <f t="shared" si="54"/>
      </c>
      <c r="AD129" s="85">
        <f t="shared" si="55"/>
      </c>
      <c r="AE129" s="85">
        <f t="shared" si="56"/>
      </c>
      <c r="AF129" s="85">
        <f t="shared" si="57"/>
      </c>
      <c r="AG129" s="85">
        <f t="shared" si="58"/>
        <v>0</v>
      </c>
      <c r="AH129" s="85" t="str">
        <f t="shared" si="59"/>
        <v>None</v>
      </c>
      <c r="AI129" s="85" t="str">
        <f t="shared" si="60"/>
        <v>None</v>
      </c>
      <c r="AJ129" s="94">
        <f t="shared" ref="AJ129:AO129" si="254">IF($A129="","",HLOOKUP($AI129,$AD$3:$AR$9,AD$11,FALSE))</f>
      </c>
      <c r="AK129" s="94">
        <f t="shared" si="254"/>
      </c>
      <c r="AL129" s="94">
        <f t="shared" si="254"/>
      </c>
      <c r="AM129" s="94">
        <f t="shared" si="254"/>
      </c>
      <c r="AN129" s="94">
        <f t="shared" si="254"/>
      </c>
      <c r="AO129" s="94">
        <f t="shared" si="254"/>
      </c>
      <c r="AP129" s="95">
        <f t="shared" si="62"/>
        <v>0</v>
      </c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</row>
    <row r="130" ht="14.25" customHeight="1" spans="1:65" x14ac:dyDescent="0.25">
      <c r="A130" s="68">
        <f>IF(ISBLANK(CT!A145),"",CT!A145)</f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29">
        <f t="shared" si="47"/>
      </c>
      <c r="V130" s="73">
        <f t="shared" si="48"/>
      </c>
      <c r="W130" s="73">
        <f t="shared" si="49"/>
      </c>
      <c r="X130" s="73">
        <f t="shared" si="50"/>
      </c>
      <c r="Y130" s="73">
        <f t="shared" si="51"/>
      </c>
      <c r="Z130" s="73">
        <f t="shared" si="52"/>
      </c>
      <c r="AA130" s="73">
        <f t="shared" si="53"/>
      </c>
      <c r="AB130" s="4"/>
      <c r="AC130" s="85">
        <f t="shared" si="54"/>
      </c>
      <c r="AD130" s="85">
        <f t="shared" si="55"/>
      </c>
      <c r="AE130" s="85">
        <f t="shared" si="56"/>
      </c>
      <c r="AF130" s="85">
        <f t="shared" si="57"/>
      </c>
      <c r="AG130" s="85">
        <f t="shared" si="58"/>
        <v>0</v>
      </c>
      <c r="AH130" s="85" t="str">
        <f t="shared" si="59"/>
        <v>None</v>
      </c>
      <c r="AI130" s="85" t="str">
        <f t="shared" si="60"/>
        <v>None</v>
      </c>
      <c r="AJ130" s="94">
        <f t="shared" ref="AJ130:AO130" si="255">IF($A130="","",HLOOKUP($AI130,$AD$3:$AR$9,AD$11,FALSE))</f>
      </c>
      <c r="AK130" s="94">
        <f t="shared" si="255"/>
      </c>
      <c r="AL130" s="94">
        <f t="shared" si="255"/>
      </c>
      <c r="AM130" s="94">
        <f t="shared" si="255"/>
      </c>
      <c r="AN130" s="94">
        <f t="shared" si="255"/>
      </c>
      <c r="AO130" s="94">
        <f t="shared" si="255"/>
      </c>
      <c r="AP130" s="95">
        <f t="shared" si="62"/>
        <v>0</v>
      </c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</row>
    <row r="131" ht="14.25" customHeight="1" spans="1:65" x14ac:dyDescent="0.25">
      <c r="A131" s="68">
        <f>IF(ISBLANK(CT!A146),"",CT!A146)</f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29">
        <f t="shared" si="47"/>
      </c>
      <c r="V131" s="73">
        <f t="shared" si="48"/>
      </c>
      <c r="W131" s="73">
        <f t="shared" si="49"/>
      </c>
      <c r="X131" s="73">
        <f t="shared" si="50"/>
      </c>
      <c r="Y131" s="73">
        <f t="shared" si="51"/>
      </c>
      <c r="Z131" s="73">
        <f t="shared" si="52"/>
      </c>
      <c r="AA131" s="73">
        <f t="shared" si="53"/>
      </c>
      <c r="AB131" s="4"/>
      <c r="AC131" s="85">
        <f t="shared" si="54"/>
      </c>
      <c r="AD131" s="85">
        <f t="shared" si="55"/>
      </c>
      <c r="AE131" s="85">
        <f t="shared" si="56"/>
      </c>
      <c r="AF131" s="85">
        <f t="shared" si="57"/>
      </c>
      <c r="AG131" s="85">
        <f t="shared" si="58"/>
        <v>0</v>
      </c>
      <c r="AH131" s="85" t="str">
        <f t="shared" si="59"/>
        <v>None</v>
      </c>
      <c r="AI131" s="85" t="str">
        <f t="shared" si="60"/>
        <v>None</v>
      </c>
      <c r="AJ131" s="94">
        <f t="shared" ref="AJ131:AO131" si="256">IF($A131="","",HLOOKUP($AI131,$AD$3:$AR$9,AD$11,FALSE))</f>
      </c>
      <c r="AK131" s="94">
        <f t="shared" si="256"/>
      </c>
      <c r="AL131" s="94">
        <f t="shared" si="256"/>
      </c>
      <c r="AM131" s="94">
        <f t="shared" si="256"/>
      </c>
      <c r="AN131" s="94">
        <f t="shared" si="256"/>
      </c>
      <c r="AO131" s="94">
        <f t="shared" si="256"/>
      </c>
      <c r="AP131" s="95">
        <f t="shared" si="62"/>
        <v>0</v>
      </c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</row>
    <row r="132" ht="14.25" customHeight="1" spans="1:65" x14ac:dyDescent="0.25">
      <c r="A132" s="68">
        <f>IF(ISBLANK(CT!A147),"",CT!A147)</f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29">
        <f t="shared" si="47"/>
      </c>
      <c r="V132" s="73">
        <f t="shared" si="48"/>
      </c>
      <c r="W132" s="73">
        <f t="shared" si="49"/>
      </c>
      <c r="X132" s="73">
        <f t="shared" si="50"/>
      </c>
      <c r="Y132" s="73">
        <f t="shared" si="51"/>
      </c>
      <c r="Z132" s="73">
        <f t="shared" si="52"/>
      </c>
      <c r="AA132" s="73">
        <f t="shared" si="53"/>
      </c>
      <c r="AB132" s="4"/>
      <c r="AC132" s="85">
        <f t="shared" si="54"/>
      </c>
      <c r="AD132" s="85">
        <f t="shared" si="55"/>
      </c>
      <c r="AE132" s="85">
        <f t="shared" si="56"/>
      </c>
      <c r="AF132" s="85">
        <f t="shared" si="57"/>
      </c>
      <c r="AG132" s="85">
        <f t="shared" si="58"/>
        <v>0</v>
      </c>
      <c r="AH132" s="85" t="str">
        <f t="shared" si="59"/>
        <v>None</v>
      </c>
      <c r="AI132" s="85" t="str">
        <f t="shared" si="60"/>
        <v>None</v>
      </c>
      <c r="AJ132" s="94">
        <f t="shared" ref="AJ132:AO132" si="257">IF($A132="","",HLOOKUP($AI132,$AD$3:$AR$9,AD$11,FALSE))</f>
      </c>
      <c r="AK132" s="94">
        <f t="shared" si="257"/>
      </c>
      <c r="AL132" s="94">
        <f t="shared" si="257"/>
      </c>
      <c r="AM132" s="94">
        <f t="shared" si="257"/>
      </c>
      <c r="AN132" s="94">
        <f t="shared" si="257"/>
      </c>
      <c r="AO132" s="94">
        <f t="shared" si="257"/>
      </c>
      <c r="AP132" s="95">
        <f t="shared" si="62"/>
        <v>0</v>
      </c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</row>
    <row r="133" ht="14.25" customHeight="1" spans="1:65" x14ac:dyDescent="0.25">
      <c r="A133" s="68">
        <f>IF(ISBLANK(CT!A148),"",CT!A148)</f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29">
        <f t="shared" si="47"/>
      </c>
      <c r="V133" s="73">
        <f t="shared" si="48"/>
      </c>
      <c r="W133" s="73">
        <f t="shared" si="49"/>
      </c>
      <c r="X133" s="73">
        <f t="shared" si="50"/>
      </c>
      <c r="Y133" s="73">
        <f t="shared" si="51"/>
      </c>
      <c r="Z133" s="73">
        <f t="shared" si="52"/>
      </c>
      <c r="AA133" s="73">
        <f t="shared" si="53"/>
      </c>
      <c r="AB133" s="4"/>
      <c r="AC133" s="85">
        <f t="shared" si="54"/>
      </c>
      <c r="AD133" s="85">
        <f t="shared" si="55"/>
      </c>
      <c r="AE133" s="85">
        <f t="shared" si="56"/>
      </c>
      <c r="AF133" s="85">
        <f t="shared" si="57"/>
      </c>
      <c r="AG133" s="85">
        <f t="shared" si="58"/>
        <v>0</v>
      </c>
      <c r="AH133" s="85" t="str">
        <f t="shared" si="59"/>
        <v>None</v>
      </c>
      <c r="AI133" s="85" t="str">
        <f t="shared" si="60"/>
        <v>None</v>
      </c>
      <c r="AJ133" s="94">
        <f t="shared" ref="AJ133:AO133" si="258">IF($A133="","",HLOOKUP($AI133,$AD$3:$AR$9,AD$11,FALSE))</f>
      </c>
      <c r="AK133" s="94">
        <f t="shared" si="258"/>
      </c>
      <c r="AL133" s="94">
        <f t="shared" si="258"/>
      </c>
      <c r="AM133" s="94">
        <f t="shared" si="258"/>
      </c>
      <c r="AN133" s="94">
        <f t="shared" si="258"/>
      </c>
      <c r="AO133" s="94">
        <f t="shared" si="258"/>
      </c>
      <c r="AP133" s="95">
        <f t="shared" si="62"/>
        <v>0</v>
      </c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</row>
    <row r="134" ht="14.25" customHeight="1" spans="1:65" x14ac:dyDescent="0.25">
      <c r="A134" s="68">
        <f>IF(ISBLANK(CT!A149),"",CT!A149)</f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29">
        <f t="shared" si="47"/>
      </c>
      <c r="V134" s="73">
        <f t="shared" si="48"/>
      </c>
      <c r="W134" s="73">
        <f t="shared" si="49"/>
      </c>
      <c r="X134" s="73">
        <f t="shared" si="50"/>
      </c>
      <c r="Y134" s="73">
        <f t="shared" si="51"/>
      </c>
      <c r="Z134" s="73">
        <f t="shared" si="52"/>
      </c>
      <c r="AA134" s="73">
        <f t="shared" si="53"/>
      </c>
      <c r="AB134" s="4"/>
      <c r="AC134" s="85">
        <f t="shared" si="54"/>
      </c>
      <c r="AD134" s="85">
        <f t="shared" si="55"/>
      </c>
      <c r="AE134" s="85">
        <f t="shared" si="56"/>
      </c>
      <c r="AF134" s="85">
        <f t="shared" si="57"/>
      </c>
      <c r="AG134" s="85">
        <f t="shared" si="58"/>
        <v>0</v>
      </c>
      <c r="AH134" s="85" t="str">
        <f t="shared" si="59"/>
        <v>None</v>
      </c>
      <c r="AI134" s="85" t="str">
        <f t="shared" si="60"/>
        <v>None</v>
      </c>
      <c r="AJ134" s="94">
        <f t="shared" ref="AJ134:AO134" si="259">IF($A134="","",HLOOKUP($AI134,$AD$3:$AR$9,AD$11,FALSE))</f>
      </c>
      <c r="AK134" s="94">
        <f t="shared" si="259"/>
      </c>
      <c r="AL134" s="94">
        <f t="shared" si="259"/>
      </c>
      <c r="AM134" s="94">
        <f t="shared" si="259"/>
      </c>
      <c r="AN134" s="94">
        <f t="shared" si="259"/>
      </c>
      <c r="AO134" s="94">
        <f t="shared" si="259"/>
      </c>
      <c r="AP134" s="95">
        <f t="shared" si="62"/>
        <v>0</v>
      </c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</row>
    <row r="135" ht="14.25" customHeight="1" spans="1:65" x14ac:dyDescent="0.25">
      <c r="A135" s="68">
        <f>IF(ISBLANK(CT!A150),"",CT!A150)</f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29">
        <f t="shared" si="47"/>
      </c>
      <c r="V135" s="73">
        <f t="shared" si="48"/>
      </c>
      <c r="W135" s="73">
        <f t="shared" si="49"/>
      </c>
      <c r="X135" s="73">
        <f t="shared" si="50"/>
      </c>
      <c r="Y135" s="73">
        <f t="shared" si="51"/>
      </c>
      <c r="Z135" s="73">
        <f t="shared" si="52"/>
      </c>
      <c r="AA135" s="73">
        <f t="shared" si="53"/>
      </c>
      <c r="AB135" s="4"/>
      <c r="AC135" s="85">
        <f t="shared" si="54"/>
      </c>
      <c r="AD135" s="85">
        <f t="shared" si="55"/>
      </c>
      <c r="AE135" s="85">
        <f t="shared" si="56"/>
      </c>
      <c r="AF135" s="85">
        <f t="shared" si="57"/>
      </c>
      <c r="AG135" s="85">
        <f t="shared" si="58"/>
        <v>0</v>
      </c>
      <c r="AH135" s="85" t="str">
        <f t="shared" si="59"/>
        <v>None</v>
      </c>
      <c r="AI135" s="85" t="str">
        <f t="shared" si="60"/>
        <v>None</v>
      </c>
      <c r="AJ135" s="94">
        <f t="shared" ref="AJ135:AO135" si="260">IF($A135="","",HLOOKUP($AI135,$AD$3:$AR$9,AD$11,FALSE))</f>
      </c>
      <c r="AK135" s="94">
        <f t="shared" si="260"/>
      </c>
      <c r="AL135" s="94">
        <f t="shared" si="260"/>
      </c>
      <c r="AM135" s="94">
        <f t="shared" si="260"/>
      </c>
      <c r="AN135" s="94">
        <f t="shared" si="260"/>
      </c>
      <c r="AO135" s="94">
        <f t="shared" si="260"/>
      </c>
      <c r="AP135" s="95">
        <f t="shared" si="62"/>
        <v>0</v>
      </c>
      <c r="AQ135" s="4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4"/>
      <c r="BF135" s="4"/>
      <c r="BG135" s="4"/>
      <c r="BH135" s="4"/>
      <c r="BI135" s="4"/>
      <c r="BJ135" s="4"/>
      <c r="BK135" s="4"/>
      <c r="BL135" s="4"/>
      <c r="BM135" s="4"/>
    </row>
    <row r="136" ht="14.25" customHeight="1" spans="1:65" x14ac:dyDescent="0.25">
      <c r="A136" s="68">
        <f>IF(ISBLANK(CT!A151),"",CT!A151)</f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29">
        <f t="shared" si="47"/>
      </c>
      <c r="V136" s="73">
        <f t="shared" si="48"/>
      </c>
      <c r="W136" s="73">
        <f t="shared" si="49"/>
      </c>
      <c r="X136" s="73">
        <f t="shared" si="50"/>
      </c>
      <c r="Y136" s="73">
        <f t="shared" si="51"/>
      </c>
      <c r="Z136" s="73">
        <f t="shared" si="52"/>
      </c>
      <c r="AA136" s="73">
        <f t="shared" si="53"/>
      </c>
      <c r="AB136" s="4"/>
      <c r="AC136" s="85">
        <f t="shared" si="54"/>
      </c>
      <c r="AD136" s="85">
        <f t="shared" si="55"/>
      </c>
      <c r="AE136" s="85">
        <f t="shared" si="56"/>
      </c>
      <c r="AF136" s="85">
        <f t="shared" si="57"/>
      </c>
      <c r="AG136" s="85">
        <f t="shared" si="58"/>
        <v>0</v>
      </c>
      <c r="AH136" s="85" t="str">
        <f t="shared" si="59"/>
        <v>None</v>
      </c>
      <c r="AI136" s="85" t="str">
        <f t="shared" si="60"/>
        <v>None</v>
      </c>
      <c r="AJ136" s="94">
        <f t="shared" ref="AJ136:AO136" si="261">IF($A136="","",HLOOKUP($AI136,$AD$3:$AR$9,AD$11,FALSE))</f>
      </c>
      <c r="AK136" s="94">
        <f t="shared" si="261"/>
      </c>
      <c r="AL136" s="94">
        <f t="shared" si="261"/>
      </c>
      <c r="AM136" s="94">
        <f t="shared" si="261"/>
      </c>
      <c r="AN136" s="94">
        <f t="shared" si="261"/>
      </c>
      <c r="AO136" s="94">
        <f t="shared" si="261"/>
      </c>
      <c r="AP136" s="95">
        <f t="shared" si="62"/>
        <v>0</v>
      </c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</row>
    <row r="137" ht="14.25" customHeight="1" spans="1:65" x14ac:dyDescent="0.25">
      <c r="A137" s="68">
        <f>IF(ISBLANK(CT!A152),"",CT!A152)</f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29">
        <f t="shared" si="47"/>
      </c>
      <c r="V137" s="73">
        <f t="shared" si="48"/>
      </c>
      <c r="W137" s="73">
        <f t="shared" si="49"/>
      </c>
      <c r="X137" s="73">
        <f t="shared" si="50"/>
      </c>
      <c r="Y137" s="73">
        <f t="shared" si="51"/>
      </c>
      <c r="Z137" s="73">
        <f t="shared" si="52"/>
      </c>
      <c r="AA137" s="73">
        <f t="shared" si="53"/>
      </c>
      <c r="AB137" s="4"/>
      <c r="AC137" s="85">
        <f t="shared" si="54"/>
      </c>
      <c r="AD137" s="85">
        <f t="shared" si="55"/>
      </c>
      <c r="AE137" s="85">
        <f t="shared" si="56"/>
      </c>
      <c r="AF137" s="85">
        <f t="shared" si="57"/>
      </c>
      <c r="AG137" s="85">
        <f t="shared" si="58"/>
        <v>0</v>
      </c>
      <c r="AH137" s="85" t="str">
        <f t="shared" si="59"/>
        <v>None</v>
      </c>
      <c r="AI137" s="85" t="str">
        <f t="shared" si="60"/>
        <v>None</v>
      </c>
      <c r="AJ137" s="94">
        <f t="shared" ref="AJ137:AO137" si="262">IF($A137="","",HLOOKUP($AI137,$AD$3:$AR$9,AD$11,FALSE))</f>
      </c>
      <c r="AK137" s="94">
        <f t="shared" si="262"/>
      </c>
      <c r="AL137" s="94">
        <f t="shared" si="262"/>
      </c>
      <c r="AM137" s="94">
        <f t="shared" si="262"/>
      </c>
      <c r="AN137" s="94">
        <f t="shared" si="262"/>
      </c>
      <c r="AO137" s="94">
        <f t="shared" si="262"/>
      </c>
      <c r="AP137" s="95">
        <f t="shared" si="62"/>
        <v>0</v>
      </c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</row>
    <row r="138" ht="14.25" customHeight="1" spans="1:65" x14ac:dyDescent="0.25">
      <c r="A138" s="68">
        <f>IF(ISBLANK(CT!A153),"",CT!A153)</f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29">
        <f t="shared" si="47"/>
      </c>
      <c r="V138" s="73">
        <f t="shared" si="48"/>
      </c>
      <c r="W138" s="73">
        <f t="shared" si="49"/>
      </c>
      <c r="X138" s="73">
        <f t="shared" si="50"/>
      </c>
      <c r="Y138" s="73">
        <f t="shared" si="51"/>
      </c>
      <c r="Z138" s="73">
        <f t="shared" si="52"/>
      </c>
      <c r="AA138" s="73">
        <f t="shared" si="53"/>
      </c>
      <c r="AB138" s="4"/>
      <c r="AC138" s="85">
        <f t="shared" si="54"/>
      </c>
      <c r="AD138" s="85">
        <f t="shared" si="55"/>
      </c>
      <c r="AE138" s="85">
        <f t="shared" si="56"/>
      </c>
      <c r="AF138" s="85">
        <f t="shared" si="57"/>
      </c>
      <c r="AG138" s="85">
        <f t="shared" si="58"/>
        <v>0</v>
      </c>
      <c r="AH138" s="85" t="str">
        <f t="shared" si="59"/>
        <v>None</v>
      </c>
      <c r="AI138" s="85" t="str">
        <f t="shared" si="60"/>
        <v>None</v>
      </c>
      <c r="AJ138" s="94">
        <f t="shared" ref="AJ138:AO138" si="263">IF($A138="","",HLOOKUP($AI138,$AD$3:$AR$9,AD$11,FALSE))</f>
      </c>
      <c r="AK138" s="94">
        <f t="shared" si="263"/>
      </c>
      <c r="AL138" s="94">
        <f t="shared" si="263"/>
      </c>
      <c r="AM138" s="94">
        <f t="shared" si="263"/>
      </c>
      <c r="AN138" s="94">
        <f t="shared" si="263"/>
      </c>
      <c r="AO138" s="94">
        <f t="shared" si="263"/>
      </c>
      <c r="AP138" s="95">
        <f t="shared" si="62"/>
        <v>0</v>
      </c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</row>
    <row r="139" ht="14.25" customHeight="1" spans="1:65" x14ac:dyDescent="0.25">
      <c r="A139" s="68">
        <f>IF(ISBLANK(CT!A154),"",CT!A154)</f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29">
        <f t="shared" si="47"/>
      </c>
      <c r="V139" s="73">
        <f t="shared" si="48"/>
      </c>
      <c r="W139" s="73">
        <f t="shared" si="49"/>
      </c>
      <c r="X139" s="73">
        <f t="shared" si="50"/>
      </c>
      <c r="Y139" s="73">
        <f t="shared" si="51"/>
      </c>
      <c r="Z139" s="73">
        <f t="shared" si="52"/>
      </c>
      <c r="AA139" s="73">
        <f t="shared" si="53"/>
      </c>
      <c r="AB139" s="4"/>
      <c r="AC139" s="85">
        <f t="shared" si="54"/>
      </c>
      <c r="AD139" s="85">
        <f t="shared" si="55"/>
      </c>
      <c r="AE139" s="85">
        <f t="shared" si="56"/>
      </c>
      <c r="AF139" s="85">
        <f t="shared" si="57"/>
      </c>
      <c r="AG139" s="85">
        <f t="shared" si="58"/>
        <v>0</v>
      </c>
      <c r="AH139" s="85" t="str">
        <f t="shared" si="59"/>
        <v>None</v>
      </c>
      <c r="AI139" s="85" t="str">
        <f t="shared" si="60"/>
        <v>None</v>
      </c>
      <c r="AJ139" s="94">
        <f t="shared" ref="AJ139:AO139" si="264">IF($A139="","",HLOOKUP($AI139,$AD$3:$AR$9,AD$11,FALSE))</f>
      </c>
      <c r="AK139" s="94">
        <f t="shared" si="264"/>
      </c>
      <c r="AL139" s="94">
        <f t="shared" si="264"/>
      </c>
      <c r="AM139" s="94">
        <f t="shared" si="264"/>
      </c>
      <c r="AN139" s="94">
        <f t="shared" si="264"/>
      </c>
      <c r="AO139" s="94">
        <f t="shared" si="264"/>
      </c>
      <c r="AP139" s="95">
        <f t="shared" si="62"/>
        <v>0</v>
      </c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</row>
    <row r="140" ht="14.25" customHeight="1" spans="1:65" x14ac:dyDescent="0.25">
      <c r="A140" s="68">
        <f>IF(ISBLANK(CT!A155),"",CT!A155)</f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29">
        <f t="shared" si="47"/>
      </c>
      <c r="V140" s="73">
        <f t="shared" si="48"/>
      </c>
      <c r="W140" s="73">
        <f t="shared" si="49"/>
      </c>
      <c r="X140" s="73">
        <f t="shared" si="50"/>
      </c>
      <c r="Y140" s="73">
        <f t="shared" si="51"/>
      </c>
      <c r="Z140" s="73">
        <f t="shared" si="52"/>
      </c>
      <c r="AA140" s="73">
        <f t="shared" si="53"/>
      </c>
      <c r="AB140" s="4"/>
      <c r="AC140" s="85">
        <f t="shared" si="54"/>
      </c>
      <c r="AD140" s="85">
        <f t="shared" si="55"/>
      </c>
      <c r="AE140" s="85">
        <f t="shared" si="56"/>
      </c>
      <c r="AF140" s="85">
        <f t="shared" si="57"/>
      </c>
      <c r="AG140" s="85">
        <f t="shared" si="58"/>
        <v>0</v>
      </c>
      <c r="AH140" s="85" t="str">
        <f t="shared" si="59"/>
        <v>None</v>
      </c>
      <c r="AI140" s="85" t="str">
        <f t="shared" si="60"/>
        <v>None</v>
      </c>
      <c r="AJ140" s="94">
        <f t="shared" ref="AJ140:AO140" si="265">IF($A140="","",HLOOKUP($AI140,$AD$3:$AR$9,AD$11,FALSE))</f>
      </c>
      <c r="AK140" s="94">
        <f t="shared" si="265"/>
      </c>
      <c r="AL140" s="94">
        <f t="shared" si="265"/>
      </c>
      <c r="AM140" s="94">
        <f t="shared" si="265"/>
      </c>
      <c r="AN140" s="94">
        <f t="shared" si="265"/>
      </c>
      <c r="AO140" s="94">
        <f t="shared" si="265"/>
      </c>
      <c r="AP140" s="95">
        <f t="shared" si="62"/>
        <v>0</v>
      </c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</row>
    <row r="141" ht="14.25" customHeight="1" spans="1:65" x14ac:dyDescent="0.25">
      <c r="A141" s="68">
        <f>IF(ISBLANK(CT!A156),"",CT!A156)</f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29">
        <f t="shared" si="47"/>
      </c>
      <c r="V141" s="73">
        <f t="shared" si="48"/>
      </c>
      <c r="W141" s="73">
        <f t="shared" si="49"/>
      </c>
      <c r="X141" s="73">
        <f t="shared" si="50"/>
      </c>
      <c r="Y141" s="73">
        <f t="shared" si="51"/>
      </c>
      <c r="Z141" s="73">
        <f t="shared" si="52"/>
      </c>
      <c r="AA141" s="73">
        <f t="shared" si="53"/>
      </c>
      <c r="AB141" s="4"/>
      <c r="AC141" s="85">
        <f t="shared" si="54"/>
      </c>
      <c r="AD141" s="85">
        <f t="shared" si="55"/>
      </c>
      <c r="AE141" s="85">
        <f t="shared" si="56"/>
      </c>
      <c r="AF141" s="85">
        <f t="shared" si="57"/>
      </c>
      <c r="AG141" s="85">
        <f t="shared" si="58"/>
        <v>0</v>
      </c>
      <c r="AH141" s="85" t="str">
        <f t="shared" si="59"/>
        <v>None</v>
      </c>
      <c r="AI141" s="85" t="str">
        <f t="shared" si="60"/>
        <v>None</v>
      </c>
      <c r="AJ141" s="94">
        <f t="shared" ref="AJ141:AO141" si="266">IF($A141="","",HLOOKUP($AI141,$AD$3:$AR$9,AD$11,FALSE))</f>
      </c>
      <c r="AK141" s="94">
        <f t="shared" si="266"/>
      </c>
      <c r="AL141" s="94">
        <f t="shared" si="266"/>
      </c>
      <c r="AM141" s="94">
        <f t="shared" si="266"/>
      </c>
      <c r="AN141" s="94">
        <f t="shared" si="266"/>
      </c>
      <c r="AO141" s="94">
        <f t="shared" si="266"/>
      </c>
      <c r="AP141" s="95">
        <f t="shared" si="62"/>
        <v>0</v>
      </c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</row>
    <row r="142" ht="14.25" customHeight="1" spans="1:65" x14ac:dyDescent="0.2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52"/>
      <c r="BF142" s="52"/>
      <c r="BG142" s="52"/>
      <c r="BH142" s="52"/>
      <c r="BI142" s="52"/>
      <c r="BJ142" s="52"/>
      <c r="BK142" s="52"/>
      <c r="BL142" s="52"/>
      <c r="BM142" s="52"/>
    </row>
    <row r="143" ht="14.25" customHeight="1" spans="1:65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</row>
    <row r="144" ht="14.25" customHeight="1" spans="1:65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</row>
    <row r="145" ht="14.25" customHeight="1" spans="1:65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</row>
    <row r="146" ht="14.25" customHeight="1" spans="1:65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</row>
    <row r="147" ht="14.25" customHeight="1" spans="1:65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</row>
    <row r="148" ht="14.25" customHeight="1" spans="1:65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</row>
    <row r="149" ht="14.25" customHeight="1" spans="1:65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</row>
    <row r="150" ht="14.25" customHeight="1" spans="1:65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</row>
    <row r="151" ht="14.25" customHeight="1" spans="1:65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</row>
    <row r="152" ht="14.25" customHeight="1" spans="1:65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</row>
    <row r="153" ht="14.25" customHeight="1" spans="1:65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</row>
    <row r="154" ht="14.25" customHeight="1" spans="1:65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</row>
    <row r="155" ht="14.25" customHeight="1" spans="1:65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</row>
    <row r="156" ht="14.25" customHeight="1" spans="1:65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</row>
    <row r="157" ht="14.25" customHeight="1" spans="1:65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</row>
    <row r="158" ht="14.25" customHeight="1" spans="1:65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</row>
    <row r="159" ht="14.25" customHeight="1" spans="1:65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</row>
    <row r="160" ht="14.25" customHeight="1" spans="1:65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</row>
    <row r="161" ht="14.25" customHeight="1" spans="1:65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</row>
    <row r="162" ht="14.25" customHeight="1" spans="1:65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</row>
    <row r="163" ht="14.25" customHeight="1" spans="1:65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</row>
    <row r="164" ht="14.25" customHeight="1" spans="1:65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</row>
    <row r="165" ht="14.25" customHeight="1" spans="1:65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</row>
    <row r="166" ht="14.25" customHeight="1" spans="1:65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</row>
    <row r="167" ht="14.25" customHeight="1" spans="1:65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</row>
    <row r="168" ht="14.25" customHeight="1" spans="1:65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</row>
    <row r="169" ht="14.25" customHeight="1" spans="1:65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</row>
    <row r="170" ht="14.25" customHeight="1" spans="1:65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</row>
    <row r="171" ht="14.25" customHeight="1" spans="1:65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</row>
    <row r="172" ht="14.25" customHeight="1" spans="1:65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</row>
    <row r="173" ht="14.25" customHeight="1" spans="1:65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</row>
    <row r="174" ht="14.25" customHeight="1" spans="1:65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</row>
    <row r="175" ht="14.25" customHeight="1" spans="1:65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</row>
    <row r="176" ht="14.25" customHeight="1" spans="1:65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</row>
    <row r="177" ht="14.25" customHeight="1" spans="1:65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</row>
    <row r="178" ht="14.25" customHeight="1" spans="1:65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</row>
    <row r="179" ht="14.25" customHeight="1" spans="1:65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</row>
    <row r="180" ht="14.25" customHeight="1" spans="1:65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</row>
    <row r="181" ht="14.25" customHeight="1" spans="1:65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</row>
    <row r="182" ht="14.25" customHeight="1" spans="1:65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</row>
    <row r="183" ht="14.25" customHeight="1" spans="1:65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</row>
    <row r="184" ht="14.25" customHeight="1" spans="1:65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</row>
    <row r="185" ht="14.25" customHeight="1" spans="1:65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</row>
    <row r="186" ht="14.25" customHeight="1" spans="1:65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</row>
    <row r="187" ht="14.25" customHeight="1" spans="1:65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</row>
    <row r="188" ht="14.25" customHeight="1" spans="1:65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</row>
    <row r="189" ht="14.25" customHeight="1" spans="1:65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</row>
    <row r="190" ht="14.25" customHeight="1" spans="1:65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</row>
    <row r="191" ht="14.25" customHeight="1" spans="1:65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</row>
    <row r="192" ht="14.25" customHeight="1" spans="1:65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</row>
    <row r="193" ht="14.25" customHeight="1" spans="1:65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</row>
    <row r="194" ht="14.25" customHeight="1" spans="1:65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</row>
    <row r="195" ht="14.25" customHeight="1" spans="1:65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</row>
    <row r="196" ht="14.25" customHeight="1" spans="1:65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</row>
    <row r="197" ht="14.25" customHeight="1" spans="1:65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</row>
    <row r="198" ht="14.25" customHeight="1" spans="1:65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</row>
    <row r="199" ht="14.25" customHeight="1" spans="1:65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</row>
    <row r="200" ht="14.25" customHeight="1" spans="1:65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</row>
    <row r="201" ht="14.25" customHeight="1" spans="1:65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</row>
    <row r="202" ht="14.25" customHeight="1" spans="1:65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</row>
    <row r="203" ht="14.25" customHeight="1" spans="1:65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</row>
    <row r="204" ht="14.25" customHeight="1" spans="1:65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</row>
    <row r="205" ht="14.25" customHeight="1" spans="1:65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</row>
    <row r="206" ht="14.25" customHeight="1" spans="1:65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</row>
    <row r="207" ht="14.25" customHeight="1" spans="1:65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</row>
    <row r="208" ht="14.25" customHeight="1" spans="1:65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</row>
    <row r="209" ht="14.25" customHeight="1" spans="1:65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</row>
    <row r="210" ht="14.25" customHeight="1" spans="1:65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</row>
    <row r="211" ht="14.25" customHeight="1" spans="1:65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</row>
    <row r="212" ht="14.25" customHeight="1" spans="1:65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</row>
    <row r="213" ht="14.25" customHeight="1" spans="1:65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</row>
    <row r="214" ht="14.25" customHeight="1" spans="1:65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</row>
    <row r="215" ht="14.25" customHeight="1" spans="1:65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</row>
    <row r="216" ht="14.25" customHeight="1" spans="1:65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</row>
    <row r="217" ht="14.25" customHeight="1" spans="1:65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</row>
    <row r="218" ht="14.25" customHeight="1" spans="1:65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</row>
    <row r="219" ht="14.25" customHeight="1" spans="1:65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</row>
    <row r="220" ht="14.25" customHeight="1" spans="1:65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</row>
    <row r="221" ht="14.25" customHeight="1" spans="1:65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</row>
    <row r="222" ht="14.25" customHeight="1" spans="1:65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</row>
    <row r="223" ht="14.25" customHeight="1" spans="1:65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</row>
    <row r="224" ht="14.25" customHeight="1" spans="1:65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</row>
    <row r="225" ht="14.25" customHeight="1" spans="1:65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</row>
    <row r="226" ht="14.25" customHeight="1" spans="1:65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</row>
    <row r="227" ht="14.25" customHeight="1" spans="1:65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</row>
    <row r="228" ht="14.25" customHeight="1" spans="1:65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</row>
    <row r="229" ht="14.25" customHeight="1" spans="1:65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</row>
    <row r="230" ht="14.25" customHeight="1" spans="1:65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</row>
    <row r="231" ht="14.25" customHeight="1" spans="1:65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</row>
    <row r="232" ht="14.25" customHeight="1" spans="1:65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</row>
    <row r="233" ht="14.25" customHeight="1" spans="1:65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</row>
    <row r="234" ht="14.25" customHeight="1" spans="1:65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</row>
    <row r="235" ht="14.25" customHeight="1" spans="1:65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</row>
    <row r="236" ht="14.25" customHeight="1" spans="1:65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</row>
    <row r="237" ht="14.25" customHeight="1" spans="1:65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</row>
    <row r="238" ht="14.25" customHeight="1" spans="1:65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</row>
    <row r="239" ht="14.25" customHeight="1" spans="1:65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</row>
    <row r="240" ht="14.25" customHeight="1" spans="1:65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</row>
    <row r="241" ht="14.25" customHeight="1" spans="1:65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</row>
    <row r="242" ht="14.25" customHeight="1" spans="1:65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</row>
    <row r="243" ht="14.25" customHeight="1" spans="1:65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</row>
    <row r="244" ht="14.25" customHeight="1" spans="1:65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</row>
    <row r="245" ht="14.25" customHeight="1" spans="1:65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</row>
    <row r="246" ht="14.25" customHeight="1" spans="1:65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</row>
    <row r="247" ht="14.25" customHeight="1" spans="1:65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</row>
    <row r="248" ht="14.25" customHeight="1" spans="1:65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</row>
    <row r="249" ht="14.25" customHeight="1" spans="1:65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</row>
    <row r="250" ht="14.25" customHeight="1" spans="1:65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</row>
    <row r="251" ht="14.25" customHeight="1" spans="1:65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</row>
    <row r="252" ht="14.25" customHeight="1" spans="1:65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</row>
    <row r="253" ht="14.25" customHeight="1" spans="1:65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</row>
    <row r="254" ht="14.25" customHeight="1" spans="1:65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</row>
    <row r="255" ht="14.25" customHeight="1" spans="1:65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</row>
    <row r="256" ht="14.25" customHeight="1" spans="1:65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</row>
    <row r="257" ht="14.25" customHeight="1" spans="1:65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</row>
    <row r="258" ht="14.25" customHeight="1" spans="1:65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</row>
    <row r="259" ht="14.25" customHeight="1" spans="1:65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</row>
    <row r="260" ht="14.25" customHeight="1" spans="1:65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</row>
    <row r="261" ht="14.25" customHeight="1" spans="1:65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</row>
    <row r="262" ht="14.25" customHeight="1" spans="1:65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</row>
    <row r="263" ht="14.25" customHeight="1" spans="1:65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</row>
    <row r="264" ht="14.25" customHeight="1" spans="1:65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</row>
    <row r="265" ht="14.25" customHeight="1" spans="1:65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</row>
    <row r="266" ht="14.25" customHeight="1" spans="1:65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</row>
    <row r="267" ht="14.25" customHeight="1" spans="1:65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</row>
    <row r="268" ht="14.25" customHeight="1" spans="1:65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</row>
    <row r="269" ht="14.25" customHeight="1" spans="1:65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</row>
    <row r="270" ht="14.25" customHeight="1" spans="1:65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</row>
    <row r="271" ht="14.25" customHeight="1" spans="1:65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</row>
    <row r="272" ht="14.25" customHeight="1" spans="1:65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</row>
    <row r="273" ht="14.25" customHeight="1" spans="1:65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</row>
    <row r="274" ht="14.25" customHeight="1" spans="1:65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</row>
    <row r="275" ht="14.25" customHeight="1" spans="1:65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</row>
    <row r="276" ht="14.25" customHeight="1" spans="1:65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</row>
    <row r="277" ht="14.25" customHeight="1" spans="1:65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</row>
    <row r="278" ht="14.25" customHeight="1" spans="1:65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</row>
    <row r="279" ht="14.25" customHeight="1" spans="1:65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</row>
    <row r="280" ht="14.25" customHeight="1" spans="1:65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</row>
    <row r="281" ht="14.25" customHeight="1" spans="1:65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</row>
    <row r="282" ht="14.25" customHeight="1" spans="1:65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</row>
    <row r="283" ht="14.25" customHeight="1" spans="1:65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</row>
    <row r="284" ht="14.25" customHeight="1" spans="1:65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</row>
    <row r="285" ht="14.25" customHeight="1" spans="1:65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</row>
    <row r="286" ht="14.25" customHeight="1" spans="1:65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</row>
    <row r="287" ht="14.25" customHeight="1" spans="1:65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</row>
    <row r="288" ht="14.25" customHeight="1" spans="1:65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</row>
    <row r="289" ht="14.25" customHeight="1" spans="1:65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</row>
    <row r="290" ht="14.25" customHeight="1" spans="1:65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</row>
    <row r="291" ht="14.25" customHeight="1" spans="1:65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</row>
    <row r="292" ht="14.25" customHeight="1" spans="1:65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</row>
    <row r="293" ht="14.25" customHeight="1" spans="1:65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</row>
    <row r="294" ht="14.25" customHeight="1" spans="1:65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</row>
    <row r="295" ht="14.25" customHeight="1" spans="1:65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</row>
    <row r="296" ht="14.25" customHeight="1" spans="1:65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</row>
    <row r="297" ht="14.25" customHeight="1" spans="1:65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</row>
    <row r="298" ht="14.25" customHeight="1" spans="1:65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</row>
    <row r="299" ht="14.25" customHeight="1" spans="1:65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</row>
    <row r="300" ht="14.25" customHeight="1" spans="1:65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</row>
    <row r="301" ht="14.25" customHeight="1" spans="1:65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</row>
    <row r="302" ht="14.25" customHeight="1" spans="1:65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</row>
    <row r="303" ht="14.25" customHeight="1" spans="1:65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</row>
    <row r="304" ht="14.25" customHeight="1" spans="1:65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</row>
    <row r="305" ht="14.25" customHeight="1" spans="1:65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</row>
    <row r="306" ht="14.25" customHeight="1" spans="1:65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</row>
    <row r="307" ht="14.25" customHeight="1" spans="1:65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</row>
    <row r="308" ht="14.25" customHeight="1" spans="1:65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</row>
    <row r="309" ht="14.25" customHeight="1" spans="1:65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</row>
    <row r="310" ht="14.25" customHeight="1" spans="1:65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</row>
    <row r="311" ht="14.25" customHeight="1" spans="1:65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</row>
    <row r="312" ht="14.25" customHeight="1" spans="1:65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</row>
    <row r="313" ht="14.25" customHeight="1" spans="1:65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</row>
    <row r="314" ht="14.25" customHeight="1" spans="1:65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</row>
    <row r="315" ht="14.25" customHeight="1" spans="1:65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</row>
    <row r="316" ht="14.25" customHeight="1" spans="1:65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</row>
    <row r="317" ht="14.25" customHeight="1" spans="1:65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</row>
    <row r="318" ht="14.25" customHeight="1" spans="1:65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</row>
    <row r="319" ht="14.25" customHeight="1" spans="1:65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</row>
    <row r="320" ht="14.25" customHeight="1" spans="1:65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</row>
    <row r="321" ht="14.25" customHeight="1" spans="1:65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</row>
    <row r="322" ht="14.25" customHeight="1" spans="1:65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</row>
    <row r="323" ht="14.25" customHeight="1" spans="1:65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</row>
    <row r="324" ht="14.25" customHeight="1" spans="1:65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</row>
    <row r="325" ht="14.25" customHeight="1" spans="1:65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</row>
    <row r="326" ht="14.25" customHeight="1" spans="1:65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</row>
    <row r="327" ht="14.25" customHeight="1" spans="1:65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</row>
    <row r="328" ht="14.25" customHeight="1" spans="1:65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</row>
    <row r="329" ht="14.25" customHeight="1" spans="1:65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</row>
    <row r="330" ht="14.25" customHeight="1" spans="1:65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</row>
    <row r="331" ht="14.25" customHeight="1" spans="1:65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</row>
    <row r="332" ht="14.25" customHeight="1" spans="1:65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</row>
    <row r="333" ht="14.25" customHeight="1" spans="1:65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</row>
    <row r="334" ht="14.25" customHeight="1" spans="1:65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</row>
    <row r="335" ht="14.25" customHeight="1" spans="1:65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</row>
    <row r="336" ht="14.25" customHeight="1" spans="1:65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</row>
    <row r="337" ht="14.25" customHeight="1" spans="1:65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</row>
    <row r="338" ht="14.25" customHeight="1" spans="1:65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</row>
    <row r="339" ht="14.25" customHeight="1" spans="1:65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</row>
    <row r="340" ht="14.25" customHeight="1" spans="1:65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</row>
    <row r="341" ht="14.25" customHeight="1" spans="1:65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</row>
    <row r="342" ht="14.25" customHeight="1" spans="1:65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</row>
    <row r="343" ht="14.25" customHeight="1" spans="1:65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</row>
    <row r="344" ht="14.25" customHeight="1" spans="1:65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</row>
    <row r="345" ht="14.25" customHeight="1" spans="1:65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</row>
    <row r="346" ht="14.25" customHeight="1" spans="1:65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</row>
    <row r="347" ht="14.25" customHeight="1" spans="1:65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</row>
    <row r="348" ht="14.25" customHeight="1" spans="1:65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</row>
    <row r="349" ht="14.25" customHeight="1" spans="1:65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</row>
    <row r="350" ht="14.25" customHeight="1" spans="1:65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</row>
    <row r="351" ht="14.25" customHeight="1" spans="1:65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</row>
    <row r="352" ht="14.25" customHeight="1" spans="1:65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</row>
    <row r="353" ht="14.25" customHeight="1" spans="1:65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</row>
    <row r="354" ht="14.25" customHeight="1" spans="1:65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</row>
    <row r="355" ht="14.25" customHeight="1" spans="1:65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</row>
    <row r="356" ht="14.25" customHeight="1" spans="1:65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</row>
    <row r="357" ht="14.25" customHeight="1" spans="1:65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</row>
    <row r="358" ht="14.25" customHeight="1" spans="1:65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</row>
    <row r="359" ht="14.25" customHeight="1" spans="1:65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</row>
    <row r="360" ht="14.25" customHeight="1" spans="1:65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</row>
    <row r="361" ht="14.25" customHeight="1" spans="1:65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</row>
    <row r="362" ht="14.25" customHeight="1" spans="1:65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</row>
    <row r="363" ht="14.25" customHeight="1" spans="1:65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</row>
    <row r="364" ht="14.25" customHeight="1" spans="1:65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</row>
    <row r="365" ht="14.25" customHeight="1" spans="1:65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</row>
    <row r="366" ht="14.25" customHeight="1" spans="1:65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</row>
    <row r="367" ht="14.25" customHeight="1" spans="1:65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</row>
    <row r="368" ht="14.25" customHeight="1" spans="1:65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</row>
    <row r="369" ht="14.25" customHeight="1" spans="1:65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</row>
    <row r="370" ht="14.25" customHeight="1" spans="1:65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</row>
    <row r="371" ht="14.25" customHeight="1" spans="1:65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</row>
    <row r="372" ht="14.25" customHeight="1" spans="1:65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</row>
    <row r="373" ht="14.25" customHeight="1" spans="1:65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</row>
    <row r="374" ht="14.25" customHeight="1" spans="1:65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</row>
    <row r="375" ht="14.25" customHeight="1" spans="1:65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</row>
    <row r="376" ht="14.25" customHeight="1" spans="1:65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</row>
    <row r="377" ht="14.25" customHeight="1" spans="1:65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</row>
    <row r="378" ht="14.25" customHeight="1" spans="1:65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</row>
    <row r="379" ht="14.25" customHeight="1" spans="1:65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</row>
    <row r="380" ht="14.25" customHeight="1" spans="1:65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</row>
    <row r="381" ht="14.25" customHeight="1" spans="1:65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</row>
    <row r="382" ht="14.25" customHeight="1" spans="1:65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</row>
    <row r="383" ht="14.25" customHeight="1" spans="1:65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</row>
    <row r="384" ht="14.25" customHeight="1" spans="1:65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</row>
    <row r="385" ht="14.25" customHeight="1" spans="1:65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</row>
    <row r="386" ht="14.25" customHeight="1" spans="1:65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</row>
    <row r="387" ht="14.25" customHeight="1" spans="1:65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</row>
    <row r="388" ht="14.25" customHeight="1" spans="1:65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</row>
    <row r="389" ht="14.25" customHeight="1" spans="1:65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</row>
    <row r="390" ht="14.25" customHeight="1" spans="1:65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</row>
    <row r="391" ht="14.25" customHeight="1" spans="1:65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</row>
    <row r="392" ht="14.25" customHeight="1" spans="1:65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</row>
    <row r="393" ht="14.25" customHeight="1" spans="1:65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</row>
    <row r="394" ht="14.25" customHeight="1" spans="1:65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</row>
    <row r="395" ht="14.25" customHeight="1" spans="1:65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</row>
    <row r="396" ht="14.25" customHeight="1" spans="1:65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</row>
    <row r="397" ht="14.25" customHeight="1" spans="1:65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</row>
    <row r="398" ht="14.25" customHeight="1" spans="1:65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</row>
    <row r="399" ht="14.25" customHeight="1" spans="1:65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</row>
    <row r="400" ht="14.25" customHeight="1" spans="1:65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</row>
    <row r="401" ht="14.25" customHeight="1" spans="1:65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</row>
    <row r="402" ht="14.25" customHeight="1" spans="1:65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</row>
    <row r="403" ht="14.25" customHeight="1" spans="1:65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</row>
    <row r="404" ht="14.25" customHeight="1" spans="1:65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</row>
    <row r="405" ht="14.25" customHeight="1" spans="1:65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</row>
    <row r="406" ht="14.25" customHeight="1" spans="1:65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</row>
    <row r="407" ht="14.25" customHeight="1" spans="1:65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</row>
    <row r="408" ht="14.25" customHeight="1" spans="1:65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</row>
    <row r="409" ht="14.25" customHeight="1" spans="1:65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</row>
    <row r="410" ht="14.25" customHeight="1" spans="1:65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</row>
    <row r="411" ht="14.25" customHeight="1" spans="1:65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</row>
    <row r="412" ht="14.25" customHeight="1" spans="1:65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</row>
    <row r="413" ht="14.25" customHeight="1" spans="1:65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</row>
    <row r="414" ht="14.25" customHeight="1" spans="1:65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</row>
    <row r="415" ht="14.25" customHeight="1" spans="1:65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</row>
    <row r="416" ht="14.25" customHeight="1" spans="1:65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</row>
    <row r="417" ht="14.25" customHeight="1" spans="1:65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</row>
    <row r="418" ht="14.25" customHeight="1" spans="1:65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</row>
    <row r="419" ht="14.25" customHeight="1" spans="1:65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</row>
    <row r="420" ht="14.25" customHeight="1" spans="1:65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</row>
    <row r="421" ht="14.25" customHeight="1" spans="1:65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</row>
    <row r="422" ht="14.25" customHeight="1" spans="1:65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</row>
    <row r="423" ht="14.25" customHeight="1" spans="1:65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</row>
    <row r="424" ht="14.25" customHeight="1" spans="1:65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</row>
    <row r="425" ht="14.25" customHeight="1" spans="1:65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</row>
    <row r="426" ht="14.25" customHeight="1" spans="1:65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</row>
    <row r="427" ht="14.25" customHeight="1" spans="1:65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</row>
    <row r="428" ht="14.25" customHeight="1" spans="1:65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</row>
    <row r="429" ht="14.25" customHeight="1" spans="1:65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</row>
    <row r="430" ht="14.25" customHeight="1" spans="1:65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</row>
    <row r="431" ht="14.25" customHeight="1" spans="1:65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</row>
    <row r="432" ht="14.25" customHeight="1" spans="1:65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</row>
    <row r="433" ht="14.25" customHeight="1" spans="1:65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</row>
    <row r="434" ht="14.25" customHeight="1" spans="1:65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</row>
    <row r="435" ht="14.25" customHeight="1" spans="1:65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</row>
    <row r="436" ht="14.25" customHeight="1" spans="1:65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</row>
    <row r="437" ht="14.25" customHeight="1" spans="1:65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</row>
    <row r="438" ht="14.25" customHeight="1" spans="1:65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</row>
    <row r="439" ht="14.25" customHeight="1" spans="1:65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</row>
    <row r="440" ht="14.25" customHeight="1" spans="1:65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</row>
    <row r="441" ht="14.25" customHeight="1" spans="1:65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</row>
    <row r="442" ht="14.25" customHeight="1" spans="1:65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</row>
    <row r="443" ht="14.25" customHeight="1" spans="1:65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</row>
    <row r="444" ht="14.25" customHeight="1" spans="1:65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</row>
    <row r="445" ht="14.25" customHeight="1" spans="1:65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</row>
    <row r="446" ht="14.25" customHeight="1" spans="1:65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</row>
    <row r="447" ht="14.25" customHeight="1" spans="1:65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</row>
    <row r="448" ht="14.25" customHeight="1" spans="1:65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</row>
    <row r="449" ht="14.25" customHeight="1" spans="1:65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</row>
    <row r="450" ht="14.25" customHeight="1" spans="1:65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</row>
    <row r="451" ht="14.25" customHeight="1" spans="1:65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</row>
    <row r="452" ht="14.25" customHeight="1" spans="1:65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</row>
    <row r="453" ht="14.25" customHeight="1" spans="1:65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</row>
    <row r="454" ht="14.25" customHeight="1" spans="1:65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</row>
    <row r="455" ht="14.25" customHeight="1" spans="1:65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</row>
    <row r="456" ht="14.25" customHeight="1" spans="1:65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</row>
    <row r="457" ht="14.25" customHeight="1" spans="1:65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</row>
    <row r="458" ht="14.25" customHeight="1" spans="1:65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</row>
    <row r="459" ht="14.25" customHeight="1" spans="1:65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</row>
    <row r="460" ht="14.25" customHeight="1" spans="1:65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</row>
    <row r="461" ht="14.25" customHeight="1" spans="1:65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</row>
    <row r="462" ht="14.25" customHeight="1" spans="1:65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</row>
    <row r="463" ht="14.25" customHeight="1" spans="1:65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</row>
    <row r="464" ht="14.25" customHeight="1" spans="1:65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</row>
    <row r="465" ht="14.25" customHeight="1" spans="1:65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</row>
    <row r="466" ht="14.25" customHeight="1" spans="1:65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</row>
    <row r="467" ht="14.25" customHeight="1" spans="1:65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</row>
    <row r="468" ht="14.25" customHeight="1" spans="1:65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</row>
    <row r="469" ht="14.25" customHeight="1" spans="1:65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</row>
    <row r="470" ht="14.25" customHeight="1" spans="1:65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</row>
    <row r="471" ht="14.25" customHeight="1" spans="1:65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</row>
    <row r="472" ht="14.25" customHeight="1" spans="1:65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</row>
    <row r="473" ht="14.25" customHeight="1" spans="1:65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</row>
    <row r="474" ht="14.25" customHeight="1" spans="1:65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</row>
    <row r="475" ht="14.25" customHeight="1" spans="1:65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</row>
    <row r="476" ht="14.25" customHeight="1" spans="1:65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</row>
    <row r="477" ht="14.25" customHeight="1" spans="1:65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</row>
    <row r="478" ht="14.25" customHeight="1" spans="1:65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</row>
    <row r="479" ht="14.25" customHeight="1" spans="1:65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</row>
    <row r="480" ht="14.25" customHeight="1" spans="1:65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</row>
    <row r="481" ht="14.25" customHeight="1" spans="1:65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</row>
    <row r="482" ht="14.25" customHeight="1" spans="1:65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</row>
    <row r="483" ht="14.25" customHeight="1" spans="1:65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</row>
    <row r="484" ht="14.25" customHeight="1" spans="1:65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</row>
    <row r="485" ht="14.25" customHeight="1" spans="1:65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</row>
    <row r="486" ht="14.25" customHeight="1" spans="1:65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</row>
    <row r="487" ht="14.25" customHeight="1" spans="1:65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</row>
    <row r="488" ht="14.25" customHeight="1" spans="1:65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</row>
    <row r="489" ht="14.25" customHeight="1" spans="1:65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</row>
    <row r="490" ht="14.25" customHeight="1" spans="1:65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</row>
    <row r="491" ht="14.25" customHeight="1" spans="1:65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</row>
    <row r="492" ht="14.25" customHeight="1" spans="1:65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</row>
    <row r="493" ht="14.25" customHeight="1" spans="1:65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</row>
    <row r="494" ht="14.25" customHeight="1" spans="1:65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</row>
    <row r="495" ht="14.25" customHeight="1" spans="1:65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</row>
    <row r="496" ht="14.25" customHeight="1" spans="1:65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</row>
    <row r="497" ht="14.25" customHeight="1" spans="1:65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</row>
    <row r="498" ht="14.25" customHeight="1" spans="1:65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</row>
    <row r="499" ht="14.25" customHeight="1" spans="1:65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</row>
    <row r="500" ht="14.25" customHeight="1" spans="1:65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</row>
    <row r="501" ht="14.25" customHeight="1" spans="1:65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</row>
    <row r="502" ht="14.25" customHeight="1" spans="1:6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</row>
    <row r="503" ht="14.25" customHeight="1" spans="1:6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</row>
    <row r="504" ht="14.25" customHeight="1" spans="1:6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</row>
    <row r="505" ht="14.25" customHeight="1" spans="1:6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</row>
    <row r="506" ht="14.25" customHeight="1" spans="1:6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</row>
    <row r="507" ht="14.25" customHeight="1" spans="1:6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</row>
    <row r="508" ht="14.25" customHeight="1" spans="1:6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</row>
    <row r="509" ht="14.25" customHeight="1" spans="1:6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</row>
    <row r="510" ht="14.25" customHeight="1" spans="1:6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</row>
    <row r="511" ht="14.25" customHeight="1" spans="1:6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</row>
    <row r="512" ht="14.25" customHeight="1" spans="1:65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</row>
    <row r="513" ht="14.25" customHeight="1" spans="1:65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</row>
    <row r="514" ht="14.25" customHeight="1" spans="1:65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</row>
    <row r="515" ht="14.25" customHeight="1" spans="1:65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</row>
    <row r="516" ht="14.25" customHeight="1" spans="1:65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</row>
    <row r="517" ht="14.25" customHeight="1" spans="1:65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</row>
    <row r="518" ht="14.25" customHeight="1" spans="1:65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</row>
    <row r="519" ht="14.25" customHeight="1" spans="1:65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</row>
    <row r="520" ht="14.25" customHeight="1" spans="1:65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</row>
    <row r="521" ht="14.25" customHeight="1" spans="1:65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</row>
    <row r="522" ht="14.25" customHeight="1" spans="1:65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</row>
    <row r="523" ht="14.25" customHeight="1" spans="1:65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</row>
    <row r="524" ht="14.25" customHeight="1" spans="1:65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</row>
    <row r="525" ht="14.25" customHeight="1" spans="1:65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</row>
    <row r="526" ht="14.25" customHeight="1" spans="1:65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</row>
    <row r="527" ht="14.25" customHeight="1" spans="1:65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</row>
    <row r="528" ht="14.25" customHeight="1" spans="1:65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</row>
    <row r="529" ht="14.25" customHeight="1" spans="1:65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</row>
    <row r="530" ht="14.25" customHeight="1" spans="1:65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</row>
    <row r="531" ht="14.25" customHeight="1" spans="1:65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</row>
    <row r="532" ht="14.25" customHeight="1" spans="1:65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</row>
    <row r="533" ht="14.25" customHeight="1" spans="1:65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</row>
    <row r="534" ht="14.25" customHeight="1" spans="1:65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</row>
    <row r="535" ht="14.25" customHeight="1" spans="1:65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</row>
    <row r="536" ht="14.25" customHeight="1" spans="1:65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</row>
    <row r="537" ht="14.25" customHeight="1" spans="1:65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</row>
    <row r="538" ht="14.25" customHeight="1" spans="1:65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</row>
    <row r="539" ht="14.25" customHeight="1" spans="1:65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</row>
    <row r="540" ht="14.25" customHeight="1" spans="1:65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</row>
    <row r="541" ht="14.25" customHeight="1" spans="1:65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</row>
    <row r="542" ht="14.25" customHeight="1" spans="1:65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</row>
    <row r="543" ht="14.25" customHeight="1" spans="1:65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</row>
    <row r="544" ht="14.25" customHeight="1" spans="1:65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</row>
    <row r="545" ht="14.25" customHeight="1" spans="1:65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</row>
    <row r="546" ht="14.25" customHeight="1" spans="1:65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</row>
    <row r="547" ht="14.25" customHeight="1" spans="1:65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</row>
    <row r="548" ht="14.25" customHeight="1" spans="1:65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</row>
    <row r="549" ht="14.25" customHeight="1" spans="1:65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</row>
    <row r="550" ht="14.25" customHeight="1" spans="1:65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</row>
    <row r="551" ht="14.25" customHeight="1" spans="1:65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</row>
    <row r="552" ht="14.25" customHeight="1" spans="1:65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</row>
    <row r="553" ht="14.25" customHeight="1" spans="1:65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</row>
    <row r="554" ht="14.25" customHeight="1" spans="1:65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</row>
    <row r="555" ht="14.25" customHeight="1" spans="1:65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</row>
    <row r="556" ht="14.25" customHeight="1" spans="1:65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</row>
    <row r="557" ht="14.25" customHeight="1" spans="1:65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</row>
    <row r="558" ht="14.25" customHeight="1" spans="1:65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</row>
    <row r="559" ht="14.25" customHeight="1" spans="1:65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</row>
    <row r="560" ht="14.25" customHeight="1" spans="1:65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</row>
    <row r="561" ht="14.25" customHeight="1" spans="1:65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</row>
    <row r="562" ht="14.25" customHeight="1" spans="1:65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</row>
    <row r="563" ht="14.25" customHeight="1" spans="1:65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</row>
    <row r="564" ht="14.25" customHeight="1" spans="1:65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</row>
    <row r="565" ht="14.25" customHeight="1" spans="1:65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</row>
    <row r="566" ht="14.25" customHeight="1" spans="1:65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</row>
    <row r="567" ht="14.25" customHeight="1" spans="1:65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</row>
    <row r="568" ht="14.25" customHeight="1" spans="1:65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</row>
    <row r="569" ht="14.25" customHeight="1" spans="1:65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</row>
    <row r="570" ht="14.25" customHeight="1" spans="1:65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</row>
    <row r="571" ht="14.25" customHeight="1" spans="1:65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</row>
    <row r="572" ht="14.25" customHeight="1" spans="1:65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</row>
    <row r="573" ht="14.25" customHeight="1" spans="1:65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</row>
    <row r="574" ht="14.25" customHeight="1" spans="1:65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</row>
    <row r="575" ht="14.25" customHeight="1" spans="1:65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</row>
    <row r="576" ht="14.25" customHeight="1" spans="1:65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</row>
    <row r="577" ht="14.25" customHeight="1" spans="1:65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</row>
    <row r="578" ht="14.25" customHeight="1" spans="1:65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</row>
    <row r="579" ht="14.25" customHeight="1" spans="1:65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</row>
    <row r="580" ht="14.25" customHeight="1" spans="1:65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</row>
    <row r="581" ht="14.25" customHeight="1" spans="1:65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</row>
    <row r="582" ht="14.25" customHeight="1" spans="1:65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</row>
    <row r="583" ht="14.25" customHeight="1" spans="1:65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</row>
    <row r="584" ht="14.25" customHeight="1" spans="1:65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</row>
    <row r="585" ht="14.25" customHeight="1" spans="1:65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</row>
    <row r="586" ht="14.25" customHeight="1" spans="1:65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</row>
    <row r="587" ht="14.25" customHeight="1" spans="1:65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</row>
    <row r="588" ht="14.25" customHeight="1" spans="1:65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</row>
    <row r="589" ht="14.25" customHeight="1" spans="1:65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</row>
    <row r="590" ht="14.25" customHeight="1" spans="1:65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</row>
    <row r="591" ht="14.25" customHeight="1" spans="1:65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</row>
    <row r="592" ht="14.25" customHeight="1" spans="1:65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</row>
    <row r="593" ht="14.25" customHeight="1" spans="1:65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</row>
    <row r="594" ht="14.25" customHeight="1" spans="1:65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</row>
    <row r="595" ht="14.25" customHeight="1" spans="1:65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</row>
    <row r="596" ht="14.25" customHeight="1" spans="1:65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</row>
    <row r="597" ht="14.25" customHeight="1" spans="1:65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</row>
    <row r="598" ht="14.25" customHeight="1" spans="1:65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</row>
    <row r="599" ht="14.25" customHeight="1" spans="1:65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</row>
    <row r="600" ht="14.25" customHeight="1" spans="1:65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</row>
    <row r="601" ht="14.25" customHeight="1" spans="1:65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</row>
    <row r="602" ht="14.25" customHeight="1" spans="1:65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</row>
    <row r="603" ht="14.25" customHeight="1" spans="1:65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</row>
    <row r="604" ht="14.25" customHeight="1" spans="1:65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</row>
    <row r="605" ht="14.25" customHeight="1" spans="1:65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</row>
    <row r="606" ht="14.25" customHeight="1" spans="1:65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</row>
    <row r="607" ht="14.25" customHeight="1" spans="1:65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</row>
    <row r="608" ht="14.25" customHeight="1" spans="1:65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</row>
    <row r="609" ht="14.25" customHeight="1" spans="1:65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</row>
    <row r="610" ht="14.25" customHeight="1" spans="1:65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</row>
    <row r="611" ht="14.25" customHeight="1" spans="1:65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</row>
    <row r="612" ht="14.25" customHeight="1" spans="1:65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</row>
    <row r="613" ht="14.25" customHeight="1" spans="1:65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</row>
    <row r="614" ht="14.25" customHeight="1" spans="1:65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</row>
    <row r="615" ht="14.25" customHeight="1" spans="1:65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</row>
    <row r="616" ht="14.25" customHeight="1" spans="1:65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</row>
    <row r="617" ht="14.25" customHeight="1" spans="1:65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</row>
    <row r="618" ht="14.25" customHeight="1" spans="1:65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</row>
    <row r="619" ht="14.25" customHeight="1" spans="1:65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</row>
    <row r="620" ht="14.25" customHeight="1" spans="1:65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</row>
    <row r="621" ht="14.25" customHeight="1" spans="1:65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</row>
    <row r="622" ht="14.25" customHeight="1" spans="1:65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</row>
    <row r="623" ht="14.25" customHeight="1" spans="1:65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</row>
    <row r="624" ht="14.25" customHeight="1" spans="1:65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</row>
    <row r="625" ht="14.25" customHeight="1" spans="1:65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</row>
    <row r="626" ht="14.25" customHeight="1" spans="1:65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</row>
    <row r="627" ht="14.25" customHeight="1" spans="1:65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</row>
    <row r="628" ht="14.25" customHeight="1" spans="1:65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</row>
    <row r="629" ht="14.25" customHeight="1" spans="1:65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</row>
    <row r="630" ht="14.25" customHeight="1" spans="1:65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</row>
    <row r="631" ht="14.25" customHeight="1" spans="1:65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</row>
    <row r="632" ht="14.25" customHeight="1" spans="1:65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</row>
    <row r="633" ht="14.25" customHeight="1" spans="1:65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</row>
    <row r="634" ht="14.25" customHeight="1" spans="1:65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</row>
    <row r="635" ht="14.25" customHeight="1" spans="1:65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</row>
    <row r="636" ht="14.25" customHeight="1" spans="1:65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</row>
    <row r="637" ht="14.25" customHeight="1" spans="1:65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</row>
    <row r="638" ht="14.25" customHeight="1" spans="1:65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</row>
    <row r="639" ht="14.25" customHeight="1" spans="1:65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</row>
    <row r="640" ht="14.25" customHeight="1" spans="1:65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</row>
    <row r="641" ht="14.25" customHeight="1" spans="1:65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</row>
    <row r="642" ht="14.25" customHeight="1" spans="1:65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</row>
    <row r="643" ht="14.25" customHeight="1" spans="1:65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</row>
    <row r="644" ht="14.25" customHeight="1" spans="1:65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</row>
    <row r="645" ht="14.25" customHeight="1" spans="1:65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</row>
    <row r="646" ht="14.25" customHeight="1" spans="1:65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</row>
    <row r="647" ht="14.25" customHeight="1" spans="1:65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</row>
    <row r="648" ht="14.25" customHeight="1" spans="1:65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</row>
    <row r="649" ht="14.25" customHeight="1" spans="1:65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</row>
    <row r="650" ht="14.25" customHeight="1" spans="1:65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</row>
    <row r="651" ht="14.25" customHeight="1" spans="1:65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</row>
    <row r="652" ht="14.25" customHeight="1" spans="1:65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</row>
    <row r="653" ht="14.25" customHeight="1" spans="1:65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</row>
    <row r="654" ht="14.25" customHeight="1" spans="1:65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</row>
    <row r="655" ht="14.25" customHeight="1" spans="1:65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</row>
    <row r="656" ht="14.25" customHeight="1" spans="1:65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</row>
    <row r="657" ht="14.25" customHeight="1" spans="1:65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</row>
    <row r="658" ht="14.25" customHeight="1" spans="1:65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</row>
    <row r="659" ht="14.25" customHeight="1" spans="1:65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</row>
    <row r="660" ht="14.25" customHeight="1" spans="1:65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</row>
    <row r="661" ht="14.25" customHeight="1" spans="1:65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</row>
    <row r="662" ht="14.25" customHeight="1" spans="1:65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</row>
    <row r="663" ht="14.25" customHeight="1" spans="1:65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</row>
    <row r="664" ht="14.25" customHeight="1" spans="1:65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</row>
    <row r="665" ht="14.25" customHeight="1" spans="1:65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</row>
    <row r="666" ht="14.25" customHeight="1" spans="1:65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</row>
    <row r="667" ht="14.25" customHeight="1" spans="1:65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</row>
    <row r="668" ht="14.25" customHeight="1" spans="1:65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</row>
    <row r="669" ht="14.25" customHeight="1" spans="1:65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</row>
    <row r="670" ht="14.25" customHeight="1" spans="1:65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</row>
    <row r="671" ht="14.25" customHeight="1" spans="1:65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</row>
    <row r="672" ht="14.25" customHeight="1" spans="1:65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</row>
    <row r="673" ht="14.25" customHeight="1" spans="1:65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</row>
    <row r="674" ht="14.25" customHeight="1" spans="1:65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</row>
    <row r="675" ht="14.25" customHeight="1" spans="1:65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</row>
    <row r="676" ht="14.25" customHeight="1" spans="1:65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</row>
    <row r="677" ht="14.25" customHeight="1" spans="1:65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</row>
    <row r="678" ht="14.25" customHeight="1" spans="1:65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</row>
    <row r="679" ht="14.25" customHeight="1" spans="1:65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</row>
    <row r="680" ht="14.25" customHeight="1" spans="1:65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</row>
    <row r="681" ht="14.25" customHeight="1" spans="1:65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</row>
    <row r="682" ht="14.25" customHeight="1" spans="1:65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</row>
    <row r="683" ht="14.25" customHeight="1" spans="1:65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</row>
    <row r="684" ht="14.25" customHeight="1" spans="1:65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</row>
    <row r="685" ht="14.25" customHeight="1" spans="1:65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</row>
    <row r="686" ht="14.25" customHeight="1" spans="1:65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</row>
    <row r="687" ht="14.25" customHeight="1" spans="1:65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</row>
    <row r="688" ht="14.25" customHeight="1" spans="1:65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</row>
    <row r="689" ht="14.25" customHeight="1" spans="1:65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</row>
    <row r="690" ht="14.25" customHeight="1" spans="1:65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</row>
    <row r="691" ht="14.25" customHeight="1" spans="1:65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</row>
    <row r="692" ht="14.25" customHeight="1" spans="1:65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</row>
    <row r="693" ht="14.25" customHeight="1" spans="1:65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</row>
    <row r="694" ht="14.25" customHeight="1" spans="1:65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</row>
    <row r="695" ht="14.25" customHeight="1" spans="1:65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</row>
    <row r="696" ht="14.25" customHeight="1" spans="1:65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</row>
    <row r="697" ht="14.25" customHeight="1" spans="1:65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</row>
    <row r="698" ht="14.25" customHeight="1" spans="1:65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</row>
    <row r="699" ht="14.25" customHeight="1" spans="1:65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</row>
    <row r="700" ht="14.25" customHeight="1" spans="1:65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</row>
    <row r="701" ht="14.25" customHeight="1" spans="1:65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</row>
    <row r="702" ht="14.25" customHeight="1" spans="1:65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</row>
    <row r="703" ht="14.25" customHeight="1" spans="1:65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</row>
    <row r="704" ht="14.25" customHeight="1" spans="1:65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</row>
    <row r="705" ht="14.25" customHeight="1" spans="1:65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</row>
    <row r="706" ht="14.25" customHeight="1" spans="1:65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</row>
    <row r="707" ht="14.25" customHeight="1" spans="1:65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</row>
    <row r="708" ht="14.25" customHeight="1" spans="1:6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</row>
    <row r="709" ht="14.25" customHeight="1" spans="1:65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</row>
    <row r="710" ht="14.25" customHeight="1" spans="1:6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</row>
    <row r="711" ht="14.25" customHeight="1" spans="1:65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</row>
    <row r="712" ht="14.25" customHeight="1" spans="1:6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</row>
    <row r="713" ht="14.25" customHeight="1" spans="1:65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</row>
    <row r="714" ht="14.25" customHeight="1" spans="1:6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</row>
    <row r="715" ht="14.25" customHeight="1" spans="1:65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</row>
    <row r="716" ht="14.25" customHeight="1" spans="1:6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</row>
    <row r="717" ht="14.25" customHeight="1" spans="1:65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</row>
    <row r="718" ht="14.25" customHeight="1" spans="1:6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</row>
    <row r="719" ht="14.25" customHeight="1" spans="1:65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</row>
    <row r="720" ht="14.25" customHeight="1" spans="1:6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</row>
    <row r="721" ht="14.25" customHeight="1" spans="1:65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</row>
    <row r="722" ht="14.25" customHeight="1" spans="1:6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</row>
    <row r="723" ht="14.25" customHeight="1" spans="1:65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</row>
    <row r="724" ht="14.25" customHeight="1" spans="1:6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</row>
    <row r="725" ht="14.25" customHeight="1" spans="1:65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</row>
    <row r="726" ht="14.25" customHeight="1" spans="1:6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</row>
    <row r="727" ht="14.25" customHeight="1" spans="1:65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</row>
    <row r="728" ht="14.25" customHeight="1" spans="1:6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</row>
    <row r="729" ht="14.25" customHeight="1" spans="1:65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</row>
    <row r="730" ht="14.25" customHeight="1" spans="1:6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</row>
    <row r="731" ht="14.25" customHeight="1" spans="1:65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</row>
    <row r="732" ht="14.25" customHeight="1" spans="1:6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</row>
    <row r="733" ht="14.25" customHeight="1" spans="1:65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</row>
    <row r="734" ht="14.25" customHeight="1" spans="1:6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</row>
    <row r="735" ht="14.25" customHeight="1" spans="1:65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</row>
    <row r="736" ht="14.25" customHeight="1" spans="1:6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</row>
    <row r="737" ht="14.25" customHeight="1" spans="1:65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</row>
    <row r="738" ht="14.25" customHeight="1" spans="1:6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</row>
    <row r="739" ht="14.25" customHeight="1" spans="1:65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</row>
    <row r="740" ht="14.25" customHeight="1" spans="1:6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</row>
    <row r="741" ht="14.25" customHeight="1" spans="1:65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</row>
    <row r="742" ht="14.25" customHeight="1" spans="1:6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</row>
    <row r="743" ht="14.25" customHeight="1" spans="1:65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</row>
    <row r="744" ht="14.25" customHeight="1" spans="1:6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</row>
    <row r="745" ht="14.25" customHeight="1" spans="1:65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</row>
    <row r="746" ht="14.25" customHeight="1" spans="1:65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</row>
    <row r="747" ht="14.25" customHeight="1" spans="1:65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</row>
    <row r="748" ht="14.25" customHeight="1" spans="1:65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</row>
    <row r="749" ht="14.25" customHeight="1" spans="1:65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</row>
    <row r="750" ht="14.25" customHeight="1" spans="1:65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</row>
    <row r="751" ht="14.25" customHeight="1" spans="1:65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</row>
    <row r="752" ht="14.25" customHeight="1" spans="1:65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</row>
    <row r="753" ht="14.25" customHeight="1" spans="1:65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</row>
    <row r="754" ht="14.25" customHeight="1" spans="1:65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</row>
    <row r="755" ht="14.25" customHeight="1" spans="1:65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</row>
    <row r="756" ht="14.25" customHeight="1" spans="1:65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</row>
    <row r="757" ht="14.25" customHeight="1" spans="1:65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</row>
    <row r="758" ht="14.25" customHeight="1" spans="1:65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</row>
    <row r="759" ht="14.25" customHeight="1" spans="1:65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</row>
    <row r="760" ht="14.25" customHeight="1" spans="1:65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</row>
    <row r="761" ht="14.25" customHeight="1" spans="1:65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</row>
    <row r="762" ht="14.25" customHeight="1" spans="1:65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</row>
    <row r="763" ht="14.25" customHeight="1" spans="1:65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</row>
    <row r="764" ht="14.25" customHeight="1" spans="1:65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</row>
    <row r="765" ht="14.25" customHeight="1" spans="1:65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</row>
    <row r="766" ht="14.25" customHeight="1" spans="1:65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</row>
    <row r="767" ht="14.25" customHeight="1" spans="1:65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</row>
    <row r="768" ht="14.25" customHeight="1" spans="1:65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</row>
    <row r="769" ht="14.25" customHeight="1" spans="1:65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</row>
    <row r="770" ht="14.25" customHeight="1" spans="1:65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</row>
    <row r="771" ht="14.25" customHeight="1" spans="1:65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</row>
    <row r="772" ht="14.25" customHeight="1" spans="1:65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</row>
    <row r="773" ht="14.25" customHeight="1" spans="1:65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</row>
    <row r="774" ht="14.25" customHeight="1" spans="1:65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</row>
    <row r="775" ht="14.25" customHeight="1" spans="1:65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</row>
    <row r="776" ht="14.25" customHeight="1" spans="1:65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</row>
    <row r="777" ht="14.25" customHeight="1" spans="1:65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</row>
    <row r="778" ht="14.25" customHeight="1" spans="1:65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</row>
    <row r="779" ht="14.25" customHeight="1" spans="1:65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</row>
    <row r="780" ht="14.25" customHeight="1" spans="1:65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</row>
    <row r="781" ht="14.25" customHeight="1" spans="1:65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</row>
    <row r="782" ht="14.25" customHeight="1" spans="1:65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</row>
    <row r="783" ht="14.25" customHeight="1" spans="1:65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</row>
    <row r="784" ht="14.25" customHeight="1" spans="1:65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</row>
    <row r="785" ht="14.25" customHeight="1" spans="1:65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</row>
    <row r="786" ht="14.25" customHeight="1" spans="1:65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</row>
    <row r="787" ht="14.25" customHeight="1" spans="1:65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</row>
    <row r="788" ht="14.25" customHeight="1" spans="1:65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</row>
    <row r="789" ht="14.25" customHeight="1" spans="1:65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</row>
    <row r="790" ht="14.25" customHeight="1" spans="1:65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</row>
    <row r="791" ht="14.25" customHeight="1" spans="1:65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</row>
    <row r="792" ht="14.25" customHeight="1" spans="1:65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</row>
    <row r="793" ht="14.25" customHeight="1" spans="1:65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</row>
    <row r="794" ht="14.25" customHeight="1" spans="1:65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</row>
    <row r="795" ht="14.25" customHeight="1" spans="1:65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</row>
    <row r="796" ht="14.25" customHeight="1" spans="1:65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</row>
    <row r="797" ht="14.25" customHeight="1" spans="1:65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</row>
    <row r="798" ht="14.25" customHeight="1" spans="1:65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</row>
    <row r="799" ht="14.25" customHeight="1" spans="1:65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</row>
    <row r="800" ht="14.25" customHeight="1" spans="1:65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</row>
    <row r="801" ht="14.25" customHeight="1" spans="1:65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</row>
    <row r="802" ht="14.25" customHeight="1" spans="1:65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</row>
    <row r="803" ht="14.25" customHeight="1" spans="1:65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</row>
    <row r="804" ht="14.25" customHeight="1" spans="1:65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</row>
    <row r="805" ht="14.25" customHeight="1" spans="1:65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</row>
    <row r="806" ht="14.25" customHeight="1" spans="1:65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</row>
    <row r="807" ht="14.25" customHeight="1" spans="1:65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</row>
    <row r="808" ht="14.25" customHeight="1" spans="1:65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</row>
    <row r="809" ht="14.25" customHeight="1" spans="1:65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</row>
    <row r="810" ht="14.25" customHeight="1" spans="1:65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</row>
    <row r="811" ht="14.25" customHeight="1" spans="1:65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</row>
    <row r="812" ht="14.25" customHeight="1" spans="1:65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</row>
    <row r="813" ht="14.25" customHeight="1" spans="1:65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</row>
    <row r="814" ht="14.25" customHeight="1" spans="1:65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</row>
    <row r="815" ht="14.25" customHeight="1" spans="1:65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</row>
    <row r="816" ht="14.25" customHeight="1" spans="1:65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</row>
    <row r="817" ht="14.25" customHeight="1" spans="1:65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</row>
    <row r="818" ht="14.25" customHeight="1" spans="1:65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</row>
    <row r="819" ht="14.25" customHeight="1" spans="1:65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</row>
    <row r="820" ht="14.25" customHeight="1" spans="1:65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</row>
    <row r="821" ht="14.25" customHeight="1" spans="1:65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</row>
    <row r="822" ht="14.25" customHeight="1" spans="1:65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</row>
    <row r="823" ht="14.25" customHeight="1" spans="1:65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</row>
    <row r="824" ht="14.25" customHeight="1" spans="1:65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</row>
    <row r="825" ht="14.25" customHeight="1" spans="1:65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</row>
    <row r="826" ht="14.25" customHeight="1" spans="1:65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</row>
    <row r="827" ht="14.25" customHeight="1" spans="1:65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</row>
    <row r="828" ht="14.25" customHeight="1" spans="1:65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</row>
    <row r="829" ht="14.25" customHeight="1" spans="1:65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</row>
    <row r="830" ht="14.25" customHeight="1" spans="1:65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</row>
    <row r="831" ht="14.25" customHeight="1" spans="1:65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</row>
    <row r="832" ht="14.25" customHeight="1" spans="1:65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</row>
    <row r="833" ht="14.25" customHeight="1" spans="1:65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</row>
    <row r="834" ht="14.25" customHeight="1" spans="1:65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</row>
    <row r="835" ht="14.25" customHeight="1" spans="1:65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</row>
    <row r="836" ht="14.25" customHeight="1" spans="1:65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</row>
    <row r="837" ht="14.25" customHeight="1" spans="1:65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</row>
    <row r="838" ht="14.25" customHeight="1" spans="1:65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</row>
    <row r="839" ht="14.25" customHeight="1" spans="1:65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</row>
    <row r="840" ht="14.25" customHeight="1" spans="1:65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</row>
    <row r="841" ht="14.25" customHeight="1" spans="1:65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</row>
    <row r="842" ht="14.25" customHeight="1" spans="1:65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</row>
    <row r="843" ht="14.25" customHeight="1" spans="1:65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</row>
    <row r="844" ht="14.25" customHeight="1" spans="1:65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</row>
    <row r="845" ht="14.25" customHeight="1" spans="1:65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</row>
    <row r="846" ht="14.25" customHeight="1" spans="1:65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</row>
    <row r="847" ht="14.25" customHeight="1" spans="1:65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</row>
    <row r="848" ht="14.25" customHeight="1" spans="1:65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</row>
    <row r="849" ht="14.25" customHeight="1" spans="1:65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</row>
    <row r="850" ht="14.25" customHeight="1" spans="1:65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</row>
    <row r="851" ht="14.25" customHeight="1" spans="1:65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</row>
    <row r="852" ht="14.25" customHeight="1" spans="1:65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</row>
    <row r="853" ht="14.25" customHeight="1" spans="1:65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</row>
    <row r="854" ht="14.25" customHeight="1" spans="1:65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</row>
    <row r="855" ht="14.25" customHeight="1" spans="1:65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</row>
    <row r="856" ht="14.25" customHeight="1" spans="1:65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</row>
    <row r="857" ht="14.25" customHeight="1" spans="1:65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</row>
    <row r="858" ht="14.25" customHeight="1" spans="1:65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</row>
    <row r="859" ht="14.25" customHeight="1" spans="1:65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</row>
    <row r="860" ht="14.25" customHeight="1" spans="1:65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</row>
    <row r="861" ht="14.25" customHeight="1" spans="1:65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</row>
    <row r="862" ht="14.25" customHeight="1" spans="1:65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</row>
    <row r="863" ht="14.25" customHeight="1" spans="1:65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</row>
    <row r="864" ht="14.25" customHeight="1" spans="1:65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</row>
    <row r="865" ht="14.25" customHeight="1" spans="1:65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</row>
    <row r="866" ht="14.25" customHeight="1" spans="1:65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</row>
    <row r="867" ht="14.25" customHeight="1" spans="1:65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</row>
    <row r="868" ht="14.25" customHeight="1" spans="1:65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</row>
    <row r="869" ht="14.25" customHeight="1" spans="1:65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</row>
    <row r="870" ht="14.25" customHeight="1" spans="1:65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</row>
    <row r="871" ht="14.25" customHeight="1" spans="1:65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</row>
    <row r="872" ht="14.25" customHeight="1" spans="1:65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</row>
    <row r="873" ht="14.25" customHeight="1" spans="1:65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</row>
    <row r="874" ht="14.25" customHeight="1" spans="1:65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</row>
    <row r="875" ht="14.25" customHeight="1" spans="1:65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</row>
    <row r="876" ht="14.25" customHeight="1" spans="1:65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</row>
    <row r="877" ht="14.25" customHeight="1" spans="1:65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</row>
    <row r="878" ht="14.25" customHeight="1" spans="1:65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</row>
    <row r="879" ht="14.25" customHeight="1" spans="1:65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</row>
    <row r="880" ht="14.25" customHeight="1" spans="1:65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</row>
    <row r="881" ht="14.25" customHeight="1" spans="1:65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</row>
    <row r="882" ht="14.25" customHeight="1" spans="1:65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</row>
    <row r="883" ht="14.25" customHeight="1" spans="1:65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</row>
    <row r="884" ht="14.25" customHeight="1" spans="1:65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</row>
    <row r="885" ht="14.25" customHeight="1" spans="1:65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</row>
    <row r="886" ht="14.25" customHeight="1" spans="1:65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</row>
    <row r="887" ht="14.25" customHeight="1" spans="1:65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</row>
    <row r="888" ht="14.25" customHeight="1" spans="1:65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</row>
    <row r="889" ht="14.25" customHeight="1" spans="1:65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</row>
    <row r="890" ht="14.25" customHeight="1" spans="1:65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</row>
    <row r="891" ht="14.25" customHeight="1" spans="1:65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</row>
    <row r="892" ht="14.25" customHeight="1" spans="1:65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</row>
    <row r="893" ht="14.25" customHeight="1" spans="1:65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</row>
    <row r="894" ht="14.25" customHeight="1" spans="1:65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</row>
    <row r="895" ht="14.25" customHeight="1" spans="1:65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</row>
    <row r="896" ht="14.25" customHeight="1" spans="1:65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</row>
    <row r="897" ht="14.25" customHeight="1" spans="1:65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</row>
    <row r="898" ht="14.25" customHeight="1" spans="1:65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</row>
    <row r="899" ht="14.25" customHeight="1" spans="1:65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</row>
    <row r="900" ht="14.25" customHeight="1" spans="1:65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</row>
    <row r="901" ht="14.25" customHeight="1" spans="1:65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</row>
    <row r="902" ht="14.25" customHeight="1" spans="1:65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</row>
    <row r="903" ht="14.25" customHeight="1" spans="1:65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</row>
    <row r="904" ht="14.25" customHeight="1" spans="1:65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</row>
    <row r="905" ht="14.25" customHeight="1" spans="1:65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</row>
    <row r="906" ht="14.25" customHeight="1" spans="1:65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</row>
    <row r="907" ht="14.25" customHeight="1" spans="1:65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</row>
    <row r="908" ht="14.25" customHeight="1" spans="1:65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</row>
    <row r="909" ht="14.25" customHeight="1" spans="1:65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</row>
    <row r="910" ht="14.25" customHeight="1" spans="1:65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</row>
    <row r="911" ht="14.25" customHeight="1" spans="1:65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</row>
    <row r="912" ht="14.25" customHeight="1" spans="1:65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</row>
    <row r="913" ht="14.25" customHeight="1" spans="1:65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</row>
    <row r="914" ht="14.25" customHeight="1" spans="1:65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</row>
    <row r="915" ht="14.25" customHeight="1" spans="1:65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</row>
    <row r="916" ht="14.25" customHeight="1" spans="1:65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</row>
    <row r="917" ht="14.25" customHeight="1" spans="1:65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</row>
    <row r="918" ht="14.25" customHeight="1" spans="1:65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</row>
    <row r="919" ht="14.25" customHeight="1" spans="1:65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</row>
    <row r="920" ht="14.25" customHeight="1" spans="1:65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</row>
    <row r="921" ht="14.25" customHeight="1" spans="1:65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</row>
    <row r="922" ht="14.25" customHeight="1" spans="1:65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</row>
    <row r="923" ht="14.25" customHeight="1" spans="1:65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</row>
    <row r="924" ht="14.25" customHeight="1" spans="1:65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</row>
    <row r="925" ht="14.25" customHeight="1" spans="1:65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</row>
    <row r="926" ht="14.25" customHeight="1" spans="1:65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</row>
    <row r="927" ht="14.25" customHeight="1" spans="1:65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</row>
    <row r="928" ht="14.25" customHeight="1" spans="1:65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</row>
    <row r="929" ht="14.25" customHeight="1" spans="1:65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</row>
    <row r="930" ht="14.25" customHeight="1" spans="1:65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</row>
    <row r="931" ht="14.25" customHeight="1" spans="1:65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</row>
    <row r="932" ht="14.25" customHeight="1" spans="1:65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</row>
    <row r="933" ht="14.25" customHeight="1" spans="1:65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</row>
    <row r="934" ht="14.25" customHeight="1" spans="1:65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</row>
    <row r="935" ht="14.25" customHeight="1" spans="1:65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</row>
    <row r="936" ht="14.25" customHeight="1" spans="1:65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</row>
    <row r="937" ht="14.25" customHeight="1" spans="1:65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</row>
    <row r="938" ht="14.25" customHeight="1" spans="1:65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</row>
    <row r="939" ht="14.25" customHeight="1" spans="1:65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</row>
    <row r="940" ht="14.25" customHeight="1" spans="1:65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</row>
    <row r="941" ht="14.25" customHeight="1" spans="1:65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</row>
    <row r="942" ht="14.25" customHeight="1" spans="1:65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</row>
    <row r="943" ht="14.25" customHeight="1" spans="1:65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</row>
    <row r="944" ht="14.25" customHeight="1" spans="1:65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</row>
    <row r="945" ht="14.25" customHeight="1" spans="1:65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</row>
    <row r="946" ht="14.25" customHeight="1" spans="1:65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</row>
    <row r="947" ht="14.25" customHeight="1" spans="1:65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</row>
    <row r="948" ht="14.25" customHeight="1" spans="1:65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</row>
    <row r="949" ht="14.25" customHeight="1" spans="1:65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</row>
    <row r="950" ht="14.25" customHeight="1" spans="1:65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</row>
    <row r="951" ht="14.25" customHeight="1" spans="1:65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</row>
    <row r="952" ht="14.25" customHeight="1" spans="1:65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</row>
    <row r="953" ht="14.25" customHeight="1" spans="1:65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</row>
    <row r="954" ht="14.25" customHeight="1" spans="1:65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</row>
    <row r="955" ht="14.25" customHeight="1" spans="1:65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</row>
    <row r="956" ht="14.25" customHeight="1" spans="1:65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</row>
    <row r="957" ht="14.25" customHeight="1" spans="1:65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</row>
    <row r="958" ht="14.25" customHeight="1" spans="1:65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</row>
    <row r="959" ht="14.25" customHeight="1" spans="1:65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</row>
    <row r="960" ht="14.25" customHeight="1" spans="1:65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</row>
    <row r="961" ht="14.25" customHeight="1" spans="1:65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</row>
    <row r="962" ht="14.25" customHeight="1" spans="1:65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</row>
    <row r="963" ht="14.25" customHeight="1" spans="1:65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</row>
    <row r="964" ht="14.25" customHeight="1" spans="1:65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</row>
    <row r="965" ht="14.25" customHeight="1" spans="1:65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</row>
    <row r="966" ht="14.25" customHeight="1" spans="1:65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</row>
    <row r="967" ht="14.25" customHeight="1" spans="1:65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</row>
    <row r="968" ht="14.25" customHeight="1" spans="1:65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</row>
    <row r="969" ht="14.25" customHeight="1" spans="1:65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</row>
    <row r="970" ht="14.25" customHeight="1" spans="1:65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</row>
    <row r="971" ht="14.25" customHeight="1" spans="1:65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</row>
    <row r="972" ht="14.25" customHeight="1" spans="1:65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</row>
    <row r="973" ht="14.25" customHeight="1" spans="1:65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</row>
    <row r="974" ht="14.25" customHeight="1" spans="1:65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</row>
    <row r="975" ht="14.25" customHeight="1" spans="1:65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</row>
    <row r="976" ht="14.25" customHeight="1" spans="1:65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</row>
    <row r="977" ht="14.25" customHeight="1" spans="1:65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</row>
    <row r="978" ht="14.25" customHeight="1" spans="1:65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</row>
    <row r="979" ht="14.25" customHeight="1" spans="1:65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</row>
    <row r="980" ht="14.25" customHeight="1" spans="1:65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</row>
    <row r="981" ht="14.25" customHeight="1" spans="1:65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</row>
    <row r="982" ht="14.25" customHeight="1" spans="1:65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</row>
    <row r="983" ht="14.25" customHeight="1" spans="1:65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</row>
    <row r="984" ht="14.25" customHeight="1" spans="1:65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</row>
    <row r="985" ht="14.25" customHeight="1" spans="1:65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</row>
    <row r="986" ht="14.25" customHeight="1" spans="1:65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</row>
    <row r="987" ht="14.25" customHeight="1" spans="1:65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</row>
    <row r="988" ht="14.25" customHeight="1" spans="1:65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</row>
    <row r="989" ht="14.25" customHeight="1" spans="1:65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</row>
    <row r="990" ht="14.25" customHeight="1" spans="1:65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</row>
    <row r="991" ht="14.25" customHeight="1" spans="1:65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</row>
    <row r="992" ht="14.25" customHeight="1" spans="1:65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</row>
    <row r="993" ht="14.25" customHeight="1" spans="1:65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</row>
    <row r="994" ht="14.25" customHeight="1" spans="1:65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</row>
    <row r="995" ht="14.25" customHeight="1" spans="1:65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</row>
    <row r="996" ht="14.25" customHeight="1" spans="1:65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</row>
    <row r="997" ht="14.25" customHeight="1" spans="1:65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</row>
    <row r="998" ht="14.25" customHeight="1" spans="1:65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</row>
    <row r="999" ht="14.25" customHeight="1" spans="1:65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</row>
    <row r="1000" ht="14.25" customHeight="1" spans="1:65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</row>
  </sheetData>
  <mergeCells count="12">
    <mergeCell ref="A1:T1"/>
    <mergeCell ref="BD1:BE2"/>
    <mergeCell ref="A2:T2"/>
    <mergeCell ref="V4:Z8"/>
    <mergeCell ref="B12:E12"/>
    <mergeCell ref="G12:J12"/>
    <mergeCell ref="L12:O12"/>
    <mergeCell ref="Q12:T12"/>
    <mergeCell ref="A15:T15"/>
    <mergeCell ref="V15:AA15"/>
    <mergeCell ref="AC15:AF15"/>
    <mergeCell ref="AJ15:AO15"/>
  </mergeCells>
  <dataValidations count="2376">
    <dataValidation type="decimal" allowBlank="1" showErrorMessage="1" sqref="B100">
      <formula1>0</formula1>
      <formula2>NaN</formula2>
    </dataValidation>
    <dataValidation type="decimal" allowBlank="1" showErrorMessage="1" sqref="B101">
      <formula1>0</formula1>
      <formula2>NaN</formula2>
    </dataValidation>
    <dataValidation type="decimal" allowBlank="1" showErrorMessage="1" sqref="B102">
      <formula1>0</formula1>
      <formula2>NaN</formula2>
    </dataValidation>
    <dataValidation type="decimal" allowBlank="1" showErrorMessage="1" sqref="B103">
      <formula1>0</formula1>
      <formula2>NaN</formula2>
    </dataValidation>
    <dataValidation type="decimal" allowBlank="1" showErrorMessage="1" sqref="B104">
      <formula1>0</formula1>
      <formula2>NaN</formula2>
    </dataValidation>
    <dataValidation type="decimal" allowBlank="1" showErrorMessage="1" sqref="B105">
      <formula1>0</formula1>
      <formula2>NaN</formula2>
    </dataValidation>
    <dataValidation type="decimal" allowBlank="1" showErrorMessage="1" sqref="B106">
      <formula1>0</formula1>
      <formula2>NaN</formula2>
    </dataValidation>
    <dataValidation type="decimal" allowBlank="1" showErrorMessage="1" sqref="B107">
      <formula1>0</formula1>
      <formula2>NaN</formula2>
    </dataValidation>
    <dataValidation type="decimal" allowBlank="1" showErrorMessage="1" sqref="B108">
      <formula1>0</formula1>
      <formula2>NaN</formula2>
    </dataValidation>
    <dataValidation type="decimal" allowBlank="1" showErrorMessage="1" sqref="B109">
      <formula1>0</formula1>
      <formula2>NaN</formula2>
    </dataValidation>
    <dataValidation type="decimal" allowBlank="1" showErrorMessage="1" sqref="B110">
      <formula1>0</formula1>
      <formula2>NaN</formula2>
    </dataValidation>
    <dataValidation type="decimal" allowBlank="1" showErrorMessage="1" sqref="B111">
      <formula1>0</formula1>
      <formula2>NaN</formula2>
    </dataValidation>
    <dataValidation type="decimal" allowBlank="1" showErrorMessage="1" sqref="B112">
      <formula1>0</formula1>
      <formula2>NaN</formula2>
    </dataValidation>
    <dataValidation type="decimal" allowBlank="1" showErrorMessage="1" sqref="B113">
      <formula1>0</formula1>
      <formula2>NaN</formula2>
    </dataValidation>
    <dataValidation type="decimal" allowBlank="1" showErrorMessage="1" sqref="B114">
      <formula1>0</formula1>
      <formula2>NaN</formula2>
    </dataValidation>
    <dataValidation type="decimal" allowBlank="1" showErrorMessage="1" sqref="B115">
      <formula1>0</formula1>
      <formula2>NaN</formula2>
    </dataValidation>
    <dataValidation type="decimal" allowBlank="1" showErrorMessage="1" sqref="B116">
      <formula1>0</formula1>
      <formula2>NaN</formula2>
    </dataValidation>
    <dataValidation type="decimal" allowBlank="1" showErrorMessage="1" sqref="B117">
      <formula1>0</formula1>
      <formula2>NaN</formula2>
    </dataValidation>
    <dataValidation type="decimal" allowBlank="1" showErrorMessage="1" sqref="B118">
      <formula1>0</formula1>
      <formula2>NaN</formula2>
    </dataValidation>
    <dataValidation type="decimal" allowBlank="1" showErrorMessage="1" sqref="B119">
      <formula1>0</formula1>
      <formula2>NaN</formula2>
    </dataValidation>
    <dataValidation type="decimal" allowBlank="1" showErrorMessage="1" sqref="B120">
      <formula1>0</formula1>
      <formula2>NaN</formula2>
    </dataValidation>
    <dataValidation type="decimal" allowBlank="1" showErrorMessage="1" sqref="B121">
      <formula1>0</formula1>
      <formula2>NaN</formula2>
    </dataValidation>
    <dataValidation type="decimal" allowBlank="1" showErrorMessage="1" sqref="B122">
      <formula1>0</formula1>
      <formula2>NaN</formula2>
    </dataValidation>
    <dataValidation type="decimal" allowBlank="1" showErrorMessage="1" sqref="B123">
      <formula1>0</formula1>
      <formula2>NaN</formula2>
    </dataValidation>
    <dataValidation type="decimal" allowBlank="1" showErrorMessage="1" sqref="B124">
      <formula1>0</formula1>
      <formula2>NaN</formula2>
    </dataValidation>
    <dataValidation type="decimal" allowBlank="1" showErrorMessage="1" sqref="B125">
      <formula1>0</formula1>
      <formula2>NaN</formula2>
    </dataValidation>
    <dataValidation type="decimal" allowBlank="1" showErrorMessage="1" sqref="B126">
      <formula1>0</formula1>
      <formula2>NaN</formula2>
    </dataValidation>
    <dataValidation type="decimal" allowBlank="1" showErrorMessage="1" sqref="B127">
      <formula1>0</formula1>
      <formula2>NaN</formula2>
    </dataValidation>
    <dataValidation type="decimal" allowBlank="1" showErrorMessage="1" sqref="B128">
      <formula1>0</formula1>
      <formula2>NaN</formula2>
    </dataValidation>
    <dataValidation type="decimal" allowBlank="1" showErrorMessage="1" sqref="B129">
      <formula1>0</formula1>
      <formula2>NaN</formula2>
    </dataValidation>
    <dataValidation type="decimal" allowBlank="1" showErrorMessage="1" sqref="B130">
      <formula1>0</formula1>
      <formula2>NaN</formula2>
    </dataValidation>
    <dataValidation type="decimal" allowBlank="1" showErrorMessage="1" sqref="B131">
      <formula1>0</formula1>
      <formula2>NaN</formula2>
    </dataValidation>
    <dataValidation type="decimal" allowBlank="1" showErrorMessage="1" sqref="B132">
      <formula1>0</formula1>
      <formula2>NaN</formula2>
    </dataValidation>
    <dataValidation type="decimal" allowBlank="1" showErrorMessage="1" sqref="B133">
      <formula1>0</formula1>
      <formula2>NaN</formula2>
    </dataValidation>
    <dataValidation type="decimal" allowBlank="1" showErrorMessage="1" sqref="B134">
      <formula1>0</formula1>
      <formula2>NaN</formula2>
    </dataValidation>
    <dataValidation type="decimal" allowBlank="1" showErrorMessage="1" sqref="B135">
      <formula1>0</formula1>
      <formula2>NaN</formula2>
    </dataValidation>
    <dataValidation type="decimal" allowBlank="1" showErrorMessage="1" sqref="B136">
      <formula1>0</formula1>
      <formula2>NaN</formula2>
    </dataValidation>
    <dataValidation type="decimal" allowBlank="1" showErrorMessage="1" sqref="B137">
      <formula1>0</formula1>
      <formula2>NaN</formula2>
    </dataValidation>
    <dataValidation type="decimal" allowBlank="1" showErrorMessage="1" sqref="B138">
      <formula1>0</formula1>
      <formula2>NaN</formula2>
    </dataValidation>
    <dataValidation type="decimal" allowBlank="1" showErrorMessage="1" sqref="B139">
      <formula1>0</formula1>
      <formula2>NaN</formula2>
    </dataValidation>
    <dataValidation type="decimal" allowBlank="1" showErrorMessage="1" sqref="B140">
      <formula1>0</formula1>
      <formula2>NaN</formula2>
    </dataValidation>
    <dataValidation type="decimal" allowBlank="1" showErrorMessage="1" sqref="B141">
      <formula1>0</formula1>
      <formula2>NaN</formula2>
    </dataValidation>
    <dataValidation type="decimal" allowBlank="1" showErrorMessage="1" sqref="B17">
      <formula1>0</formula1>
      <formula2>NaN</formula2>
    </dataValidation>
    <dataValidation type="decimal" allowBlank="1" showErrorMessage="1" sqref="B18">
      <formula1>0</formula1>
      <formula2>NaN</formula2>
    </dataValidation>
    <dataValidation type="decimal" allowBlank="1" showErrorMessage="1" sqref="B19">
      <formula1>0</formula1>
      <formula2>NaN</formula2>
    </dataValidation>
    <dataValidation type="decimal" allowBlank="1" showErrorMessage="1" sqref="B20">
      <formula1>0</formula1>
      <formula2>NaN</formula2>
    </dataValidation>
    <dataValidation type="decimal" allowBlank="1" showErrorMessage="1" sqref="B21">
      <formula1>0</formula1>
      <formula2>NaN</formula2>
    </dataValidation>
    <dataValidation type="decimal" allowBlank="1" showErrorMessage="1" sqref="B22">
      <formula1>0</formula1>
      <formula2>NaN</formula2>
    </dataValidation>
    <dataValidation type="decimal" allowBlank="1" showErrorMessage="1" sqref="B23">
      <formula1>0</formula1>
      <formula2>NaN</formula2>
    </dataValidation>
    <dataValidation type="decimal" allowBlank="1" showErrorMessage="1" sqref="B24">
      <formula1>0</formula1>
      <formula2>NaN</formula2>
    </dataValidation>
    <dataValidation type="decimal" allowBlank="1" showErrorMessage="1" sqref="B25">
      <formula1>0</formula1>
      <formula2>NaN</formula2>
    </dataValidation>
    <dataValidation type="decimal" allowBlank="1" showErrorMessage="1" sqref="B26">
      <formula1>0</formula1>
      <formula2>NaN</formula2>
    </dataValidation>
    <dataValidation type="decimal" allowBlank="1" showErrorMessage="1" sqref="B27">
      <formula1>0</formula1>
      <formula2>NaN</formula2>
    </dataValidation>
    <dataValidation type="decimal" allowBlank="1" showErrorMessage="1" sqref="B28">
      <formula1>0</formula1>
      <formula2>NaN</formula2>
    </dataValidation>
    <dataValidation type="decimal" allowBlank="1" showErrorMessage="1" sqref="B29">
      <formula1>0</formula1>
      <formula2>NaN</formula2>
    </dataValidation>
    <dataValidation type="decimal" allowBlank="1" showErrorMessage="1" sqref="B30">
      <formula1>0</formula1>
      <formula2>NaN</formula2>
    </dataValidation>
    <dataValidation type="decimal" allowBlank="1" showErrorMessage="1" sqref="B31">
      <formula1>0</formula1>
      <formula2>NaN</formula2>
    </dataValidation>
    <dataValidation type="decimal" allowBlank="1" showErrorMessage="1" sqref="B32">
      <formula1>0</formula1>
      <formula2>NaN</formula2>
    </dataValidation>
    <dataValidation type="decimal" allowBlank="1" showErrorMessage="1" sqref="B33">
      <formula1>0</formula1>
      <formula2>NaN</formula2>
    </dataValidation>
    <dataValidation type="decimal" allowBlank="1" showErrorMessage="1" sqref="B34">
      <formula1>0</formula1>
      <formula2>NaN</formula2>
    </dataValidation>
    <dataValidation type="decimal" allowBlank="1" showErrorMessage="1" sqref="B35">
      <formula1>0</formula1>
      <formula2>NaN</formula2>
    </dataValidation>
    <dataValidation type="decimal" allowBlank="1" showErrorMessage="1" sqref="B36">
      <formula1>0</formula1>
      <formula2>NaN</formula2>
    </dataValidation>
    <dataValidation type="decimal" allowBlank="1" showErrorMessage="1" sqref="B37">
      <formula1>0</formula1>
      <formula2>NaN</formula2>
    </dataValidation>
    <dataValidation type="decimal" allowBlank="1" showErrorMessage="1" sqref="B38">
      <formula1>0</formula1>
      <formula2>NaN</formula2>
    </dataValidation>
    <dataValidation type="decimal" allowBlank="1" showErrorMessage="1" sqref="B39">
      <formula1>0</formula1>
      <formula2>NaN</formula2>
    </dataValidation>
    <dataValidation type="decimal" allowBlank="1" showErrorMessage="1" sqref="B40">
      <formula1>0</formula1>
      <formula2>NaN</formula2>
    </dataValidation>
    <dataValidation type="decimal" allowBlank="1" showErrorMessage="1" sqref="B41">
      <formula1>0</formula1>
      <formula2>NaN</formula2>
    </dataValidation>
    <dataValidation type="decimal" allowBlank="1" showErrorMessage="1" sqref="B42">
      <formula1>0</formula1>
      <formula2>NaN</formula2>
    </dataValidation>
    <dataValidation type="decimal" allowBlank="1" showErrorMessage="1" sqref="B43">
      <formula1>0</formula1>
      <formula2>NaN</formula2>
    </dataValidation>
    <dataValidation type="decimal" allowBlank="1" showErrorMessage="1" sqref="B44">
      <formula1>0</formula1>
      <formula2>NaN</formula2>
    </dataValidation>
    <dataValidation type="decimal" allowBlank="1" showErrorMessage="1" sqref="B45">
      <formula1>0</formula1>
      <formula2>NaN</formula2>
    </dataValidation>
    <dataValidation type="decimal" allowBlank="1" showErrorMessage="1" sqref="B46">
      <formula1>0</formula1>
      <formula2>NaN</formula2>
    </dataValidation>
    <dataValidation type="decimal" allowBlank="1" showErrorMessage="1" sqref="B47">
      <formula1>0</formula1>
      <formula2>NaN</formula2>
    </dataValidation>
    <dataValidation type="decimal" allowBlank="1" showErrorMessage="1" sqref="B48">
      <formula1>0</formula1>
      <formula2>NaN</formula2>
    </dataValidation>
    <dataValidation type="decimal" allowBlank="1" showErrorMessage="1" sqref="B49">
      <formula1>0</formula1>
      <formula2>NaN</formula2>
    </dataValidation>
    <dataValidation type="decimal" allowBlank="1" showErrorMessage="1" sqref="B50">
      <formula1>0</formula1>
      <formula2>NaN</formula2>
    </dataValidation>
    <dataValidation type="decimal" allowBlank="1" showErrorMessage="1" sqref="B51">
      <formula1>0</formula1>
      <formula2>NaN</formula2>
    </dataValidation>
    <dataValidation type="decimal" allowBlank="1" showErrorMessage="1" sqref="B52">
      <formula1>0</formula1>
      <formula2>NaN</formula2>
    </dataValidation>
    <dataValidation type="decimal" allowBlank="1" showErrorMessage="1" sqref="B53">
      <formula1>0</formula1>
      <formula2>NaN</formula2>
    </dataValidation>
    <dataValidation type="decimal" allowBlank="1" showErrorMessage="1" sqref="B54">
      <formula1>0</formula1>
      <formula2>NaN</formula2>
    </dataValidation>
    <dataValidation type="decimal" allowBlank="1" showErrorMessage="1" sqref="B55">
      <formula1>0</formula1>
      <formula2>NaN</formula2>
    </dataValidation>
    <dataValidation type="decimal" allowBlank="1" showErrorMessage="1" sqref="B56">
      <formula1>0</formula1>
      <formula2>NaN</formula2>
    </dataValidation>
    <dataValidation type="decimal" allowBlank="1" showErrorMessage="1" sqref="B57">
      <formula1>0</formula1>
      <formula2>NaN</formula2>
    </dataValidation>
    <dataValidation type="decimal" allowBlank="1" showErrorMessage="1" sqref="B58">
      <formula1>0</formula1>
      <formula2>NaN</formula2>
    </dataValidation>
    <dataValidation type="decimal" allowBlank="1" showErrorMessage="1" sqref="B59">
      <formula1>0</formula1>
      <formula2>NaN</formula2>
    </dataValidation>
    <dataValidation type="decimal" allowBlank="1" showErrorMessage="1" sqref="B60">
      <formula1>0</formula1>
      <formula2>NaN</formula2>
    </dataValidation>
    <dataValidation type="decimal" allowBlank="1" showErrorMessage="1" sqref="B61">
      <formula1>0</formula1>
      <formula2>NaN</formula2>
    </dataValidation>
    <dataValidation type="decimal" allowBlank="1" showErrorMessage="1" sqref="B62">
      <formula1>0</formula1>
      <formula2>NaN</formula2>
    </dataValidation>
    <dataValidation type="decimal" allowBlank="1" showErrorMessage="1" sqref="B63">
      <formula1>0</formula1>
      <formula2>NaN</formula2>
    </dataValidation>
    <dataValidation type="decimal" allowBlank="1" showErrorMessage="1" sqref="B64">
      <formula1>0</formula1>
      <formula2>NaN</formula2>
    </dataValidation>
    <dataValidation type="decimal" allowBlank="1" showErrorMessage="1" sqref="B65">
      <formula1>0</formula1>
      <formula2>NaN</formula2>
    </dataValidation>
    <dataValidation type="decimal" allowBlank="1" showErrorMessage="1" sqref="B66">
      <formula1>0</formula1>
      <formula2>NaN</formula2>
    </dataValidation>
    <dataValidation type="decimal" allowBlank="1" showErrorMessage="1" sqref="B67">
      <formula1>0</formula1>
      <formula2>NaN</formula2>
    </dataValidation>
    <dataValidation type="decimal" allowBlank="1" showErrorMessage="1" sqref="B68">
      <formula1>0</formula1>
      <formula2>NaN</formula2>
    </dataValidation>
    <dataValidation type="decimal" allowBlank="1" showErrorMessage="1" sqref="B69">
      <formula1>0</formula1>
      <formula2>NaN</formula2>
    </dataValidation>
    <dataValidation type="decimal" allowBlank="1" showErrorMessage="1" sqref="B70">
      <formula1>0</formula1>
      <formula2>NaN</formula2>
    </dataValidation>
    <dataValidation type="decimal" allowBlank="1" showErrorMessage="1" sqref="B71">
      <formula1>0</formula1>
      <formula2>NaN</formula2>
    </dataValidation>
    <dataValidation type="decimal" allowBlank="1" showErrorMessage="1" sqref="B72">
      <formula1>0</formula1>
      <formula2>NaN</formula2>
    </dataValidation>
    <dataValidation type="decimal" allowBlank="1" showErrorMessage="1" sqref="B73">
      <formula1>0</formula1>
      <formula2>NaN</formula2>
    </dataValidation>
    <dataValidation type="decimal" allowBlank="1" showErrorMessage="1" sqref="B74">
      <formula1>0</formula1>
      <formula2>NaN</formula2>
    </dataValidation>
    <dataValidation type="decimal" allowBlank="1" showErrorMessage="1" sqref="B75">
      <formula1>0</formula1>
      <formula2>NaN</formula2>
    </dataValidation>
    <dataValidation type="decimal" allowBlank="1" showErrorMessage="1" sqref="B76">
      <formula1>0</formula1>
      <formula2>NaN</formula2>
    </dataValidation>
    <dataValidation type="decimal" allowBlank="1" showErrorMessage="1" sqref="B77">
      <formula1>0</formula1>
      <formula2>NaN</formula2>
    </dataValidation>
    <dataValidation type="decimal" allowBlank="1" showErrorMessage="1" sqref="B78">
      <formula1>0</formula1>
      <formula2>NaN</formula2>
    </dataValidation>
    <dataValidation type="decimal" allowBlank="1" showErrorMessage="1" sqref="B79">
      <formula1>0</formula1>
      <formula2>NaN</formula2>
    </dataValidation>
    <dataValidation type="decimal" allowBlank="1" showErrorMessage="1" sqref="B80">
      <formula1>0</formula1>
      <formula2>NaN</formula2>
    </dataValidation>
    <dataValidation type="decimal" allowBlank="1" showErrorMessage="1" sqref="B81">
      <formula1>0</formula1>
      <formula2>NaN</formula2>
    </dataValidation>
    <dataValidation type="decimal" allowBlank="1" showErrorMessage="1" sqref="B82">
      <formula1>0</formula1>
      <formula2>NaN</formula2>
    </dataValidation>
    <dataValidation type="decimal" allowBlank="1" showErrorMessage="1" sqref="B83">
      <formula1>0</formula1>
      <formula2>NaN</formula2>
    </dataValidation>
    <dataValidation type="decimal" allowBlank="1" showErrorMessage="1" sqref="B84">
      <formula1>0</formula1>
      <formula2>NaN</formula2>
    </dataValidation>
    <dataValidation type="decimal" allowBlank="1" showErrorMessage="1" sqref="B85">
      <formula1>0</formula1>
      <formula2>NaN</formula2>
    </dataValidation>
    <dataValidation type="decimal" allowBlank="1" showErrorMessage="1" sqref="B86">
      <formula1>0</formula1>
      <formula2>NaN</formula2>
    </dataValidation>
    <dataValidation type="decimal" allowBlank="1" showErrorMessage="1" sqref="B87">
      <formula1>0</formula1>
      <formula2>NaN</formula2>
    </dataValidation>
    <dataValidation type="decimal" allowBlank="1" showErrorMessage="1" sqref="B88">
      <formula1>0</formula1>
      <formula2>NaN</formula2>
    </dataValidation>
    <dataValidation type="decimal" allowBlank="1" showErrorMessage="1" sqref="B89">
      <formula1>0</formula1>
      <formula2>NaN</formula2>
    </dataValidation>
    <dataValidation type="decimal" allowBlank="1" showErrorMessage="1" sqref="B9:T9">
      <formula1>0</formula1>
      <formula2>35</formula2>
    </dataValidation>
    <dataValidation type="decimal" allowBlank="1" showErrorMessage="1" sqref="B90">
      <formula1>0</formula1>
      <formula2>NaN</formula2>
    </dataValidation>
    <dataValidation type="decimal" allowBlank="1" showErrorMessage="1" sqref="B91">
      <formula1>0</formula1>
      <formula2>NaN</formula2>
    </dataValidation>
    <dataValidation type="decimal" allowBlank="1" showErrorMessage="1" sqref="B92">
      <formula1>0</formula1>
      <formula2>NaN</formula2>
    </dataValidation>
    <dataValidation type="decimal" allowBlank="1" showErrorMessage="1" sqref="B93">
      <formula1>0</formula1>
      <formula2>NaN</formula2>
    </dataValidation>
    <dataValidation type="decimal" allowBlank="1" showErrorMessage="1" sqref="B94">
      <formula1>0</formula1>
      <formula2>NaN</formula2>
    </dataValidation>
    <dataValidation type="decimal" allowBlank="1" showErrorMessage="1" sqref="B95">
      <formula1>0</formula1>
      <formula2>NaN</formula2>
    </dataValidation>
    <dataValidation type="decimal" allowBlank="1" showErrorMessage="1" sqref="B96">
      <formula1>0</formula1>
      <formula2>NaN</formula2>
    </dataValidation>
    <dataValidation type="decimal" allowBlank="1" showErrorMessage="1" sqref="B97">
      <formula1>0</formula1>
      <formula2>NaN</formula2>
    </dataValidation>
    <dataValidation type="decimal" allowBlank="1" showErrorMessage="1" sqref="B98">
      <formula1>0</formula1>
      <formula2>NaN</formula2>
    </dataValidation>
    <dataValidation type="decimal" allowBlank="1" showErrorMessage="1" sqref="B99">
      <formula1>0</formula1>
      <formula2>NaN</formula2>
    </dataValidation>
    <dataValidation type="decimal" allowBlank="1" showErrorMessage="1" sqref="C100">
      <formula1>0</formula1>
      <formula2>NaN</formula2>
    </dataValidation>
    <dataValidation type="decimal" allowBlank="1" showErrorMessage="1" sqref="C101">
      <formula1>0</formula1>
      <formula2>NaN</formula2>
    </dataValidation>
    <dataValidation type="decimal" allowBlank="1" showErrorMessage="1" sqref="C102">
      <formula1>0</formula1>
      <formula2>NaN</formula2>
    </dataValidation>
    <dataValidation type="decimal" allowBlank="1" showErrorMessage="1" sqref="C103">
      <formula1>0</formula1>
      <formula2>NaN</formula2>
    </dataValidation>
    <dataValidation type="decimal" allowBlank="1" showErrorMessage="1" sqref="C104">
      <formula1>0</formula1>
      <formula2>NaN</formula2>
    </dataValidation>
    <dataValidation type="decimal" allowBlank="1" showErrorMessage="1" sqref="C105">
      <formula1>0</formula1>
      <formula2>NaN</formula2>
    </dataValidation>
    <dataValidation type="decimal" allowBlank="1" showErrorMessage="1" sqref="C106">
      <formula1>0</formula1>
      <formula2>NaN</formula2>
    </dataValidation>
    <dataValidation type="decimal" allowBlank="1" showErrorMessage="1" sqref="C107">
      <formula1>0</formula1>
      <formula2>NaN</formula2>
    </dataValidation>
    <dataValidation type="decimal" allowBlank="1" showErrorMessage="1" sqref="C108">
      <formula1>0</formula1>
      <formula2>NaN</formula2>
    </dataValidation>
    <dataValidation type="decimal" allowBlank="1" showErrorMessage="1" sqref="C109">
      <formula1>0</formula1>
      <formula2>NaN</formula2>
    </dataValidation>
    <dataValidation type="decimal" allowBlank="1" showErrorMessage="1" sqref="C110">
      <formula1>0</formula1>
      <formula2>NaN</formula2>
    </dataValidation>
    <dataValidation type="decimal" allowBlank="1" showErrorMessage="1" sqref="C111">
      <formula1>0</formula1>
      <formula2>NaN</formula2>
    </dataValidation>
    <dataValidation type="decimal" allowBlank="1" showErrorMessage="1" sqref="C112">
      <formula1>0</formula1>
      <formula2>NaN</formula2>
    </dataValidation>
    <dataValidation type="decimal" allowBlank="1" showErrorMessage="1" sqref="C113">
      <formula1>0</formula1>
      <formula2>NaN</formula2>
    </dataValidation>
    <dataValidation type="decimal" allowBlank="1" showErrorMessage="1" sqref="C114">
      <formula1>0</formula1>
      <formula2>NaN</formula2>
    </dataValidation>
    <dataValidation type="decimal" allowBlank="1" showErrorMessage="1" sqref="C115">
      <formula1>0</formula1>
      <formula2>NaN</formula2>
    </dataValidation>
    <dataValidation type="decimal" allowBlank="1" showErrorMessage="1" sqref="C116">
      <formula1>0</formula1>
      <formula2>NaN</formula2>
    </dataValidation>
    <dataValidation type="decimal" allowBlank="1" showErrorMessage="1" sqref="C117">
      <formula1>0</formula1>
      <formula2>NaN</formula2>
    </dataValidation>
    <dataValidation type="decimal" allowBlank="1" showErrorMessage="1" sqref="C118">
      <formula1>0</formula1>
      <formula2>NaN</formula2>
    </dataValidation>
    <dataValidation type="decimal" allowBlank="1" showErrorMessage="1" sqref="C119">
      <formula1>0</formula1>
      <formula2>NaN</formula2>
    </dataValidation>
    <dataValidation type="decimal" allowBlank="1" showErrorMessage="1" sqref="C120">
      <formula1>0</formula1>
      <formula2>NaN</formula2>
    </dataValidation>
    <dataValidation type="decimal" allowBlank="1" showErrorMessage="1" sqref="C121">
      <formula1>0</formula1>
      <formula2>NaN</formula2>
    </dataValidation>
    <dataValidation type="decimal" allowBlank="1" showErrorMessage="1" sqref="C122">
      <formula1>0</formula1>
      <formula2>NaN</formula2>
    </dataValidation>
    <dataValidation type="decimal" allowBlank="1" showErrorMessage="1" sqref="C123">
      <formula1>0</formula1>
      <formula2>NaN</formula2>
    </dataValidation>
    <dataValidation type="decimal" allowBlank="1" showErrorMessage="1" sqref="C124">
      <formula1>0</formula1>
      <formula2>NaN</formula2>
    </dataValidation>
    <dataValidation type="decimal" allowBlank="1" showErrorMessage="1" sqref="C125">
      <formula1>0</formula1>
      <formula2>NaN</formula2>
    </dataValidation>
    <dataValidation type="decimal" allowBlank="1" showErrorMessage="1" sqref="C126">
      <formula1>0</formula1>
      <formula2>NaN</formula2>
    </dataValidation>
    <dataValidation type="decimal" allowBlank="1" showErrorMessage="1" sqref="C127">
      <formula1>0</formula1>
      <formula2>NaN</formula2>
    </dataValidation>
    <dataValidation type="decimal" allowBlank="1" showErrorMessage="1" sqref="C128">
      <formula1>0</formula1>
      <formula2>NaN</formula2>
    </dataValidation>
    <dataValidation type="decimal" allowBlank="1" showErrorMessage="1" sqref="C129">
      <formula1>0</formula1>
      <formula2>NaN</formula2>
    </dataValidation>
    <dataValidation type="decimal" allowBlank="1" showErrorMessage="1" sqref="C130">
      <formula1>0</formula1>
      <formula2>NaN</formula2>
    </dataValidation>
    <dataValidation type="decimal" allowBlank="1" showErrorMessage="1" sqref="C131">
      <formula1>0</formula1>
      <formula2>NaN</formula2>
    </dataValidation>
    <dataValidation type="decimal" allowBlank="1" showErrorMessage="1" sqref="C132">
      <formula1>0</formula1>
      <formula2>NaN</formula2>
    </dataValidation>
    <dataValidation type="decimal" allowBlank="1" showErrorMessage="1" sqref="C133">
      <formula1>0</formula1>
      <formula2>NaN</formula2>
    </dataValidation>
    <dataValidation type="decimal" allowBlank="1" showErrorMessage="1" sqref="C134">
      <formula1>0</formula1>
      <formula2>NaN</formula2>
    </dataValidation>
    <dataValidation type="decimal" allowBlank="1" showErrorMessage="1" sqref="C135">
      <formula1>0</formula1>
      <formula2>NaN</formula2>
    </dataValidation>
    <dataValidation type="decimal" allowBlank="1" showErrorMessage="1" sqref="C136">
      <formula1>0</formula1>
      <formula2>NaN</formula2>
    </dataValidation>
    <dataValidation type="decimal" allowBlank="1" showErrorMessage="1" sqref="C137">
      <formula1>0</formula1>
      <formula2>NaN</formula2>
    </dataValidation>
    <dataValidation type="decimal" allowBlank="1" showErrorMessage="1" sqref="C138">
      <formula1>0</formula1>
      <formula2>NaN</formula2>
    </dataValidation>
    <dataValidation type="decimal" allowBlank="1" showErrorMessage="1" sqref="C139">
      <formula1>0</formula1>
      <formula2>NaN</formula2>
    </dataValidation>
    <dataValidation type="decimal" allowBlank="1" showErrorMessage="1" sqref="C140">
      <formula1>0</formula1>
      <formula2>NaN</formula2>
    </dataValidation>
    <dataValidation type="decimal" allowBlank="1" showErrorMessage="1" sqref="C141">
      <formula1>0</formula1>
      <formula2>NaN</formula2>
    </dataValidation>
    <dataValidation type="decimal" allowBlank="1" showErrorMessage="1" sqref="C17">
      <formula1>0</formula1>
      <formula2>NaN</formula2>
    </dataValidation>
    <dataValidation type="decimal" allowBlank="1" showErrorMessage="1" sqref="C18">
      <formula1>0</formula1>
      <formula2>NaN</formula2>
    </dataValidation>
    <dataValidation type="decimal" allowBlank="1" showErrorMessage="1" sqref="C19">
      <formula1>0</formula1>
      <formula2>NaN</formula2>
    </dataValidation>
    <dataValidation type="decimal" allowBlank="1" showErrorMessage="1" sqref="C20">
      <formula1>0</formula1>
      <formula2>NaN</formula2>
    </dataValidation>
    <dataValidation type="decimal" allowBlank="1" showErrorMessage="1" sqref="C21">
      <formula1>0</formula1>
      <formula2>NaN</formula2>
    </dataValidation>
    <dataValidation type="decimal" allowBlank="1" showErrorMessage="1" sqref="C22">
      <formula1>0</formula1>
      <formula2>NaN</formula2>
    </dataValidation>
    <dataValidation type="decimal" allowBlank="1" showErrorMessage="1" sqref="C23">
      <formula1>0</formula1>
      <formula2>NaN</formula2>
    </dataValidation>
    <dataValidation type="decimal" allowBlank="1" showErrorMessage="1" sqref="C24">
      <formula1>0</formula1>
      <formula2>NaN</formula2>
    </dataValidation>
    <dataValidation type="decimal" allowBlank="1" showErrorMessage="1" sqref="C25">
      <formula1>0</formula1>
      <formula2>NaN</formula2>
    </dataValidation>
    <dataValidation type="decimal" allowBlank="1" showErrorMessage="1" sqref="C26">
      <formula1>0</formula1>
      <formula2>NaN</formula2>
    </dataValidation>
    <dataValidation type="decimal" allowBlank="1" showErrorMessage="1" sqref="C27">
      <formula1>0</formula1>
      <formula2>NaN</formula2>
    </dataValidation>
    <dataValidation type="decimal" allowBlank="1" showErrorMessage="1" sqref="C28">
      <formula1>0</formula1>
      <formula2>NaN</formula2>
    </dataValidation>
    <dataValidation type="decimal" allowBlank="1" showErrorMessage="1" sqref="C29">
      <formula1>0</formula1>
      <formula2>NaN</formula2>
    </dataValidation>
    <dataValidation type="decimal" allowBlank="1" showErrorMessage="1" sqref="C30">
      <formula1>0</formula1>
      <formula2>NaN</formula2>
    </dataValidation>
    <dataValidation type="decimal" allowBlank="1" showErrorMessage="1" sqref="C31">
      <formula1>0</formula1>
      <formula2>NaN</formula2>
    </dataValidation>
    <dataValidation type="decimal" allowBlank="1" showErrorMessage="1" sqref="C32">
      <formula1>0</formula1>
      <formula2>NaN</formula2>
    </dataValidation>
    <dataValidation type="decimal" allowBlank="1" showErrorMessage="1" sqref="C33">
      <formula1>0</formula1>
      <formula2>NaN</formula2>
    </dataValidation>
    <dataValidation type="decimal" allowBlank="1" showErrorMessage="1" sqref="C34">
      <formula1>0</formula1>
      <formula2>NaN</formula2>
    </dataValidation>
    <dataValidation type="decimal" allowBlank="1" showErrorMessage="1" sqref="C35">
      <formula1>0</formula1>
      <formula2>NaN</formula2>
    </dataValidation>
    <dataValidation type="decimal" allowBlank="1" showErrorMessage="1" sqref="C36">
      <formula1>0</formula1>
      <formula2>NaN</formula2>
    </dataValidation>
    <dataValidation type="decimal" allowBlank="1" showErrorMessage="1" sqref="C37">
      <formula1>0</formula1>
      <formula2>NaN</formula2>
    </dataValidation>
    <dataValidation type="decimal" allowBlank="1" showErrorMessage="1" sqref="C38">
      <formula1>0</formula1>
      <formula2>NaN</formula2>
    </dataValidation>
    <dataValidation type="decimal" allowBlank="1" showErrorMessage="1" sqref="C39">
      <formula1>0</formula1>
      <formula2>NaN</formula2>
    </dataValidation>
    <dataValidation type="decimal" allowBlank="1" showErrorMessage="1" sqref="C40">
      <formula1>0</formula1>
      <formula2>NaN</formula2>
    </dataValidation>
    <dataValidation type="decimal" allowBlank="1" showErrorMessage="1" sqref="C41">
      <formula1>0</formula1>
      <formula2>NaN</formula2>
    </dataValidation>
    <dataValidation type="decimal" allowBlank="1" showErrorMessage="1" sqref="C42">
      <formula1>0</formula1>
      <formula2>NaN</formula2>
    </dataValidation>
    <dataValidation type="decimal" allowBlank="1" showErrorMessage="1" sqref="C43">
      <formula1>0</formula1>
      <formula2>NaN</formula2>
    </dataValidation>
    <dataValidation type="decimal" allowBlank="1" showErrorMessage="1" sqref="C44">
      <formula1>0</formula1>
      <formula2>NaN</formula2>
    </dataValidation>
    <dataValidation type="decimal" allowBlank="1" showErrorMessage="1" sqref="C45">
      <formula1>0</formula1>
      <formula2>NaN</formula2>
    </dataValidation>
    <dataValidation type="decimal" allowBlank="1" showErrorMessage="1" sqref="C46">
      <formula1>0</formula1>
      <formula2>NaN</formula2>
    </dataValidation>
    <dataValidation type="decimal" allowBlank="1" showErrorMessage="1" sqref="C47">
      <formula1>0</formula1>
      <formula2>NaN</formula2>
    </dataValidation>
    <dataValidation type="decimal" allowBlank="1" showErrorMessage="1" sqref="C48">
      <formula1>0</formula1>
      <formula2>NaN</formula2>
    </dataValidation>
    <dataValidation type="decimal" allowBlank="1" showErrorMessage="1" sqref="C49">
      <formula1>0</formula1>
      <formula2>NaN</formula2>
    </dataValidation>
    <dataValidation type="decimal" allowBlank="1" showErrorMessage="1" sqref="C50">
      <formula1>0</formula1>
      <formula2>NaN</formula2>
    </dataValidation>
    <dataValidation type="decimal" allowBlank="1" showErrorMessage="1" sqref="C51">
      <formula1>0</formula1>
      <formula2>NaN</formula2>
    </dataValidation>
    <dataValidation type="decimal" allowBlank="1" showErrorMessage="1" sqref="C52">
      <formula1>0</formula1>
      <formula2>NaN</formula2>
    </dataValidation>
    <dataValidation type="decimal" allowBlank="1" showErrorMessage="1" sqref="C53">
      <formula1>0</formula1>
      <formula2>NaN</formula2>
    </dataValidation>
    <dataValidation type="decimal" allowBlank="1" showErrorMessage="1" sqref="C54">
      <formula1>0</formula1>
      <formula2>NaN</formula2>
    </dataValidation>
    <dataValidation type="decimal" allowBlank="1" showErrorMessage="1" sqref="C55">
      <formula1>0</formula1>
      <formula2>NaN</formula2>
    </dataValidation>
    <dataValidation type="decimal" allowBlank="1" showErrorMessage="1" sqref="C56">
      <formula1>0</formula1>
      <formula2>NaN</formula2>
    </dataValidation>
    <dataValidation type="decimal" allowBlank="1" showErrorMessage="1" sqref="C57">
      <formula1>0</formula1>
      <formula2>NaN</formula2>
    </dataValidation>
    <dataValidation type="decimal" allowBlank="1" showErrorMessage="1" sqref="C58">
      <formula1>0</formula1>
      <formula2>NaN</formula2>
    </dataValidation>
    <dataValidation type="decimal" allowBlank="1" showErrorMessage="1" sqref="C59">
      <formula1>0</formula1>
      <formula2>NaN</formula2>
    </dataValidation>
    <dataValidation type="decimal" allowBlank="1" showErrorMessage="1" sqref="C60">
      <formula1>0</formula1>
      <formula2>NaN</formula2>
    </dataValidation>
    <dataValidation type="decimal" allowBlank="1" showErrorMessage="1" sqref="C61">
      <formula1>0</formula1>
      <formula2>NaN</formula2>
    </dataValidation>
    <dataValidation type="decimal" allowBlank="1" showErrorMessage="1" sqref="C62">
      <formula1>0</formula1>
      <formula2>NaN</formula2>
    </dataValidation>
    <dataValidation type="decimal" allowBlank="1" showErrorMessage="1" sqref="C63">
      <formula1>0</formula1>
      <formula2>NaN</formula2>
    </dataValidation>
    <dataValidation type="decimal" allowBlank="1" showErrorMessage="1" sqref="C64">
      <formula1>0</formula1>
      <formula2>NaN</formula2>
    </dataValidation>
    <dataValidation type="decimal" allowBlank="1" showErrorMessage="1" sqref="C65">
      <formula1>0</formula1>
      <formula2>NaN</formula2>
    </dataValidation>
    <dataValidation type="decimal" allowBlank="1" showErrorMessage="1" sqref="C66">
      <formula1>0</formula1>
      <formula2>NaN</formula2>
    </dataValidation>
    <dataValidation type="decimal" allowBlank="1" showErrorMessage="1" sqref="C67">
      <formula1>0</formula1>
      <formula2>NaN</formula2>
    </dataValidation>
    <dataValidation type="decimal" allowBlank="1" showErrorMessage="1" sqref="C68">
      <formula1>0</formula1>
      <formula2>NaN</formula2>
    </dataValidation>
    <dataValidation type="decimal" allowBlank="1" showErrorMessage="1" sqref="C69">
      <formula1>0</formula1>
      <formula2>NaN</formula2>
    </dataValidation>
    <dataValidation type="decimal" allowBlank="1" showErrorMessage="1" sqref="C70">
      <formula1>0</formula1>
      <formula2>NaN</formula2>
    </dataValidation>
    <dataValidation type="decimal" allowBlank="1" showErrorMessage="1" sqref="C71">
      <formula1>0</formula1>
      <formula2>NaN</formula2>
    </dataValidation>
    <dataValidation type="decimal" allowBlank="1" showErrorMessage="1" sqref="C72">
      <formula1>0</formula1>
      <formula2>NaN</formula2>
    </dataValidation>
    <dataValidation type="decimal" allowBlank="1" showErrorMessage="1" sqref="C73">
      <formula1>0</formula1>
      <formula2>NaN</formula2>
    </dataValidation>
    <dataValidation type="decimal" allowBlank="1" showErrorMessage="1" sqref="C74">
      <formula1>0</formula1>
      <formula2>NaN</formula2>
    </dataValidation>
    <dataValidation type="decimal" allowBlank="1" showErrorMessage="1" sqref="C75">
      <formula1>0</formula1>
      <formula2>NaN</formula2>
    </dataValidation>
    <dataValidation type="decimal" allowBlank="1" showErrorMessage="1" sqref="C76">
      <formula1>0</formula1>
      <formula2>NaN</formula2>
    </dataValidation>
    <dataValidation type="decimal" allowBlank="1" showErrorMessage="1" sqref="C77">
      <formula1>0</formula1>
      <formula2>NaN</formula2>
    </dataValidation>
    <dataValidation type="decimal" allowBlank="1" showErrorMessage="1" sqref="C78">
      <formula1>0</formula1>
      <formula2>NaN</formula2>
    </dataValidation>
    <dataValidation type="decimal" allowBlank="1" showErrorMessage="1" sqref="C79">
      <formula1>0</formula1>
      <formula2>NaN</formula2>
    </dataValidation>
    <dataValidation type="decimal" allowBlank="1" showErrorMessage="1" sqref="C80">
      <formula1>0</formula1>
      <formula2>NaN</formula2>
    </dataValidation>
    <dataValidation type="decimal" allowBlank="1" showErrorMessage="1" sqref="C81">
      <formula1>0</formula1>
      <formula2>NaN</formula2>
    </dataValidation>
    <dataValidation type="decimal" allowBlank="1" showErrorMessage="1" sqref="C82">
      <formula1>0</formula1>
      <formula2>NaN</formula2>
    </dataValidation>
    <dataValidation type="decimal" allowBlank="1" showErrorMessage="1" sqref="C83">
      <formula1>0</formula1>
      <formula2>NaN</formula2>
    </dataValidation>
    <dataValidation type="decimal" allowBlank="1" showErrorMessage="1" sqref="C84">
      <formula1>0</formula1>
      <formula2>NaN</formula2>
    </dataValidation>
    <dataValidation type="decimal" allowBlank="1" showErrorMessage="1" sqref="C85">
      <formula1>0</formula1>
      <formula2>NaN</formula2>
    </dataValidation>
    <dataValidation type="decimal" allowBlank="1" showErrorMessage="1" sqref="C86">
      <formula1>0</formula1>
      <formula2>NaN</formula2>
    </dataValidation>
    <dataValidation type="decimal" allowBlank="1" showErrorMessage="1" sqref="C87">
      <formula1>0</formula1>
      <formula2>NaN</formula2>
    </dataValidation>
    <dataValidation type="decimal" allowBlank="1" showErrorMessage="1" sqref="C88">
      <formula1>0</formula1>
      <formula2>NaN</formula2>
    </dataValidation>
    <dataValidation type="decimal" allowBlank="1" showErrorMessage="1" sqref="C89">
      <formula1>0</formula1>
      <formula2>NaN</formula2>
    </dataValidation>
    <dataValidation type="decimal" allowBlank="1" showErrorMessage="1" sqref="C90">
      <formula1>0</formula1>
      <formula2>NaN</formula2>
    </dataValidation>
    <dataValidation type="decimal" allowBlank="1" showErrorMessage="1" sqref="C91">
      <formula1>0</formula1>
      <formula2>NaN</formula2>
    </dataValidation>
    <dataValidation type="decimal" allowBlank="1" showErrorMessage="1" sqref="C92">
      <formula1>0</formula1>
      <formula2>NaN</formula2>
    </dataValidation>
    <dataValidation type="decimal" allowBlank="1" showErrorMessage="1" sqref="C93">
      <formula1>0</formula1>
      <formula2>NaN</formula2>
    </dataValidation>
    <dataValidation type="decimal" allowBlank="1" showErrorMessage="1" sqref="C94">
      <formula1>0</formula1>
      <formula2>NaN</formula2>
    </dataValidation>
    <dataValidation type="decimal" allowBlank="1" showErrorMessage="1" sqref="C95">
      <formula1>0</formula1>
      <formula2>NaN</formula2>
    </dataValidation>
    <dataValidation type="decimal" allowBlank="1" showErrorMessage="1" sqref="C96">
      <formula1>0</formula1>
      <formula2>NaN</formula2>
    </dataValidation>
    <dataValidation type="decimal" allowBlank="1" showErrorMessage="1" sqref="C97">
      <formula1>0</formula1>
      <formula2>NaN</formula2>
    </dataValidation>
    <dataValidation type="decimal" allowBlank="1" showErrorMessage="1" sqref="C98">
      <formula1>0</formula1>
      <formula2>NaN</formula2>
    </dataValidation>
    <dataValidation type="decimal" allowBlank="1" showErrorMessage="1" sqref="C99">
      <formula1>0</formula1>
      <formula2>NaN</formula2>
    </dataValidation>
    <dataValidation type="decimal" allowBlank="1" showErrorMessage="1" sqref="D100">
      <formula1>0</formula1>
      <formula2>NaN</formula2>
    </dataValidation>
    <dataValidation type="decimal" allowBlank="1" showErrorMessage="1" sqref="D101">
      <formula1>0</formula1>
      <formula2>NaN</formula2>
    </dataValidation>
    <dataValidation type="decimal" allowBlank="1" showErrorMessage="1" sqref="D102">
      <formula1>0</formula1>
      <formula2>NaN</formula2>
    </dataValidation>
    <dataValidation type="decimal" allowBlank="1" showErrorMessage="1" sqref="D103">
      <formula1>0</formula1>
      <formula2>NaN</formula2>
    </dataValidation>
    <dataValidation type="decimal" allowBlank="1" showErrorMessage="1" sqref="D104">
      <formula1>0</formula1>
      <formula2>NaN</formula2>
    </dataValidation>
    <dataValidation type="decimal" allowBlank="1" showErrorMessage="1" sqref="D105">
      <formula1>0</formula1>
      <formula2>NaN</formula2>
    </dataValidation>
    <dataValidation type="decimal" allowBlank="1" showErrorMessage="1" sqref="D106">
      <formula1>0</formula1>
      <formula2>NaN</formula2>
    </dataValidation>
    <dataValidation type="decimal" allowBlank="1" showErrorMessage="1" sqref="D107">
      <formula1>0</formula1>
      <formula2>NaN</formula2>
    </dataValidation>
    <dataValidation type="decimal" allowBlank="1" showErrorMessage="1" sqref="D108">
      <formula1>0</formula1>
      <formula2>NaN</formula2>
    </dataValidation>
    <dataValidation type="decimal" allowBlank="1" showErrorMessage="1" sqref="D109">
      <formula1>0</formula1>
      <formula2>NaN</formula2>
    </dataValidation>
    <dataValidation type="decimal" allowBlank="1" showErrorMessage="1" sqref="D110">
      <formula1>0</formula1>
      <formula2>NaN</formula2>
    </dataValidation>
    <dataValidation type="decimal" allowBlank="1" showErrorMessage="1" sqref="D111">
      <formula1>0</formula1>
      <formula2>NaN</formula2>
    </dataValidation>
    <dataValidation type="decimal" allowBlank="1" showErrorMessage="1" sqref="D112">
      <formula1>0</formula1>
      <formula2>NaN</formula2>
    </dataValidation>
    <dataValidation type="decimal" allowBlank="1" showErrorMessage="1" sqref="D113">
      <formula1>0</formula1>
      <formula2>NaN</formula2>
    </dataValidation>
    <dataValidation type="decimal" allowBlank="1" showErrorMessage="1" sqref="D114">
      <formula1>0</formula1>
      <formula2>NaN</formula2>
    </dataValidation>
    <dataValidation type="decimal" allowBlank="1" showErrorMessage="1" sqref="D115">
      <formula1>0</formula1>
      <formula2>NaN</formula2>
    </dataValidation>
    <dataValidation type="decimal" allowBlank="1" showErrorMessage="1" sqref="D116">
      <formula1>0</formula1>
      <formula2>NaN</formula2>
    </dataValidation>
    <dataValidation type="decimal" allowBlank="1" showErrorMessage="1" sqref="D117">
      <formula1>0</formula1>
      <formula2>NaN</formula2>
    </dataValidation>
    <dataValidation type="decimal" allowBlank="1" showErrorMessage="1" sqref="D118">
      <formula1>0</formula1>
      <formula2>NaN</formula2>
    </dataValidation>
    <dataValidation type="decimal" allowBlank="1" showErrorMessage="1" sqref="D119">
      <formula1>0</formula1>
      <formula2>NaN</formula2>
    </dataValidation>
    <dataValidation type="decimal" allowBlank="1" showErrorMessage="1" sqref="D120">
      <formula1>0</formula1>
      <formula2>NaN</formula2>
    </dataValidation>
    <dataValidation type="decimal" allowBlank="1" showErrorMessage="1" sqref="D121">
      <formula1>0</formula1>
      <formula2>NaN</formula2>
    </dataValidation>
    <dataValidation type="decimal" allowBlank="1" showErrorMessage="1" sqref="D122">
      <formula1>0</formula1>
      <formula2>NaN</formula2>
    </dataValidation>
    <dataValidation type="decimal" allowBlank="1" showErrorMessage="1" sqref="D123">
      <formula1>0</formula1>
      <formula2>NaN</formula2>
    </dataValidation>
    <dataValidation type="decimal" allowBlank="1" showErrorMessage="1" sqref="D124">
      <formula1>0</formula1>
      <formula2>NaN</formula2>
    </dataValidation>
    <dataValidation type="decimal" allowBlank="1" showErrorMessage="1" sqref="D125">
      <formula1>0</formula1>
      <formula2>NaN</formula2>
    </dataValidation>
    <dataValidation type="decimal" allowBlank="1" showErrorMessage="1" sqref="D126">
      <formula1>0</formula1>
      <formula2>NaN</formula2>
    </dataValidation>
    <dataValidation type="decimal" allowBlank="1" showErrorMessage="1" sqref="D127">
      <formula1>0</formula1>
      <formula2>NaN</formula2>
    </dataValidation>
    <dataValidation type="decimal" allowBlank="1" showErrorMessage="1" sqref="D128">
      <formula1>0</formula1>
      <formula2>NaN</formula2>
    </dataValidation>
    <dataValidation type="decimal" allowBlank="1" showErrorMessage="1" sqref="D129">
      <formula1>0</formula1>
      <formula2>NaN</formula2>
    </dataValidation>
    <dataValidation type="decimal" allowBlank="1" showErrorMessage="1" sqref="D130">
      <formula1>0</formula1>
      <formula2>NaN</formula2>
    </dataValidation>
    <dataValidation type="decimal" allowBlank="1" showErrorMessage="1" sqref="D131">
      <formula1>0</formula1>
      <formula2>NaN</formula2>
    </dataValidation>
    <dataValidation type="decimal" allowBlank="1" showErrorMessage="1" sqref="D132">
      <formula1>0</formula1>
      <formula2>NaN</formula2>
    </dataValidation>
    <dataValidation type="decimal" allowBlank="1" showErrorMessage="1" sqref="D133">
      <formula1>0</formula1>
      <formula2>NaN</formula2>
    </dataValidation>
    <dataValidation type="decimal" allowBlank="1" showErrorMessage="1" sqref="D134">
      <formula1>0</formula1>
      <formula2>NaN</formula2>
    </dataValidation>
    <dataValidation type="decimal" allowBlank="1" showErrorMessage="1" sqref="D135">
      <formula1>0</formula1>
      <formula2>NaN</formula2>
    </dataValidation>
    <dataValidation type="decimal" allowBlank="1" showErrorMessage="1" sqref="D136">
      <formula1>0</formula1>
      <formula2>NaN</formula2>
    </dataValidation>
    <dataValidation type="decimal" allowBlank="1" showErrorMessage="1" sqref="D137">
      <formula1>0</formula1>
      <formula2>NaN</formula2>
    </dataValidation>
    <dataValidation type="decimal" allowBlank="1" showErrorMessage="1" sqref="D138">
      <formula1>0</formula1>
      <formula2>NaN</formula2>
    </dataValidation>
    <dataValidation type="decimal" allowBlank="1" showErrorMessage="1" sqref="D139">
      <formula1>0</formula1>
      <formula2>NaN</formula2>
    </dataValidation>
    <dataValidation type="decimal" allowBlank="1" showErrorMessage="1" sqref="D140">
      <formula1>0</formula1>
      <formula2>NaN</formula2>
    </dataValidation>
    <dataValidation type="decimal" allowBlank="1" showErrorMessage="1" sqref="D141">
      <formula1>0</formula1>
      <formula2>NaN</formula2>
    </dataValidation>
    <dataValidation type="decimal" allowBlank="1" showErrorMessage="1" sqref="D17">
      <formula1>0</formula1>
      <formula2>NaN</formula2>
    </dataValidation>
    <dataValidation type="decimal" allowBlank="1" showErrorMessage="1" sqref="D18">
      <formula1>0</formula1>
      <formula2>NaN</formula2>
    </dataValidation>
    <dataValidation type="decimal" allowBlank="1" showErrorMessage="1" sqref="D19">
      <formula1>0</formula1>
      <formula2>NaN</formula2>
    </dataValidation>
    <dataValidation type="decimal" allowBlank="1" showErrorMessage="1" sqref="D20">
      <formula1>0</formula1>
      <formula2>NaN</formula2>
    </dataValidation>
    <dataValidation type="decimal" allowBlank="1" showErrorMessage="1" sqref="D21">
      <formula1>0</formula1>
      <formula2>NaN</formula2>
    </dataValidation>
    <dataValidation type="decimal" allowBlank="1" showErrorMessage="1" sqref="D22">
      <formula1>0</formula1>
      <formula2>NaN</formula2>
    </dataValidation>
    <dataValidation type="decimal" allowBlank="1" showErrorMessage="1" sqref="D23">
      <formula1>0</formula1>
      <formula2>NaN</formula2>
    </dataValidation>
    <dataValidation type="decimal" allowBlank="1" showErrorMessage="1" sqref="D24">
      <formula1>0</formula1>
      <formula2>NaN</formula2>
    </dataValidation>
    <dataValidation type="decimal" allowBlank="1" showErrorMessage="1" sqref="D25">
      <formula1>0</formula1>
      <formula2>NaN</formula2>
    </dataValidation>
    <dataValidation type="decimal" allowBlank="1" showErrorMessage="1" sqref="D26">
      <formula1>0</formula1>
      <formula2>NaN</formula2>
    </dataValidation>
    <dataValidation type="decimal" allowBlank="1" showErrorMessage="1" sqref="D27">
      <formula1>0</formula1>
      <formula2>NaN</formula2>
    </dataValidation>
    <dataValidation type="decimal" allowBlank="1" showErrorMessage="1" sqref="D28">
      <formula1>0</formula1>
      <formula2>NaN</formula2>
    </dataValidation>
    <dataValidation type="decimal" allowBlank="1" showErrorMessage="1" sqref="D29">
      <formula1>0</formula1>
      <formula2>NaN</formula2>
    </dataValidation>
    <dataValidation type="decimal" allowBlank="1" showErrorMessage="1" sqref="D30">
      <formula1>0</formula1>
      <formula2>NaN</formula2>
    </dataValidation>
    <dataValidation type="decimal" allowBlank="1" showErrorMessage="1" sqref="D31">
      <formula1>0</formula1>
      <formula2>NaN</formula2>
    </dataValidation>
    <dataValidation type="decimal" allowBlank="1" showErrorMessage="1" sqref="D32">
      <formula1>0</formula1>
      <formula2>NaN</formula2>
    </dataValidation>
    <dataValidation type="decimal" allowBlank="1" showErrorMessage="1" sqref="D33">
      <formula1>0</formula1>
      <formula2>NaN</formula2>
    </dataValidation>
    <dataValidation type="decimal" allowBlank="1" showErrorMessage="1" sqref="D34">
      <formula1>0</formula1>
      <formula2>NaN</formula2>
    </dataValidation>
    <dataValidation type="decimal" allowBlank="1" showErrorMessage="1" sqref="D35">
      <formula1>0</formula1>
      <formula2>NaN</formula2>
    </dataValidation>
    <dataValidation type="decimal" allowBlank="1" showErrorMessage="1" sqref="D36">
      <formula1>0</formula1>
      <formula2>NaN</formula2>
    </dataValidation>
    <dataValidation type="decimal" allowBlank="1" showErrorMessage="1" sqref="D37">
      <formula1>0</formula1>
      <formula2>NaN</formula2>
    </dataValidation>
    <dataValidation type="decimal" allowBlank="1" showErrorMessage="1" sqref="D38">
      <formula1>0</formula1>
      <formula2>NaN</formula2>
    </dataValidation>
    <dataValidation type="decimal" allowBlank="1" showErrorMessage="1" sqref="D39">
      <formula1>0</formula1>
      <formula2>NaN</formula2>
    </dataValidation>
    <dataValidation type="decimal" allowBlank="1" showErrorMessage="1" sqref="D40">
      <formula1>0</formula1>
      <formula2>NaN</formula2>
    </dataValidation>
    <dataValidation type="decimal" allowBlank="1" showErrorMessage="1" sqref="D41">
      <formula1>0</formula1>
      <formula2>NaN</formula2>
    </dataValidation>
    <dataValidation type="decimal" allowBlank="1" showErrorMessage="1" sqref="D42">
      <formula1>0</formula1>
      <formula2>NaN</formula2>
    </dataValidation>
    <dataValidation type="decimal" allowBlank="1" showErrorMessage="1" sqref="D43">
      <formula1>0</formula1>
      <formula2>NaN</formula2>
    </dataValidation>
    <dataValidation type="decimal" allowBlank="1" showErrorMessage="1" sqref="D44">
      <formula1>0</formula1>
      <formula2>NaN</formula2>
    </dataValidation>
    <dataValidation type="decimal" allowBlank="1" showErrorMessage="1" sqref="D45">
      <formula1>0</formula1>
      <formula2>NaN</formula2>
    </dataValidation>
    <dataValidation type="decimal" allowBlank="1" showErrorMessage="1" sqref="D46">
      <formula1>0</formula1>
      <formula2>NaN</formula2>
    </dataValidation>
    <dataValidation type="decimal" allowBlank="1" showErrorMessage="1" sqref="D47">
      <formula1>0</formula1>
      <formula2>NaN</formula2>
    </dataValidation>
    <dataValidation type="decimal" allowBlank="1" showErrorMessage="1" sqref="D48">
      <formula1>0</formula1>
      <formula2>NaN</formula2>
    </dataValidation>
    <dataValidation type="decimal" allowBlank="1" showErrorMessage="1" sqref="D49">
      <formula1>0</formula1>
      <formula2>NaN</formula2>
    </dataValidation>
    <dataValidation type="decimal" allowBlank="1" showErrorMessage="1" sqref="D50">
      <formula1>0</formula1>
      <formula2>NaN</formula2>
    </dataValidation>
    <dataValidation type="decimal" allowBlank="1" showErrorMessage="1" sqref="D51">
      <formula1>0</formula1>
      <formula2>NaN</formula2>
    </dataValidation>
    <dataValidation type="decimal" allowBlank="1" showErrorMessage="1" sqref="D52">
      <formula1>0</formula1>
      <formula2>NaN</formula2>
    </dataValidation>
    <dataValidation type="decimal" allowBlank="1" showErrorMessage="1" sqref="D53">
      <formula1>0</formula1>
      <formula2>NaN</formula2>
    </dataValidation>
    <dataValidation type="decimal" allowBlank="1" showErrorMessage="1" sqref="D54">
      <formula1>0</formula1>
      <formula2>NaN</formula2>
    </dataValidation>
    <dataValidation type="decimal" allowBlank="1" showErrorMessage="1" sqref="D55">
      <formula1>0</formula1>
      <formula2>NaN</formula2>
    </dataValidation>
    <dataValidation type="decimal" allowBlank="1" showErrorMessage="1" sqref="D56">
      <formula1>0</formula1>
      <formula2>NaN</formula2>
    </dataValidation>
    <dataValidation type="decimal" allowBlank="1" showErrorMessage="1" sqref="D57">
      <formula1>0</formula1>
      <formula2>NaN</formula2>
    </dataValidation>
    <dataValidation type="decimal" allowBlank="1" showErrorMessage="1" sqref="D58">
      <formula1>0</formula1>
      <formula2>NaN</formula2>
    </dataValidation>
    <dataValidation type="decimal" allowBlank="1" showErrorMessage="1" sqref="D59">
      <formula1>0</formula1>
      <formula2>NaN</formula2>
    </dataValidation>
    <dataValidation type="decimal" allowBlank="1" showErrorMessage="1" sqref="D60">
      <formula1>0</formula1>
      <formula2>NaN</formula2>
    </dataValidation>
    <dataValidation type="decimal" allowBlank="1" showErrorMessage="1" sqref="D61">
      <formula1>0</formula1>
      <formula2>NaN</formula2>
    </dataValidation>
    <dataValidation type="decimal" allowBlank="1" showErrorMessage="1" sqref="D62">
      <formula1>0</formula1>
      <formula2>NaN</formula2>
    </dataValidation>
    <dataValidation type="decimal" allowBlank="1" showErrorMessage="1" sqref="D63">
      <formula1>0</formula1>
      <formula2>NaN</formula2>
    </dataValidation>
    <dataValidation type="decimal" allowBlank="1" showErrorMessage="1" sqref="D64">
      <formula1>0</formula1>
      <formula2>NaN</formula2>
    </dataValidation>
    <dataValidation type="decimal" allowBlank="1" showErrorMessage="1" sqref="D65">
      <formula1>0</formula1>
      <formula2>NaN</formula2>
    </dataValidation>
    <dataValidation type="decimal" allowBlank="1" showErrorMessage="1" sqref="D66">
      <formula1>0</formula1>
      <formula2>NaN</formula2>
    </dataValidation>
    <dataValidation type="decimal" allowBlank="1" showErrorMessage="1" sqref="D67">
      <formula1>0</formula1>
      <formula2>NaN</formula2>
    </dataValidation>
    <dataValidation type="decimal" allowBlank="1" showErrorMessage="1" sqref="D68">
      <formula1>0</formula1>
      <formula2>NaN</formula2>
    </dataValidation>
    <dataValidation type="decimal" allowBlank="1" showErrorMessage="1" sqref="D69">
      <formula1>0</formula1>
      <formula2>NaN</formula2>
    </dataValidation>
    <dataValidation type="decimal" allowBlank="1" showErrorMessage="1" sqref="D70">
      <formula1>0</formula1>
      <formula2>NaN</formula2>
    </dataValidation>
    <dataValidation type="decimal" allowBlank="1" showErrorMessage="1" sqref="D71">
      <formula1>0</formula1>
      <formula2>NaN</formula2>
    </dataValidation>
    <dataValidation type="decimal" allowBlank="1" showErrorMessage="1" sqref="D72">
      <formula1>0</formula1>
      <formula2>NaN</formula2>
    </dataValidation>
    <dataValidation type="decimal" allowBlank="1" showErrorMessage="1" sqref="D73">
      <formula1>0</formula1>
      <formula2>NaN</formula2>
    </dataValidation>
    <dataValidation type="decimal" allowBlank="1" showErrorMessage="1" sqref="D74">
      <formula1>0</formula1>
      <formula2>NaN</formula2>
    </dataValidation>
    <dataValidation type="decimal" allowBlank="1" showErrorMessage="1" sqref="D75">
      <formula1>0</formula1>
      <formula2>NaN</formula2>
    </dataValidation>
    <dataValidation type="decimal" allowBlank="1" showErrorMessage="1" sqref="D76">
      <formula1>0</formula1>
      <formula2>NaN</formula2>
    </dataValidation>
    <dataValidation type="decimal" allowBlank="1" showErrorMessage="1" sqref="D77">
      <formula1>0</formula1>
      <formula2>NaN</formula2>
    </dataValidation>
    <dataValidation type="decimal" allowBlank="1" showErrorMessage="1" sqref="D78">
      <formula1>0</formula1>
      <formula2>NaN</formula2>
    </dataValidation>
    <dataValidation type="decimal" allowBlank="1" showErrorMessage="1" sqref="D79">
      <formula1>0</formula1>
      <formula2>NaN</formula2>
    </dataValidation>
    <dataValidation type="decimal" allowBlank="1" showErrorMessage="1" sqref="D80">
      <formula1>0</formula1>
      <formula2>NaN</formula2>
    </dataValidation>
    <dataValidation type="decimal" allowBlank="1" showErrorMessage="1" sqref="D81">
      <formula1>0</formula1>
      <formula2>NaN</formula2>
    </dataValidation>
    <dataValidation type="decimal" allowBlank="1" showErrorMessage="1" sqref="D82">
      <formula1>0</formula1>
      <formula2>NaN</formula2>
    </dataValidation>
    <dataValidation type="decimal" allowBlank="1" showErrorMessage="1" sqref="D83">
      <formula1>0</formula1>
      <formula2>NaN</formula2>
    </dataValidation>
    <dataValidation type="decimal" allowBlank="1" showErrorMessage="1" sqref="D84">
      <formula1>0</formula1>
      <formula2>NaN</formula2>
    </dataValidation>
    <dataValidation type="decimal" allowBlank="1" showErrorMessage="1" sqref="D85">
      <formula1>0</formula1>
      <formula2>NaN</formula2>
    </dataValidation>
    <dataValidation type="decimal" allowBlank="1" showErrorMessage="1" sqref="D86">
      <formula1>0</formula1>
      <formula2>NaN</formula2>
    </dataValidation>
    <dataValidation type="decimal" allowBlank="1" showErrorMessage="1" sqref="D87">
      <formula1>0</formula1>
      <formula2>NaN</formula2>
    </dataValidation>
    <dataValidation type="decimal" allowBlank="1" showErrorMessage="1" sqref="D88">
      <formula1>0</formula1>
      <formula2>NaN</formula2>
    </dataValidation>
    <dataValidation type="decimal" allowBlank="1" showErrorMessage="1" sqref="D89">
      <formula1>0</formula1>
      <formula2>NaN</formula2>
    </dataValidation>
    <dataValidation type="decimal" allowBlank="1" showErrorMessage="1" sqref="D90">
      <formula1>0</formula1>
      <formula2>NaN</formula2>
    </dataValidation>
    <dataValidation type="decimal" allowBlank="1" showErrorMessage="1" sqref="D91">
      <formula1>0</formula1>
      <formula2>NaN</formula2>
    </dataValidation>
    <dataValidation type="decimal" allowBlank="1" showErrorMessage="1" sqref="D92">
      <formula1>0</formula1>
      <formula2>NaN</formula2>
    </dataValidation>
    <dataValidation type="decimal" allowBlank="1" showErrorMessage="1" sqref="D93">
      <formula1>0</formula1>
      <formula2>NaN</formula2>
    </dataValidation>
    <dataValidation type="decimal" allowBlank="1" showErrorMessage="1" sqref="D94">
      <formula1>0</formula1>
      <formula2>NaN</formula2>
    </dataValidation>
    <dataValidation type="decimal" allowBlank="1" showErrorMessage="1" sqref="D95">
      <formula1>0</formula1>
      <formula2>NaN</formula2>
    </dataValidation>
    <dataValidation type="decimal" allowBlank="1" showErrorMessage="1" sqref="D96">
      <formula1>0</formula1>
      <formula2>NaN</formula2>
    </dataValidation>
    <dataValidation type="decimal" allowBlank="1" showErrorMessage="1" sqref="D97">
      <formula1>0</formula1>
      <formula2>NaN</formula2>
    </dataValidation>
    <dataValidation type="decimal" allowBlank="1" showErrorMessage="1" sqref="D98">
      <formula1>0</formula1>
      <formula2>NaN</formula2>
    </dataValidation>
    <dataValidation type="decimal" allowBlank="1" showErrorMessage="1" sqref="D99">
      <formula1>0</formula1>
      <formula2>NaN</formula2>
    </dataValidation>
    <dataValidation type="decimal" allowBlank="1" showErrorMessage="1" sqref="E100">
      <formula1>0</formula1>
      <formula2>NaN</formula2>
    </dataValidation>
    <dataValidation type="decimal" allowBlank="1" showErrorMessage="1" sqref="E101">
      <formula1>0</formula1>
      <formula2>NaN</formula2>
    </dataValidation>
    <dataValidation type="decimal" allowBlank="1" showErrorMessage="1" sqref="E102">
      <formula1>0</formula1>
      <formula2>NaN</formula2>
    </dataValidation>
    <dataValidation type="decimal" allowBlank="1" showErrorMessage="1" sqref="E103">
      <formula1>0</formula1>
      <formula2>NaN</formula2>
    </dataValidation>
    <dataValidation type="decimal" allowBlank="1" showErrorMessage="1" sqref="E104">
      <formula1>0</formula1>
      <formula2>NaN</formula2>
    </dataValidation>
    <dataValidation type="decimal" allowBlank="1" showErrorMessage="1" sqref="E105">
      <formula1>0</formula1>
      <formula2>NaN</formula2>
    </dataValidation>
    <dataValidation type="decimal" allowBlank="1" showErrorMessage="1" sqref="E106">
      <formula1>0</formula1>
      <formula2>NaN</formula2>
    </dataValidation>
    <dataValidation type="decimal" allowBlank="1" showErrorMessage="1" sqref="E107">
      <formula1>0</formula1>
      <formula2>NaN</formula2>
    </dataValidation>
    <dataValidation type="decimal" allowBlank="1" showErrorMessage="1" sqref="E108">
      <formula1>0</formula1>
      <formula2>NaN</formula2>
    </dataValidation>
    <dataValidation type="decimal" allowBlank="1" showErrorMessage="1" sqref="E109">
      <formula1>0</formula1>
      <formula2>NaN</formula2>
    </dataValidation>
    <dataValidation type="decimal" allowBlank="1" showErrorMessage="1" sqref="E110">
      <formula1>0</formula1>
      <formula2>NaN</formula2>
    </dataValidation>
    <dataValidation type="decimal" allowBlank="1" showErrorMessage="1" sqref="E111">
      <formula1>0</formula1>
      <formula2>NaN</formula2>
    </dataValidation>
    <dataValidation type="decimal" allowBlank="1" showErrorMessage="1" sqref="E112">
      <formula1>0</formula1>
      <formula2>NaN</formula2>
    </dataValidation>
    <dataValidation type="decimal" allowBlank="1" showErrorMessage="1" sqref="E113">
      <formula1>0</formula1>
      <formula2>NaN</formula2>
    </dataValidation>
    <dataValidation type="decimal" allowBlank="1" showErrorMessage="1" sqref="E114">
      <formula1>0</formula1>
      <formula2>NaN</formula2>
    </dataValidation>
    <dataValidation type="decimal" allowBlank="1" showErrorMessage="1" sqref="E115">
      <formula1>0</formula1>
      <formula2>NaN</formula2>
    </dataValidation>
    <dataValidation type="decimal" allowBlank="1" showErrorMessage="1" sqref="E116">
      <formula1>0</formula1>
      <formula2>NaN</formula2>
    </dataValidation>
    <dataValidation type="decimal" allowBlank="1" showErrorMessage="1" sqref="E117">
      <formula1>0</formula1>
      <formula2>NaN</formula2>
    </dataValidation>
    <dataValidation type="decimal" allowBlank="1" showErrorMessage="1" sqref="E118">
      <formula1>0</formula1>
      <formula2>NaN</formula2>
    </dataValidation>
    <dataValidation type="decimal" allowBlank="1" showErrorMessage="1" sqref="E119">
      <formula1>0</formula1>
      <formula2>NaN</formula2>
    </dataValidation>
    <dataValidation type="decimal" allowBlank="1" showErrorMessage="1" sqref="E120">
      <formula1>0</formula1>
      <formula2>NaN</formula2>
    </dataValidation>
    <dataValidation type="decimal" allowBlank="1" showErrorMessage="1" sqref="E121">
      <formula1>0</formula1>
      <formula2>NaN</formula2>
    </dataValidation>
    <dataValidation type="decimal" allowBlank="1" showErrorMessage="1" sqref="E122">
      <formula1>0</formula1>
      <formula2>NaN</formula2>
    </dataValidation>
    <dataValidation type="decimal" allowBlank="1" showErrorMessage="1" sqref="E123">
      <formula1>0</formula1>
      <formula2>NaN</formula2>
    </dataValidation>
    <dataValidation type="decimal" allowBlank="1" showErrorMessage="1" sqref="E124">
      <formula1>0</formula1>
      <formula2>NaN</formula2>
    </dataValidation>
    <dataValidation type="decimal" allowBlank="1" showErrorMessage="1" sqref="E125">
      <formula1>0</formula1>
      <formula2>NaN</formula2>
    </dataValidation>
    <dataValidation type="decimal" allowBlank="1" showErrorMessage="1" sqref="E126">
      <formula1>0</formula1>
      <formula2>NaN</formula2>
    </dataValidation>
    <dataValidation type="decimal" allowBlank="1" showErrorMessage="1" sqref="E127">
      <formula1>0</formula1>
      <formula2>NaN</formula2>
    </dataValidation>
    <dataValidation type="decimal" allowBlank="1" showErrorMessage="1" sqref="E128">
      <formula1>0</formula1>
      <formula2>NaN</formula2>
    </dataValidation>
    <dataValidation type="decimal" allowBlank="1" showErrorMessage="1" sqref="E129">
      <formula1>0</formula1>
      <formula2>NaN</formula2>
    </dataValidation>
    <dataValidation type="decimal" allowBlank="1" showErrorMessage="1" sqref="E130">
      <formula1>0</formula1>
      <formula2>NaN</formula2>
    </dataValidation>
    <dataValidation type="decimal" allowBlank="1" showErrorMessage="1" sqref="E131">
      <formula1>0</formula1>
      <formula2>NaN</formula2>
    </dataValidation>
    <dataValidation type="decimal" allowBlank="1" showErrorMessage="1" sqref="E132">
      <formula1>0</formula1>
      <formula2>NaN</formula2>
    </dataValidation>
    <dataValidation type="decimal" allowBlank="1" showErrorMessage="1" sqref="E133">
      <formula1>0</formula1>
      <formula2>NaN</formula2>
    </dataValidation>
    <dataValidation type="decimal" allowBlank="1" showErrorMessage="1" sqref="E134">
      <formula1>0</formula1>
      <formula2>NaN</formula2>
    </dataValidation>
    <dataValidation type="decimal" allowBlank="1" showErrorMessage="1" sqref="E135">
      <formula1>0</formula1>
      <formula2>NaN</formula2>
    </dataValidation>
    <dataValidation type="decimal" allowBlank="1" showErrorMessage="1" sqref="E136">
      <formula1>0</formula1>
      <formula2>NaN</formula2>
    </dataValidation>
    <dataValidation type="decimal" allowBlank="1" showErrorMessage="1" sqref="E137">
      <formula1>0</formula1>
      <formula2>NaN</formula2>
    </dataValidation>
    <dataValidation type="decimal" allowBlank="1" showErrorMessage="1" sqref="E138">
      <formula1>0</formula1>
      <formula2>NaN</formula2>
    </dataValidation>
    <dataValidation type="decimal" allowBlank="1" showErrorMessage="1" sqref="E139">
      <formula1>0</formula1>
      <formula2>NaN</formula2>
    </dataValidation>
    <dataValidation type="decimal" allowBlank="1" showErrorMessage="1" sqref="E140">
      <formula1>0</formula1>
      <formula2>NaN</formula2>
    </dataValidation>
    <dataValidation type="decimal" allowBlank="1" showErrorMessage="1" sqref="E141">
      <formula1>0</formula1>
      <formula2>NaN</formula2>
    </dataValidation>
    <dataValidation type="decimal" allowBlank="1" showErrorMessage="1" sqref="E17">
      <formula1>0</formula1>
      <formula2>NaN</formula2>
    </dataValidation>
    <dataValidation type="decimal" allowBlank="1" showErrorMessage="1" sqref="E18">
      <formula1>0</formula1>
      <formula2>NaN</formula2>
    </dataValidation>
    <dataValidation type="decimal" allowBlank="1" showErrorMessage="1" sqref="E19">
      <formula1>0</formula1>
      <formula2>NaN</formula2>
    </dataValidation>
    <dataValidation type="decimal" allowBlank="1" showErrorMessage="1" sqref="E20">
      <formula1>0</formula1>
      <formula2>NaN</formula2>
    </dataValidation>
    <dataValidation type="decimal" allowBlank="1" showErrorMessage="1" sqref="E21">
      <formula1>0</formula1>
      <formula2>NaN</formula2>
    </dataValidation>
    <dataValidation type="decimal" allowBlank="1" showErrorMessage="1" sqref="E22">
      <formula1>0</formula1>
      <formula2>NaN</formula2>
    </dataValidation>
    <dataValidation type="decimal" allowBlank="1" showErrorMessage="1" sqref="E23">
      <formula1>0</formula1>
      <formula2>NaN</formula2>
    </dataValidation>
    <dataValidation type="decimal" allowBlank="1" showErrorMessage="1" sqref="E24">
      <formula1>0</formula1>
      <formula2>NaN</formula2>
    </dataValidation>
    <dataValidation type="decimal" allowBlank="1" showErrorMessage="1" sqref="E25">
      <formula1>0</formula1>
      <formula2>NaN</formula2>
    </dataValidation>
    <dataValidation type="decimal" allowBlank="1" showErrorMessage="1" sqref="E26">
      <formula1>0</formula1>
      <formula2>NaN</formula2>
    </dataValidation>
    <dataValidation type="decimal" allowBlank="1" showErrorMessage="1" sqref="E27">
      <formula1>0</formula1>
      <formula2>NaN</formula2>
    </dataValidation>
    <dataValidation type="decimal" allowBlank="1" showErrorMessage="1" sqref="E28">
      <formula1>0</formula1>
      <formula2>NaN</formula2>
    </dataValidation>
    <dataValidation type="decimal" allowBlank="1" showErrorMessage="1" sqref="E29">
      <formula1>0</formula1>
      <formula2>NaN</formula2>
    </dataValidation>
    <dataValidation type="decimal" allowBlank="1" showErrorMessage="1" sqref="E30">
      <formula1>0</formula1>
      <formula2>NaN</formula2>
    </dataValidation>
    <dataValidation type="decimal" allowBlank="1" showErrorMessage="1" sqref="E31">
      <formula1>0</formula1>
      <formula2>NaN</formula2>
    </dataValidation>
    <dataValidation type="decimal" allowBlank="1" showErrorMessage="1" sqref="E32">
      <formula1>0</formula1>
      <formula2>NaN</formula2>
    </dataValidation>
    <dataValidation type="decimal" allowBlank="1" showErrorMessage="1" sqref="E33">
      <formula1>0</formula1>
      <formula2>NaN</formula2>
    </dataValidation>
    <dataValidation type="decimal" allowBlank="1" showErrorMessage="1" sqref="E34">
      <formula1>0</formula1>
      <formula2>NaN</formula2>
    </dataValidation>
    <dataValidation type="decimal" allowBlank="1" showErrorMessage="1" sqref="E35">
      <formula1>0</formula1>
      <formula2>NaN</formula2>
    </dataValidation>
    <dataValidation type="decimal" allowBlank="1" showErrorMessage="1" sqref="E36">
      <formula1>0</formula1>
      <formula2>NaN</formula2>
    </dataValidation>
    <dataValidation type="decimal" allowBlank="1" showErrorMessage="1" sqref="E37">
      <formula1>0</formula1>
      <formula2>NaN</formula2>
    </dataValidation>
    <dataValidation type="decimal" allowBlank="1" showErrorMessage="1" sqref="E38">
      <formula1>0</formula1>
      <formula2>NaN</formula2>
    </dataValidation>
    <dataValidation type="decimal" allowBlank="1" showErrorMessage="1" sqref="E39">
      <formula1>0</formula1>
      <formula2>NaN</formula2>
    </dataValidation>
    <dataValidation type="decimal" allowBlank="1" showErrorMessage="1" sqref="E40">
      <formula1>0</formula1>
      <formula2>NaN</formula2>
    </dataValidation>
    <dataValidation type="decimal" allowBlank="1" showErrorMessage="1" sqref="E41">
      <formula1>0</formula1>
      <formula2>NaN</formula2>
    </dataValidation>
    <dataValidation type="decimal" allowBlank="1" showErrorMessage="1" sqref="E42">
      <formula1>0</formula1>
      <formula2>NaN</formula2>
    </dataValidation>
    <dataValidation type="decimal" allowBlank="1" showErrorMessage="1" sqref="E43">
      <formula1>0</formula1>
      <formula2>NaN</formula2>
    </dataValidation>
    <dataValidation type="decimal" allowBlank="1" showErrorMessage="1" sqref="E44">
      <formula1>0</formula1>
      <formula2>NaN</formula2>
    </dataValidation>
    <dataValidation type="decimal" allowBlank="1" showErrorMessage="1" sqref="E45">
      <formula1>0</formula1>
      <formula2>NaN</formula2>
    </dataValidation>
    <dataValidation type="decimal" allowBlank="1" showErrorMessage="1" sqref="E46">
      <formula1>0</formula1>
      <formula2>NaN</formula2>
    </dataValidation>
    <dataValidation type="decimal" allowBlank="1" showErrorMessage="1" sqref="E47">
      <formula1>0</formula1>
      <formula2>NaN</formula2>
    </dataValidation>
    <dataValidation type="decimal" allowBlank="1" showErrorMessage="1" sqref="E48">
      <formula1>0</formula1>
      <formula2>NaN</formula2>
    </dataValidation>
    <dataValidation type="decimal" allowBlank="1" showErrorMessage="1" sqref="E49">
      <formula1>0</formula1>
      <formula2>NaN</formula2>
    </dataValidation>
    <dataValidation type="decimal" allowBlank="1" showErrorMessage="1" sqref="E50">
      <formula1>0</formula1>
      <formula2>NaN</formula2>
    </dataValidation>
    <dataValidation type="decimal" allowBlank="1" showErrorMessage="1" sqref="E51">
      <formula1>0</formula1>
      <formula2>NaN</formula2>
    </dataValidation>
    <dataValidation type="decimal" allowBlank="1" showErrorMessage="1" sqref="E52">
      <formula1>0</formula1>
      <formula2>NaN</formula2>
    </dataValidation>
    <dataValidation type="decimal" allowBlank="1" showErrorMessage="1" sqref="E53">
      <formula1>0</formula1>
      <formula2>NaN</formula2>
    </dataValidation>
    <dataValidation type="decimal" allowBlank="1" showErrorMessage="1" sqref="E54">
      <formula1>0</formula1>
      <formula2>NaN</formula2>
    </dataValidation>
    <dataValidation type="decimal" allowBlank="1" showErrorMessage="1" sqref="E55">
      <formula1>0</formula1>
      <formula2>NaN</formula2>
    </dataValidation>
    <dataValidation type="decimal" allowBlank="1" showErrorMessage="1" sqref="E56">
      <formula1>0</formula1>
      <formula2>NaN</formula2>
    </dataValidation>
    <dataValidation type="decimal" allowBlank="1" showErrorMessage="1" sqref="E57">
      <formula1>0</formula1>
      <formula2>NaN</formula2>
    </dataValidation>
    <dataValidation type="decimal" allowBlank="1" showErrorMessage="1" sqref="E58">
      <formula1>0</formula1>
      <formula2>NaN</formula2>
    </dataValidation>
    <dataValidation type="decimal" allowBlank="1" showErrorMessage="1" sqref="E59">
      <formula1>0</formula1>
      <formula2>NaN</formula2>
    </dataValidation>
    <dataValidation type="decimal" allowBlank="1" showErrorMessage="1" sqref="E60">
      <formula1>0</formula1>
      <formula2>NaN</formula2>
    </dataValidation>
    <dataValidation type="decimal" allowBlank="1" showErrorMessage="1" sqref="E61">
      <formula1>0</formula1>
      <formula2>NaN</formula2>
    </dataValidation>
    <dataValidation type="decimal" allowBlank="1" showErrorMessage="1" sqref="E62">
      <formula1>0</formula1>
      <formula2>NaN</formula2>
    </dataValidation>
    <dataValidation type="decimal" allowBlank="1" showErrorMessage="1" sqref="E63">
      <formula1>0</formula1>
      <formula2>NaN</formula2>
    </dataValidation>
    <dataValidation type="decimal" allowBlank="1" showErrorMessage="1" sqref="E64">
      <formula1>0</formula1>
      <formula2>NaN</formula2>
    </dataValidation>
    <dataValidation type="decimal" allowBlank="1" showErrorMessage="1" sqref="E65">
      <formula1>0</formula1>
      <formula2>NaN</formula2>
    </dataValidation>
    <dataValidation type="decimal" allowBlank="1" showErrorMessage="1" sqref="E66">
      <formula1>0</formula1>
      <formula2>NaN</formula2>
    </dataValidation>
    <dataValidation type="decimal" allowBlank="1" showErrorMessage="1" sqref="E67">
      <formula1>0</formula1>
      <formula2>NaN</formula2>
    </dataValidation>
    <dataValidation type="decimal" allowBlank="1" showErrorMessage="1" sqref="E68">
      <formula1>0</formula1>
      <formula2>NaN</formula2>
    </dataValidation>
    <dataValidation type="decimal" allowBlank="1" showErrorMessage="1" sqref="E69">
      <formula1>0</formula1>
      <formula2>NaN</formula2>
    </dataValidation>
    <dataValidation type="decimal" allowBlank="1" showErrorMessage="1" sqref="E70">
      <formula1>0</formula1>
      <formula2>NaN</formula2>
    </dataValidation>
    <dataValidation type="decimal" allowBlank="1" showErrorMessage="1" sqref="E71">
      <formula1>0</formula1>
      <formula2>NaN</formula2>
    </dataValidation>
    <dataValidation type="decimal" allowBlank="1" showErrorMessage="1" sqref="E72">
      <formula1>0</formula1>
      <formula2>NaN</formula2>
    </dataValidation>
    <dataValidation type="decimal" allowBlank="1" showErrorMessage="1" sqref="E73">
      <formula1>0</formula1>
      <formula2>NaN</formula2>
    </dataValidation>
    <dataValidation type="decimal" allowBlank="1" showErrorMessage="1" sqref="E74">
      <formula1>0</formula1>
      <formula2>NaN</formula2>
    </dataValidation>
    <dataValidation type="decimal" allowBlank="1" showErrorMessage="1" sqref="E75">
      <formula1>0</formula1>
      <formula2>NaN</formula2>
    </dataValidation>
    <dataValidation type="decimal" allowBlank="1" showErrorMessage="1" sqref="E76">
      <formula1>0</formula1>
      <formula2>NaN</formula2>
    </dataValidation>
    <dataValidation type="decimal" allowBlank="1" showErrorMessage="1" sqref="E77">
      <formula1>0</formula1>
      <formula2>NaN</formula2>
    </dataValidation>
    <dataValidation type="decimal" allowBlank="1" showErrorMessage="1" sqref="E78">
      <formula1>0</formula1>
      <formula2>NaN</formula2>
    </dataValidation>
    <dataValidation type="decimal" allowBlank="1" showErrorMessage="1" sqref="E79">
      <formula1>0</formula1>
      <formula2>NaN</formula2>
    </dataValidation>
    <dataValidation type="decimal" allowBlank="1" showErrorMessage="1" sqref="E80">
      <formula1>0</formula1>
      <formula2>NaN</formula2>
    </dataValidation>
    <dataValidation type="decimal" allowBlank="1" showErrorMessage="1" sqref="E81">
      <formula1>0</formula1>
      <formula2>NaN</formula2>
    </dataValidation>
    <dataValidation type="decimal" allowBlank="1" showErrorMessage="1" sqref="E82">
      <formula1>0</formula1>
      <formula2>NaN</formula2>
    </dataValidation>
    <dataValidation type="decimal" allowBlank="1" showErrorMessage="1" sqref="E83">
      <formula1>0</formula1>
      <formula2>NaN</formula2>
    </dataValidation>
    <dataValidation type="decimal" allowBlank="1" showErrorMessage="1" sqref="E84">
      <formula1>0</formula1>
      <formula2>NaN</formula2>
    </dataValidation>
    <dataValidation type="decimal" allowBlank="1" showErrorMessage="1" sqref="E85">
      <formula1>0</formula1>
      <formula2>NaN</formula2>
    </dataValidation>
    <dataValidation type="decimal" allowBlank="1" showErrorMessage="1" sqref="E86">
      <formula1>0</formula1>
      <formula2>NaN</formula2>
    </dataValidation>
    <dataValidation type="decimal" allowBlank="1" showErrorMessage="1" sqref="E87">
      <formula1>0</formula1>
      <formula2>NaN</formula2>
    </dataValidation>
    <dataValidation type="decimal" allowBlank="1" showErrorMessage="1" sqref="E88">
      <formula1>0</formula1>
      <formula2>NaN</formula2>
    </dataValidation>
    <dataValidation type="decimal" allowBlank="1" showErrorMessage="1" sqref="E89">
      <formula1>0</formula1>
      <formula2>NaN</formula2>
    </dataValidation>
    <dataValidation type="decimal" allowBlank="1" showErrorMessage="1" sqref="E90">
      <formula1>0</formula1>
      <formula2>NaN</formula2>
    </dataValidation>
    <dataValidation type="decimal" allowBlank="1" showErrorMessage="1" sqref="E91">
      <formula1>0</formula1>
      <formula2>NaN</formula2>
    </dataValidation>
    <dataValidation type="decimal" allowBlank="1" showErrorMessage="1" sqref="E92">
      <formula1>0</formula1>
      <formula2>NaN</formula2>
    </dataValidation>
    <dataValidation type="decimal" allowBlank="1" showErrorMessage="1" sqref="E93">
      <formula1>0</formula1>
      <formula2>NaN</formula2>
    </dataValidation>
    <dataValidation type="decimal" allowBlank="1" showErrorMessage="1" sqref="E94">
      <formula1>0</formula1>
      <formula2>NaN</formula2>
    </dataValidation>
    <dataValidation type="decimal" allowBlank="1" showErrorMessage="1" sqref="E95">
      <formula1>0</formula1>
      <formula2>NaN</formula2>
    </dataValidation>
    <dataValidation type="decimal" allowBlank="1" showErrorMessage="1" sqref="E96">
      <formula1>0</formula1>
      <formula2>NaN</formula2>
    </dataValidation>
    <dataValidation type="decimal" allowBlank="1" showErrorMessage="1" sqref="E97">
      <formula1>0</formula1>
      <formula2>NaN</formula2>
    </dataValidation>
    <dataValidation type="decimal" allowBlank="1" showErrorMessage="1" sqref="E98">
      <formula1>0</formula1>
      <formula2>NaN</formula2>
    </dataValidation>
    <dataValidation type="decimal" allowBlank="1" showErrorMessage="1" sqref="E99">
      <formula1>0</formula1>
      <formula2>NaN</formula2>
    </dataValidation>
    <dataValidation type="decimal" allowBlank="1" showErrorMessage="1" sqref="F100">
      <formula1>0</formula1>
      <formula2>NaN</formula2>
    </dataValidation>
    <dataValidation type="decimal" allowBlank="1" showErrorMessage="1" sqref="F101">
      <formula1>0</formula1>
      <formula2>NaN</formula2>
    </dataValidation>
    <dataValidation type="decimal" allowBlank="1" showErrorMessage="1" sqref="F102">
      <formula1>0</formula1>
      <formula2>NaN</formula2>
    </dataValidation>
    <dataValidation type="decimal" allowBlank="1" showErrorMessage="1" sqref="F103">
      <formula1>0</formula1>
      <formula2>NaN</formula2>
    </dataValidation>
    <dataValidation type="decimal" allowBlank="1" showErrorMessage="1" sqref="F104">
      <formula1>0</formula1>
      <formula2>NaN</formula2>
    </dataValidation>
    <dataValidation type="decimal" allowBlank="1" showErrorMessage="1" sqref="F105">
      <formula1>0</formula1>
      <formula2>NaN</formula2>
    </dataValidation>
    <dataValidation type="decimal" allowBlank="1" showErrorMessage="1" sqref="F106">
      <formula1>0</formula1>
      <formula2>NaN</formula2>
    </dataValidation>
    <dataValidation type="decimal" allowBlank="1" showErrorMessage="1" sqref="F107">
      <formula1>0</formula1>
      <formula2>NaN</formula2>
    </dataValidation>
    <dataValidation type="decimal" allowBlank="1" showErrorMessage="1" sqref="F108">
      <formula1>0</formula1>
      <formula2>NaN</formula2>
    </dataValidation>
    <dataValidation type="decimal" allowBlank="1" showErrorMessage="1" sqref="F109">
      <formula1>0</formula1>
      <formula2>NaN</formula2>
    </dataValidation>
    <dataValidation type="decimal" allowBlank="1" showErrorMessage="1" sqref="F110">
      <formula1>0</formula1>
      <formula2>NaN</formula2>
    </dataValidation>
    <dataValidation type="decimal" allowBlank="1" showErrorMessage="1" sqref="F111">
      <formula1>0</formula1>
      <formula2>NaN</formula2>
    </dataValidation>
    <dataValidation type="decimal" allowBlank="1" showErrorMessage="1" sqref="F112">
      <formula1>0</formula1>
      <formula2>NaN</formula2>
    </dataValidation>
    <dataValidation type="decimal" allowBlank="1" showErrorMessage="1" sqref="F113">
      <formula1>0</formula1>
      <formula2>NaN</formula2>
    </dataValidation>
    <dataValidation type="decimal" allowBlank="1" showErrorMessage="1" sqref="F114">
      <formula1>0</formula1>
      <formula2>NaN</formula2>
    </dataValidation>
    <dataValidation type="decimal" allowBlank="1" showErrorMessage="1" sqref="F115">
      <formula1>0</formula1>
      <formula2>NaN</formula2>
    </dataValidation>
    <dataValidation type="decimal" allowBlank="1" showErrorMessage="1" sqref="F116">
      <formula1>0</formula1>
      <formula2>NaN</formula2>
    </dataValidation>
    <dataValidation type="decimal" allowBlank="1" showErrorMessage="1" sqref="F117">
      <formula1>0</formula1>
      <formula2>NaN</formula2>
    </dataValidation>
    <dataValidation type="decimal" allowBlank="1" showErrorMessage="1" sqref="F118">
      <formula1>0</formula1>
      <formula2>NaN</formula2>
    </dataValidation>
    <dataValidation type="decimal" allowBlank="1" showErrorMessage="1" sqref="F119">
      <formula1>0</formula1>
      <formula2>NaN</formula2>
    </dataValidation>
    <dataValidation type="decimal" allowBlank="1" showErrorMessage="1" sqref="F120">
      <formula1>0</formula1>
      <formula2>NaN</formula2>
    </dataValidation>
    <dataValidation type="decimal" allowBlank="1" showErrorMessage="1" sqref="F121">
      <formula1>0</formula1>
      <formula2>NaN</formula2>
    </dataValidation>
    <dataValidation type="decimal" allowBlank="1" showErrorMessage="1" sqref="F122">
      <formula1>0</formula1>
      <formula2>NaN</formula2>
    </dataValidation>
    <dataValidation type="decimal" allowBlank="1" showErrorMessage="1" sqref="F123">
      <formula1>0</formula1>
      <formula2>NaN</formula2>
    </dataValidation>
    <dataValidation type="decimal" allowBlank="1" showErrorMessage="1" sqref="F124">
      <formula1>0</formula1>
      <formula2>NaN</formula2>
    </dataValidation>
    <dataValidation type="decimal" allowBlank="1" showErrorMessage="1" sqref="F125">
      <formula1>0</formula1>
      <formula2>NaN</formula2>
    </dataValidation>
    <dataValidation type="decimal" allowBlank="1" showErrorMessage="1" sqref="F126">
      <formula1>0</formula1>
      <formula2>NaN</formula2>
    </dataValidation>
    <dataValidation type="decimal" allowBlank="1" showErrorMessage="1" sqref="F127">
      <formula1>0</formula1>
      <formula2>NaN</formula2>
    </dataValidation>
    <dataValidation type="decimal" allowBlank="1" showErrorMessage="1" sqref="F128">
      <formula1>0</formula1>
      <formula2>NaN</formula2>
    </dataValidation>
    <dataValidation type="decimal" allowBlank="1" showErrorMessage="1" sqref="F129">
      <formula1>0</formula1>
      <formula2>NaN</formula2>
    </dataValidation>
    <dataValidation type="decimal" allowBlank="1" showErrorMessage="1" sqref="F130">
      <formula1>0</formula1>
      <formula2>NaN</formula2>
    </dataValidation>
    <dataValidation type="decimal" allowBlank="1" showErrorMessage="1" sqref="F131">
      <formula1>0</formula1>
      <formula2>NaN</formula2>
    </dataValidation>
    <dataValidation type="decimal" allowBlank="1" showErrorMessage="1" sqref="F132">
      <formula1>0</formula1>
      <formula2>NaN</formula2>
    </dataValidation>
    <dataValidation type="decimal" allowBlank="1" showErrorMessage="1" sqref="F133">
      <formula1>0</formula1>
      <formula2>NaN</formula2>
    </dataValidation>
    <dataValidation type="decimal" allowBlank="1" showErrorMessage="1" sqref="F134">
      <formula1>0</formula1>
      <formula2>NaN</formula2>
    </dataValidation>
    <dataValidation type="decimal" allowBlank="1" showErrorMessage="1" sqref="F135">
      <formula1>0</formula1>
      <formula2>NaN</formula2>
    </dataValidation>
    <dataValidation type="decimal" allowBlank="1" showErrorMessage="1" sqref="F136">
      <formula1>0</formula1>
      <formula2>NaN</formula2>
    </dataValidation>
    <dataValidation type="decimal" allowBlank="1" showErrorMessage="1" sqref="F137">
      <formula1>0</formula1>
      <formula2>NaN</formula2>
    </dataValidation>
    <dataValidation type="decimal" allowBlank="1" showErrorMessage="1" sqref="F138">
      <formula1>0</formula1>
      <formula2>NaN</formula2>
    </dataValidation>
    <dataValidation type="decimal" allowBlank="1" showErrorMessage="1" sqref="F139">
      <formula1>0</formula1>
      <formula2>NaN</formula2>
    </dataValidation>
    <dataValidation type="decimal" allowBlank="1" showErrorMessage="1" sqref="F140">
      <formula1>0</formula1>
      <formula2>NaN</formula2>
    </dataValidation>
    <dataValidation type="decimal" allowBlank="1" showErrorMessage="1" sqref="F141">
      <formula1>0</formula1>
      <formula2>NaN</formula2>
    </dataValidation>
    <dataValidation type="decimal" allowBlank="1" showErrorMessage="1" sqref="F17">
      <formula1>0</formula1>
      <formula2>NaN</formula2>
    </dataValidation>
    <dataValidation type="decimal" allowBlank="1" showErrorMessage="1" sqref="F18">
      <formula1>0</formula1>
      <formula2>NaN</formula2>
    </dataValidation>
    <dataValidation type="decimal" allowBlank="1" showErrorMessage="1" sqref="F19">
      <formula1>0</formula1>
      <formula2>NaN</formula2>
    </dataValidation>
    <dataValidation type="decimal" allowBlank="1" showErrorMessage="1" sqref="F20">
      <formula1>0</formula1>
      <formula2>NaN</formula2>
    </dataValidation>
    <dataValidation type="decimal" allowBlank="1" showErrorMessage="1" sqref="F21">
      <formula1>0</formula1>
      <formula2>NaN</formula2>
    </dataValidation>
    <dataValidation type="decimal" allowBlank="1" showErrorMessage="1" sqref="F22">
      <formula1>0</formula1>
      <formula2>NaN</formula2>
    </dataValidation>
    <dataValidation type="decimal" allowBlank="1" showErrorMessage="1" sqref="F23">
      <formula1>0</formula1>
      <formula2>NaN</formula2>
    </dataValidation>
    <dataValidation type="decimal" allowBlank="1" showErrorMessage="1" sqref="F24">
      <formula1>0</formula1>
      <formula2>NaN</formula2>
    </dataValidation>
    <dataValidation type="decimal" allowBlank="1" showErrorMessage="1" sqref="F25">
      <formula1>0</formula1>
      <formula2>NaN</formula2>
    </dataValidation>
    <dataValidation type="decimal" allowBlank="1" showErrorMessage="1" sqref="F26">
      <formula1>0</formula1>
      <formula2>NaN</formula2>
    </dataValidation>
    <dataValidation type="decimal" allowBlank="1" showErrorMessage="1" sqref="F27">
      <formula1>0</formula1>
      <formula2>NaN</formula2>
    </dataValidation>
    <dataValidation type="decimal" allowBlank="1" showErrorMessage="1" sqref="F28">
      <formula1>0</formula1>
      <formula2>NaN</formula2>
    </dataValidation>
    <dataValidation type="decimal" allowBlank="1" showErrorMessage="1" sqref="F29">
      <formula1>0</formula1>
      <formula2>NaN</formula2>
    </dataValidation>
    <dataValidation type="decimal" allowBlank="1" showErrorMessage="1" sqref="F30">
      <formula1>0</formula1>
      <formula2>NaN</formula2>
    </dataValidation>
    <dataValidation type="decimal" allowBlank="1" showErrorMessage="1" sqref="F31">
      <formula1>0</formula1>
      <formula2>NaN</formula2>
    </dataValidation>
    <dataValidation type="decimal" allowBlank="1" showErrorMessage="1" sqref="F32">
      <formula1>0</formula1>
      <formula2>NaN</formula2>
    </dataValidation>
    <dataValidation type="decimal" allowBlank="1" showErrorMessage="1" sqref="F33">
      <formula1>0</formula1>
      <formula2>NaN</formula2>
    </dataValidation>
    <dataValidation type="decimal" allowBlank="1" showErrorMessage="1" sqref="F34">
      <formula1>0</formula1>
      <formula2>NaN</formula2>
    </dataValidation>
    <dataValidation type="decimal" allowBlank="1" showErrorMessage="1" sqref="F35">
      <formula1>0</formula1>
      <formula2>NaN</formula2>
    </dataValidation>
    <dataValidation type="decimal" allowBlank="1" showErrorMessage="1" sqref="F36">
      <formula1>0</formula1>
      <formula2>NaN</formula2>
    </dataValidation>
    <dataValidation type="decimal" allowBlank="1" showErrorMessage="1" sqref="F37">
      <formula1>0</formula1>
      <formula2>NaN</formula2>
    </dataValidation>
    <dataValidation type="decimal" allowBlank="1" showErrorMessage="1" sqref="F38">
      <formula1>0</formula1>
      <formula2>NaN</formula2>
    </dataValidation>
    <dataValidation type="decimal" allowBlank="1" showErrorMessage="1" sqref="F39">
      <formula1>0</formula1>
      <formula2>NaN</formula2>
    </dataValidation>
    <dataValidation type="decimal" allowBlank="1" showErrorMessage="1" sqref="F40">
      <formula1>0</formula1>
      <formula2>NaN</formula2>
    </dataValidation>
    <dataValidation type="decimal" allowBlank="1" showErrorMessage="1" sqref="F41">
      <formula1>0</formula1>
      <formula2>NaN</formula2>
    </dataValidation>
    <dataValidation type="decimal" allowBlank="1" showErrorMessage="1" sqref="F42">
      <formula1>0</formula1>
      <formula2>NaN</formula2>
    </dataValidation>
    <dataValidation type="decimal" allowBlank="1" showErrorMessage="1" sqref="F43">
      <formula1>0</formula1>
      <formula2>NaN</formula2>
    </dataValidation>
    <dataValidation type="decimal" allowBlank="1" showErrorMessage="1" sqref="F44">
      <formula1>0</formula1>
      <formula2>NaN</formula2>
    </dataValidation>
    <dataValidation type="decimal" allowBlank="1" showErrorMessage="1" sqref="F45">
      <formula1>0</formula1>
      <formula2>NaN</formula2>
    </dataValidation>
    <dataValidation type="decimal" allowBlank="1" showErrorMessage="1" sqref="F46">
      <formula1>0</formula1>
      <formula2>NaN</formula2>
    </dataValidation>
    <dataValidation type="decimal" allowBlank="1" showErrorMessage="1" sqref="F47">
      <formula1>0</formula1>
      <formula2>NaN</formula2>
    </dataValidation>
    <dataValidation type="decimal" allowBlank="1" showErrorMessage="1" sqref="F48">
      <formula1>0</formula1>
      <formula2>NaN</formula2>
    </dataValidation>
    <dataValidation type="decimal" allowBlank="1" showErrorMessage="1" sqref="F49">
      <formula1>0</formula1>
      <formula2>NaN</formula2>
    </dataValidation>
    <dataValidation type="decimal" allowBlank="1" showErrorMessage="1" sqref="F50">
      <formula1>0</formula1>
      <formula2>NaN</formula2>
    </dataValidation>
    <dataValidation type="decimal" allowBlank="1" showErrorMessage="1" sqref="F51">
      <formula1>0</formula1>
      <formula2>NaN</formula2>
    </dataValidation>
    <dataValidation type="decimal" allowBlank="1" showErrorMessage="1" sqref="F52">
      <formula1>0</formula1>
      <formula2>NaN</formula2>
    </dataValidation>
    <dataValidation type="decimal" allowBlank="1" showErrorMessage="1" sqref="F53">
      <formula1>0</formula1>
      <formula2>NaN</formula2>
    </dataValidation>
    <dataValidation type="decimal" allowBlank="1" showErrorMessage="1" sqref="F54">
      <formula1>0</formula1>
      <formula2>NaN</formula2>
    </dataValidation>
    <dataValidation type="decimal" allowBlank="1" showErrorMessage="1" sqref="F55">
      <formula1>0</formula1>
      <formula2>NaN</formula2>
    </dataValidation>
    <dataValidation type="decimal" allowBlank="1" showErrorMessage="1" sqref="F56">
      <formula1>0</formula1>
      <formula2>NaN</formula2>
    </dataValidation>
    <dataValidation type="decimal" allowBlank="1" showErrorMessage="1" sqref="F57">
      <formula1>0</formula1>
      <formula2>NaN</formula2>
    </dataValidation>
    <dataValidation type="decimal" allowBlank="1" showErrorMessage="1" sqref="F58">
      <formula1>0</formula1>
      <formula2>NaN</formula2>
    </dataValidation>
    <dataValidation type="decimal" allowBlank="1" showErrorMessage="1" sqref="F59">
      <formula1>0</formula1>
      <formula2>NaN</formula2>
    </dataValidation>
    <dataValidation type="decimal" allowBlank="1" showErrorMessage="1" sqref="F60">
      <formula1>0</formula1>
      <formula2>NaN</formula2>
    </dataValidation>
    <dataValidation type="decimal" allowBlank="1" showErrorMessage="1" sqref="F61">
      <formula1>0</formula1>
      <formula2>NaN</formula2>
    </dataValidation>
    <dataValidation type="decimal" allowBlank="1" showErrorMessage="1" sqref="F62">
      <formula1>0</formula1>
      <formula2>NaN</formula2>
    </dataValidation>
    <dataValidation type="decimal" allowBlank="1" showErrorMessage="1" sqref="F63">
      <formula1>0</formula1>
      <formula2>NaN</formula2>
    </dataValidation>
    <dataValidation type="decimal" allowBlank="1" showErrorMessage="1" sqref="F64">
      <formula1>0</formula1>
      <formula2>NaN</formula2>
    </dataValidation>
    <dataValidation type="decimal" allowBlank="1" showErrorMessage="1" sqref="F65">
      <formula1>0</formula1>
      <formula2>NaN</formula2>
    </dataValidation>
    <dataValidation type="decimal" allowBlank="1" showErrorMessage="1" sqref="F66">
      <formula1>0</formula1>
      <formula2>NaN</formula2>
    </dataValidation>
    <dataValidation type="decimal" allowBlank="1" showErrorMessage="1" sqref="F67">
      <formula1>0</formula1>
      <formula2>NaN</formula2>
    </dataValidation>
    <dataValidation type="decimal" allowBlank="1" showErrorMessage="1" sqref="F68">
      <formula1>0</formula1>
      <formula2>NaN</formula2>
    </dataValidation>
    <dataValidation type="decimal" allowBlank="1" showErrorMessage="1" sqref="F69">
      <formula1>0</formula1>
      <formula2>NaN</formula2>
    </dataValidation>
    <dataValidation type="decimal" allowBlank="1" showErrorMessage="1" sqref="F70">
      <formula1>0</formula1>
      <formula2>NaN</formula2>
    </dataValidation>
    <dataValidation type="decimal" allowBlank="1" showErrorMessage="1" sqref="F71">
      <formula1>0</formula1>
      <formula2>NaN</formula2>
    </dataValidation>
    <dataValidation type="decimal" allowBlank="1" showErrorMessage="1" sqref="F72">
      <formula1>0</formula1>
      <formula2>NaN</formula2>
    </dataValidation>
    <dataValidation type="decimal" allowBlank="1" showErrorMessage="1" sqref="F73">
      <formula1>0</formula1>
      <formula2>NaN</formula2>
    </dataValidation>
    <dataValidation type="decimal" allowBlank="1" showErrorMessage="1" sqref="F74">
      <formula1>0</formula1>
      <formula2>NaN</formula2>
    </dataValidation>
    <dataValidation type="decimal" allowBlank="1" showErrorMessage="1" sqref="F75">
      <formula1>0</formula1>
      <formula2>NaN</formula2>
    </dataValidation>
    <dataValidation type="decimal" allowBlank="1" showErrorMessage="1" sqref="F76">
      <formula1>0</formula1>
      <formula2>NaN</formula2>
    </dataValidation>
    <dataValidation type="decimal" allowBlank="1" showErrorMessage="1" sqref="F77">
      <formula1>0</formula1>
      <formula2>NaN</formula2>
    </dataValidation>
    <dataValidation type="decimal" allowBlank="1" showErrorMessage="1" sqref="F78">
      <formula1>0</formula1>
      <formula2>NaN</formula2>
    </dataValidation>
    <dataValidation type="decimal" allowBlank="1" showErrorMessage="1" sqref="F79">
      <formula1>0</formula1>
      <formula2>NaN</formula2>
    </dataValidation>
    <dataValidation type="decimal" allowBlank="1" showErrorMessage="1" sqref="F80">
      <formula1>0</formula1>
      <formula2>NaN</formula2>
    </dataValidation>
    <dataValidation type="decimal" allowBlank="1" showErrorMessage="1" sqref="F81">
      <formula1>0</formula1>
      <formula2>NaN</formula2>
    </dataValidation>
    <dataValidation type="decimal" allowBlank="1" showErrorMessage="1" sqref="F82">
      <formula1>0</formula1>
      <formula2>NaN</formula2>
    </dataValidation>
    <dataValidation type="decimal" allowBlank="1" showErrorMessage="1" sqref="F83">
      <formula1>0</formula1>
      <formula2>NaN</formula2>
    </dataValidation>
    <dataValidation type="decimal" allowBlank="1" showErrorMessage="1" sqref="F84">
      <formula1>0</formula1>
      <formula2>NaN</formula2>
    </dataValidation>
    <dataValidation type="decimal" allowBlank="1" showErrorMessage="1" sqref="F85">
      <formula1>0</formula1>
      <formula2>NaN</formula2>
    </dataValidation>
    <dataValidation type="decimal" allowBlank="1" showErrorMessage="1" sqref="F86">
      <formula1>0</formula1>
      <formula2>NaN</formula2>
    </dataValidation>
    <dataValidation type="decimal" allowBlank="1" showErrorMessage="1" sqref="F87">
      <formula1>0</formula1>
      <formula2>NaN</formula2>
    </dataValidation>
    <dataValidation type="decimal" allowBlank="1" showErrorMessage="1" sqref="F88">
      <formula1>0</formula1>
      <formula2>NaN</formula2>
    </dataValidation>
    <dataValidation type="decimal" allowBlank="1" showErrorMessage="1" sqref="F89">
      <formula1>0</formula1>
      <formula2>NaN</formula2>
    </dataValidation>
    <dataValidation type="decimal" allowBlank="1" showErrorMessage="1" sqref="F90">
      <formula1>0</formula1>
      <formula2>NaN</formula2>
    </dataValidation>
    <dataValidation type="decimal" allowBlank="1" showErrorMessage="1" sqref="F91">
      <formula1>0</formula1>
      <formula2>NaN</formula2>
    </dataValidation>
    <dataValidation type="decimal" allowBlank="1" showErrorMessage="1" sqref="F92">
      <formula1>0</formula1>
      <formula2>NaN</formula2>
    </dataValidation>
    <dataValidation type="decimal" allowBlank="1" showErrorMessage="1" sqref="F93">
      <formula1>0</formula1>
      <formula2>NaN</formula2>
    </dataValidation>
    <dataValidation type="decimal" allowBlank="1" showErrorMessage="1" sqref="F94">
      <formula1>0</formula1>
      <formula2>NaN</formula2>
    </dataValidation>
    <dataValidation type="decimal" allowBlank="1" showErrorMessage="1" sqref="F95">
      <formula1>0</formula1>
      <formula2>NaN</formula2>
    </dataValidation>
    <dataValidation type="decimal" allowBlank="1" showErrorMessage="1" sqref="F96">
      <formula1>0</formula1>
      <formula2>NaN</formula2>
    </dataValidation>
    <dataValidation type="decimal" allowBlank="1" showErrorMessage="1" sqref="F97">
      <formula1>0</formula1>
      <formula2>NaN</formula2>
    </dataValidation>
    <dataValidation type="decimal" allowBlank="1" showErrorMessage="1" sqref="F98">
      <formula1>0</formula1>
      <formula2>NaN</formula2>
    </dataValidation>
    <dataValidation type="decimal" allowBlank="1" showErrorMessage="1" sqref="F99">
      <formula1>0</formula1>
      <formula2>NaN</formula2>
    </dataValidation>
    <dataValidation type="decimal" allowBlank="1" showErrorMessage="1" sqref="G100">
      <formula1>0</formula1>
      <formula2>NaN</formula2>
    </dataValidation>
    <dataValidation type="decimal" allowBlank="1" showErrorMessage="1" sqref="G101">
      <formula1>0</formula1>
      <formula2>NaN</formula2>
    </dataValidation>
    <dataValidation type="decimal" allowBlank="1" showErrorMessage="1" sqref="G102">
      <formula1>0</formula1>
      <formula2>NaN</formula2>
    </dataValidation>
    <dataValidation type="decimal" allowBlank="1" showErrorMessage="1" sqref="G103">
      <formula1>0</formula1>
      <formula2>NaN</formula2>
    </dataValidation>
    <dataValidation type="decimal" allowBlank="1" showErrorMessage="1" sqref="G104">
      <formula1>0</formula1>
      <formula2>NaN</formula2>
    </dataValidation>
    <dataValidation type="decimal" allowBlank="1" showErrorMessage="1" sqref="G105">
      <formula1>0</formula1>
      <formula2>NaN</formula2>
    </dataValidation>
    <dataValidation type="decimal" allowBlank="1" showErrorMessage="1" sqref="G106">
      <formula1>0</formula1>
      <formula2>NaN</formula2>
    </dataValidation>
    <dataValidation type="decimal" allowBlank="1" showErrorMessage="1" sqref="G107">
      <formula1>0</formula1>
      <formula2>NaN</formula2>
    </dataValidation>
    <dataValidation type="decimal" allowBlank="1" showErrorMessage="1" sqref="G108">
      <formula1>0</formula1>
      <formula2>NaN</formula2>
    </dataValidation>
    <dataValidation type="decimal" allowBlank="1" showErrorMessage="1" sqref="G109">
      <formula1>0</formula1>
      <formula2>NaN</formula2>
    </dataValidation>
    <dataValidation type="decimal" allowBlank="1" showErrorMessage="1" sqref="G110">
      <formula1>0</formula1>
      <formula2>NaN</formula2>
    </dataValidation>
    <dataValidation type="decimal" allowBlank="1" showErrorMessage="1" sqref="G111">
      <formula1>0</formula1>
      <formula2>NaN</formula2>
    </dataValidation>
    <dataValidation type="decimal" allowBlank="1" showErrorMessage="1" sqref="G112">
      <formula1>0</formula1>
      <formula2>NaN</formula2>
    </dataValidation>
    <dataValidation type="decimal" allowBlank="1" showErrorMessage="1" sqref="G113">
      <formula1>0</formula1>
      <formula2>NaN</formula2>
    </dataValidation>
    <dataValidation type="decimal" allowBlank="1" showErrorMessage="1" sqref="G114">
      <formula1>0</formula1>
      <formula2>NaN</formula2>
    </dataValidation>
    <dataValidation type="decimal" allowBlank="1" showErrorMessage="1" sqref="G115">
      <formula1>0</formula1>
      <formula2>NaN</formula2>
    </dataValidation>
    <dataValidation type="decimal" allowBlank="1" showErrorMessage="1" sqref="G116">
      <formula1>0</formula1>
      <formula2>NaN</formula2>
    </dataValidation>
    <dataValidation type="decimal" allowBlank="1" showErrorMessage="1" sqref="G117">
      <formula1>0</formula1>
      <formula2>NaN</formula2>
    </dataValidation>
    <dataValidation type="decimal" allowBlank="1" showErrorMessage="1" sqref="G118">
      <formula1>0</formula1>
      <formula2>NaN</formula2>
    </dataValidation>
    <dataValidation type="decimal" allowBlank="1" showErrorMessage="1" sqref="G119">
      <formula1>0</formula1>
      <formula2>NaN</formula2>
    </dataValidation>
    <dataValidation type="decimal" allowBlank="1" showErrorMessage="1" sqref="G120">
      <formula1>0</formula1>
      <formula2>NaN</formula2>
    </dataValidation>
    <dataValidation type="decimal" allowBlank="1" showErrorMessage="1" sqref="G121">
      <formula1>0</formula1>
      <formula2>NaN</formula2>
    </dataValidation>
    <dataValidation type="decimal" allowBlank="1" showErrorMessage="1" sqref="G122">
      <formula1>0</formula1>
      <formula2>NaN</formula2>
    </dataValidation>
    <dataValidation type="decimal" allowBlank="1" showErrorMessage="1" sqref="G123">
      <formula1>0</formula1>
      <formula2>NaN</formula2>
    </dataValidation>
    <dataValidation type="decimal" allowBlank="1" showErrorMessage="1" sqref="G124">
      <formula1>0</formula1>
      <formula2>NaN</formula2>
    </dataValidation>
    <dataValidation type="decimal" allowBlank="1" showErrorMessage="1" sqref="G125">
      <formula1>0</formula1>
      <formula2>NaN</formula2>
    </dataValidation>
    <dataValidation type="decimal" allowBlank="1" showErrorMessage="1" sqref="G126">
      <formula1>0</formula1>
      <formula2>NaN</formula2>
    </dataValidation>
    <dataValidation type="decimal" allowBlank="1" showErrorMessage="1" sqref="G127">
      <formula1>0</formula1>
      <formula2>NaN</formula2>
    </dataValidation>
    <dataValidation type="decimal" allowBlank="1" showErrorMessage="1" sqref="G128">
      <formula1>0</formula1>
      <formula2>NaN</formula2>
    </dataValidation>
    <dataValidation type="decimal" allowBlank="1" showErrorMessage="1" sqref="G129">
      <formula1>0</formula1>
      <formula2>NaN</formula2>
    </dataValidation>
    <dataValidation type="decimal" allowBlank="1" showErrorMessage="1" sqref="G130">
      <formula1>0</formula1>
      <formula2>NaN</formula2>
    </dataValidation>
    <dataValidation type="decimal" allowBlank="1" showErrorMessage="1" sqref="G131">
      <formula1>0</formula1>
      <formula2>NaN</formula2>
    </dataValidation>
    <dataValidation type="decimal" allowBlank="1" showErrorMessage="1" sqref="G132">
      <formula1>0</formula1>
      <formula2>NaN</formula2>
    </dataValidation>
    <dataValidation type="decimal" allowBlank="1" showErrorMessage="1" sqref="G133">
      <formula1>0</formula1>
      <formula2>NaN</formula2>
    </dataValidation>
    <dataValidation type="decimal" allowBlank="1" showErrorMessage="1" sqref="G134">
      <formula1>0</formula1>
      <formula2>NaN</formula2>
    </dataValidation>
    <dataValidation type="decimal" allowBlank="1" showErrorMessage="1" sqref="G135">
      <formula1>0</formula1>
      <formula2>NaN</formula2>
    </dataValidation>
    <dataValidation type="decimal" allowBlank="1" showErrorMessage="1" sqref="G136">
      <formula1>0</formula1>
      <formula2>NaN</formula2>
    </dataValidation>
    <dataValidation type="decimal" allowBlank="1" showErrorMessage="1" sqref="G137">
      <formula1>0</formula1>
      <formula2>NaN</formula2>
    </dataValidation>
    <dataValidation type="decimal" allowBlank="1" showErrorMessage="1" sqref="G138">
      <formula1>0</formula1>
      <formula2>NaN</formula2>
    </dataValidation>
    <dataValidation type="decimal" allowBlank="1" showErrorMessage="1" sqref="G139">
      <formula1>0</formula1>
      <formula2>NaN</formula2>
    </dataValidation>
    <dataValidation type="decimal" allowBlank="1" showErrorMessage="1" sqref="G140">
      <formula1>0</formula1>
      <formula2>NaN</formula2>
    </dataValidation>
    <dataValidation type="decimal" allowBlank="1" showErrorMessage="1" sqref="G141">
      <formula1>0</formula1>
      <formula2>NaN</formula2>
    </dataValidation>
    <dataValidation type="decimal" allowBlank="1" showErrorMessage="1" sqref="G17">
      <formula1>0</formula1>
      <formula2>NaN</formula2>
    </dataValidation>
    <dataValidation type="decimal" allowBlank="1" showErrorMessage="1" sqref="G18">
      <formula1>0</formula1>
      <formula2>NaN</formula2>
    </dataValidation>
    <dataValidation type="decimal" allowBlank="1" showErrorMessage="1" sqref="G19">
      <formula1>0</formula1>
      <formula2>NaN</formula2>
    </dataValidation>
    <dataValidation type="decimal" allowBlank="1" showErrorMessage="1" sqref="G20">
      <formula1>0</formula1>
      <formula2>NaN</formula2>
    </dataValidation>
    <dataValidation type="decimal" allowBlank="1" showErrorMessage="1" sqref="G21">
      <formula1>0</formula1>
      <formula2>NaN</formula2>
    </dataValidation>
    <dataValidation type="decimal" allowBlank="1" showErrorMessage="1" sqref="G22">
      <formula1>0</formula1>
      <formula2>NaN</formula2>
    </dataValidation>
    <dataValidation type="decimal" allowBlank="1" showErrorMessage="1" sqref="G23">
      <formula1>0</formula1>
      <formula2>NaN</formula2>
    </dataValidation>
    <dataValidation type="decimal" allowBlank="1" showErrorMessage="1" sqref="G24">
      <formula1>0</formula1>
      <formula2>NaN</formula2>
    </dataValidation>
    <dataValidation type="decimal" allowBlank="1" showErrorMessage="1" sqref="G25">
      <formula1>0</formula1>
      <formula2>NaN</formula2>
    </dataValidation>
    <dataValidation type="decimal" allowBlank="1" showErrorMessage="1" sqref="G26">
      <formula1>0</formula1>
      <formula2>NaN</formula2>
    </dataValidation>
    <dataValidation type="decimal" allowBlank="1" showErrorMessage="1" sqref="G27">
      <formula1>0</formula1>
      <formula2>NaN</formula2>
    </dataValidation>
    <dataValidation type="decimal" allowBlank="1" showErrorMessage="1" sqref="G28">
      <formula1>0</formula1>
      <formula2>NaN</formula2>
    </dataValidation>
    <dataValidation type="decimal" allowBlank="1" showErrorMessage="1" sqref="G29">
      <formula1>0</formula1>
      <formula2>NaN</formula2>
    </dataValidation>
    <dataValidation type="decimal" allowBlank="1" showErrorMessage="1" sqref="G30">
      <formula1>0</formula1>
      <formula2>NaN</formula2>
    </dataValidation>
    <dataValidation type="decimal" allowBlank="1" showErrorMessage="1" sqref="G31">
      <formula1>0</formula1>
      <formula2>NaN</formula2>
    </dataValidation>
    <dataValidation type="decimal" allowBlank="1" showErrorMessage="1" sqref="G32">
      <formula1>0</formula1>
      <formula2>NaN</formula2>
    </dataValidation>
    <dataValidation type="decimal" allowBlank="1" showErrorMessage="1" sqref="G33">
      <formula1>0</formula1>
      <formula2>NaN</formula2>
    </dataValidation>
    <dataValidation type="decimal" allowBlank="1" showErrorMessage="1" sqref="G34">
      <formula1>0</formula1>
      <formula2>NaN</formula2>
    </dataValidation>
    <dataValidation type="decimal" allowBlank="1" showErrorMessage="1" sqref="G35">
      <formula1>0</formula1>
      <formula2>NaN</formula2>
    </dataValidation>
    <dataValidation type="decimal" allowBlank="1" showErrorMessage="1" sqref="G36">
      <formula1>0</formula1>
      <formula2>NaN</formula2>
    </dataValidation>
    <dataValidation type="decimal" allowBlank="1" showErrorMessage="1" sqref="G37">
      <formula1>0</formula1>
      <formula2>NaN</formula2>
    </dataValidation>
    <dataValidation type="decimal" allowBlank="1" showErrorMessage="1" sqref="G38">
      <formula1>0</formula1>
      <formula2>NaN</formula2>
    </dataValidation>
    <dataValidation type="decimal" allowBlank="1" showErrorMessage="1" sqref="G39">
      <formula1>0</formula1>
      <formula2>NaN</formula2>
    </dataValidation>
    <dataValidation type="decimal" allowBlank="1" showErrorMessage="1" sqref="G40">
      <formula1>0</formula1>
      <formula2>NaN</formula2>
    </dataValidation>
    <dataValidation type="decimal" allowBlank="1" showErrorMessage="1" sqref="G41">
      <formula1>0</formula1>
      <formula2>NaN</formula2>
    </dataValidation>
    <dataValidation type="decimal" allowBlank="1" showErrorMessage="1" sqref="G42">
      <formula1>0</formula1>
      <formula2>NaN</formula2>
    </dataValidation>
    <dataValidation type="decimal" allowBlank="1" showErrorMessage="1" sqref="G43">
      <formula1>0</formula1>
      <formula2>NaN</formula2>
    </dataValidation>
    <dataValidation type="decimal" allowBlank="1" showErrorMessage="1" sqref="G44">
      <formula1>0</formula1>
      <formula2>NaN</formula2>
    </dataValidation>
    <dataValidation type="decimal" allowBlank="1" showErrorMessage="1" sqref="G45">
      <formula1>0</formula1>
      <formula2>NaN</formula2>
    </dataValidation>
    <dataValidation type="decimal" allowBlank="1" showErrorMessage="1" sqref="G46">
      <formula1>0</formula1>
      <formula2>NaN</formula2>
    </dataValidation>
    <dataValidation type="decimal" allowBlank="1" showErrorMessage="1" sqref="G47">
      <formula1>0</formula1>
      <formula2>NaN</formula2>
    </dataValidation>
    <dataValidation type="decimal" allowBlank="1" showErrorMessage="1" sqref="G48">
      <formula1>0</formula1>
      <formula2>NaN</formula2>
    </dataValidation>
    <dataValidation type="decimal" allowBlank="1" showErrorMessage="1" sqref="G49">
      <formula1>0</formula1>
      <formula2>NaN</formula2>
    </dataValidation>
    <dataValidation type="decimal" allowBlank="1" showErrorMessage="1" sqref="G50">
      <formula1>0</formula1>
      <formula2>NaN</formula2>
    </dataValidation>
    <dataValidation type="decimal" allowBlank="1" showErrorMessage="1" sqref="G51">
      <formula1>0</formula1>
      <formula2>NaN</formula2>
    </dataValidation>
    <dataValidation type="decimal" allowBlank="1" showErrorMessage="1" sqref="G52">
      <formula1>0</formula1>
      <formula2>NaN</formula2>
    </dataValidation>
    <dataValidation type="decimal" allowBlank="1" showErrorMessage="1" sqref="G53">
      <formula1>0</formula1>
      <formula2>NaN</formula2>
    </dataValidation>
    <dataValidation type="decimal" allowBlank="1" showErrorMessage="1" sqref="G54">
      <formula1>0</formula1>
      <formula2>NaN</formula2>
    </dataValidation>
    <dataValidation type="decimal" allowBlank="1" showErrorMessage="1" sqref="G55">
      <formula1>0</formula1>
      <formula2>NaN</formula2>
    </dataValidation>
    <dataValidation type="decimal" allowBlank="1" showErrorMessage="1" sqref="G56">
      <formula1>0</formula1>
      <formula2>NaN</formula2>
    </dataValidation>
    <dataValidation type="decimal" allowBlank="1" showErrorMessage="1" sqref="G57">
      <formula1>0</formula1>
      <formula2>NaN</formula2>
    </dataValidation>
    <dataValidation type="decimal" allowBlank="1" showErrorMessage="1" sqref="G58">
      <formula1>0</formula1>
      <formula2>NaN</formula2>
    </dataValidation>
    <dataValidation type="decimal" allowBlank="1" showErrorMessage="1" sqref="G59">
      <formula1>0</formula1>
      <formula2>NaN</formula2>
    </dataValidation>
    <dataValidation type="decimal" allowBlank="1" showErrorMessage="1" sqref="G60">
      <formula1>0</formula1>
      <formula2>NaN</formula2>
    </dataValidation>
    <dataValidation type="decimal" allowBlank="1" showErrorMessage="1" sqref="G61">
      <formula1>0</formula1>
      <formula2>NaN</formula2>
    </dataValidation>
    <dataValidation type="decimal" allowBlank="1" showErrorMessage="1" sqref="G62">
      <formula1>0</formula1>
      <formula2>NaN</formula2>
    </dataValidation>
    <dataValidation type="decimal" allowBlank="1" showErrorMessage="1" sqref="G63">
      <formula1>0</formula1>
      <formula2>NaN</formula2>
    </dataValidation>
    <dataValidation type="decimal" allowBlank="1" showErrorMessage="1" sqref="G64">
      <formula1>0</formula1>
      <formula2>NaN</formula2>
    </dataValidation>
    <dataValidation type="decimal" allowBlank="1" showErrorMessage="1" sqref="G65">
      <formula1>0</formula1>
      <formula2>NaN</formula2>
    </dataValidation>
    <dataValidation type="decimal" allowBlank="1" showErrorMessage="1" sqref="G66">
      <formula1>0</formula1>
      <formula2>NaN</formula2>
    </dataValidation>
    <dataValidation type="decimal" allowBlank="1" showErrorMessage="1" sqref="G67">
      <formula1>0</formula1>
      <formula2>NaN</formula2>
    </dataValidation>
    <dataValidation type="decimal" allowBlank="1" showErrorMessage="1" sqref="G68">
      <formula1>0</formula1>
      <formula2>NaN</formula2>
    </dataValidation>
    <dataValidation type="decimal" allowBlank="1" showErrorMessage="1" sqref="G69">
      <formula1>0</formula1>
      <formula2>NaN</formula2>
    </dataValidation>
    <dataValidation type="decimal" allowBlank="1" showErrorMessage="1" sqref="G70">
      <formula1>0</formula1>
      <formula2>NaN</formula2>
    </dataValidation>
    <dataValidation type="decimal" allowBlank="1" showErrorMessage="1" sqref="G71">
      <formula1>0</formula1>
      <formula2>NaN</formula2>
    </dataValidation>
    <dataValidation type="decimal" allowBlank="1" showErrorMessage="1" sqref="G72">
      <formula1>0</formula1>
      <formula2>NaN</formula2>
    </dataValidation>
    <dataValidation type="decimal" allowBlank="1" showErrorMessage="1" sqref="G73">
      <formula1>0</formula1>
      <formula2>NaN</formula2>
    </dataValidation>
    <dataValidation type="decimal" allowBlank="1" showErrorMessage="1" sqref="G74">
      <formula1>0</formula1>
      <formula2>NaN</formula2>
    </dataValidation>
    <dataValidation type="decimal" allowBlank="1" showErrorMessage="1" sqref="G75">
      <formula1>0</formula1>
      <formula2>NaN</formula2>
    </dataValidation>
    <dataValidation type="decimal" allowBlank="1" showErrorMessage="1" sqref="G76">
      <formula1>0</formula1>
      <formula2>NaN</formula2>
    </dataValidation>
    <dataValidation type="decimal" allowBlank="1" showErrorMessage="1" sqref="G77">
      <formula1>0</formula1>
      <formula2>NaN</formula2>
    </dataValidation>
    <dataValidation type="decimal" allowBlank="1" showErrorMessage="1" sqref="G78">
      <formula1>0</formula1>
      <formula2>NaN</formula2>
    </dataValidation>
    <dataValidation type="decimal" allowBlank="1" showErrorMessage="1" sqref="G79">
      <formula1>0</formula1>
      <formula2>NaN</formula2>
    </dataValidation>
    <dataValidation type="decimal" allowBlank="1" showErrorMessage="1" sqref="G80">
      <formula1>0</formula1>
      <formula2>NaN</formula2>
    </dataValidation>
    <dataValidation type="decimal" allowBlank="1" showErrorMessage="1" sqref="G81">
      <formula1>0</formula1>
      <formula2>NaN</formula2>
    </dataValidation>
    <dataValidation type="decimal" allowBlank="1" showErrorMessage="1" sqref="G82">
      <formula1>0</formula1>
      <formula2>NaN</formula2>
    </dataValidation>
    <dataValidation type="decimal" allowBlank="1" showErrorMessage="1" sqref="G83">
      <formula1>0</formula1>
      <formula2>NaN</formula2>
    </dataValidation>
    <dataValidation type="decimal" allowBlank="1" showErrorMessage="1" sqref="G84">
      <formula1>0</formula1>
      <formula2>NaN</formula2>
    </dataValidation>
    <dataValidation type="decimal" allowBlank="1" showErrorMessage="1" sqref="G85">
      <formula1>0</formula1>
      <formula2>NaN</formula2>
    </dataValidation>
    <dataValidation type="decimal" allowBlank="1" showErrorMessage="1" sqref="G86">
      <formula1>0</formula1>
      <formula2>NaN</formula2>
    </dataValidation>
    <dataValidation type="decimal" allowBlank="1" showErrorMessage="1" sqref="G87">
      <formula1>0</formula1>
      <formula2>NaN</formula2>
    </dataValidation>
    <dataValidation type="decimal" allowBlank="1" showErrorMessage="1" sqref="G88">
      <formula1>0</formula1>
      <formula2>NaN</formula2>
    </dataValidation>
    <dataValidation type="decimal" allowBlank="1" showErrorMessage="1" sqref="G89">
      <formula1>0</formula1>
      <formula2>NaN</formula2>
    </dataValidation>
    <dataValidation type="decimal" allowBlank="1" showErrorMessage="1" sqref="G90">
      <formula1>0</formula1>
      <formula2>NaN</formula2>
    </dataValidation>
    <dataValidation type="decimal" allowBlank="1" showErrorMessage="1" sqref="G91">
      <formula1>0</formula1>
      <formula2>NaN</formula2>
    </dataValidation>
    <dataValidation type="decimal" allowBlank="1" showErrorMessage="1" sqref="G92">
      <formula1>0</formula1>
      <formula2>NaN</formula2>
    </dataValidation>
    <dataValidation type="decimal" allowBlank="1" showErrorMessage="1" sqref="G93">
      <formula1>0</formula1>
      <formula2>NaN</formula2>
    </dataValidation>
    <dataValidation type="decimal" allowBlank="1" showErrorMessage="1" sqref="G94">
      <formula1>0</formula1>
      <formula2>NaN</formula2>
    </dataValidation>
    <dataValidation type="decimal" allowBlank="1" showErrorMessage="1" sqref="G95">
      <formula1>0</formula1>
      <formula2>NaN</formula2>
    </dataValidation>
    <dataValidation type="decimal" allowBlank="1" showErrorMessage="1" sqref="G96">
      <formula1>0</formula1>
      <formula2>NaN</formula2>
    </dataValidation>
    <dataValidation type="decimal" allowBlank="1" showErrorMessage="1" sqref="G97">
      <formula1>0</formula1>
      <formula2>NaN</formula2>
    </dataValidation>
    <dataValidation type="decimal" allowBlank="1" showErrorMessage="1" sqref="G98">
      <formula1>0</formula1>
      <formula2>NaN</formula2>
    </dataValidation>
    <dataValidation type="decimal" allowBlank="1" showErrorMessage="1" sqref="G99">
      <formula1>0</formula1>
      <formula2>NaN</formula2>
    </dataValidation>
    <dataValidation type="decimal" allowBlank="1" showErrorMessage="1" sqref="H100">
      <formula1>0</formula1>
      <formula2>NaN</formula2>
    </dataValidation>
    <dataValidation type="decimal" allowBlank="1" showErrorMessage="1" sqref="H101">
      <formula1>0</formula1>
      <formula2>NaN</formula2>
    </dataValidation>
    <dataValidation type="decimal" allowBlank="1" showErrorMessage="1" sqref="H102">
      <formula1>0</formula1>
      <formula2>NaN</formula2>
    </dataValidation>
    <dataValidation type="decimal" allowBlank="1" showErrorMessage="1" sqref="H103">
      <formula1>0</formula1>
      <formula2>NaN</formula2>
    </dataValidation>
    <dataValidation type="decimal" allowBlank="1" showErrorMessage="1" sqref="H104">
      <formula1>0</formula1>
      <formula2>NaN</formula2>
    </dataValidation>
    <dataValidation type="decimal" allowBlank="1" showErrorMessage="1" sqref="H105">
      <formula1>0</formula1>
      <formula2>NaN</formula2>
    </dataValidation>
    <dataValidation type="decimal" allowBlank="1" showErrorMessage="1" sqref="H106">
      <formula1>0</formula1>
      <formula2>NaN</formula2>
    </dataValidation>
    <dataValidation type="decimal" allowBlank="1" showErrorMessage="1" sqref="H107">
      <formula1>0</formula1>
      <formula2>NaN</formula2>
    </dataValidation>
    <dataValidation type="decimal" allowBlank="1" showErrorMessage="1" sqref="H108">
      <formula1>0</formula1>
      <formula2>NaN</formula2>
    </dataValidation>
    <dataValidation type="decimal" allowBlank="1" showErrorMessage="1" sqref="H109">
      <formula1>0</formula1>
      <formula2>NaN</formula2>
    </dataValidation>
    <dataValidation type="decimal" allowBlank="1" showErrorMessage="1" sqref="H110">
      <formula1>0</formula1>
      <formula2>NaN</formula2>
    </dataValidation>
    <dataValidation type="decimal" allowBlank="1" showErrorMessage="1" sqref="H111">
      <formula1>0</formula1>
      <formula2>NaN</formula2>
    </dataValidation>
    <dataValidation type="decimal" allowBlank="1" showErrorMessage="1" sqref="H112">
      <formula1>0</formula1>
      <formula2>NaN</formula2>
    </dataValidation>
    <dataValidation type="decimal" allowBlank="1" showErrorMessage="1" sqref="H113">
      <formula1>0</formula1>
      <formula2>NaN</formula2>
    </dataValidation>
    <dataValidation type="decimal" allowBlank="1" showErrorMessage="1" sqref="H114">
      <formula1>0</formula1>
      <formula2>NaN</formula2>
    </dataValidation>
    <dataValidation type="decimal" allowBlank="1" showErrorMessage="1" sqref="H115">
      <formula1>0</formula1>
      <formula2>NaN</formula2>
    </dataValidation>
    <dataValidation type="decimal" allowBlank="1" showErrorMessage="1" sqref="H116">
      <formula1>0</formula1>
      <formula2>NaN</formula2>
    </dataValidation>
    <dataValidation type="decimal" allowBlank="1" showErrorMessage="1" sqref="H117">
      <formula1>0</formula1>
      <formula2>NaN</formula2>
    </dataValidation>
    <dataValidation type="decimal" allowBlank="1" showErrorMessage="1" sqref="H118">
      <formula1>0</formula1>
      <formula2>NaN</formula2>
    </dataValidation>
    <dataValidation type="decimal" allowBlank="1" showErrorMessage="1" sqref="H119">
      <formula1>0</formula1>
      <formula2>NaN</formula2>
    </dataValidation>
    <dataValidation type="decimal" allowBlank="1" showErrorMessage="1" sqref="H120">
      <formula1>0</formula1>
      <formula2>NaN</formula2>
    </dataValidation>
    <dataValidation type="decimal" allowBlank="1" showErrorMessage="1" sqref="H121">
      <formula1>0</formula1>
      <formula2>NaN</formula2>
    </dataValidation>
    <dataValidation type="decimal" allowBlank="1" showErrorMessage="1" sqref="H122">
      <formula1>0</formula1>
      <formula2>NaN</formula2>
    </dataValidation>
    <dataValidation type="decimal" allowBlank="1" showErrorMessage="1" sqref="H123">
      <formula1>0</formula1>
      <formula2>NaN</formula2>
    </dataValidation>
    <dataValidation type="decimal" allowBlank="1" showErrorMessage="1" sqref="H124">
      <formula1>0</formula1>
      <formula2>NaN</formula2>
    </dataValidation>
    <dataValidation type="decimal" allowBlank="1" showErrorMessage="1" sqref="H125">
      <formula1>0</formula1>
      <formula2>NaN</formula2>
    </dataValidation>
    <dataValidation type="decimal" allowBlank="1" showErrorMessage="1" sqref="H126">
      <formula1>0</formula1>
      <formula2>NaN</formula2>
    </dataValidation>
    <dataValidation type="decimal" allowBlank="1" showErrorMessage="1" sqref="H127">
      <formula1>0</formula1>
      <formula2>NaN</formula2>
    </dataValidation>
    <dataValidation type="decimal" allowBlank="1" showErrorMessage="1" sqref="H128">
      <formula1>0</formula1>
      <formula2>NaN</formula2>
    </dataValidation>
    <dataValidation type="decimal" allowBlank="1" showErrorMessage="1" sqref="H129">
      <formula1>0</formula1>
      <formula2>NaN</formula2>
    </dataValidation>
    <dataValidation type="decimal" allowBlank="1" showErrorMessage="1" sqref="H130">
      <formula1>0</formula1>
      <formula2>NaN</formula2>
    </dataValidation>
    <dataValidation type="decimal" allowBlank="1" showErrorMessage="1" sqref="H131">
      <formula1>0</formula1>
      <formula2>NaN</formula2>
    </dataValidation>
    <dataValidation type="decimal" allowBlank="1" showErrorMessage="1" sqref="H132">
      <formula1>0</formula1>
      <formula2>NaN</formula2>
    </dataValidation>
    <dataValidation type="decimal" allowBlank="1" showErrorMessage="1" sqref="H133">
      <formula1>0</formula1>
      <formula2>NaN</formula2>
    </dataValidation>
    <dataValidation type="decimal" allowBlank="1" showErrorMessage="1" sqref="H134">
      <formula1>0</formula1>
      <formula2>NaN</formula2>
    </dataValidation>
    <dataValidation type="decimal" allowBlank="1" showErrorMessage="1" sqref="H135">
      <formula1>0</formula1>
      <formula2>NaN</formula2>
    </dataValidation>
    <dataValidation type="decimal" allowBlank="1" showErrorMessage="1" sqref="H136">
      <formula1>0</formula1>
      <formula2>NaN</formula2>
    </dataValidation>
    <dataValidation type="decimal" allowBlank="1" showErrorMessage="1" sqref="H137">
      <formula1>0</formula1>
      <formula2>NaN</formula2>
    </dataValidation>
    <dataValidation type="decimal" allowBlank="1" showErrorMessage="1" sqref="H138">
      <formula1>0</formula1>
      <formula2>NaN</formula2>
    </dataValidation>
    <dataValidation type="decimal" allowBlank="1" showErrorMessage="1" sqref="H139">
      <formula1>0</formula1>
      <formula2>NaN</formula2>
    </dataValidation>
    <dataValidation type="decimal" allowBlank="1" showErrorMessage="1" sqref="H140">
      <formula1>0</formula1>
      <formula2>NaN</formula2>
    </dataValidation>
    <dataValidation type="decimal" allowBlank="1" showErrorMessage="1" sqref="H141">
      <formula1>0</formula1>
      <formula2>NaN</formula2>
    </dataValidation>
    <dataValidation type="decimal" allowBlank="1" showErrorMessage="1" sqref="H17">
      <formula1>0</formula1>
      <formula2>NaN</formula2>
    </dataValidation>
    <dataValidation type="decimal" allowBlank="1" showErrorMessage="1" sqref="H18">
      <formula1>0</formula1>
      <formula2>NaN</formula2>
    </dataValidation>
    <dataValidation type="decimal" allowBlank="1" showErrorMessage="1" sqref="H19">
      <formula1>0</formula1>
      <formula2>NaN</formula2>
    </dataValidation>
    <dataValidation type="decimal" allowBlank="1" showErrorMessage="1" sqref="H20">
      <formula1>0</formula1>
      <formula2>NaN</formula2>
    </dataValidation>
    <dataValidation type="decimal" allowBlank="1" showErrorMessage="1" sqref="H21">
      <formula1>0</formula1>
      <formula2>NaN</formula2>
    </dataValidation>
    <dataValidation type="decimal" allowBlank="1" showErrorMessage="1" sqref="H22">
      <formula1>0</formula1>
      <formula2>NaN</formula2>
    </dataValidation>
    <dataValidation type="decimal" allowBlank="1" showErrorMessage="1" sqref="H23">
      <formula1>0</formula1>
      <formula2>NaN</formula2>
    </dataValidation>
    <dataValidation type="decimal" allowBlank="1" showErrorMessage="1" sqref="H24">
      <formula1>0</formula1>
      <formula2>NaN</formula2>
    </dataValidation>
    <dataValidation type="decimal" allowBlank="1" showErrorMessage="1" sqref="H25">
      <formula1>0</formula1>
      <formula2>NaN</formula2>
    </dataValidation>
    <dataValidation type="decimal" allowBlank="1" showErrorMessage="1" sqref="H26">
      <formula1>0</formula1>
      <formula2>NaN</formula2>
    </dataValidation>
    <dataValidation type="decimal" allowBlank="1" showErrorMessage="1" sqref="H27">
      <formula1>0</formula1>
      <formula2>NaN</formula2>
    </dataValidation>
    <dataValidation type="decimal" allowBlank="1" showErrorMessage="1" sqref="H28">
      <formula1>0</formula1>
      <formula2>NaN</formula2>
    </dataValidation>
    <dataValidation type="decimal" allowBlank="1" showErrorMessage="1" sqref="H29">
      <formula1>0</formula1>
      <formula2>NaN</formula2>
    </dataValidation>
    <dataValidation type="decimal" allowBlank="1" showErrorMessage="1" sqref="H30">
      <formula1>0</formula1>
      <formula2>NaN</formula2>
    </dataValidation>
    <dataValidation type="decimal" allowBlank="1" showErrorMessage="1" sqref="H31">
      <formula1>0</formula1>
      <formula2>NaN</formula2>
    </dataValidation>
    <dataValidation type="decimal" allowBlank="1" showErrorMessage="1" sqref="H32">
      <formula1>0</formula1>
      <formula2>NaN</formula2>
    </dataValidation>
    <dataValidation type="decimal" allowBlank="1" showErrorMessage="1" sqref="H33">
      <formula1>0</formula1>
      <formula2>NaN</formula2>
    </dataValidation>
    <dataValidation type="decimal" allowBlank="1" showErrorMessage="1" sqref="H34">
      <formula1>0</formula1>
      <formula2>NaN</formula2>
    </dataValidation>
    <dataValidation type="decimal" allowBlank="1" showErrorMessage="1" sqref="H35">
      <formula1>0</formula1>
      <formula2>NaN</formula2>
    </dataValidation>
    <dataValidation type="decimal" allowBlank="1" showErrorMessage="1" sqref="H36">
      <formula1>0</formula1>
      <formula2>NaN</formula2>
    </dataValidation>
    <dataValidation type="decimal" allowBlank="1" showErrorMessage="1" sqref="H37">
      <formula1>0</formula1>
      <formula2>NaN</formula2>
    </dataValidation>
    <dataValidation type="decimal" allowBlank="1" showErrorMessage="1" sqref="H38">
      <formula1>0</formula1>
      <formula2>NaN</formula2>
    </dataValidation>
    <dataValidation type="decimal" allowBlank="1" showErrorMessage="1" sqref="H39">
      <formula1>0</formula1>
      <formula2>NaN</formula2>
    </dataValidation>
    <dataValidation type="decimal" allowBlank="1" showErrorMessage="1" sqref="H40">
      <formula1>0</formula1>
      <formula2>NaN</formula2>
    </dataValidation>
    <dataValidation type="decimal" allowBlank="1" showErrorMessage="1" sqref="H41">
      <formula1>0</formula1>
      <formula2>NaN</formula2>
    </dataValidation>
    <dataValidation type="decimal" allowBlank="1" showErrorMessage="1" sqref="H42">
      <formula1>0</formula1>
      <formula2>NaN</formula2>
    </dataValidation>
    <dataValidation type="decimal" allowBlank="1" showErrorMessage="1" sqref="H43">
      <formula1>0</formula1>
      <formula2>NaN</formula2>
    </dataValidation>
    <dataValidation type="decimal" allowBlank="1" showErrorMessage="1" sqref="H44">
      <formula1>0</formula1>
      <formula2>NaN</formula2>
    </dataValidation>
    <dataValidation type="decimal" allowBlank="1" showErrorMessage="1" sqref="H45">
      <formula1>0</formula1>
      <formula2>NaN</formula2>
    </dataValidation>
    <dataValidation type="decimal" allowBlank="1" showErrorMessage="1" sqref="H46">
      <formula1>0</formula1>
      <formula2>NaN</formula2>
    </dataValidation>
    <dataValidation type="decimal" allowBlank="1" showErrorMessage="1" sqref="H47">
      <formula1>0</formula1>
      <formula2>NaN</formula2>
    </dataValidation>
    <dataValidation type="decimal" allowBlank="1" showErrorMessage="1" sqref="H48">
      <formula1>0</formula1>
      <formula2>NaN</formula2>
    </dataValidation>
    <dataValidation type="decimal" allowBlank="1" showErrorMessage="1" sqref="H49">
      <formula1>0</formula1>
      <formula2>NaN</formula2>
    </dataValidation>
    <dataValidation type="decimal" allowBlank="1" showErrorMessage="1" sqref="H50">
      <formula1>0</formula1>
      <formula2>NaN</formula2>
    </dataValidation>
    <dataValidation type="decimal" allowBlank="1" showErrorMessage="1" sqref="H51">
      <formula1>0</formula1>
      <formula2>NaN</formula2>
    </dataValidation>
    <dataValidation type="decimal" allowBlank="1" showErrorMessage="1" sqref="H52">
      <formula1>0</formula1>
      <formula2>NaN</formula2>
    </dataValidation>
    <dataValidation type="decimal" allowBlank="1" showErrorMessage="1" sqref="H53">
      <formula1>0</formula1>
      <formula2>NaN</formula2>
    </dataValidation>
    <dataValidation type="decimal" allowBlank="1" showErrorMessage="1" sqref="H54">
      <formula1>0</formula1>
      <formula2>NaN</formula2>
    </dataValidation>
    <dataValidation type="decimal" allowBlank="1" showErrorMessage="1" sqref="H55">
      <formula1>0</formula1>
      <formula2>NaN</formula2>
    </dataValidation>
    <dataValidation type="decimal" allowBlank="1" showErrorMessage="1" sqref="H56">
      <formula1>0</formula1>
      <formula2>NaN</formula2>
    </dataValidation>
    <dataValidation type="decimal" allowBlank="1" showErrorMessage="1" sqref="H57">
      <formula1>0</formula1>
      <formula2>NaN</formula2>
    </dataValidation>
    <dataValidation type="decimal" allowBlank="1" showErrorMessage="1" sqref="H58">
      <formula1>0</formula1>
      <formula2>NaN</formula2>
    </dataValidation>
    <dataValidation type="decimal" allowBlank="1" showErrorMessage="1" sqref="H59">
      <formula1>0</formula1>
      <formula2>NaN</formula2>
    </dataValidation>
    <dataValidation type="decimal" allowBlank="1" showErrorMessage="1" sqref="H60">
      <formula1>0</formula1>
      <formula2>NaN</formula2>
    </dataValidation>
    <dataValidation type="decimal" allowBlank="1" showErrorMessage="1" sqref="H61">
      <formula1>0</formula1>
      <formula2>NaN</formula2>
    </dataValidation>
    <dataValidation type="decimal" allowBlank="1" showErrorMessage="1" sqref="H62">
      <formula1>0</formula1>
      <formula2>NaN</formula2>
    </dataValidation>
    <dataValidation type="decimal" allowBlank="1" showErrorMessage="1" sqref="H63">
      <formula1>0</formula1>
      <formula2>NaN</formula2>
    </dataValidation>
    <dataValidation type="decimal" allowBlank="1" showErrorMessage="1" sqref="H64">
      <formula1>0</formula1>
      <formula2>NaN</formula2>
    </dataValidation>
    <dataValidation type="decimal" allowBlank="1" showErrorMessage="1" sqref="H65">
      <formula1>0</formula1>
      <formula2>NaN</formula2>
    </dataValidation>
    <dataValidation type="decimal" allowBlank="1" showErrorMessage="1" sqref="H66">
      <formula1>0</formula1>
      <formula2>NaN</formula2>
    </dataValidation>
    <dataValidation type="decimal" allowBlank="1" showErrorMessage="1" sqref="H67">
      <formula1>0</formula1>
      <formula2>NaN</formula2>
    </dataValidation>
    <dataValidation type="decimal" allowBlank="1" showErrorMessage="1" sqref="H68">
      <formula1>0</formula1>
      <formula2>NaN</formula2>
    </dataValidation>
    <dataValidation type="decimal" allowBlank="1" showErrorMessage="1" sqref="H69">
      <formula1>0</formula1>
      <formula2>NaN</formula2>
    </dataValidation>
    <dataValidation type="decimal" allowBlank="1" showErrorMessage="1" sqref="H70">
      <formula1>0</formula1>
      <formula2>NaN</formula2>
    </dataValidation>
    <dataValidation type="decimal" allowBlank="1" showErrorMessage="1" sqref="H71">
      <formula1>0</formula1>
      <formula2>NaN</formula2>
    </dataValidation>
    <dataValidation type="decimal" allowBlank="1" showErrorMessage="1" sqref="H72">
      <formula1>0</formula1>
      <formula2>NaN</formula2>
    </dataValidation>
    <dataValidation type="decimal" allowBlank="1" showErrorMessage="1" sqref="H73">
      <formula1>0</formula1>
      <formula2>NaN</formula2>
    </dataValidation>
    <dataValidation type="decimal" allowBlank="1" showErrorMessage="1" sqref="H74">
      <formula1>0</formula1>
      <formula2>NaN</formula2>
    </dataValidation>
    <dataValidation type="decimal" allowBlank="1" showErrorMessage="1" sqref="H75">
      <formula1>0</formula1>
      <formula2>NaN</formula2>
    </dataValidation>
    <dataValidation type="decimal" allowBlank="1" showErrorMessage="1" sqref="H76">
      <formula1>0</formula1>
      <formula2>NaN</formula2>
    </dataValidation>
    <dataValidation type="decimal" allowBlank="1" showErrorMessage="1" sqref="H77">
      <formula1>0</formula1>
      <formula2>NaN</formula2>
    </dataValidation>
    <dataValidation type="decimal" allowBlank="1" showErrorMessage="1" sqref="H78">
      <formula1>0</formula1>
      <formula2>NaN</formula2>
    </dataValidation>
    <dataValidation type="decimal" allowBlank="1" showErrorMessage="1" sqref="H79">
      <formula1>0</formula1>
      <formula2>NaN</formula2>
    </dataValidation>
    <dataValidation type="decimal" allowBlank="1" showErrorMessage="1" sqref="H80">
      <formula1>0</formula1>
      <formula2>NaN</formula2>
    </dataValidation>
    <dataValidation type="decimal" allowBlank="1" showErrorMessage="1" sqref="H81">
      <formula1>0</formula1>
      <formula2>NaN</formula2>
    </dataValidation>
    <dataValidation type="decimal" allowBlank="1" showErrorMessage="1" sqref="H82">
      <formula1>0</formula1>
      <formula2>NaN</formula2>
    </dataValidation>
    <dataValidation type="decimal" allowBlank="1" showErrorMessage="1" sqref="H83">
      <formula1>0</formula1>
      <formula2>NaN</formula2>
    </dataValidation>
    <dataValidation type="decimal" allowBlank="1" showErrorMessage="1" sqref="H84">
      <formula1>0</formula1>
      <formula2>NaN</formula2>
    </dataValidation>
    <dataValidation type="decimal" allowBlank="1" showErrorMessage="1" sqref="H85">
      <formula1>0</formula1>
      <formula2>NaN</formula2>
    </dataValidation>
    <dataValidation type="decimal" allowBlank="1" showErrorMessage="1" sqref="H86">
      <formula1>0</formula1>
      <formula2>NaN</formula2>
    </dataValidation>
    <dataValidation type="decimal" allowBlank="1" showErrorMessage="1" sqref="H87">
      <formula1>0</formula1>
      <formula2>NaN</formula2>
    </dataValidation>
    <dataValidation type="decimal" allowBlank="1" showErrorMessage="1" sqref="H88">
      <formula1>0</formula1>
      <formula2>NaN</formula2>
    </dataValidation>
    <dataValidation type="decimal" allowBlank="1" showErrorMessage="1" sqref="H89">
      <formula1>0</formula1>
      <formula2>NaN</formula2>
    </dataValidation>
    <dataValidation type="decimal" allowBlank="1" showErrorMessage="1" sqref="H90">
      <formula1>0</formula1>
      <formula2>NaN</formula2>
    </dataValidation>
    <dataValidation type="decimal" allowBlank="1" showErrorMessage="1" sqref="H91">
      <formula1>0</formula1>
      <formula2>NaN</formula2>
    </dataValidation>
    <dataValidation type="decimal" allowBlank="1" showErrorMessage="1" sqref="H92">
      <formula1>0</formula1>
      <formula2>NaN</formula2>
    </dataValidation>
    <dataValidation type="decimal" allowBlank="1" showErrorMessage="1" sqref="H93">
      <formula1>0</formula1>
      <formula2>NaN</formula2>
    </dataValidation>
    <dataValidation type="decimal" allowBlank="1" showErrorMessage="1" sqref="H94">
      <formula1>0</formula1>
      <formula2>NaN</formula2>
    </dataValidation>
    <dataValidation type="decimal" allowBlank="1" showErrorMessage="1" sqref="H95">
      <formula1>0</formula1>
      <formula2>NaN</formula2>
    </dataValidation>
    <dataValidation type="decimal" allowBlank="1" showErrorMessage="1" sqref="H96">
      <formula1>0</formula1>
      <formula2>NaN</formula2>
    </dataValidation>
    <dataValidation type="decimal" allowBlank="1" showErrorMessage="1" sqref="H97">
      <formula1>0</formula1>
      <formula2>NaN</formula2>
    </dataValidation>
    <dataValidation type="decimal" allowBlank="1" showErrorMessage="1" sqref="H98">
      <formula1>0</formula1>
      <formula2>NaN</formula2>
    </dataValidation>
    <dataValidation type="decimal" allowBlank="1" showErrorMessage="1" sqref="H99">
      <formula1>0</formula1>
      <formula2>NaN</formula2>
    </dataValidation>
    <dataValidation type="decimal" allowBlank="1" showErrorMessage="1" sqref="I100">
      <formula1>0</formula1>
      <formula2>NaN</formula2>
    </dataValidation>
    <dataValidation type="decimal" allowBlank="1" showErrorMessage="1" sqref="I101">
      <formula1>0</formula1>
      <formula2>NaN</formula2>
    </dataValidation>
    <dataValidation type="decimal" allowBlank="1" showErrorMessage="1" sqref="I102">
      <formula1>0</formula1>
      <formula2>NaN</formula2>
    </dataValidation>
    <dataValidation type="decimal" allowBlank="1" showErrorMessage="1" sqref="I103">
      <formula1>0</formula1>
      <formula2>NaN</formula2>
    </dataValidation>
    <dataValidation type="decimal" allowBlank="1" showErrorMessage="1" sqref="I104">
      <formula1>0</formula1>
      <formula2>NaN</formula2>
    </dataValidation>
    <dataValidation type="decimal" allowBlank="1" showErrorMessage="1" sqref="I105">
      <formula1>0</formula1>
      <formula2>NaN</formula2>
    </dataValidation>
    <dataValidation type="decimal" allowBlank="1" showErrorMessage="1" sqref="I106">
      <formula1>0</formula1>
      <formula2>NaN</formula2>
    </dataValidation>
    <dataValidation type="decimal" allowBlank="1" showErrorMessage="1" sqref="I107">
      <formula1>0</formula1>
      <formula2>NaN</formula2>
    </dataValidation>
    <dataValidation type="decimal" allowBlank="1" showErrorMessage="1" sqref="I108">
      <formula1>0</formula1>
      <formula2>NaN</formula2>
    </dataValidation>
    <dataValidation type="decimal" allowBlank="1" showErrorMessage="1" sqref="I109">
      <formula1>0</formula1>
      <formula2>NaN</formula2>
    </dataValidation>
    <dataValidation type="decimal" allowBlank="1" showErrorMessage="1" sqref="I110">
      <formula1>0</formula1>
      <formula2>NaN</formula2>
    </dataValidation>
    <dataValidation type="decimal" allowBlank="1" showErrorMessage="1" sqref="I111">
      <formula1>0</formula1>
      <formula2>NaN</formula2>
    </dataValidation>
    <dataValidation type="decimal" allowBlank="1" showErrorMessage="1" sqref="I112">
      <formula1>0</formula1>
      <formula2>NaN</formula2>
    </dataValidation>
    <dataValidation type="decimal" allowBlank="1" showErrorMessage="1" sqref="I113">
      <formula1>0</formula1>
      <formula2>NaN</formula2>
    </dataValidation>
    <dataValidation type="decimal" allowBlank="1" showErrorMessage="1" sqref="I114">
      <formula1>0</formula1>
      <formula2>NaN</formula2>
    </dataValidation>
    <dataValidation type="decimal" allowBlank="1" showErrorMessage="1" sqref="I115">
      <formula1>0</formula1>
      <formula2>NaN</formula2>
    </dataValidation>
    <dataValidation type="decimal" allowBlank="1" showErrorMessage="1" sqref="I116">
      <formula1>0</formula1>
      <formula2>NaN</formula2>
    </dataValidation>
    <dataValidation type="decimal" allowBlank="1" showErrorMessage="1" sqref="I117">
      <formula1>0</formula1>
      <formula2>NaN</formula2>
    </dataValidation>
    <dataValidation type="decimal" allowBlank="1" showErrorMessage="1" sqref="I118">
      <formula1>0</formula1>
      <formula2>NaN</formula2>
    </dataValidation>
    <dataValidation type="decimal" allowBlank="1" showErrorMessage="1" sqref="I119">
      <formula1>0</formula1>
      <formula2>NaN</formula2>
    </dataValidation>
    <dataValidation type="decimal" allowBlank="1" showErrorMessage="1" sqref="I120">
      <formula1>0</formula1>
      <formula2>NaN</formula2>
    </dataValidation>
    <dataValidation type="decimal" allowBlank="1" showErrorMessage="1" sqref="I121">
      <formula1>0</formula1>
      <formula2>NaN</formula2>
    </dataValidation>
    <dataValidation type="decimal" allowBlank="1" showErrorMessage="1" sqref="I122">
      <formula1>0</formula1>
      <formula2>NaN</formula2>
    </dataValidation>
    <dataValidation type="decimal" allowBlank="1" showErrorMessage="1" sqref="I123">
      <formula1>0</formula1>
      <formula2>NaN</formula2>
    </dataValidation>
    <dataValidation type="decimal" allowBlank="1" showErrorMessage="1" sqref="I124">
      <formula1>0</formula1>
      <formula2>NaN</formula2>
    </dataValidation>
    <dataValidation type="decimal" allowBlank="1" showErrorMessage="1" sqref="I125">
      <formula1>0</formula1>
      <formula2>NaN</formula2>
    </dataValidation>
    <dataValidation type="decimal" allowBlank="1" showErrorMessage="1" sqref="I126">
      <formula1>0</formula1>
      <formula2>NaN</formula2>
    </dataValidation>
    <dataValidation type="decimal" allowBlank="1" showErrorMessage="1" sqref="I127">
      <formula1>0</formula1>
      <formula2>NaN</formula2>
    </dataValidation>
    <dataValidation type="decimal" allowBlank="1" showErrorMessage="1" sqref="I128">
      <formula1>0</formula1>
      <formula2>NaN</formula2>
    </dataValidation>
    <dataValidation type="decimal" allowBlank="1" showErrorMessage="1" sqref="I129">
      <formula1>0</formula1>
      <formula2>NaN</formula2>
    </dataValidation>
    <dataValidation type="decimal" allowBlank="1" showErrorMessage="1" sqref="I130">
      <formula1>0</formula1>
      <formula2>NaN</formula2>
    </dataValidation>
    <dataValidation type="decimal" allowBlank="1" showErrorMessage="1" sqref="I131">
      <formula1>0</formula1>
      <formula2>NaN</formula2>
    </dataValidation>
    <dataValidation type="decimal" allowBlank="1" showErrorMessage="1" sqref="I132">
      <formula1>0</formula1>
      <formula2>NaN</formula2>
    </dataValidation>
    <dataValidation type="decimal" allowBlank="1" showErrorMessage="1" sqref="I133">
      <formula1>0</formula1>
      <formula2>NaN</formula2>
    </dataValidation>
    <dataValidation type="decimal" allowBlank="1" showErrorMessage="1" sqref="I134">
      <formula1>0</formula1>
      <formula2>NaN</formula2>
    </dataValidation>
    <dataValidation type="decimal" allowBlank="1" showErrorMessage="1" sqref="I135">
      <formula1>0</formula1>
      <formula2>NaN</formula2>
    </dataValidation>
    <dataValidation type="decimal" allowBlank="1" showErrorMessage="1" sqref="I136">
      <formula1>0</formula1>
      <formula2>NaN</formula2>
    </dataValidation>
    <dataValidation type="decimal" allowBlank="1" showErrorMessage="1" sqref="I137">
      <formula1>0</formula1>
      <formula2>NaN</formula2>
    </dataValidation>
    <dataValidation type="decimal" allowBlank="1" showErrorMessage="1" sqref="I138">
      <formula1>0</formula1>
      <formula2>NaN</formula2>
    </dataValidation>
    <dataValidation type="decimal" allowBlank="1" showErrorMessage="1" sqref="I139">
      <formula1>0</formula1>
      <formula2>NaN</formula2>
    </dataValidation>
    <dataValidation type="decimal" allowBlank="1" showErrorMessage="1" sqref="I140">
      <formula1>0</formula1>
      <formula2>NaN</formula2>
    </dataValidation>
    <dataValidation type="decimal" allowBlank="1" showErrorMessage="1" sqref="I141">
      <formula1>0</formula1>
      <formula2>NaN</formula2>
    </dataValidation>
    <dataValidation type="decimal" allowBlank="1" showErrorMessage="1" sqref="I17">
      <formula1>0</formula1>
      <formula2>NaN</formula2>
    </dataValidation>
    <dataValidation type="decimal" allowBlank="1" showErrorMessage="1" sqref="I18">
      <formula1>0</formula1>
      <formula2>NaN</formula2>
    </dataValidation>
    <dataValidation type="decimal" allowBlank="1" showErrorMessage="1" sqref="I19">
      <formula1>0</formula1>
      <formula2>NaN</formula2>
    </dataValidation>
    <dataValidation type="decimal" allowBlank="1" showErrorMessage="1" sqref="I20">
      <formula1>0</formula1>
      <formula2>NaN</formula2>
    </dataValidation>
    <dataValidation type="decimal" allowBlank="1" showErrorMessage="1" sqref="I21">
      <formula1>0</formula1>
      <formula2>NaN</formula2>
    </dataValidation>
    <dataValidation type="decimal" allowBlank="1" showErrorMessage="1" sqref="I22">
      <formula1>0</formula1>
      <formula2>NaN</formula2>
    </dataValidation>
    <dataValidation type="decimal" allowBlank="1" showErrorMessage="1" sqref="I23">
      <formula1>0</formula1>
      <formula2>NaN</formula2>
    </dataValidation>
    <dataValidation type="decimal" allowBlank="1" showErrorMessage="1" sqref="I24">
      <formula1>0</formula1>
      <formula2>NaN</formula2>
    </dataValidation>
    <dataValidation type="decimal" allowBlank="1" showErrorMessage="1" sqref="I25">
      <formula1>0</formula1>
      <formula2>NaN</formula2>
    </dataValidation>
    <dataValidation type="decimal" allowBlank="1" showErrorMessage="1" sqref="I26">
      <formula1>0</formula1>
      <formula2>NaN</formula2>
    </dataValidation>
    <dataValidation type="decimal" allowBlank="1" showErrorMessage="1" sqref="I27">
      <formula1>0</formula1>
      <formula2>NaN</formula2>
    </dataValidation>
    <dataValidation type="decimal" allowBlank="1" showErrorMessage="1" sqref="I28">
      <formula1>0</formula1>
      <formula2>NaN</formula2>
    </dataValidation>
    <dataValidation type="decimal" allowBlank="1" showErrorMessage="1" sqref="I29">
      <formula1>0</formula1>
      <formula2>NaN</formula2>
    </dataValidation>
    <dataValidation type="decimal" allowBlank="1" showErrorMessage="1" sqref="I30">
      <formula1>0</formula1>
      <formula2>NaN</formula2>
    </dataValidation>
    <dataValidation type="decimal" allowBlank="1" showErrorMessage="1" sqref="I31">
      <formula1>0</formula1>
      <formula2>NaN</formula2>
    </dataValidation>
    <dataValidation type="decimal" allowBlank="1" showErrorMessage="1" sqref="I32">
      <formula1>0</formula1>
      <formula2>NaN</formula2>
    </dataValidation>
    <dataValidation type="decimal" allowBlank="1" showErrorMessage="1" sqref="I33">
      <formula1>0</formula1>
      <formula2>NaN</formula2>
    </dataValidation>
    <dataValidation type="decimal" allowBlank="1" showErrorMessage="1" sqref="I34">
      <formula1>0</formula1>
      <formula2>NaN</formula2>
    </dataValidation>
    <dataValidation type="decimal" allowBlank="1" showErrorMessage="1" sqref="I35">
      <formula1>0</formula1>
      <formula2>NaN</formula2>
    </dataValidation>
    <dataValidation type="decimal" allowBlank="1" showErrorMessage="1" sqref="I36">
      <formula1>0</formula1>
      <formula2>NaN</formula2>
    </dataValidation>
    <dataValidation type="decimal" allowBlank="1" showErrorMessage="1" sqref="I37">
      <formula1>0</formula1>
      <formula2>NaN</formula2>
    </dataValidation>
    <dataValidation type="decimal" allowBlank="1" showErrorMessage="1" sqref="I38">
      <formula1>0</formula1>
      <formula2>NaN</formula2>
    </dataValidation>
    <dataValidation type="decimal" allowBlank="1" showErrorMessage="1" sqref="I39">
      <formula1>0</formula1>
      <formula2>NaN</formula2>
    </dataValidation>
    <dataValidation type="decimal" allowBlank="1" showErrorMessage="1" sqref="I40">
      <formula1>0</formula1>
      <formula2>NaN</formula2>
    </dataValidation>
    <dataValidation type="decimal" allowBlank="1" showErrorMessage="1" sqref="I41">
      <formula1>0</formula1>
      <formula2>NaN</formula2>
    </dataValidation>
    <dataValidation type="decimal" allowBlank="1" showErrorMessage="1" sqref="I42">
      <formula1>0</formula1>
      <formula2>NaN</formula2>
    </dataValidation>
    <dataValidation type="decimal" allowBlank="1" showErrorMessage="1" sqref="I43">
      <formula1>0</formula1>
      <formula2>NaN</formula2>
    </dataValidation>
    <dataValidation type="decimal" allowBlank="1" showErrorMessage="1" sqref="I44">
      <formula1>0</formula1>
      <formula2>NaN</formula2>
    </dataValidation>
    <dataValidation type="decimal" allowBlank="1" showErrorMessage="1" sqref="I45">
      <formula1>0</formula1>
      <formula2>NaN</formula2>
    </dataValidation>
    <dataValidation type="decimal" allowBlank="1" showErrorMessage="1" sqref="I46">
      <formula1>0</formula1>
      <formula2>NaN</formula2>
    </dataValidation>
    <dataValidation type="decimal" allowBlank="1" showErrorMessage="1" sqref="I47">
      <formula1>0</formula1>
      <formula2>NaN</formula2>
    </dataValidation>
    <dataValidation type="decimal" allowBlank="1" showErrorMessage="1" sqref="I48">
      <formula1>0</formula1>
      <formula2>NaN</formula2>
    </dataValidation>
    <dataValidation type="decimal" allowBlank="1" showErrorMessage="1" sqref="I49">
      <formula1>0</formula1>
      <formula2>NaN</formula2>
    </dataValidation>
    <dataValidation type="decimal" allowBlank="1" showErrorMessage="1" sqref="I50">
      <formula1>0</formula1>
      <formula2>NaN</formula2>
    </dataValidation>
    <dataValidation type="decimal" allowBlank="1" showErrorMessage="1" sqref="I51">
      <formula1>0</formula1>
      <formula2>NaN</formula2>
    </dataValidation>
    <dataValidation type="decimal" allowBlank="1" showErrorMessage="1" sqref="I52">
      <formula1>0</formula1>
      <formula2>NaN</formula2>
    </dataValidation>
    <dataValidation type="decimal" allowBlank="1" showErrorMessage="1" sqref="I53">
      <formula1>0</formula1>
      <formula2>NaN</formula2>
    </dataValidation>
    <dataValidation type="decimal" allowBlank="1" showErrorMessage="1" sqref="I54">
      <formula1>0</formula1>
      <formula2>NaN</formula2>
    </dataValidation>
    <dataValidation type="decimal" allowBlank="1" showErrorMessage="1" sqref="I55">
      <formula1>0</formula1>
      <formula2>NaN</formula2>
    </dataValidation>
    <dataValidation type="decimal" allowBlank="1" showErrorMessage="1" sqref="I56">
      <formula1>0</formula1>
      <formula2>NaN</formula2>
    </dataValidation>
    <dataValidation type="decimal" allowBlank="1" showErrorMessage="1" sqref="I57">
      <formula1>0</formula1>
      <formula2>NaN</formula2>
    </dataValidation>
    <dataValidation type="decimal" allowBlank="1" showErrorMessage="1" sqref="I58">
      <formula1>0</formula1>
      <formula2>NaN</formula2>
    </dataValidation>
    <dataValidation type="decimal" allowBlank="1" showErrorMessage="1" sqref="I59">
      <formula1>0</formula1>
      <formula2>NaN</formula2>
    </dataValidation>
    <dataValidation type="decimal" allowBlank="1" showErrorMessage="1" sqref="I60">
      <formula1>0</formula1>
      <formula2>NaN</formula2>
    </dataValidation>
    <dataValidation type="decimal" allowBlank="1" showErrorMessage="1" sqref="I61">
      <formula1>0</formula1>
      <formula2>NaN</formula2>
    </dataValidation>
    <dataValidation type="decimal" allowBlank="1" showErrorMessage="1" sqref="I62">
      <formula1>0</formula1>
      <formula2>NaN</formula2>
    </dataValidation>
    <dataValidation type="decimal" allowBlank="1" showErrorMessage="1" sqref="I63">
      <formula1>0</formula1>
      <formula2>NaN</formula2>
    </dataValidation>
    <dataValidation type="decimal" allowBlank="1" showErrorMessage="1" sqref="I64">
      <formula1>0</formula1>
      <formula2>NaN</formula2>
    </dataValidation>
    <dataValidation type="decimal" allowBlank="1" showErrorMessage="1" sqref="I65">
      <formula1>0</formula1>
      <formula2>NaN</formula2>
    </dataValidation>
    <dataValidation type="decimal" allowBlank="1" showErrorMessage="1" sqref="I66">
      <formula1>0</formula1>
      <formula2>NaN</formula2>
    </dataValidation>
    <dataValidation type="decimal" allowBlank="1" showErrorMessage="1" sqref="I67">
      <formula1>0</formula1>
      <formula2>NaN</formula2>
    </dataValidation>
    <dataValidation type="decimal" allowBlank="1" showErrorMessage="1" sqref="I68">
      <formula1>0</formula1>
      <formula2>NaN</formula2>
    </dataValidation>
    <dataValidation type="decimal" allowBlank="1" showErrorMessage="1" sqref="I69">
      <formula1>0</formula1>
      <formula2>NaN</formula2>
    </dataValidation>
    <dataValidation type="decimal" allowBlank="1" showErrorMessage="1" sqref="I70">
      <formula1>0</formula1>
      <formula2>NaN</formula2>
    </dataValidation>
    <dataValidation type="decimal" allowBlank="1" showErrorMessage="1" sqref="I71">
      <formula1>0</formula1>
      <formula2>NaN</formula2>
    </dataValidation>
    <dataValidation type="decimal" allowBlank="1" showErrorMessage="1" sqref="I72">
      <formula1>0</formula1>
      <formula2>NaN</formula2>
    </dataValidation>
    <dataValidation type="decimal" allowBlank="1" showErrorMessage="1" sqref="I73">
      <formula1>0</formula1>
      <formula2>NaN</formula2>
    </dataValidation>
    <dataValidation type="decimal" allowBlank="1" showErrorMessage="1" sqref="I74">
      <formula1>0</formula1>
      <formula2>NaN</formula2>
    </dataValidation>
    <dataValidation type="decimal" allowBlank="1" showErrorMessage="1" sqref="I75">
      <formula1>0</formula1>
      <formula2>NaN</formula2>
    </dataValidation>
    <dataValidation type="decimal" allowBlank="1" showErrorMessage="1" sqref="I76">
      <formula1>0</formula1>
      <formula2>NaN</formula2>
    </dataValidation>
    <dataValidation type="decimal" allowBlank="1" showErrorMessage="1" sqref="I77">
      <formula1>0</formula1>
      <formula2>NaN</formula2>
    </dataValidation>
    <dataValidation type="decimal" allowBlank="1" showErrorMessage="1" sqref="I78">
      <formula1>0</formula1>
      <formula2>NaN</formula2>
    </dataValidation>
    <dataValidation type="decimal" allowBlank="1" showErrorMessage="1" sqref="I79">
      <formula1>0</formula1>
      <formula2>NaN</formula2>
    </dataValidation>
    <dataValidation type="decimal" allowBlank="1" showErrorMessage="1" sqref="I80">
      <formula1>0</formula1>
      <formula2>NaN</formula2>
    </dataValidation>
    <dataValidation type="decimal" allowBlank="1" showErrorMessage="1" sqref="I81">
      <formula1>0</formula1>
      <formula2>NaN</formula2>
    </dataValidation>
    <dataValidation type="decimal" allowBlank="1" showErrorMessage="1" sqref="I82">
      <formula1>0</formula1>
      <formula2>NaN</formula2>
    </dataValidation>
    <dataValidation type="decimal" allowBlank="1" showErrorMessage="1" sqref="I83">
      <formula1>0</formula1>
      <formula2>NaN</formula2>
    </dataValidation>
    <dataValidation type="decimal" allowBlank="1" showErrorMessage="1" sqref="I84">
      <formula1>0</formula1>
      <formula2>NaN</formula2>
    </dataValidation>
    <dataValidation type="decimal" allowBlank="1" showErrorMessage="1" sqref="I85">
      <formula1>0</formula1>
      <formula2>NaN</formula2>
    </dataValidation>
    <dataValidation type="decimal" allowBlank="1" showErrorMessage="1" sqref="I86">
      <formula1>0</formula1>
      <formula2>NaN</formula2>
    </dataValidation>
    <dataValidation type="decimal" allowBlank="1" showErrorMessage="1" sqref="I87">
      <formula1>0</formula1>
      <formula2>NaN</formula2>
    </dataValidation>
    <dataValidation type="decimal" allowBlank="1" showErrorMessage="1" sqref="I88">
      <formula1>0</formula1>
      <formula2>NaN</formula2>
    </dataValidation>
    <dataValidation type="decimal" allowBlank="1" showErrorMessage="1" sqref="I89">
      <formula1>0</formula1>
      <formula2>NaN</formula2>
    </dataValidation>
    <dataValidation type="decimal" allowBlank="1" showErrorMessage="1" sqref="I90">
      <formula1>0</formula1>
      <formula2>NaN</formula2>
    </dataValidation>
    <dataValidation type="decimal" allowBlank="1" showErrorMessage="1" sqref="I91">
      <formula1>0</formula1>
      <formula2>NaN</formula2>
    </dataValidation>
    <dataValidation type="decimal" allowBlank="1" showErrorMessage="1" sqref="I92">
      <formula1>0</formula1>
      <formula2>NaN</formula2>
    </dataValidation>
    <dataValidation type="decimal" allowBlank="1" showErrorMessage="1" sqref="I93">
      <formula1>0</formula1>
      <formula2>NaN</formula2>
    </dataValidation>
    <dataValidation type="decimal" allowBlank="1" showErrorMessage="1" sqref="I94">
      <formula1>0</formula1>
      <formula2>NaN</formula2>
    </dataValidation>
    <dataValidation type="decimal" allowBlank="1" showErrorMessage="1" sqref="I95">
      <formula1>0</formula1>
      <formula2>NaN</formula2>
    </dataValidation>
    <dataValidation type="decimal" allowBlank="1" showErrorMessage="1" sqref="I96">
      <formula1>0</formula1>
      <formula2>NaN</formula2>
    </dataValidation>
    <dataValidation type="decimal" allowBlank="1" showErrorMessage="1" sqref="I97">
      <formula1>0</formula1>
      <formula2>NaN</formula2>
    </dataValidation>
    <dataValidation type="decimal" allowBlank="1" showErrorMessage="1" sqref="I98">
      <formula1>0</formula1>
      <formula2>NaN</formula2>
    </dataValidation>
    <dataValidation type="decimal" allowBlank="1" showErrorMessage="1" sqref="I99">
      <formula1>0</formula1>
      <formula2>NaN</formula2>
    </dataValidation>
    <dataValidation type="decimal" allowBlank="1" showErrorMessage="1" sqref="J100">
      <formula1>0</formula1>
      <formula2>NaN</formula2>
    </dataValidation>
    <dataValidation type="decimal" allowBlank="1" showErrorMessage="1" sqref="J101">
      <formula1>0</formula1>
      <formula2>NaN</formula2>
    </dataValidation>
    <dataValidation type="decimal" allowBlank="1" showErrorMessage="1" sqref="J102">
      <formula1>0</formula1>
      <formula2>NaN</formula2>
    </dataValidation>
    <dataValidation type="decimal" allowBlank="1" showErrorMessage="1" sqref="J103">
      <formula1>0</formula1>
      <formula2>NaN</formula2>
    </dataValidation>
    <dataValidation type="decimal" allowBlank="1" showErrorMessage="1" sqref="J104">
      <formula1>0</formula1>
      <formula2>NaN</formula2>
    </dataValidation>
    <dataValidation type="decimal" allowBlank="1" showErrorMessage="1" sqref="J105">
      <formula1>0</formula1>
      <formula2>NaN</formula2>
    </dataValidation>
    <dataValidation type="decimal" allowBlank="1" showErrorMessage="1" sqref="J106">
      <formula1>0</formula1>
      <formula2>NaN</formula2>
    </dataValidation>
    <dataValidation type="decimal" allowBlank="1" showErrorMessage="1" sqref="J107">
      <formula1>0</formula1>
      <formula2>NaN</formula2>
    </dataValidation>
    <dataValidation type="decimal" allowBlank="1" showErrorMessage="1" sqref="J108">
      <formula1>0</formula1>
      <formula2>NaN</formula2>
    </dataValidation>
    <dataValidation type="decimal" allowBlank="1" showErrorMessage="1" sqref="J109">
      <formula1>0</formula1>
      <formula2>NaN</formula2>
    </dataValidation>
    <dataValidation type="decimal" allowBlank="1" showErrorMessage="1" sqref="J110">
      <formula1>0</formula1>
      <formula2>NaN</formula2>
    </dataValidation>
    <dataValidation type="decimal" allowBlank="1" showErrorMessage="1" sqref="J111">
      <formula1>0</formula1>
      <formula2>NaN</formula2>
    </dataValidation>
    <dataValidation type="decimal" allowBlank="1" showErrorMessage="1" sqref="J112">
      <formula1>0</formula1>
      <formula2>NaN</formula2>
    </dataValidation>
    <dataValidation type="decimal" allowBlank="1" showErrorMessage="1" sqref="J113">
      <formula1>0</formula1>
      <formula2>NaN</formula2>
    </dataValidation>
    <dataValidation type="decimal" allowBlank="1" showErrorMessage="1" sqref="J114">
      <formula1>0</formula1>
      <formula2>NaN</formula2>
    </dataValidation>
    <dataValidation type="decimal" allowBlank="1" showErrorMessage="1" sqref="J115">
      <formula1>0</formula1>
      <formula2>NaN</formula2>
    </dataValidation>
    <dataValidation type="decimal" allowBlank="1" showErrorMessage="1" sqref="J116">
      <formula1>0</formula1>
      <formula2>NaN</formula2>
    </dataValidation>
    <dataValidation type="decimal" allowBlank="1" showErrorMessage="1" sqref="J117">
      <formula1>0</formula1>
      <formula2>NaN</formula2>
    </dataValidation>
    <dataValidation type="decimal" allowBlank="1" showErrorMessage="1" sqref="J118">
      <formula1>0</formula1>
      <formula2>NaN</formula2>
    </dataValidation>
    <dataValidation type="decimal" allowBlank="1" showErrorMessage="1" sqref="J119">
      <formula1>0</formula1>
      <formula2>NaN</formula2>
    </dataValidation>
    <dataValidation type="decimal" allowBlank="1" showErrorMessage="1" sqref="J120">
      <formula1>0</formula1>
      <formula2>NaN</formula2>
    </dataValidation>
    <dataValidation type="decimal" allowBlank="1" showErrorMessage="1" sqref="J121">
      <formula1>0</formula1>
      <formula2>NaN</formula2>
    </dataValidation>
    <dataValidation type="decimal" allowBlank="1" showErrorMessage="1" sqref="J122">
      <formula1>0</formula1>
      <formula2>NaN</formula2>
    </dataValidation>
    <dataValidation type="decimal" allowBlank="1" showErrorMessage="1" sqref="J123">
      <formula1>0</formula1>
      <formula2>NaN</formula2>
    </dataValidation>
    <dataValidation type="decimal" allowBlank="1" showErrorMessage="1" sqref="J124">
      <formula1>0</formula1>
      <formula2>NaN</formula2>
    </dataValidation>
    <dataValidation type="decimal" allowBlank="1" showErrorMessage="1" sqref="J125">
      <formula1>0</formula1>
      <formula2>NaN</formula2>
    </dataValidation>
    <dataValidation type="decimal" allowBlank="1" showErrorMessage="1" sqref="J126">
      <formula1>0</formula1>
      <formula2>NaN</formula2>
    </dataValidation>
    <dataValidation type="decimal" allowBlank="1" showErrorMessage="1" sqref="J127">
      <formula1>0</formula1>
      <formula2>NaN</formula2>
    </dataValidation>
    <dataValidation type="decimal" allowBlank="1" showErrorMessage="1" sqref="J128">
      <formula1>0</formula1>
      <formula2>NaN</formula2>
    </dataValidation>
    <dataValidation type="decimal" allowBlank="1" showErrorMessage="1" sqref="J129">
      <formula1>0</formula1>
      <formula2>NaN</formula2>
    </dataValidation>
    <dataValidation type="decimal" allowBlank="1" showErrorMessage="1" sqref="J130">
      <formula1>0</formula1>
      <formula2>NaN</formula2>
    </dataValidation>
    <dataValidation type="decimal" allowBlank="1" showErrorMessage="1" sqref="J131">
      <formula1>0</formula1>
      <formula2>NaN</formula2>
    </dataValidation>
    <dataValidation type="decimal" allowBlank="1" showErrorMessage="1" sqref="J132">
      <formula1>0</formula1>
      <formula2>NaN</formula2>
    </dataValidation>
    <dataValidation type="decimal" allowBlank="1" showErrorMessage="1" sqref="J133">
      <formula1>0</formula1>
      <formula2>NaN</formula2>
    </dataValidation>
    <dataValidation type="decimal" allowBlank="1" showErrorMessage="1" sqref="J134">
      <formula1>0</formula1>
      <formula2>NaN</formula2>
    </dataValidation>
    <dataValidation type="decimal" allowBlank="1" showErrorMessage="1" sqref="J135">
      <formula1>0</formula1>
      <formula2>NaN</formula2>
    </dataValidation>
    <dataValidation type="decimal" allowBlank="1" showErrorMessage="1" sqref="J136">
      <formula1>0</formula1>
      <formula2>NaN</formula2>
    </dataValidation>
    <dataValidation type="decimal" allowBlank="1" showErrorMessage="1" sqref="J137">
      <formula1>0</formula1>
      <formula2>NaN</formula2>
    </dataValidation>
    <dataValidation type="decimal" allowBlank="1" showErrorMessage="1" sqref="J138">
      <formula1>0</formula1>
      <formula2>NaN</formula2>
    </dataValidation>
    <dataValidation type="decimal" allowBlank="1" showErrorMessage="1" sqref="J139">
      <formula1>0</formula1>
      <formula2>NaN</formula2>
    </dataValidation>
    <dataValidation type="decimal" allowBlank="1" showErrorMessage="1" sqref="J140">
      <formula1>0</formula1>
      <formula2>NaN</formula2>
    </dataValidation>
    <dataValidation type="decimal" allowBlank="1" showErrorMessage="1" sqref="J141">
      <formula1>0</formula1>
      <formula2>NaN</formula2>
    </dataValidation>
    <dataValidation type="decimal" allowBlank="1" showErrorMessage="1" sqref="J17">
      <formula1>0</formula1>
      <formula2>NaN</formula2>
    </dataValidation>
    <dataValidation type="decimal" allowBlank="1" showErrorMessage="1" sqref="J18">
      <formula1>0</formula1>
      <formula2>NaN</formula2>
    </dataValidation>
    <dataValidation type="decimal" allowBlank="1" showErrorMessage="1" sqref="J19">
      <formula1>0</formula1>
      <formula2>NaN</formula2>
    </dataValidation>
    <dataValidation type="decimal" allowBlank="1" showErrorMessage="1" sqref="J20">
      <formula1>0</formula1>
      <formula2>NaN</formula2>
    </dataValidation>
    <dataValidation type="decimal" allowBlank="1" showErrorMessage="1" sqref="J21">
      <formula1>0</formula1>
      <formula2>NaN</formula2>
    </dataValidation>
    <dataValidation type="decimal" allowBlank="1" showErrorMessage="1" sqref="J22">
      <formula1>0</formula1>
      <formula2>NaN</formula2>
    </dataValidation>
    <dataValidation type="decimal" allowBlank="1" showErrorMessage="1" sqref="J23">
      <formula1>0</formula1>
      <formula2>NaN</formula2>
    </dataValidation>
    <dataValidation type="decimal" allowBlank="1" showErrorMessage="1" sqref="J24">
      <formula1>0</formula1>
      <formula2>NaN</formula2>
    </dataValidation>
    <dataValidation type="decimal" allowBlank="1" showErrorMessage="1" sqref="J25">
      <formula1>0</formula1>
      <formula2>NaN</formula2>
    </dataValidation>
    <dataValidation type="decimal" allowBlank="1" showErrorMessage="1" sqref="J26">
      <formula1>0</formula1>
      <formula2>NaN</formula2>
    </dataValidation>
    <dataValidation type="decimal" allowBlank="1" showErrorMessage="1" sqref="J27">
      <formula1>0</formula1>
      <formula2>NaN</formula2>
    </dataValidation>
    <dataValidation type="decimal" allowBlank="1" showErrorMessage="1" sqref="J28">
      <formula1>0</formula1>
      <formula2>NaN</formula2>
    </dataValidation>
    <dataValidation type="decimal" allowBlank="1" showErrorMessage="1" sqref="J29">
      <formula1>0</formula1>
      <formula2>NaN</formula2>
    </dataValidation>
    <dataValidation type="decimal" allowBlank="1" showErrorMessage="1" sqref="J30">
      <formula1>0</formula1>
      <formula2>NaN</formula2>
    </dataValidation>
    <dataValidation type="decimal" allowBlank="1" showErrorMessage="1" sqref="J31">
      <formula1>0</formula1>
      <formula2>NaN</formula2>
    </dataValidation>
    <dataValidation type="decimal" allowBlank="1" showErrorMessage="1" sqref="J32">
      <formula1>0</formula1>
      <formula2>NaN</formula2>
    </dataValidation>
    <dataValidation type="decimal" allowBlank="1" showErrorMessage="1" sqref="J33">
      <formula1>0</formula1>
      <formula2>NaN</formula2>
    </dataValidation>
    <dataValidation type="decimal" allowBlank="1" showErrorMessage="1" sqref="J34">
      <formula1>0</formula1>
      <formula2>NaN</formula2>
    </dataValidation>
    <dataValidation type="decimal" allowBlank="1" showErrorMessage="1" sqref="J35">
      <formula1>0</formula1>
      <formula2>NaN</formula2>
    </dataValidation>
    <dataValidation type="decimal" allowBlank="1" showErrorMessage="1" sqref="J36">
      <formula1>0</formula1>
      <formula2>NaN</formula2>
    </dataValidation>
    <dataValidation type="decimal" allowBlank="1" showErrorMessage="1" sqref="J37">
      <formula1>0</formula1>
      <formula2>NaN</formula2>
    </dataValidation>
    <dataValidation type="decimal" allowBlank="1" showErrorMessage="1" sqref="J38">
      <formula1>0</formula1>
      <formula2>NaN</formula2>
    </dataValidation>
    <dataValidation type="decimal" allowBlank="1" showErrorMessage="1" sqref="J39">
      <formula1>0</formula1>
      <formula2>NaN</formula2>
    </dataValidation>
    <dataValidation type="decimal" allowBlank="1" showErrorMessage="1" sqref="J40">
      <formula1>0</formula1>
      <formula2>NaN</formula2>
    </dataValidation>
    <dataValidation type="decimal" allowBlank="1" showErrorMessage="1" sqref="J41">
      <formula1>0</formula1>
      <formula2>NaN</formula2>
    </dataValidation>
    <dataValidation type="decimal" allowBlank="1" showErrorMessage="1" sqref="J42">
      <formula1>0</formula1>
      <formula2>NaN</formula2>
    </dataValidation>
    <dataValidation type="decimal" allowBlank="1" showErrorMessage="1" sqref="J43">
      <formula1>0</formula1>
      <formula2>NaN</formula2>
    </dataValidation>
    <dataValidation type="decimal" allowBlank="1" showErrorMessage="1" sqref="J44">
      <formula1>0</formula1>
      <formula2>NaN</formula2>
    </dataValidation>
    <dataValidation type="decimal" allowBlank="1" showErrorMessage="1" sqref="J45">
      <formula1>0</formula1>
      <formula2>NaN</formula2>
    </dataValidation>
    <dataValidation type="decimal" allowBlank="1" showErrorMessage="1" sqref="J46">
      <formula1>0</formula1>
      <formula2>NaN</formula2>
    </dataValidation>
    <dataValidation type="decimal" allowBlank="1" showErrorMessage="1" sqref="J47">
      <formula1>0</formula1>
      <formula2>NaN</formula2>
    </dataValidation>
    <dataValidation type="decimal" allowBlank="1" showErrorMessage="1" sqref="J48">
      <formula1>0</formula1>
      <formula2>NaN</formula2>
    </dataValidation>
    <dataValidation type="decimal" allowBlank="1" showErrorMessage="1" sqref="J49">
      <formula1>0</formula1>
      <formula2>NaN</formula2>
    </dataValidation>
    <dataValidation type="decimal" allowBlank="1" showErrorMessage="1" sqref="J50">
      <formula1>0</formula1>
      <formula2>NaN</formula2>
    </dataValidation>
    <dataValidation type="decimal" allowBlank="1" showErrorMessage="1" sqref="J51">
      <formula1>0</formula1>
      <formula2>NaN</formula2>
    </dataValidation>
    <dataValidation type="decimal" allowBlank="1" showErrorMessage="1" sqref="J52">
      <formula1>0</formula1>
      <formula2>NaN</formula2>
    </dataValidation>
    <dataValidation type="decimal" allowBlank="1" showErrorMessage="1" sqref="J53">
      <formula1>0</formula1>
      <formula2>NaN</formula2>
    </dataValidation>
    <dataValidation type="decimal" allowBlank="1" showErrorMessage="1" sqref="J54">
      <formula1>0</formula1>
      <formula2>NaN</formula2>
    </dataValidation>
    <dataValidation type="decimal" allowBlank="1" showErrorMessage="1" sqref="J55">
      <formula1>0</formula1>
      <formula2>NaN</formula2>
    </dataValidation>
    <dataValidation type="decimal" allowBlank="1" showErrorMessage="1" sqref="J56">
      <formula1>0</formula1>
      <formula2>NaN</formula2>
    </dataValidation>
    <dataValidation type="decimal" allowBlank="1" showErrorMessage="1" sqref="J57">
      <formula1>0</formula1>
      <formula2>NaN</formula2>
    </dataValidation>
    <dataValidation type="decimal" allowBlank="1" showErrorMessage="1" sqref="J58">
      <formula1>0</formula1>
      <formula2>NaN</formula2>
    </dataValidation>
    <dataValidation type="decimal" allowBlank="1" showErrorMessage="1" sqref="J59">
      <formula1>0</formula1>
      <formula2>NaN</formula2>
    </dataValidation>
    <dataValidation type="decimal" allowBlank="1" showErrorMessage="1" sqref="J60">
      <formula1>0</formula1>
      <formula2>NaN</formula2>
    </dataValidation>
    <dataValidation type="decimal" allowBlank="1" showErrorMessage="1" sqref="J61">
      <formula1>0</formula1>
      <formula2>NaN</formula2>
    </dataValidation>
    <dataValidation type="decimal" allowBlank="1" showErrorMessage="1" sqref="J62">
      <formula1>0</formula1>
      <formula2>NaN</formula2>
    </dataValidation>
    <dataValidation type="decimal" allowBlank="1" showErrorMessage="1" sqref="J63">
      <formula1>0</formula1>
      <formula2>NaN</formula2>
    </dataValidation>
    <dataValidation type="decimal" allowBlank="1" showErrorMessage="1" sqref="J64">
      <formula1>0</formula1>
      <formula2>NaN</formula2>
    </dataValidation>
    <dataValidation type="decimal" allowBlank="1" showErrorMessage="1" sqref="J65">
      <formula1>0</formula1>
      <formula2>NaN</formula2>
    </dataValidation>
    <dataValidation type="decimal" allowBlank="1" showErrorMessage="1" sqref="J66">
      <formula1>0</formula1>
      <formula2>NaN</formula2>
    </dataValidation>
    <dataValidation type="decimal" allowBlank="1" showErrorMessage="1" sqref="J67">
      <formula1>0</formula1>
      <formula2>NaN</formula2>
    </dataValidation>
    <dataValidation type="decimal" allowBlank="1" showErrorMessage="1" sqref="J68">
      <formula1>0</formula1>
      <formula2>NaN</formula2>
    </dataValidation>
    <dataValidation type="decimal" allowBlank="1" showErrorMessage="1" sqref="J69">
      <formula1>0</formula1>
      <formula2>NaN</formula2>
    </dataValidation>
    <dataValidation type="decimal" allowBlank="1" showErrorMessage="1" sqref="J70">
      <formula1>0</formula1>
      <formula2>NaN</formula2>
    </dataValidation>
    <dataValidation type="decimal" allowBlank="1" showErrorMessage="1" sqref="J71">
      <formula1>0</formula1>
      <formula2>NaN</formula2>
    </dataValidation>
    <dataValidation type="decimal" allowBlank="1" showErrorMessage="1" sqref="J72">
      <formula1>0</formula1>
      <formula2>NaN</formula2>
    </dataValidation>
    <dataValidation type="decimal" allowBlank="1" showErrorMessage="1" sqref="J73">
      <formula1>0</formula1>
      <formula2>NaN</formula2>
    </dataValidation>
    <dataValidation type="decimal" allowBlank="1" showErrorMessage="1" sqref="J74">
      <formula1>0</formula1>
      <formula2>NaN</formula2>
    </dataValidation>
    <dataValidation type="decimal" allowBlank="1" showErrorMessage="1" sqref="J75">
      <formula1>0</formula1>
      <formula2>NaN</formula2>
    </dataValidation>
    <dataValidation type="decimal" allowBlank="1" showErrorMessage="1" sqref="J76">
      <formula1>0</formula1>
      <formula2>NaN</formula2>
    </dataValidation>
    <dataValidation type="decimal" allowBlank="1" showErrorMessage="1" sqref="J77">
      <formula1>0</formula1>
      <formula2>NaN</formula2>
    </dataValidation>
    <dataValidation type="decimal" allowBlank="1" showErrorMessage="1" sqref="J78">
      <formula1>0</formula1>
      <formula2>NaN</formula2>
    </dataValidation>
    <dataValidation type="decimal" allowBlank="1" showErrorMessage="1" sqref="J79">
      <formula1>0</formula1>
      <formula2>NaN</formula2>
    </dataValidation>
    <dataValidation type="decimal" allowBlank="1" showErrorMessage="1" sqref="J80">
      <formula1>0</formula1>
      <formula2>NaN</formula2>
    </dataValidation>
    <dataValidation type="decimal" allowBlank="1" showErrorMessage="1" sqref="J81">
      <formula1>0</formula1>
      <formula2>NaN</formula2>
    </dataValidation>
    <dataValidation type="decimal" allowBlank="1" showErrorMessage="1" sqref="J82">
      <formula1>0</formula1>
      <formula2>NaN</formula2>
    </dataValidation>
    <dataValidation type="decimal" allowBlank="1" showErrorMessage="1" sqref="J83">
      <formula1>0</formula1>
      <formula2>NaN</formula2>
    </dataValidation>
    <dataValidation type="decimal" allowBlank="1" showErrorMessage="1" sqref="J84">
      <formula1>0</formula1>
      <formula2>NaN</formula2>
    </dataValidation>
    <dataValidation type="decimal" allowBlank="1" showErrorMessage="1" sqref="J85">
      <formula1>0</formula1>
      <formula2>NaN</formula2>
    </dataValidation>
    <dataValidation type="decimal" allowBlank="1" showErrorMessage="1" sqref="J86">
      <formula1>0</formula1>
      <formula2>NaN</formula2>
    </dataValidation>
    <dataValidation type="decimal" allowBlank="1" showErrorMessage="1" sqref="J87">
      <formula1>0</formula1>
      <formula2>NaN</formula2>
    </dataValidation>
    <dataValidation type="decimal" allowBlank="1" showErrorMessage="1" sqref="J88">
      <formula1>0</formula1>
      <formula2>NaN</formula2>
    </dataValidation>
    <dataValidation type="decimal" allowBlank="1" showErrorMessage="1" sqref="J89">
      <formula1>0</formula1>
      <formula2>NaN</formula2>
    </dataValidation>
    <dataValidation type="decimal" allowBlank="1" showErrorMessage="1" sqref="J90">
      <formula1>0</formula1>
      <formula2>NaN</formula2>
    </dataValidation>
    <dataValidation type="decimal" allowBlank="1" showErrorMessage="1" sqref="J91">
      <formula1>0</formula1>
      <formula2>NaN</formula2>
    </dataValidation>
    <dataValidation type="decimal" allowBlank="1" showErrorMessage="1" sqref="J92">
      <formula1>0</formula1>
      <formula2>NaN</formula2>
    </dataValidation>
    <dataValidation type="decimal" allowBlank="1" showErrorMessage="1" sqref="J93">
      <formula1>0</formula1>
      <formula2>NaN</formula2>
    </dataValidation>
    <dataValidation type="decimal" allowBlank="1" showErrorMessage="1" sqref="J94">
      <formula1>0</formula1>
      <formula2>NaN</formula2>
    </dataValidation>
    <dataValidation type="decimal" allowBlank="1" showErrorMessage="1" sqref="J95">
      <formula1>0</formula1>
      <formula2>NaN</formula2>
    </dataValidation>
    <dataValidation type="decimal" allowBlank="1" showErrorMessage="1" sqref="J96">
      <formula1>0</formula1>
      <formula2>NaN</formula2>
    </dataValidation>
    <dataValidation type="decimal" allowBlank="1" showErrorMessage="1" sqref="J97">
      <formula1>0</formula1>
      <formula2>NaN</formula2>
    </dataValidation>
    <dataValidation type="decimal" allowBlank="1" showErrorMessage="1" sqref="J98">
      <formula1>0</formula1>
      <formula2>NaN</formula2>
    </dataValidation>
    <dataValidation type="decimal" allowBlank="1" showErrorMessage="1" sqref="J99">
      <formula1>0</formula1>
      <formula2>NaN</formula2>
    </dataValidation>
    <dataValidation type="decimal" allowBlank="1" showErrorMessage="1" sqref="K100">
      <formula1>0</formula1>
      <formula2>NaN</formula2>
    </dataValidation>
    <dataValidation type="decimal" allowBlank="1" showErrorMessage="1" sqref="K101">
      <formula1>0</formula1>
      <formula2>NaN</formula2>
    </dataValidation>
    <dataValidation type="decimal" allowBlank="1" showErrorMessage="1" sqref="K102">
      <formula1>0</formula1>
      <formula2>NaN</formula2>
    </dataValidation>
    <dataValidation type="decimal" allowBlank="1" showErrorMessage="1" sqref="K103">
      <formula1>0</formula1>
      <formula2>NaN</formula2>
    </dataValidation>
    <dataValidation type="decimal" allowBlank="1" showErrorMessage="1" sqref="K104">
      <formula1>0</formula1>
      <formula2>NaN</formula2>
    </dataValidation>
    <dataValidation type="decimal" allowBlank="1" showErrorMessage="1" sqref="K105">
      <formula1>0</formula1>
      <formula2>NaN</formula2>
    </dataValidation>
    <dataValidation type="decimal" allowBlank="1" showErrorMessage="1" sqref="K106">
      <formula1>0</formula1>
      <formula2>NaN</formula2>
    </dataValidation>
    <dataValidation type="decimal" allowBlank="1" showErrorMessage="1" sqref="K107">
      <formula1>0</formula1>
      <formula2>NaN</formula2>
    </dataValidation>
    <dataValidation type="decimal" allowBlank="1" showErrorMessage="1" sqref="K108">
      <formula1>0</formula1>
      <formula2>NaN</formula2>
    </dataValidation>
    <dataValidation type="decimal" allowBlank="1" showErrorMessage="1" sqref="K109">
      <formula1>0</formula1>
      <formula2>NaN</formula2>
    </dataValidation>
    <dataValidation type="decimal" allowBlank="1" showErrorMessage="1" sqref="K110">
      <formula1>0</formula1>
      <formula2>NaN</formula2>
    </dataValidation>
    <dataValidation type="decimal" allowBlank="1" showErrorMessage="1" sqref="K111">
      <formula1>0</formula1>
      <formula2>NaN</formula2>
    </dataValidation>
    <dataValidation type="decimal" allowBlank="1" showErrorMessage="1" sqref="K112">
      <formula1>0</formula1>
      <formula2>NaN</formula2>
    </dataValidation>
    <dataValidation type="decimal" allowBlank="1" showErrorMessage="1" sqref="K113">
      <formula1>0</formula1>
      <formula2>NaN</formula2>
    </dataValidation>
    <dataValidation type="decimal" allowBlank="1" showErrorMessage="1" sqref="K114">
      <formula1>0</formula1>
      <formula2>NaN</formula2>
    </dataValidation>
    <dataValidation type="decimal" allowBlank="1" showErrorMessage="1" sqref="K115">
      <formula1>0</formula1>
      <formula2>NaN</formula2>
    </dataValidation>
    <dataValidation type="decimal" allowBlank="1" showErrorMessage="1" sqref="K116">
      <formula1>0</formula1>
      <formula2>NaN</formula2>
    </dataValidation>
    <dataValidation type="decimal" allowBlank="1" showErrorMessage="1" sqref="K117">
      <formula1>0</formula1>
      <formula2>NaN</formula2>
    </dataValidation>
    <dataValidation type="decimal" allowBlank="1" showErrorMessage="1" sqref="K118">
      <formula1>0</formula1>
      <formula2>NaN</formula2>
    </dataValidation>
    <dataValidation type="decimal" allowBlank="1" showErrorMessage="1" sqref="K119">
      <formula1>0</formula1>
      <formula2>NaN</formula2>
    </dataValidation>
    <dataValidation type="decimal" allowBlank="1" showErrorMessage="1" sqref="K120">
      <formula1>0</formula1>
      <formula2>NaN</formula2>
    </dataValidation>
    <dataValidation type="decimal" allowBlank="1" showErrorMessage="1" sqref="K121">
      <formula1>0</formula1>
      <formula2>NaN</formula2>
    </dataValidation>
    <dataValidation type="decimal" allowBlank="1" showErrorMessage="1" sqref="K122">
      <formula1>0</formula1>
      <formula2>NaN</formula2>
    </dataValidation>
    <dataValidation type="decimal" allowBlank="1" showErrorMessage="1" sqref="K123">
      <formula1>0</formula1>
      <formula2>NaN</formula2>
    </dataValidation>
    <dataValidation type="decimal" allowBlank="1" showErrorMessage="1" sqref="K124">
      <formula1>0</formula1>
      <formula2>NaN</formula2>
    </dataValidation>
    <dataValidation type="decimal" allowBlank="1" showErrorMessage="1" sqref="K125">
      <formula1>0</formula1>
      <formula2>NaN</formula2>
    </dataValidation>
    <dataValidation type="decimal" allowBlank="1" showErrorMessage="1" sqref="K126">
      <formula1>0</formula1>
      <formula2>NaN</formula2>
    </dataValidation>
    <dataValidation type="decimal" allowBlank="1" showErrorMessage="1" sqref="K127">
      <formula1>0</formula1>
      <formula2>NaN</formula2>
    </dataValidation>
    <dataValidation type="decimal" allowBlank="1" showErrorMessage="1" sqref="K128">
      <formula1>0</formula1>
      <formula2>NaN</formula2>
    </dataValidation>
    <dataValidation type="decimal" allowBlank="1" showErrorMessage="1" sqref="K129">
      <formula1>0</formula1>
      <formula2>NaN</formula2>
    </dataValidation>
    <dataValidation type="decimal" allowBlank="1" showErrorMessage="1" sqref="K130">
      <formula1>0</formula1>
      <formula2>NaN</formula2>
    </dataValidation>
    <dataValidation type="decimal" allowBlank="1" showErrorMessage="1" sqref="K131">
      <formula1>0</formula1>
      <formula2>NaN</formula2>
    </dataValidation>
    <dataValidation type="decimal" allowBlank="1" showErrorMessage="1" sqref="K132">
      <formula1>0</formula1>
      <formula2>NaN</formula2>
    </dataValidation>
    <dataValidation type="decimal" allowBlank="1" showErrorMessage="1" sqref="K133">
      <formula1>0</formula1>
      <formula2>NaN</formula2>
    </dataValidation>
    <dataValidation type="decimal" allowBlank="1" showErrorMessage="1" sqref="K134">
      <formula1>0</formula1>
      <formula2>NaN</formula2>
    </dataValidation>
    <dataValidation type="decimal" allowBlank="1" showErrorMessage="1" sqref="K135">
      <formula1>0</formula1>
      <formula2>NaN</formula2>
    </dataValidation>
    <dataValidation type="decimal" allowBlank="1" showErrorMessage="1" sqref="K136">
      <formula1>0</formula1>
      <formula2>NaN</formula2>
    </dataValidation>
    <dataValidation type="decimal" allowBlank="1" showErrorMessage="1" sqref="K137">
      <formula1>0</formula1>
      <formula2>NaN</formula2>
    </dataValidation>
    <dataValidation type="decimal" allowBlank="1" showErrorMessage="1" sqref="K138">
      <formula1>0</formula1>
      <formula2>NaN</formula2>
    </dataValidation>
    <dataValidation type="decimal" allowBlank="1" showErrorMessage="1" sqref="K139">
      <formula1>0</formula1>
      <formula2>NaN</formula2>
    </dataValidation>
    <dataValidation type="decimal" allowBlank="1" showErrorMessage="1" sqref="K140">
      <formula1>0</formula1>
      <formula2>NaN</formula2>
    </dataValidation>
    <dataValidation type="decimal" allowBlank="1" showErrorMessage="1" sqref="K141">
      <formula1>0</formula1>
      <formula2>NaN</formula2>
    </dataValidation>
    <dataValidation type="decimal" allowBlank="1" showErrorMessage="1" sqref="K17">
      <formula1>0</formula1>
      <formula2>NaN</formula2>
    </dataValidation>
    <dataValidation type="decimal" allowBlank="1" showErrorMessage="1" sqref="K18">
      <formula1>0</formula1>
      <formula2>NaN</formula2>
    </dataValidation>
    <dataValidation type="decimal" allowBlank="1" showErrorMessage="1" sqref="K19">
      <formula1>0</formula1>
      <formula2>NaN</formula2>
    </dataValidation>
    <dataValidation type="decimal" allowBlank="1" showErrorMessage="1" sqref="K20">
      <formula1>0</formula1>
      <formula2>NaN</formula2>
    </dataValidation>
    <dataValidation type="decimal" allowBlank="1" showErrorMessage="1" sqref="K21">
      <formula1>0</formula1>
      <formula2>NaN</formula2>
    </dataValidation>
    <dataValidation type="decimal" allowBlank="1" showErrorMessage="1" sqref="K22">
      <formula1>0</formula1>
      <formula2>NaN</formula2>
    </dataValidation>
    <dataValidation type="decimal" allowBlank="1" showErrorMessage="1" sqref="K23">
      <formula1>0</formula1>
      <formula2>NaN</formula2>
    </dataValidation>
    <dataValidation type="decimal" allowBlank="1" showErrorMessage="1" sqref="K24">
      <formula1>0</formula1>
      <formula2>NaN</formula2>
    </dataValidation>
    <dataValidation type="decimal" allowBlank="1" showErrorMessage="1" sqref="K25">
      <formula1>0</formula1>
      <formula2>NaN</formula2>
    </dataValidation>
    <dataValidation type="decimal" allowBlank="1" showErrorMessage="1" sqref="K26">
      <formula1>0</formula1>
      <formula2>NaN</formula2>
    </dataValidation>
    <dataValidation type="decimal" allowBlank="1" showErrorMessage="1" sqref="K27">
      <formula1>0</formula1>
      <formula2>NaN</formula2>
    </dataValidation>
    <dataValidation type="decimal" allowBlank="1" showErrorMessage="1" sqref="K28">
      <formula1>0</formula1>
      <formula2>NaN</formula2>
    </dataValidation>
    <dataValidation type="decimal" allowBlank="1" showErrorMessage="1" sqref="K29">
      <formula1>0</formula1>
      <formula2>NaN</formula2>
    </dataValidation>
    <dataValidation type="decimal" allowBlank="1" showErrorMessage="1" sqref="K30">
      <formula1>0</formula1>
      <formula2>NaN</formula2>
    </dataValidation>
    <dataValidation type="decimal" allowBlank="1" showErrorMessage="1" sqref="K31">
      <formula1>0</formula1>
      <formula2>NaN</formula2>
    </dataValidation>
    <dataValidation type="decimal" allowBlank="1" showErrorMessage="1" sqref="K32">
      <formula1>0</formula1>
      <formula2>NaN</formula2>
    </dataValidation>
    <dataValidation type="decimal" allowBlank="1" showErrorMessage="1" sqref="K33">
      <formula1>0</formula1>
      <formula2>NaN</formula2>
    </dataValidation>
    <dataValidation type="decimal" allowBlank="1" showErrorMessage="1" sqref="K34">
      <formula1>0</formula1>
      <formula2>NaN</formula2>
    </dataValidation>
    <dataValidation type="decimal" allowBlank="1" showErrorMessage="1" sqref="K35">
      <formula1>0</formula1>
      <formula2>NaN</formula2>
    </dataValidation>
    <dataValidation type="decimal" allowBlank="1" showErrorMessage="1" sqref="K36">
      <formula1>0</formula1>
      <formula2>NaN</formula2>
    </dataValidation>
    <dataValidation type="decimal" allowBlank="1" showErrorMessage="1" sqref="K37">
      <formula1>0</formula1>
      <formula2>NaN</formula2>
    </dataValidation>
    <dataValidation type="decimal" allowBlank="1" showErrorMessage="1" sqref="K38">
      <formula1>0</formula1>
      <formula2>NaN</formula2>
    </dataValidation>
    <dataValidation type="decimal" allowBlank="1" showErrorMessage="1" sqref="K39">
      <formula1>0</formula1>
      <formula2>NaN</formula2>
    </dataValidation>
    <dataValidation type="decimal" allowBlank="1" showErrorMessage="1" sqref="K40">
      <formula1>0</formula1>
      <formula2>NaN</formula2>
    </dataValidation>
    <dataValidation type="decimal" allowBlank="1" showErrorMessage="1" sqref="K41">
      <formula1>0</formula1>
      <formula2>NaN</formula2>
    </dataValidation>
    <dataValidation type="decimal" allowBlank="1" showErrorMessage="1" sqref="K42">
      <formula1>0</formula1>
      <formula2>NaN</formula2>
    </dataValidation>
    <dataValidation type="decimal" allowBlank="1" showErrorMessage="1" sqref="K43">
      <formula1>0</formula1>
      <formula2>NaN</formula2>
    </dataValidation>
    <dataValidation type="decimal" allowBlank="1" showErrorMessage="1" sqref="K44">
      <formula1>0</formula1>
      <formula2>NaN</formula2>
    </dataValidation>
    <dataValidation type="decimal" allowBlank="1" showErrorMessage="1" sqref="K45">
      <formula1>0</formula1>
      <formula2>NaN</formula2>
    </dataValidation>
    <dataValidation type="decimal" allowBlank="1" showErrorMessage="1" sqref="K46">
      <formula1>0</formula1>
      <formula2>NaN</formula2>
    </dataValidation>
    <dataValidation type="decimal" allowBlank="1" showErrorMessage="1" sqref="K47">
      <formula1>0</formula1>
      <formula2>NaN</formula2>
    </dataValidation>
    <dataValidation type="decimal" allowBlank="1" showErrorMessage="1" sqref="K48">
      <formula1>0</formula1>
      <formula2>NaN</formula2>
    </dataValidation>
    <dataValidation type="decimal" allowBlank="1" showErrorMessage="1" sqref="K49">
      <formula1>0</formula1>
      <formula2>NaN</formula2>
    </dataValidation>
    <dataValidation type="decimal" allowBlank="1" showErrorMessage="1" sqref="K50">
      <formula1>0</formula1>
      <formula2>NaN</formula2>
    </dataValidation>
    <dataValidation type="decimal" allowBlank="1" showErrorMessage="1" sqref="K51">
      <formula1>0</formula1>
      <formula2>NaN</formula2>
    </dataValidation>
    <dataValidation type="decimal" allowBlank="1" showErrorMessage="1" sqref="K52">
      <formula1>0</formula1>
      <formula2>NaN</formula2>
    </dataValidation>
    <dataValidation type="decimal" allowBlank="1" showErrorMessage="1" sqref="K53">
      <formula1>0</formula1>
      <formula2>NaN</formula2>
    </dataValidation>
    <dataValidation type="decimal" allowBlank="1" showErrorMessage="1" sqref="K54">
      <formula1>0</formula1>
      <formula2>NaN</formula2>
    </dataValidation>
    <dataValidation type="decimal" allowBlank="1" showErrorMessage="1" sqref="K55">
      <formula1>0</formula1>
      <formula2>NaN</formula2>
    </dataValidation>
    <dataValidation type="decimal" allowBlank="1" showErrorMessage="1" sqref="K56">
      <formula1>0</formula1>
      <formula2>NaN</formula2>
    </dataValidation>
    <dataValidation type="decimal" allowBlank="1" showErrorMessage="1" sqref="K57">
      <formula1>0</formula1>
      <formula2>NaN</formula2>
    </dataValidation>
    <dataValidation type="decimal" allowBlank="1" showErrorMessage="1" sqref="K58">
      <formula1>0</formula1>
      <formula2>NaN</formula2>
    </dataValidation>
    <dataValidation type="decimal" allowBlank="1" showErrorMessage="1" sqref="K59">
      <formula1>0</formula1>
      <formula2>NaN</formula2>
    </dataValidation>
    <dataValidation type="decimal" allowBlank="1" showErrorMessage="1" sqref="K60">
      <formula1>0</formula1>
      <formula2>NaN</formula2>
    </dataValidation>
    <dataValidation type="decimal" allowBlank="1" showErrorMessage="1" sqref="K61">
      <formula1>0</formula1>
      <formula2>NaN</formula2>
    </dataValidation>
    <dataValidation type="decimal" allowBlank="1" showErrorMessage="1" sqref="K62">
      <formula1>0</formula1>
      <formula2>NaN</formula2>
    </dataValidation>
    <dataValidation type="decimal" allowBlank="1" showErrorMessage="1" sqref="K63">
      <formula1>0</formula1>
      <formula2>NaN</formula2>
    </dataValidation>
    <dataValidation type="decimal" allowBlank="1" showErrorMessage="1" sqref="K64">
      <formula1>0</formula1>
      <formula2>NaN</formula2>
    </dataValidation>
    <dataValidation type="decimal" allowBlank="1" showErrorMessage="1" sqref="K65">
      <formula1>0</formula1>
      <formula2>NaN</formula2>
    </dataValidation>
    <dataValidation type="decimal" allowBlank="1" showErrorMessage="1" sqref="K66">
      <formula1>0</formula1>
      <formula2>NaN</formula2>
    </dataValidation>
    <dataValidation type="decimal" allowBlank="1" showErrorMessage="1" sqref="K67">
      <formula1>0</formula1>
      <formula2>NaN</formula2>
    </dataValidation>
    <dataValidation type="decimal" allowBlank="1" showErrorMessage="1" sqref="K68">
      <formula1>0</formula1>
      <formula2>NaN</formula2>
    </dataValidation>
    <dataValidation type="decimal" allowBlank="1" showErrorMessage="1" sqref="K69">
      <formula1>0</formula1>
      <formula2>NaN</formula2>
    </dataValidation>
    <dataValidation type="decimal" allowBlank="1" showErrorMessage="1" sqref="K70">
      <formula1>0</formula1>
      <formula2>NaN</formula2>
    </dataValidation>
    <dataValidation type="decimal" allowBlank="1" showErrorMessage="1" sqref="K71">
      <formula1>0</formula1>
      <formula2>NaN</formula2>
    </dataValidation>
    <dataValidation type="decimal" allowBlank="1" showErrorMessage="1" sqref="K72">
      <formula1>0</formula1>
      <formula2>NaN</formula2>
    </dataValidation>
    <dataValidation type="decimal" allowBlank="1" showErrorMessage="1" sqref="K73">
      <formula1>0</formula1>
      <formula2>NaN</formula2>
    </dataValidation>
    <dataValidation type="decimal" allowBlank="1" showErrorMessage="1" sqref="K74">
      <formula1>0</formula1>
      <formula2>NaN</formula2>
    </dataValidation>
    <dataValidation type="decimal" allowBlank="1" showErrorMessage="1" sqref="K75">
      <formula1>0</formula1>
      <formula2>NaN</formula2>
    </dataValidation>
    <dataValidation type="decimal" allowBlank="1" showErrorMessage="1" sqref="K76">
      <formula1>0</formula1>
      <formula2>NaN</formula2>
    </dataValidation>
    <dataValidation type="decimal" allowBlank="1" showErrorMessage="1" sqref="K77">
      <formula1>0</formula1>
      <formula2>NaN</formula2>
    </dataValidation>
    <dataValidation type="decimal" allowBlank="1" showErrorMessage="1" sqref="K78">
      <formula1>0</formula1>
      <formula2>NaN</formula2>
    </dataValidation>
    <dataValidation type="decimal" allowBlank="1" showErrorMessage="1" sqref="K79">
      <formula1>0</formula1>
      <formula2>NaN</formula2>
    </dataValidation>
    <dataValidation type="decimal" allowBlank="1" showErrorMessage="1" sqref="K80">
      <formula1>0</formula1>
      <formula2>NaN</formula2>
    </dataValidation>
    <dataValidation type="decimal" allowBlank="1" showErrorMessage="1" sqref="K81">
      <formula1>0</formula1>
      <formula2>NaN</formula2>
    </dataValidation>
    <dataValidation type="decimal" allowBlank="1" showErrorMessage="1" sqref="K82">
      <formula1>0</formula1>
      <formula2>NaN</formula2>
    </dataValidation>
    <dataValidation type="decimal" allowBlank="1" showErrorMessage="1" sqref="K83">
      <formula1>0</formula1>
      <formula2>NaN</formula2>
    </dataValidation>
    <dataValidation type="decimal" allowBlank="1" showErrorMessage="1" sqref="K84">
      <formula1>0</formula1>
      <formula2>NaN</formula2>
    </dataValidation>
    <dataValidation type="decimal" allowBlank="1" showErrorMessage="1" sqref="K85">
      <formula1>0</formula1>
      <formula2>NaN</formula2>
    </dataValidation>
    <dataValidation type="decimal" allowBlank="1" showErrorMessage="1" sqref="K86">
      <formula1>0</formula1>
      <formula2>NaN</formula2>
    </dataValidation>
    <dataValidation type="decimal" allowBlank="1" showErrorMessage="1" sqref="K87">
      <formula1>0</formula1>
      <formula2>NaN</formula2>
    </dataValidation>
    <dataValidation type="decimal" allowBlank="1" showErrorMessage="1" sqref="K88">
      <formula1>0</formula1>
      <formula2>NaN</formula2>
    </dataValidation>
    <dataValidation type="decimal" allowBlank="1" showErrorMessage="1" sqref="K89">
      <formula1>0</formula1>
      <formula2>NaN</formula2>
    </dataValidation>
    <dataValidation type="decimal" allowBlank="1" showErrorMessage="1" sqref="K90">
      <formula1>0</formula1>
      <formula2>NaN</formula2>
    </dataValidation>
    <dataValidation type="decimal" allowBlank="1" showErrorMessage="1" sqref="K91">
      <formula1>0</formula1>
      <formula2>NaN</formula2>
    </dataValidation>
    <dataValidation type="decimal" allowBlank="1" showErrorMessage="1" sqref="K92">
      <formula1>0</formula1>
      <formula2>NaN</formula2>
    </dataValidation>
    <dataValidation type="decimal" allowBlank="1" showErrorMessage="1" sqref="K93">
      <formula1>0</formula1>
      <formula2>NaN</formula2>
    </dataValidation>
    <dataValidation type="decimal" allowBlank="1" showErrorMessage="1" sqref="K94">
      <formula1>0</formula1>
      <formula2>NaN</formula2>
    </dataValidation>
    <dataValidation type="decimal" allowBlank="1" showErrorMessage="1" sqref="K95">
      <formula1>0</formula1>
      <formula2>NaN</formula2>
    </dataValidation>
    <dataValidation type="decimal" allowBlank="1" showErrorMessage="1" sqref="K96">
      <formula1>0</formula1>
      <formula2>NaN</formula2>
    </dataValidation>
    <dataValidation type="decimal" allowBlank="1" showErrorMessage="1" sqref="K97">
      <formula1>0</formula1>
      <formula2>NaN</formula2>
    </dataValidation>
    <dataValidation type="decimal" allowBlank="1" showErrorMessage="1" sqref="K98">
      <formula1>0</formula1>
      <formula2>NaN</formula2>
    </dataValidation>
    <dataValidation type="decimal" allowBlank="1" showErrorMessage="1" sqref="K99">
      <formula1>0</formula1>
      <formula2>NaN</formula2>
    </dataValidation>
    <dataValidation type="decimal" allowBlank="1" showErrorMessage="1" sqref="L100">
      <formula1>0</formula1>
      <formula2>NaN</formula2>
    </dataValidation>
    <dataValidation type="decimal" allowBlank="1" showErrorMessage="1" sqref="L101">
      <formula1>0</formula1>
      <formula2>NaN</formula2>
    </dataValidation>
    <dataValidation type="decimal" allowBlank="1" showErrorMessage="1" sqref="L102">
      <formula1>0</formula1>
      <formula2>NaN</formula2>
    </dataValidation>
    <dataValidation type="decimal" allowBlank="1" showErrorMessage="1" sqref="L103">
      <formula1>0</formula1>
      <formula2>NaN</formula2>
    </dataValidation>
    <dataValidation type="decimal" allowBlank="1" showErrorMessage="1" sqref="L104">
      <formula1>0</formula1>
      <formula2>NaN</formula2>
    </dataValidation>
    <dataValidation type="decimal" allowBlank="1" showErrorMessage="1" sqref="L105">
      <formula1>0</formula1>
      <formula2>NaN</formula2>
    </dataValidation>
    <dataValidation type="decimal" allowBlank="1" showErrorMessage="1" sqref="L106">
      <formula1>0</formula1>
      <formula2>NaN</formula2>
    </dataValidation>
    <dataValidation type="decimal" allowBlank="1" showErrorMessage="1" sqref="L107">
      <formula1>0</formula1>
      <formula2>NaN</formula2>
    </dataValidation>
    <dataValidation type="decimal" allowBlank="1" showErrorMessage="1" sqref="L108">
      <formula1>0</formula1>
      <formula2>NaN</formula2>
    </dataValidation>
    <dataValidation type="decimal" allowBlank="1" showErrorMessage="1" sqref="L109">
      <formula1>0</formula1>
      <formula2>NaN</formula2>
    </dataValidation>
    <dataValidation type="decimal" allowBlank="1" showErrorMessage="1" sqref="L110">
      <formula1>0</formula1>
      <formula2>NaN</formula2>
    </dataValidation>
    <dataValidation type="decimal" allowBlank="1" showErrorMessage="1" sqref="L111">
      <formula1>0</formula1>
      <formula2>NaN</formula2>
    </dataValidation>
    <dataValidation type="decimal" allowBlank="1" showErrorMessage="1" sqref="L112">
      <formula1>0</formula1>
      <formula2>NaN</formula2>
    </dataValidation>
    <dataValidation type="decimal" allowBlank="1" showErrorMessage="1" sqref="L113">
      <formula1>0</formula1>
      <formula2>NaN</formula2>
    </dataValidation>
    <dataValidation type="decimal" allowBlank="1" showErrorMessage="1" sqref="L114">
      <formula1>0</formula1>
      <formula2>NaN</formula2>
    </dataValidation>
    <dataValidation type="decimal" allowBlank="1" showErrorMessage="1" sqref="L115">
      <formula1>0</formula1>
      <formula2>NaN</formula2>
    </dataValidation>
    <dataValidation type="decimal" allowBlank="1" showErrorMessage="1" sqref="L116">
      <formula1>0</formula1>
      <formula2>NaN</formula2>
    </dataValidation>
    <dataValidation type="decimal" allowBlank="1" showErrorMessage="1" sqref="L117">
      <formula1>0</formula1>
      <formula2>NaN</formula2>
    </dataValidation>
    <dataValidation type="decimal" allowBlank="1" showErrorMessage="1" sqref="L118">
      <formula1>0</formula1>
      <formula2>NaN</formula2>
    </dataValidation>
    <dataValidation type="decimal" allowBlank="1" showErrorMessage="1" sqref="L119">
      <formula1>0</formula1>
      <formula2>NaN</formula2>
    </dataValidation>
    <dataValidation type="decimal" allowBlank="1" showErrorMessage="1" sqref="L120">
      <formula1>0</formula1>
      <formula2>NaN</formula2>
    </dataValidation>
    <dataValidation type="decimal" allowBlank="1" showErrorMessage="1" sqref="L121">
      <formula1>0</formula1>
      <formula2>NaN</formula2>
    </dataValidation>
    <dataValidation type="decimal" allowBlank="1" showErrorMessage="1" sqref="L122">
      <formula1>0</formula1>
      <formula2>NaN</formula2>
    </dataValidation>
    <dataValidation type="decimal" allowBlank="1" showErrorMessage="1" sqref="L123">
      <formula1>0</formula1>
      <formula2>NaN</formula2>
    </dataValidation>
    <dataValidation type="decimal" allowBlank="1" showErrorMessage="1" sqref="L124">
      <formula1>0</formula1>
      <formula2>NaN</formula2>
    </dataValidation>
    <dataValidation type="decimal" allowBlank="1" showErrorMessage="1" sqref="L125">
      <formula1>0</formula1>
      <formula2>NaN</formula2>
    </dataValidation>
    <dataValidation type="decimal" allowBlank="1" showErrorMessage="1" sqref="L126">
      <formula1>0</formula1>
      <formula2>NaN</formula2>
    </dataValidation>
    <dataValidation type="decimal" allowBlank="1" showErrorMessage="1" sqref="L127">
      <formula1>0</formula1>
      <formula2>NaN</formula2>
    </dataValidation>
    <dataValidation type="decimal" allowBlank="1" showErrorMessage="1" sqref="L128">
      <formula1>0</formula1>
      <formula2>NaN</formula2>
    </dataValidation>
    <dataValidation type="decimal" allowBlank="1" showErrorMessage="1" sqref="L129">
      <formula1>0</formula1>
      <formula2>NaN</formula2>
    </dataValidation>
    <dataValidation type="decimal" allowBlank="1" showErrorMessage="1" sqref="L130">
      <formula1>0</formula1>
      <formula2>NaN</formula2>
    </dataValidation>
    <dataValidation type="decimal" allowBlank="1" showErrorMessage="1" sqref="L131">
      <formula1>0</formula1>
      <formula2>NaN</formula2>
    </dataValidation>
    <dataValidation type="decimal" allowBlank="1" showErrorMessage="1" sqref="L132">
      <formula1>0</formula1>
      <formula2>NaN</formula2>
    </dataValidation>
    <dataValidation type="decimal" allowBlank="1" showErrorMessage="1" sqref="L133">
      <formula1>0</formula1>
      <formula2>NaN</formula2>
    </dataValidation>
    <dataValidation type="decimal" allowBlank="1" showErrorMessage="1" sqref="L134">
      <formula1>0</formula1>
      <formula2>NaN</formula2>
    </dataValidation>
    <dataValidation type="decimal" allowBlank="1" showErrorMessage="1" sqref="L135">
      <formula1>0</formula1>
      <formula2>NaN</formula2>
    </dataValidation>
    <dataValidation type="decimal" allowBlank="1" showErrorMessage="1" sqref="L136">
      <formula1>0</formula1>
      <formula2>NaN</formula2>
    </dataValidation>
    <dataValidation type="decimal" allowBlank="1" showErrorMessage="1" sqref="L137">
      <formula1>0</formula1>
      <formula2>NaN</formula2>
    </dataValidation>
    <dataValidation type="decimal" allowBlank="1" showErrorMessage="1" sqref="L138">
      <formula1>0</formula1>
      <formula2>NaN</formula2>
    </dataValidation>
    <dataValidation type="decimal" allowBlank="1" showErrorMessage="1" sqref="L139">
      <formula1>0</formula1>
      <formula2>NaN</formula2>
    </dataValidation>
    <dataValidation type="decimal" allowBlank="1" showErrorMessage="1" sqref="L140">
      <formula1>0</formula1>
      <formula2>NaN</formula2>
    </dataValidation>
    <dataValidation type="decimal" allowBlank="1" showErrorMessage="1" sqref="L141">
      <formula1>0</formula1>
      <formula2>NaN</formula2>
    </dataValidation>
    <dataValidation type="decimal" allowBlank="1" showErrorMessage="1" sqref="L17">
      <formula1>0</formula1>
      <formula2>NaN</formula2>
    </dataValidation>
    <dataValidation type="decimal" allowBlank="1" showErrorMessage="1" sqref="L18">
      <formula1>0</formula1>
      <formula2>NaN</formula2>
    </dataValidation>
    <dataValidation type="decimal" allowBlank="1" showErrorMessage="1" sqref="L19">
      <formula1>0</formula1>
      <formula2>NaN</formula2>
    </dataValidation>
    <dataValidation type="decimal" allowBlank="1" showErrorMessage="1" sqref="L20">
      <formula1>0</formula1>
      <formula2>NaN</formula2>
    </dataValidation>
    <dataValidation type="decimal" allowBlank="1" showErrorMessage="1" sqref="L21">
      <formula1>0</formula1>
      <formula2>NaN</formula2>
    </dataValidation>
    <dataValidation type="decimal" allowBlank="1" showErrorMessage="1" sqref="L22">
      <formula1>0</formula1>
      <formula2>NaN</formula2>
    </dataValidation>
    <dataValidation type="decimal" allowBlank="1" showErrorMessage="1" sqref="L23">
      <formula1>0</formula1>
      <formula2>NaN</formula2>
    </dataValidation>
    <dataValidation type="decimal" allowBlank="1" showErrorMessage="1" sqref="L24">
      <formula1>0</formula1>
      <formula2>NaN</formula2>
    </dataValidation>
    <dataValidation type="decimal" allowBlank="1" showErrorMessage="1" sqref="L25">
      <formula1>0</formula1>
      <formula2>NaN</formula2>
    </dataValidation>
    <dataValidation type="decimal" allowBlank="1" showErrorMessage="1" sqref="L26">
      <formula1>0</formula1>
      <formula2>NaN</formula2>
    </dataValidation>
    <dataValidation type="decimal" allowBlank="1" showErrorMessage="1" sqref="L27">
      <formula1>0</formula1>
      <formula2>NaN</formula2>
    </dataValidation>
    <dataValidation type="decimal" allowBlank="1" showErrorMessage="1" sqref="L28">
      <formula1>0</formula1>
      <formula2>NaN</formula2>
    </dataValidation>
    <dataValidation type="decimal" allowBlank="1" showErrorMessage="1" sqref="L29">
      <formula1>0</formula1>
      <formula2>NaN</formula2>
    </dataValidation>
    <dataValidation type="decimal" allowBlank="1" showErrorMessage="1" sqref="L30">
      <formula1>0</formula1>
      <formula2>NaN</formula2>
    </dataValidation>
    <dataValidation type="decimal" allowBlank="1" showErrorMessage="1" sqref="L31">
      <formula1>0</formula1>
      <formula2>NaN</formula2>
    </dataValidation>
    <dataValidation type="decimal" allowBlank="1" showErrorMessage="1" sqref="L32">
      <formula1>0</formula1>
      <formula2>NaN</formula2>
    </dataValidation>
    <dataValidation type="decimal" allowBlank="1" showErrorMessage="1" sqref="L33">
      <formula1>0</formula1>
      <formula2>NaN</formula2>
    </dataValidation>
    <dataValidation type="decimal" allowBlank="1" showErrorMessage="1" sqref="L34">
      <formula1>0</formula1>
      <formula2>NaN</formula2>
    </dataValidation>
    <dataValidation type="decimal" allowBlank="1" showErrorMessage="1" sqref="L35">
      <formula1>0</formula1>
      <formula2>NaN</formula2>
    </dataValidation>
    <dataValidation type="decimal" allowBlank="1" showErrorMessage="1" sqref="L36">
      <formula1>0</formula1>
      <formula2>NaN</formula2>
    </dataValidation>
    <dataValidation type="decimal" allowBlank="1" showErrorMessage="1" sqref="L37">
      <formula1>0</formula1>
      <formula2>NaN</formula2>
    </dataValidation>
    <dataValidation type="decimal" allowBlank="1" showErrorMessage="1" sqref="L38">
      <formula1>0</formula1>
      <formula2>NaN</formula2>
    </dataValidation>
    <dataValidation type="decimal" allowBlank="1" showErrorMessage="1" sqref="L39">
      <formula1>0</formula1>
      <formula2>NaN</formula2>
    </dataValidation>
    <dataValidation type="decimal" allowBlank="1" showErrorMessage="1" sqref="L40">
      <formula1>0</formula1>
      <formula2>NaN</formula2>
    </dataValidation>
    <dataValidation type="decimal" allowBlank="1" showErrorMessage="1" sqref="L41">
      <formula1>0</formula1>
      <formula2>NaN</formula2>
    </dataValidation>
    <dataValidation type="decimal" allowBlank="1" showErrorMessage="1" sqref="L42">
      <formula1>0</formula1>
      <formula2>NaN</formula2>
    </dataValidation>
    <dataValidation type="decimal" allowBlank="1" showErrorMessage="1" sqref="L43">
      <formula1>0</formula1>
      <formula2>NaN</formula2>
    </dataValidation>
    <dataValidation type="decimal" allowBlank="1" showErrorMessage="1" sqref="L44">
      <formula1>0</formula1>
      <formula2>NaN</formula2>
    </dataValidation>
    <dataValidation type="decimal" allowBlank="1" showErrorMessage="1" sqref="L45">
      <formula1>0</formula1>
      <formula2>NaN</formula2>
    </dataValidation>
    <dataValidation type="decimal" allowBlank="1" showErrorMessage="1" sqref="L46">
      <formula1>0</formula1>
      <formula2>NaN</formula2>
    </dataValidation>
    <dataValidation type="decimal" allowBlank="1" showErrorMessage="1" sqref="L47">
      <formula1>0</formula1>
      <formula2>NaN</formula2>
    </dataValidation>
    <dataValidation type="decimal" allowBlank="1" showErrorMessage="1" sqref="L48">
      <formula1>0</formula1>
      <formula2>NaN</formula2>
    </dataValidation>
    <dataValidation type="decimal" allowBlank="1" showErrorMessage="1" sqref="L49">
      <formula1>0</formula1>
      <formula2>NaN</formula2>
    </dataValidation>
    <dataValidation type="decimal" allowBlank="1" showErrorMessage="1" sqref="L50">
      <formula1>0</formula1>
      <formula2>NaN</formula2>
    </dataValidation>
    <dataValidation type="decimal" allowBlank="1" showErrorMessage="1" sqref="L51">
      <formula1>0</formula1>
      <formula2>NaN</formula2>
    </dataValidation>
    <dataValidation type="decimal" allowBlank="1" showErrorMessage="1" sqref="L52">
      <formula1>0</formula1>
      <formula2>NaN</formula2>
    </dataValidation>
    <dataValidation type="decimal" allowBlank="1" showErrorMessage="1" sqref="L53">
      <formula1>0</formula1>
      <formula2>NaN</formula2>
    </dataValidation>
    <dataValidation type="decimal" allowBlank="1" showErrorMessage="1" sqref="L54">
      <formula1>0</formula1>
      <formula2>NaN</formula2>
    </dataValidation>
    <dataValidation type="decimal" allowBlank="1" showErrorMessage="1" sqref="L55">
      <formula1>0</formula1>
      <formula2>NaN</formula2>
    </dataValidation>
    <dataValidation type="decimal" allowBlank="1" showErrorMessage="1" sqref="L56">
      <formula1>0</formula1>
      <formula2>NaN</formula2>
    </dataValidation>
    <dataValidation type="decimal" allowBlank="1" showErrorMessage="1" sqref="L57">
      <formula1>0</formula1>
      <formula2>NaN</formula2>
    </dataValidation>
    <dataValidation type="decimal" allowBlank="1" showErrorMessage="1" sqref="L58">
      <formula1>0</formula1>
      <formula2>NaN</formula2>
    </dataValidation>
    <dataValidation type="decimal" allowBlank="1" showErrorMessage="1" sqref="L59">
      <formula1>0</formula1>
      <formula2>NaN</formula2>
    </dataValidation>
    <dataValidation type="decimal" allowBlank="1" showErrorMessage="1" sqref="L60">
      <formula1>0</formula1>
      <formula2>NaN</formula2>
    </dataValidation>
    <dataValidation type="decimal" allowBlank="1" showErrorMessage="1" sqref="L61">
      <formula1>0</formula1>
      <formula2>NaN</formula2>
    </dataValidation>
    <dataValidation type="decimal" allowBlank="1" showErrorMessage="1" sqref="L62">
      <formula1>0</formula1>
      <formula2>NaN</formula2>
    </dataValidation>
    <dataValidation type="decimal" allowBlank="1" showErrorMessage="1" sqref="L63">
      <formula1>0</formula1>
      <formula2>NaN</formula2>
    </dataValidation>
    <dataValidation type="decimal" allowBlank="1" showErrorMessage="1" sqref="L64">
      <formula1>0</formula1>
      <formula2>NaN</formula2>
    </dataValidation>
    <dataValidation type="decimal" allowBlank="1" showErrorMessage="1" sqref="L65">
      <formula1>0</formula1>
      <formula2>NaN</formula2>
    </dataValidation>
    <dataValidation type="decimal" allowBlank="1" showErrorMessage="1" sqref="L66">
      <formula1>0</formula1>
      <formula2>NaN</formula2>
    </dataValidation>
    <dataValidation type="decimal" allowBlank="1" showErrorMessage="1" sqref="L67">
      <formula1>0</formula1>
      <formula2>NaN</formula2>
    </dataValidation>
    <dataValidation type="decimal" allowBlank="1" showErrorMessage="1" sqref="L68">
      <formula1>0</formula1>
      <formula2>NaN</formula2>
    </dataValidation>
    <dataValidation type="decimal" allowBlank="1" showErrorMessage="1" sqref="L69">
      <formula1>0</formula1>
      <formula2>NaN</formula2>
    </dataValidation>
    <dataValidation type="decimal" allowBlank="1" showErrorMessage="1" sqref="L70">
      <formula1>0</formula1>
      <formula2>NaN</formula2>
    </dataValidation>
    <dataValidation type="decimal" allowBlank="1" showErrorMessage="1" sqref="L71">
      <formula1>0</formula1>
      <formula2>NaN</formula2>
    </dataValidation>
    <dataValidation type="decimal" allowBlank="1" showErrorMessage="1" sqref="L72">
      <formula1>0</formula1>
      <formula2>NaN</formula2>
    </dataValidation>
    <dataValidation type="decimal" allowBlank="1" showErrorMessage="1" sqref="L73">
      <formula1>0</formula1>
      <formula2>NaN</formula2>
    </dataValidation>
    <dataValidation type="decimal" allowBlank="1" showErrorMessage="1" sqref="L74">
      <formula1>0</formula1>
      <formula2>NaN</formula2>
    </dataValidation>
    <dataValidation type="decimal" allowBlank="1" showErrorMessage="1" sqref="L75">
      <formula1>0</formula1>
      <formula2>NaN</formula2>
    </dataValidation>
    <dataValidation type="decimal" allowBlank="1" showErrorMessage="1" sqref="L76">
      <formula1>0</formula1>
      <formula2>NaN</formula2>
    </dataValidation>
    <dataValidation type="decimal" allowBlank="1" showErrorMessage="1" sqref="L77">
      <formula1>0</formula1>
      <formula2>NaN</formula2>
    </dataValidation>
    <dataValidation type="decimal" allowBlank="1" showErrorMessage="1" sqref="L78">
      <formula1>0</formula1>
      <formula2>NaN</formula2>
    </dataValidation>
    <dataValidation type="decimal" allowBlank="1" showErrorMessage="1" sqref="L79">
      <formula1>0</formula1>
      <formula2>NaN</formula2>
    </dataValidation>
    <dataValidation type="decimal" allowBlank="1" showErrorMessage="1" sqref="L80">
      <formula1>0</formula1>
      <formula2>NaN</formula2>
    </dataValidation>
    <dataValidation type="decimal" allowBlank="1" showErrorMessage="1" sqref="L81">
      <formula1>0</formula1>
      <formula2>NaN</formula2>
    </dataValidation>
    <dataValidation type="decimal" allowBlank="1" showErrorMessage="1" sqref="L82">
      <formula1>0</formula1>
      <formula2>NaN</formula2>
    </dataValidation>
    <dataValidation type="decimal" allowBlank="1" showErrorMessage="1" sqref="L83">
      <formula1>0</formula1>
      <formula2>NaN</formula2>
    </dataValidation>
    <dataValidation type="decimal" allowBlank="1" showErrorMessage="1" sqref="L84">
      <formula1>0</formula1>
      <formula2>NaN</formula2>
    </dataValidation>
    <dataValidation type="decimal" allowBlank="1" showErrorMessage="1" sqref="L85">
      <formula1>0</formula1>
      <formula2>NaN</formula2>
    </dataValidation>
    <dataValidation type="decimal" allowBlank="1" showErrorMessage="1" sqref="L86">
      <formula1>0</formula1>
      <formula2>NaN</formula2>
    </dataValidation>
    <dataValidation type="decimal" allowBlank="1" showErrorMessage="1" sqref="L87">
      <formula1>0</formula1>
      <formula2>NaN</formula2>
    </dataValidation>
    <dataValidation type="decimal" allowBlank="1" showErrorMessage="1" sqref="L88">
      <formula1>0</formula1>
      <formula2>NaN</formula2>
    </dataValidation>
    <dataValidation type="decimal" allowBlank="1" showErrorMessage="1" sqref="L89">
      <formula1>0</formula1>
      <formula2>NaN</formula2>
    </dataValidation>
    <dataValidation type="decimal" allowBlank="1" showErrorMessage="1" sqref="L90">
      <formula1>0</formula1>
      <formula2>NaN</formula2>
    </dataValidation>
    <dataValidation type="decimal" allowBlank="1" showErrorMessage="1" sqref="L91">
      <formula1>0</formula1>
      <formula2>NaN</formula2>
    </dataValidation>
    <dataValidation type="decimal" allowBlank="1" showErrorMessage="1" sqref="L92">
      <formula1>0</formula1>
      <formula2>NaN</formula2>
    </dataValidation>
    <dataValidation type="decimal" allowBlank="1" showErrorMessage="1" sqref="L93">
      <formula1>0</formula1>
      <formula2>NaN</formula2>
    </dataValidation>
    <dataValidation type="decimal" allowBlank="1" showErrorMessage="1" sqref="L94">
      <formula1>0</formula1>
      <formula2>NaN</formula2>
    </dataValidation>
    <dataValidation type="decimal" allowBlank="1" showErrorMessage="1" sqref="L95">
      <formula1>0</formula1>
      <formula2>NaN</formula2>
    </dataValidation>
    <dataValidation type="decimal" allowBlank="1" showErrorMessage="1" sqref="L96">
      <formula1>0</formula1>
      <formula2>NaN</formula2>
    </dataValidation>
    <dataValidation type="decimal" allowBlank="1" showErrorMessage="1" sqref="L97">
      <formula1>0</formula1>
      <formula2>NaN</formula2>
    </dataValidation>
    <dataValidation type="decimal" allowBlank="1" showErrorMessage="1" sqref="L98">
      <formula1>0</formula1>
      <formula2>NaN</formula2>
    </dataValidation>
    <dataValidation type="decimal" allowBlank="1" showErrorMessage="1" sqref="L99">
      <formula1>0</formula1>
      <formula2>NaN</formula2>
    </dataValidation>
    <dataValidation type="decimal" allowBlank="1" showErrorMessage="1" sqref="M100">
      <formula1>0</formula1>
      <formula2>NaN</formula2>
    </dataValidation>
    <dataValidation type="decimal" allowBlank="1" showErrorMessage="1" sqref="M101">
      <formula1>0</formula1>
      <formula2>NaN</formula2>
    </dataValidation>
    <dataValidation type="decimal" allowBlank="1" showErrorMessage="1" sqref="M102">
      <formula1>0</formula1>
      <formula2>NaN</formula2>
    </dataValidation>
    <dataValidation type="decimal" allowBlank="1" showErrorMessage="1" sqref="M103">
      <formula1>0</formula1>
      <formula2>NaN</formula2>
    </dataValidation>
    <dataValidation type="decimal" allowBlank="1" showErrorMessage="1" sqref="M104">
      <formula1>0</formula1>
      <formula2>NaN</formula2>
    </dataValidation>
    <dataValidation type="decimal" allowBlank="1" showErrorMessage="1" sqref="M105">
      <formula1>0</formula1>
      <formula2>NaN</formula2>
    </dataValidation>
    <dataValidation type="decimal" allowBlank="1" showErrorMessage="1" sqref="M106">
      <formula1>0</formula1>
      <formula2>NaN</formula2>
    </dataValidation>
    <dataValidation type="decimal" allowBlank="1" showErrorMessage="1" sqref="M107">
      <formula1>0</formula1>
      <formula2>NaN</formula2>
    </dataValidation>
    <dataValidation type="decimal" allowBlank="1" showErrorMessage="1" sqref="M108">
      <formula1>0</formula1>
      <formula2>NaN</formula2>
    </dataValidation>
    <dataValidation type="decimal" allowBlank="1" showErrorMessage="1" sqref="M109">
      <formula1>0</formula1>
      <formula2>NaN</formula2>
    </dataValidation>
    <dataValidation type="decimal" allowBlank="1" showErrorMessage="1" sqref="M110">
      <formula1>0</formula1>
      <formula2>NaN</formula2>
    </dataValidation>
    <dataValidation type="decimal" allowBlank="1" showErrorMessage="1" sqref="M111">
      <formula1>0</formula1>
      <formula2>NaN</formula2>
    </dataValidation>
    <dataValidation type="decimal" allowBlank="1" showErrorMessage="1" sqref="M112">
      <formula1>0</formula1>
      <formula2>NaN</formula2>
    </dataValidation>
    <dataValidation type="decimal" allowBlank="1" showErrorMessage="1" sqref="M113">
      <formula1>0</formula1>
      <formula2>NaN</formula2>
    </dataValidation>
    <dataValidation type="decimal" allowBlank="1" showErrorMessage="1" sqref="M114">
      <formula1>0</formula1>
      <formula2>NaN</formula2>
    </dataValidation>
    <dataValidation type="decimal" allowBlank="1" showErrorMessage="1" sqref="M115">
      <formula1>0</formula1>
      <formula2>NaN</formula2>
    </dataValidation>
    <dataValidation type="decimal" allowBlank="1" showErrorMessage="1" sqref="M116">
      <formula1>0</formula1>
      <formula2>NaN</formula2>
    </dataValidation>
    <dataValidation type="decimal" allowBlank="1" showErrorMessage="1" sqref="M117">
      <formula1>0</formula1>
      <formula2>NaN</formula2>
    </dataValidation>
    <dataValidation type="decimal" allowBlank="1" showErrorMessage="1" sqref="M118">
      <formula1>0</formula1>
      <formula2>NaN</formula2>
    </dataValidation>
    <dataValidation type="decimal" allowBlank="1" showErrorMessage="1" sqref="M119">
      <formula1>0</formula1>
      <formula2>NaN</formula2>
    </dataValidation>
    <dataValidation type="decimal" allowBlank="1" showErrorMessage="1" sqref="M120">
      <formula1>0</formula1>
      <formula2>NaN</formula2>
    </dataValidation>
    <dataValidation type="decimal" allowBlank="1" showErrorMessage="1" sqref="M121">
      <formula1>0</formula1>
      <formula2>NaN</formula2>
    </dataValidation>
    <dataValidation type="decimal" allowBlank="1" showErrorMessage="1" sqref="M122">
      <formula1>0</formula1>
      <formula2>NaN</formula2>
    </dataValidation>
    <dataValidation type="decimal" allowBlank="1" showErrorMessage="1" sqref="M123">
      <formula1>0</formula1>
      <formula2>NaN</formula2>
    </dataValidation>
    <dataValidation type="decimal" allowBlank="1" showErrorMessage="1" sqref="M124">
      <formula1>0</formula1>
      <formula2>NaN</formula2>
    </dataValidation>
    <dataValidation type="decimal" allowBlank="1" showErrorMessage="1" sqref="M125">
      <formula1>0</formula1>
      <formula2>NaN</formula2>
    </dataValidation>
    <dataValidation type="decimal" allowBlank="1" showErrorMessage="1" sqref="M126">
      <formula1>0</formula1>
      <formula2>NaN</formula2>
    </dataValidation>
    <dataValidation type="decimal" allowBlank="1" showErrorMessage="1" sqref="M127">
      <formula1>0</formula1>
      <formula2>NaN</formula2>
    </dataValidation>
    <dataValidation type="decimal" allowBlank="1" showErrorMessage="1" sqref="M128">
      <formula1>0</formula1>
      <formula2>NaN</formula2>
    </dataValidation>
    <dataValidation type="decimal" allowBlank="1" showErrorMessage="1" sqref="M129">
      <formula1>0</formula1>
      <formula2>NaN</formula2>
    </dataValidation>
    <dataValidation type="decimal" allowBlank="1" showErrorMessage="1" sqref="M130">
      <formula1>0</formula1>
      <formula2>NaN</formula2>
    </dataValidation>
    <dataValidation type="decimal" allowBlank="1" showErrorMessage="1" sqref="M131">
      <formula1>0</formula1>
      <formula2>NaN</formula2>
    </dataValidation>
    <dataValidation type="decimal" allowBlank="1" showErrorMessage="1" sqref="M132">
      <formula1>0</formula1>
      <formula2>NaN</formula2>
    </dataValidation>
    <dataValidation type="decimal" allowBlank="1" showErrorMessage="1" sqref="M133">
      <formula1>0</formula1>
      <formula2>NaN</formula2>
    </dataValidation>
    <dataValidation type="decimal" allowBlank="1" showErrorMessage="1" sqref="M134">
      <formula1>0</formula1>
      <formula2>NaN</formula2>
    </dataValidation>
    <dataValidation type="decimal" allowBlank="1" showErrorMessage="1" sqref="M135">
      <formula1>0</formula1>
      <formula2>NaN</formula2>
    </dataValidation>
    <dataValidation type="decimal" allowBlank="1" showErrorMessage="1" sqref="M136">
      <formula1>0</formula1>
      <formula2>NaN</formula2>
    </dataValidation>
    <dataValidation type="decimal" allowBlank="1" showErrorMessage="1" sqref="M137">
      <formula1>0</formula1>
      <formula2>NaN</formula2>
    </dataValidation>
    <dataValidation type="decimal" allowBlank="1" showErrorMessage="1" sqref="M138">
      <formula1>0</formula1>
      <formula2>NaN</formula2>
    </dataValidation>
    <dataValidation type="decimal" allowBlank="1" showErrorMessage="1" sqref="M139">
      <formula1>0</formula1>
      <formula2>NaN</formula2>
    </dataValidation>
    <dataValidation type="decimal" allowBlank="1" showErrorMessage="1" sqref="M140">
      <formula1>0</formula1>
      <formula2>NaN</formula2>
    </dataValidation>
    <dataValidation type="decimal" allowBlank="1" showErrorMessage="1" sqref="M141">
      <formula1>0</formula1>
      <formula2>NaN</formula2>
    </dataValidation>
    <dataValidation type="decimal" allowBlank="1" showErrorMessage="1" sqref="M17">
      <formula1>0</formula1>
      <formula2>NaN</formula2>
    </dataValidation>
    <dataValidation type="decimal" allowBlank="1" showErrorMessage="1" sqref="M18">
      <formula1>0</formula1>
      <formula2>NaN</formula2>
    </dataValidation>
    <dataValidation type="decimal" allowBlank="1" showErrorMessage="1" sqref="M19">
      <formula1>0</formula1>
      <formula2>NaN</formula2>
    </dataValidation>
    <dataValidation type="decimal" allowBlank="1" showErrorMessage="1" sqref="M20">
      <formula1>0</formula1>
      <formula2>NaN</formula2>
    </dataValidation>
    <dataValidation type="decimal" allowBlank="1" showErrorMessage="1" sqref="M21">
      <formula1>0</formula1>
      <formula2>NaN</formula2>
    </dataValidation>
    <dataValidation type="decimal" allowBlank="1" showErrorMessage="1" sqref="M22">
      <formula1>0</formula1>
      <formula2>NaN</formula2>
    </dataValidation>
    <dataValidation type="decimal" allowBlank="1" showErrorMessage="1" sqref="M23">
      <formula1>0</formula1>
      <formula2>NaN</formula2>
    </dataValidation>
    <dataValidation type="decimal" allowBlank="1" showErrorMessage="1" sqref="M24">
      <formula1>0</formula1>
      <formula2>NaN</formula2>
    </dataValidation>
    <dataValidation type="decimal" allowBlank="1" showErrorMessage="1" sqref="M25">
      <formula1>0</formula1>
      <formula2>NaN</formula2>
    </dataValidation>
    <dataValidation type="decimal" allowBlank="1" showErrorMessage="1" sqref="M26">
      <formula1>0</formula1>
      <formula2>NaN</formula2>
    </dataValidation>
    <dataValidation type="decimal" allowBlank="1" showErrorMessage="1" sqref="M27">
      <formula1>0</formula1>
      <formula2>NaN</formula2>
    </dataValidation>
    <dataValidation type="decimal" allowBlank="1" showErrorMessage="1" sqref="M28">
      <formula1>0</formula1>
      <formula2>NaN</formula2>
    </dataValidation>
    <dataValidation type="decimal" allowBlank="1" showErrorMessage="1" sqref="M29">
      <formula1>0</formula1>
      <formula2>NaN</formula2>
    </dataValidation>
    <dataValidation type="decimal" allowBlank="1" showErrorMessage="1" sqref="M30">
      <formula1>0</formula1>
      <formula2>NaN</formula2>
    </dataValidation>
    <dataValidation type="decimal" allowBlank="1" showErrorMessage="1" sqref="M31">
      <formula1>0</formula1>
      <formula2>NaN</formula2>
    </dataValidation>
    <dataValidation type="decimal" allowBlank="1" showErrorMessage="1" sqref="M32">
      <formula1>0</formula1>
      <formula2>NaN</formula2>
    </dataValidation>
    <dataValidation type="decimal" allowBlank="1" showErrorMessage="1" sqref="M33">
      <formula1>0</formula1>
      <formula2>NaN</formula2>
    </dataValidation>
    <dataValidation type="decimal" allowBlank="1" showErrorMessage="1" sqref="M34">
      <formula1>0</formula1>
      <formula2>NaN</formula2>
    </dataValidation>
    <dataValidation type="decimal" allowBlank="1" showErrorMessage="1" sqref="M35">
      <formula1>0</formula1>
      <formula2>NaN</formula2>
    </dataValidation>
    <dataValidation type="decimal" allowBlank="1" showErrorMessage="1" sqref="M36">
      <formula1>0</formula1>
      <formula2>NaN</formula2>
    </dataValidation>
    <dataValidation type="decimal" allowBlank="1" showErrorMessage="1" sqref="M37">
      <formula1>0</formula1>
      <formula2>NaN</formula2>
    </dataValidation>
    <dataValidation type="decimal" allowBlank="1" showErrorMessage="1" sqref="M38">
      <formula1>0</formula1>
      <formula2>NaN</formula2>
    </dataValidation>
    <dataValidation type="decimal" allowBlank="1" showErrorMessage="1" sqref="M39">
      <formula1>0</formula1>
      <formula2>NaN</formula2>
    </dataValidation>
    <dataValidation type="decimal" allowBlank="1" showErrorMessage="1" sqref="M40">
      <formula1>0</formula1>
      <formula2>NaN</formula2>
    </dataValidation>
    <dataValidation type="decimal" allowBlank="1" showErrorMessage="1" sqref="M41">
      <formula1>0</formula1>
      <formula2>NaN</formula2>
    </dataValidation>
    <dataValidation type="decimal" allowBlank="1" showErrorMessage="1" sqref="M42">
      <formula1>0</formula1>
      <formula2>NaN</formula2>
    </dataValidation>
    <dataValidation type="decimal" allowBlank="1" showErrorMessage="1" sqref="M43">
      <formula1>0</formula1>
      <formula2>NaN</formula2>
    </dataValidation>
    <dataValidation type="decimal" allowBlank="1" showErrorMessage="1" sqref="M44">
      <formula1>0</formula1>
      <formula2>NaN</formula2>
    </dataValidation>
    <dataValidation type="decimal" allowBlank="1" showErrorMessage="1" sqref="M45">
      <formula1>0</formula1>
      <formula2>NaN</formula2>
    </dataValidation>
    <dataValidation type="decimal" allowBlank="1" showErrorMessage="1" sqref="M46">
      <formula1>0</formula1>
      <formula2>NaN</formula2>
    </dataValidation>
    <dataValidation type="decimal" allowBlank="1" showErrorMessage="1" sqref="M47">
      <formula1>0</formula1>
      <formula2>NaN</formula2>
    </dataValidation>
    <dataValidation type="decimal" allowBlank="1" showErrorMessage="1" sqref="M48">
      <formula1>0</formula1>
      <formula2>NaN</formula2>
    </dataValidation>
    <dataValidation type="decimal" allowBlank="1" showErrorMessage="1" sqref="M49">
      <formula1>0</formula1>
      <formula2>NaN</formula2>
    </dataValidation>
    <dataValidation type="decimal" allowBlank="1" showErrorMessage="1" sqref="M50">
      <formula1>0</formula1>
      <formula2>NaN</formula2>
    </dataValidation>
    <dataValidation type="decimal" allowBlank="1" showErrorMessage="1" sqref="M51">
      <formula1>0</formula1>
      <formula2>NaN</formula2>
    </dataValidation>
    <dataValidation type="decimal" allowBlank="1" showErrorMessage="1" sqref="M52">
      <formula1>0</formula1>
      <formula2>NaN</formula2>
    </dataValidation>
    <dataValidation type="decimal" allowBlank="1" showErrorMessage="1" sqref="M53">
      <formula1>0</formula1>
      <formula2>NaN</formula2>
    </dataValidation>
    <dataValidation type="decimal" allowBlank="1" showErrorMessage="1" sqref="M54">
      <formula1>0</formula1>
      <formula2>NaN</formula2>
    </dataValidation>
    <dataValidation type="decimal" allowBlank="1" showErrorMessage="1" sqref="M55">
      <formula1>0</formula1>
      <formula2>NaN</formula2>
    </dataValidation>
    <dataValidation type="decimal" allowBlank="1" showErrorMessage="1" sqref="M56">
      <formula1>0</formula1>
      <formula2>NaN</formula2>
    </dataValidation>
    <dataValidation type="decimal" allowBlank="1" showErrorMessage="1" sqref="M57">
      <formula1>0</formula1>
      <formula2>NaN</formula2>
    </dataValidation>
    <dataValidation type="decimal" allowBlank="1" showErrorMessage="1" sqref="M58">
      <formula1>0</formula1>
      <formula2>NaN</formula2>
    </dataValidation>
    <dataValidation type="decimal" allowBlank="1" showErrorMessage="1" sqref="M59">
      <formula1>0</formula1>
      <formula2>NaN</formula2>
    </dataValidation>
    <dataValidation type="decimal" allowBlank="1" showErrorMessage="1" sqref="M60">
      <formula1>0</formula1>
      <formula2>NaN</formula2>
    </dataValidation>
    <dataValidation type="decimal" allowBlank="1" showErrorMessage="1" sqref="M61">
      <formula1>0</formula1>
      <formula2>NaN</formula2>
    </dataValidation>
    <dataValidation type="decimal" allowBlank="1" showErrorMessage="1" sqref="M62">
      <formula1>0</formula1>
      <formula2>NaN</formula2>
    </dataValidation>
    <dataValidation type="decimal" allowBlank="1" showErrorMessage="1" sqref="M63">
      <formula1>0</formula1>
      <formula2>NaN</formula2>
    </dataValidation>
    <dataValidation type="decimal" allowBlank="1" showErrorMessage="1" sqref="M64">
      <formula1>0</formula1>
      <formula2>NaN</formula2>
    </dataValidation>
    <dataValidation type="decimal" allowBlank="1" showErrorMessage="1" sqref="M65">
      <formula1>0</formula1>
      <formula2>NaN</formula2>
    </dataValidation>
    <dataValidation type="decimal" allowBlank="1" showErrorMessage="1" sqref="M66">
      <formula1>0</formula1>
      <formula2>NaN</formula2>
    </dataValidation>
    <dataValidation type="decimal" allowBlank="1" showErrorMessage="1" sqref="M67">
      <formula1>0</formula1>
      <formula2>NaN</formula2>
    </dataValidation>
    <dataValidation type="decimal" allowBlank="1" showErrorMessage="1" sqref="M68">
      <formula1>0</formula1>
      <formula2>NaN</formula2>
    </dataValidation>
    <dataValidation type="decimal" allowBlank="1" showErrorMessage="1" sqref="M69">
      <formula1>0</formula1>
      <formula2>NaN</formula2>
    </dataValidation>
    <dataValidation type="decimal" allowBlank="1" showErrorMessage="1" sqref="M70">
      <formula1>0</formula1>
      <formula2>NaN</formula2>
    </dataValidation>
    <dataValidation type="decimal" allowBlank="1" showErrorMessage="1" sqref="M71">
      <formula1>0</formula1>
      <formula2>NaN</formula2>
    </dataValidation>
    <dataValidation type="decimal" allowBlank="1" showErrorMessage="1" sqref="M72">
      <formula1>0</formula1>
      <formula2>NaN</formula2>
    </dataValidation>
    <dataValidation type="decimal" allowBlank="1" showErrorMessage="1" sqref="M73">
      <formula1>0</formula1>
      <formula2>NaN</formula2>
    </dataValidation>
    <dataValidation type="decimal" allowBlank="1" showErrorMessage="1" sqref="M74">
      <formula1>0</formula1>
      <formula2>NaN</formula2>
    </dataValidation>
    <dataValidation type="decimal" allowBlank="1" showErrorMessage="1" sqref="M75">
      <formula1>0</formula1>
      <formula2>NaN</formula2>
    </dataValidation>
    <dataValidation type="decimal" allowBlank="1" showErrorMessage="1" sqref="M76">
      <formula1>0</formula1>
      <formula2>NaN</formula2>
    </dataValidation>
    <dataValidation type="decimal" allowBlank="1" showErrorMessage="1" sqref="M77">
      <formula1>0</formula1>
      <formula2>NaN</formula2>
    </dataValidation>
    <dataValidation type="decimal" allowBlank="1" showErrorMessage="1" sqref="M78">
      <formula1>0</formula1>
      <formula2>NaN</formula2>
    </dataValidation>
    <dataValidation type="decimal" allowBlank="1" showErrorMessage="1" sqref="M79">
      <formula1>0</formula1>
      <formula2>NaN</formula2>
    </dataValidation>
    <dataValidation type="decimal" allowBlank="1" showErrorMessage="1" sqref="M80">
      <formula1>0</formula1>
      <formula2>NaN</formula2>
    </dataValidation>
    <dataValidation type="decimal" allowBlank="1" showErrorMessage="1" sqref="M81">
      <formula1>0</formula1>
      <formula2>NaN</formula2>
    </dataValidation>
    <dataValidation type="decimal" allowBlank="1" showErrorMessage="1" sqref="M82">
      <formula1>0</formula1>
      <formula2>NaN</formula2>
    </dataValidation>
    <dataValidation type="decimal" allowBlank="1" showErrorMessage="1" sqref="M83">
      <formula1>0</formula1>
      <formula2>NaN</formula2>
    </dataValidation>
    <dataValidation type="decimal" allowBlank="1" showErrorMessage="1" sqref="M84">
      <formula1>0</formula1>
      <formula2>NaN</formula2>
    </dataValidation>
    <dataValidation type="decimal" allowBlank="1" showErrorMessage="1" sqref="M85">
      <formula1>0</formula1>
      <formula2>NaN</formula2>
    </dataValidation>
    <dataValidation type="decimal" allowBlank="1" showErrorMessage="1" sqref="M86">
      <formula1>0</formula1>
      <formula2>NaN</formula2>
    </dataValidation>
    <dataValidation type="decimal" allowBlank="1" showErrorMessage="1" sqref="M87">
      <formula1>0</formula1>
      <formula2>NaN</formula2>
    </dataValidation>
    <dataValidation type="decimal" allowBlank="1" showErrorMessage="1" sqref="M88">
      <formula1>0</formula1>
      <formula2>NaN</formula2>
    </dataValidation>
    <dataValidation type="decimal" allowBlank="1" showErrorMessage="1" sqref="M89">
      <formula1>0</formula1>
      <formula2>NaN</formula2>
    </dataValidation>
    <dataValidation type="decimal" allowBlank="1" showErrorMessage="1" sqref="M90">
      <formula1>0</formula1>
      <formula2>NaN</formula2>
    </dataValidation>
    <dataValidation type="decimal" allowBlank="1" showErrorMessage="1" sqref="M91">
      <formula1>0</formula1>
      <formula2>NaN</formula2>
    </dataValidation>
    <dataValidation type="decimal" allowBlank="1" showErrorMessage="1" sqref="M92">
      <formula1>0</formula1>
      <formula2>NaN</formula2>
    </dataValidation>
    <dataValidation type="decimal" allowBlank="1" showErrorMessage="1" sqref="M93">
      <formula1>0</formula1>
      <formula2>NaN</formula2>
    </dataValidation>
    <dataValidation type="decimal" allowBlank="1" showErrorMessage="1" sqref="M94">
      <formula1>0</formula1>
      <formula2>NaN</formula2>
    </dataValidation>
    <dataValidation type="decimal" allowBlank="1" showErrorMessage="1" sqref="M95">
      <formula1>0</formula1>
      <formula2>NaN</formula2>
    </dataValidation>
    <dataValidation type="decimal" allowBlank="1" showErrorMessage="1" sqref="M96">
      <formula1>0</formula1>
      <formula2>NaN</formula2>
    </dataValidation>
    <dataValidation type="decimal" allowBlank="1" showErrorMessage="1" sqref="M97">
      <formula1>0</formula1>
      <formula2>NaN</formula2>
    </dataValidation>
    <dataValidation type="decimal" allowBlank="1" showErrorMessage="1" sqref="M98">
      <formula1>0</formula1>
      <formula2>NaN</formula2>
    </dataValidation>
    <dataValidation type="decimal" allowBlank="1" showErrorMessage="1" sqref="M99">
      <formula1>0</formula1>
      <formula2>NaN</formula2>
    </dataValidation>
    <dataValidation type="decimal" allowBlank="1" showErrorMessage="1" sqref="N100">
      <formula1>0</formula1>
      <formula2>NaN</formula2>
    </dataValidation>
    <dataValidation type="decimal" allowBlank="1" showErrorMessage="1" sqref="N101">
      <formula1>0</formula1>
      <formula2>NaN</formula2>
    </dataValidation>
    <dataValidation type="decimal" allowBlank="1" showErrorMessage="1" sqref="N102">
      <formula1>0</formula1>
      <formula2>NaN</formula2>
    </dataValidation>
    <dataValidation type="decimal" allowBlank="1" showErrorMessage="1" sqref="N103">
      <formula1>0</formula1>
      <formula2>NaN</formula2>
    </dataValidation>
    <dataValidation type="decimal" allowBlank="1" showErrorMessage="1" sqref="N104">
      <formula1>0</formula1>
      <formula2>NaN</formula2>
    </dataValidation>
    <dataValidation type="decimal" allowBlank="1" showErrorMessage="1" sqref="N105">
      <formula1>0</formula1>
      <formula2>NaN</formula2>
    </dataValidation>
    <dataValidation type="decimal" allowBlank="1" showErrorMessage="1" sqref="N106">
      <formula1>0</formula1>
      <formula2>NaN</formula2>
    </dataValidation>
    <dataValidation type="decimal" allowBlank="1" showErrorMessage="1" sqref="N107">
      <formula1>0</formula1>
      <formula2>NaN</formula2>
    </dataValidation>
    <dataValidation type="decimal" allowBlank="1" showErrorMessage="1" sqref="N108">
      <formula1>0</formula1>
      <formula2>NaN</formula2>
    </dataValidation>
    <dataValidation type="decimal" allowBlank="1" showErrorMessage="1" sqref="N109">
      <formula1>0</formula1>
      <formula2>NaN</formula2>
    </dataValidation>
    <dataValidation type="decimal" allowBlank="1" showErrorMessage="1" sqref="N110">
      <formula1>0</formula1>
      <formula2>NaN</formula2>
    </dataValidation>
    <dataValidation type="decimal" allowBlank="1" showErrorMessage="1" sqref="N111">
      <formula1>0</formula1>
      <formula2>NaN</formula2>
    </dataValidation>
    <dataValidation type="decimal" allowBlank="1" showErrorMessage="1" sqref="N112">
      <formula1>0</formula1>
      <formula2>NaN</formula2>
    </dataValidation>
    <dataValidation type="decimal" allowBlank="1" showErrorMessage="1" sqref="N113">
      <formula1>0</formula1>
      <formula2>NaN</formula2>
    </dataValidation>
    <dataValidation type="decimal" allowBlank="1" showErrorMessage="1" sqref="N114">
      <formula1>0</formula1>
      <formula2>NaN</formula2>
    </dataValidation>
    <dataValidation type="decimal" allowBlank="1" showErrorMessage="1" sqref="N115">
      <formula1>0</formula1>
      <formula2>NaN</formula2>
    </dataValidation>
    <dataValidation type="decimal" allowBlank="1" showErrorMessage="1" sqref="N116">
      <formula1>0</formula1>
      <formula2>NaN</formula2>
    </dataValidation>
    <dataValidation type="decimal" allowBlank="1" showErrorMessage="1" sqref="N117">
      <formula1>0</formula1>
      <formula2>NaN</formula2>
    </dataValidation>
    <dataValidation type="decimal" allowBlank="1" showErrorMessage="1" sqref="N118">
      <formula1>0</formula1>
      <formula2>NaN</formula2>
    </dataValidation>
    <dataValidation type="decimal" allowBlank="1" showErrorMessage="1" sqref="N119">
      <formula1>0</formula1>
      <formula2>NaN</formula2>
    </dataValidation>
    <dataValidation type="decimal" allowBlank="1" showErrorMessage="1" sqref="N120">
      <formula1>0</formula1>
      <formula2>NaN</formula2>
    </dataValidation>
    <dataValidation type="decimal" allowBlank="1" showErrorMessage="1" sqref="N121">
      <formula1>0</formula1>
      <formula2>NaN</formula2>
    </dataValidation>
    <dataValidation type="decimal" allowBlank="1" showErrorMessage="1" sqref="N122">
      <formula1>0</formula1>
      <formula2>NaN</formula2>
    </dataValidation>
    <dataValidation type="decimal" allowBlank="1" showErrorMessage="1" sqref="N123">
      <formula1>0</formula1>
      <formula2>NaN</formula2>
    </dataValidation>
    <dataValidation type="decimal" allowBlank="1" showErrorMessage="1" sqref="N124">
      <formula1>0</formula1>
      <formula2>NaN</formula2>
    </dataValidation>
    <dataValidation type="decimal" allowBlank="1" showErrorMessage="1" sqref="N125">
      <formula1>0</formula1>
      <formula2>NaN</formula2>
    </dataValidation>
    <dataValidation type="decimal" allowBlank="1" showErrorMessage="1" sqref="N126">
      <formula1>0</formula1>
      <formula2>NaN</formula2>
    </dataValidation>
    <dataValidation type="decimal" allowBlank="1" showErrorMessage="1" sqref="N127">
      <formula1>0</formula1>
      <formula2>NaN</formula2>
    </dataValidation>
    <dataValidation type="decimal" allowBlank="1" showErrorMessage="1" sqref="N128">
      <formula1>0</formula1>
      <formula2>NaN</formula2>
    </dataValidation>
    <dataValidation type="decimal" allowBlank="1" showErrorMessage="1" sqref="N129">
      <formula1>0</formula1>
      <formula2>NaN</formula2>
    </dataValidation>
    <dataValidation type="decimal" allowBlank="1" showErrorMessage="1" sqref="N130">
      <formula1>0</formula1>
      <formula2>NaN</formula2>
    </dataValidation>
    <dataValidation type="decimal" allowBlank="1" showErrorMessage="1" sqref="N131">
      <formula1>0</formula1>
      <formula2>NaN</formula2>
    </dataValidation>
    <dataValidation type="decimal" allowBlank="1" showErrorMessage="1" sqref="N132">
      <formula1>0</formula1>
      <formula2>NaN</formula2>
    </dataValidation>
    <dataValidation type="decimal" allowBlank="1" showErrorMessage="1" sqref="N133">
      <formula1>0</formula1>
      <formula2>NaN</formula2>
    </dataValidation>
    <dataValidation type="decimal" allowBlank="1" showErrorMessage="1" sqref="N134">
      <formula1>0</formula1>
      <formula2>NaN</formula2>
    </dataValidation>
    <dataValidation type="decimal" allowBlank="1" showErrorMessage="1" sqref="N135">
      <formula1>0</formula1>
      <formula2>NaN</formula2>
    </dataValidation>
    <dataValidation type="decimal" allowBlank="1" showErrorMessage="1" sqref="N136">
      <formula1>0</formula1>
      <formula2>NaN</formula2>
    </dataValidation>
    <dataValidation type="decimal" allowBlank="1" showErrorMessage="1" sqref="N137">
      <formula1>0</formula1>
      <formula2>NaN</formula2>
    </dataValidation>
    <dataValidation type="decimal" allowBlank="1" showErrorMessage="1" sqref="N138">
      <formula1>0</formula1>
      <formula2>NaN</formula2>
    </dataValidation>
    <dataValidation type="decimal" allowBlank="1" showErrorMessage="1" sqref="N139">
      <formula1>0</formula1>
      <formula2>NaN</formula2>
    </dataValidation>
    <dataValidation type="decimal" allowBlank="1" showErrorMessage="1" sqref="N140">
      <formula1>0</formula1>
      <formula2>NaN</formula2>
    </dataValidation>
    <dataValidation type="decimal" allowBlank="1" showErrorMessage="1" sqref="N141">
      <formula1>0</formula1>
      <formula2>NaN</formula2>
    </dataValidation>
    <dataValidation type="decimal" allowBlank="1" showErrorMessage="1" sqref="N17">
      <formula1>0</formula1>
      <formula2>NaN</formula2>
    </dataValidation>
    <dataValidation type="decimal" allowBlank="1" showErrorMessage="1" sqref="N18">
      <formula1>0</formula1>
      <formula2>NaN</formula2>
    </dataValidation>
    <dataValidation type="decimal" allowBlank="1" showErrorMessage="1" sqref="N19">
      <formula1>0</formula1>
      <formula2>NaN</formula2>
    </dataValidation>
    <dataValidation type="decimal" allowBlank="1" showErrorMessage="1" sqref="N20">
      <formula1>0</formula1>
      <formula2>NaN</formula2>
    </dataValidation>
    <dataValidation type="decimal" allowBlank="1" showErrorMessage="1" sqref="N21">
      <formula1>0</formula1>
      <formula2>NaN</formula2>
    </dataValidation>
    <dataValidation type="decimal" allowBlank="1" showErrorMessage="1" sqref="N22">
      <formula1>0</formula1>
      <formula2>NaN</formula2>
    </dataValidation>
    <dataValidation type="decimal" allowBlank="1" showErrorMessage="1" sqref="N23">
      <formula1>0</formula1>
      <formula2>NaN</formula2>
    </dataValidation>
    <dataValidation type="decimal" allowBlank="1" showErrorMessage="1" sqref="N24">
      <formula1>0</formula1>
      <formula2>NaN</formula2>
    </dataValidation>
    <dataValidation type="decimal" allowBlank="1" showErrorMessage="1" sqref="N25">
      <formula1>0</formula1>
      <formula2>NaN</formula2>
    </dataValidation>
    <dataValidation type="decimal" allowBlank="1" showErrorMessage="1" sqref="N26">
      <formula1>0</formula1>
      <formula2>NaN</formula2>
    </dataValidation>
    <dataValidation type="decimal" allowBlank="1" showErrorMessage="1" sqref="N27">
      <formula1>0</formula1>
      <formula2>NaN</formula2>
    </dataValidation>
    <dataValidation type="decimal" allowBlank="1" showErrorMessage="1" sqref="N28">
      <formula1>0</formula1>
      <formula2>NaN</formula2>
    </dataValidation>
    <dataValidation type="decimal" allowBlank="1" showErrorMessage="1" sqref="N29">
      <formula1>0</formula1>
      <formula2>NaN</formula2>
    </dataValidation>
    <dataValidation type="decimal" allowBlank="1" showErrorMessage="1" sqref="N30">
      <formula1>0</formula1>
      <formula2>NaN</formula2>
    </dataValidation>
    <dataValidation type="decimal" allowBlank="1" showErrorMessage="1" sqref="N31">
      <formula1>0</formula1>
      <formula2>NaN</formula2>
    </dataValidation>
    <dataValidation type="decimal" allowBlank="1" showErrorMessage="1" sqref="N32">
      <formula1>0</formula1>
      <formula2>NaN</formula2>
    </dataValidation>
    <dataValidation type="decimal" allowBlank="1" showErrorMessage="1" sqref="N33">
      <formula1>0</formula1>
      <formula2>NaN</formula2>
    </dataValidation>
    <dataValidation type="decimal" allowBlank="1" showErrorMessage="1" sqref="N34">
      <formula1>0</formula1>
      <formula2>NaN</formula2>
    </dataValidation>
    <dataValidation type="decimal" allowBlank="1" showErrorMessage="1" sqref="N35">
      <formula1>0</formula1>
      <formula2>NaN</formula2>
    </dataValidation>
    <dataValidation type="decimal" allowBlank="1" showErrorMessage="1" sqref="N36">
      <formula1>0</formula1>
      <formula2>NaN</formula2>
    </dataValidation>
    <dataValidation type="decimal" allowBlank="1" showErrorMessage="1" sqref="N37">
      <formula1>0</formula1>
      <formula2>NaN</formula2>
    </dataValidation>
    <dataValidation type="decimal" allowBlank="1" showErrorMessage="1" sqref="N38">
      <formula1>0</formula1>
      <formula2>NaN</formula2>
    </dataValidation>
    <dataValidation type="decimal" allowBlank="1" showErrorMessage="1" sqref="N39">
      <formula1>0</formula1>
      <formula2>NaN</formula2>
    </dataValidation>
    <dataValidation type="decimal" allowBlank="1" showErrorMessage="1" sqref="N40">
      <formula1>0</formula1>
      <formula2>NaN</formula2>
    </dataValidation>
    <dataValidation type="decimal" allowBlank="1" showErrorMessage="1" sqref="N41">
      <formula1>0</formula1>
      <formula2>NaN</formula2>
    </dataValidation>
    <dataValidation type="decimal" allowBlank="1" showErrorMessage="1" sqref="N42">
      <formula1>0</formula1>
      <formula2>NaN</formula2>
    </dataValidation>
    <dataValidation type="decimal" allowBlank="1" showErrorMessage="1" sqref="N43">
      <formula1>0</formula1>
      <formula2>NaN</formula2>
    </dataValidation>
    <dataValidation type="decimal" allowBlank="1" showErrorMessage="1" sqref="N44">
      <formula1>0</formula1>
      <formula2>NaN</formula2>
    </dataValidation>
    <dataValidation type="decimal" allowBlank="1" showErrorMessage="1" sqref="N45">
      <formula1>0</formula1>
      <formula2>NaN</formula2>
    </dataValidation>
    <dataValidation type="decimal" allowBlank="1" showErrorMessage="1" sqref="N46">
      <formula1>0</formula1>
      <formula2>NaN</formula2>
    </dataValidation>
    <dataValidation type="decimal" allowBlank="1" showErrorMessage="1" sqref="N47">
      <formula1>0</formula1>
      <formula2>NaN</formula2>
    </dataValidation>
    <dataValidation type="decimal" allowBlank="1" showErrorMessage="1" sqref="N48">
      <formula1>0</formula1>
      <formula2>NaN</formula2>
    </dataValidation>
    <dataValidation type="decimal" allowBlank="1" showErrorMessage="1" sqref="N49">
      <formula1>0</formula1>
      <formula2>NaN</formula2>
    </dataValidation>
    <dataValidation type="decimal" allowBlank="1" showErrorMessage="1" sqref="N50">
      <formula1>0</formula1>
      <formula2>NaN</formula2>
    </dataValidation>
    <dataValidation type="decimal" allowBlank="1" showErrorMessage="1" sqref="N51">
      <formula1>0</formula1>
      <formula2>NaN</formula2>
    </dataValidation>
    <dataValidation type="decimal" allowBlank="1" showErrorMessage="1" sqref="N52">
      <formula1>0</formula1>
      <formula2>NaN</formula2>
    </dataValidation>
    <dataValidation type="decimal" allowBlank="1" showErrorMessage="1" sqref="N53">
      <formula1>0</formula1>
      <formula2>NaN</formula2>
    </dataValidation>
    <dataValidation type="decimal" allowBlank="1" showErrorMessage="1" sqref="N54">
      <formula1>0</formula1>
      <formula2>NaN</formula2>
    </dataValidation>
    <dataValidation type="decimal" allowBlank="1" showErrorMessage="1" sqref="N55">
      <formula1>0</formula1>
      <formula2>NaN</formula2>
    </dataValidation>
    <dataValidation type="decimal" allowBlank="1" showErrorMessage="1" sqref="N56">
      <formula1>0</formula1>
      <formula2>NaN</formula2>
    </dataValidation>
    <dataValidation type="decimal" allowBlank="1" showErrorMessage="1" sqref="N57">
      <formula1>0</formula1>
      <formula2>NaN</formula2>
    </dataValidation>
    <dataValidation type="decimal" allowBlank="1" showErrorMessage="1" sqref="N58">
      <formula1>0</formula1>
      <formula2>NaN</formula2>
    </dataValidation>
    <dataValidation type="decimal" allowBlank="1" showErrorMessage="1" sqref="N59">
      <formula1>0</formula1>
      <formula2>NaN</formula2>
    </dataValidation>
    <dataValidation type="decimal" allowBlank="1" showErrorMessage="1" sqref="N60">
      <formula1>0</formula1>
      <formula2>NaN</formula2>
    </dataValidation>
    <dataValidation type="decimal" allowBlank="1" showErrorMessage="1" sqref="N61">
      <formula1>0</formula1>
      <formula2>NaN</formula2>
    </dataValidation>
    <dataValidation type="decimal" allowBlank="1" showErrorMessage="1" sqref="N62">
      <formula1>0</formula1>
      <formula2>NaN</formula2>
    </dataValidation>
    <dataValidation type="decimal" allowBlank="1" showErrorMessage="1" sqref="N63">
      <formula1>0</formula1>
      <formula2>NaN</formula2>
    </dataValidation>
    <dataValidation type="decimal" allowBlank="1" showErrorMessage="1" sqref="N64">
      <formula1>0</formula1>
      <formula2>NaN</formula2>
    </dataValidation>
    <dataValidation type="decimal" allowBlank="1" showErrorMessage="1" sqref="N65">
      <formula1>0</formula1>
      <formula2>NaN</formula2>
    </dataValidation>
    <dataValidation type="decimal" allowBlank="1" showErrorMessage="1" sqref="N66">
      <formula1>0</formula1>
      <formula2>NaN</formula2>
    </dataValidation>
    <dataValidation type="decimal" allowBlank="1" showErrorMessage="1" sqref="N67">
      <formula1>0</formula1>
      <formula2>NaN</formula2>
    </dataValidation>
    <dataValidation type="decimal" allowBlank="1" showErrorMessage="1" sqref="N68">
      <formula1>0</formula1>
      <formula2>NaN</formula2>
    </dataValidation>
    <dataValidation type="decimal" allowBlank="1" showErrorMessage="1" sqref="N69">
      <formula1>0</formula1>
      <formula2>NaN</formula2>
    </dataValidation>
    <dataValidation type="decimal" allowBlank="1" showErrorMessage="1" sqref="N70">
      <formula1>0</formula1>
      <formula2>NaN</formula2>
    </dataValidation>
    <dataValidation type="decimal" allowBlank="1" showErrorMessage="1" sqref="N71">
      <formula1>0</formula1>
      <formula2>NaN</formula2>
    </dataValidation>
    <dataValidation type="decimal" allowBlank="1" showErrorMessage="1" sqref="N72">
      <formula1>0</formula1>
      <formula2>NaN</formula2>
    </dataValidation>
    <dataValidation type="decimal" allowBlank="1" showErrorMessage="1" sqref="N73">
      <formula1>0</formula1>
      <formula2>NaN</formula2>
    </dataValidation>
    <dataValidation type="decimal" allowBlank="1" showErrorMessage="1" sqref="N74">
      <formula1>0</formula1>
      <formula2>NaN</formula2>
    </dataValidation>
    <dataValidation type="decimal" allowBlank="1" showErrorMessage="1" sqref="N75">
      <formula1>0</formula1>
      <formula2>NaN</formula2>
    </dataValidation>
    <dataValidation type="decimal" allowBlank="1" showErrorMessage="1" sqref="N76">
      <formula1>0</formula1>
      <formula2>NaN</formula2>
    </dataValidation>
    <dataValidation type="decimal" allowBlank="1" showErrorMessage="1" sqref="N77">
      <formula1>0</formula1>
      <formula2>NaN</formula2>
    </dataValidation>
    <dataValidation type="decimal" allowBlank="1" showErrorMessage="1" sqref="N78">
      <formula1>0</formula1>
      <formula2>NaN</formula2>
    </dataValidation>
    <dataValidation type="decimal" allowBlank="1" showErrorMessage="1" sqref="N79">
      <formula1>0</formula1>
      <formula2>NaN</formula2>
    </dataValidation>
    <dataValidation type="decimal" allowBlank="1" showErrorMessage="1" sqref="N80">
      <formula1>0</formula1>
      <formula2>NaN</formula2>
    </dataValidation>
    <dataValidation type="decimal" allowBlank="1" showErrorMessage="1" sqref="N81">
      <formula1>0</formula1>
      <formula2>NaN</formula2>
    </dataValidation>
    <dataValidation type="decimal" allowBlank="1" showErrorMessage="1" sqref="N82">
      <formula1>0</formula1>
      <formula2>NaN</formula2>
    </dataValidation>
    <dataValidation type="decimal" allowBlank="1" showErrorMessage="1" sqref="N83">
      <formula1>0</formula1>
      <formula2>NaN</formula2>
    </dataValidation>
    <dataValidation type="decimal" allowBlank="1" showErrorMessage="1" sqref="N84">
      <formula1>0</formula1>
      <formula2>NaN</formula2>
    </dataValidation>
    <dataValidation type="decimal" allowBlank="1" showErrorMessage="1" sqref="N85">
      <formula1>0</formula1>
      <formula2>NaN</formula2>
    </dataValidation>
    <dataValidation type="decimal" allowBlank="1" showErrorMessage="1" sqref="N86">
      <formula1>0</formula1>
      <formula2>NaN</formula2>
    </dataValidation>
    <dataValidation type="decimal" allowBlank="1" showErrorMessage="1" sqref="N87">
      <formula1>0</formula1>
      <formula2>NaN</formula2>
    </dataValidation>
    <dataValidation type="decimal" allowBlank="1" showErrorMessage="1" sqref="N88">
      <formula1>0</formula1>
      <formula2>NaN</formula2>
    </dataValidation>
    <dataValidation type="decimal" allowBlank="1" showErrorMessage="1" sqref="N89">
      <formula1>0</formula1>
      <formula2>NaN</formula2>
    </dataValidation>
    <dataValidation type="decimal" allowBlank="1" showErrorMessage="1" sqref="N90">
      <formula1>0</formula1>
      <formula2>NaN</formula2>
    </dataValidation>
    <dataValidation type="decimal" allowBlank="1" showErrorMessage="1" sqref="N91">
      <formula1>0</formula1>
      <formula2>NaN</formula2>
    </dataValidation>
    <dataValidation type="decimal" allowBlank="1" showErrorMessage="1" sqref="N92">
      <formula1>0</formula1>
      <formula2>NaN</formula2>
    </dataValidation>
    <dataValidation type="decimal" allowBlank="1" showErrorMessage="1" sqref="N93">
      <formula1>0</formula1>
      <formula2>NaN</formula2>
    </dataValidation>
    <dataValidation type="decimal" allowBlank="1" showErrorMessage="1" sqref="N94">
      <formula1>0</formula1>
      <formula2>NaN</formula2>
    </dataValidation>
    <dataValidation type="decimal" allowBlank="1" showErrorMessage="1" sqref="N95">
      <formula1>0</formula1>
      <formula2>NaN</formula2>
    </dataValidation>
    <dataValidation type="decimal" allowBlank="1" showErrorMessage="1" sqref="N96">
      <formula1>0</formula1>
      <formula2>NaN</formula2>
    </dataValidation>
    <dataValidation type="decimal" allowBlank="1" showErrorMessage="1" sqref="N97">
      <formula1>0</formula1>
      <formula2>NaN</formula2>
    </dataValidation>
    <dataValidation type="decimal" allowBlank="1" showErrorMessage="1" sqref="N98">
      <formula1>0</formula1>
      <formula2>NaN</formula2>
    </dataValidation>
    <dataValidation type="decimal" allowBlank="1" showErrorMessage="1" sqref="N99">
      <formula1>0</formula1>
      <formula2>NaN</formula2>
    </dataValidation>
    <dataValidation type="decimal" allowBlank="1" showErrorMessage="1" sqref="O100">
      <formula1>0</formula1>
      <formula2>NaN</formula2>
    </dataValidation>
    <dataValidation type="decimal" allowBlank="1" showErrorMessage="1" sqref="O101">
      <formula1>0</formula1>
      <formula2>NaN</formula2>
    </dataValidation>
    <dataValidation type="decimal" allowBlank="1" showErrorMessage="1" sqref="O102">
      <formula1>0</formula1>
      <formula2>NaN</formula2>
    </dataValidation>
    <dataValidation type="decimal" allowBlank="1" showErrorMessage="1" sqref="O103">
      <formula1>0</formula1>
      <formula2>NaN</formula2>
    </dataValidation>
    <dataValidation type="decimal" allowBlank="1" showErrorMessage="1" sqref="O104">
      <formula1>0</formula1>
      <formula2>NaN</formula2>
    </dataValidation>
    <dataValidation type="decimal" allowBlank="1" showErrorMessage="1" sqref="O105">
      <formula1>0</formula1>
      <formula2>NaN</formula2>
    </dataValidation>
    <dataValidation type="decimal" allowBlank="1" showErrorMessage="1" sqref="O106">
      <formula1>0</formula1>
      <formula2>NaN</formula2>
    </dataValidation>
    <dataValidation type="decimal" allowBlank="1" showErrorMessage="1" sqref="O107">
      <formula1>0</formula1>
      <formula2>NaN</formula2>
    </dataValidation>
    <dataValidation type="decimal" allowBlank="1" showErrorMessage="1" sqref="O108">
      <formula1>0</formula1>
      <formula2>NaN</formula2>
    </dataValidation>
    <dataValidation type="decimal" allowBlank="1" showErrorMessage="1" sqref="O109">
      <formula1>0</formula1>
      <formula2>NaN</formula2>
    </dataValidation>
    <dataValidation type="decimal" allowBlank="1" showErrorMessage="1" sqref="O110">
      <formula1>0</formula1>
      <formula2>NaN</formula2>
    </dataValidation>
    <dataValidation type="decimal" allowBlank="1" showErrorMessage="1" sqref="O111">
      <formula1>0</formula1>
      <formula2>NaN</formula2>
    </dataValidation>
    <dataValidation type="decimal" allowBlank="1" showErrorMessage="1" sqref="O112">
      <formula1>0</formula1>
      <formula2>NaN</formula2>
    </dataValidation>
    <dataValidation type="decimal" allowBlank="1" showErrorMessage="1" sqref="O113">
      <formula1>0</formula1>
      <formula2>NaN</formula2>
    </dataValidation>
    <dataValidation type="decimal" allowBlank="1" showErrorMessage="1" sqref="O114">
      <formula1>0</formula1>
      <formula2>NaN</formula2>
    </dataValidation>
    <dataValidation type="decimal" allowBlank="1" showErrorMessage="1" sqref="O115">
      <formula1>0</formula1>
      <formula2>NaN</formula2>
    </dataValidation>
    <dataValidation type="decimal" allowBlank="1" showErrorMessage="1" sqref="O116">
      <formula1>0</formula1>
      <formula2>NaN</formula2>
    </dataValidation>
    <dataValidation type="decimal" allowBlank="1" showErrorMessage="1" sqref="O117">
      <formula1>0</formula1>
      <formula2>NaN</formula2>
    </dataValidation>
    <dataValidation type="decimal" allowBlank="1" showErrorMessage="1" sqref="O118">
      <formula1>0</formula1>
      <formula2>NaN</formula2>
    </dataValidation>
    <dataValidation type="decimal" allowBlank="1" showErrorMessage="1" sqref="O119">
      <formula1>0</formula1>
      <formula2>NaN</formula2>
    </dataValidation>
    <dataValidation type="decimal" allowBlank="1" showErrorMessage="1" sqref="O120">
      <formula1>0</formula1>
      <formula2>NaN</formula2>
    </dataValidation>
    <dataValidation type="decimal" allowBlank="1" showErrorMessage="1" sqref="O121">
      <formula1>0</formula1>
      <formula2>NaN</formula2>
    </dataValidation>
    <dataValidation type="decimal" allowBlank="1" showErrorMessage="1" sqref="O122">
      <formula1>0</formula1>
      <formula2>NaN</formula2>
    </dataValidation>
    <dataValidation type="decimal" allowBlank="1" showErrorMessage="1" sqref="O123">
      <formula1>0</formula1>
      <formula2>NaN</formula2>
    </dataValidation>
    <dataValidation type="decimal" allowBlank="1" showErrorMessage="1" sqref="O124">
      <formula1>0</formula1>
      <formula2>NaN</formula2>
    </dataValidation>
    <dataValidation type="decimal" allowBlank="1" showErrorMessage="1" sqref="O125">
      <formula1>0</formula1>
      <formula2>NaN</formula2>
    </dataValidation>
    <dataValidation type="decimal" allowBlank="1" showErrorMessage="1" sqref="O126">
      <formula1>0</formula1>
      <formula2>NaN</formula2>
    </dataValidation>
    <dataValidation type="decimal" allowBlank="1" showErrorMessage="1" sqref="O127">
      <formula1>0</formula1>
      <formula2>NaN</formula2>
    </dataValidation>
    <dataValidation type="decimal" allowBlank="1" showErrorMessage="1" sqref="O128">
      <formula1>0</formula1>
      <formula2>NaN</formula2>
    </dataValidation>
    <dataValidation type="decimal" allowBlank="1" showErrorMessage="1" sqref="O129">
      <formula1>0</formula1>
      <formula2>NaN</formula2>
    </dataValidation>
    <dataValidation type="decimal" allowBlank="1" showErrorMessage="1" sqref="O130">
      <formula1>0</formula1>
      <formula2>NaN</formula2>
    </dataValidation>
    <dataValidation type="decimal" allowBlank="1" showErrorMessage="1" sqref="O131">
      <formula1>0</formula1>
      <formula2>NaN</formula2>
    </dataValidation>
    <dataValidation type="decimal" allowBlank="1" showErrorMessage="1" sqref="O132">
      <formula1>0</formula1>
      <formula2>NaN</formula2>
    </dataValidation>
    <dataValidation type="decimal" allowBlank="1" showErrorMessage="1" sqref="O133">
      <formula1>0</formula1>
      <formula2>NaN</formula2>
    </dataValidation>
    <dataValidation type="decimal" allowBlank="1" showErrorMessage="1" sqref="O134">
      <formula1>0</formula1>
      <formula2>NaN</formula2>
    </dataValidation>
    <dataValidation type="decimal" allowBlank="1" showErrorMessage="1" sqref="O135">
      <formula1>0</formula1>
      <formula2>NaN</formula2>
    </dataValidation>
    <dataValidation type="decimal" allowBlank="1" showErrorMessage="1" sqref="O136">
      <formula1>0</formula1>
      <formula2>NaN</formula2>
    </dataValidation>
    <dataValidation type="decimal" allowBlank="1" showErrorMessage="1" sqref="O137">
      <formula1>0</formula1>
      <formula2>NaN</formula2>
    </dataValidation>
    <dataValidation type="decimal" allowBlank="1" showErrorMessage="1" sqref="O138">
      <formula1>0</formula1>
      <formula2>NaN</formula2>
    </dataValidation>
    <dataValidation type="decimal" allowBlank="1" showErrorMessage="1" sqref="O139">
      <formula1>0</formula1>
      <formula2>NaN</formula2>
    </dataValidation>
    <dataValidation type="decimal" allowBlank="1" showErrorMessage="1" sqref="O140">
      <formula1>0</formula1>
      <formula2>NaN</formula2>
    </dataValidation>
    <dataValidation type="decimal" allowBlank="1" showErrorMessage="1" sqref="O141">
      <formula1>0</formula1>
      <formula2>NaN</formula2>
    </dataValidation>
    <dataValidation type="decimal" allowBlank="1" showErrorMessage="1" sqref="O17">
      <formula1>0</formula1>
      <formula2>NaN</formula2>
    </dataValidation>
    <dataValidation type="decimal" allowBlank="1" showErrorMessage="1" sqref="O18">
      <formula1>0</formula1>
      <formula2>NaN</formula2>
    </dataValidation>
    <dataValidation type="decimal" allowBlank="1" showErrorMessage="1" sqref="O19">
      <formula1>0</formula1>
      <formula2>NaN</formula2>
    </dataValidation>
    <dataValidation type="decimal" allowBlank="1" showErrorMessage="1" sqref="O20">
      <formula1>0</formula1>
      <formula2>NaN</formula2>
    </dataValidation>
    <dataValidation type="decimal" allowBlank="1" showErrorMessage="1" sqref="O21">
      <formula1>0</formula1>
      <formula2>NaN</formula2>
    </dataValidation>
    <dataValidation type="decimal" allowBlank="1" showErrorMessage="1" sqref="O22">
      <formula1>0</formula1>
      <formula2>NaN</formula2>
    </dataValidation>
    <dataValidation type="decimal" allowBlank="1" showErrorMessage="1" sqref="O23">
      <formula1>0</formula1>
      <formula2>NaN</formula2>
    </dataValidation>
    <dataValidation type="decimal" allowBlank="1" showErrorMessage="1" sqref="O24">
      <formula1>0</formula1>
      <formula2>NaN</formula2>
    </dataValidation>
    <dataValidation type="decimal" allowBlank="1" showErrorMessage="1" sqref="O25">
      <formula1>0</formula1>
      <formula2>NaN</formula2>
    </dataValidation>
    <dataValidation type="decimal" allowBlank="1" showErrorMessage="1" sqref="O26">
      <formula1>0</formula1>
      <formula2>NaN</formula2>
    </dataValidation>
    <dataValidation type="decimal" allowBlank="1" showErrorMessage="1" sqref="O27">
      <formula1>0</formula1>
      <formula2>NaN</formula2>
    </dataValidation>
    <dataValidation type="decimal" allowBlank="1" showErrorMessage="1" sqref="O28">
      <formula1>0</formula1>
      <formula2>NaN</formula2>
    </dataValidation>
    <dataValidation type="decimal" allowBlank="1" showErrorMessage="1" sqref="O29">
      <formula1>0</formula1>
      <formula2>NaN</formula2>
    </dataValidation>
    <dataValidation type="decimal" allowBlank="1" showErrorMessage="1" sqref="O30">
      <formula1>0</formula1>
      <formula2>NaN</formula2>
    </dataValidation>
    <dataValidation type="decimal" allowBlank="1" showErrorMessage="1" sqref="O31">
      <formula1>0</formula1>
      <formula2>NaN</formula2>
    </dataValidation>
    <dataValidation type="decimal" allowBlank="1" showErrorMessage="1" sqref="O32">
      <formula1>0</formula1>
      <formula2>NaN</formula2>
    </dataValidation>
    <dataValidation type="decimal" allowBlank="1" showErrorMessage="1" sqref="O33">
      <formula1>0</formula1>
      <formula2>NaN</formula2>
    </dataValidation>
    <dataValidation type="decimal" allowBlank="1" showErrorMessage="1" sqref="O34">
      <formula1>0</formula1>
      <formula2>NaN</formula2>
    </dataValidation>
    <dataValidation type="decimal" allowBlank="1" showErrorMessage="1" sqref="O35">
      <formula1>0</formula1>
      <formula2>NaN</formula2>
    </dataValidation>
    <dataValidation type="decimal" allowBlank="1" showErrorMessage="1" sqref="O36">
      <formula1>0</formula1>
      <formula2>NaN</formula2>
    </dataValidation>
    <dataValidation type="decimal" allowBlank="1" showErrorMessage="1" sqref="O37">
      <formula1>0</formula1>
      <formula2>NaN</formula2>
    </dataValidation>
    <dataValidation type="decimal" allowBlank="1" showErrorMessage="1" sqref="O38">
      <formula1>0</formula1>
      <formula2>NaN</formula2>
    </dataValidation>
    <dataValidation type="decimal" allowBlank="1" showErrorMessage="1" sqref="O39">
      <formula1>0</formula1>
      <formula2>NaN</formula2>
    </dataValidation>
    <dataValidation type="decimal" allowBlank="1" showErrorMessage="1" sqref="O40">
      <formula1>0</formula1>
      <formula2>NaN</formula2>
    </dataValidation>
    <dataValidation type="decimal" allowBlank="1" showErrorMessage="1" sqref="O41">
      <formula1>0</formula1>
      <formula2>NaN</formula2>
    </dataValidation>
    <dataValidation type="decimal" allowBlank="1" showErrorMessage="1" sqref="O42">
      <formula1>0</formula1>
      <formula2>NaN</formula2>
    </dataValidation>
    <dataValidation type="decimal" allowBlank="1" showErrorMessage="1" sqref="O43">
      <formula1>0</formula1>
      <formula2>NaN</formula2>
    </dataValidation>
    <dataValidation type="decimal" allowBlank="1" showErrorMessage="1" sqref="O44">
      <formula1>0</formula1>
      <formula2>NaN</formula2>
    </dataValidation>
    <dataValidation type="decimal" allowBlank="1" showErrorMessage="1" sqref="O45">
      <formula1>0</formula1>
      <formula2>NaN</formula2>
    </dataValidation>
    <dataValidation type="decimal" allowBlank="1" showErrorMessage="1" sqref="O46">
      <formula1>0</formula1>
      <formula2>NaN</formula2>
    </dataValidation>
    <dataValidation type="decimal" allowBlank="1" showErrorMessage="1" sqref="O47">
      <formula1>0</formula1>
      <formula2>NaN</formula2>
    </dataValidation>
    <dataValidation type="decimal" allowBlank="1" showErrorMessage="1" sqref="O48">
      <formula1>0</formula1>
      <formula2>NaN</formula2>
    </dataValidation>
    <dataValidation type="decimal" allowBlank="1" showErrorMessage="1" sqref="O49">
      <formula1>0</formula1>
      <formula2>NaN</formula2>
    </dataValidation>
    <dataValidation type="decimal" allowBlank="1" showErrorMessage="1" sqref="O50">
      <formula1>0</formula1>
      <formula2>NaN</formula2>
    </dataValidation>
    <dataValidation type="decimal" allowBlank="1" showErrorMessage="1" sqref="O51">
      <formula1>0</formula1>
      <formula2>NaN</formula2>
    </dataValidation>
    <dataValidation type="decimal" allowBlank="1" showErrorMessage="1" sqref="O52">
      <formula1>0</formula1>
      <formula2>NaN</formula2>
    </dataValidation>
    <dataValidation type="decimal" allowBlank="1" showErrorMessage="1" sqref="O53">
      <formula1>0</formula1>
      <formula2>NaN</formula2>
    </dataValidation>
    <dataValidation type="decimal" allowBlank="1" showErrorMessage="1" sqref="O54">
      <formula1>0</formula1>
      <formula2>NaN</formula2>
    </dataValidation>
    <dataValidation type="decimal" allowBlank="1" showErrorMessage="1" sqref="O55">
      <formula1>0</formula1>
      <formula2>NaN</formula2>
    </dataValidation>
    <dataValidation type="decimal" allowBlank="1" showErrorMessage="1" sqref="O56">
      <formula1>0</formula1>
      <formula2>NaN</formula2>
    </dataValidation>
    <dataValidation type="decimal" allowBlank="1" showErrorMessage="1" sqref="O57">
      <formula1>0</formula1>
      <formula2>NaN</formula2>
    </dataValidation>
    <dataValidation type="decimal" allowBlank="1" showErrorMessage="1" sqref="O58">
      <formula1>0</formula1>
      <formula2>NaN</formula2>
    </dataValidation>
    <dataValidation type="decimal" allowBlank="1" showErrorMessage="1" sqref="O59">
      <formula1>0</formula1>
      <formula2>NaN</formula2>
    </dataValidation>
    <dataValidation type="decimal" allowBlank="1" showErrorMessage="1" sqref="O60">
      <formula1>0</formula1>
      <formula2>NaN</formula2>
    </dataValidation>
    <dataValidation type="decimal" allowBlank="1" showErrorMessage="1" sqref="O61">
      <formula1>0</formula1>
      <formula2>NaN</formula2>
    </dataValidation>
    <dataValidation type="decimal" allowBlank="1" showErrorMessage="1" sqref="O62">
      <formula1>0</formula1>
      <formula2>NaN</formula2>
    </dataValidation>
    <dataValidation type="decimal" allowBlank="1" showErrorMessage="1" sqref="O63">
      <formula1>0</formula1>
      <formula2>NaN</formula2>
    </dataValidation>
    <dataValidation type="decimal" allowBlank="1" showErrorMessage="1" sqref="O64">
      <formula1>0</formula1>
      <formula2>NaN</formula2>
    </dataValidation>
    <dataValidation type="decimal" allowBlank="1" showErrorMessage="1" sqref="O65">
      <formula1>0</formula1>
      <formula2>NaN</formula2>
    </dataValidation>
    <dataValidation type="decimal" allowBlank="1" showErrorMessage="1" sqref="O66">
      <formula1>0</formula1>
      <formula2>NaN</formula2>
    </dataValidation>
    <dataValidation type="decimal" allowBlank="1" showErrorMessage="1" sqref="O67">
      <formula1>0</formula1>
      <formula2>NaN</formula2>
    </dataValidation>
    <dataValidation type="decimal" allowBlank="1" showErrorMessage="1" sqref="O68">
      <formula1>0</formula1>
      <formula2>NaN</formula2>
    </dataValidation>
    <dataValidation type="decimal" allowBlank="1" showErrorMessage="1" sqref="O69">
      <formula1>0</formula1>
      <formula2>NaN</formula2>
    </dataValidation>
    <dataValidation type="decimal" allowBlank="1" showErrorMessage="1" sqref="O70">
      <formula1>0</formula1>
      <formula2>NaN</formula2>
    </dataValidation>
    <dataValidation type="decimal" allowBlank="1" showErrorMessage="1" sqref="O71">
      <formula1>0</formula1>
      <formula2>NaN</formula2>
    </dataValidation>
    <dataValidation type="decimal" allowBlank="1" showErrorMessage="1" sqref="O72">
      <formula1>0</formula1>
      <formula2>NaN</formula2>
    </dataValidation>
    <dataValidation type="decimal" allowBlank="1" showErrorMessage="1" sqref="O73">
      <formula1>0</formula1>
      <formula2>NaN</formula2>
    </dataValidation>
    <dataValidation type="decimal" allowBlank="1" showErrorMessage="1" sqref="O74">
      <formula1>0</formula1>
      <formula2>NaN</formula2>
    </dataValidation>
    <dataValidation type="decimal" allowBlank="1" showErrorMessage="1" sqref="O75">
      <formula1>0</formula1>
      <formula2>NaN</formula2>
    </dataValidation>
    <dataValidation type="decimal" allowBlank="1" showErrorMessage="1" sqref="O76">
      <formula1>0</formula1>
      <formula2>NaN</formula2>
    </dataValidation>
    <dataValidation type="decimal" allowBlank="1" showErrorMessage="1" sqref="O77">
      <formula1>0</formula1>
      <formula2>NaN</formula2>
    </dataValidation>
    <dataValidation type="decimal" allowBlank="1" showErrorMessage="1" sqref="O78">
      <formula1>0</formula1>
      <formula2>NaN</formula2>
    </dataValidation>
    <dataValidation type="decimal" allowBlank="1" showErrorMessage="1" sqref="O79">
      <formula1>0</formula1>
      <formula2>NaN</formula2>
    </dataValidation>
    <dataValidation type="decimal" allowBlank="1" showErrorMessage="1" sqref="O80">
      <formula1>0</formula1>
      <formula2>NaN</formula2>
    </dataValidation>
    <dataValidation type="decimal" allowBlank="1" showErrorMessage="1" sqref="O81">
      <formula1>0</formula1>
      <formula2>NaN</formula2>
    </dataValidation>
    <dataValidation type="decimal" allowBlank="1" showErrorMessage="1" sqref="O82">
      <formula1>0</formula1>
      <formula2>NaN</formula2>
    </dataValidation>
    <dataValidation type="decimal" allowBlank="1" showErrorMessage="1" sqref="O83">
      <formula1>0</formula1>
      <formula2>NaN</formula2>
    </dataValidation>
    <dataValidation type="decimal" allowBlank="1" showErrorMessage="1" sqref="O84">
      <formula1>0</formula1>
      <formula2>NaN</formula2>
    </dataValidation>
    <dataValidation type="decimal" allowBlank="1" showErrorMessage="1" sqref="O85">
      <formula1>0</formula1>
      <formula2>NaN</formula2>
    </dataValidation>
    <dataValidation type="decimal" allowBlank="1" showErrorMessage="1" sqref="O86">
      <formula1>0</formula1>
      <formula2>NaN</formula2>
    </dataValidation>
    <dataValidation type="decimal" allowBlank="1" showErrorMessage="1" sqref="O87">
      <formula1>0</formula1>
      <formula2>NaN</formula2>
    </dataValidation>
    <dataValidation type="decimal" allowBlank="1" showErrorMessage="1" sqref="O88">
      <formula1>0</formula1>
      <formula2>NaN</formula2>
    </dataValidation>
    <dataValidation type="decimal" allowBlank="1" showErrorMessage="1" sqref="O89">
      <formula1>0</formula1>
      <formula2>NaN</formula2>
    </dataValidation>
    <dataValidation type="decimal" allowBlank="1" showErrorMessage="1" sqref="O90">
      <formula1>0</formula1>
      <formula2>NaN</formula2>
    </dataValidation>
    <dataValidation type="decimal" allowBlank="1" showErrorMessage="1" sqref="O91">
      <formula1>0</formula1>
      <formula2>NaN</formula2>
    </dataValidation>
    <dataValidation type="decimal" allowBlank="1" showErrorMessage="1" sqref="O92">
      <formula1>0</formula1>
      <formula2>NaN</formula2>
    </dataValidation>
    <dataValidation type="decimal" allowBlank="1" showErrorMessage="1" sqref="O93">
      <formula1>0</formula1>
      <formula2>NaN</formula2>
    </dataValidation>
    <dataValidation type="decimal" allowBlank="1" showErrorMessage="1" sqref="O94">
      <formula1>0</formula1>
      <formula2>NaN</formula2>
    </dataValidation>
    <dataValidation type="decimal" allowBlank="1" showErrorMessage="1" sqref="O95">
      <formula1>0</formula1>
      <formula2>NaN</formula2>
    </dataValidation>
    <dataValidation type="decimal" allowBlank="1" showErrorMessage="1" sqref="O96">
      <formula1>0</formula1>
      <formula2>NaN</formula2>
    </dataValidation>
    <dataValidation type="decimal" allowBlank="1" showErrorMessage="1" sqref="O97">
      <formula1>0</formula1>
      <formula2>NaN</formula2>
    </dataValidation>
    <dataValidation type="decimal" allowBlank="1" showErrorMessage="1" sqref="O98">
      <formula1>0</formula1>
      <formula2>NaN</formula2>
    </dataValidation>
    <dataValidation type="decimal" allowBlank="1" showErrorMessage="1" sqref="O99">
      <formula1>0</formula1>
      <formula2>NaN</formula2>
    </dataValidation>
    <dataValidation type="decimal" allowBlank="1" showErrorMessage="1" sqref="P100">
      <formula1>0</formula1>
      <formula2>NaN</formula2>
    </dataValidation>
    <dataValidation type="decimal" allowBlank="1" showErrorMessage="1" sqref="P101">
      <formula1>0</formula1>
      <formula2>NaN</formula2>
    </dataValidation>
    <dataValidation type="decimal" allowBlank="1" showErrorMessage="1" sqref="P102">
      <formula1>0</formula1>
      <formula2>NaN</formula2>
    </dataValidation>
    <dataValidation type="decimal" allowBlank="1" showErrorMessage="1" sqref="P103">
      <formula1>0</formula1>
      <formula2>NaN</formula2>
    </dataValidation>
    <dataValidation type="decimal" allowBlank="1" showErrorMessage="1" sqref="P104">
      <formula1>0</formula1>
      <formula2>NaN</formula2>
    </dataValidation>
    <dataValidation type="decimal" allowBlank="1" showErrorMessage="1" sqref="P105">
      <formula1>0</formula1>
      <formula2>NaN</formula2>
    </dataValidation>
    <dataValidation type="decimal" allowBlank="1" showErrorMessage="1" sqref="P106">
      <formula1>0</formula1>
      <formula2>NaN</formula2>
    </dataValidation>
    <dataValidation type="decimal" allowBlank="1" showErrorMessage="1" sqref="P107">
      <formula1>0</formula1>
      <formula2>NaN</formula2>
    </dataValidation>
    <dataValidation type="decimal" allowBlank="1" showErrorMessage="1" sqref="P108">
      <formula1>0</formula1>
      <formula2>NaN</formula2>
    </dataValidation>
    <dataValidation type="decimal" allowBlank="1" showErrorMessage="1" sqref="P109">
      <formula1>0</formula1>
      <formula2>NaN</formula2>
    </dataValidation>
    <dataValidation type="decimal" allowBlank="1" showErrorMessage="1" sqref="P110">
      <formula1>0</formula1>
      <formula2>NaN</formula2>
    </dataValidation>
    <dataValidation type="decimal" allowBlank="1" showErrorMessage="1" sqref="P111">
      <formula1>0</formula1>
      <formula2>NaN</formula2>
    </dataValidation>
    <dataValidation type="decimal" allowBlank="1" showErrorMessage="1" sqref="P112">
      <formula1>0</formula1>
      <formula2>NaN</formula2>
    </dataValidation>
    <dataValidation type="decimal" allowBlank="1" showErrorMessage="1" sqref="P113">
      <formula1>0</formula1>
      <formula2>NaN</formula2>
    </dataValidation>
    <dataValidation type="decimal" allowBlank="1" showErrorMessage="1" sqref="P114">
      <formula1>0</formula1>
      <formula2>NaN</formula2>
    </dataValidation>
    <dataValidation type="decimal" allowBlank="1" showErrorMessage="1" sqref="P115">
      <formula1>0</formula1>
      <formula2>NaN</formula2>
    </dataValidation>
    <dataValidation type="decimal" allowBlank="1" showErrorMessage="1" sqref="P116">
      <formula1>0</formula1>
      <formula2>NaN</formula2>
    </dataValidation>
    <dataValidation type="decimal" allowBlank="1" showErrorMessage="1" sqref="P117">
      <formula1>0</formula1>
      <formula2>NaN</formula2>
    </dataValidation>
    <dataValidation type="decimal" allowBlank="1" showErrorMessage="1" sqref="P118">
      <formula1>0</formula1>
      <formula2>NaN</formula2>
    </dataValidation>
    <dataValidation type="decimal" allowBlank="1" showErrorMessage="1" sqref="P119">
      <formula1>0</formula1>
      <formula2>NaN</formula2>
    </dataValidation>
    <dataValidation type="decimal" allowBlank="1" showErrorMessage="1" sqref="P120">
      <formula1>0</formula1>
      <formula2>NaN</formula2>
    </dataValidation>
    <dataValidation type="decimal" allowBlank="1" showErrorMessage="1" sqref="P121">
      <formula1>0</formula1>
      <formula2>NaN</formula2>
    </dataValidation>
    <dataValidation type="decimal" allowBlank="1" showErrorMessage="1" sqref="P122">
      <formula1>0</formula1>
      <formula2>NaN</formula2>
    </dataValidation>
    <dataValidation type="decimal" allowBlank="1" showErrorMessage="1" sqref="P123">
      <formula1>0</formula1>
      <formula2>NaN</formula2>
    </dataValidation>
    <dataValidation type="decimal" allowBlank="1" showErrorMessage="1" sqref="P124">
      <formula1>0</formula1>
      <formula2>NaN</formula2>
    </dataValidation>
    <dataValidation type="decimal" allowBlank="1" showErrorMessage="1" sqref="P125">
      <formula1>0</formula1>
      <formula2>NaN</formula2>
    </dataValidation>
    <dataValidation type="decimal" allowBlank="1" showErrorMessage="1" sqref="P126">
      <formula1>0</formula1>
      <formula2>NaN</formula2>
    </dataValidation>
    <dataValidation type="decimal" allowBlank="1" showErrorMessage="1" sqref="P127">
      <formula1>0</formula1>
      <formula2>NaN</formula2>
    </dataValidation>
    <dataValidation type="decimal" allowBlank="1" showErrorMessage="1" sqref="P128">
      <formula1>0</formula1>
      <formula2>NaN</formula2>
    </dataValidation>
    <dataValidation type="decimal" allowBlank="1" showErrorMessage="1" sqref="P129">
      <formula1>0</formula1>
      <formula2>NaN</formula2>
    </dataValidation>
    <dataValidation type="decimal" allowBlank="1" showErrorMessage="1" sqref="P130">
      <formula1>0</formula1>
      <formula2>NaN</formula2>
    </dataValidation>
    <dataValidation type="decimal" allowBlank="1" showErrorMessage="1" sqref="P131">
      <formula1>0</formula1>
      <formula2>NaN</formula2>
    </dataValidation>
    <dataValidation type="decimal" allowBlank="1" showErrorMessage="1" sqref="P132">
      <formula1>0</formula1>
      <formula2>NaN</formula2>
    </dataValidation>
    <dataValidation type="decimal" allowBlank="1" showErrorMessage="1" sqref="P133">
      <formula1>0</formula1>
      <formula2>NaN</formula2>
    </dataValidation>
    <dataValidation type="decimal" allowBlank="1" showErrorMessage="1" sqref="P134">
      <formula1>0</formula1>
      <formula2>NaN</formula2>
    </dataValidation>
    <dataValidation type="decimal" allowBlank="1" showErrorMessage="1" sqref="P135">
      <formula1>0</formula1>
      <formula2>NaN</formula2>
    </dataValidation>
    <dataValidation type="decimal" allowBlank="1" showErrorMessage="1" sqref="P136">
      <formula1>0</formula1>
      <formula2>NaN</formula2>
    </dataValidation>
    <dataValidation type="decimal" allowBlank="1" showErrorMessage="1" sqref="P137">
      <formula1>0</formula1>
      <formula2>NaN</formula2>
    </dataValidation>
    <dataValidation type="decimal" allowBlank="1" showErrorMessage="1" sqref="P138">
      <formula1>0</formula1>
      <formula2>NaN</formula2>
    </dataValidation>
    <dataValidation type="decimal" allowBlank="1" showErrorMessage="1" sqref="P139">
      <formula1>0</formula1>
      <formula2>NaN</formula2>
    </dataValidation>
    <dataValidation type="decimal" allowBlank="1" showErrorMessage="1" sqref="P140">
      <formula1>0</formula1>
      <formula2>NaN</formula2>
    </dataValidation>
    <dataValidation type="decimal" allowBlank="1" showErrorMessage="1" sqref="P141">
      <formula1>0</formula1>
      <formula2>NaN</formula2>
    </dataValidation>
    <dataValidation type="decimal" allowBlank="1" showErrorMessage="1" sqref="P17">
      <formula1>0</formula1>
      <formula2>NaN</formula2>
    </dataValidation>
    <dataValidation type="decimal" allowBlank="1" showErrorMessage="1" sqref="P18">
      <formula1>0</formula1>
      <formula2>NaN</formula2>
    </dataValidation>
    <dataValidation type="decimal" allowBlank="1" showErrorMessage="1" sqref="P19">
      <formula1>0</formula1>
      <formula2>NaN</formula2>
    </dataValidation>
    <dataValidation type="decimal" allowBlank="1" showErrorMessage="1" sqref="P20">
      <formula1>0</formula1>
      <formula2>NaN</formula2>
    </dataValidation>
    <dataValidation type="decimal" allowBlank="1" showErrorMessage="1" sqref="P21">
      <formula1>0</formula1>
      <formula2>NaN</formula2>
    </dataValidation>
    <dataValidation type="decimal" allowBlank="1" showErrorMessage="1" sqref="P22">
      <formula1>0</formula1>
      <formula2>NaN</formula2>
    </dataValidation>
    <dataValidation type="decimal" allowBlank="1" showErrorMessage="1" sqref="P23">
      <formula1>0</formula1>
      <formula2>NaN</formula2>
    </dataValidation>
    <dataValidation type="decimal" allowBlank="1" showErrorMessage="1" sqref="P24">
      <formula1>0</formula1>
      <formula2>NaN</formula2>
    </dataValidation>
    <dataValidation type="decimal" allowBlank="1" showErrorMessage="1" sqref="P25">
      <formula1>0</formula1>
      <formula2>NaN</formula2>
    </dataValidation>
    <dataValidation type="decimal" allowBlank="1" showErrorMessage="1" sqref="P26">
      <formula1>0</formula1>
      <formula2>NaN</formula2>
    </dataValidation>
    <dataValidation type="decimal" allowBlank="1" showErrorMessage="1" sqref="P27">
      <formula1>0</formula1>
      <formula2>NaN</formula2>
    </dataValidation>
    <dataValidation type="decimal" allowBlank="1" showErrorMessage="1" sqref="P28">
      <formula1>0</formula1>
      <formula2>NaN</formula2>
    </dataValidation>
    <dataValidation type="decimal" allowBlank="1" showErrorMessage="1" sqref="P29">
      <formula1>0</formula1>
      <formula2>NaN</formula2>
    </dataValidation>
    <dataValidation type="decimal" allowBlank="1" showErrorMessage="1" sqref="P30">
      <formula1>0</formula1>
      <formula2>NaN</formula2>
    </dataValidation>
    <dataValidation type="decimal" allowBlank="1" showErrorMessage="1" sqref="P31">
      <formula1>0</formula1>
      <formula2>NaN</formula2>
    </dataValidation>
    <dataValidation type="decimal" allowBlank="1" showErrorMessage="1" sqref="P32">
      <formula1>0</formula1>
      <formula2>NaN</formula2>
    </dataValidation>
    <dataValidation type="decimal" allowBlank="1" showErrorMessage="1" sqref="P33">
      <formula1>0</formula1>
      <formula2>NaN</formula2>
    </dataValidation>
    <dataValidation type="decimal" allowBlank="1" showErrorMessage="1" sqref="P34">
      <formula1>0</formula1>
      <formula2>NaN</formula2>
    </dataValidation>
    <dataValidation type="decimal" allowBlank="1" showErrorMessage="1" sqref="P35">
      <formula1>0</formula1>
      <formula2>NaN</formula2>
    </dataValidation>
    <dataValidation type="decimal" allowBlank="1" showErrorMessage="1" sqref="P36">
      <formula1>0</formula1>
      <formula2>NaN</formula2>
    </dataValidation>
    <dataValidation type="decimal" allowBlank="1" showErrorMessage="1" sqref="P37">
      <formula1>0</formula1>
      <formula2>NaN</formula2>
    </dataValidation>
    <dataValidation type="decimal" allowBlank="1" showErrorMessage="1" sqref="P38">
      <formula1>0</formula1>
      <formula2>NaN</formula2>
    </dataValidation>
    <dataValidation type="decimal" allowBlank="1" showErrorMessage="1" sqref="P39">
      <formula1>0</formula1>
      <formula2>NaN</formula2>
    </dataValidation>
    <dataValidation type="decimal" allowBlank="1" showErrorMessage="1" sqref="P40">
      <formula1>0</formula1>
      <formula2>NaN</formula2>
    </dataValidation>
    <dataValidation type="decimal" allowBlank="1" showErrorMessage="1" sqref="P41">
      <formula1>0</formula1>
      <formula2>NaN</formula2>
    </dataValidation>
    <dataValidation type="decimal" allowBlank="1" showErrorMessage="1" sqref="P42">
      <formula1>0</formula1>
      <formula2>NaN</formula2>
    </dataValidation>
    <dataValidation type="decimal" allowBlank="1" showErrorMessage="1" sqref="P43">
      <formula1>0</formula1>
      <formula2>NaN</formula2>
    </dataValidation>
    <dataValidation type="decimal" allowBlank="1" showErrorMessage="1" sqref="P44">
      <formula1>0</formula1>
      <formula2>NaN</formula2>
    </dataValidation>
    <dataValidation type="decimal" allowBlank="1" showErrorMessage="1" sqref="P45">
      <formula1>0</formula1>
      <formula2>NaN</formula2>
    </dataValidation>
    <dataValidation type="decimal" allowBlank="1" showErrorMessage="1" sqref="P46">
      <formula1>0</formula1>
      <formula2>NaN</formula2>
    </dataValidation>
    <dataValidation type="decimal" allowBlank="1" showErrorMessage="1" sqref="P47">
      <formula1>0</formula1>
      <formula2>NaN</formula2>
    </dataValidation>
    <dataValidation type="decimal" allowBlank="1" showErrorMessage="1" sqref="P48">
      <formula1>0</formula1>
      <formula2>NaN</formula2>
    </dataValidation>
    <dataValidation type="decimal" allowBlank="1" showErrorMessage="1" sqref="P49">
      <formula1>0</formula1>
      <formula2>NaN</formula2>
    </dataValidation>
    <dataValidation type="decimal" allowBlank="1" showErrorMessage="1" sqref="P50">
      <formula1>0</formula1>
      <formula2>NaN</formula2>
    </dataValidation>
    <dataValidation type="decimal" allowBlank="1" showErrorMessage="1" sqref="P51">
      <formula1>0</formula1>
      <formula2>NaN</formula2>
    </dataValidation>
    <dataValidation type="decimal" allowBlank="1" showErrorMessage="1" sqref="P52">
      <formula1>0</formula1>
      <formula2>NaN</formula2>
    </dataValidation>
    <dataValidation type="decimal" allowBlank="1" showErrorMessage="1" sqref="P53">
      <formula1>0</formula1>
      <formula2>NaN</formula2>
    </dataValidation>
    <dataValidation type="decimal" allowBlank="1" showErrorMessage="1" sqref="P54">
      <formula1>0</formula1>
      <formula2>NaN</formula2>
    </dataValidation>
    <dataValidation type="decimal" allowBlank="1" showErrorMessage="1" sqref="P55">
      <formula1>0</formula1>
      <formula2>NaN</formula2>
    </dataValidation>
    <dataValidation type="decimal" allowBlank="1" showErrorMessage="1" sqref="P56">
      <formula1>0</formula1>
      <formula2>NaN</formula2>
    </dataValidation>
    <dataValidation type="decimal" allowBlank="1" showErrorMessage="1" sqref="P57">
      <formula1>0</formula1>
      <formula2>NaN</formula2>
    </dataValidation>
    <dataValidation type="decimal" allowBlank="1" showErrorMessage="1" sqref="P58">
      <formula1>0</formula1>
      <formula2>NaN</formula2>
    </dataValidation>
    <dataValidation type="decimal" allowBlank="1" showErrorMessage="1" sqref="P59">
      <formula1>0</formula1>
      <formula2>NaN</formula2>
    </dataValidation>
    <dataValidation type="decimal" allowBlank="1" showErrorMessage="1" sqref="P60">
      <formula1>0</formula1>
      <formula2>NaN</formula2>
    </dataValidation>
    <dataValidation type="decimal" allowBlank="1" showErrorMessage="1" sqref="P61">
      <formula1>0</formula1>
      <formula2>NaN</formula2>
    </dataValidation>
    <dataValidation type="decimal" allowBlank="1" showErrorMessage="1" sqref="P62">
      <formula1>0</formula1>
      <formula2>NaN</formula2>
    </dataValidation>
    <dataValidation type="decimal" allowBlank="1" showErrorMessage="1" sqref="P63">
      <formula1>0</formula1>
      <formula2>NaN</formula2>
    </dataValidation>
    <dataValidation type="decimal" allowBlank="1" showErrorMessage="1" sqref="P64">
      <formula1>0</formula1>
      <formula2>NaN</formula2>
    </dataValidation>
    <dataValidation type="decimal" allowBlank="1" showErrorMessage="1" sqref="P65">
      <formula1>0</formula1>
      <formula2>NaN</formula2>
    </dataValidation>
    <dataValidation type="decimal" allowBlank="1" showErrorMessage="1" sqref="P66">
      <formula1>0</formula1>
      <formula2>NaN</formula2>
    </dataValidation>
    <dataValidation type="decimal" allowBlank="1" showErrorMessage="1" sqref="P67">
      <formula1>0</formula1>
      <formula2>NaN</formula2>
    </dataValidation>
    <dataValidation type="decimal" allowBlank="1" showErrorMessage="1" sqref="P68">
      <formula1>0</formula1>
      <formula2>NaN</formula2>
    </dataValidation>
    <dataValidation type="decimal" allowBlank="1" showErrorMessage="1" sqref="P69">
      <formula1>0</formula1>
      <formula2>NaN</formula2>
    </dataValidation>
    <dataValidation type="decimal" allowBlank="1" showErrorMessage="1" sqref="P70">
      <formula1>0</formula1>
      <formula2>NaN</formula2>
    </dataValidation>
    <dataValidation type="decimal" allowBlank="1" showErrorMessage="1" sqref="P71">
      <formula1>0</formula1>
      <formula2>NaN</formula2>
    </dataValidation>
    <dataValidation type="decimal" allowBlank="1" showErrorMessage="1" sqref="P72">
      <formula1>0</formula1>
      <formula2>NaN</formula2>
    </dataValidation>
    <dataValidation type="decimal" allowBlank="1" showErrorMessage="1" sqref="P73">
      <formula1>0</formula1>
      <formula2>NaN</formula2>
    </dataValidation>
    <dataValidation type="decimal" allowBlank="1" showErrorMessage="1" sqref="P74">
      <formula1>0</formula1>
      <formula2>NaN</formula2>
    </dataValidation>
    <dataValidation type="decimal" allowBlank="1" showErrorMessage="1" sqref="P75">
      <formula1>0</formula1>
      <formula2>NaN</formula2>
    </dataValidation>
    <dataValidation type="decimal" allowBlank="1" showErrorMessage="1" sqref="P76">
      <formula1>0</formula1>
      <formula2>NaN</formula2>
    </dataValidation>
    <dataValidation type="decimal" allowBlank="1" showErrorMessage="1" sqref="P77">
      <formula1>0</formula1>
      <formula2>NaN</formula2>
    </dataValidation>
    <dataValidation type="decimal" allowBlank="1" showErrorMessage="1" sqref="P78">
      <formula1>0</formula1>
      <formula2>NaN</formula2>
    </dataValidation>
    <dataValidation type="decimal" allowBlank="1" showErrorMessage="1" sqref="P79">
      <formula1>0</formula1>
      <formula2>NaN</formula2>
    </dataValidation>
    <dataValidation type="decimal" allowBlank="1" showErrorMessage="1" sqref="P80">
      <formula1>0</formula1>
      <formula2>NaN</formula2>
    </dataValidation>
    <dataValidation type="decimal" allowBlank="1" showErrorMessage="1" sqref="P81">
      <formula1>0</formula1>
      <formula2>NaN</formula2>
    </dataValidation>
    <dataValidation type="decimal" allowBlank="1" showErrorMessage="1" sqref="P82">
      <formula1>0</formula1>
      <formula2>NaN</formula2>
    </dataValidation>
    <dataValidation type="decimal" allowBlank="1" showErrorMessage="1" sqref="P83">
      <formula1>0</formula1>
      <formula2>NaN</formula2>
    </dataValidation>
    <dataValidation type="decimal" allowBlank="1" showErrorMessage="1" sqref="P84">
      <formula1>0</formula1>
      <formula2>NaN</formula2>
    </dataValidation>
    <dataValidation type="decimal" allowBlank="1" showErrorMessage="1" sqref="P85">
      <formula1>0</formula1>
      <formula2>NaN</formula2>
    </dataValidation>
    <dataValidation type="decimal" allowBlank="1" showErrorMessage="1" sqref="P86">
      <formula1>0</formula1>
      <formula2>NaN</formula2>
    </dataValidation>
    <dataValidation type="decimal" allowBlank="1" showErrorMessage="1" sqref="P87">
      <formula1>0</formula1>
      <formula2>NaN</formula2>
    </dataValidation>
    <dataValidation type="decimal" allowBlank="1" showErrorMessage="1" sqref="P88">
      <formula1>0</formula1>
      <formula2>NaN</formula2>
    </dataValidation>
    <dataValidation type="decimal" allowBlank="1" showErrorMessage="1" sqref="P89">
      <formula1>0</formula1>
      <formula2>NaN</formula2>
    </dataValidation>
    <dataValidation type="decimal" allowBlank="1" showErrorMessage="1" sqref="P90">
      <formula1>0</formula1>
      <formula2>NaN</formula2>
    </dataValidation>
    <dataValidation type="decimal" allowBlank="1" showErrorMessage="1" sqref="P91">
      <formula1>0</formula1>
      <formula2>NaN</formula2>
    </dataValidation>
    <dataValidation type="decimal" allowBlank="1" showErrorMessage="1" sqref="P92">
      <formula1>0</formula1>
      <formula2>NaN</formula2>
    </dataValidation>
    <dataValidation type="decimal" allowBlank="1" showErrorMessage="1" sqref="P93">
      <formula1>0</formula1>
      <formula2>NaN</formula2>
    </dataValidation>
    <dataValidation type="decimal" allowBlank="1" showErrorMessage="1" sqref="P94">
      <formula1>0</formula1>
      <formula2>NaN</formula2>
    </dataValidation>
    <dataValidation type="decimal" allowBlank="1" showErrorMessage="1" sqref="P95">
      <formula1>0</formula1>
      <formula2>NaN</formula2>
    </dataValidation>
    <dataValidation type="decimal" allowBlank="1" showErrorMessage="1" sqref="P96">
      <formula1>0</formula1>
      <formula2>NaN</formula2>
    </dataValidation>
    <dataValidation type="decimal" allowBlank="1" showErrorMessage="1" sqref="P97">
      <formula1>0</formula1>
      <formula2>NaN</formula2>
    </dataValidation>
    <dataValidation type="decimal" allowBlank="1" showErrorMessage="1" sqref="P98">
      <formula1>0</formula1>
      <formula2>NaN</formula2>
    </dataValidation>
    <dataValidation type="decimal" allowBlank="1" showErrorMessage="1" sqref="P99">
      <formula1>0</formula1>
      <formula2>NaN</formula2>
    </dataValidation>
    <dataValidation type="decimal" allowBlank="1" showErrorMessage="1" sqref="Q100">
      <formula1>0</formula1>
      <formula2>NaN</formula2>
    </dataValidation>
    <dataValidation type="decimal" allowBlank="1" showErrorMessage="1" sqref="Q101">
      <formula1>0</formula1>
      <formula2>NaN</formula2>
    </dataValidation>
    <dataValidation type="decimal" allowBlank="1" showErrorMessage="1" sqref="Q102">
      <formula1>0</formula1>
      <formula2>NaN</formula2>
    </dataValidation>
    <dataValidation type="decimal" allowBlank="1" showErrorMessage="1" sqref="Q103">
      <formula1>0</formula1>
      <formula2>NaN</formula2>
    </dataValidation>
    <dataValidation type="decimal" allowBlank="1" showErrorMessage="1" sqref="Q104">
      <formula1>0</formula1>
      <formula2>NaN</formula2>
    </dataValidation>
    <dataValidation type="decimal" allowBlank="1" showErrorMessage="1" sqref="Q105">
      <formula1>0</formula1>
      <formula2>NaN</formula2>
    </dataValidation>
    <dataValidation type="decimal" allowBlank="1" showErrorMessage="1" sqref="Q106">
      <formula1>0</formula1>
      <formula2>NaN</formula2>
    </dataValidation>
    <dataValidation type="decimal" allowBlank="1" showErrorMessage="1" sqref="Q107">
      <formula1>0</formula1>
      <formula2>NaN</formula2>
    </dataValidation>
    <dataValidation type="decimal" allowBlank="1" showErrorMessage="1" sqref="Q108">
      <formula1>0</formula1>
      <formula2>NaN</formula2>
    </dataValidation>
    <dataValidation type="decimal" allowBlank="1" showErrorMessage="1" sqref="Q109">
      <formula1>0</formula1>
      <formula2>NaN</formula2>
    </dataValidation>
    <dataValidation type="decimal" allowBlank="1" showErrorMessage="1" sqref="Q110">
      <formula1>0</formula1>
      <formula2>NaN</formula2>
    </dataValidation>
    <dataValidation type="decimal" allowBlank="1" showErrorMessage="1" sqref="Q111">
      <formula1>0</formula1>
      <formula2>NaN</formula2>
    </dataValidation>
    <dataValidation type="decimal" allowBlank="1" showErrorMessage="1" sqref="Q112">
      <formula1>0</formula1>
      <formula2>NaN</formula2>
    </dataValidation>
    <dataValidation type="decimal" allowBlank="1" showErrorMessage="1" sqref="Q113">
      <formula1>0</formula1>
      <formula2>NaN</formula2>
    </dataValidation>
    <dataValidation type="decimal" allowBlank="1" showErrorMessage="1" sqref="Q114">
      <formula1>0</formula1>
      <formula2>NaN</formula2>
    </dataValidation>
    <dataValidation type="decimal" allowBlank="1" showErrorMessage="1" sqref="Q115">
      <formula1>0</formula1>
      <formula2>NaN</formula2>
    </dataValidation>
    <dataValidation type="decimal" allowBlank="1" showErrorMessage="1" sqref="Q116">
      <formula1>0</formula1>
      <formula2>NaN</formula2>
    </dataValidation>
    <dataValidation type="decimal" allowBlank="1" showErrorMessage="1" sqref="Q117">
      <formula1>0</formula1>
      <formula2>NaN</formula2>
    </dataValidation>
    <dataValidation type="decimal" allowBlank="1" showErrorMessage="1" sqref="Q118">
      <formula1>0</formula1>
      <formula2>NaN</formula2>
    </dataValidation>
    <dataValidation type="decimal" allowBlank="1" showErrorMessage="1" sqref="Q119">
      <formula1>0</formula1>
      <formula2>NaN</formula2>
    </dataValidation>
    <dataValidation type="decimal" allowBlank="1" showErrorMessage="1" sqref="Q120">
      <formula1>0</formula1>
      <formula2>NaN</formula2>
    </dataValidation>
    <dataValidation type="decimal" allowBlank="1" showErrorMessage="1" sqref="Q121">
      <formula1>0</formula1>
      <formula2>NaN</formula2>
    </dataValidation>
    <dataValidation type="decimal" allowBlank="1" showErrorMessage="1" sqref="Q122">
      <formula1>0</formula1>
      <formula2>NaN</formula2>
    </dataValidation>
    <dataValidation type="decimal" allowBlank="1" showErrorMessage="1" sqref="Q123">
      <formula1>0</formula1>
      <formula2>NaN</formula2>
    </dataValidation>
    <dataValidation type="decimal" allowBlank="1" showErrorMessage="1" sqref="Q124">
      <formula1>0</formula1>
      <formula2>NaN</formula2>
    </dataValidation>
    <dataValidation type="decimal" allowBlank="1" showErrorMessage="1" sqref="Q125">
      <formula1>0</formula1>
      <formula2>NaN</formula2>
    </dataValidation>
    <dataValidation type="decimal" allowBlank="1" showErrorMessage="1" sqref="Q126">
      <formula1>0</formula1>
      <formula2>NaN</formula2>
    </dataValidation>
    <dataValidation type="decimal" allowBlank="1" showErrorMessage="1" sqref="Q127">
      <formula1>0</formula1>
      <formula2>NaN</formula2>
    </dataValidation>
    <dataValidation type="decimal" allowBlank="1" showErrorMessage="1" sqref="Q128">
      <formula1>0</formula1>
      <formula2>NaN</formula2>
    </dataValidation>
    <dataValidation type="decimal" allowBlank="1" showErrorMessage="1" sqref="Q129">
      <formula1>0</formula1>
      <formula2>NaN</formula2>
    </dataValidation>
    <dataValidation type="decimal" allowBlank="1" showErrorMessage="1" sqref="Q130">
      <formula1>0</formula1>
      <formula2>NaN</formula2>
    </dataValidation>
    <dataValidation type="decimal" allowBlank="1" showErrorMessage="1" sqref="Q131">
      <formula1>0</formula1>
      <formula2>NaN</formula2>
    </dataValidation>
    <dataValidation type="decimal" allowBlank="1" showErrorMessage="1" sqref="Q132">
      <formula1>0</formula1>
      <formula2>NaN</formula2>
    </dataValidation>
    <dataValidation type="decimal" allowBlank="1" showErrorMessage="1" sqref="Q133">
      <formula1>0</formula1>
      <formula2>NaN</formula2>
    </dataValidation>
    <dataValidation type="decimal" allowBlank="1" showErrorMessage="1" sqref="Q134">
      <formula1>0</formula1>
      <formula2>NaN</formula2>
    </dataValidation>
    <dataValidation type="decimal" allowBlank="1" showErrorMessage="1" sqref="Q135">
      <formula1>0</formula1>
      <formula2>NaN</formula2>
    </dataValidation>
    <dataValidation type="decimal" allowBlank="1" showErrorMessage="1" sqref="Q136">
      <formula1>0</formula1>
      <formula2>NaN</formula2>
    </dataValidation>
    <dataValidation type="decimal" allowBlank="1" showErrorMessage="1" sqref="Q137">
      <formula1>0</formula1>
      <formula2>NaN</formula2>
    </dataValidation>
    <dataValidation type="decimal" allowBlank="1" showErrorMessage="1" sqref="Q138">
      <formula1>0</formula1>
      <formula2>NaN</formula2>
    </dataValidation>
    <dataValidation type="decimal" allowBlank="1" showErrorMessage="1" sqref="Q139">
      <formula1>0</formula1>
      <formula2>NaN</formula2>
    </dataValidation>
    <dataValidation type="decimal" allowBlank="1" showErrorMessage="1" sqref="Q140">
      <formula1>0</formula1>
      <formula2>NaN</formula2>
    </dataValidation>
    <dataValidation type="decimal" allowBlank="1" showErrorMessage="1" sqref="Q141">
      <formula1>0</formula1>
      <formula2>NaN</formula2>
    </dataValidation>
    <dataValidation type="decimal" allowBlank="1" showErrorMessage="1" sqref="Q17">
      <formula1>0</formula1>
      <formula2>NaN</formula2>
    </dataValidation>
    <dataValidation type="decimal" allowBlank="1" showErrorMessage="1" sqref="Q18">
      <formula1>0</formula1>
      <formula2>NaN</formula2>
    </dataValidation>
    <dataValidation type="decimal" allowBlank="1" showErrorMessage="1" sqref="Q19">
      <formula1>0</formula1>
      <formula2>NaN</formula2>
    </dataValidation>
    <dataValidation type="decimal" allowBlank="1" showErrorMessage="1" sqref="Q20">
      <formula1>0</formula1>
      <formula2>NaN</formula2>
    </dataValidation>
    <dataValidation type="decimal" allowBlank="1" showErrorMessage="1" sqref="Q21">
      <formula1>0</formula1>
      <formula2>NaN</formula2>
    </dataValidation>
    <dataValidation type="decimal" allowBlank="1" showErrorMessage="1" sqref="Q22">
      <formula1>0</formula1>
      <formula2>NaN</formula2>
    </dataValidation>
    <dataValidation type="decimal" allowBlank="1" showErrorMessage="1" sqref="Q23">
      <formula1>0</formula1>
      <formula2>NaN</formula2>
    </dataValidation>
    <dataValidation type="decimal" allowBlank="1" showErrorMessage="1" sqref="Q24">
      <formula1>0</formula1>
      <formula2>NaN</formula2>
    </dataValidation>
    <dataValidation type="decimal" allowBlank="1" showErrorMessage="1" sqref="Q25">
      <formula1>0</formula1>
      <formula2>NaN</formula2>
    </dataValidation>
    <dataValidation type="decimal" allowBlank="1" showErrorMessage="1" sqref="Q26">
      <formula1>0</formula1>
      <formula2>NaN</formula2>
    </dataValidation>
    <dataValidation type="decimal" allowBlank="1" showErrorMessage="1" sqref="Q27">
      <formula1>0</formula1>
      <formula2>NaN</formula2>
    </dataValidation>
    <dataValidation type="decimal" allowBlank="1" showErrorMessage="1" sqref="Q28">
      <formula1>0</formula1>
      <formula2>NaN</formula2>
    </dataValidation>
    <dataValidation type="decimal" allowBlank="1" showErrorMessage="1" sqref="Q29">
      <formula1>0</formula1>
      <formula2>NaN</formula2>
    </dataValidation>
    <dataValidation type="decimal" allowBlank="1" showErrorMessage="1" sqref="Q30">
      <formula1>0</formula1>
      <formula2>NaN</formula2>
    </dataValidation>
    <dataValidation type="decimal" allowBlank="1" showErrorMessage="1" sqref="Q31">
      <formula1>0</formula1>
      <formula2>NaN</formula2>
    </dataValidation>
    <dataValidation type="decimal" allowBlank="1" showErrorMessage="1" sqref="Q32">
      <formula1>0</formula1>
      <formula2>NaN</formula2>
    </dataValidation>
    <dataValidation type="decimal" allowBlank="1" showErrorMessage="1" sqref="Q33">
      <formula1>0</formula1>
      <formula2>NaN</formula2>
    </dataValidation>
    <dataValidation type="decimal" allowBlank="1" showErrorMessage="1" sqref="Q34">
      <formula1>0</formula1>
      <formula2>NaN</formula2>
    </dataValidation>
    <dataValidation type="decimal" allowBlank="1" showErrorMessage="1" sqref="Q35">
      <formula1>0</formula1>
      <formula2>NaN</formula2>
    </dataValidation>
    <dataValidation type="decimal" allowBlank="1" showErrorMessage="1" sqref="Q36">
      <formula1>0</formula1>
      <formula2>NaN</formula2>
    </dataValidation>
    <dataValidation type="decimal" allowBlank="1" showErrorMessage="1" sqref="Q37">
      <formula1>0</formula1>
      <formula2>NaN</formula2>
    </dataValidation>
    <dataValidation type="decimal" allowBlank="1" showErrorMessage="1" sqref="Q38">
      <formula1>0</formula1>
      <formula2>NaN</formula2>
    </dataValidation>
    <dataValidation type="decimal" allowBlank="1" showErrorMessage="1" sqref="Q39">
      <formula1>0</formula1>
      <formula2>NaN</formula2>
    </dataValidation>
    <dataValidation type="decimal" allowBlank="1" showErrorMessage="1" sqref="Q40">
      <formula1>0</formula1>
      <formula2>NaN</formula2>
    </dataValidation>
    <dataValidation type="decimal" allowBlank="1" showErrorMessage="1" sqref="Q41">
      <formula1>0</formula1>
      <formula2>NaN</formula2>
    </dataValidation>
    <dataValidation type="decimal" allowBlank="1" showErrorMessage="1" sqref="Q42">
      <formula1>0</formula1>
      <formula2>NaN</formula2>
    </dataValidation>
    <dataValidation type="decimal" allowBlank="1" showErrorMessage="1" sqref="Q43">
      <formula1>0</formula1>
      <formula2>NaN</formula2>
    </dataValidation>
    <dataValidation type="decimal" allowBlank="1" showErrorMessage="1" sqref="Q44">
      <formula1>0</formula1>
      <formula2>NaN</formula2>
    </dataValidation>
    <dataValidation type="decimal" allowBlank="1" showErrorMessage="1" sqref="Q45">
      <formula1>0</formula1>
      <formula2>NaN</formula2>
    </dataValidation>
    <dataValidation type="decimal" allowBlank="1" showErrorMessage="1" sqref="Q46">
      <formula1>0</formula1>
      <formula2>NaN</formula2>
    </dataValidation>
    <dataValidation type="decimal" allowBlank="1" showErrorMessage="1" sqref="Q47">
      <formula1>0</formula1>
      <formula2>NaN</formula2>
    </dataValidation>
    <dataValidation type="decimal" allowBlank="1" showErrorMessage="1" sqref="Q48">
      <formula1>0</formula1>
      <formula2>NaN</formula2>
    </dataValidation>
    <dataValidation type="decimal" allowBlank="1" showErrorMessage="1" sqref="Q49">
      <formula1>0</formula1>
      <formula2>NaN</formula2>
    </dataValidation>
    <dataValidation type="decimal" allowBlank="1" showErrorMessage="1" sqref="Q50">
      <formula1>0</formula1>
      <formula2>NaN</formula2>
    </dataValidation>
    <dataValidation type="decimal" allowBlank="1" showErrorMessage="1" sqref="Q51">
      <formula1>0</formula1>
      <formula2>NaN</formula2>
    </dataValidation>
    <dataValidation type="decimal" allowBlank="1" showErrorMessage="1" sqref="Q52">
      <formula1>0</formula1>
      <formula2>NaN</formula2>
    </dataValidation>
    <dataValidation type="decimal" allowBlank="1" showErrorMessage="1" sqref="Q53">
      <formula1>0</formula1>
      <formula2>NaN</formula2>
    </dataValidation>
    <dataValidation type="decimal" allowBlank="1" showErrorMessage="1" sqref="Q54">
      <formula1>0</formula1>
      <formula2>NaN</formula2>
    </dataValidation>
    <dataValidation type="decimal" allowBlank="1" showErrorMessage="1" sqref="Q55">
      <formula1>0</formula1>
      <formula2>NaN</formula2>
    </dataValidation>
    <dataValidation type="decimal" allowBlank="1" showErrorMessage="1" sqref="Q56">
      <formula1>0</formula1>
      <formula2>NaN</formula2>
    </dataValidation>
    <dataValidation type="decimal" allowBlank="1" showErrorMessage="1" sqref="Q57">
      <formula1>0</formula1>
      <formula2>NaN</formula2>
    </dataValidation>
    <dataValidation type="decimal" allowBlank="1" showErrorMessage="1" sqref="Q58">
      <formula1>0</formula1>
      <formula2>NaN</formula2>
    </dataValidation>
    <dataValidation type="decimal" allowBlank="1" showErrorMessage="1" sqref="Q59">
      <formula1>0</formula1>
      <formula2>NaN</formula2>
    </dataValidation>
    <dataValidation type="decimal" allowBlank="1" showErrorMessage="1" sqref="Q60">
      <formula1>0</formula1>
      <formula2>NaN</formula2>
    </dataValidation>
    <dataValidation type="decimal" allowBlank="1" showErrorMessage="1" sqref="Q61">
      <formula1>0</formula1>
      <formula2>NaN</formula2>
    </dataValidation>
    <dataValidation type="decimal" allowBlank="1" showErrorMessage="1" sqref="Q62">
      <formula1>0</formula1>
      <formula2>NaN</formula2>
    </dataValidation>
    <dataValidation type="decimal" allowBlank="1" showErrorMessage="1" sqref="Q63">
      <formula1>0</formula1>
      <formula2>NaN</formula2>
    </dataValidation>
    <dataValidation type="decimal" allowBlank="1" showErrorMessage="1" sqref="Q64">
      <formula1>0</formula1>
      <formula2>NaN</formula2>
    </dataValidation>
    <dataValidation type="decimal" allowBlank="1" showErrorMessage="1" sqref="Q65">
      <formula1>0</formula1>
      <formula2>NaN</formula2>
    </dataValidation>
    <dataValidation type="decimal" allowBlank="1" showErrorMessage="1" sqref="Q66">
      <formula1>0</formula1>
      <formula2>NaN</formula2>
    </dataValidation>
    <dataValidation type="decimal" allowBlank="1" showErrorMessage="1" sqref="Q67">
      <formula1>0</formula1>
      <formula2>NaN</formula2>
    </dataValidation>
    <dataValidation type="decimal" allowBlank="1" showErrorMessage="1" sqref="Q68">
      <formula1>0</formula1>
      <formula2>NaN</formula2>
    </dataValidation>
    <dataValidation type="decimal" allowBlank="1" showErrorMessage="1" sqref="Q69">
      <formula1>0</formula1>
      <formula2>NaN</formula2>
    </dataValidation>
    <dataValidation type="decimal" allowBlank="1" showErrorMessage="1" sqref="Q70">
      <formula1>0</formula1>
      <formula2>NaN</formula2>
    </dataValidation>
    <dataValidation type="decimal" allowBlank="1" showErrorMessage="1" sqref="Q71">
      <formula1>0</formula1>
      <formula2>NaN</formula2>
    </dataValidation>
    <dataValidation type="decimal" allowBlank="1" showErrorMessage="1" sqref="Q72">
      <formula1>0</formula1>
      <formula2>NaN</formula2>
    </dataValidation>
    <dataValidation type="decimal" allowBlank="1" showErrorMessage="1" sqref="Q73">
      <formula1>0</formula1>
      <formula2>NaN</formula2>
    </dataValidation>
    <dataValidation type="decimal" allowBlank="1" showErrorMessage="1" sqref="Q74">
      <formula1>0</formula1>
      <formula2>NaN</formula2>
    </dataValidation>
    <dataValidation type="decimal" allowBlank="1" showErrorMessage="1" sqref="Q75">
      <formula1>0</formula1>
      <formula2>NaN</formula2>
    </dataValidation>
    <dataValidation type="decimal" allowBlank="1" showErrorMessage="1" sqref="Q76">
      <formula1>0</formula1>
      <formula2>NaN</formula2>
    </dataValidation>
    <dataValidation type="decimal" allowBlank="1" showErrorMessage="1" sqref="Q77">
      <formula1>0</formula1>
      <formula2>NaN</formula2>
    </dataValidation>
    <dataValidation type="decimal" allowBlank="1" showErrorMessage="1" sqref="Q78">
      <formula1>0</formula1>
      <formula2>NaN</formula2>
    </dataValidation>
    <dataValidation type="decimal" allowBlank="1" showErrorMessage="1" sqref="Q79">
      <formula1>0</formula1>
      <formula2>NaN</formula2>
    </dataValidation>
    <dataValidation type="decimal" allowBlank="1" showErrorMessage="1" sqref="Q80">
      <formula1>0</formula1>
      <formula2>NaN</formula2>
    </dataValidation>
    <dataValidation type="decimal" allowBlank="1" showErrorMessage="1" sqref="Q81">
      <formula1>0</formula1>
      <formula2>NaN</formula2>
    </dataValidation>
    <dataValidation type="decimal" allowBlank="1" showErrorMessage="1" sqref="Q82">
      <formula1>0</formula1>
      <formula2>NaN</formula2>
    </dataValidation>
    <dataValidation type="decimal" allowBlank="1" showErrorMessage="1" sqref="Q83">
      <formula1>0</formula1>
      <formula2>NaN</formula2>
    </dataValidation>
    <dataValidation type="decimal" allowBlank="1" showErrorMessage="1" sqref="Q84">
      <formula1>0</formula1>
      <formula2>NaN</formula2>
    </dataValidation>
    <dataValidation type="decimal" allowBlank="1" showErrorMessage="1" sqref="Q85">
      <formula1>0</formula1>
      <formula2>NaN</formula2>
    </dataValidation>
    <dataValidation type="decimal" allowBlank="1" showErrorMessage="1" sqref="Q86">
      <formula1>0</formula1>
      <formula2>NaN</formula2>
    </dataValidation>
    <dataValidation type="decimal" allowBlank="1" showErrorMessage="1" sqref="Q87">
      <formula1>0</formula1>
      <formula2>NaN</formula2>
    </dataValidation>
    <dataValidation type="decimal" allowBlank="1" showErrorMessage="1" sqref="Q88">
      <formula1>0</formula1>
      <formula2>NaN</formula2>
    </dataValidation>
    <dataValidation type="decimal" allowBlank="1" showErrorMessage="1" sqref="Q89">
      <formula1>0</formula1>
      <formula2>NaN</formula2>
    </dataValidation>
    <dataValidation type="decimal" allowBlank="1" showErrorMessage="1" sqref="Q90">
      <formula1>0</formula1>
      <formula2>NaN</formula2>
    </dataValidation>
    <dataValidation type="decimal" allowBlank="1" showErrorMessage="1" sqref="Q91">
      <formula1>0</formula1>
      <formula2>NaN</formula2>
    </dataValidation>
    <dataValidation type="decimal" allowBlank="1" showErrorMessage="1" sqref="Q92">
      <formula1>0</formula1>
      <formula2>NaN</formula2>
    </dataValidation>
    <dataValidation type="decimal" allowBlank="1" showErrorMessage="1" sqref="Q93">
      <formula1>0</formula1>
      <formula2>NaN</formula2>
    </dataValidation>
    <dataValidation type="decimal" allowBlank="1" showErrorMessage="1" sqref="Q94">
      <formula1>0</formula1>
      <formula2>NaN</formula2>
    </dataValidation>
    <dataValidation type="decimal" allowBlank="1" showErrorMessage="1" sqref="Q95">
      <formula1>0</formula1>
      <formula2>NaN</formula2>
    </dataValidation>
    <dataValidation type="decimal" allowBlank="1" showErrorMessage="1" sqref="Q96">
      <formula1>0</formula1>
      <formula2>NaN</formula2>
    </dataValidation>
    <dataValidation type="decimal" allowBlank="1" showErrorMessage="1" sqref="Q97">
      <formula1>0</formula1>
      <formula2>NaN</formula2>
    </dataValidation>
    <dataValidation type="decimal" allowBlank="1" showErrorMessage="1" sqref="Q98">
      <formula1>0</formula1>
      <formula2>NaN</formula2>
    </dataValidation>
    <dataValidation type="decimal" allowBlank="1" showErrorMessage="1" sqref="Q99">
      <formula1>0</formula1>
      <formula2>NaN</formula2>
    </dataValidation>
    <dataValidation type="decimal" allowBlank="1" showErrorMessage="1" sqref="R100">
      <formula1>0</formula1>
      <formula2>NaN</formula2>
    </dataValidation>
    <dataValidation type="decimal" allowBlank="1" showErrorMessage="1" sqref="R101">
      <formula1>0</formula1>
      <formula2>NaN</formula2>
    </dataValidation>
    <dataValidation type="decimal" allowBlank="1" showErrorMessage="1" sqref="R102">
      <formula1>0</formula1>
      <formula2>NaN</formula2>
    </dataValidation>
    <dataValidation type="decimal" allowBlank="1" showErrorMessage="1" sqref="R103">
      <formula1>0</formula1>
      <formula2>NaN</formula2>
    </dataValidation>
    <dataValidation type="decimal" allowBlank="1" showErrorMessage="1" sqref="R104">
      <formula1>0</formula1>
      <formula2>NaN</formula2>
    </dataValidation>
    <dataValidation type="decimal" allowBlank="1" showErrorMessage="1" sqref="R105">
      <formula1>0</formula1>
      <formula2>NaN</formula2>
    </dataValidation>
    <dataValidation type="decimal" allowBlank="1" showErrorMessage="1" sqref="R106">
      <formula1>0</formula1>
      <formula2>NaN</formula2>
    </dataValidation>
    <dataValidation type="decimal" allowBlank="1" showErrorMessage="1" sqref="R107">
      <formula1>0</formula1>
      <formula2>NaN</formula2>
    </dataValidation>
    <dataValidation type="decimal" allowBlank="1" showErrorMessage="1" sqref="R108">
      <formula1>0</formula1>
      <formula2>NaN</formula2>
    </dataValidation>
    <dataValidation type="decimal" allowBlank="1" showErrorMessage="1" sqref="R109">
      <formula1>0</formula1>
      <formula2>NaN</formula2>
    </dataValidation>
    <dataValidation type="decimal" allowBlank="1" showErrorMessage="1" sqref="R110">
      <formula1>0</formula1>
      <formula2>NaN</formula2>
    </dataValidation>
    <dataValidation type="decimal" allowBlank="1" showErrorMessage="1" sqref="R111">
      <formula1>0</formula1>
      <formula2>NaN</formula2>
    </dataValidation>
    <dataValidation type="decimal" allowBlank="1" showErrorMessage="1" sqref="R112">
      <formula1>0</formula1>
      <formula2>NaN</formula2>
    </dataValidation>
    <dataValidation type="decimal" allowBlank="1" showErrorMessage="1" sqref="R113">
      <formula1>0</formula1>
      <formula2>NaN</formula2>
    </dataValidation>
    <dataValidation type="decimal" allowBlank="1" showErrorMessage="1" sqref="R114">
      <formula1>0</formula1>
      <formula2>NaN</formula2>
    </dataValidation>
    <dataValidation type="decimal" allowBlank="1" showErrorMessage="1" sqref="R115">
      <formula1>0</formula1>
      <formula2>NaN</formula2>
    </dataValidation>
    <dataValidation type="decimal" allowBlank="1" showErrorMessage="1" sqref="R116">
      <formula1>0</formula1>
      <formula2>NaN</formula2>
    </dataValidation>
    <dataValidation type="decimal" allowBlank="1" showErrorMessage="1" sqref="R117">
      <formula1>0</formula1>
      <formula2>NaN</formula2>
    </dataValidation>
    <dataValidation type="decimal" allowBlank="1" showErrorMessage="1" sqref="R118">
      <formula1>0</formula1>
      <formula2>NaN</formula2>
    </dataValidation>
    <dataValidation type="decimal" allowBlank="1" showErrorMessage="1" sqref="R119">
      <formula1>0</formula1>
      <formula2>NaN</formula2>
    </dataValidation>
    <dataValidation type="decimal" allowBlank="1" showErrorMessage="1" sqref="R120">
      <formula1>0</formula1>
      <formula2>NaN</formula2>
    </dataValidation>
    <dataValidation type="decimal" allowBlank="1" showErrorMessage="1" sqref="R121">
      <formula1>0</formula1>
      <formula2>NaN</formula2>
    </dataValidation>
    <dataValidation type="decimal" allowBlank="1" showErrorMessage="1" sqref="R122">
      <formula1>0</formula1>
      <formula2>NaN</formula2>
    </dataValidation>
    <dataValidation type="decimal" allowBlank="1" showErrorMessage="1" sqref="R123">
      <formula1>0</formula1>
      <formula2>NaN</formula2>
    </dataValidation>
    <dataValidation type="decimal" allowBlank="1" showErrorMessage="1" sqref="R124">
      <formula1>0</formula1>
      <formula2>NaN</formula2>
    </dataValidation>
    <dataValidation type="decimal" allowBlank="1" showErrorMessage="1" sqref="R125">
      <formula1>0</formula1>
      <formula2>NaN</formula2>
    </dataValidation>
    <dataValidation type="decimal" allowBlank="1" showErrorMessage="1" sqref="R126">
      <formula1>0</formula1>
      <formula2>NaN</formula2>
    </dataValidation>
    <dataValidation type="decimal" allowBlank="1" showErrorMessage="1" sqref="R127">
      <formula1>0</formula1>
      <formula2>NaN</formula2>
    </dataValidation>
    <dataValidation type="decimal" allowBlank="1" showErrorMessage="1" sqref="R128">
      <formula1>0</formula1>
      <formula2>NaN</formula2>
    </dataValidation>
    <dataValidation type="decimal" allowBlank="1" showErrorMessage="1" sqref="R129">
      <formula1>0</formula1>
      <formula2>NaN</formula2>
    </dataValidation>
    <dataValidation type="decimal" allowBlank="1" showErrorMessage="1" sqref="R130">
      <formula1>0</formula1>
      <formula2>NaN</formula2>
    </dataValidation>
    <dataValidation type="decimal" allowBlank="1" showErrorMessage="1" sqref="R131">
      <formula1>0</formula1>
      <formula2>NaN</formula2>
    </dataValidation>
    <dataValidation type="decimal" allowBlank="1" showErrorMessage="1" sqref="R132">
      <formula1>0</formula1>
      <formula2>NaN</formula2>
    </dataValidation>
    <dataValidation type="decimal" allowBlank="1" showErrorMessage="1" sqref="R133">
      <formula1>0</formula1>
      <formula2>NaN</formula2>
    </dataValidation>
    <dataValidation type="decimal" allowBlank="1" showErrorMessage="1" sqref="R134">
      <formula1>0</formula1>
      <formula2>NaN</formula2>
    </dataValidation>
    <dataValidation type="decimal" allowBlank="1" showErrorMessage="1" sqref="R135">
      <formula1>0</formula1>
      <formula2>NaN</formula2>
    </dataValidation>
    <dataValidation type="decimal" allowBlank="1" showErrorMessage="1" sqref="R136">
      <formula1>0</formula1>
      <formula2>NaN</formula2>
    </dataValidation>
    <dataValidation type="decimal" allowBlank="1" showErrorMessage="1" sqref="R137">
      <formula1>0</formula1>
      <formula2>NaN</formula2>
    </dataValidation>
    <dataValidation type="decimal" allowBlank="1" showErrorMessage="1" sqref="R138">
      <formula1>0</formula1>
      <formula2>NaN</formula2>
    </dataValidation>
    <dataValidation type="decimal" allowBlank="1" showErrorMessage="1" sqref="R139">
      <formula1>0</formula1>
      <formula2>NaN</formula2>
    </dataValidation>
    <dataValidation type="decimal" allowBlank="1" showErrorMessage="1" sqref="R140">
      <formula1>0</formula1>
      <formula2>NaN</formula2>
    </dataValidation>
    <dataValidation type="decimal" allowBlank="1" showErrorMessage="1" sqref="R141">
      <formula1>0</formula1>
      <formula2>NaN</formula2>
    </dataValidation>
    <dataValidation type="decimal" allowBlank="1" showErrorMessage="1" sqref="R17">
      <formula1>0</formula1>
      <formula2>NaN</formula2>
    </dataValidation>
    <dataValidation type="decimal" allowBlank="1" showErrorMessage="1" sqref="R18">
      <formula1>0</formula1>
      <formula2>NaN</formula2>
    </dataValidation>
    <dataValidation type="decimal" allowBlank="1" showErrorMessage="1" sqref="R19">
      <formula1>0</formula1>
      <formula2>NaN</formula2>
    </dataValidation>
    <dataValidation type="decimal" allowBlank="1" showErrorMessage="1" sqref="R20">
      <formula1>0</formula1>
      <formula2>NaN</formula2>
    </dataValidation>
    <dataValidation type="decimal" allowBlank="1" showErrorMessage="1" sqref="R21">
      <formula1>0</formula1>
      <formula2>NaN</formula2>
    </dataValidation>
    <dataValidation type="decimal" allowBlank="1" showErrorMessage="1" sqref="R22">
      <formula1>0</formula1>
      <formula2>NaN</formula2>
    </dataValidation>
    <dataValidation type="decimal" allowBlank="1" showErrorMessage="1" sqref="R23">
      <formula1>0</formula1>
      <formula2>NaN</formula2>
    </dataValidation>
    <dataValidation type="decimal" allowBlank="1" showErrorMessage="1" sqref="R24">
      <formula1>0</formula1>
      <formula2>NaN</formula2>
    </dataValidation>
    <dataValidation type="decimal" allowBlank="1" showErrorMessage="1" sqref="R25">
      <formula1>0</formula1>
      <formula2>NaN</formula2>
    </dataValidation>
    <dataValidation type="decimal" allowBlank="1" showErrorMessage="1" sqref="R26">
      <formula1>0</formula1>
      <formula2>NaN</formula2>
    </dataValidation>
    <dataValidation type="decimal" allowBlank="1" showErrorMessage="1" sqref="R27">
      <formula1>0</formula1>
      <formula2>NaN</formula2>
    </dataValidation>
    <dataValidation type="decimal" allowBlank="1" showErrorMessage="1" sqref="R28">
      <formula1>0</formula1>
      <formula2>NaN</formula2>
    </dataValidation>
    <dataValidation type="decimal" allowBlank="1" showErrorMessage="1" sqref="R29">
      <formula1>0</formula1>
      <formula2>NaN</formula2>
    </dataValidation>
    <dataValidation type="decimal" allowBlank="1" showErrorMessage="1" sqref="R30">
      <formula1>0</formula1>
      <formula2>NaN</formula2>
    </dataValidation>
    <dataValidation type="decimal" allowBlank="1" showErrorMessage="1" sqref="R31">
      <formula1>0</formula1>
      <formula2>NaN</formula2>
    </dataValidation>
    <dataValidation type="decimal" allowBlank="1" showErrorMessage="1" sqref="R32">
      <formula1>0</formula1>
      <formula2>NaN</formula2>
    </dataValidation>
    <dataValidation type="decimal" allowBlank="1" showErrorMessage="1" sqref="R33">
      <formula1>0</formula1>
      <formula2>NaN</formula2>
    </dataValidation>
    <dataValidation type="decimal" allowBlank="1" showErrorMessage="1" sqref="R34">
      <formula1>0</formula1>
      <formula2>NaN</formula2>
    </dataValidation>
    <dataValidation type="decimal" allowBlank="1" showErrorMessage="1" sqref="R35">
      <formula1>0</formula1>
      <formula2>NaN</formula2>
    </dataValidation>
    <dataValidation type="decimal" allowBlank="1" showErrorMessage="1" sqref="R36">
      <formula1>0</formula1>
      <formula2>NaN</formula2>
    </dataValidation>
    <dataValidation type="decimal" allowBlank="1" showErrorMessage="1" sqref="R37">
      <formula1>0</formula1>
      <formula2>NaN</formula2>
    </dataValidation>
    <dataValidation type="decimal" allowBlank="1" showErrorMessage="1" sqref="R38">
      <formula1>0</formula1>
      <formula2>NaN</formula2>
    </dataValidation>
    <dataValidation type="decimal" allowBlank="1" showErrorMessage="1" sqref="R39">
      <formula1>0</formula1>
      <formula2>NaN</formula2>
    </dataValidation>
    <dataValidation type="decimal" allowBlank="1" showErrorMessage="1" sqref="R40">
      <formula1>0</formula1>
      <formula2>NaN</formula2>
    </dataValidation>
    <dataValidation type="decimal" allowBlank="1" showErrorMessage="1" sqref="R41">
      <formula1>0</formula1>
      <formula2>NaN</formula2>
    </dataValidation>
    <dataValidation type="decimal" allowBlank="1" showErrorMessage="1" sqref="R42">
      <formula1>0</formula1>
      <formula2>NaN</formula2>
    </dataValidation>
    <dataValidation type="decimal" allowBlank="1" showErrorMessage="1" sqref="R43">
      <formula1>0</formula1>
      <formula2>NaN</formula2>
    </dataValidation>
    <dataValidation type="decimal" allowBlank="1" showErrorMessage="1" sqref="R44">
      <formula1>0</formula1>
      <formula2>NaN</formula2>
    </dataValidation>
    <dataValidation type="decimal" allowBlank="1" showErrorMessage="1" sqref="R45">
      <formula1>0</formula1>
      <formula2>NaN</formula2>
    </dataValidation>
    <dataValidation type="decimal" allowBlank="1" showErrorMessage="1" sqref="R46">
      <formula1>0</formula1>
      <formula2>NaN</formula2>
    </dataValidation>
    <dataValidation type="decimal" allowBlank="1" showErrorMessage="1" sqref="R47">
      <formula1>0</formula1>
      <formula2>NaN</formula2>
    </dataValidation>
    <dataValidation type="decimal" allowBlank="1" showErrorMessage="1" sqref="R48">
      <formula1>0</formula1>
      <formula2>NaN</formula2>
    </dataValidation>
    <dataValidation type="decimal" allowBlank="1" showErrorMessage="1" sqref="R49">
      <formula1>0</formula1>
      <formula2>NaN</formula2>
    </dataValidation>
    <dataValidation type="decimal" allowBlank="1" showErrorMessage="1" sqref="R50">
      <formula1>0</formula1>
      <formula2>NaN</formula2>
    </dataValidation>
    <dataValidation type="decimal" allowBlank="1" showErrorMessage="1" sqref="R51">
      <formula1>0</formula1>
      <formula2>NaN</formula2>
    </dataValidation>
    <dataValidation type="decimal" allowBlank="1" showErrorMessage="1" sqref="R52">
      <formula1>0</formula1>
      <formula2>NaN</formula2>
    </dataValidation>
    <dataValidation type="decimal" allowBlank="1" showErrorMessage="1" sqref="R53">
      <formula1>0</formula1>
      <formula2>NaN</formula2>
    </dataValidation>
    <dataValidation type="decimal" allowBlank="1" showErrorMessage="1" sqref="R54">
      <formula1>0</formula1>
      <formula2>NaN</formula2>
    </dataValidation>
    <dataValidation type="decimal" allowBlank="1" showErrorMessage="1" sqref="R55">
      <formula1>0</formula1>
      <formula2>NaN</formula2>
    </dataValidation>
    <dataValidation type="decimal" allowBlank="1" showErrorMessage="1" sqref="R56">
      <formula1>0</formula1>
      <formula2>NaN</formula2>
    </dataValidation>
    <dataValidation type="decimal" allowBlank="1" showErrorMessage="1" sqref="R57">
      <formula1>0</formula1>
      <formula2>NaN</formula2>
    </dataValidation>
    <dataValidation type="decimal" allowBlank="1" showErrorMessage="1" sqref="R58">
      <formula1>0</formula1>
      <formula2>NaN</formula2>
    </dataValidation>
    <dataValidation type="decimal" allowBlank="1" showErrorMessage="1" sqref="R59">
      <formula1>0</formula1>
      <formula2>NaN</formula2>
    </dataValidation>
    <dataValidation type="decimal" allowBlank="1" showErrorMessage="1" sqref="R60">
      <formula1>0</formula1>
      <formula2>NaN</formula2>
    </dataValidation>
    <dataValidation type="decimal" allowBlank="1" showErrorMessage="1" sqref="R61">
      <formula1>0</formula1>
      <formula2>NaN</formula2>
    </dataValidation>
    <dataValidation type="decimal" allowBlank="1" showErrorMessage="1" sqref="R62">
      <formula1>0</formula1>
      <formula2>NaN</formula2>
    </dataValidation>
    <dataValidation type="decimal" allowBlank="1" showErrorMessage="1" sqref="R63">
      <formula1>0</formula1>
      <formula2>NaN</formula2>
    </dataValidation>
    <dataValidation type="decimal" allowBlank="1" showErrorMessage="1" sqref="R64">
      <formula1>0</formula1>
      <formula2>NaN</formula2>
    </dataValidation>
    <dataValidation type="decimal" allowBlank="1" showErrorMessage="1" sqref="R65">
      <formula1>0</formula1>
      <formula2>NaN</formula2>
    </dataValidation>
    <dataValidation type="decimal" allowBlank="1" showErrorMessage="1" sqref="R66">
      <formula1>0</formula1>
      <formula2>NaN</formula2>
    </dataValidation>
    <dataValidation type="decimal" allowBlank="1" showErrorMessage="1" sqref="R67">
      <formula1>0</formula1>
      <formula2>NaN</formula2>
    </dataValidation>
    <dataValidation type="decimal" allowBlank="1" showErrorMessage="1" sqref="R68">
      <formula1>0</formula1>
      <formula2>NaN</formula2>
    </dataValidation>
    <dataValidation type="decimal" allowBlank="1" showErrorMessage="1" sqref="R69">
      <formula1>0</formula1>
      <formula2>NaN</formula2>
    </dataValidation>
    <dataValidation type="decimal" allowBlank="1" showErrorMessage="1" sqref="R70">
      <formula1>0</formula1>
      <formula2>NaN</formula2>
    </dataValidation>
    <dataValidation type="decimal" allowBlank="1" showErrorMessage="1" sqref="R71">
      <formula1>0</formula1>
      <formula2>NaN</formula2>
    </dataValidation>
    <dataValidation type="decimal" allowBlank="1" showErrorMessage="1" sqref="R72">
      <formula1>0</formula1>
      <formula2>NaN</formula2>
    </dataValidation>
    <dataValidation type="decimal" allowBlank="1" showErrorMessage="1" sqref="R73">
      <formula1>0</formula1>
      <formula2>NaN</formula2>
    </dataValidation>
    <dataValidation type="decimal" allowBlank="1" showErrorMessage="1" sqref="R74">
      <formula1>0</formula1>
      <formula2>NaN</formula2>
    </dataValidation>
    <dataValidation type="decimal" allowBlank="1" showErrorMessage="1" sqref="R75">
      <formula1>0</formula1>
      <formula2>NaN</formula2>
    </dataValidation>
    <dataValidation type="decimal" allowBlank="1" showErrorMessage="1" sqref="R76">
      <formula1>0</formula1>
      <formula2>NaN</formula2>
    </dataValidation>
    <dataValidation type="decimal" allowBlank="1" showErrorMessage="1" sqref="R77">
      <formula1>0</formula1>
      <formula2>NaN</formula2>
    </dataValidation>
    <dataValidation type="decimal" allowBlank="1" showErrorMessage="1" sqref="R78">
      <formula1>0</formula1>
      <formula2>NaN</formula2>
    </dataValidation>
    <dataValidation type="decimal" allowBlank="1" showErrorMessage="1" sqref="R79">
      <formula1>0</formula1>
      <formula2>NaN</formula2>
    </dataValidation>
    <dataValidation type="decimal" allowBlank="1" showErrorMessage="1" sqref="R80">
      <formula1>0</formula1>
      <formula2>NaN</formula2>
    </dataValidation>
    <dataValidation type="decimal" allowBlank="1" showErrorMessage="1" sqref="R81">
      <formula1>0</formula1>
      <formula2>NaN</formula2>
    </dataValidation>
    <dataValidation type="decimal" allowBlank="1" showErrorMessage="1" sqref="R82">
      <formula1>0</formula1>
      <formula2>NaN</formula2>
    </dataValidation>
    <dataValidation type="decimal" allowBlank="1" showErrorMessage="1" sqref="R83">
      <formula1>0</formula1>
      <formula2>NaN</formula2>
    </dataValidation>
    <dataValidation type="decimal" allowBlank="1" showErrorMessage="1" sqref="R84">
      <formula1>0</formula1>
      <formula2>NaN</formula2>
    </dataValidation>
    <dataValidation type="decimal" allowBlank="1" showErrorMessage="1" sqref="R85">
      <formula1>0</formula1>
      <formula2>NaN</formula2>
    </dataValidation>
    <dataValidation type="decimal" allowBlank="1" showErrorMessage="1" sqref="R86">
      <formula1>0</formula1>
      <formula2>NaN</formula2>
    </dataValidation>
    <dataValidation type="decimal" allowBlank="1" showErrorMessage="1" sqref="R87">
      <formula1>0</formula1>
      <formula2>NaN</formula2>
    </dataValidation>
    <dataValidation type="decimal" allowBlank="1" showErrorMessage="1" sqref="R88">
      <formula1>0</formula1>
      <formula2>NaN</formula2>
    </dataValidation>
    <dataValidation type="decimal" allowBlank="1" showErrorMessage="1" sqref="R89">
      <formula1>0</formula1>
      <formula2>NaN</formula2>
    </dataValidation>
    <dataValidation type="decimal" allowBlank="1" showErrorMessage="1" sqref="R90">
      <formula1>0</formula1>
      <formula2>NaN</formula2>
    </dataValidation>
    <dataValidation type="decimal" allowBlank="1" showErrorMessage="1" sqref="R91">
      <formula1>0</formula1>
      <formula2>NaN</formula2>
    </dataValidation>
    <dataValidation type="decimal" allowBlank="1" showErrorMessage="1" sqref="R92">
      <formula1>0</formula1>
      <formula2>NaN</formula2>
    </dataValidation>
    <dataValidation type="decimal" allowBlank="1" showErrorMessage="1" sqref="R93">
      <formula1>0</formula1>
      <formula2>NaN</formula2>
    </dataValidation>
    <dataValidation type="decimal" allowBlank="1" showErrorMessage="1" sqref="R94">
      <formula1>0</formula1>
      <formula2>NaN</formula2>
    </dataValidation>
    <dataValidation type="decimal" allowBlank="1" showErrorMessage="1" sqref="R95">
      <formula1>0</formula1>
      <formula2>NaN</formula2>
    </dataValidation>
    <dataValidation type="decimal" allowBlank="1" showErrorMessage="1" sqref="R96">
      <formula1>0</formula1>
      <formula2>NaN</formula2>
    </dataValidation>
    <dataValidation type="decimal" allowBlank="1" showErrorMessage="1" sqref="R97">
      <formula1>0</formula1>
      <formula2>NaN</formula2>
    </dataValidation>
    <dataValidation type="decimal" allowBlank="1" showErrorMessage="1" sqref="R98">
      <formula1>0</formula1>
      <formula2>NaN</formula2>
    </dataValidation>
    <dataValidation type="decimal" allowBlank="1" showErrorMessage="1" sqref="R99">
      <formula1>0</formula1>
      <formula2>NaN</formula2>
    </dataValidation>
    <dataValidation type="decimal" allowBlank="1" showErrorMessage="1" sqref="S100">
      <formula1>0</formula1>
      <formula2>NaN</formula2>
    </dataValidation>
    <dataValidation type="decimal" allowBlank="1" showErrorMessage="1" sqref="S101">
      <formula1>0</formula1>
      <formula2>NaN</formula2>
    </dataValidation>
    <dataValidation type="decimal" allowBlank="1" showErrorMessage="1" sqref="S102">
      <formula1>0</formula1>
      <formula2>NaN</formula2>
    </dataValidation>
    <dataValidation type="decimal" allowBlank="1" showErrorMessage="1" sqref="S103">
      <formula1>0</formula1>
      <formula2>NaN</formula2>
    </dataValidation>
    <dataValidation type="decimal" allowBlank="1" showErrorMessage="1" sqref="S104">
      <formula1>0</formula1>
      <formula2>NaN</formula2>
    </dataValidation>
    <dataValidation type="decimal" allowBlank="1" showErrorMessage="1" sqref="S105">
      <formula1>0</formula1>
      <formula2>NaN</formula2>
    </dataValidation>
    <dataValidation type="decimal" allowBlank="1" showErrorMessage="1" sqref="S106">
      <formula1>0</formula1>
      <formula2>NaN</formula2>
    </dataValidation>
    <dataValidation type="decimal" allowBlank="1" showErrorMessage="1" sqref="S107">
      <formula1>0</formula1>
      <formula2>NaN</formula2>
    </dataValidation>
    <dataValidation type="decimal" allowBlank="1" showErrorMessage="1" sqref="S108">
      <formula1>0</formula1>
      <formula2>NaN</formula2>
    </dataValidation>
    <dataValidation type="decimal" allowBlank="1" showErrorMessage="1" sqref="S109">
      <formula1>0</formula1>
      <formula2>NaN</formula2>
    </dataValidation>
    <dataValidation type="decimal" allowBlank="1" showErrorMessage="1" sqref="S110">
      <formula1>0</formula1>
      <formula2>NaN</formula2>
    </dataValidation>
    <dataValidation type="decimal" allowBlank="1" showErrorMessage="1" sqref="S111">
      <formula1>0</formula1>
      <formula2>NaN</formula2>
    </dataValidation>
    <dataValidation type="decimal" allowBlank="1" showErrorMessage="1" sqref="S112">
      <formula1>0</formula1>
      <formula2>NaN</formula2>
    </dataValidation>
    <dataValidation type="decimal" allowBlank="1" showErrorMessage="1" sqref="S113">
      <formula1>0</formula1>
      <formula2>NaN</formula2>
    </dataValidation>
    <dataValidation type="decimal" allowBlank="1" showErrorMessage="1" sqref="S114">
      <formula1>0</formula1>
      <formula2>NaN</formula2>
    </dataValidation>
    <dataValidation type="decimal" allowBlank="1" showErrorMessage="1" sqref="S115">
      <formula1>0</formula1>
      <formula2>NaN</formula2>
    </dataValidation>
    <dataValidation type="decimal" allowBlank="1" showErrorMessage="1" sqref="S116">
      <formula1>0</formula1>
      <formula2>NaN</formula2>
    </dataValidation>
    <dataValidation type="decimal" allowBlank="1" showErrorMessage="1" sqref="S117">
      <formula1>0</formula1>
      <formula2>NaN</formula2>
    </dataValidation>
    <dataValidation type="decimal" allowBlank="1" showErrorMessage="1" sqref="S118">
      <formula1>0</formula1>
      <formula2>NaN</formula2>
    </dataValidation>
    <dataValidation type="decimal" allowBlank="1" showErrorMessage="1" sqref="S119">
      <formula1>0</formula1>
      <formula2>NaN</formula2>
    </dataValidation>
    <dataValidation type="decimal" allowBlank="1" showErrorMessage="1" sqref="S120">
      <formula1>0</formula1>
      <formula2>NaN</formula2>
    </dataValidation>
    <dataValidation type="decimal" allowBlank="1" showErrorMessage="1" sqref="S121">
      <formula1>0</formula1>
      <formula2>NaN</formula2>
    </dataValidation>
    <dataValidation type="decimal" allowBlank="1" showErrorMessage="1" sqref="S122">
      <formula1>0</formula1>
      <formula2>NaN</formula2>
    </dataValidation>
    <dataValidation type="decimal" allowBlank="1" showErrorMessage="1" sqref="S123">
      <formula1>0</formula1>
      <formula2>NaN</formula2>
    </dataValidation>
    <dataValidation type="decimal" allowBlank="1" showErrorMessage="1" sqref="S124">
      <formula1>0</formula1>
      <formula2>NaN</formula2>
    </dataValidation>
    <dataValidation type="decimal" allowBlank="1" showErrorMessage="1" sqref="S125">
      <formula1>0</formula1>
      <formula2>NaN</formula2>
    </dataValidation>
    <dataValidation type="decimal" allowBlank="1" showErrorMessage="1" sqref="S126">
      <formula1>0</formula1>
      <formula2>NaN</formula2>
    </dataValidation>
    <dataValidation type="decimal" allowBlank="1" showErrorMessage="1" sqref="S127">
      <formula1>0</formula1>
      <formula2>NaN</formula2>
    </dataValidation>
    <dataValidation type="decimal" allowBlank="1" showErrorMessage="1" sqref="S128">
      <formula1>0</formula1>
      <formula2>NaN</formula2>
    </dataValidation>
    <dataValidation type="decimal" allowBlank="1" showErrorMessage="1" sqref="S129">
      <formula1>0</formula1>
      <formula2>NaN</formula2>
    </dataValidation>
    <dataValidation type="decimal" allowBlank="1" showErrorMessage="1" sqref="S130">
      <formula1>0</formula1>
      <formula2>NaN</formula2>
    </dataValidation>
    <dataValidation type="decimal" allowBlank="1" showErrorMessage="1" sqref="S131">
      <formula1>0</formula1>
      <formula2>NaN</formula2>
    </dataValidation>
    <dataValidation type="decimal" allowBlank="1" showErrorMessage="1" sqref="S132">
      <formula1>0</formula1>
      <formula2>NaN</formula2>
    </dataValidation>
    <dataValidation type="decimal" allowBlank="1" showErrorMessage="1" sqref="S133">
      <formula1>0</formula1>
      <formula2>NaN</formula2>
    </dataValidation>
    <dataValidation type="decimal" allowBlank="1" showErrorMessage="1" sqref="S134">
      <formula1>0</formula1>
      <formula2>NaN</formula2>
    </dataValidation>
    <dataValidation type="decimal" allowBlank="1" showErrorMessage="1" sqref="S135">
      <formula1>0</formula1>
      <formula2>NaN</formula2>
    </dataValidation>
    <dataValidation type="decimal" allowBlank="1" showErrorMessage="1" sqref="S136">
      <formula1>0</formula1>
      <formula2>NaN</formula2>
    </dataValidation>
    <dataValidation type="decimal" allowBlank="1" showErrorMessage="1" sqref="S137">
      <formula1>0</formula1>
      <formula2>NaN</formula2>
    </dataValidation>
    <dataValidation type="decimal" allowBlank="1" showErrorMessage="1" sqref="S138">
      <formula1>0</formula1>
      <formula2>NaN</formula2>
    </dataValidation>
    <dataValidation type="decimal" allowBlank="1" showErrorMessage="1" sqref="S139">
      <formula1>0</formula1>
      <formula2>NaN</formula2>
    </dataValidation>
    <dataValidation type="decimal" allowBlank="1" showErrorMessage="1" sqref="S140">
      <formula1>0</formula1>
      <formula2>NaN</formula2>
    </dataValidation>
    <dataValidation type="decimal" allowBlank="1" showErrorMessage="1" sqref="S141">
      <formula1>0</formula1>
      <formula2>NaN</formula2>
    </dataValidation>
    <dataValidation type="decimal" allowBlank="1" showErrorMessage="1" sqref="S17">
      <formula1>0</formula1>
      <formula2>NaN</formula2>
    </dataValidation>
    <dataValidation type="decimal" allowBlank="1" showErrorMessage="1" sqref="S18">
      <formula1>0</formula1>
      <formula2>NaN</formula2>
    </dataValidation>
    <dataValidation type="decimal" allowBlank="1" showErrorMessage="1" sqref="S19">
      <formula1>0</formula1>
      <formula2>NaN</formula2>
    </dataValidation>
    <dataValidation type="decimal" allowBlank="1" showErrorMessage="1" sqref="S20">
      <formula1>0</formula1>
      <formula2>NaN</formula2>
    </dataValidation>
    <dataValidation type="decimal" allowBlank="1" showErrorMessage="1" sqref="S21">
      <formula1>0</formula1>
      <formula2>NaN</formula2>
    </dataValidation>
    <dataValidation type="decimal" allowBlank="1" showErrorMessage="1" sqref="S22">
      <formula1>0</formula1>
      <formula2>NaN</formula2>
    </dataValidation>
    <dataValidation type="decimal" allowBlank="1" showErrorMessage="1" sqref="S23">
      <formula1>0</formula1>
      <formula2>NaN</formula2>
    </dataValidation>
    <dataValidation type="decimal" allowBlank="1" showErrorMessage="1" sqref="S24">
      <formula1>0</formula1>
      <formula2>NaN</formula2>
    </dataValidation>
    <dataValidation type="decimal" allowBlank="1" showErrorMessage="1" sqref="S25">
      <formula1>0</formula1>
      <formula2>NaN</formula2>
    </dataValidation>
    <dataValidation type="decimal" allowBlank="1" showErrorMessage="1" sqref="S26">
      <formula1>0</formula1>
      <formula2>NaN</formula2>
    </dataValidation>
    <dataValidation type="decimal" allowBlank="1" showErrorMessage="1" sqref="S27">
      <formula1>0</formula1>
      <formula2>NaN</formula2>
    </dataValidation>
    <dataValidation type="decimal" allowBlank="1" showErrorMessage="1" sqref="S28">
      <formula1>0</formula1>
      <formula2>NaN</formula2>
    </dataValidation>
    <dataValidation type="decimal" allowBlank="1" showErrorMessage="1" sqref="S29">
      <formula1>0</formula1>
      <formula2>NaN</formula2>
    </dataValidation>
    <dataValidation type="decimal" allowBlank="1" showErrorMessage="1" sqref="S30">
      <formula1>0</formula1>
      <formula2>NaN</formula2>
    </dataValidation>
    <dataValidation type="decimal" allowBlank="1" showErrorMessage="1" sqref="S31">
      <formula1>0</formula1>
      <formula2>NaN</formula2>
    </dataValidation>
    <dataValidation type="decimal" allowBlank="1" showErrorMessage="1" sqref="S32">
      <formula1>0</formula1>
      <formula2>NaN</formula2>
    </dataValidation>
    <dataValidation type="decimal" allowBlank="1" showErrorMessage="1" sqref="S33">
      <formula1>0</formula1>
      <formula2>NaN</formula2>
    </dataValidation>
    <dataValidation type="decimal" allowBlank="1" showErrorMessage="1" sqref="S34">
      <formula1>0</formula1>
      <formula2>NaN</formula2>
    </dataValidation>
    <dataValidation type="decimal" allowBlank="1" showErrorMessage="1" sqref="S35">
      <formula1>0</formula1>
      <formula2>NaN</formula2>
    </dataValidation>
    <dataValidation type="decimal" allowBlank="1" showErrorMessage="1" sqref="S36">
      <formula1>0</formula1>
      <formula2>NaN</formula2>
    </dataValidation>
    <dataValidation type="decimal" allowBlank="1" showErrorMessage="1" sqref="S37">
      <formula1>0</formula1>
      <formula2>NaN</formula2>
    </dataValidation>
    <dataValidation type="decimal" allowBlank="1" showErrorMessage="1" sqref="S38">
      <formula1>0</formula1>
      <formula2>NaN</formula2>
    </dataValidation>
    <dataValidation type="decimal" allowBlank="1" showErrorMessage="1" sqref="S39">
      <formula1>0</formula1>
      <formula2>NaN</formula2>
    </dataValidation>
    <dataValidation type="decimal" allowBlank="1" showErrorMessage="1" sqref="S40">
      <formula1>0</formula1>
      <formula2>NaN</formula2>
    </dataValidation>
    <dataValidation type="decimal" allowBlank="1" showErrorMessage="1" sqref="S41">
      <formula1>0</formula1>
      <formula2>NaN</formula2>
    </dataValidation>
    <dataValidation type="decimal" allowBlank="1" showErrorMessage="1" sqref="S42">
      <formula1>0</formula1>
      <formula2>NaN</formula2>
    </dataValidation>
    <dataValidation type="decimal" allowBlank="1" showErrorMessage="1" sqref="S43">
      <formula1>0</formula1>
      <formula2>NaN</formula2>
    </dataValidation>
    <dataValidation type="decimal" allowBlank="1" showErrorMessage="1" sqref="S44">
      <formula1>0</formula1>
      <formula2>NaN</formula2>
    </dataValidation>
    <dataValidation type="decimal" allowBlank="1" showErrorMessage="1" sqref="S45">
      <formula1>0</formula1>
      <formula2>NaN</formula2>
    </dataValidation>
    <dataValidation type="decimal" allowBlank="1" showErrorMessage="1" sqref="S46">
      <formula1>0</formula1>
      <formula2>NaN</formula2>
    </dataValidation>
    <dataValidation type="decimal" allowBlank="1" showErrorMessage="1" sqref="S47">
      <formula1>0</formula1>
      <formula2>NaN</formula2>
    </dataValidation>
    <dataValidation type="decimal" allowBlank="1" showErrorMessage="1" sqref="S48">
      <formula1>0</formula1>
      <formula2>NaN</formula2>
    </dataValidation>
    <dataValidation type="decimal" allowBlank="1" showErrorMessage="1" sqref="S49">
      <formula1>0</formula1>
      <formula2>NaN</formula2>
    </dataValidation>
    <dataValidation type="decimal" allowBlank="1" showErrorMessage="1" sqref="S50">
      <formula1>0</formula1>
      <formula2>NaN</formula2>
    </dataValidation>
    <dataValidation type="decimal" allowBlank="1" showErrorMessage="1" sqref="S51">
      <formula1>0</formula1>
      <formula2>NaN</formula2>
    </dataValidation>
    <dataValidation type="decimal" allowBlank="1" showErrorMessage="1" sqref="S52">
      <formula1>0</formula1>
      <formula2>NaN</formula2>
    </dataValidation>
    <dataValidation type="decimal" allowBlank="1" showErrorMessage="1" sqref="S53">
      <formula1>0</formula1>
      <formula2>NaN</formula2>
    </dataValidation>
    <dataValidation type="decimal" allowBlank="1" showErrorMessage="1" sqref="S54">
      <formula1>0</formula1>
      <formula2>NaN</formula2>
    </dataValidation>
    <dataValidation type="decimal" allowBlank="1" showErrorMessage="1" sqref="S55">
      <formula1>0</formula1>
      <formula2>NaN</formula2>
    </dataValidation>
    <dataValidation type="decimal" allowBlank="1" showErrorMessage="1" sqref="S56">
      <formula1>0</formula1>
      <formula2>NaN</formula2>
    </dataValidation>
    <dataValidation type="decimal" allowBlank="1" showErrorMessage="1" sqref="S57">
      <formula1>0</formula1>
      <formula2>NaN</formula2>
    </dataValidation>
    <dataValidation type="decimal" allowBlank="1" showErrorMessage="1" sqref="S58">
      <formula1>0</formula1>
      <formula2>NaN</formula2>
    </dataValidation>
    <dataValidation type="decimal" allowBlank="1" showErrorMessage="1" sqref="S59">
      <formula1>0</formula1>
      <formula2>NaN</formula2>
    </dataValidation>
    <dataValidation type="decimal" allowBlank="1" showErrorMessage="1" sqref="S60">
      <formula1>0</formula1>
      <formula2>NaN</formula2>
    </dataValidation>
    <dataValidation type="decimal" allowBlank="1" showErrorMessage="1" sqref="S61">
      <formula1>0</formula1>
      <formula2>NaN</formula2>
    </dataValidation>
    <dataValidation type="decimal" allowBlank="1" showErrorMessage="1" sqref="S62">
      <formula1>0</formula1>
      <formula2>NaN</formula2>
    </dataValidation>
    <dataValidation type="decimal" allowBlank="1" showErrorMessage="1" sqref="S63">
      <formula1>0</formula1>
      <formula2>NaN</formula2>
    </dataValidation>
    <dataValidation type="decimal" allowBlank="1" showErrorMessage="1" sqref="S64">
      <formula1>0</formula1>
      <formula2>NaN</formula2>
    </dataValidation>
    <dataValidation type="decimal" allowBlank="1" showErrorMessage="1" sqref="S65">
      <formula1>0</formula1>
      <formula2>NaN</formula2>
    </dataValidation>
    <dataValidation type="decimal" allowBlank="1" showErrorMessage="1" sqref="S66">
      <formula1>0</formula1>
      <formula2>NaN</formula2>
    </dataValidation>
    <dataValidation type="decimal" allowBlank="1" showErrorMessage="1" sqref="S67">
      <formula1>0</formula1>
      <formula2>NaN</formula2>
    </dataValidation>
    <dataValidation type="decimal" allowBlank="1" showErrorMessage="1" sqref="S68">
      <formula1>0</formula1>
      <formula2>NaN</formula2>
    </dataValidation>
    <dataValidation type="decimal" allowBlank="1" showErrorMessage="1" sqref="S69">
      <formula1>0</formula1>
      <formula2>NaN</formula2>
    </dataValidation>
    <dataValidation type="decimal" allowBlank="1" showErrorMessage="1" sqref="S70">
      <formula1>0</formula1>
      <formula2>NaN</formula2>
    </dataValidation>
    <dataValidation type="decimal" allowBlank="1" showErrorMessage="1" sqref="S71">
      <formula1>0</formula1>
      <formula2>NaN</formula2>
    </dataValidation>
    <dataValidation type="decimal" allowBlank="1" showErrorMessage="1" sqref="S72">
      <formula1>0</formula1>
      <formula2>NaN</formula2>
    </dataValidation>
    <dataValidation type="decimal" allowBlank="1" showErrorMessage="1" sqref="S73">
      <formula1>0</formula1>
      <formula2>NaN</formula2>
    </dataValidation>
    <dataValidation type="decimal" allowBlank="1" showErrorMessage="1" sqref="S74">
      <formula1>0</formula1>
      <formula2>NaN</formula2>
    </dataValidation>
    <dataValidation type="decimal" allowBlank="1" showErrorMessage="1" sqref="S75">
      <formula1>0</formula1>
      <formula2>NaN</formula2>
    </dataValidation>
    <dataValidation type="decimal" allowBlank="1" showErrorMessage="1" sqref="S76">
      <formula1>0</formula1>
      <formula2>NaN</formula2>
    </dataValidation>
    <dataValidation type="decimal" allowBlank="1" showErrorMessage="1" sqref="S77">
      <formula1>0</formula1>
      <formula2>NaN</formula2>
    </dataValidation>
    <dataValidation type="decimal" allowBlank="1" showErrorMessage="1" sqref="S78">
      <formula1>0</formula1>
      <formula2>NaN</formula2>
    </dataValidation>
    <dataValidation type="decimal" allowBlank="1" showErrorMessage="1" sqref="S79">
      <formula1>0</formula1>
      <formula2>NaN</formula2>
    </dataValidation>
    <dataValidation type="decimal" allowBlank="1" showErrorMessage="1" sqref="S80">
      <formula1>0</formula1>
      <formula2>NaN</formula2>
    </dataValidation>
    <dataValidation type="decimal" allowBlank="1" showErrorMessage="1" sqref="S81">
      <formula1>0</formula1>
      <formula2>NaN</formula2>
    </dataValidation>
    <dataValidation type="decimal" allowBlank="1" showErrorMessage="1" sqref="S82">
      <formula1>0</formula1>
      <formula2>NaN</formula2>
    </dataValidation>
    <dataValidation type="decimal" allowBlank="1" showErrorMessage="1" sqref="S83">
      <formula1>0</formula1>
      <formula2>NaN</formula2>
    </dataValidation>
    <dataValidation type="decimal" allowBlank="1" showErrorMessage="1" sqref="S84">
      <formula1>0</formula1>
      <formula2>NaN</formula2>
    </dataValidation>
    <dataValidation type="decimal" allowBlank="1" showErrorMessage="1" sqref="S85">
      <formula1>0</formula1>
      <formula2>NaN</formula2>
    </dataValidation>
    <dataValidation type="decimal" allowBlank="1" showErrorMessage="1" sqref="S86">
      <formula1>0</formula1>
      <formula2>NaN</formula2>
    </dataValidation>
    <dataValidation type="decimal" allowBlank="1" showErrorMessage="1" sqref="S87">
      <formula1>0</formula1>
      <formula2>NaN</formula2>
    </dataValidation>
    <dataValidation type="decimal" allowBlank="1" showErrorMessage="1" sqref="S88">
      <formula1>0</formula1>
      <formula2>NaN</formula2>
    </dataValidation>
    <dataValidation type="decimal" allowBlank="1" showErrorMessage="1" sqref="S89">
      <formula1>0</formula1>
      <formula2>NaN</formula2>
    </dataValidation>
    <dataValidation type="decimal" allowBlank="1" showErrorMessage="1" sqref="S90">
      <formula1>0</formula1>
      <formula2>NaN</formula2>
    </dataValidation>
    <dataValidation type="decimal" allowBlank="1" showErrorMessage="1" sqref="S91">
      <formula1>0</formula1>
      <formula2>NaN</formula2>
    </dataValidation>
    <dataValidation type="decimal" allowBlank="1" showErrorMessage="1" sqref="S92">
      <formula1>0</formula1>
      <formula2>NaN</formula2>
    </dataValidation>
    <dataValidation type="decimal" allowBlank="1" showErrorMessage="1" sqref="S93">
      <formula1>0</formula1>
      <formula2>NaN</formula2>
    </dataValidation>
    <dataValidation type="decimal" allowBlank="1" showErrorMessage="1" sqref="S94">
      <formula1>0</formula1>
      <formula2>NaN</formula2>
    </dataValidation>
    <dataValidation type="decimal" allowBlank="1" showErrorMessage="1" sqref="S95">
      <formula1>0</formula1>
      <formula2>NaN</formula2>
    </dataValidation>
    <dataValidation type="decimal" allowBlank="1" showErrorMessage="1" sqref="S96">
      <formula1>0</formula1>
      <formula2>NaN</formula2>
    </dataValidation>
    <dataValidation type="decimal" allowBlank="1" showErrorMessage="1" sqref="S97">
      <formula1>0</formula1>
      <formula2>NaN</formula2>
    </dataValidation>
    <dataValidation type="decimal" allowBlank="1" showErrorMessage="1" sqref="S98">
      <formula1>0</formula1>
      <formula2>NaN</formula2>
    </dataValidation>
    <dataValidation type="decimal" allowBlank="1" showErrorMessage="1" sqref="S99">
      <formula1>0</formula1>
      <formula2>NaN</formula2>
    </dataValidation>
    <dataValidation type="decimal" allowBlank="1" showErrorMessage="1" sqref="T100">
      <formula1>0</formula1>
      <formula2>NaN</formula2>
    </dataValidation>
    <dataValidation type="decimal" allowBlank="1" showErrorMessage="1" sqref="T101">
      <formula1>0</formula1>
      <formula2>NaN</formula2>
    </dataValidation>
    <dataValidation type="decimal" allowBlank="1" showErrorMessage="1" sqref="T102">
      <formula1>0</formula1>
      <formula2>NaN</formula2>
    </dataValidation>
    <dataValidation type="decimal" allowBlank="1" showErrorMessage="1" sqref="T103">
      <formula1>0</formula1>
      <formula2>NaN</formula2>
    </dataValidation>
    <dataValidation type="decimal" allowBlank="1" showErrorMessage="1" sqref="T104">
      <formula1>0</formula1>
      <formula2>NaN</formula2>
    </dataValidation>
    <dataValidation type="decimal" allowBlank="1" showErrorMessage="1" sqref="T105">
      <formula1>0</formula1>
      <formula2>NaN</formula2>
    </dataValidation>
    <dataValidation type="decimal" allowBlank="1" showErrorMessage="1" sqref="T106">
      <formula1>0</formula1>
      <formula2>NaN</formula2>
    </dataValidation>
    <dataValidation type="decimal" allowBlank="1" showErrorMessage="1" sqref="T107">
      <formula1>0</formula1>
      <formula2>NaN</formula2>
    </dataValidation>
    <dataValidation type="decimal" allowBlank="1" showErrorMessage="1" sqref="T108">
      <formula1>0</formula1>
      <formula2>NaN</formula2>
    </dataValidation>
    <dataValidation type="decimal" allowBlank="1" showErrorMessage="1" sqref="T109">
      <formula1>0</formula1>
      <formula2>NaN</formula2>
    </dataValidation>
    <dataValidation type="decimal" allowBlank="1" showErrorMessage="1" sqref="T110">
      <formula1>0</formula1>
      <formula2>NaN</formula2>
    </dataValidation>
    <dataValidation type="decimal" allowBlank="1" showErrorMessage="1" sqref="T111">
      <formula1>0</formula1>
      <formula2>NaN</formula2>
    </dataValidation>
    <dataValidation type="decimal" allowBlank="1" showErrorMessage="1" sqref="T112">
      <formula1>0</formula1>
      <formula2>NaN</formula2>
    </dataValidation>
    <dataValidation type="decimal" allowBlank="1" showErrorMessage="1" sqref="T113">
      <formula1>0</formula1>
      <formula2>NaN</formula2>
    </dataValidation>
    <dataValidation type="decimal" allowBlank="1" showErrorMessage="1" sqref="T114">
      <formula1>0</formula1>
      <formula2>NaN</formula2>
    </dataValidation>
    <dataValidation type="decimal" allowBlank="1" showErrorMessage="1" sqref="T115">
      <formula1>0</formula1>
      <formula2>NaN</formula2>
    </dataValidation>
    <dataValidation type="decimal" allowBlank="1" showErrorMessage="1" sqref="T116">
      <formula1>0</formula1>
      <formula2>NaN</formula2>
    </dataValidation>
    <dataValidation type="decimal" allowBlank="1" showErrorMessage="1" sqref="T117">
      <formula1>0</formula1>
      <formula2>NaN</formula2>
    </dataValidation>
    <dataValidation type="decimal" allowBlank="1" showErrorMessage="1" sqref="T118">
      <formula1>0</formula1>
      <formula2>NaN</formula2>
    </dataValidation>
    <dataValidation type="decimal" allowBlank="1" showErrorMessage="1" sqref="T119">
      <formula1>0</formula1>
      <formula2>NaN</formula2>
    </dataValidation>
    <dataValidation type="decimal" allowBlank="1" showErrorMessage="1" sqref="T120">
      <formula1>0</formula1>
      <formula2>NaN</formula2>
    </dataValidation>
    <dataValidation type="decimal" allowBlank="1" showErrorMessage="1" sqref="T121">
      <formula1>0</formula1>
      <formula2>NaN</formula2>
    </dataValidation>
    <dataValidation type="decimal" allowBlank="1" showErrorMessage="1" sqref="T122">
      <formula1>0</formula1>
      <formula2>NaN</formula2>
    </dataValidation>
    <dataValidation type="decimal" allowBlank="1" showErrorMessage="1" sqref="T123">
      <formula1>0</formula1>
      <formula2>NaN</formula2>
    </dataValidation>
    <dataValidation type="decimal" allowBlank="1" showErrorMessage="1" sqref="T124">
      <formula1>0</formula1>
      <formula2>NaN</formula2>
    </dataValidation>
    <dataValidation type="decimal" allowBlank="1" showErrorMessage="1" sqref="T125">
      <formula1>0</formula1>
      <formula2>NaN</formula2>
    </dataValidation>
    <dataValidation type="decimal" allowBlank="1" showErrorMessage="1" sqref="T126">
      <formula1>0</formula1>
      <formula2>NaN</formula2>
    </dataValidation>
    <dataValidation type="decimal" allowBlank="1" showErrorMessage="1" sqref="T127">
      <formula1>0</formula1>
      <formula2>NaN</formula2>
    </dataValidation>
    <dataValidation type="decimal" allowBlank="1" showErrorMessage="1" sqref="T128">
      <formula1>0</formula1>
      <formula2>NaN</formula2>
    </dataValidation>
    <dataValidation type="decimal" allowBlank="1" showErrorMessage="1" sqref="T129">
      <formula1>0</formula1>
      <formula2>NaN</formula2>
    </dataValidation>
    <dataValidation type="decimal" allowBlank="1" showErrorMessage="1" sqref="T130">
      <formula1>0</formula1>
      <formula2>NaN</formula2>
    </dataValidation>
    <dataValidation type="decimal" allowBlank="1" showErrorMessage="1" sqref="T131">
      <formula1>0</formula1>
      <formula2>NaN</formula2>
    </dataValidation>
    <dataValidation type="decimal" allowBlank="1" showErrorMessage="1" sqref="T132">
      <formula1>0</formula1>
      <formula2>NaN</formula2>
    </dataValidation>
    <dataValidation type="decimal" allowBlank="1" showErrorMessage="1" sqref="T133">
      <formula1>0</formula1>
      <formula2>NaN</formula2>
    </dataValidation>
    <dataValidation type="decimal" allowBlank="1" showErrorMessage="1" sqref="T134">
      <formula1>0</formula1>
      <formula2>NaN</formula2>
    </dataValidation>
    <dataValidation type="decimal" allowBlank="1" showErrorMessage="1" sqref="T135">
      <formula1>0</formula1>
      <formula2>NaN</formula2>
    </dataValidation>
    <dataValidation type="decimal" allowBlank="1" showErrorMessage="1" sqref="T136">
      <formula1>0</formula1>
      <formula2>NaN</formula2>
    </dataValidation>
    <dataValidation type="decimal" allowBlank="1" showErrorMessage="1" sqref="T137">
      <formula1>0</formula1>
      <formula2>NaN</formula2>
    </dataValidation>
    <dataValidation type="decimal" allowBlank="1" showErrorMessage="1" sqref="T138">
      <formula1>0</formula1>
      <formula2>NaN</formula2>
    </dataValidation>
    <dataValidation type="decimal" allowBlank="1" showErrorMessage="1" sqref="T139">
      <formula1>0</formula1>
      <formula2>NaN</formula2>
    </dataValidation>
    <dataValidation type="decimal" allowBlank="1" showErrorMessage="1" sqref="T140">
      <formula1>0</formula1>
      <formula2>NaN</formula2>
    </dataValidation>
    <dataValidation type="decimal" allowBlank="1" showErrorMessage="1" sqref="T141">
      <formula1>0</formula1>
      <formula2>NaN</formula2>
    </dataValidation>
    <dataValidation type="decimal" allowBlank="1" showErrorMessage="1" sqref="T17">
      <formula1>0</formula1>
      <formula2>NaN</formula2>
    </dataValidation>
    <dataValidation type="decimal" allowBlank="1" showErrorMessage="1" sqref="T18">
      <formula1>0</formula1>
      <formula2>NaN</formula2>
    </dataValidation>
    <dataValidation type="decimal" allowBlank="1" showErrorMessage="1" sqref="T19">
      <formula1>0</formula1>
      <formula2>NaN</formula2>
    </dataValidation>
    <dataValidation type="decimal" allowBlank="1" showErrorMessage="1" sqref="T20">
      <formula1>0</formula1>
      <formula2>NaN</formula2>
    </dataValidation>
    <dataValidation type="decimal" allowBlank="1" showErrorMessage="1" sqref="T21">
      <formula1>0</formula1>
      <formula2>NaN</formula2>
    </dataValidation>
    <dataValidation type="decimal" allowBlank="1" showErrorMessage="1" sqref="T22">
      <formula1>0</formula1>
      <formula2>NaN</formula2>
    </dataValidation>
    <dataValidation type="decimal" allowBlank="1" showErrorMessage="1" sqref="T23">
      <formula1>0</formula1>
      <formula2>NaN</formula2>
    </dataValidation>
    <dataValidation type="decimal" allowBlank="1" showErrorMessage="1" sqref="T24">
      <formula1>0</formula1>
      <formula2>NaN</formula2>
    </dataValidation>
    <dataValidation type="decimal" allowBlank="1" showErrorMessage="1" sqref="T25">
      <formula1>0</formula1>
      <formula2>NaN</formula2>
    </dataValidation>
    <dataValidation type="decimal" allowBlank="1" showErrorMessage="1" sqref="T26">
      <formula1>0</formula1>
      <formula2>NaN</formula2>
    </dataValidation>
    <dataValidation type="decimal" allowBlank="1" showErrorMessage="1" sqref="T27">
      <formula1>0</formula1>
      <formula2>NaN</formula2>
    </dataValidation>
    <dataValidation type="decimal" allowBlank="1" showErrorMessage="1" sqref="T28">
      <formula1>0</formula1>
      <formula2>NaN</formula2>
    </dataValidation>
    <dataValidation type="decimal" allowBlank="1" showErrorMessage="1" sqref="T29">
      <formula1>0</formula1>
      <formula2>NaN</formula2>
    </dataValidation>
    <dataValidation type="decimal" allowBlank="1" showErrorMessage="1" sqref="T30">
      <formula1>0</formula1>
      <formula2>NaN</formula2>
    </dataValidation>
    <dataValidation type="decimal" allowBlank="1" showErrorMessage="1" sqref="T31">
      <formula1>0</formula1>
      <formula2>NaN</formula2>
    </dataValidation>
    <dataValidation type="decimal" allowBlank="1" showErrorMessage="1" sqref="T32">
      <formula1>0</formula1>
      <formula2>NaN</formula2>
    </dataValidation>
    <dataValidation type="decimal" allowBlank="1" showErrorMessage="1" sqref="T33">
      <formula1>0</formula1>
      <formula2>NaN</formula2>
    </dataValidation>
    <dataValidation type="decimal" allowBlank="1" showErrorMessage="1" sqref="T34">
      <formula1>0</formula1>
      <formula2>NaN</formula2>
    </dataValidation>
    <dataValidation type="decimal" allowBlank="1" showErrorMessage="1" sqref="T35">
      <formula1>0</formula1>
      <formula2>NaN</formula2>
    </dataValidation>
    <dataValidation type="decimal" allowBlank="1" showErrorMessage="1" sqref="T36">
      <formula1>0</formula1>
      <formula2>NaN</formula2>
    </dataValidation>
    <dataValidation type="decimal" allowBlank="1" showErrorMessage="1" sqref="T37">
      <formula1>0</formula1>
      <formula2>NaN</formula2>
    </dataValidation>
    <dataValidation type="decimal" allowBlank="1" showErrorMessage="1" sqref="T38">
      <formula1>0</formula1>
      <formula2>NaN</formula2>
    </dataValidation>
    <dataValidation type="decimal" allowBlank="1" showErrorMessage="1" sqref="T39">
      <formula1>0</formula1>
      <formula2>NaN</formula2>
    </dataValidation>
    <dataValidation type="decimal" allowBlank="1" showErrorMessage="1" sqref="T40">
      <formula1>0</formula1>
      <formula2>NaN</formula2>
    </dataValidation>
    <dataValidation type="decimal" allowBlank="1" showErrorMessage="1" sqref="T41">
      <formula1>0</formula1>
      <formula2>NaN</formula2>
    </dataValidation>
    <dataValidation type="decimal" allowBlank="1" showErrorMessage="1" sqref="T42">
      <formula1>0</formula1>
      <formula2>NaN</formula2>
    </dataValidation>
    <dataValidation type="decimal" allowBlank="1" showErrorMessage="1" sqref="T43">
      <formula1>0</formula1>
      <formula2>NaN</formula2>
    </dataValidation>
    <dataValidation type="decimal" allowBlank="1" showErrorMessage="1" sqref="T44">
      <formula1>0</formula1>
      <formula2>NaN</formula2>
    </dataValidation>
    <dataValidation type="decimal" allowBlank="1" showErrorMessage="1" sqref="T45">
      <formula1>0</formula1>
      <formula2>NaN</formula2>
    </dataValidation>
    <dataValidation type="decimal" allowBlank="1" showErrorMessage="1" sqref="T46">
      <formula1>0</formula1>
      <formula2>NaN</formula2>
    </dataValidation>
    <dataValidation type="decimal" allowBlank="1" showErrorMessage="1" sqref="T47">
      <formula1>0</formula1>
      <formula2>NaN</formula2>
    </dataValidation>
    <dataValidation type="decimal" allowBlank="1" showErrorMessage="1" sqref="T48">
      <formula1>0</formula1>
      <formula2>NaN</formula2>
    </dataValidation>
    <dataValidation type="decimal" allowBlank="1" showErrorMessage="1" sqref="T49">
      <formula1>0</formula1>
      <formula2>NaN</formula2>
    </dataValidation>
    <dataValidation type="decimal" allowBlank="1" showErrorMessage="1" sqref="T50">
      <formula1>0</formula1>
      <formula2>NaN</formula2>
    </dataValidation>
    <dataValidation type="decimal" allowBlank="1" showErrorMessage="1" sqref="T51">
      <formula1>0</formula1>
      <formula2>NaN</formula2>
    </dataValidation>
    <dataValidation type="decimal" allowBlank="1" showErrorMessage="1" sqref="T52">
      <formula1>0</formula1>
      <formula2>NaN</formula2>
    </dataValidation>
    <dataValidation type="decimal" allowBlank="1" showErrorMessage="1" sqref="T53">
      <formula1>0</formula1>
      <formula2>NaN</formula2>
    </dataValidation>
    <dataValidation type="decimal" allowBlank="1" showErrorMessage="1" sqref="T54">
      <formula1>0</formula1>
      <formula2>NaN</formula2>
    </dataValidation>
    <dataValidation type="decimal" allowBlank="1" showErrorMessage="1" sqref="T55">
      <formula1>0</formula1>
      <formula2>NaN</formula2>
    </dataValidation>
    <dataValidation type="decimal" allowBlank="1" showErrorMessage="1" sqref="T56">
      <formula1>0</formula1>
      <formula2>NaN</formula2>
    </dataValidation>
    <dataValidation type="decimal" allowBlank="1" showErrorMessage="1" sqref="T57">
      <formula1>0</formula1>
      <formula2>NaN</formula2>
    </dataValidation>
    <dataValidation type="decimal" allowBlank="1" showErrorMessage="1" sqref="T58">
      <formula1>0</formula1>
      <formula2>NaN</formula2>
    </dataValidation>
    <dataValidation type="decimal" allowBlank="1" showErrorMessage="1" sqref="T59">
      <formula1>0</formula1>
      <formula2>NaN</formula2>
    </dataValidation>
    <dataValidation type="decimal" allowBlank="1" showErrorMessage="1" sqref="T60">
      <formula1>0</formula1>
      <formula2>NaN</formula2>
    </dataValidation>
    <dataValidation type="decimal" allowBlank="1" showErrorMessage="1" sqref="T61">
      <formula1>0</formula1>
      <formula2>NaN</formula2>
    </dataValidation>
    <dataValidation type="decimal" allowBlank="1" showErrorMessage="1" sqref="T62">
      <formula1>0</formula1>
      <formula2>NaN</formula2>
    </dataValidation>
    <dataValidation type="decimal" allowBlank="1" showErrorMessage="1" sqref="T63">
      <formula1>0</formula1>
      <formula2>NaN</formula2>
    </dataValidation>
    <dataValidation type="decimal" allowBlank="1" showErrorMessage="1" sqref="T64">
      <formula1>0</formula1>
      <formula2>NaN</formula2>
    </dataValidation>
    <dataValidation type="decimal" allowBlank="1" showErrorMessage="1" sqref="T65">
      <formula1>0</formula1>
      <formula2>NaN</formula2>
    </dataValidation>
    <dataValidation type="decimal" allowBlank="1" showErrorMessage="1" sqref="T66">
      <formula1>0</formula1>
      <formula2>NaN</formula2>
    </dataValidation>
    <dataValidation type="decimal" allowBlank="1" showErrorMessage="1" sqref="T67">
      <formula1>0</formula1>
      <formula2>NaN</formula2>
    </dataValidation>
    <dataValidation type="decimal" allowBlank="1" showErrorMessage="1" sqref="T68">
      <formula1>0</formula1>
      <formula2>NaN</formula2>
    </dataValidation>
    <dataValidation type="decimal" allowBlank="1" showErrorMessage="1" sqref="T69">
      <formula1>0</formula1>
      <formula2>NaN</formula2>
    </dataValidation>
    <dataValidation type="decimal" allowBlank="1" showErrorMessage="1" sqref="T70">
      <formula1>0</formula1>
      <formula2>NaN</formula2>
    </dataValidation>
    <dataValidation type="decimal" allowBlank="1" showErrorMessage="1" sqref="T71">
      <formula1>0</formula1>
      <formula2>NaN</formula2>
    </dataValidation>
    <dataValidation type="decimal" allowBlank="1" showErrorMessage="1" sqref="T72">
      <formula1>0</formula1>
      <formula2>NaN</formula2>
    </dataValidation>
    <dataValidation type="decimal" allowBlank="1" showErrorMessage="1" sqref="T73">
      <formula1>0</formula1>
      <formula2>NaN</formula2>
    </dataValidation>
    <dataValidation type="decimal" allowBlank="1" showErrorMessage="1" sqref="T74">
      <formula1>0</formula1>
      <formula2>NaN</formula2>
    </dataValidation>
    <dataValidation type="decimal" allowBlank="1" showErrorMessage="1" sqref="T75">
      <formula1>0</formula1>
      <formula2>NaN</formula2>
    </dataValidation>
    <dataValidation type="decimal" allowBlank="1" showErrorMessage="1" sqref="T76">
      <formula1>0</formula1>
      <formula2>NaN</formula2>
    </dataValidation>
    <dataValidation type="decimal" allowBlank="1" showErrorMessage="1" sqref="T77">
      <formula1>0</formula1>
      <formula2>NaN</formula2>
    </dataValidation>
    <dataValidation type="decimal" allowBlank="1" showErrorMessage="1" sqref="T78">
      <formula1>0</formula1>
      <formula2>NaN</formula2>
    </dataValidation>
    <dataValidation type="decimal" allowBlank="1" showErrorMessage="1" sqref="T79">
      <formula1>0</formula1>
      <formula2>NaN</formula2>
    </dataValidation>
    <dataValidation type="decimal" allowBlank="1" showErrorMessage="1" sqref="T80">
      <formula1>0</formula1>
      <formula2>NaN</formula2>
    </dataValidation>
    <dataValidation type="decimal" allowBlank="1" showErrorMessage="1" sqref="T81">
      <formula1>0</formula1>
      <formula2>NaN</formula2>
    </dataValidation>
    <dataValidation type="decimal" allowBlank="1" showErrorMessage="1" sqref="T82">
      <formula1>0</formula1>
      <formula2>NaN</formula2>
    </dataValidation>
    <dataValidation type="decimal" allowBlank="1" showErrorMessage="1" sqref="T83">
      <formula1>0</formula1>
      <formula2>NaN</formula2>
    </dataValidation>
    <dataValidation type="decimal" allowBlank="1" showErrorMessage="1" sqref="T84">
      <formula1>0</formula1>
      <formula2>NaN</formula2>
    </dataValidation>
    <dataValidation type="decimal" allowBlank="1" showErrorMessage="1" sqref="T85">
      <formula1>0</formula1>
      <formula2>NaN</formula2>
    </dataValidation>
    <dataValidation type="decimal" allowBlank="1" showErrorMessage="1" sqref="T86">
      <formula1>0</formula1>
      <formula2>NaN</formula2>
    </dataValidation>
    <dataValidation type="decimal" allowBlank="1" showErrorMessage="1" sqref="T87">
      <formula1>0</formula1>
      <formula2>NaN</formula2>
    </dataValidation>
    <dataValidation type="decimal" allowBlank="1" showErrorMessage="1" sqref="T88">
      <formula1>0</formula1>
      <formula2>NaN</formula2>
    </dataValidation>
    <dataValidation type="decimal" allowBlank="1" showErrorMessage="1" sqref="T89">
      <formula1>0</formula1>
      <formula2>NaN</formula2>
    </dataValidation>
    <dataValidation type="decimal" allowBlank="1" showErrorMessage="1" sqref="T90">
      <formula1>0</formula1>
      <formula2>NaN</formula2>
    </dataValidation>
    <dataValidation type="decimal" allowBlank="1" showErrorMessage="1" sqref="T91">
      <formula1>0</formula1>
      <formula2>NaN</formula2>
    </dataValidation>
    <dataValidation type="decimal" allowBlank="1" showErrorMessage="1" sqref="T92">
      <formula1>0</formula1>
      <formula2>NaN</formula2>
    </dataValidation>
    <dataValidation type="decimal" allowBlank="1" showErrorMessage="1" sqref="T93">
      <formula1>0</formula1>
      <formula2>NaN</formula2>
    </dataValidation>
    <dataValidation type="decimal" allowBlank="1" showErrorMessage="1" sqref="T94">
      <formula1>0</formula1>
      <formula2>NaN</formula2>
    </dataValidation>
    <dataValidation type="decimal" allowBlank="1" showErrorMessage="1" sqref="T95">
      <formula1>0</formula1>
      <formula2>NaN</formula2>
    </dataValidation>
    <dataValidation type="decimal" allowBlank="1" showErrorMessage="1" sqref="T96">
      <formula1>0</formula1>
      <formula2>NaN</formula2>
    </dataValidation>
    <dataValidation type="decimal" allowBlank="1" showErrorMessage="1" sqref="T97">
      <formula1>0</formula1>
      <formula2>NaN</formula2>
    </dataValidation>
    <dataValidation type="decimal" allowBlank="1" showErrorMessage="1" sqref="T98">
      <formula1>0</formula1>
      <formula2>NaN</formula2>
    </dataValidation>
    <dataValidation type="decimal" allowBlank="1" showErrorMessage="1" sqref="T99">
      <formula1>0</formula1>
      <formula2>NaN</formula2>
    </dataValidation>
  </dataValidation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29" customWidth="1"/>
    <col min="2" max="5" width="6.14" customWidth="1"/>
    <col min="6" max="6" width="1.29" customWidth="1"/>
    <col min="7" max="10" width="6.14" customWidth="1"/>
    <col min="11" max="11" width="1.29" customWidth="1"/>
    <col min="12" max="15" width="6.14" customWidth="1"/>
    <col min="16" max="16" width="1.29" customWidth="1"/>
    <col min="17" max="20" width="6.14" customWidth="1"/>
    <col min="21" max="21" width="7.57" customWidth="1"/>
    <col min="22" max="27" width="5.86" customWidth="1"/>
    <col min="28" max="28" width="4" customWidth="1"/>
    <col min="29" max="29" width="10.14" customWidth="1"/>
    <col min="30" max="44" width="5.86" customWidth="1"/>
    <col min="45" max="45" width="3" customWidth="1"/>
    <col min="46" max="65" width="6" customWidth="1"/>
  </cols>
  <sheetData>
    <row r="1" ht="14.25" customHeight="1" spans="1:65" x14ac:dyDescent="0.25">
      <c r="A1" s="1" t="str">
        <f>CT!A1</f>
        <v>CSE 2203+CSE 2204: Microprocessor and Microcontroller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69" t="s">
        <v>53</v>
      </c>
      <c r="BE1" s="70"/>
      <c r="BF1" s="20" t="s">
        <v>54</v>
      </c>
      <c r="BG1" s="20">
        <f t="shared" ref="BG1:BJ1" si="0">_xlfn.STDEV.P(AD4:AD9)</f>
        <v>0</v>
      </c>
      <c r="BH1" s="20">
        <f t="shared" si="0"/>
        <v>0</v>
      </c>
      <c r="BI1" s="20">
        <f t="shared" si="0"/>
        <v>0</v>
      </c>
      <c r="BJ1" s="20">
        <f t="shared" si="0"/>
        <v>0</v>
      </c>
      <c r="BK1" s="71">
        <f t="shared" ref="BK1:BK2" si="1">MIN(BG1:BJ1)</f>
        <v>0</v>
      </c>
      <c r="BL1" s="20"/>
      <c r="BM1" s="20" t="s">
        <v>74</v>
      </c>
    </row>
    <row r="2" ht="29.25" customHeight="1" spans="1:65" x14ac:dyDescent="0.25">
      <c r="A2" s="72" t="s">
        <v>89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"/>
      <c r="V2" s="4"/>
      <c r="W2" s="4"/>
      <c r="X2" s="4"/>
      <c r="Y2" s="4"/>
      <c r="Z2" s="4"/>
      <c r="AA2" s="4"/>
      <c r="AB2" s="4"/>
      <c r="AC2" s="4"/>
      <c r="AD2" s="73">
        <v>5</v>
      </c>
      <c r="AE2" s="73">
        <v>6</v>
      </c>
      <c r="AF2" s="73">
        <v>7</v>
      </c>
      <c r="AG2" s="73">
        <v>8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73"/>
      <c r="AS2" s="4"/>
      <c r="AT2" s="4">
        <f>SUM(E11,J11)</f>
        <v>0</v>
      </c>
      <c r="AU2" s="4">
        <f>SUM(E11,O11)</f>
        <v>0</v>
      </c>
      <c r="AV2" s="4">
        <f>SUM(E11,T11)</f>
        <v>0</v>
      </c>
      <c r="AW2" s="4">
        <f>SUM(J11,O11)</f>
        <v>0</v>
      </c>
      <c r="AX2" s="4">
        <f>SUM(J11,T11)</f>
        <v>0</v>
      </c>
      <c r="AY2" s="4">
        <f>SUM(T11,O11)</f>
        <v>0</v>
      </c>
      <c r="AZ2" s="4">
        <f>E11</f>
        <v>0</v>
      </c>
      <c r="BA2" s="4">
        <f>J11</f>
        <v>0</v>
      </c>
      <c r="BB2" s="4">
        <f>O11</f>
        <v>0</v>
      </c>
      <c r="BC2" s="4">
        <f>T11</f>
        <v>0</v>
      </c>
      <c r="BD2" s="45"/>
      <c r="BE2" s="7"/>
      <c r="BF2" s="20" t="s">
        <v>56</v>
      </c>
      <c r="BG2" s="20" t="str">
        <f t="shared" ref="BG2:BJ2" si="2">SQRT(SUMXMY2($BF$4:$BF$9,BG4:BG9))</f>
        <v>#DIV/0!</v>
      </c>
      <c r="BH2" s="20" t="str">
        <f t="shared" si="2"/>
        <v>#DIV/0!</v>
      </c>
      <c r="BI2" s="20" t="str">
        <f t="shared" si="2"/>
        <v>#DIV/0!</v>
      </c>
      <c r="BJ2" s="20" t="str">
        <f t="shared" si="2"/>
        <v>#DIV/0!</v>
      </c>
      <c r="BK2" s="71" t="str">
        <f t="shared" si="1"/>
        <v>#DIV/0!</v>
      </c>
      <c r="BL2" s="20" t="str">
        <f>MATCH(BK2,BG2:BJ2,0)</f>
        <v>#DIV/0!</v>
      </c>
      <c r="BM2" s="20" t="str">
        <f t="array" ref="BM2">INDEX(BG3:BJ3,1,BL2)</f>
        <v>#DIV/0!</v>
      </c>
    </row>
    <row r="3" ht="14.25" customHeight="1" spans="1:65" x14ac:dyDescent="0.25">
      <c r="A3" s="74" t="s">
        <v>19</v>
      </c>
      <c r="B3" s="74" t="s">
        <v>90</v>
      </c>
      <c r="C3" s="74" t="s">
        <v>91</v>
      </c>
      <c r="D3" s="74" t="s">
        <v>92</v>
      </c>
      <c r="E3" s="74" t="s">
        <v>93</v>
      </c>
      <c r="F3" s="74"/>
      <c r="G3" s="74" t="s">
        <v>94</v>
      </c>
      <c r="H3" s="74" t="s">
        <v>95</v>
      </c>
      <c r="I3" s="74" t="s">
        <v>96</v>
      </c>
      <c r="J3" s="74" t="s">
        <v>97</v>
      </c>
      <c r="K3" s="74"/>
      <c r="L3" s="74" t="s">
        <v>98</v>
      </c>
      <c r="M3" s="74" t="s">
        <v>99</v>
      </c>
      <c r="N3" s="74" t="s">
        <v>100</v>
      </c>
      <c r="O3" s="74" t="s">
        <v>101</v>
      </c>
      <c r="P3" s="74"/>
      <c r="Q3" s="74" t="s">
        <v>102</v>
      </c>
      <c r="R3" s="74" t="s">
        <v>103</v>
      </c>
      <c r="S3" s="74" t="s">
        <v>104</v>
      </c>
      <c r="T3" s="74" t="s">
        <v>105</v>
      </c>
      <c r="U3" s="4"/>
      <c r="V3" s="4"/>
      <c r="W3" s="4"/>
      <c r="X3" s="4"/>
      <c r="Y3" s="4"/>
      <c r="Z3" s="4"/>
      <c r="AA3" s="4"/>
      <c r="AB3" s="4"/>
      <c r="AC3" s="75" t="s">
        <v>73</v>
      </c>
      <c r="AD3" s="76" t="str">
        <f>AE2&amp;","&amp;AF2&amp;","&amp;AG2</f>
        <v>6,7,8</v>
      </c>
      <c r="AE3" s="76" t="str">
        <f>AD2&amp;","&amp;AF2&amp;","&amp;AG2</f>
        <v>5,7,8</v>
      </c>
      <c r="AF3" s="76" t="str">
        <f>AD2&amp;","&amp;AE2&amp;","&amp;AG2</f>
        <v>5,6,8</v>
      </c>
      <c r="AG3" s="76" t="str">
        <f>AD2&amp;","&amp;AE2&amp;","&amp;AF2</f>
        <v>5,6,7</v>
      </c>
      <c r="AH3" s="76" t="str">
        <f>AD2&amp;","&amp;AE2</f>
        <v>5,6</v>
      </c>
      <c r="AI3" s="76" t="str">
        <f>AD2&amp;","&amp;AF2</f>
        <v>5,7</v>
      </c>
      <c r="AJ3" s="76" t="str">
        <f>AD2&amp;","&amp;AG2</f>
        <v>5,8</v>
      </c>
      <c r="AK3" s="76" t="str">
        <f>AE2&amp;","&amp;AF2</f>
        <v>6,7</v>
      </c>
      <c r="AL3" s="76" t="str">
        <f>AE2&amp;","&amp;AG2</f>
        <v>6,8</v>
      </c>
      <c r="AM3" s="76" t="str">
        <f>AF2&amp;","&amp;AG2</f>
        <v>7,8</v>
      </c>
      <c r="AN3" s="76" t="str">
        <f t="shared" ref="AN3:AQ3" si="3">AD2&amp;""</f>
        <v>5</v>
      </c>
      <c r="AO3" s="76" t="str">
        <f t="shared" si="3"/>
        <v>6</v>
      </c>
      <c r="AP3" s="76" t="str">
        <f t="shared" si="3"/>
        <v>7</v>
      </c>
      <c r="AQ3" s="76" t="str">
        <f t="shared" si="3"/>
        <v>8</v>
      </c>
      <c r="AR3" s="76" t="s">
        <v>74</v>
      </c>
      <c r="AS3" s="77"/>
      <c r="AT3" s="76" t="str">
        <f t="shared" ref="AT3:AY3" si="4">AH3</f>
        <v>5,6</v>
      </c>
      <c r="AU3" s="76" t="str">
        <f t="shared" si="4"/>
        <v>5,7</v>
      </c>
      <c r="AV3" s="76" t="str">
        <f t="shared" si="4"/>
        <v>5,8</v>
      </c>
      <c r="AW3" s="76" t="str">
        <f t="shared" si="4"/>
        <v>6,7</v>
      </c>
      <c r="AX3" s="76" t="str">
        <f t="shared" si="4"/>
        <v>6,8</v>
      </c>
      <c r="AY3" s="76" t="str">
        <f t="shared" si="4"/>
        <v>7,8</v>
      </c>
      <c r="AZ3" s="76">
        <f>VALUE(AN3)</f>
        <v>5</v>
      </c>
      <c r="BA3" s="76" t="str">
        <f t="shared" ref="BA3:BD3" si="5">AO3</f>
        <v>6</v>
      </c>
      <c r="BB3" s="76" t="str">
        <f t="shared" si="5"/>
        <v>7</v>
      </c>
      <c r="BC3" s="76" t="str">
        <f t="shared" si="5"/>
        <v>8</v>
      </c>
      <c r="BD3" s="78" t="str">
        <f t="shared" si="5"/>
        <v>None</v>
      </c>
      <c r="BE3" s="20" t="s">
        <v>75</v>
      </c>
      <c r="BF3" s="20" t="s">
        <v>76</v>
      </c>
      <c r="BG3" s="20" t="str">
        <f t="shared" ref="BG3:BJ3" si="6">AD3</f>
        <v>6,7,8</v>
      </c>
      <c r="BH3" s="20" t="str">
        <f t="shared" si="6"/>
        <v>5,7,8</v>
      </c>
      <c r="BI3" s="20" t="str">
        <f t="shared" si="6"/>
        <v>5,6,8</v>
      </c>
      <c r="BJ3" s="20" t="str">
        <f t="shared" si="6"/>
        <v>5,6,7</v>
      </c>
      <c r="BK3" s="20"/>
      <c r="BL3" s="20"/>
      <c r="BM3" s="20"/>
    </row>
    <row r="4" ht="15" customHeight="1" spans="1:65" x14ac:dyDescent="0.25">
      <c r="A4" s="6" t="s">
        <v>25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4"/>
      <c r="V4" s="79" t="s">
        <v>77</v>
      </c>
      <c r="W4"/>
      <c r="X4"/>
      <c r="Y4"/>
      <c r="Z4"/>
      <c r="AA4" s="79"/>
      <c r="AB4" s="80"/>
      <c r="AC4" s="6" t="s">
        <v>25</v>
      </c>
      <c r="AD4" s="73">
        <f t="shared" ref="AD4:AD9" si="7">SUM(G4:T4)</f>
        <v>0</v>
      </c>
      <c r="AE4" s="73">
        <f t="shared" ref="AE4:AE9" si="8">SUM(B4,C4,D4,E4,L4,M4,N4,O4,Q4,R4,S4,T4)</f>
        <v>0</v>
      </c>
      <c r="AF4" s="73">
        <f t="shared" ref="AF4:AF9" si="9">SUM(B4:J4,Q4,R4,S4,T4)</f>
        <v>0</v>
      </c>
      <c r="AG4" s="73">
        <f t="shared" ref="AG4:AG9" si="10">SUM(B4:O4)</f>
        <v>0</v>
      </c>
      <c r="AH4" s="73" t="str">
        <f t="shared" ref="AH4:AQ4" si="11">AT4+LOOKUP(AT$10,$AT$3:$BC$3,$AT4:$BC4)</f>
        <v>#DIV/0!</v>
      </c>
      <c r="AI4" s="73" t="str">
        <f t="shared" si="11"/>
        <v>#DIV/0!</v>
      </c>
      <c r="AJ4" s="73" t="str">
        <f t="shared" si="11"/>
        <v>#DIV/0!</v>
      </c>
      <c r="AK4" s="73" t="str">
        <f t="shared" si="11"/>
        <v>#DIV/0!</v>
      </c>
      <c r="AL4" s="73" t="str">
        <f t="shared" si="11"/>
        <v>#DIV/0!</v>
      </c>
      <c r="AM4" s="73" t="str">
        <f t="shared" si="11"/>
        <v>#DIV/0!</v>
      </c>
      <c r="AN4" s="73" t="str">
        <f t="shared" si="11"/>
        <v>#DIV/0!</v>
      </c>
      <c r="AO4" s="73" t="str">
        <f t="shared" si="11"/>
        <v>#DIV/0!</v>
      </c>
      <c r="AP4" s="73" t="str">
        <f t="shared" si="11"/>
        <v>#DIV/0!</v>
      </c>
      <c r="AQ4" s="73" t="str">
        <f t="shared" si="11"/>
        <v>#DIV/0!</v>
      </c>
      <c r="AR4" s="73" t="str">
        <f t="shared" ref="AR4:AR9" si="12">INDEX(AD4:AG4,1,$AR$11)</f>
        <v>#DIV/0!</v>
      </c>
      <c r="AS4" s="4"/>
      <c r="AT4" s="73">
        <f t="shared" ref="AT4:AT9" si="13">SUM(B4:J4)</f>
        <v>0</v>
      </c>
      <c r="AU4" s="73">
        <f t="shared" ref="AU4:AU9" si="14">SUM(B4:E4,L4:O4)</f>
        <v>0</v>
      </c>
      <c r="AV4" s="73">
        <f t="shared" ref="AV4:AV9" si="15">SUM(B4:E4,Q4:T4)</f>
        <v>0</v>
      </c>
      <c r="AW4" s="73">
        <f t="shared" ref="AW4:AW9" si="16">SUM(G4:O4)</f>
        <v>0</v>
      </c>
      <c r="AX4" s="73">
        <f t="shared" ref="AX4:AX9" si="17">SUM(G4:J4,Q4:T4)</f>
        <v>0</v>
      </c>
      <c r="AY4" s="73">
        <f t="shared" ref="AY4:AY9" si="18">SUM(L4:O4,Q4:T4)</f>
        <v>0</v>
      </c>
      <c r="AZ4" s="73">
        <f t="shared" ref="AZ4:AZ9" si="19">SUM(B4:E4)</f>
        <v>0</v>
      </c>
      <c r="BA4" s="73">
        <f t="shared" ref="BA4:BA9" si="20">SUM(G4:J4)</f>
        <v>0</v>
      </c>
      <c r="BB4" s="73">
        <f t="shared" ref="BB4:BB9" si="21">SUM(L4:O4)</f>
        <v>0</v>
      </c>
      <c r="BC4" s="73">
        <f t="shared" ref="BC4:BC9" si="22">SUM(Q4:T4)</f>
        <v>0</v>
      </c>
      <c r="BD4" s="81"/>
      <c r="BE4" s="20">
        <f t="shared" ref="BE4:BE9" si="23">IF(SUM(AD4:AG4),1,0)</f>
        <v>0</v>
      </c>
      <c r="BF4" s="20" t="str">
        <f t="shared" ref="BF4:BF9" si="24">BE4/$BE$10</f>
        <v>#DIV/0!</v>
      </c>
      <c r="BG4" s="20" t="str">
        <f t="shared" ref="BG4:BJ4" si="25">AD4/SUM(AD$4:AD$9)</f>
        <v>#DIV/0!</v>
      </c>
      <c r="BH4" s="20" t="str">
        <f t="shared" si="25"/>
        <v>#DIV/0!</v>
      </c>
      <c r="BI4" s="20" t="str">
        <f t="shared" si="25"/>
        <v>#DIV/0!</v>
      </c>
      <c r="BJ4" s="20" t="str">
        <f t="shared" si="25"/>
        <v>#DIV/0!</v>
      </c>
      <c r="BK4" s="20"/>
      <c r="BL4" s="20"/>
      <c r="BM4" s="20"/>
    </row>
    <row r="5" ht="15" customHeight="1" spans="1:65" x14ac:dyDescent="0.25">
      <c r="A5" s="6" t="s">
        <v>27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4"/>
      <c r="V5"/>
      <c r="W5"/>
      <c r="X5"/>
      <c r="Y5"/>
      <c r="Z5"/>
      <c r="AA5" s="79"/>
      <c r="AB5" s="80"/>
      <c r="AC5" s="6" t="s">
        <v>27</v>
      </c>
      <c r="AD5" s="73">
        <f t="shared" si="7"/>
        <v>0</v>
      </c>
      <c r="AE5" s="73">
        <f t="shared" si="8"/>
        <v>0</v>
      </c>
      <c r="AF5" s="73">
        <f t="shared" si="9"/>
        <v>0</v>
      </c>
      <c r="AG5" s="73">
        <f t="shared" si="10"/>
        <v>0</v>
      </c>
      <c r="AH5" s="73" t="str">
        <f t="shared" ref="AH5:AQ5" si="26">AT5+LOOKUP(AT$10,$AT$3:$BC$3,$AT5:$BC5)</f>
        <v>#DIV/0!</v>
      </c>
      <c r="AI5" s="73" t="str">
        <f t="shared" si="26"/>
        <v>#DIV/0!</v>
      </c>
      <c r="AJ5" s="73" t="str">
        <f t="shared" si="26"/>
        <v>#DIV/0!</v>
      </c>
      <c r="AK5" s="73" t="str">
        <f t="shared" si="26"/>
        <v>#DIV/0!</v>
      </c>
      <c r="AL5" s="73" t="str">
        <f t="shared" si="26"/>
        <v>#DIV/0!</v>
      </c>
      <c r="AM5" s="73" t="str">
        <f t="shared" si="26"/>
        <v>#DIV/0!</v>
      </c>
      <c r="AN5" s="73" t="str">
        <f t="shared" si="26"/>
        <v>#DIV/0!</v>
      </c>
      <c r="AO5" s="73" t="str">
        <f t="shared" si="26"/>
        <v>#DIV/0!</v>
      </c>
      <c r="AP5" s="73" t="str">
        <f t="shared" si="26"/>
        <v>#DIV/0!</v>
      </c>
      <c r="AQ5" s="73" t="str">
        <f t="shared" si="26"/>
        <v>#DIV/0!</v>
      </c>
      <c r="AR5" s="73" t="str">
        <f t="shared" si="12"/>
        <v>#DIV/0!</v>
      </c>
      <c r="AS5" s="4"/>
      <c r="AT5" s="73">
        <f t="shared" si="13"/>
        <v>0</v>
      </c>
      <c r="AU5" s="73">
        <f t="shared" si="14"/>
        <v>0</v>
      </c>
      <c r="AV5" s="73">
        <f t="shared" si="15"/>
        <v>0</v>
      </c>
      <c r="AW5" s="73">
        <f t="shared" si="16"/>
        <v>0</v>
      </c>
      <c r="AX5" s="73">
        <f t="shared" si="17"/>
        <v>0</v>
      </c>
      <c r="AY5" s="73">
        <f t="shared" si="18"/>
        <v>0</v>
      </c>
      <c r="AZ5" s="73">
        <f t="shared" si="19"/>
        <v>0</v>
      </c>
      <c r="BA5" s="73">
        <f t="shared" si="20"/>
        <v>0</v>
      </c>
      <c r="BB5" s="73">
        <f t="shared" si="21"/>
        <v>0</v>
      </c>
      <c r="BC5" s="73">
        <f t="shared" si="22"/>
        <v>0</v>
      </c>
      <c r="BD5" s="81"/>
      <c r="BE5" s="20">
        <f t="shared" si="23"/>
        <v>0</v>
      </c>
      <c r="BF5" s="20" t="str">
        <f t="shared" si="24"/>
        <v>#DIV/0!</v>
      </c>
      <c r="BG5" s="20" t="str">
        <f t="shared" ref="BG5:BJ5" si="27">AD5/SUM(AD$4:AD$9)</f>
        <v>#DIV/0!</v>
      </c>
      <c r="BH5" s="20" t="str">
        <f t="shared" si="27"/>
        <v>#DIV/0!</v>
      </c>
      <c r="BI5" s="20" t="str">
        <f t="shared" si="27"/>
        <v>#DIV/0!</v>
      </c>
      <c r="BJ5" s="20" t="str">
        <f t="shared" si="27"/>
        <v>#DIV/0!</v>
      </c>
      <c r="BK5" s="20"/>
      <c r="BL5" s="20"/>
      <c r="BM5" s="20"/>
    </row>
    <row r="6" ht="15" customHeight="1" spans="1:65" x14ac:dyDescent="0.25">
      <c r="A6" s="6" t="s">
        <v>29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4"/>
      <c r="V6"/>
      <c r="W6"/>
      <c r="X6"/>
      <c r="Y6"/>
      <c r="Z6"/>
      <c r="AA6" s="79"/>
      <c r="AB6" s="80"/>
      <c r="AC6" s="6" t="s">
        <v>29</v>
      </c>
      <c r="AD6" s="73">
        <f t="shared" si="7"/>
        <v>0</v>
      </c>
      <c r="AE6" s="73">
        <f t="shared" si="8"/>
        <v>0</v>
      </c>
      <c r="AF6" s="73">
        <f t="shared" si="9"/>
        <v>0</v>
      </c>
      <c r="AG6" s="73">
        <f t="shared" si="10"/>
        <v>0</v>
      </c>
      <c r="AH6" s="73" t="str">
        <f t="shared" ref="AH6:AQ6" si="28">AT6+LOOKUP(AT$10,$AT$3:$BC$3,$AT6:$BC6)</f>
        <v>#DIV/0!</v>
      </c>
      <c r="AI6" s="73" t="str">
        <f t="shared" si="28"/>
        <v>#DIV/0!</v>
      </c>
      <c r="AJ6" s="73" t="str">
        <f t="shared" si="28"/>
        <v>#DIV/0!</v>
      </c>
      <c r="AK6" s="73" t="str">
        <f t="shared" si="28"/>
        <v>#DIV/0!</v>
      </c>
      <c r="AL6" s="73" t="str">
        <f t="shared" si="28"/>
        <v>#DIV/0!</v>
      </c>
      <c r="AM6" s="73" t="str">
        <f t="shared" si="28"/>
        <v>#DIV/0!</v>
      </c>
      <c r="AN6" s="73" t="str">
        <f t="shared" si="28"/>
        <v>#DIV/0!</v>
      </c>
      <c r="AO6" s="73" t="str">
        <f t="shared" si="28"/>
        <v>#DIV/0!</v>
      </c>
      <c r="AP6" s="73" t="str">
        <f t="shared" si="28"/>
        <v>#DIV/0!</v>
      </c>
      <c r="AQ6" s="73" t="str">
        <f t="shared" si="28"/>
        <v>#DIV/0!</v>
      </c>
      <c r="AR6" s="73" t="str">
        <f t="shared" si="12"/>
        <v>#DIV/0!</v>
      </c>
      <c r="AS6" s="4"/>
      <c r="AT6" s="73">
        <f t="shared" si="13"/>
        <v>0</v>
      </c>
      <c r="AU6" s="73">
        <f t="shared" si="14"/>
        <v>0</v>
      </c>
      <c r="AV6" s="73">
        <f t="shared" si="15"/>
        <v>0</v>
      </c>
      <c r="AW6" s="73">
        <f t="shared" si="16"/>
        <v>0</v>
      </c>
      <c r="AX6" s="73">
        <f t="shared" si="17"/>
        <v>0</v>
      </c>
      <c r="AY6" s="73">
        <f t="shared" si="18"/>
        <v>0</v>
      </c>
      <c r="AZ6" s="73">
        <f t="shared" si="19"/>
        <v>0</v>
      </c>
      <c r="BA6" s="73">
        <f t="shared" si="20"/>
        <v>0</v>
      </c>
      <c r="BB6" s="73">
        <f t="shared" si="21"/>
        <v>0</v>
      </c>
      <c r="BC6" s="73">
        <f t="shared" si="22"/>
        <v>0</v>
      </c>
      <c r="BD6" s="81"/>
      <c r="BE6" s="20">
        <f t="shared" si="23"/>
        <v>0</v>
      </c>
      <c r="BF6" s="20" t="str">
        <f t="shared" si="24"/>
        <v>#DIV/0!</v>
      </c>
      <c r="BG6" s="20" t="str">
        <f t="shared" ref="BG6:BJ6" si="29">AD6/SUM(AD$4:AD$9)</f>
        <v>#DIV/0!</v>
      </c>
      <c r="BH6" s="20" t="str">
        <f t="shared" si="29"/>
        <v>#DIV/0!</v>
      </c>
      <c r="BI6" s="20" t="str">
        <f t="shared" si="29"/>
        <v>#DIV/0!</v>
      </c>
      <c r="BJ6" s="20" t="str">
        <f t="shared" si="29"/>
        <v>#DIV/0!</v>
      </c>
      <c r="BK6" s="20"/>
      <c r="BL6" s="20"/>
      <c r="BM6" s="20"/>
    </row>
    <row r="7" ht="15" customHeight="1" spans="1:65" x14ac:dyDescent="0.25">
      <c r="A7" s="6" t="s">
        <v>30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4"/>
      <c r="V7"/>
      <c r="W7"/>
      <c r="X7"/>
      <c r="Y7"/>
      <c r="Z7"/>
      <c r="AA7" s="79"/>
      <c r="AB7" s="80"/>
      <c r="AC7" s="6" t="s">
        <v>30</v>
      </c>
      <c r="AD7" s="73">
        <f t="shared" si="7"/>
        <v>0</v>
      </c>
      <c r="AE7" s="73">
        <f t="shared" si="8"/>
        <v>0</v>
      </c>
      <c r="AF7" s="73">
        <f t="shared" si="9"/>
        <v>0</v>
      </c>
      <c r="AG7" s="73">
        <f t="shared" si="10"/>
        <v>0</v>
      </c>
      <c r="AH7" s="73" t="str">
        <f t="shared" ref="AH7:AQ7" si="30">AT7+LOOKUP(AT$10,$AT$3:$BC$3,$AT7:$BC7)</f>
        <v>#DIV/0!</v>
      </c>
      <c r="AI7" s="73" t="str">
        <f t="shared" si="30"/>
        <v>#DIV/0!</v>
      </c>
      <c r="AJ7" s="73" t="str">
        <f t="shared" si="30"/>
        <v>#DIV/0!</v>
      </c>
      <c r="AK7" s="73" t="str">
        <f t="shared" si="30"/>
        <v>#DIV/0!</v>
      </c>
      <c r="AL7" s="73" t="str">
        <f t="shared" si="30"/>
        <v>#DIV/0!</v>
      </c>
      <c r="AM7" s="73" t="str">
        <f t="shared" si="30"/>
        <v>#DIV/0!</v>
      </c>
      <c r="AN7" s="73" t="str">
        <f t="shared" si="30"/>
        <v>#DIV/0!</v>
      </c>
      <c r="AO7" s="73" t="str">
        <f t="shared" si="30"/>
        <v>#DIV/0!</v>
      </c>
      <c r="AP7" s="73" t="str">
        <f t="shared" si="30"/>
        <v>#DIV/0!</v>
      </c>
      <c r="AQ7" s="73" t="str">
        <f t="shared" si="30"/>
        <v>#DIV/0!</v>
      </c>
      <c r="AR7" s="73" t="str">
        <f t="shared" si="12"/>
        <v>#DIV/0!</v>
      </c>
      <c r="AS7" s="4"/>
      <c r="AT7" s="73">
        <f t="shared" si="13"/>
        <v>0</v>
      </c>
      <c r="AU7" s="73">
        <f t="shared" si="14"/>
        <v>0</v>
      </c>
      <c r="AV7" s="73">
        <f t="shared" si="15"/>
        <v>0</v>
      </c>
      <c r="AW7" s="73">
        <f t="shared" si="16"/>
        <v>0</v>
      </c>
      <c r="AX7" s="73">
        <f t="shared" si="17"/>
        <v>0</v>
      </c>
      <c r="AY7" s="73">
        <f t="shared" si="18"/>
        <v>0</v>
      </c>
      <c r="AZ7" s="73">
        <f t="shared" si="19"/>
        <v>0</v>
      </c>
      <c r="BA7" s="73">
        <f t="shared" si="20"/>
        <v>0</v>
      </c>
      <c r="BB7" s="73">
        <f t="shared" si="21"/>
        <v>0</v>
      </c>
      <c r="BC7" s="73">
        <f t="shared" si="22"/>
        <v>0</v>
      </c>
      <c r="BD7" s="81"/>
      <c r="BE7" s="20">
        <f t="shared" si="23"/>
        <v>0</v>
      </c>
      <c r="BF7" s="20" t="str">
        <f t="shared" si="24"/>
        <v>#DIV/0!</v>
      </c>
      <c r="BG7" s="20" t="str">
        <f t="shared" ref="BG7:BJ7" si="31">AD7/SUM(AD$4:AD$9)</f>
        <v>#DIV/0!</v>
      </c>
      <c r="BH7" s="20" t="str">
        <f t="shared" si="31"/>
        <v>#DIV/0!</v>
      </c>
      <c r="BI7" s="20" t="str">
        <f t="shared" si="31"/>
        <v>#DIV/0!</v>
      </c>
      <c r="BJ7" s="20" t="str">
        <f t="shared" si="31"/>
        <v>#DIV/0!</v>
      </c>
      <c r="BK7" s="20"/>
      <c r="BL7" s="20"/>
      <c r="BM7" s="20"/>
    </row>
    <row r="8" ht="15" customHeight="1" spans="1:65" x14ac:dyDescent="0.25">
      <c r="A8" s="6" t="s">
        <v>31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4"/>
      <c r="V8"/>
      <c r="W8"/>
      <c r="X8"/>
      <c r="Y8"/>
      <c r="Z8"/>
      <c r="AA8" s="79"/>
      <c r="AB8" s="80"/>
      <c r="AC8" s="6" t="s">
        <v>31</v>
      </c>
      <c r="AD8" s="73">
        <f t="shared" si="7"/>
        <v>0</v>
      </c>
      <c r="AE8" s="73">
        <f t="shared" si="8"/>
        <v>0</v>
      </c>
      <c r="AF8" s="73">
        <f t="shared" si="9"/>
        <v>0</v>
      </c>
      <c r="AG8" s="73">
        <f t="shared" si="10"/>
        <v>0</v>
      </c>
      <c r="AH8" s="73" t="str">
        <f t="shared" ref="AH8:AQ8" si="32">AT8+LOOKUP(AT$10,$AT$3:$BC$3,$AT8:$BC8)</f>
        <v>#DIV/0!</v>
      </c>
      <c r="AI8" s="73" t="str">
        <f t="shared" si="32"/>
        <v>#DIV/0!</v>
      </c>
      <c r="AJ8" s="73" t="str">
        <f t="shared" si="32"/>
        <v>#DIV/0!</v>
      </c>
      <c r="AK8" s="73" t="str">
        <f t="shared" si="32"/>
        <v>#DIV/0!</v>
      </c>
      <c r="AL8" s="73" t="str">
        <f t="shared" si="32"/>
        <v>#DIV/0!</v>
      </c>
      <c r="AM8" s="73" t="str">
        <f t="shared" si="32"/>
        <v>#DIV/0!</v>
      </c>
      <c r="AN8" s="73" t="str">
        <f t="shared" si="32"/>
        <v>#DIV/0!</v>
      </c>
      <c r="AO8" s="73" t="str">
        <f t="shared" si="32"/>
        <v>#DIV/0!</v>
      </c>
      <c r="AP8" s="73" t="str">
        <f t="shared" si="32"/>
        <v>#DIV/0!</v>
      </c>
      <c r="AQ8" s="73" t="str">
        <f t="shared" si="32"/>
        <v>#DIV/0!</v>
      </c>
      <c r="AR8" s="73" t="str">
        <f t="shared" si="12"/>
        <v>#DIV/0!</v>
      </c>
      <c r="AS8" s="4"/>
      <c r="AT8" s="73">
        <f t="shared" si="13"/>
        <v>0</v>
      </c>
      <c r="AU8" s="73">
        <f t="shared" si="14"/>
        <v>0</v>
      </c>
      <c r="AV8" s="73">
        <f t="shared" si="15"/>
        <v>0</v>
      </c>
      <c r="AW8" s="73">
        <f t="shared" si="16"/>
        <v>0</v>
      </c>
      <c r="AX8" s="73">
        <f t="shared" si="17"/>
        <v>0</v>
      </c>
      <c r="AY8" s="73">
        <f t="shared" si="18"/>
        <v>0</v>
      </c>
      <c r="AZ8" s="73">
        <f t="shared" si="19"/>
        <v>0</v>
      </c>
      <c r="BA8" s="73">
        <f t="shared" si="20"/>
        <v>0</v>
      </c>
      <c r="BB8" s="73">
        <f t="shared" si="21"/>
        <v>0</v>
      </c>
      <c r="BC8" s="73">
        <f t="shared" si="22"/>
        <v>0</v>
      </c>
      <c r="BD8" s="81" t="str">
        <f t="shared" ref="BD8:BD9" si="33">MIN(AP8:AS8)</f>
        <v>#DIV/0!</v>
      </c>
      <c r="BE8" s="20">
        <f t="shared" si="23"/>
        <v>0</v>
      </c>
      <c r="BF8" s="20" t="str">
        <f t="shared" si="24"/>
        <v>#DIV/0!</v>
      </c>
      <c r="BG8" s="20" t="str">
        <f t="shared" ref="BG8:BJ8" si="34">AD8/SUM(AD$4:AD$9)</f>
        <v>#DIV/0!</v>
      </c>
      <c r="BH8" s="20" t="str">
        <f t="shared" si="34"/>
        <v>#DIV/0!</v>
      </c>
      <c r="BI8" s="20" t="str">
        <f t="shared" si="34"/>
        <v>#DIV/0!</v>
      </c>
      <c r="BJ8" s="20" t="str">
        <f t="shared" si="34"/>
        <v>#DIV/0!</v>
      </c>
      <c r="BK8" s="20"/>
      <c r="BL8" s="20"/>
      <c r="BM8" s="20"/>
    </row>
    <row r="9" ht="15" customHeight="1" spans="1:65" x14ac:dyDescent="0.25">
      <c r="A9" s="6" t="s">
        <v>33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4"/>
      <c r="V9" s="79"/>
      <c r="W9" s="79"/>
      <c r="X9" s="79"/>
      <c r="Y9" s="79"/>
      <c r="Z9" s="79"/>
      <c r="AA9" s="79"/>
      <c r="AB9" s="80"/>
      <c r="AC9" s="6" t="s">
        <v>33</v>
      </c>
      <c r="AD9" s="73">
        <f t="shared" si="7"/>
        <v>0</v>
      </c>
      <c r="AE9" s="73">
        <f t="shared" si="8"/>
        <v>0</v>
      </c>
      <c r="AF9" s="73">
        <f t="shared" si="9"/>
        <v>0</v>
      </c>
      <c r="AG9" s="73">
        <f t="shared" si="10"/>
        <v>0</v>
      </c>
      <c r="AH9" s="73" t="str">
        <f t="shared" ref="AH9:AQ9" si="35">AT9+LOOKUP(AT$10,$AT$3:$BC$3,$AT9:$BC9)</f>
        <v>#DIV/0!</v>
      </c>
      <c r="AI9" s="73" t="str">
        <f t="shared" si="35"/>
        <v>#DIV/0!</v>
      </c>
      <c r="AJ9" s="73" t="str">
        <f t="shared" si="35"/>
        <v>#DIV/0!</v>
      </c>
      <c r="AK9" s="73" t="str">
        <f t="shared" si="35"/>
        <v>#DIV/0!</v>
      </c>
      <c r="AL9" s="73" t="str">
        <f t="shared" si="35"/>
        <v>#DIV/0!</v>
      </c>
      <c r="AM9" s="73" t="str">
        <f t="shared" si="35"/>
        <v>#DIV/0!</v>
      </c>
      <c r="AN9" s="73" t="str">
        <f t="shared" si="35"/>
        <v>#DIV/0!</v>
      </c>
      <c r="AO9" s="73" t="str">
        <f t="shared" si="35"/>
        <v>#DIV/0!</v>
      </c>
      <c r="AP9" s="73" t="str">
        <f t="shared" si="35"/>
        <v>#DIV/0!</v>
      </c>
      <c r="AQ9" s="73" t="str">
        <f t="shared" si="35"/>
        <v>#DIV/0!</v>
      </c>
      <c r="AR9" s="73" t="str">
        <f t="shared" si="12"/>
        <v>#DIV/0!</v>
      </c>
      <c r="AS9" s="4"/>
      <c r="AT9" s="73">
        <f t="shared" si="13"/>
        <v>0</v>
      </c>
      <c r="AU9" s="73">
        <f t="shared" si="14"/>
        <v>0</v>
      </c>
      <c r="AV9" s="73">
        <f t="shared" si="15"/>
        <v>0</v>
      </c>
      <c r="AW9" s="73">
        <f t="shared" si="16"/>
        <v>0</v>
      </c>
      <c r="AX9" s="73">
        <f t="shared" si="17"/>
        <v>0</v>
      </c>
      <c r="AY9" s="73">
        <f t="shared" si="18"/>
        <v>0</v>
      </c>
      <c r="AZ9" s="73">
        <f t="shared" si="19"/>
        <v>0</v>
      </c>
      <c r="BA9" s="73">
        <f t="shared" si="20"/>
        <v>0</v>
      </c>
      <c r="BB9" s="73">
        <f t="shared" si="21"/>
        <v>0</v>
      </c>
      <c r="BC9" s="73">
        <f t="shared" si="22"/>
        <v>0</v>
      </c>
      <c r="BD9" s="81" t="str">
        <f t="shared" si="33"/>
        <v>#DIV/0!</v>
      </c>
      <c r="BE9" s="20">
        <f t="shared" si="23"/>
        <v>0</v>
      </c>
      <c r="BF9" s="20" t="str">
        <f t="shared" si="24"/>
        <v>#DIV/0!</v>
      </c>
      <c r="BG9" s="20" t="str">
        <f t="shared" ref="BG9:BJ9" si="36">AD9/SUM(AD$4:AD$9)</f>
        <v>#DIV/0!</v>
      </c>
      <c r="BH9" s="20" t="str">
        <f t="shared" si="36"/>
        <v>#DIV/0!</v>
      </c>
      <c r="BI9" s="20" t="str">
        <f t="shared" si="36"/>
        <v>#DIV/0!</v>
      </c>
      <c r="BJ9" s="20" t="str">
        <f t="shared" si="36"/>
        <v>#DIV/0!</v>
      </c>
      <c r="BK9" s="20"/>
      <c r="BL9" s="20"/>
      <c r="BM9" s="20"/>
    </row>
    <row r="10" ht="14.25" customHeight="1" spans="1:65" x14ac:dyDescent="0.25">
      <c r="A10" s="4"/>
      <c r="B10" s="73">
        <f t="shared" ref="B10:E10" si="37">SUM(B4:B8)</f>
        <v>0</v>
      </c>
      <c r="C10" s="73">
        <f t="shared" si="37"/>
        <v>0</v>
      </c>
      <c r="D10" s="73">
        <f t="shared" si="37"/>
        <v>0</v>
      </c>
      <c r="E10" s="73">
        <f t="shared" si="37"/>
        <v>0</v>
      </c>
      <c r="F10" s="73"/>
      <c r="G10" s="73">
        <f t="shared" ref="G10:J10" si="38">SUM(G4:G8)</f>
        <v>0</v>
      </c>
      <c r="H10" s="73">
        <f t="shared" si="38"/>
        <v>0</v>
      </c>
      <c r="I10" s="73">
        <f t="shared" si="38"/>
        <v>0</v>
      </c>
      <c r="J10" s="73">
        <f t="shared" si="38"/>
        <v>0</v>
      </c>
      <c r="K10" s="73"/>
      <c r="L10" s="73">
        <f t="shared" ref="L10:O10" si="39">SUM(L4:L8)</f>
        <v>0</v>
      </c>
      <c r="M10" s="73">
        <f t="shared" si="39"/>
        <v>0</v>
      </c>
      <c r="N10" s="73">
        <f t="shared" si="39"/>
        <v>0</v>
      </c>
      <c r="O10" s="73">
        <f t="shared" si="39"/>
        <v>0</v>
      </c>
      <c r="P10" s="73"/>
      <c r="Q10" s="73">
        <f t="shared" ref="Q10:T10" si="40">SUM(Q4:Q8)</f>
        <v>0</v>
      </c>
      <c r="R10" s="73">
        <f t="shared" si="40"/>
        <v>0</v>
      </c>
      <c r="S10" s="73">
        <f t="shared" si="40"/>
        <v>0</v>
      </c>
      <c r="T10" s="73">
        <f t="shared" si="40"/>
        <v>0</v>
      </c>
      <c r="U10" s="4"/>
      <c r="V10" s="80"/>
      <c r="W10" s="80"/>
      <c r="X10" s="80"/>
      <c r="Y10" s="80"/>
      <c r="Z10" s="80"/>
      <c r="AA10" s="80"/>
      <c r="AB10" s="80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82" t="str">
        <f>BM2</f>
        <v>#DIV/0!</v>
      </c>
      <c r="AS10" s="4"/>
      <c r="AT10" s="83" t="str">
        <f>BG92</f>
        <v>#DIV/0!</v>
      </c>
      <c r="AU10" s="83" t="str">
        <f>BG93</f>
        <v>#DIV/0!</v>
      </c>
      <c r="AV10" s="83" t="str">
        <f>BG94</f>
        <v>#DIV/0!</v>
      </c>
      <c r="AW10" s="83" t="str">
        <f>BG95</f>
        <v>#DIV/0!</v>
      </c>
      <c r="AX10" s="83" t="str">
        <f>BG96</f>
        <v>#DIV/0!</v>
      </c>
      <c r="AY10" s="83" t="str">
        <f>BG97</f>
        <v>#DIV/0!</v>
      </c>
      <c r="AZ10" s="83" t="str">
        <f>BG98</f>
        <v>#DIV/0!</v>
      </c>
      <c r="BA10" s="83" t="str">
        <f>BG99</f>
        <v>#DIV/0!</v>
      </c>
      <c r="BB10" s="83" t="str">
        <f>BG100</f>
        <v>#DIV/0!</v>
      </c>
      <c r="BC10" s="83" t="str">
        <f>BG101</f>
        <v>#DIV/0!</v>
      </c>
      <c r="BD10" s="4"/>
      <c r="BE10" s="20">
        <f t="shared" ref="BE10:BJ10" si="41">SUM(BE4:BE9)</f>
        <v>0</v>
      </c>
      <c r="BF10" s="20" t="str">
        <f t="shared" si="41"/>
        <v>#DIV/0!</v>
      </c>
      <c r="BG10" s="20" t="str">
        <f t="shared" si="41"/>
        <v>#DIV/0!</v>
      </c>
      <c r="BH10" s="20" t="str">
        <f t="shared" si="41"/>
        <v>#DIV/0!</v>
      </c>
      <c r="BI10" s="20" t="str">
        <f t="shared" si="41"/>
        <v>#DIV/0!</v>
      </c>
      <c r="BJ10" s="20" t="str">
        <f t="shared" si="41"/>
        <v>#DIV/0!</v>
      </c>
      <c r="BK10" s="20"/>
      <c r="BL10" s="20"/>
      <c r="BM10" s="20"/>
    </row>
    <row r="11" ht="14.25" customHeight="1" spans="1:65" x14ac:dyDescent="0.25">
      <c r="A11" s="4"/>
      <c r="B11" s="4"/>
      <c r="C11" s="4"/>
      <c r="D11" s="4"/>
      <c r="E11" s="84">
        <f>SUM(B10:E10)</f>
        <v>0</v>
      </c>
      <c r="F11" s="4"/>
      <c r="G11" s="4"/>
      <c r="H11" s="4"/>
      <c r="I11" s="4"/>
      <c r="J11" s="85">
        <f>SUM(G10:J10)</f>
        <v>0</v>
      </c>
      <c r="K11" s="4"/>
      <c r="L11" s="4"/>
      <c r="M11" s="4"/>
      <c r="N11" s="4"/>
      <c r="O11" s="85">
        <f>SUM(L10:O10)</f>
        <v>0</v>
      </c>
      <c r="P11" s="4"/>
      <c r="Q11" s="4"/>
      <c r="R11" s="4"/>
      <c r="S11" s="4"/>
      <c r="T11" s="86">
        <f>SUM(Q10:T10)</f>
        <v>0</v>
      </c>
      <c r="U11" s="4"/>
      <c r="V11" s="80"/>
      <c r="W11" s="80"/>
      <c r="X11" s="80"/>
      <c r="Y11" s="80"/>
      <c r="Z11" s="80"/>
      <c r="AA11" s="80"/>
      <c r="AB11" s="80"/>
      <c r="AC11" s="77" t="s">
        <v>78</v>
      </c>
      <c r="AD11" s="4">
        <v>2</v>
      </c>
      <c r="AE11" s="4">
        <v>3</v>
      </c>
      <c r="AF11" s="4">
        <v>4</v>
      </c>
      <c r="AG11" s="4">
        <v>5</v>
      </c>
      <c r="AH11" s="4">
        <v>6</v>
      </c>
      <c r="AI11" s="4">
        <v>7</v>
      </c>
      <c r="AJ11" s="4"/>
      <c r="AK11" s="4"/>
      <c r="AL11" s="4"/>
      <c r="AM11" s="4"/>
      <c r="AN11" s="4"/>
      <c r="AO11" s="4"/>
      <c r="AP11" s="4"/>
      <c r="AQ11" s="4"/>
      <c r="AR11" s="4" t="str">
        <f>BL2</f>
        <v>#DIV/0!</v>
      </c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</row>
    <row r="12" ht="14.25" customHeight="1" spans="1:65" x14ac:dyDescent="0.25">
      <c r="A12" s="4"/>
      <c r="B12" s="87">
        <f>IF(E11,IF(E11&lt;&gt;35,"Total marks mismatch", ""),"")</f>
      </c>
      <c r="C12" s="1"/>
      <c r="D12" s="1"/>
      <c r="E12" s="2"/>
      <c r="F12" s="4"/>
      <c r="G12" s="87">
        <f>IF(J11,IF(J11&lt;&gt;35,"Total marks mismatch", ""),"")</f>
      </c>
      <c r="H12" s="1"/>
      <c r="I12" s="1"/>
      <c r="J12" s="2"/>
      <c r="K12" s="4"/>
      <c r="L12" s="87">
        <f>IF(O11,IF(O11&lt;&gt;35,"Total marks mismatch", ""),"")</f>
      </c>
      <c r="M12" s="1"/>
      <c r="N12" s="1"/>
      <c r="O12" s="2"/>
      <c r="P12" s="4"/>
      <c r="Q12" s="87">
        <f>IF(T11,IF(T11&lt;&gt;35,"Total marks mismatch", ""),"")</f>
      </c>
      <c r="R12" s="1"/>
      <c r="S12" s="1"/>
      <c r="T12" s="2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</row>
    <row r="13" ht="14.25" customHeight="1" spans="1:6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</row>
    <row r="14" ht="14.25" customHeight="1" spans="1:6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88">
        <f t="shared" ref="AJ14:AO14" si="42">IF(SUM(AJ17:AJ141),1,0)</f>
        <v>0</v>
      </c>
      <c r="AK14" s="88">
        <f t="shared" si="42"/>
        <v>0</v>
      </c>
      <c r="AL14" s="88">
        <f t="shared" si="42"/>
        <v>0</v>
      </c>
      <c r="AM14" s="88">
        <f t="shared" si="42"/>
        <v>0</v>
      </c>
      <c r="AN14" s="88">
        <f t="shared" si="42"/>
        <v>0</v>
      </c>
      <c r="AO14" s="88">
        <f t="shared" si="42"/>
        <v>0</v>
      </c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</row>
    <row r="15" ht="29.25" customHeight="1" spans="1:65" x14ac:dyDescent="0.25">
      <c r="A15" s="89" t="s">
        <v>106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4"/>
      <c r="V15" s="90" t="s">
        <v>80</v>
      </c>
      <c r="W15" s="7"/>
      <c r="X15" s="7"/>
      <c r="Y15" s="7"/>
      <c r="Z15" s="7"/>
      <c r="AA15" s="7"/>
      <c r="AB15" s="4"/>
      <c r="AC15" s="91" t="s">
        <v>81</v>
      </c>
      <c r="AD15" s="7"/>
      <c r="AE15" s="7"/>
      <c r="AF15" s="7"/>
      <c r="AG15" s="4"/>
      <c r="AH15" s="4"/>
      <c r="AI15" s="4"/>
      <c r="AJ15" s="91" t="s">
        <v>82</v>
      </c>
      <c r="AK15" s="7"/>
      <c r="AL15" s="7"/>
      <c r="AM15" s="7"/>
      <c r="AN15" s="7"/>
      <c r="AO15" s="7"/>
      <c r="AP15" s="4"/>
      <c r="AQ15" s="4"/>
      <c r="AR15" s="75" t="s">
        <v>73</v>
      </c>
      <c r="AS15" s="4"/>
      <c r="AT15" s="76" t="str">
        <f t="shared" ref="AT15:BD15" si="43">AT3</f>
        <v>5,6</v>
      </c>
      <c r="AU15" s="76" t="str">
        <f t="shared" si="43"/>
        <v>5,7</v>
      </c>
      <c r="AV15" s="76" t="str">
        <f t="shared" si="43"/>
        <v>5,8</v>
      </c>
      <c r="AW15" s="76" t="str">
        <f t="shared" si="43"/>
        <v>6,7</v>
      </c>
      <c r="AX15" s="76" t="str">
        <f t="shared" si="43"/>
        <v>6,8</v>
      </c>
      <c r="AY15" s="76" t="str">
        <f t="shared" si="43"/>
        <v>7,8</v>
      </c>
      <c r="AZ15" s="76">
        <f t="shared" si="43"/>
        <v>5</v>
      </c>
      <c r="BA15" s="76" t="str">
        <f t="shared" si="43"/>
        <v>6</v>
      </c>
      <c r="BB15" s="76" t="str">
        <f t="shared" si="43"/>
        <v>7</v>
      </c>
      <c r="BC15" s="76" t="str">
        <f t="shared" si="43"/>
        <v>8</v>
      </c>
      <c r="BD15" s="76" t="str">
        <f t="shared" si="43"/>
        <v>None</v>
      </c>
      <c r="BE15" s="4"/>
      <c r="BF15" s="4"/>
      <c r="BG15" s="4"/>
      <c r="BH15" s="4"/>
      <c r="BI15" s="4"/>
      <c r="BJ15" s="4"/>
      <c r="BK15" s="4"/>
      <c r="BL15" s="4"/>
      <c r="BM15" s="4"/>
    </row>
    <row r="16" ht="14.25" customHeight="1" spans="1:65" x14ac:dyDescent="0.25">
      <c r="A16" s="74" t="s">
        <v>39</v>
      </c>
      <c r="B16" s="74" t="s">
        <v>90</v>
      </c>
      <c r="C16" s="74" t="s">
        <v>91</v>
      </c>
      <c r="D16" s="74" t="s">
        <v>92</v>
      </c>
      <c r="E16" s="74" t="s">
        <v>93</v>
      </c>
      <c r="F16" s="74"/>
      <c r="G16" s="74" t="s">
        <v>94</v>
      </c>
      <c r="H16" s="74" t="s">
        <v>95</v>
      </c>
      <c r="I16" s="74" t="s">
        <v>96</v>
      </c>
      <c r="J16" s="74" t="s">
        <v>97</v>
      </c>
      <c r="K16" s="74"/>
      <c r="L16" s="74" t="s">
        <v>98</v>
      </c>
      <c r="M16" s="74" t="s">
        <v>99</v>
      </c>
      <c r="N16" s="74" t="s">
        <v>100</v>
      </c>
      <c r="O16" s="74" t="s">
        <v>101</v>
      </c>
      <c r="P16" s="74"/>
      <c r="Q16" s="74" t="s">
        <v>102</v>
      </c>
      <c r="R16" s="74" t="s">
        <v>103</v>
      </c>
      <c r="S16" s="74" t="s">
        <v>104</v>
      </c>
      <c r="T16" s="74" t="s">
        <v>105</v>
      </c>
      <c r="U16" s="88" t="s">
        <v>51</v>
      </c>
      <c r="V16" s="92" t="s">
        <v>25</v>
      </c>
      <c r="W16" s="92" t="s">
        <v>27</v>
      </c>
      <c r="X16" s="92" t="s">
        <v>29</v>
      </c>
      <c r="Y16" s="92" t="s">
        <v>30</v>
      </c>
      <c r="Z16" s="92" t="s">
        <v>31</v>
      </c>
      <c r="AA16" s="92" t="s">
        <v>33</v>
      </c>
      <c r="AB16" s="4"/>
      <c r="AC16" s="88">
        <f t="shared" ref="AC16:AF16" si="44">AD2</f>
        <v>5</v>
      </c>
      <c r="AD16" s="88">
        <f t="shared" si="44"/>
        <v>6</v>
      </c>
      <c r="AE16" s="88">
        <f t="shared" si="44"/>
        <v>7</v>
      </c>
      <c r="AF16" s="88">
        <f t="shared" si="44"/>
        <v>8</v>
      </c>
      <c r="AG16" s="88" t="s">
        <v>83</v>
      </c>
      <c r="AH16" s="88" t="s">
        <v>84</v>
      </c>
      <c r="AI16" s="88"/>
      <c r="AJ16" s="93" t="s">
        <v>25</v>
      </c>
      <c r="AK16" s="93" t="s">
        <v>27</v>
      </c>
      <c r="AL16" s="93" t="s">
        <v>29</v>
      </c>
      <c r="AM16" s="93" t="s">
        <v>30</v>
      </c>
      <c r="AN16" s="93" t="s">
        <v>31</v>
      </c>
      <c r="AO16" s="93" t="s">
        <v>33</v>
      </c>
      <c r="AP16" s="4"/>
      <c r="AQ16" s="4"/>
      <c r="AR16" s="6" t="s">
        <v>25</v>
      </c>
      <c r="AS16" s="4"/>
      <c r="AT16" s="73" t="str">
        <f t="shared" ref="AT16:BC16" si="45">AT4/AT$2</f>
        <v>#DIV/0!</v>
      </c>
      <c r="AU16" s="73" t="str">
        <f t="shared" si="45"/>
        <v>#DIV/0!</v>
      </c>
      <c r="AV16" s="73" t="str">
        <f t="shared" si="45"/>
        <v>#DIV/0!</v>
      </c>
      <c r="AW16" s="73" t="str">
        <f t="shared" si="45"/>
        <v>#DIV/0!</v>
      </c>
      <c r="AX16" s="73" t="str">
        <f t="shared" si="45"/>
        <v>#DIV/0!</v>
      </c>
      <c r="AY16" s="73" t="str">
        <f t="shared" si="45"/>
        <v>#DIV/0!</v>
      </c>
      <c r="AZ16" s="73" t="str">
        <f t="shared" si="45"/>
        <v>#DIV/0!</v>
      </c>
      <c r="BA16" s="73" t="str">
        <f t="shared" si="45"/>
        <v>#DIV/0!</v>
      </c>
      <c r="BB16" s="73" t="str">
        <f t="shared" si="45"/>
        <v>#DIV/0!</v>
      </c>
      <c r="BC16" s="73" t="str">
        <f t="shared" si="45"/>
        <v>#DIV/0!</v>
      </c>
      <c r="BD16" s="73">
        <f t="shared" ref="BD16:BD21" si="46">MIN(AO16:AS16)</f>
        <v>0</v>
      </c>
      <c r="BE16" s="4"/>
      <c r="BF16" s="4"/>
      <c r="BG16" s="4"/>
      <c r="BH16" s="4"/>
      <c r="BI16" s="4"/>
      <c r="BJ16" s="4"/>
      <c r="BK16" s="4"/>
      <c r="BL16" s="4"/>
      <c r="BM16" s="4"/>
    </row>
    <row r="17" ht="14.25" customHeight="1" spans="1:65" x14ac:dyDescent="0.25">
      <c r="A17" s="68">
        <f>IF(ISBLANK(CT!A32),"",CT!A32)</f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29">
        <f t="shared" ref="U17:U141" si="47">IF($A17="","",SUM(B17:T17))</f>
      </c>
      <c r="V17" s="73">
        <f t="shared" ref="V17:V141" si="48">IF($A17="","",SUMIF($B$4:$T$4,"&gt;0",$B17:$T17))</f>
      </c>
      <c r="W17" s="73">
        <f t="shared" ref="W17:W141" si="49">IF($A17="","",SUMIF($B$5:$T$5,"&gt;0",$B17:$T17))</f>
      </c>
      <c r="X17" s="73">
        <f t="shared" ref="X17:X141" si="50">IF($A17="","",SUMIF($B$6:$T$6,"&gt;0",$B17:$T17))</f>
      </c>
      <c r="Y17" s="73">
        <f t="shared" ref="Y17:Y141" si="51">IF($A17="","",SUMIF($B$7:$T$7,"&gt;0",$B17:$T17))</f>
      </c>
      <c r="Z17" s="73">
        <f t="shared" ref="Z17:Z141" si="52">IF($A17="","",SUMIF($B$8:$T$8,"&gt;0",$B17:$T17))</f>
      </c>
      <c r="AA17" s="73">
        <f t="shared" ref="AA17:AA141" si="53">IF($A17="","",SUMIF($B$9:$T$9,"&gt;0",$B17:$T17))</f>
      </c>
      <c r="AB17" s="4"/>
      <c r="AC17" s="85">
        <f t="shared" ref="AC17:AC141" si="54">IF($A17="","",SUM(B17:E17))</f>
      </c>
      <c r="AD17" s="85">
        <f t="shared" ref="AD17:AD141" si="55">IF($A17="","",SUM(G17:J17))</f>
      </c>
      <c r="AE17" s="85">
        <f t="shared" ref="AE17:AE141" si="56">IF($A17="","",SUM(L17:O17))</f>
      </c>
      <c r="AF17" s="85">
        <f t="shared" ref="AF17:AF141" si="57">IF($A17="","",SUM(Q17:T17))</f>
      </c>
      <c r="AG17" s="85">
        <f t="shared" ref="AG17:AG141" si="58">COUNTIF(AC17:AF17,0)</f>
        <v>0</v>
      </c>
      <c r="AH17" s="85" t="str">
        <f t="shared" ref="AH17:AH141" si="59">IF(SUM(AC17:AF17)=0,"None",CONCATENATE(IF(AC17&gt;0,AC$16&amp;",",""),IF(AD17&gt;0,AD$16&amp;",",""),IF(AE17&gt;0,AE$16&amp;",",""),IF(AF17&gt;0,AF$16,"")))</f>
        <v>None</v>
      </c>
      <c r="AI17" s="85" t="str">
        <f t="shared" ref="AI17:AI141" si="60">IF(AH17&lt;&gt;"",IF(RIGHT(AH17,1)=",",LEFT(AH17,LEN(AH17)-1),AH17),"None")</f>
        <v>None</v>
      </c>
      <c r="AJ17" s="94">
        <f t="shared" ref="AJ17:AO17" si="61">IF($A17="","",HLOOKUP($AI17,$AD$3:$AR$9,AD$11,FALSE))</f>
      </c>
      <c r="AK17" s="94">
        <f t="shared" si="61"/>
      </c>
      <c r="AL17" s="94">
        <f t="shared" si="61"/>
      </c>
      <c r="AM17" s="94">
        <f t="shared" si="61"/>
      </c>
      <c r="AN17" s="94">
        <f t="shared" si="61"/>
      </c>
      <c r="AO17" s="94">
        <f t="shared" si="61"/>
      </c>
      <c r="AP17" s="95">
        <f t="shared" ref="AP17:AP141" si="62">SUM(AJ17:AO17)</f>
        <v>0</v>
      </c>
      <c r="AQ17" s="4"/>
      <c r="AR17" s="6" t="s">
        <v>27</v>
      </c>
      <c r="AS17" s="4"/>
      <c r="AT17" s="73" t="str">
        <f t="shared" ref="AT17:BC17" si="63">AT5/AT$2</f>
        <v>#DIV/0!</v>
      </c>
      <c r="AU17" s="73" t="str">
        <f t="shared" si="63"/>
        <v>#DIV/0!</v>
      </c>
      <c r="AV17" s="73" t="str">
        <f t="shared" si="63"/>
        <v>#DIV/0!</v>
      </c>
      <c r="AW17" s="73" t="str">
        <f t="shared" si="63"/>
        <v>#DIV/0!</v>
      </c>
      <c r="AX17" s="73" t="str">
        <f t="shared" si="63"/>
        <v>#DIV/0!</v>
      </c>
      <c r="AY17" s="73" t="str">
        <f t="shared" si="63"/>
        <v>#DIV/0!</v>
      </c>
      <c r="AZ17" s="73" t="str">
        <f t="shared" si="63"/>
        <v>#DIV/0!</v>
      </c>
      <c r="BA17" s="73" t="str">
        <f t="shared" si="63"/>
        <v>#DIV/0!</v>
      </c>
      <c r="BB17" s="73" t="str">
        <f t="shared" si="63"/>
        <v>#DIV/0!</v>
      </c>
      <c r="BC17" s="73" t="str">
        <f t="shared" si="63"/>
        <v>#DIV/0!</v>
      </c>
      <c r="BD17" s="73">
        <f t="shared" si="46"/>
        <v>0</v>
      </c>
      <c r="BE17" s="4"/>
      <c r="BF17" s="4"/>
      <c r="BG17" s="4"/>
      <c r="BH17" s="4"/>
      <c r="BI17" s="4"/>
      <c r="BJ17" s="4"/>
      <c r="BK17" s="4"/>
      <c r="BL17" s="4"/>
      <c r="BM17" s="4"/>
    </row>
    <row r="18" ht="14.25" customHeight="1" spans="1:65" x14ac:dyDescent="0.25">
      <c r="A18" s="68">
        <f>IF(ISBLANK(CT!A33),"",CT!A33)</f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29">
        <f t="shared" si="47"/>
      </c>
      <c r="V18" s="73">
        <f t="shared" si="48"/>
      </c>
      <c r="W18" s="73">
        <f t="shared" si="49"/>
      </c>
      <c r="X18" s="73">
        <f t="shared" si="50"/>
      </c>
      <c r="Y18" s="73">
        <f t="shared" si="51"/>
      </c>
      <c r="Z18" s="73">
        <f t="shared" si="52"/>
      </c>
      <c r="AA18" s="73">
        <f t="shared" si="53"/>
      </c>
      <c r="AB18" s="4"/>
      <c r="AC18" s="85">
        <f t="shared" si="54"/>
      </c>
      <c r="AD18" s="85">
        <f t="shared" si="55"/>
      </c>
      <c r="AE18" s="85">
        <f t="shared" si="56"/>
      </c>
      <c r="AF18" s="85">
        <f t="shared" si="57"/>
      </c>
      <c r="AG18" s="85">
        <f t="shared" si="58"/>
        <v>0</v>
      </c>
      <c r="AH18" s="85" t="str">
        <f t="shared" si="59"/>
        <v>None</v>
      </c>
      <c r="AI18" s="85" t="str">
        <f t="shared" si="60"/>
        <v>None</v>
      </c>
      <c r="AJ18" s="94">
        <f t="shared" ref="AJ18:AO18" si="64">IF($A18="","",HLOOKUP($AI18,$AD$3:$AR$9,AD$11,FALSE))</f>
      </c>
      <c r="AK18" s="94">
        <f t="shared" si="64"/>
      </c>
      <c r="AL18" s="94">
        <f t="shared" si="64"/>
      </c>
      <c r="AM18" s="94">
        <f t="shared" si="64"/>
      </c>
      <c r="AN18" s="94">
        <f t="shared" si="64"/>
      </c>
      <c r="AO18" s="94">
        <f t="shared" si="64"/>
      </c>
      <c r="AP18" s="95">
        <f t="shared" si="62"/>
        <v>0</v>
      </c>
      <c r="AQ18" s="4"/>
      <c r="AR18" s="6" t="s">
        <v>29</v>
      </c>
      <c r="AS18" s="4"/>
      <c r="AT18" s="73" t="str">
        <f t="shared" ref="AT18:BC18" si="65">AT6/AT$2</f>
        <v>#DIV/0!</v>
      </c>
      <c r="AU18" s="73" t="str">
        <f t="shared" si="65"/>
        <v>#DIV/0!</v>
      </c>
      <c r="AV18" s="73" t="str">
        <f t="shared" si="65"/>
        <v>#DIV/0!</v>
      </c>
      <c r="AW18" s="73" t="str">
        <f t="shared" si="65"/>
        <v>#DIV/0!</v>
      </c>
      <c r="AX18" s="73" t="str">
        <f t="shared" si="65"/>
        <v>#DIV/0!</v>
      </c>
      <c r="AY18" s="73" t="str">
        <f t="shared" si="65"/>
        <v>#DIV/0!</v>
      </c>
      <c r="AZ18" s="73" t="str">
        <f t="shared" si="65"/>
        <v>#DIV/0!</v>
      </c>
      <c r="BA18" s="73" t="str">
        <f t="shared" si="65"/>
        <v>#DIV/0!</v>
      </c>
      <c r="BB18" s="73" t="str">
        <f t="shared" si="65"/>
        <v>#DIV/0!</v>
      </c>
      <c r="BC18" s="73" t="str">
        <f t="shared" si="65"/>
        <v>#DIV/0!</v>
      </c>
      <c r="BD18" s="73">
        <f t="shared" si="46"/>
        <v>0</v>
      </c>
      <c r="BE18" s="4"/>
      <c r="BF18" s="4"/>
      <c r="BG18" s="4"/>
      <c r="BH18" s="4"/>
      <c r="BI18" s="4"/>
      <c r="BJ18" s="4"/>
      <c r="BK18" s="4"/>
      <c r="BL18" s="4"/>
      <c r="BM18" s="4"/>
    </row>
    <row r="19" ht="14.25" customHeight="1" spans="1:65" x14ac:dyDescent="0.25">
      <c r="A19" s="68">
        <f>IF(ISBLANK(CT!A34),"",CT!A34)</f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29">
        <f t="shared" si="47"/>
      </c>
      <c r="V19" s="73">
        <f t="shared" si="48"/>
      </c>
      <c r="W19" s="73">
        <f t="shared" si="49"/>
      </c>
      <c r="X19" s="73">
        <f t="shared" si="50"/>
      </c>
      <c r="Y19" s="73">
        <f t="shared" si="51"/>
      </c>
      <c r="Z19" s="73">
        <f t="shared" si="52"/>
      </c>
      <c r="AA19" s="73">
        <f t="shared" si="53"/>
      </c>
      <c r="AB19" s="4"/>
      <c r="AC19" s="85">
        <f t="shared" si="54"/>
      </c>
      <c r="AD19" s="85">
        <f t="shared" si="55"/>
      </c>
      <c r="AE19" s="85">
        <f t="shared" si="56"/>
      </c>
      <c r="AF19" s="85">
        <f t="shared" si="57"/>
      </c>
      <c r="AG19" s="85">
        <f t="shared" si="58"/>
        <v>0</v>
      </c>
      <c r="AH19" s="85" t="str">
        <f t="shared" si="59"/>
        <v>None</v>
      </c>
      <c r="AI19" s="85" t="str">
        <f t="shared" si="60"/>
        <v>None</v>
      </c>
      <c r="AJ19" s="94">
        <f t="shared" ref="AJ19:AO19" si="66">IF($A19="","",HLOOKUP($AI19,$AD$3:$AR$9,AD$11,FALSE))</f>
      </c>
      <c r="AK19" s="94">
        <f t="shared" si="66"/>
      </c>
      <c r="AL19" s="94">
        <f t="shared" si="66"/>
      </c>
      <c r="AM19" s="94">
        <f t="shared" si="66"/>
      </c>
      <c r="AN19" s="94">
        <f t="shared" si="66"/>
      </c>
      <c r="AO19" s="94">
        <f t="shared" si="66"/>
      </c>
      <c r="AP19" s="95">
        <f t="shared" si="62"/>
        <v>0</v>
      </c>
      <c r="AQ19" s="4"/>
      <c r="AR19" s="6" t="s">
        <v>30</v>
      </c>
      <c r="AS19" s="4"/>
      <c r="AT19" s="73" t="str">
        <f t="shared" ref="AT19:BC19" si="67">AT7/AT$2</f>
        <v>#DIV/0!</v>
      </c>
      <c r="AU19" s="73" t="str">
        <f t="shared" si="67"/>
        <v>#DIV/0!</v>
      </c>
      <c r="AV19" s="73" t="str">
        <f t="shared" si="67"/>
        <v>#DIV/0!</v>
      </c>
      <c r="AW19" s="73" t="str">
        <f t="shared" si="67"/>
        <v>#DIV/0!</v>
      </c>
      <c r="AX19" s="73" t="str">
        <f t="shared" si="67"/>
        <v>#DIV/0!</v>
      </c>
      <c r="AY19" s="73" t="str">
        <f t="shared" si="67"/>
        <v>#DIV/0!</v>
      </c>
      <c r="AZ19" s="73" t="str">
        <f t="shared" si="67"/>
        <v>#DIV/0!</v>
      </c>
      <c r="BA19" s="73" t="str">
        <f t="shared" si="67"/>
        <v>#DIV/0!</v>
      </c>
      <c r="BB19" s="73" t="str">
        <f t="shared" si="67"/>
        <v>#DIV/0!</v>
      </c>
      <c r="BC19" s="73" t="str">
        <f t="shared" si="67"/>
        <v>#DIV/0!</v>
      </c>
      <c r="BD19" s="73">
        <f t="shared" si="46"/>
        <v>0</v>
      </c>
      <c r="BE19" s="4"/>
      <c r="BF19" s="4"/>
      <c r="BG19" s="4"/>
      <c r="BH19" s="4"/>
      <c r="BI19" s="4"/>
      <c r="BJ19" s="4"/>
      <c r="BK19" s="4"/>
      <c r="BL19" s="4"/>
      <c r="BM19" s="4"/>
    </row>
    <row r="20" ht="14.25" customHeight="1" spans="1:65" x14ac:dyDescent="0.25">
      <c r="A20" s="68">
        <f>IF(ISBLANK(CT!A35),"",CT!A35)</f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29">
        <f t="shared" si="47"/>
      </c>
      <c r="V20" s="73">
        <f t="shared" si="48"/>
      </c>
      <c r="W20" s="73">
        <f t="shared" si="49"/>
      </c>
      <c r="X20" s="73">
        <f t="shared" si="50"/>
      </c>
      <c r="Y20" s="73">
        <f t="shared" si="51"/>
      </c>
      <c r="Z20" s="73">
        <f t="shared" si="52"/>
      </c>
      <c r="AA20" s="73">
        <f t="shared" si="53"/>
      </c>
      <c r="AB20" s="4"/>
      <c r="AC20" s="85">
        <f t="shared" si="54"/>
      </c>
      <c r="AD20" s="85">
        <f t="shared" si="55"/>
      </c>
      <c r="AE20" s="85">
        <f t="shared" si="56"/>
      </c>
      <c r="AF20" s="85">
        <f t="shared" si="57"/>
      </c>
      <c r="AG20" s="85">
        <f t="shared" si="58"/>
        <v>0</v>
      </c>
      <c r="AH20" s="85" t="str">
        <f t="shared" si="59"/>
        <v>None</v>
      </c>
      <c r="AI20" s="85" t="str">
        <f t="shared" si="60"/>
        <v>None</v>
      </c>
      <c r="AJ20" s="94">
        <f t="shared" ref="AJ20:AO20" si="68">IF($A20="","",HLOOKUP($AI20,$AD$3:$AR$9,AD$11,FALSE))</f>
      </c>
      <c r="AK20" s="94">
        <f t="shared" si="68"/>
      </c>
      <c r="AL20" s="94">
        <f t="shared" si="68"/>
      </c>
      <c r="AM20" s="94">
        <f t="shared" si="68"/>
      </c>
      <c r="AN20" s="94">
        <f t="shared" si="68"/>
      </c>
      <c r="AO20" s="94">
        <f t="shared" si="68"/>
      </c>
      <c r="AP20" s="95">
        <f t="shared" si="62"/>
        <v>0</v>
      </c>
      <c r="AQ20" s="4"/>
      <c r="AR20" s="6" t="s">
        <v>31</v>
      </c>
      <c r="AS20" s="4"/>
      <c r="AT20" s="73" t="str">
        <f t="shared" ref="AT20:BC20" si="69">AT8/AT$2</f>
        <v>#DIV/0!</v>
      </c>
      <c r="AU20" s="73" t="str">
        <f t="shared" si="69"/>
        <v>#DIV/0!</v>
      </c>
      <c r="AV20" s="73" t="str">
        <f t="shared" si="69"/>
        <v>#DIV/0!</v>
      </c>
      <c r="AW20" s="73" t="str">
        <f t="shared" si="69"/>
        <v>#DIV/0!</v>
      </c>
      <c r="AX20" s="73" t="str">
        <f t="shared" si="69"/>
        <v>#DIV/0!</v>
      </c>
      <c r="AY20" s="73" t="str">
        <f t="shared" si="69"/>
        <v>#DIV/0!</v>
      </c>
      <c r="AZ20" s="73" t="str">
        <f t="shared" si="69"/>
        <v>#DIV/0!</v>
      </c>
      <c r="BA20" s="73" t="str">
        <f t="shared" si="69"/>
        <v>#DIV/0!</v>
      </c>
      <c r="BB20" s="73" t="str">
        <f t="shared" si="69"/>
        <v>#DIV/0!</v>
      </c>
      <c r="BC20" s="73" t="str">
        <f t="shared" si="69"/>
        <v>#DIV/0!</v>
      </c>
      <c r="BD20" s="73">
        <f t="shared" si="46"/>
        <v>0</v>
      </c>
      <c r="BE20" s="4"/>
      <c r="BF20" s="4"/>
      <c r="BG20" s="4"/>
      <c r="BH20" s="4"/>
      <c r="BI20" s="4"/>
      <c r="BJ20" s="4"/>
      <c r="BK20" s="4"/>
      <c r="BL20" s="4"/>
      <c r="BM20" s="4"/>
    </row>
    <row r="21" ht="14.25" customHeight="1" spans="1:65" x14ac:dyDescent="0.25">
      <c r="A21" s="68">
        <f>IF(ISBLANK(CT!A36),"",CT!A36)</f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29">
        <f t="shared" si="47"/>
      </c>
      <c r="V21" s="73">
        <f t="shared" si="48"/>
      </c>
      <c r="W21" s="73">
        <f t="shared" si="49"/>
      </c>
      <c r="X21" s="73">
        <f t="shared" si="50"/>
      </c>
      <c r="Y21" s="73">
        <f t="shared" si="51"/>
      </c>
      <c r="Z21" s="73">
        <f t="shared" si="52"/>
      </c>
      <c r="AA21" s="73">
        <f t="shared" si="53"/>
      </c>
      <c r="AB21" s="4"/>
      <c r="AC21" s="85">
        <f t="shared" si="54"/>
      </c>
      <c r="AD21" s="85">
        <f t="shared" si="55"/>
      </c>
      <c r="AE21" s="85">
        <f t="shared" si="56"/>
      </c>
      <c r="AF21" s="85">
        <f t="shared" si="57"/>
      </c>
      <c r="AG21" s="85">
        <f t="shared" si="58"/>
        <v>0</v>
      </c>
      <c r="AH21" s="85" t="str">
        <f t="shared" si="59"/>
        <v>None</v>
      </c>
      <c r="AI21" s="85" t="str">
        <f t="shared" si="60"/>
        <v>None</v>
      </c>
      <c r="AJ21" s="94">
        <f t="shared" ref="AJ21:AO21" si="70">IF($A21="","",HLOOKUP($AI21,$AD$3:$AR$9,AD$11,FALSE))</f>
      </c>
      <c r="AK21" s="94">
        <f t="shared" si="70"/>
      </c>
      <c r="AL21" s="94">
        <f t="shared" si="70"/>
      </c>
      <c r="AM21" s="94">
        <f t="shared" si="70"/>
      </c>
      <c r="AN21" s="94">
        <f t="shared" si="70"/>
      </c>
      <c r="AO21" s="94">
        <f t="shared" si="70"/>
      </c>
      <c r="AP21" s="95">
        <f t="shared" si="62"/>
        <v>0</v>
      </c>
      <c r="AQ21" s="4"/>
      <c r="AR21" s="6" t="s">
        <v>33</v>
      </c>
      <c r="AS21" s="4"/>
      <c r="AT21" s="73" t="str">
        <f t="shared" ref="AT21:BC21" si="71">AT9/AT$2</f>
        <v>#DIV/0!</v>
      </c>
      <c r="AU21" s="73" t="str">
        <f t="shared" si="71"/>
        <v>#DIV/0!</v>
      </c>
      <c r="AV21" s="73" t="str">
        <f t="shared" si="71"/>
        <v>#DIV/0!</v>
      </c>
      <c r="AW21" s="73" t="str">
        <f t="shared" si="71"/>
        <v>#DIV/0!</v>
      </c>
      <c r="AX21" s="73" t="str">
        <f t="shared" si="71"/>
        <v>#DIV/0!</v>
      </c>
      <c r="AY21" s="73" t="str">
        <f t="shared" si="71"/>
        <v>#DIV/0!</v>
      </c>
      <c r="AZ21" s="73" t="str">
        <f t="shared" si="71"/>
        <v>#DIV/0!</v>
      </c>
      <c r="BA21" s="73" t="str">
        <f t="shared" si="71"/>
        <v>#DIV/0!</v>
      </c>
      <c r="BB21" s="73" t="str">
        <f t="shared" si="71"/>
        <v>#DIV/0!</v>
      </c>
      <c r="BC21" s="73" t="str">
        <f t="shared" si="71"/>
        <v>#DIV/0!</v>
      </c>
      <c r="BD21" s="73">
        <f t="shared" si="46"/>
        <v>0</v>
      </c>
      <c r="BE21" s="4"/>
      <c r="BF21" s="4"/>
      <c r="BG21" s="4"/>
      <c r="BH21" s="4"/>
      <c r="BI21" s="4"/>
      <c r="BJ21" s="4"/>
      <c r="BK21" s="4"/>
      <c r="BL21" s="4"/>
      <c r="BM21" s="4"/>
    </row>
    <row r="22" ht="14.25" customHeight="1" spans="1:65" x14ac:dyDescent="0.25">
      <c r="A22" s="68">
        <f>IF(ISBLANK(CT!A37),"",CT!A37)</f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29">
        <f t="shared" si="47"/>
      </c>
      <c r="V22" s="73">
        <f t="shared" si="48"/>
      </c>
      <c r="W22" s="73">
        <f t="shared" si="49"/>
      </c>
      <c r="X22" s="73">
        <f t="shared" si="50"/>
      </c>
      <c r="Y22" s="73">
        <f t="shared" si="51"/>
      </c>
      <c r="Z22" s="73">
        <f t="shared" si="52"/>
      </c>
      <c r="AA22" s="73">
        <f t="shared" si="53"/>
      </c>
      <c r="AB22" s="4"/>
      <c r="AC22" s="85">
        <f t="shared" si="54"/>
      </c>
      <c r="AD22" s="85">
        <f t="shared" si="55"/>
      </c>
      <c r="AE22" s="85">
        <f t="shared" si="56"/>
      </c>
      <c r="AF22" s="85">
        <f t="shared" si="57"/>
      </c>
      <c r="AG22" s="85">
        <f t="shared" si="58"/>
        <v>0</v>
      </c>
      <c r="AH22" s="85" t="str">
        <f t="shared" si="59"/>
        <v>None</v>
      </c>
      <c r="AI22" s="85" t="str">
        <f t="shared" si="60"/>
        <v>None</v>
      </c>
      <c r="AJ22" s="94">
        <f t="shared" ref="AJ22:AO22" si="72">IF($A22="","",HLOOKUP($AI22,$AD$3:$AR$9,AD$11,FALSE))</f>
      </c>
      <c r="AK22" s="94">
        <f t="shared" si="72"/>
      </c>
      <c r="AL22" s="94">
        <f t="shared" si="72"/>
      </c>
      <c r="AM22" s="94">
        <f t="shared" si="72"/>
      </c>
      <c r="AN22" s="94">
        <f t="shared" si="72"/>
      </c>
      <c r="AO22" s="94">
        <f t="shared" si="72"/>
      </c>
      <c r="AP22" s="95">
        <f t="shared" si="62"/>
        <v>0</v>
      </c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</row>
    <row r="23" ht="14.25" customHeight="1" spans="1:65" x14ac:dyDescent="0.25">
      <c r="A23" s="68">
        <f>IF(ISBLANK(CT!A38),"",CT!A38)</f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29">
        <f t="shared" si="47"/>
      </c>
      <c r="V23" s="73">
        <f t="shared" si="48"/>
      </c>
      <c r="W23" s="73">
        <f t="shared" si="49"/>
      </c>
      <c r="X23" s="73">
        <f t="shared" si="50"/>
      </c>
      <c r="Y23" s="73">
        <f t="shared" si="51"/>
      </c>
      <c r="Z23" s="73">
        <f t="shared" si="52"/>
      </c>
      <c r="AA23" s="73">
        <f t="shared" si="53"/>
      </c>
      <c r="AB23" s="4"/>
      <c r="AC23" s="85">
        <f t="shared" si="54"/>
      </c>
      <c r="AD23" s="85">
        <f t="shared" si="55"/>
      </c>
      <c r="AE23" s="85">
        <f t="shared" si="56"/>
      </c>
      <c r="AF23" s="85">
        <f t="shared" si="57"/>
      </c>
      <c r="AG23" s="85">
        <f t="shared" si="58"/>
        <v>0</v>
      </c>
      <c r="AH23" s="85" t="str">
        <f t="shared" si="59"/>
        <v>None</v>
      </c>
      <c r="AI23" s="85" t="str">
        <f t="shared" si="60"/>
        <v>None</v>
      </c>
      <c r="AJ23" s="94">
        <f t="shared" ref="AJ23:AO23" si="73">IF($A23="","",HLOOKUP($AI23,$AD$3:$AR$9,AD$11,FALSE))</f>
      </c>
      <c r="AK23" s="94">
        <f t="shared" si="73"/>
      </c>
      <c r="AL23" s="94">
        <f t="shared" si="73"/>
      </c>
      <c r="AM23" s="94">
        <f t="shared" si="73"/>
      </c>
      <c r="AN23" s="94">
        <f t="shared" si="73"/>
      </c>
      <c r="AO23" s="94">
        <f t="shared" si="73"/>
      </c>
      <c r="AP23" s="95">
        <f t="shared" si="62"/>
        <v>0</v>
      </c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</row>
    <row r="24" ht="14.25" customHeight="1" spans="1:65" x14ac:dyDescent="0.25">
      <c r="A24" s="68">
        <f>IF(ISBLANK(CT!A39),"",CT!A39)</f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29">
        <f t="shared" si="47"/>
      </c>
      <c r="V24" s="73">
        <f t="shared" si="48"/>
      </c>
      <c r="W24" s="73">
        <f t="shared" si="49"/>
      </c>
      <c r="X24" s="73">
        <f t="shared" si="50"/>
      </c>
      <c r="Y24" s="73">
        <f t="shared" si="51"/>
      </c>
      <c r="Z24" s="73">
        <f t="shared" si="52"/>
      </c>
      <c r="AA24" s="73">
        <f t="shared" si="53"/>
      </c>
      <c r="AB24" s="4"/>
      <c r="AC24" s="85">
        <f t="shared" si="54"/>
      </c>
      <c r="AD24" s="85">
        <f t="shared" si="55"/>
      </c>
      <c r="AE24" s="85">
        <f t="shared" si="56"/>
      </c>
      <c r="AF24" s="85">
        <f t="shared" si="57"/>
      </c>
      <c r="AG24" s="85">
        <f t="shared" si="58"/>
        <v>0</v>
      </c>
      <c r="AH24" s="85" t="str">
        <f t="shared" si="59"/>
        <v>None</v>
      </c>
      <c r="AI24" s="85" t="str">
        <f t="shared" si="60"/>
        <v>None</v>
      </c>
      <c r="AJ24" s="94">
        <f t="shared" ref="AJ24:AO24" si="74">IF($A24="","",HLOOKUP($AI24,$AD$3:$AR$9,AD$11,FALSE))</f>
      </c>
      <c r="AK24" s="94">
        <f t="shared" si="74"/>
      </c>
      <c r="AL24" s="94">
        <f t="shared" si="74"/>
      </c>
      <c r="AM24" s="94">
        <f t="shared" si="74"/>
      </c>
      <c r="AN24" s="94">
        <f t="shared" si="74"/>
      </c>
      <c r="AO24" s="94">
        <f t="shared" si="74"/>
      </c>
      <c r="AP24" s="95">
        <f t="shared" si="62"/>
        <v>0</v>
      </c>
      <c r="AQ24" s="4"/>
      <c r="AR24" s="4"/>
      <c r="AS24" s="4"/>
      <c r="AT24" s="4" t="s">
        <v>85</v>
      </c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</row>
    <row r="25" ht="14.25" customHeight="1" spans="1:65" x14ac:dyDescent="0.25">
      <c r="A25" s="68">
        <f>IF(ISBLANK(CT!A40),"",CT!A40)</f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29">
        <f t="shared" si="47"/>
      </c>
      <c r="V25" s="73">
        <f t="shared" si="48"/>
      </c>
      <c r="W25" s="73">
        <f t="shared" si="49"/>
      </c>
      <c r="X25" s="73">
        <f t="shared" si="50"/>
      </c>
      <c r="Y25" s="73">
        <f t="shared" si="51"/>
      </c>
      <c r="Z25" s="73">
        <f t="shared" si="52"/>
      </c>
      <c r="AA25" s="73">
        <f t="shared" si="53"/>
      </c>
      <c r="AB25" s="4"/>
      <c r="AC25" s="85">
        <f t="shared" si="54"/>
      </c>
      <c r="AD25" s="85">
        <f t="shared" si="55"/>
      </c>
      <c r="AE25" s="85">
        <f t="shared" si="56"/>
      </c>
      <c r="AF25" s="85">
        <f t="shared" si="57"/>
      </c>
      <c r="AG25" s="85">
        <f t="shared" si="58"/>
        <v>0</v>
      </c>
      <c r="AH25" s="85" t="str">
        <f t="shared" si="59"/>
        <v>None</v>
      </c>
      <c r="AI25" s="85" t="str">
        <f t="shared" si="60"/>
        <v>None</v>
      </c>
      <c r="AJ25" s="94">
        <f t="shared" ref="AJ25:AO25" si="75">IF($A25="","",HLOOKUP($AI25,$AD$3:$AR$9,AD$11,FALSE))</f>
      </c>
      <c r="AK25" s="94">
        <f t="shared" si="75"/>
      </c>
      <c r="AL25" s="94">
        <f t="shared" si="75"/>
      </c>
      <c r="AM25" s="94">
        <f t="shared" si="75"/>
      </c>
      <c r="AN25" s="94">
        <f t="shared" si="75"/>
      </c>
      <c r="AO25" s="94">
        <f t="shared" si="75"/>
      </c>
      <c r="AP25" s="95">
        <f t="shared" si="62"/>
        <v>0</v>
      </c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</row>
    <row r="26" ht="14.25" customHeight="1" spans="1:65" x14ac:dyDescent="0.25">
      <c r="A26" s="68">
        <f>IF(ISBLANK(CT!A41),"",CT!A41)</f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29">
        <f t="shared" si="47"/>
      </c>
      <c r="V26" s="73">
        <f t="shared" si="48"/>
      </c>
      <c r="W26" s="73">
        <f t="shared" si="49"/>
      </c>
      <c r="X26" s="73">
        <f t="shared" si="50"/>
      </c>
      <c r="Y26" s="73">
        <f t="shared" si="51"/>
      </c>
      <c r="Z26" s="73">
        <f t="shared" si="52"/>
      </c>
      <c r="AA26" s="73">
        <f t="shared" si="53"/>
      </c>
      <c r="AB26" s="4"/>
      <c r="AC26" s="85">
        <f t="shared" si="54"/>
      </c>
      <c r="AD26" s="85">
        <f t="shared" si="55"/>
      </c>
      <c r="AE26" s="85">
        <f t="shared" si="56"/>
      </c>
      <c r="AF26" s="85">
        <f t="shared" si="57"/>
      </c>
      <c r="AG26" s="85">
        <f t="shared" si="58"/>
        <v>0</v>
      </c>
      <c r="AH26" s="85" t="str">
        <f t="shared" si="59"/>
        <v>None</v>
      </c>
      <c r="AI26" s="85" t="str">
        <f t="shared" si="60"/>
        <v>None</v>
      </c>
      <c r="AJ26" s="94">
        <f t="shared" ref="AJ26:AO26" si="76">IF($A26="","",HLOOKUP($AI26,$AD$3:$AR$9,AD$11,FALSE))</f>
      </c>
      <c r="AK26" s="94">
        <f t="shared" si="76"/>
      </c>
      <c r="AL26" s="94">
        <f t="shared" si="76"/>
      </c>
      <c r="AM26" s="94">
        <f t="shared" si="76"/>
      </c>
      <c r="AN26" s="94">
        <f t="shared" si="76"/>
      </c>
      <c r="AO26" s="94">
        <f t="shared" si="76"/>
      </c>
      <c r="AP26" s="95">
        <f t="shared" si="62"/>
        <v>0</v>
      </c>
      <c r="AQ26" s="4"/>
      <c r="AR26" s="75"/>
      <c r="AS26" s="4"/>
      <c r="AT26" s="76" t="str">
        <f t="shared" ref="AT26:BD26" si="77">AT15</f>
        <v>5,6</v>
      </c>
      <c r="AU26" s="76" t="str">
        <f t="shared" si="77"/>
        <v>5,7</v>
      </c>
      <c r="AV26" s="76" t="str">
        <f t="shared" si="77"/>
        <v>5,8</v>
      </c>
      <c r="AW26" s="76" t="str">
        <f t="shared" si="77"/>
        <v>6,7</v>
      </c>
      <c r="AX26" s="76" t="str">
        <f t="shared" si="77"/>
        <v>6,8</v>
      </c>
      <c r="AY26" s="76" t="str">
        <f t="shared" si="77"/>
        <v>7,8</v>
      </c>
      <c r="AZ26" s="76">
        <f t="shared" si="77"/>
        <v>5</v>
      </c>
      <c r="BA26" s="76" t="str">
        <f t="shared" si="77"/>
        <v>6</v>
      </c>
      <c r="BB26" s="76" t="str">
        <f t="shared" si="77"/>
        <v>7</v>
      </c>
      <c r="BC26" s="76" t="str">
        <f t="shared" si="77"/>
        <v>8</v>
      </c>
      <c r="BD26" s="76" t="str">
        <f t="shared" si="77"/>
        <v>None</v>
      </c>
      <c r="BE26" s="4"/>
      <c r="BF26" s="4"/>
      <c r="BG26" s="4"/>
      <c r="BH26" s="4"/>
      <c r="BI26" s="4"/>
      <c r="BJ26" s="4"/>
      <c r="BK26" s="4"/>
      <c r="BL26" s="4"/>
      <c r="BM26" s="4"/>
    </row>
    <row r="27" ht="14.25" customHeight="1" spans="1:65" x14ac:dyDescent="0.25">
      <c r="A27" s="68">
        <f>IF(ISBLANK(CT!A42),"",CT!A42)</f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29">
        <f t="shared" si="47"/>
      </c>
      <c r="V27" s="73">
        <f t="shared" si="48"/>
      </c>
      <c r="W27" s="73">
        <f t="shared" si="49"/>
      </c>
      <c r="X27" s="73">
        <f t="shared" si="50"/>
      </c>
      <c r="Y27" s="73">
        <f t="shared" si="51"/>
      </c>
      <c r="Z27" s="73">
        <f t="shared" si="52"/>
      </c>
      <c r="AA27" s="73">
        <f t="shared" si="53"/>
      </c>
      <c r="AB27" s="4"/>
      <c r="AC27" s="85">
        <f t="shared" si="54"/>
      </c>
      <c r="AD27" s="85">
        <f t="shared" si="55"/>
      </c>
      <c r="AE27" s="85">
        <f t="shared" si="56"/>
      </c>
      <c r="AF27" s="85">
        <f t="shared" si="57"/>
      </c>
      <c r="AG27" s="85">
        <f t="shared" si="58"/>
        <v>0</v>
      </c>
      <c r="AH27" s="85" t="str">
        <f t="shared" si="59"/>
        <v>None</v>
      </c>
      <c r="AI27" s="85" t="str">
        <f t="shared" si="60"/>
        <v>None</v>
      </c>
      <c r="AJ27" s="94">
        <f t="shared" ref="AJ27:AO27" si="78">IF($A27="","",HLOOKUP($AI27,$AD$3:$AR$9,AD$11,FALSE))</f>
      </c>
      <c r="AK27" s="94">
        <f t="shared" si="78"/>
      </c>
      <c r="AL27" s="94">
        <f t="shared" si="78"/>
      </c>
      <c r="AM27" s="94">
        <f t="shared" si="78"/>
      </c>
      <c r="AN27" s="94">
        <f t="shared" si="78"/>
      </c>
      <c r="AO27" s="94">
        <f t="shared" si="78"/>
      </c>
      <c r="AP27" s="95">
        <f t="shared" si="62"/>
        <v>0</v>
      </c>
      <c r="AQ27" s="4"/>
      <c r="AR27" s="6" t="str">
        <f>AT15</f>
        <v>5,6</v>
      </c>
      <c r="AS27" s="4"/>
      <c r="AT27" s="73" t="str">
        <f t="shared" ref="AT27:BC27" si="79">SUMXMY2($AT$16:$AT$21,AT16:AT21)</f>
        <v>#DIV/0!</v>
      </c>
      <c r="AU27" s="73" t="str">
        <f t="shared" si="79"/>
        <v>#DIV/0!</v>
      </c>
      <c r="AV27" s="73" t="str">
        <f t="shared" si="79"/>
        <v>#DIV/0!</v>
      </c>
      <c r="AW27" s="73" t="str">
        <f t="shared" si="79"/>
        <v>#DIV/0!</v>
      </c>
      <c r="AX27" s="73" t="str">
        <f t="shared" si="79"/>
        <v>#DIV/0!</v>
      </c>
      <c r="AY27" s="73" t="str">
        <f t="shared" si="79"/>
        <v>#DIV/0!</v>
      </c>
      <c r="AZ27" s="73" t="str">
        <f t="shared" si="79"/>
        <v>#DIV/0!</v>
      </c>
      <c r="BA27" s="73" t="str">
        <f t="shared" si="79"/>
        <v>#DIV/0!</v>
      </c>
      <c r="BB27" s="73" t="str">
        <f t="shared" si="79"/>
        <v>#DIV/0!</v>
      </c>
      <c r="BC27" s="73" t="str">
        <f t="shared" si="79"/>
        <v>#DIV/0!</v>
      </c>
      <c r="BD27" s="73"/>
      <c r="BE27" s="4"/>
      <c r="BF27" s="4"/>
      <c r="BG27" s="4"/>
      <c r="BH27" s="4"/>
      <c r="BI27" s="4"/>
      <c r="BJ27" s="4"/>
      <c r="BK27" s="4"/>
      <c r="BL27" s="4"/>
      <c r="BM27" s="4"/>
    </row>
    <row r="28" ht="14.25" customHeight="1" spans="1:65" x14ac:dyDescent="0.25">
      <c r="A28" s="68">
        <f>IF(ISBLANK(CT!A43),"",CT!A43)</f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29">
        <f t="shared" si="47"/>
      </c>
      <c r="V28" s="73">
        <f t="shared" si="48"/>
      </c>
      <c r="W28" s="73">
        <f t="shared" si="49"/>
      </c>
      <c r="X28" s="73">
        <f t="shared" si="50"/>
      </c>
      <c r="Y28" s="73">
        <f t="shared" si="51"/>
      </c>
      <c r="Z28" s="73">
        <f t="shared" si="52"/>
      </c>
      <c r="AA28" s="73">
        <f t="shared" si="53"/>
      </c>
      <c r="AB28" s="4"/>
      <c r="AC28" s="85">
        <f t="shared" si="54"/>
      </c>
      <c r="AD28" s="85">
        <f t="shared" si="55"/>
      </c>
      <c r="AE28" s="85">
        <f t="shared" si="56"/>
      </c>
      <c r="AF28" s="85">
        <f t="shared" si="57"/>
      </c>
      <c r="AG28" s="85">
        <f t="shared" si="58"/>
        <v>0</v>
      </c>
      <c r="AH28" s="85" t="str">
        <f t="shared" si="59"/>
        <v>None</v>
      </c>
      <c r="AI28" s="85" t="str">
        <f t="shared" si="60"/>
        <v>None</v>
      </c>
      <c r="AJ28" s="94">
        <f t="shared" ref="AJ28:AO28" si="80">IF($A28="","",HLOOKUP($AI28,$AD$3:$AR$9,AD$11,FALSE))</f>
      </c>
      <c r="AK28" s="94">
        <f t="shared" si="80"/>
      </c>
      <c r="AL28" s="94">
        <f t="shared" si="80"/>
      </c>
      <c r="AM28" s="94">
        <f t="shared" si="80"/>
      </c>
      <c r="AN28" s="94">
        <f t="shared" si="80"/>
      </c>
      <c r="AO28" s="94">
        <f t="shared" si="80"/>
      </c>
      <c r="AP28" s="95">
        <f t="shared" si="62"/>
        <v>0</v>
      </c>
      <c r="AQ28" s="4"/>
      <c r="AR28" s="6" t="str">
        <f>AU15</f>
        <v>5,7</v>
      </c>
      <c r="AS28" s="4"/>
      <c r="AT28" s="73" t="str">
        <f t="shared" ref="AT28:BC28" si="81">SUMXMY2($AU$16:$AU$21,AT$16:AT$21)</f>
        <v>#DIV/0!</v>
      </c>
      <c r="AU28" s="73" t="str">
        <f t="shared" si="81"/>
        <v>#DIV/0!</v>
      </c>
      <c r="AV28" s="73" t="str">
        <f t="shared" si="81"/>
        <v>#DIV/0!</v>
      </c>
      <c r="AW28" s="73" t="str">
        <f t="shared" si="81"/>
        <v>#DIV/0!</v>
      </c>
      <c r="AX28" s="73" t="str">
        <f t="shared" si="81"/>
        <v>#DIV/0!</v>
      </c>
      <c r="AY28" s="73" t="str">
        <f t="shared" si="81"/>
        <v>#DIV/0!</v>
      </c>
      <c r="AZ28" s="73" t="str">
        <f t="shared" si="81"/>
        <v>#DIV/0!</v>
      </c>
      <c r="BA28" s="73" t="str">
        <f t="shared" si="81"/>
        <v>#DIV/0!</v>
      </c>
      <c r="BB28" s="73" t="str">
        <f t="shared" si="81"/>
        <v>#DIV/0!</v>
      </c>
      <c r="BC28" s="73" t="str">
        <f t="shared" si="81"/>
        <v>#DIV/0!</v>
      </c>
      <c r="BD28" s="73"/>
      <c r="BE28" s="4"/>
      <c r="BF28" s="4"/>
      <c r="BG28" s="4"/>
      <c r="BH28" s="4"/>
      <c r="BI28" s="4"/>
      <c r="BJ28" s="4"/>
      <c r="BK28" s="4"/>
      <c r="BL28" s="4"/>
      <c r="BM28" s="4"/>
    </row>
    <row r="29" ht="14.25" customHeight="1" spans="1:65" x14ac:dyDescent="0.25">
      <c r="A29" s="68">
        <f>IF(ISBLANK(CT!A44),"",CT!A44)</f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29">
        <f t="shared" si="47"/>
      </c>
      <c r="V29" s="73">
        <f t="shared" si="48"/>
      </c>
      <c r="W29" s="73">
        <f t="shared" si="49"/>
      </c>
      <c r="X29" s="73">
        <f t="shared" si="50"/>
      </c>
      <c r="Y29" s="73">
        <f t="shared" si="51"/>
      </c>
      <c r="Z29" s="73">
        <f t="shared" si="52"/>
      </c>
      <c r="AA29" s="73">
        <f t="shared" si="53"/>
      </c>
      <c r="AB29" s="4"/>
      <c r="AC29" s="85">
        <f t="shared" si="54"/>
      </c>
      <c r="AD29" s="85">
        <f t="shared" si="55"/>
      </c>
      <c r="AE29" s="85">
        <f t="shared" si="56"/>
      </c>
      <c r="AF29" s="85">
        <f t="shared" si="57"/>
      </c>
      <c r="AG29" s="85">
        <f t="shared" si="58"/>
        <v>0</v>
      </c>
      <c r="AH29" s="85" t="str">
        <f t="shared" si="59"/>
        <v>None</v>
      </c>
      <c r="AI29" s="85" t="str">
        <f t="shared" si="60"/>
        <v>None</v>
      </c>
      <c r="AJ29" s="94">
        <f t="shared" ref="AJ29:AO29" si="82">IF($A29="","",HLOOKUP($AI29,$AD$3:$AR$9,AD$11,FALSE))</f>
      </c>
      <c r="AK29" s="94">
        <f t="shared" si="82"/>
      </c>
      <c r="AL29" s="94">
        <f t="shared" si="82"/>
      </c>
      <c r="AM29" s="94">
        <f t="shared" si="82"/>
      </c>
      <c r="AN29" s="94">
        <f t="shared" si="82"/>
      </c>
      <c r="AO29" s="94">
        <f t="shared" si="82"/>
      </c>
      <c r="AP29" s="95">
        <f t="shared" si="62"/>
        <v>0</v>
      </c>
      <c r="AQ29" s="4"/>
      <c r="AR29" s="6" t="str">
        <f>AV15</f>
        <v>5,8</v>
      </c>
      <c r="AS29" s="4"/>
      <c r="AT29" s="73" t="str">
        <f t="shared" ref="AT29:BC29" si="83">SUMXMY2($AV$16:$AV$21,AT$16:AT$21)</f>
        <v>#DIV/0!</v>
      </c>
      <c r="AU29" s="73" t="str">
        <f t="shared" si="83"/>
        <v>#DIV/0!</v>
      </c>
      <c r="AV29" s="73" t="str">
        <f t="shared" si="83"/>
        <v>#DIV/0!</v>
      </c>
      <c r="AW29" s="73" t="str">
        <f t="shared" si="83"/>
        <v>#DIV/0!</v>
      </c>
      <c r="AX29" s="73" t="str">
        <f t="shared" si="83"/>
        <v>#DIV/0!</v>
      </c>
      <c r="AY29" s="73" t="str">
        <f t="shared" si="83"/>
        <v>#DIV/0!</v>
      </c>
      <c r="AZ29" s="73" t="str">
        <f t="shared" si="83"/>
        <v>#DIV/0!</v>
      </c>
      <c r="BA29" s="73" t="str">
        <f t="shared" si="83"/>
        <v>#DIV/0!</v>
      </c>
      <c r="BB29" s="73" t="str">
        <f t="shared" si="83"/>
        <v>#DIV/0!</v>
      </c>
      <c r="BC29" s="73" t="str">
        <f t="shared" si="83"/>
        <v>#DIV/0!</v>
      </c>
      <c r="BD29" s="73"/>
      <c r="BE29" s="4"/>
      <c r="BF29" s="4"/>
      <c r="BG29" s="4"/>
      <c r="BH29" s="4"/>
      <c r="BI29" s="4"/>
      <c r="BJ29" s="4"/>
      <c r="BK29" s="4"/>
      <c r="BL29" s="4"/>
      <c r="BM29" s="4"/>
    </row>
    <row r="30" ht="14.25" customHeight="1" spans="1:65" x14ac:dyDescent="0.25">
      <c r="A30" s="68">
        <f>IF(ISBLANK(CT!A45),"",CT!A45)</f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29">
        <f t="shared" si="47"/>
      </c>
      <c r="V30" s="73">
        <f t="shared" si="48"/>
      </c>
      <c r="W30" s="73">
        <f t="shared" si="49"/>
      </c>
      <c r="X30" s="73">
        <f t="shared" si="50"/>
      </c>
      <c r="Y30" s="73">
        <f t="shared" si="51"/>
      </c>
      <c r="Z30" s="73">
        <f t="shared" si="52"/>
      </c>
      <c r="AA30" s="73">
        <f t="shared" si="53"/>
      </c>
      <c r="AB30" s="4"/>
      <c r="AC30" s="85">
        <f t="shared" si="54"/>
      </c>
      <c r="AD30" s="85">
        <f t="shared" si="55"/>
      </c>
      <c r="AE30" s="85">
        <f t="shared" si="56"/>
      </c>
      <c r="AF30" s="85">
        <f t="shared" si="57"/>
      </c>
      <c r="AG30" s="85">
        <f t="shared" si="58"/>
        <v>0</v>
      </c>
      <c r="AH30" s="85" t="str">
        <f t="shared" si="59"/>
        <v>None</v>
      </c>
      <c r="AI30" s="85" t="str">
        <f t="shared" si="60"/>
        <v>None</v>
      </c>
      <c r="AJ30" s="94">
        <f t="shared" ref="AJ30:AO30" si="84">IF($A30="","",HLOOKUP($AI30,$AD$3:$AR$9,AD$11,FALSE))</f>
      </c>
      <c r="AK30" s="94">
        <f t="shared" si="84"/>
      </c>
      <c r="AL30" s="94">
        <f t="shared" si="84"/>
      </c>
      <c r="AM30" s="94">
        <f t="shared" si="84"/>
      </c>
      <c r="AN30" s="94">
        <f t="shared" si="84"/>
      </c>
      <c r="AO30" s="94">
        <f t="shared" si="84"/>
      </c>
      <c r="AP30" s="95">
        <f t="shared" si="62"/>
        <v>0</v>
      </c>
      <c r="AQ30" s="4"/>
      <c r="AR30" s="6" t="str">
        <f>AW15</f>
        <v>6,7</v>
      </c>
      <c r="AS30" s="4"/>
      <c r="AT30" s="73" t="str">
        <f t="shared" ref="AT30:BC30" si="85">SUMXMY2($AW$16:$AW$21,AT$16:AT$21)</f>
        <v>#DIV/0!</v>
      </c>
      <c r="AU30" s="73" t="str">
        <f t="shared" si="85"/>
        <v>#DIV/0!</v>
      </c>
      <c r="AV30" s="73" t="str">
        <f t="shared" si="85"/>
        <v>#DIV/0!</v>
      </c>
      <c r="AW30" s="73" t="str">
        <f t="shared" si="85"/>
        <v>#DIV/0!</v>
      </c>
      <c r="AX30" s="73" t="str">
        <f t="shared" si="85"/>
        <v>#DIV/0!</v>
      </c>
      <c r="AY30" s="73" t="str">
        <f t="shared" si="85"/>
        <v>#DIV/0!</v>
      </c>
      <c r="AZ30" s="73" t="str">
        <f t="shared" si="85"/>
        <v>#DIV/0!</v>
      </c>
      <c r="BA30" s="73" t="str">
        <f t="shared" si="85"/>
        <v>#DIV/0!</v>
      </c>
      <c r="BB30" s="73" t="str">
        <f t="shared" si="85"/>
        <v>#DIV/0!</v>
      </c>
      <c r="BC30" s="73" t="str">
        <f t="shared" si="85"/>
        <v>#DIV/0!</v>
      </c>
      <c r="BD30" s="73"/>
      <c r="BE30" s="4"/>
      <c r="BF30" s="4"/>
      <c r="BG30" s="4"/>
      <c r="BH30" s="4"/>
      <c r="BI30" s="4"/>
      <c r="BJ30" s="4"/>
      <c r="BK30" s="4"/>
      <c r="BL30" s="4"/>
      <c r="BM30" s="4"/>
    </row>
    <row r="31" ht="14.25" customHeight="1" spans="1:65" x14ac:dyDescent="0.25">
      <c r="A31" s="68">
        <f>IF(ISBLANK(CT!A46),"",CT!A46)</f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29">
        <f t="shared" si="47"/>
      </c>
      <c r="V31" s="73">
        <f t="shared" si="48"/>
      </c>
      <c r="W31" s="73">
        <f t="shared" si="49"/>
      </c>
      <c r="X31" s="73">
        <f t="shared" si="50"/>
      </c>
      <c r="Y31" s="73">
        <f t="shared" si="51"/>
      </c>
      <c r="Z31" s="73">
        <f t="shared" si="52"/>
      </c>
      <c r="AA31" s="73">
        <f t="shared" si="53"/>
      </c>
      <c r="AB31" s="4"/>
      <c r="AC31" s="85">
        <f t="shared" si="54"/>
      </c>
      <c r="AD31" s="85">
        <f t="shared" si="55"/>
      </c>
      <c r="AE31" s="85">
        <f t="shared" si="56"/>
      </c>
      <c r="AF31" s="85">
        <f t="shared" si="57"/>
      </c>
      <c r="AG31" s="85">
        <f t="shared" si="58"/>
        <v>0</v>
      </c>
      <c r="AH31" s="85" t="str">
        <f t="shared" si="59"/>
        <v>None</v>
      </c>
      <c r="AI31" s="85" t="str">
        <f t="shared" si="60"/>
        <v>None</v>
      </c>
      <c r="AJ31" s="94">
        <f t="shared" ref="AJ31:AO31" si="86">IF($A31="","",HLOOKUP($AI31,$AD$3:$AR$9,AD$11,FALSE))</f>
      </c>
      <c r="AK31" s="94">
        <f t="shared" si="86"/>
      </c>
      <c r="AL31" s="94">
        <f t="shared" si="86"/>
      </c>
      <c r="AM31" s="94">
        <f t="shared" si="86"/>
      </c>
      <c r="AN31" s="94">
        <f t="shared" si="86"/>
      </c>
      <c r="AO31" s="94">
        <f t="shared" si="86"/>
      </c>
      <c r="AP31" s="95">
        <f t="shared" si="62"/>
        <v>0</v>
      </c>
      <c r="AQ31" s="4"/>
      <c r="AR31" s="6" t="str">
        <f>AX15</f>
        <v>6,8</v>
      </c>
      <c r="AS31" s="4"/>
      <c r="AT31" s="73" t="str">
        <f t="shared" ref="AT31:BC31" si="87">SUMXMY2($AX$16:$AX$21,AT$16:AT$21)</f>
        <v>#DIV/0!</v>
      </c>
      <c r="AU31" s="73" t="str">
        <f t="shared" si="87"/>
        <v>#DIV/0!</v>
      </c>
      <c r="AV31" s="73" t="str">
        <f t="shared" si="87"/>
        <v>#DIV/0!</v>
      </c>
      <c r="AW31" s="73" t="str">
        <f t="shared" si="87"/>
        <v>#DIV/0!</v>
      </c>
      <c r="AX31" s="73" t="str">
        <f t="shared" si="87"/>
        <v>#DIV/0!</v>
      </c>
      <c r="AY31" s="73" t="str">
        <f t="shared" si="87"/>
        <v>#DIV/0!</v>
      </c>
      <c r="AZ31" s="73" t="str">
        <f t="shared" si="87"/>
        <v>#DIV/0!</v>
      </c>
      <c r="BA31" s="73" t="str">
        <f t="shared" si="87"/>
        <v>#DIV/0!</v>
      </c>
      <c r="BB31" s="73" t="str">
        <f t="shared" si="87"/>
        <v>#DIV/0!</v>
      </c>
      <c r="BC31" s="73" t="str">
        <f t="shared" si="87"/>
        <v>#DIV/0!</v>
      </c>
      <c r="BD31" s="73"/>
      <c r="BE31" s="4"/>
      <c r="BF31" s="4"/>
      <c r="BG31" s="4"/>
      <c r="BH31" s="4"/>
      <c r="BI31" s="4"/>
      <c r="BJ31" s="4"/>
      <c r="BK31" s="4"/>
      <c r="BL31" s="4"/>
      <c r="BM31" s="4"/>
    </row>
    <row r="32" ht="14.25" customHeight="1" spans="1:65" x14ac:dyDescent="0.25">
      <c r="A32" s="68">
        <f>IF(ISBLANK(CT!A47),"",CT!A47)</f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29">
        <f t="shared" si="47"/>
      </c>
      <c r="V32" s="73">
        <f t="shared" si="48"/>
      </c>
      <c r="W32" s="73">
        <f t="shared" si="49"/>
      </c>
      <c r="X32" s="73">
        <f t="shared" si="50"/>
      </c>
      <c r="Y32" s="73">
        <f t="shared" si="51"/>
      </c>
      <c r="Z32" s="73">
        <f t="shared" si="52"/>
      </c>
      <c r="AA32" s="73">
        <f t="shared" si="53"/>
      </c>
      <c r="AB32" s="4"/>
      <c r="AC32" s="85">
        <f t="shared" si="54"/>
      </c>
      <c r="AD32" s="85">
        <f t="shared" si="55"/>
      </c>
      <c r="AE32" s="85">
        <f t="shared" si="56"/>
      </c>
      <c r="AF32" s="85">
        <f t="shared" si="57"/>
      </c>
      <c r="AG32" s="85">
        <f t="shared" si="58"/>
        <v>0</v>
      </c>
      <c r="AH32" s="85" t="str">
        <f t="shared" si="59"/>
        <v>None</v>
      </c>
      <c r="AI32" s="85" t="str">
        <f t="shared" si="60"/>
        <v>None</v>
      </c>
      <c r="AJ32" s="94">
        <f t="shared" ref="AJ32:AO32" si="88">IF($A32="","",HLOOKUP($AI32,$AD$3:$AR$9,AD$11,FALSE))</f>
      </c>
      <c r="AK32" s="94">
        <f t="shared" si="88"/>
      </c>
      <c r="AL32" s="94">
        <f t="shared" si="88"/>
      </c>
      <c r="AM32" s="94">
        <f t="shared" si="88"/>
      </c>
      <c r="AN32" s="94">
        <f t="shared" si="88"/>
      </c>
      <c r="AO32" s="94">
        <f t="shared" si="88"/>
      </c>
      <c r="AP32" s="95">
        <f t="shared" si="62"/>
        <v>0</v>
      </c>
      <c r="AQ32" s="4"/>
      <c r="AR32" s="6" t="str">
        <f>AY15</f>
        <v>7,8</v>
      </c>
      <c r="AS32" s="4"/>
      <c r="AT32" s="73" t="str">
        <f t="shared" ref="AT32:BC32" si="89">SUMXMY2($AY$16:$AY$21,AT$16:AT$21)</f>
        <v>#DIV/0!</v>
      </c>
      <c r="AU32" s="73" t="str">
        <f t="shared" si="89"/>
        <v>#DIV/0!</v>
      </c>
      <c r="AV32" s="73" t="str">
        <f t="shared" si="89"/>
        <v>#DIV/0!</v>
      </c>
      <c r="AW32" s="73" t="str">
        <f t="shared" si="89"/>
        <v>#DIV/0!</v>
      </c>
      <c r="AX32" s="73" t="str">
        <f t="shared" si="89"/>
        <v>#DIV/0!</v>
      </c>
      <c r="AY32" s="73" t="str">
        <f t="shared" si="89"/>
        <v>#DIV/0!</v>
      </c>
      <c r="AZ32" s="73" t="str">
        <f t="shared" si="89"/>
        <v>#DIV/0!</v>
      </c>
      <c r="BA32" s="73" t="str">
        <f t="shared" si="89"/>
        <v>#DIV/0!</v>
      </c>
      <c r="BB32" s="73" t="str">
        <f t="shared" si="89"/>
        <v>#DIV/0!</v>
      </c>
      <c r="BC32" s="73" t="str">
        <f t="shared" si="89"/>
        <v>#DIV/0!</v>
      </c>
      <c r="BD32" s="73"/>
      <c r="BE32" s="4"/>
      <c r="BF32" s="4"/>
      <c r="BG32" s="4"/>
      <c r="BH32" s="4"/>
      <c r="BI32" s="4"/>
      <c r="BJ32" s="4"/>
      <c r="BK32" s="4"/>
      <c r="BL32" s="4"/>
      <c r="BM32" s="4"/>
    </row>
    <row r="33" ht="14.25" customHeight="1" spans="1:65" x14ac:dyDescent="0.25">
      <c r="A33" s="68">
        <f>IF(ISBLANK(CT!A48),"",CT!A48)</f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29">
        <f t="shared" si="47"/>
      </c>
      <c r="V33" s="73">
        <f t="shared" si="48"/>
      </c>
      <c r="W33" s="73">
        <f t="shared" si="49"/>
      </c>
      <c r="X33" s="73">
        <f t="shared" si="50"/>
      </c>
      <c r="Y33" s="73">
        <f t="shared" si="51"/>
      </c>
      <c r="Z33" s="73">
        <f t="shared" si="52"/>
      </c>
      <c r="AA33" s="73">
        <f t="shared" si="53"/>
      </c>
      <c r="AB33" s="4"/>
      <c r="AC33" s="85">
        <f t="shared" si="54"/>
      </c>
      <c r="AD33" s="85">
        <f t="shared" si="55"/>
      </c>
      <c r="AE33" s="85">
        <f t="shared" si="56"/>
      </c>
      <c r="AF33" s="85">
        <f t="shared" si="57"/>
      </c>
      <c r="AG33" s="85">
        <f t="shared" si="58"/>
        <v>0</v>
      </c>
      <c r="AH33" s="85" t="str">
        <f t="shared" si="59"/>
        <v>None</v>
      </c>
      <c r="AI33" s="85" t="str">
        <f t="shared" si="60"/>
        <v>None</v>
      </c>
      <c r="AJ33" s="94">
        <f t="shared" ref="AJ33:AO33" si="90">IF($A33="","",HLOOKUP($AI33,$AD$3:$AR$9,AD$11,FALSE))</f>
      </c>
      <c r="AK33" s="94">
        <f t="shared" si="90"/>
      </c>
      <c r="AL33" s="94">
        <f t="shared" si="90"/>
      </c>
      <c r="AM33" s="94">
        <f t="shared" si="90"/>
      </c>
      <c r="AN33" s="94">
        <f t="shared" si="90"/>
      </c>
      <c r="AO33" s="94">
        <f t="shared" si="90"/>
      </c>
      <c r="AP33" s="95">
        <f t="shared" si="62"/>
        <v>0</v>
      </c>
      <c r="AQ33" s="4"/>
      <c r="AR33" s="6">
        <f>AZ15</f>
        <v>5</v>
      </c>
      <c r="AS33" s="4"/>
      <c r="AT33" s="73" t="str">
        <f t="shared" ref="AT33:BC33" si="91">SUMXMY2($AZ$16:$AZ$21,AT$16:AT$21)</f>
        <v>#DIV/0!</v>
      </c>
      <c r="AU33" s="73" t="str">
        <f t="shared" si="91"/>
        <v>#DIV/0!</v>
      </c>
      <c r="AV33" s="73" t="str">
        <f t="shared" si="91"/>
        <v>#DIV/0!</v>
      </c>
      <c r="AW33" s="73" t="str">
        <f t="shared" si="91"/>
        <v>#DIV/0!</v>
      </c>
      <c r="AX33" s="73" t="str">
        <f t="shared" si="91"/>
        <v>#DIV/0!</v>
      </c>
      <c r="AY33" s="73" t="str">
        <f t="shared" si="91"/>
        <v>#DIV/0!</v>
      </c>
      <c r="AZ33" s="73" t="str">
        <f t="shared" si="91"/>
        <v>#DIV/0!</v>
      </c>
      <c r="BA33" s="73" t="str">
        <f t="shared" si="91"/>
        <v>#DIV/0!</v>
      </c>
      <c r="BB33" s="73" t="str">
        <f t="shared" si="91"/>
        <v>#DIV/0!</v>
      </c>
      <c r="BC33" s="73" t="str">
        <f t="shared" si="91"/>
        <v>#DIV/0!</v>
      </c>
      <c r="BD33" s="73"/>
      <c r="BE33" s="4"/>
      <c r="BF33" s="4"/>
      <c r="BG33" s="4"/>
      <c r="BH33" s="4"/>
      <c r="BI33" s="4"/>
      <c r="BJ33" s="4"/>
      <c r="BK33" s="4"/>
      <c r="BL33" s="4"/>
      <c r="BM33" s="4"/>
    </row>
    <row r="34" ht="14.25" customHeight="1" spans="1:65" x14ac:dyDescent="0.25">
      <c r="A34" s="68">
        <f>IF(ISBLANK(CT!A49),"",CT!A49)</f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29">
        <f t="shared" si="47"/>
      </c>
      <c r="V34" s="73">
        <f t="shared" si="48"/>
      </c>
      <c r="W34" s="73">
        <f t="shared" si="49"/>
      </c>
      <c r="X34" s="73">
        <f t="shared" si="50"/>
      </c>
      <c r="Y34" s="73">
        <f t="shared" si="51"/>
      </c>
      <c r="Z34" s="73">
        <f t="shared" si="52"/>
      </c>
      <c r="AA34" s="73">
        <f t="shared" si="53"/>
      </c>
      <c r="AB34" s="4"/>
      <c r="AC34" s="85">
        <f t="shared" si="54"/>
      </c>
      <c r="AD34" s="85">
        <f t="shared" si="55"/>
      </c>
      <c r="AE34" s="85">
        <f t="shared" si="56"/>
      </c>
      <c r="AF34" s="85">
        <f t="shared" si="57"/>
      </c>
      <c r="AG34" s="85">
        <f t="shared" si="58"/>
        <v>0</v>
      </c>
      <c r="AH34" s="85" t="str">
        <f t="shared" si="59"/>
        <v>None</v>
      </c>
      <c r="AI34" s="85" t="str">
        <f t="shared" si="60"/>
        <v>None</v>
      </c>
      <c r="AJ34" s="94">
        <f t="shared" ref="AJ34:AO34" si="92">IF($A34="","",HLOOKUP($AI34,$AD$3:$AR$9,AD$11,FALSE))</f>
      </c>
      <c r="AK34" s="94">
        <f t="shared" si="92"/>
      </c>
      <c r="AL34" s="94">
        <f t="shared" si="92"/>
      </c>
      <c r="AM34" s="94">
        <f t="shared" si="92"/>
      </c>
      <c r="AN34" s="94">
        <f t="shared" si="92"/>
      </c>
      <c r="AO34" s="94">
        <f t="shared" si="92"/>
      </c>
      <c r="AP34" s="95">
        <f t="shared" si="62"/>
        <v>0</v>
      </c>
      <c r="AQ34" s="4"/>
      <c r="AR34" s="6" t="str">
        <f>BA15</f>
        <v>6</v>
      </c>
      <c r="AS34" s="4"/>
      <c r="AT34" s="73" t="str">
        <f t="shared" ref="AT34:BC34" si="93">SUMXMY2($BA$16:$BA$21,AT$16:AT$21)</f>
        <v>#DIV/0!</v>
      </c>
      <c r="AU34" s="73" t="str">
        <f t="shared" si="93"/>
        <v>#DIV/0!</v>
      </c>
      <c r="AV34" s="73" t="str">
        <f t="shared" si="93"/>
        <v>#DIV/0!</v>
      </c>
      <c r="AW34" s="73" t="str">
        <f t="shared" si="93"/>
        <v>#DIV/0!</v>
      </c>
      <c r="AX34" s="73" t="str">
        <f t="shared" si="93"/>
        <v>#DIV/0!</v>
      </c>
      <c r="AY34" s="73" t="str">
        <f t="shared" si="93"/>
        <v>#DIV/0!</v>
      </c>
      <c r="AZ34" s="73" t="str">
        <f t="shared" si="93"/>
        <v>#DIV/0!</v>
      </c>
      <c r="BA34" s="73" t="str">
        <f t="shared" si="93"/>
        <v>#DIV/0!</v>
      </c>
      <c r="BB34" s="73" t="str">
        <f t="shared" si="93"/>
        <v>#DIV/0!</v>
      </c>
      <c r="BC34" s="73" t="str">
        <f t="shared" si="93"/>
        <v>#DIV/0!</v>
      </c>
      <c r="BD34" s="73"/>
      <c r="BE34" s="4"/>
      <c r="BF34" s="4"/>
      <c r="BG34" s="4"/>
      <c r="BH34" s="4"/>
      <c r="BI34" s="4"/>
      <c r="BJ34" s="4"/>
      <c r="BK34" s="4"/>
      <c r="BL34" s="4"/>
      <c r="BM34" s="4"/>
    </row>
    <row r="35" ht="14.25" customHeight="1" spans="1:65" x14ac:dyDescent="0.25">
      <c r="A35" s="68">
        <f>IF(ISBLANK(CT!A50),"",CT!A50)</f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29">
        <f t="shared" si="47"/>
      </c>
      <c r="V35" s="73">
        <f t="shared" si="48"/>
      </c>
      <c r="W35" s="73">
        <f t="shared" si="49"/>
      </c>
      <c r="X35" s="73">
        <f t="shared" si="50"/>
      </c>
      <c r="Y35" s="73">
        <f t="shared" si="51"/>
      </c>
      <c r="Z35" s="73">
        <f t="shared" si="52"/>
      </c>
      <c r="AA35" s="73">
        <f t="shared" si="53"/>
      </c>
      <c r="AB35" s="4"/>
      <c r="AC35" s="85">
        <f t="shared" si="54"/>
      </c>
      <c r="AD35" s="85">
        <f t="shared" si="55"/>
      </c>
      <c r="AE35" s="85">
        <f t="shared" si="56"/>
      </c>
      <c r="AF35" s="85">
        <f t="shared" si="57"/>
      </c>
      <c r="AG35" s="85">
        <f t="shared" si="58"/>
        <v>0</v>
      </c>
      <c r="AH35" s="85" t="str">
        <f t="shared" si="59"/>
        <v>None</v>
      </c>
      <c r="AI35" s="85" t="str">
        <f t="shared" si="60"/>
        <v>None</v>
      </c>
      <c r="AJ35" s="94">
        <f t="shared" ref="AJ35:AO35" si="94">IF($A35="","",HLOOKUP($AI35,$AD$3:$AR$9,AD$11,FALSE))</f>
      </c>
      <c r="AK35" s="94">
        <f t="shared" si="94"/>
      </c>
      <c r="AL35" s="94">
        <f t="shared" si="94"/>
      </c>
      <c r="AM35" s="94">
        <f t="shared" si="94"/>
      </c>
      <c r="AN35" s="94">
        <f t="shared" si="94"/>
      </c>
      <c r="AO35" s="94">
        <f t="shared" si="94"/>
      </c>
      <c r="AP35" s="95">
        <f t="shared" si="62"/>
        <v>0</v>
      </c>
      <c r="AQ35" s="4"/>
      <c r="AR35" s="6" t="str">
        <f>BB15</f>
        <v>7</v>
      </c>
      <c r="AS35" s="4"/>
      <c r="AT35" s="73" t="str">
        <f t="shared" ref="AT35:BC35" si="95">SUMXMY2($BB$16:$BB$21,AT$16:AT$21)</f>
        <v>#DIV/0!</v>
      </c>
      <c r="AU35" s="73" t="str">
        <f t="shared" si="95"/>
        <v>#DIV/0!</v>
      </c>
      <c r="AV35" s="73" t="str">
        <f t="shared" si="95"/>
        <v>#DIV/0!</v>
      </c>
      <c r="AW35" s="73" t="str">
        <f t="shared" si="95"/>
        <v>#DIV/0!</v>
      </c>
      <c r="AX35" s="73" t="str">
        <f t="shared" si="95"/>
        <v>#DIV/0!</v>
      </c>
      <c r="AY35" s="73" t="str">
        <f t="shared" si="95"/>
        <v>#DIV/0!</v>
      </c>
      <c r="AZ35" s="73" t="str">
        <f t="shared" si="95"/>
        <v>#DIV/0!</v>
      </c>
      <c r="BA35" s="73" t="str">
        <f t="shared" si="95"/>
        <v>#DIV/0!</v>
      </c>
      <c r="BB35" s="73" t="str">
        <f t="shared" si="95"/>
        <v>#DIV/0!</v>
      </c>
      <c r="BC35" s="73" t="str">
        <f t="shared" si="95"/>
        <v>#DIV/0!</v>
      </c>
      <c r="BD35" s="73"/>
      <c r="BE35" s="4"/>
      <c r="BF35" s="4"/>
      <c r="BG35" s="4"/>
      <c r="BH35" s="4"/>
      <c r="BI35" s="4"/>
      <c r="BJ35" s="4"/>
      <c r="BK35" s="4"/>
      <c r="BL35" s="4"/>
      <c r="BM35" s="4"/>
    </row>
    <row r="36" ht="14.25" customHeight="1" spans="1:65" x14ac:dyDescent="0.25">
      <c r="A36" s="68">
        <f>IF(ISBLANK(CT!A51),"",CT!A51)</f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29">
        <f t="shared" si="47"/>
      </c>
      <c r="V36" s="73">
        <f t="shared" si="48"/>
      </c>
      <c r="W36" s="73">
        <f t="shared" si="49"/>
      </c>
      <c r="X36" s="73">
        <f t="shared" si="50"/>
      </c>
      <c r="Y36" s="73">
        <f t="shared" si="51"/>
      </c>
      <c r="Z36" s="73">
        <f t="shared" si="52"/>
      </c>
      <c r="AA36" s="73">
        <f t="shared" si="53"/>
      </c>
      <c r="AB36" s="4"/>
      <c r="AC36" s="85">
        <f t="shared" si="54"/>
      </c>
      <c r="AD36" s="85">
        <f t="shared" si="55"/>
      </c>
      <c r="AE36" s="85">
        <f t="shared" si="56"/>
      </c>
      <c r="AF36" s="85">
        <f t="shared" si="57"/>
      </c>
      <c r="AG36" s="85">
        <f t="shared" si="58"/>
        <v>0</v>
      </c>
      <c r="AH36" s="85" t="str">
        <f t="shared" si="59"/>
        <v>None</v>
      </c>
      <c r="AI36" s="85" t="str">
        <f t="shared" si="60"/>
        <v>None</v>
      </c>
      <c r="AJ36" s="94">
        <f t="shared" ref="AJ36:AO36" si="96">IF($A36="","",HLOOKUP($AI36,$AD$3:$AR$9,AD$11,FALSE))</f>
      </c>
      <c r="AK36" s="94">
        <f t="shared" si="96"/>
      </c>
      <c r="AL36" s="94">
        <f t="shared" si="96"/>
      </c>
      <c r="AM36" s="94">
        <f t="shared" si="96"/>
      </c>
      <c r="AN36" s="94">
        <f t="shared" si="96"/>
      </c>
      <c r="AO36" s="94">
        <f t="shared" si="96"/>
      </c>
      <c r="AP36" s="95">
        <f t="shared" si="62"/>
        <v>0</v>
      </c>
      <c r="AQ36" s="4"/>
      <c r="AR36" s="6" t="str">
        <f>BC15</f>
        <v>8</v>
      </c>
      <c r="AS36" s="4"/>
      <c r="AT36" s="73" t="str">
        <f t="shared" ref="AT36:BC36" si="97">SUMXMY2($BC$16:$BC$21,AT$16:AT$21)</f>
        <v>#DIV/0!</v>
      </c>
      <c r="AU36" s="73" t="str">
        <f t="shared" si="97"/>
        <v>#DIV/0!</v>
      </c>
      <c r="AV36" s="73" t="str">
        <f t="shared" si="97"/>
        <v>#DIV/0!</v>
      </c>
      <c r="AW36" s="73" t="str">
        <f t="shared" si="97"/>
        <v>#DIV/0!</v>
      </c>
      <c r="AX36" s="73" t="str">
        <f t="shared" si="97"/>
        <v>#DIV/0!</v>
      </c>
      <c r="AY36" s="73" t="str">
        <f t="shared" si="97"/>
        <v>#DIV/0!</v>
      </c>
      <c r="AZ36" s="73" t="str">
        <f t="shared" si="97"/>
        <v>#DIV/0!</v>
      </c>
      <c r="BA36" s="73" t="str">
        <f t="shared" si="97"/>
        <v>#DIV/0!</v>
      </c>
      <c r="BB36" s="73" t="str">
        <f t="shared" si="97"/>
        <v>#DIV/0!</v>
      </c>
      <c r="BC36" s="73" t="str">
        <f t="shared" si="97"/>
        <v>#DIV/0!</v>
      </c>
      <c r="BD36" s="73"/>
      <c r="BE36" s="4"/>
      <c r="BF36" s="4"/>
      <c r="BG36" s="4"/>
      <c r="BH36" s="4"/>
      <c r="BI36" s="4"/>
      <c r="BJ36" s="4"/>
      <c r="BK36" s="4"/>
      <c r="BL36" s="4"/>
      <c r="BM36" s="4"/>
    </row>
    <row r="37" ht="14.25" customHeight="1" spans="1:65" x14ac:dyDescent="0.25">
      <c r="A37" s="68">
        <f>IF(ISBLANK(CT!A52),"",CT!A52)</f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9">
        <f t="shared" si="47"/>
      </c>
      <c r="V37" s="73">
        <f t="shared" si="48"/>
      </c>
      <c r="W37" s="73">
        <f t="shared" si="49"/>
      </c>
      <c r="X37" s="73">
        <f t="shared" si="50"/>
      </c>
      <c r="Y37" s="73">
        <f t="shared" si="51"/>
      </c>
      <c r="Z37" s="73">
        <f t="shared" si="52"/>
      </c>
      <c r="AA37" s="73">
        <f t="shared" si="53"/>
      </c>
      <c r="AB37" s="4"/>
      <c r="AC37" s="85">
        <f t="shared" si="54"/>
      </c>
      <c r="AD37" s="85">
        <f t="shared" si="55"/>
      </c>
      <c r="AE37" s="85">
        <f t="shared" si="56"/>
      </c>
      <c r="AF37" s="85">
        <f t="shared" si="57"/>
      </c>
      <c r="AG37" s="85">
        <f t="shared" si="58"/>
        <v>0</v>
      </c>
      <c r="AH37" s="85" t="str">
        <f t="shared" si="59"/>
        <v>None</v>
      </c>
      <c r="AI37" s="85" t="str">
        <f t="shared" si="60"/>
        <v>None</v>
      </c>
      <c r="AJ37" s="94">
        <f t="shared" ref="AJ37:AO37" si="98">IF($A37="","",HLOOKUP($AI37,$AD$3:$AR$9,AD$11,FALSE))</f>
      </c>
      <c r="AK37" s="94">
        <f t="shared" si="98"/>
      </c>
      <c r="AL37" s="94">
        <f t="shared" si="98"/>
      </c>
      <c r="AM37" s="94">
        <f t="shared" si="98"/>
      </c>
      <c r="AN37" s="94">
        <f t="shared" si="98"/>
      </c>
      <c r="AO37" s="94">
        <f t="shared" si="98"/>
      </c>
      <c r="AP37" s="95">
        <f t="shared" si="62"/>
        <v>0</v>
      </c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</row>
    <row r="38" ht="14.25" customHeight="1" spans="1:65" x14ac:dyDescent="0.25">
      <c r="A38" s="68">
        <f>IF(ISBLANK(CT!A53),"",CT!A53)</f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29">
        <f t="shared" si="47"/>
      </c>
      <c r="V38" s="73">
        <f t="shared" si="48"/>
      </c>
      <c r="W38" s="73">
        <f t="shared" si="49"/>
      </c>
      <c r="X38" s="73">
        <f t="shared" si="50"/>
      </c>
      <c r="Y38" s="73">
        <f t="shared" si="51"/>
      </c>
      <c r="Z38" s="73">
        <f t="shared" si="52"/>
      </c>
      <c r="AA38" s="73">
        <f t="shared" si="53"/>
      </c>
      <c r="AB38" s="4"/>
      <c r="AC38" s="85">
        <f t="shared" si="54"/>
      </c>
      <c r="AD38" s="85">
        <f t="shared" si="55"/>
      </c>
      <c r="AE38" s="85">
        <f t="shared" si="56"/>
      </c>
      <c r="AF38" s="85">
        <f t="shared" si="57"/>
      </c>
      <c r="AG38" s="85">
        <f t="shared" si="58"/>
        <v>0</v>
      </c>
      <c r="AH38" s="85" t="str">
        <f t="shared" si="59"/>
        <v>None</v>
      </c>
      <c r="AI38" s="85" t="str">
        <f t="shared" si="60"/>
        <v>None</v>
      </c>
      <c r="AJ38" s="94">
        <f t="shared" ref="AJ38:AO38" si="99">IF($A38="","",HLOOKUP($AI38,$AD$3:$AR$9,AD$11,FALSE))</f>
      </c>
      <c r="AK38" s="94">
        <f t="shared" si="99"/>
      </c>
      <c r="AL38" s="94">
        <f t="shared" si="99"/>
      </c>
      <c r="AM38" s="94">
        <f t="shared" si="99"/>
      </c>
      <c r="AN38" s="94">
        <f t="shared" si="99"/>
      </c>
      <c r="AO38" s="94">
        <f t="shared" si="99"/>
      </c>
      <c r="AP38" s="95">
        <f t="shared" si="62"/>
        <v>0</v>
      </c>
      <c r="AQ38" s="4"/>
      <c r="AR38" s="4"/>
      <c r="AS38" s="4"/>
      <c r="AT38" s="4">
        <f t="shared" ref="AT38:BC38" si="100">LEN(AT39)</f>
        <v>3</v>
      </c>
      <c r="AU38" s="4">
        <f t="shared" si="100"/>
        <v>3</v>
      </c>
      <c r="AV38" s="4">
        <f t="shared" si="100"/>
        <v>3</v>
      </c>
      <c r="AW38" s="4">
        <f t="shared" si="100"/>
        <v>3</v>
      </c>
      <c r="AX38" s="4">
        <f t="shared" si="100"/>
        <v>3</v>
      </c>
      <c r="AY38" s="4">
        <f t="shared" si="100"/>
        <v>3</v>
      </c>
      <c r="AZ38" s="4">
        <f t="shared" si="100"/>
        <v>1</v>
      </c>
      <c r="BA38" s="4">
        <f t="shared" si="100"/>
        <v>1</v>
      </c>
      <c r="BB38" s="4">
        <f t="shared" si="100"/>
        <v>1</v>
      </c>
      <c r="BC38" s="4">
        <f t="shared" si="100"/>
        <v>1</v>
      </c>
      <c r="BD38" s="4"/>
      <c r="BE38" s="4"/>
      <c r="BF38" s="4"/>
      <c r="BG38" s="4"/>
      <c r="BH38" s="4"/>
      <c r="BI38" s="4"/>
      <c r="BJ38" s="4"/>
      <c r="BK38" s="4"/>
      <c r="BL38" s="4"/>
      <c r="BM38" s="4"/>
    </row>
    <row r="39" ht="14.25" customHeight="1" spans="1:65" x14ac:dyDescent="0.25">
      <c r="A39" s="68">
        <f>IF(ISBLANK(CT!A54),"",CT!A54)</f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29">
        <f t="shared" si="47"/>
      </c>
      <c r="V39" s="73">
        <f t="shared" si="48"/>
      </c>
      <c r="W39" s="73">
        <f t="shared" si="49"/>
      </c>
      <c r="X39" s="73">
        <f t="shared" si="50"/>
      </c>
      <c r="Y39" s="73">
        <f t="shared" si="51"/>
      </c>
      <c r="Z39" s="73">
        <f t="shared" si="52"/>
      </c>
      <c r="AA39" s="73">
        <f t="shared" si="53"/>
      </c>
      <c r="AB39" s="4"/>
      <c r="AC39" s="85">
        <f t="shared" si="54"/>
      </c>
      <c r="AD39" s="85">
        <f t="shared" si="55"/>
      </c>
      <c r="AE39" s="85">
        <f t="shared" si="56"/>
      </c>
      <c r="AF39" s="85">
        <f t="shared" si="57"/>
      </c>
      <c r="AG39" s="85">
        <f t="shared" si="58"/>
        <v>0</v>
      </c>
      <c r="AH39" s="85" t="str">
        <f t="shared" si="59"/>
        <v>None</v>
      </c>
      <c r="AI39" s="85" t="str">
        <f t="shared" si="60"/>
        <v>None</v>
      </c>
      <c r="AJ39" s="94">
        <f t="shared" ref="AJ39:AO39" si="101">IF($A39="","",HLOOKUP($AI39,$AD$3:$AR$9,AD$11,FALSE))</f>
      </c>
      <c r="AK39" s="94">
        <f t="shared" si="101"/>
      </c>
      <c r="AL39" s="94">
        <f t="shared" si="101"/>
      </c>
      <c r="AM39" s="94">
        <f t="shared" si="101"/>
      </c>
      <c r="AN39" s="94">
        <f t="shared" si="101"/>
      </c>
      <c r="AO39" s="94">
        <f t="shared" si="101"/>
      </c>
      <c r="AP39" s="95">
        <f t="shared" si="62"/>
        <v>0</v>
      </c>
      <c r="AQ39" s="4"/>
      <c r="AR39" s="75"/>
      <c r="AS39" s="4"/>
      <c r="AT39" s="76" t="str">
        <f t="shared" ref="AT39:BC39" si="102">AT$3</f>
        <v>5,6</v>
      </c>
      <c r="AU39" s="76" t="str">
        <f t="shared" si="102"/>
        <v>5,7</v>
      </c>
      <c r="AV39" s="76" t="str">
        <f t="shared" si="102"/>
        <v>5,8</v>
      </c>
      <c r="AW39" s="76" t="str">
        <f t="shared" si="102"/>
        <v>6,7</v>
      </c>
      <c r="AX39" s="76" t="str">
        <f t="shared" si="102"/>
        <v>6,8</v>
      </c>
      <c r="AY39" s="76" t="str">
        <f t="shared" si="102"/>
        <v>7,8</v>
      </c>
      <c r="AZ39" s="76">
        <f t="shared" si="102"/>
        <v>5</v>
      </c>
      <c r="BA39" s="76" t="str">
        <f t="shared" si="102"/>
        <v>6</v>
      </c>
      <c r="BB39" s="76" t="str">
        <f t="shared" si="102"/>
        <v>7</v>
      </c>
      <c r="BC39" s="76" t="str">
        <f t="shared" si="102"/>
        <v>8</v>
      </c>
      <c r="BD39" s="76"/>
      <c r="BE39" s="4"/>
      <c r="BF39" s="4"/>
      <c r="BG39" s="4"/>
      <c r="BH39" s="4"/>
      <c r="BI39" s="4"/>
      <c r="BJ39" s="4"/>
      <c r="BK39" s="4"/>
      <c r="BL39" s="4"/>
      <c r="BM39" s="4"/>
    </row>
    <row r="40" ht="14.25" customHeight="1" spans="1:65" x14ac:dyDescent="0.25">
      <c r="A40" s="68">
        <f>IF(ISBLANK(CT!A55),"",CT!A55)</f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29">
        <f t="shared" si="47"/>
      </c>
      <c r="V40" s="73">
        <f t="shared" si="48"/>
      </c>
      <c r="W40" s="73">
        <f t="shared" si="49"/>
      </c>
      <c r="X40" s="73">
        <f t="shared" si="50"/>
      </c>
      <c r="Y40" s="73">
        <f t="shared" si="51"/>
      </c>
      <c r="Z40" s="73">
        <f t="shared" si="52"/>
      </c>
      <c r="AA40" s="73">
        <f t="shared" si="53"/>
      </c>
      <c r="AB40" s="4"/>
      <c r="AC40" s="85">
        <f t="shared" si="54"/>
      </c>
      <c r="AD40" s="85">
        <f t="shared" si="55"/>
      </c>
      <c r="AE40" s="85">
        <f t="shared" si="56"/>
      </c>
      <c r="AF40" s="85">
        <f t="shared" si="57"/>
      </c>
      <c r="AG40" s="85">
        <f t="shared" si="58"/>
        <v>0</v>
      </c>
      <c r="AH40" s="85" t="str">
        <f t="shared" si="59"/>
        <v>None</v>
      </c>
      <c r="AI40" s="85" t="str">
        <f t="shared" si="60"/>
        <v>None</v>
      </c>
      <c r="AJ40" s="94">
        <f t="shared" ref="AJ40:AO40" si="103">IF($A40="","",HLOOKUP($AI40,$AD$3:$AR$9,AD$11,FALSE))</f>
      </c>
      <c r="AK40" s="94">
        <f t="shared" si="103"/>
      </c>
      <c r="AL40" s="94">
        <f t="shared" si="103"/>
      </c>
      <c r="AM40" s="94">
        <f t="shared" si="103"/>
      </c>
      <c r="AN40" s="94">
        <f t="shared" si="103"/>
      </c>
      <c r="AO40" s="94">
        <f t="shared" si="103"/>
      </c>
      <c r="AP40" s="95">
        <f t="shared" si="62"/>
        <v>0</v>
      </c>
      <c r="AQ40" s="4">
        <f t="shared" ref="AQ40:AQ49" si="104">LEN(AR40)</f>
        <v>3</v>
      </c>
      <c r="AR40" s="6" t="str">
        <f t="shared" ref="AR40:AR49" si="105">$AR27</f>
        <v>5,6</v>
      </c>
      <c r="AS40" s="4"/>
      <c r="AT40" s="73">
        <f t="shared" ref="AT40:BC40" si="106">IF($AQ40+AT$38=4,1,0)</f>
        <v>0</v>
      </c>
      <c r="AU40" s="73">
        <f t="shared" si="106"/>
        <v>0</v>
      </c>
      <c r="AV40" s="73">
        <f t="shared" si="106"/>
        <v>0</v>
      </c>
      <c r="AW40" s="73">
        <f t="shared" si="106"/>
        <v>0</v>
      </c>
      <c r="AX40" s="73">
        <f t="shared" si="106"/>
        <v>0</v>
      </c>
      <c r="AY40" s="73">
        <f t="shared" si="106"/>
        <v>0</v>
      </c>
      <c r="AZ40" s="73">
        <f t="shared" si="106"/>
        <v>1</v>
      </c>
      <c r="BA40" s="73">
        <f t="shared" si="106"/>
        <v>1</v>
      </c>
      <c r="BB40" s="73">
        <f t="shared" si="106"/>
        <v>1</v>
      </c>
      <c r="BC40" s="73">
        <f t="shared" si="106"/>
        <v>1</v>
      </c>
      <c r="BD40" s="73"/>
      <c r="BE40" s="4"/>
      <c r="BF40" s="4"/>
      <c r="BG40" s="4"/>
      <c r="BH40" s="4"/>
      <c r="BI40" s="4"/>
      <c r="BJ40" s="4"/>
      <c r="BK40" s="4"/>
      <c r="BL40" s="4"/>
      <c r="BM40" s="4"/>
    </row>
    <row r="41" ht="14.25" customHeight="1" spans="1:65" x14ac:dyDescent="0.25">
      <c r="A41" s="68">
        <f>IF(ISBLANK(CT!A56),"",CT!A56)</f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29">
        <f t="shared" si="47"/>
      </c>
      <c r="V41" s="73">
        <f t="shared" si="48"/>
      </c>
      <c r="W41" s="73">
        <f t="shared" si="49"/>
      </c>
      <c r="X41" s="73">
        <f t="shared" si="50"/>
      </c>
      <c r="Y41" s="73">
        <f t="shared" si="51"/>
      </c>
      <c r="Z41" s="73">
        <f t="shared" si="52"/>
      </c>
      <c r="AA41" s="73">
        <f t="shared" si="53"/>
      </c>
      <c r="AB41" s="4"/>
      <c r="AC41" s="85">
        <f t="shared" si="54"/>
      </c>
      <c r="AD41" s="85">
        <f t="shared" si="55"/>
      </c>
      <c r="AE41" s="85">
        <f t="shared" si="56"/>
      </c>
      <c r="AF41" s="85">
        <f t="shared" si="57"/>
      </c>
      <c r="AG41" s="85">
        <f t="shared" si="58"/>
        <v>0</v>
      </c>
      <c r="AH41" s="85" t="str">
        <f t="shared" si="59"/>
        <v>None</v>
      </c>
      <c r="AI41" s="85" t="str">
        <f t="shared" si="60"/>
        <v>None</v>
      </c>
      <c r="AJ41" s="94">
        <f t="shared" ref="AJ41:AO41" si="107">IF($A41="","",HLOOKUP($AI41,$AD$3:$AR$9,AD$11,FALSE))</f>
      </c>
      <c r="AK41" s="94">
        <f t="shared" si="107"/>
      </c>
      <c r="AL41" s="94">
        <f t="shared" si="107"/>
      </c>
      <c r="AM41" s="94">
        <f t="shared" si="107"/>
      </c>
      <c r="AN41" s="94">
        <f t="shared" si="107"/>
      </c>
      <c r="AO41" s="94">
        <f t="shared" si="107"/>
      </c>
      <c r="AP41" s="95">
        <f t="shared" si="62"/>
        <v>0</v>
      </c>
      <c r="AQ41" s="4">
        <f t="shared" si="104"/>
        <v>3</v>
      </c>
      <c r="AR41" s="6" t="str">
        <f t="shared" si="105"/>
        <v>5,7</v>
      </c>
      <c r="AS41" s="4"/>
      <c r="AT41" s="73">
        <f t="shared" ref="AT41:BC41" si="108">IF($AQ41+AT$38=4,1,0)</f>
        <v>0</v>
      </c>
      <c r="AU41" s="73">
        <f t="shared" si="108"/>
        <v>0</v>
      </c>
      <c r="AV41" s="73">
        <f t="shared" si="108"/>
        <v>0</v>
      </c>
      <c r="AW41" s="73">
        <f t="shared" si="108"/>
        <v>0</v>
      </c>
      <c r="AX41" s="73">
        <f t="shared" si="108"/>
        <v>0</v>
      </c>
      <c r="AY41" s="73">
        <f t="shared" si="108"/>
        <v>0</v>
      </c>
      <c r="AZ41" s="73">
        <f t="shared" si="108"/>
        <v>1</v>
      </c>
      <c r="BA41" s="73">
        <f t="shared" si="108"/>
        <v>1</v>
      </c>
      <c r="BB41" s="73">
        <f t="shared" si="108"/>
        <v>1</v>
      </c>
      <c r="BC41" s="73">
        <f t="shared" si="108"/>
        <v>1</v>
      </c>
      <c r="BD41" s="73"/>
      <c r="BE41" s="4"/>
      <c r="BF41" s="4"/>
      <c r="BG41" s="4"/>
      <c r="BH41" s="4"/>
      <c r="BI41" s="4"/>
      <c r="BJ41" s="4"/>
      <c r="BK41" s="4"/>
      <c r="BL41" s="4"/>
      <c r="BM41" s="4"/>
    </row>
    <row r="42" ht="14.25" customHeight="1" spans="1:65" x14ac:dyDescent="0.25">
      <c r="A42" s="68">
        <f>IF(ISBLANK(CT!A57),"",CT!A57)</f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29">
        <f t="shared" si="47"/>
      </c>
      <c r="V42" s="73">
        <f t="shared" si="48"/>
      </c>
      <c r="W42" s="73">
        <f t="shared" si="49"/>
      </c>
      <c r="X42" s="73">
        <f t="shared" si="50"/>
      </c>
      <c r="Y42" s="73">
        <f t="shared" si="51"/>
      </c>
      <c r="Z42" s="73">
        <f t="shared" si="52"/>
      </c>
      <c r="AA42" s="73">
        <f t="shared" si="53"/>
      </c>
      <c r="AB42" s="4"/>
      <c r="AC42" s="85">
        <f t="shared" si="54"/>
      </c>
      <c r="AD42" s="85">
        <f t="shared" si="55"/>
      </c>
      <c r="AE42" s="85">
        <f t="shared" si="56"/>
      </c>
      <c r="AF42" s="85">
        <f t="shared" si="57"/>
      </c>
      <c r="AG42" s="85">
        <f t="shared" si="58"/>
        <v>0</v>
      </c>
      <c r="AH42" s="85" t="str">
        <f t="shared" si="59"/>
        <v>None</v>
      </c>
      <c r="AI42" s="85" t="str">
        <f t="shared" si="60"/>
        <v>None</v>
      </c>
      <c r="AJ42" s="94">
        <f t="shared" ref="AJ42:AO42" si="109">IF($A42="","",HLOOKUP($AI42,$AD$3:$AR$9,AD$11,FALSE))</f>
      </c>
      <c r="AK42" s="94">
        <f t="shared" si="109"/>
      </c>
      <c r="AL42" s="94">
        <f t="shared" si="109"/>
      </c>
      <c r="AM42" s="94">
        <f t="shared" si="109"/>
      </c>
      <c r="AN42" s="94">
        <f t="shared" si="109"/>
      </c>
      <c r="AO42" s="94">
        <f t="shared" si="109"/>
      </c>
      <c r="AP42" s="95">
        <f t="shared" si="62"/>
        <v>0</v>
      </c>
      <c r="AQ42" s="4">
        <f t="shared" si="104"/>
        <v>3</v>
      </c>
      <c r="AR42" s="6" t="str">
        <f t="shared" si="105"/>
        <v>5,8</v>
      </c>
      <c r="AS42" s="4"/>
      <c r="AT42" s="73">
        <f t="shared" ref="AT42:BC42" si="110">IF($AQ42+AT$38=4,1,0)</f>
        <v>0</v>
      </c>
      <c r="AU42" s="73">
        <f t="shared" si="110"/>
        <v>0</v>
      </c>
      <c r="AV42" s="73">
        <f t="shared" si="110"/>
        <v>0</v>
      </c>
      <c r="AW42" s="73">
        <f t="shared" si="110"/>
        <v>0</v>
      </c>
      <c r="AX42" s="73">
        <f t="shared" si="110"/>
        <v>0</v>
      </c>
      <c r="AY42" s="73">
        <f t="shared" si="110"/>
        <v>0</v>
      </c>
      <c r="AZ42" s="73">
        <f t="shared" si="110"/>
        <v>1</v>
      </c>
      <c r="BA42" s="73">
        <f t="shared" si="110"/>
        <v>1</v>
      </c>
      <c r="BB42" s="73">
        <f t="shared" si="110"/>
        <v>1</v>
      </c>
      <c r="BC42" s="73">
        <f t="shared" si="110"/>
        <v>1</v>
      </c>
      <c r="BD42" s="73"/>
      <c r="BE42" s="4"/>
      <c r="BF42" s="4"/>
      <c r="BG42" s="4"/>
      <c r="BH42" s="4"/>
      <c r="BI42" s="4"/>
      <c r="BJ42" s="4"/>
      <c r="BK42" s="4"/>
      <c r="BL42" s="4"/>
      <c r="BM42" s="4"/>
    </row>
    <row r="43" ht="14.25" customHeight="1" spans="1:65" x14ac:dyDescent="0.25">
      <c r="A43" s="68">
        <f>IF(ISBLANK(CT!A58),"",CT!A58)</f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29">
        <f t="shared" si="47"/>
      </c>
      <c r="V43" s="73">
        <f t="shared" si="48"/>
      </c>
      <c r="W43" s="73">
        <f t="shared" si="49"/>
      </c>
      <c r="X43" s="73">
        <f t="shared" si="50"/>
      </c>
      <c r="Y43" s="73">
        <f t="shared" si="51"/>
      </c>
      <c r="Z43" s="73">
        <f t="shared" si="52"/>
      </c>
      <c r="AA43" s="73">
        <f t="shared" si="53"/>
      </c>
      <c r="AB43" s="4"/>
      <c r="AC43" s="85">
        <f t="shared" si="54"/>
      </c>
      <c r="AD43" s="85">
        <f t="shared" si="55"/>
      </c>
      <c r="AE43" s="85">
        <f t="shared" si="56"/>
      </c>
      <c r="AF43" s="85">
        <f t="shared" si="57"/>
      </c>
      <c r="AG43" s="85">
        <f t="shared" si="58"/>
        <v>0</v>
      </c>
      <c r="AH43" s="85" t="str">
        <f t="shared" si="59"/>
        <v>None</v>
      </c>
      <c r="AI43" s="85" t="str">
        <f t="shared" si="60"/>
        <v>None</v>
      </c>
      <c r="AJ43" s="94">
        <f t="shared" ref="AJ43:AO43" si="111">IF($A43="","",HLOOKUP($AI43,$AD$3:$AR$9,AD$11,FALSE))</f>
      </c>
      <c r="AK43" s="94">
        <f t="shared" si="111"/>
      </c>
      <c r="AL43" s="94">
        <f t="shared" si="111"/>
      </c>
      <c r="AM43" s="94">
        <f t="shared" si="111"/>
      </c>
      <c r="AN43" s="94">
        <f t="shared" si="111"/>
      </c>
      <c r="AO43" s="94">
        <f t="shared" si="111"/>
      </c>
      <c r="AP43" s="95">
        <f t="shared" si="62"/>
        <v>0</v>
      </c>
      <c r="AQ43" s="4">
        <f t="shared" si="104"/>
        <v>3</v>
      </c>
      <c r="AR43" s="6" t="str">
        <f t="shared" si="105"/>
        <v>6,7</v>
      </c>
      <c r="AS43" s="4"/>
      <c r="AT43" s="73">
        <f t="shared" ref="AT43:BC43" si="112">IF($AQ43+AT$38=4,1,0)</f>
        <v>0</v>
      </c>
      <c r="AU43" s="73">
        <f t="shared" si="112"/>
        <v>0</v>
      </c>
      <c r="AV43" s="73">
        <f t="shared" si="112"/>
        <v>0</v>
      </c>
      <c r="AW43" s="73">
        <f t="shared" si="112"/>
        <v>0</v>
      </c>
      <c r="AX43" s="73">
        <f t="shared" si="112"/>
        <v>0</v>
      </c>
      <c r="AY43" s="73">
        <f t="shared" si="112"/>
        <v>0</v>
      </c>
      <c r="AZ43" s="73">
        <f t="shared" si="112"/>
        <v>1</v>
      </c>
      <c r="BA43" s="73">
        <f t="shared" si="112"/>
        <v>1</v>
      </c>
      <c r="BB43" s="73">
        <f t="shared" si="112"/>
        <v>1</v>
      </c>
      <c r="BC43" s="73">
        <f t="shared" si="112"/>
        <v>1</v>
      </c>
      <c r="BD43" s="73"/>
      <c r="BE43" s="4"/>
      <c r="BF43" s="4"/>
      <c r="BG43" s="4"/>
      <c r="BH43" s="4"/>
      <c r="BI43" s="4"/>
      <c r="BJ43" s="4"/>
      <c r="BK43" s="4"/>
      <c r="BL43" s="4"/>
      <c r="BM43" s="4"/>
    </row>
    <row r="44" ht="14.25" customHeight="1" spans="1:65" x14ac:dyDescent="0.25">
      <c r="A44" s="68">
        <f>IF(ISBLANK(CT!A59),"",CT!A59)</f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29">
        <f t="shared" si="47"/>
      </c>
      <c r="V44" s="73">
        <f t="shared" si="48"/>
      </c>
      <c r="W44" s="73">
        <f t="shared" si="49"/>
      </c>
      <c r="X44" s="73">
        <f t="shared" si="50"/>
      </c>
      <c r="Y44" s="73">
        <f t="shared" si="51"/>
      </c>
      <c r="Z44" s="73">
        <f t="shared" si="52"/>
      </c>
      <c r="AA44" s="73">
        <f t="shared" si="53"/>
      </c>
      <c r="AB44" s="4"/>
      <c r="AC44" s="85">
        <f t="shared" si="54"/>
      </c>
      <c r="AD44" s="85">
        <f t="shared" si="55"/>
      </c>
      <c r="AE44" s="85">
        <f t="shared" si="56"/>
      </c>
      <c r="AF44" s="85">
        <f t="shared" si="57"/>
      </c>
      <c r="AG44" s="85">
        <f t="shared" si="58"/>
        <v>0</v>
      </c>
      <c r="AH44" s="85" t="str">
        <f t="shared" si="59"/>
        <v>None</v>
      </c>
      <c r="AI44" s="85" t="str">
        <f t="shared" si="60"/>
        <v>None</v>
      </c>
      <c r="AJ44" s="94">
        <f t="shared" ref="AJ44:AO44" si="113">IF($A44="","",HLOOKUP($AI44,$AD$3:$AR$9,AD$11,FALSE))</f>
      </c>
      <c r="AK44" s="94">
        <f t="shared" si="113"/>
      </c>
      <c r="AL44" s="94">
        <f t="shared" si="113"/>
      </c>
      <c r="AM44" s="94">
        <f t="shared" si="113"/>
      </c>
      <c r="AN44" s="94">
        <f t="shared" si="113"/>
      </c>
      <c r="AO44" s="94">
        <f t="shared" si="113"/>
      </c>
      <c r="AP44" s="95">
        <f t="shared" si="62"/>
        <v>0</v>
      </c>
      <c r="AQ44" s="4">
        <f t="shared" si="104"/>
        <v>3</v>
      </c>
      <c r="AR44" s="6" t="str">
        <f t="shared" si="105"/>
        <v>6,8</v>
      </c>
      <c r="AS44" s="4"/>
      <c r="AT44" s="73">
        <f t="shared" ref="AT44:BC44" si="114">IF($AQ44+AT$38=4,1,0)</f>
        <v>0</v>
      </c>
      <c r="AU44" s="73">
        <f t="shared" si="114"/>
        <v>0</v>
      </c>
      <c r="AV44" s="73">
        <f t="shared" si="114"/>
        <v>0</v>
      </c>
      <c r="AW44" s="73">
        <f t="shared" si="114"/>
        <v>0</v>
      </c>
      <c r="AX44" s="73">
        <f t="shared" si="114"/>
        <v>0</v>
      </c>
      <c r="AY44" s="73">
        <f t="shared" si="114"/>
        <v>0</v>
      </c>
      <c r="AZ44" s="73">
        <f t="shared" si="114"/>
        <v>1</v>
      </c>
      <c r="BA44" s="73">
        <f t="shared" si="114"/>
        <v>1</v>
      </c>
      <c r="BB44" s="73">
        <f t="shared" si="114"/>
        <v>1</v>
      </c>
      <c r="BC44" s="73">
        <f t="shared" si="114"/>
        <v>1</v>
      </c>
      <c r="BD44" s="73"/>
      <c r="BE44" s="4"/>
      <c r="BF44" s="4"/>
      <c r="BG44" s="4"/>
      <c r="BH44" s="4"/>
      <c r="BI44" s="4"/>
      <c r="BJ44" s="4"/>
      <c r="BK44" s="4"/>
      <c r="BL44" s="4"/>
      <c r="BM44" s="4"/>
    </row>
    <row r="45" ht="14.25" customHeight="1" spans="1:65" x14ac:dyDescent="0.25">
      <c r="A45" s="68">
        <f>IF(ISBLANK(CT!A60),"",CT!A60)</f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29">
        <f t="shared" si="47"/>
      </c>
      <c r="V45" s="73">
        <f t="shared" si="48"/>
      </c>
      <c r="W45" s="73">
        <f t="shared" si="49"/>
      </c>
      <c r="X45" s="73">
        <f t="shared" si="50"/>
      </c>
      <c r="Y45" s="73">
        <f t="shared" si="51"/>
      </c>
      <c r="Z45" s="73">
        <f t="shared" si="52"/>
      </c>
      <c r="AA45" s="73">
        <f t="shared" si="53"/>
      </c>
      <c r="AB45" s="4"/>
      <c r="AC45" s="85">
        <f t="shared" si="54"/>
      </c>
      <c r="AD45" s="85">
        <f t="shared" si="55"/>
      </c>
      <c r="AE45" s="85">
        <f t="shared" si="56"/>
      </c>
      <c r="AF45" s="85">
        <f t="shared" si="57"/>
      </c>
      <c r="AG45" s="85">
        <f t="shared" si="58"/>
        <v>0</v>
      </c>
      <c r="AH45" s="85" t="str">
        <f t="shared" si="59"/>
        <v>None</v>
      </c>
      <c r="AI45" s="85" t="str">
        <f t="shared" si="60"/>
        <v>None</v>
      </c>
      <c r="AJ45" s="94">
        <f t="shared" ref="AJ45:AO45" si="115">IF($A45="","",HLOOKUP($AI45,$AD$3:$AR$9,AD$11,FALSE))</f>
      </c>
      <c r="AK45" s="94">
        <f t="shared" si="115"/>
      </c>
      <c r="AL45" s="94">
        <f t="shared" si="115"/>
      </c>
      <c r="AM45" s="94">
        <f t="shared" si="115"/>
      </c>
      <c r="AN45" s="94">
        <f t="shared" si="115"/>
      </c>
      <c r="AO45" s="94">
        <f t="shared" si="115"/>
      </c>
      <c r="AP45" s="95">
        <f t="shared" si="62"/>
        <v>0</v>
      </c>
      <c r="AQ45" s="4">
        <f t="shared" si="104"/>
        <v>3</v>
      </c>
      <c r="AR45" s="6" t="str">
        <f t="shared" si="105"/>
        <v>7,8</v>
      </c>
      <c r="AS45" s="4"/>
      <c r="AT45" s="73">
        <f t="shared" ref="AT45:BC45" si="116">IF($AQ45+AT$38=4,1,0)</f>
        <v>0</v>
      </c>
      <c r="AU45" s="73">
        <f t="shared" si="116"/>
        <v>0</v>
      </c>
      <c r="AV45" s="73">
        <f t="shared" si="116"/>
        <v>0</v>
      </c>
      <c r="AW45" s="73">
        <f t="shared" si="116"/>
        <v>0</v>
      </c>
      <c r="AX45" s="73">
        <f t="shared" si="116"/>
        <v>0</v>
      </c>
      <c r="AY45" s="73">
        <f t="shared" si="116"/>
        <v>0</v>
      </c>
      <c r="AZ45" s="73">
        <f t="shared" si="116"/>
        <v>1</v>
      </c>
      <c r="BA45" s="73">
        <f t="shared" si="116"/>
        <v>1</v>
      </c>
      <c r="BB45" s="73">
        <f t="shared" si="116"/>
        <v>1</v>
      </c>
      <c r="BC45" s="73">
        <f t="shared" si="116"/>
        <v>1</v>
      </c>
      <c r="BD45" s="73"/>
      <c r="BE45" s="4"/>
      <c r="BF45" s="4"/>
      <c r="BG45" s="4"/>
      <c r="BH45" s="4"/>
      <c r="BI45" s="4"/>
      <c r="BJ45" s="4"/>
      <c r="BK45" s="4"/>
      <c r="BL45" s="4"/>
      <c r="BM45" s="4"/>
    </row>
    <row r="46" ht="14.25" customHeight="1" spans="1:65" x14ac:dyDescent="0.25">
      <c r="A46" s="68">
        <f>IF(ISBLANK(CT!A61),"",CT!A61)</f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29">
        <f t="shared" si="47"/>
      </c>
      <c r="V46" s="73">
        <f t="shared" si="48"/>
      </c>
      <c r="W46" s="73">
        <f t="shared" si="49"/>
      </c>
      <c r="X46" s="73">
        <f t="shared" si="50"/>
      </c>
      <c r="Y46" s="73">
        <f t="shared" si="51"/>
      </c>
      <c r="Z46" s="73">
        <f t="shared" si="52"/>
      </c>
      <c r="AA46" s="73">
        <f t="shared" si="53"/>
      </c>
      <c r="AB46" s="4"/>
      <c r="AC46" s="85">
        <f t="shared" si="54"/>
      </c>
      <c r="AD46" s="85">
        <f t="shared" si="55"/>
      </c>
      <c r="AE46" s="85">
        <f t="shared" si="56"/>
      </c>
      <c r="AF46" s="85">
        <f t="shared" si="57"/>
      </c>
      <c r="AG46" s="85">
        <f t="shared" si="58"/>
        <v>0</v>
      </c>
      <c r="AH46" s="85" t="str">
        <f t="shared" si="59"/>
        <v>None</v>
      </c>
      <c r="AI46" s="85" t="str">
        <f t="shared" si="60"/>
        <v>None</v>
      </c>
      <c r="AJ46" s="94">
        <f t="shared" ref="AJ46:AO46" si="117">IF($A46="","",HLOOKUP($AI46,$AD$3:$AR$9,AD$11,FALSE))</f>
      </c>
      <c r="AK46" s="94">
        <f t="shared" si="117"/>
      </c>
      <c r="AL46" s="94">
        <f t="shared" si="117"/>
      </c>
      <c r="AM46" s="94">
        <f t="shared" si="117"/>
      </c>
      <c r="AN46" s="94">
        <f t="shared" si="117"/>
      </c>
      <c r="AO46" s="94">
        <f t="shared" si="117"/>
      </c>
      <c r="AP46" s="95">
        <f t="shared" si="62"/>
        <v>0</v>
      </c>
      <c r="AQ46" s="4">
        <f t="shared" si="104"/>
        <v>1</v>
      </c>
      <c r="AR46" s="6">
        <f t="shared" si="105"/>
        <v>5</v>
      </c>
      <c r="AS46" s="4"/>
      <c r="AT46" s="73">
        <f t="shared" ref="AT46:BC46" si="118">IF($AQ46+AT$38=4,1,0)</f>
        <v>1</v>
      </c>
      <c r="AU46" s="73">
        <f t="shared" si="118"/>
        <v>1</v>
      </c>
      <c r="AV46" s="73">
        <f t="shared" si="118"/>
        <v>1</v>
      </c>
      <c r="AW46" s="73">
        <f t="shared" si="118"/>
        <v>1</v>
      </c>
      <c r="AX46" s="73">
        <f t="shared" si="118"/>
        <v>1</v>
      </c>
      <c r="AY46" s="73">
        <f t="shared" si="118"/>
        <v>1</v>
      </c>
      <c r="AZ46" s="73">
        <f t="shared" si="118"/>
        <v>0</v>
      </c>
      <c r="BA46" s="73">
        <f t="shared" si="118"/>
        <v>0</v>
      </c>
      <c r="BB46" s="73">
        <f t="shared" si="118"/>
        <v>0</v>
      </c>
      <c r="BC46" s="73">
        <f t="shared" si="118"/>
        <v>0</v>
      </c>
      <c r="BD46" s="73"/>
      <c r="BE46" s="4"/>
      <c r="BF46" s="4"/>
      <c r="BG46" s="4"/>
      <c r="BH46" s="4"/>
      <c r="BI46" s="4"/>
      <c r="BJ46" s="4"/>
      <c r="BK46" s="4"/>
      <c r="BL46" s="4"/>
      <c r="BM46" s="4"/>
    </row>
    <row r="47" ht="14.25" customHeight="1" spans="1:65" x14ac:dyDescent="0.25">
      <c r="A47" s="68">
        <f>IF(ISBLANK(CT!A62),"",CT!A62)</f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29">
        <f t="shared" si="47"/>
      </c>
      <c r="V47" s="73">
        <f t="shared" si="48"/>
      </c>
      <c r="W47" s="73">
        <f t="shared" si="49"/>
      </c>
      <c r="X47" s="73">
        <f t="shared" si="50"/>
      </c>
      <c r="Y47" s="73">
        <f t="shared" si="51"/>
      </c>
      <c r="Z47" s="73">
        <f t="shared" si="52"/>
      </c>
      <c r="AA47" s="73">
        <f t="shared" si="53"/>
      </c>
      <c r="AB47" s="4"/>
      <c r="AC47" s="85">
        <f t="shared" si="54"/>
      </c>
      <c r="AD47" s="85">
        <f t="shared" si="55"/>
      </c>
      <c r="AE47" s="85">
        <f t="shared" si="56"/>
      </c>
      <c r="AF47" s="85">
        <f t="shared" si="57"/>
      </c>
      <c r="AG47" s="85">
        <f t="shared" si="58"/>
        <v>0</v>
      </c>
      <c r="AH47" s="85" t="str">
        <f t="shared" si="59"/>
        <v>None</v>
      </c>
      <c r="AI47" s="85" t="str">
        <f t="shared" si="60"/>
        <v>None</v>
      </c>
      <c r="AJ47" s="94">
        <f t="shared" ref="AJ47:AO47" si="119">IF($A47="","",HLOOKUP($AI47,$AD$3:$AR$9,AD$11,FALSE))</f>
      </c>
      <c r="AK47" s="94">
        <f t="shared" si="119"/>
      </c>
      <c r="AL47" s="94">
        <f t="shared" si="119"/>
      </c>
      <c r="AM47" s="94">
        <f t="shared" si="119"/>
      </c>
      <c r="AN47" s="94">
        <f t="shared" si="119"/>
      </c>
      <c r="AO47" s="94">
        <f t="shared" si="119"/>
      </c>
      <c r="AP47" s="95">
        <f t="shared" si="62"/>
        <v>0</v>
      </c>
      <c r="AQ47" s="4">
        <f t="shared" si="104"/>
        <v>1</v>
      </c>
      <c r="AR47" s="6" t="str">
        <f t="shared" si="105"/>
        <v>6</v>
      </c>
      <c r="AS47" s="4"/>
      <c r="AT47" s="73">
        <f t="shared" ref="AT47:BC47" si="120">IF($AQ47+AT$38=4,1,0)</f>
        <v>1</v>
      </c>
      <c r="AU47" s="73">
        <f t="shared" si="120"/>
        <v>1</v>
      </c>
      <c r="AV47" s="73">
        <f t="shared" si="120"/>
        <v>1</v>
      </c>
      <c r="AW47" s="73">
        <f t="shared" si="120"/>
        <v>1</v>
      </c>
      <c r="AX47" s="73">
        <f t="shared" si="120"/>
        <v>1</v>
      </c>
      <c r="AY47" s="73">
        <f t="shared" si="120"/>
        <v>1</v>
      </c>
      <c r="AZ47" s="73">
        <f t="shared" si="120"/>
        <v>0</v>
      </c>
      <c r="BA47" s="73">
        <f t="shared" si="120"/>
        <v>0</v>
      </c>
      <c r="BB47" s="73">
        <f t="shared" si="120"/>
        <v>0</v>
      </c>
      <c r="BC47" s="73">
        <f t="shared" si="120"/>
        <v>0</v>
      </c>
      <c r="BD47" s="73"/>
      <c r="BE47" s="4"/>
      <c r="BF47" s="4"/>
      <c r="BG47" s="4"/>
      <c r="BH47" s="4"/>
      <c r="BI47" s="4"/>
      <c r="BJ47" s="4"/>
      <c r="BK47" s="4"/>
      <c r="BL47" s="4"/>
      <c r="BM47" s="4"/>
    </row>
    <row r="48" ht="14.25" customHeight="1" spans="1:65" x14ac:dyDescent="0.25">
      <c r="A48" s="68">
        <f>IF(ISBLANK(CT!A63),"",CT!A63)</f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29">
        <f t="shared" si="47"/>
      </c>
      <c r="V48" s="73">
        <f t="shared" si="48"/>
      </c>
      <c r="W48" s="73">
        <f t="shared" si="49"/>
      </c>
      <c r="X48" s="73">
        <f t="shared" si="50"/>
      </c>
      <c r="Y48" s="73">
        <f t="shared" si="51"/>
      </c>
      <c r="Z48" s="73">
        <f t="shared" si="52"/>
      </c>
      <c r="AA48" s="73">
        <f t="shared" si="53"/>
      </c>
      <c r="AB48" s="4"/>
      <c r="AC48" s="85">
        <f t="shared" si="54"/>
      </c>
      <c r="AD48" s="85">
        <f t="shared" si="55"/>
      </c>
      <c r="AE48" s="85">
        <f t="shared" si="56"/>
      </c>
      <c r="AF48" s="85">
        <f t="shared" si="57"/>
      </c>
      <c r="AG48" s="85">
        <f t="shared" si="58"/>
        <v>0</v>
      </c>
      <c r="AH48" s="85" t="str">
        <f t="shared" si="59"/>
        <v>None</v>
      </c>
      <c r="AI48" s="85" t="str">
        <f t="shared" si="60"/>
        <v>None</v>
      </c>
      <c r="AJ48" s="94">
        <f t="shared" ref="AJ48:AO48" si="121">IF($A48="","",HLOOKUP($AI48,$AD$3:$AR$9,AD$11,FALSE))</f>
      </c>
      <c r="AK48" s="94">
        <f t="shared" si="121"/>
      </c>
      <c r="AL48" s="94">
        <f t="shared" si="121"/>
      </c>
      <c r="AM48" s="94">
        <f t="shared" si="121"/>
      </c>
      <c r="AN48" s="94">
        <f t="shared" si="121"/>
      </c>
      <c r="AO48" s="94">
        <f t="shared" si="121"/>
      </c>
      <c r="AP48" s="95">
        <f t="shared" si="62"/>
        <v>0</v>
      </c>
      <c r="AQ48" s="4">
        <f t="shared" si="104"/>
        <v>1</v>
      </c>
      <c r="AR48" s="6" t="str">
        <f t="shared" si="105"/>
        <v>7</v>
      </c>
      <c r="AS48" s="4"/>
      <c r="AT48" s="73">
        <f t="shared" ref="AT48:BC48" si="122">IF($AQ48+AT$38=4,1,0)</f>
        <v>1</v>
      </c>
      <c r="AU48" s="73">
        <f t="shared" si="122"/>
        <v>1</v>
      </c>
      <c r="AV48" s="73">
        <f t="shared" si="122"/>
        <v>1</v>
      </c>
      <c r="AW48" s="73">
        <f t="shared" si="122"/>
        <v>1</v>
      </c>
      <c r="AX48" s="73">
        <f t="shared" si="122"/>
        <v>1</v>
      </c>
      <c r="AY48" s="73">
        <f t="shared" si="122"/>
        <v>1</v>
      </c>
      <c r="AZ48" s="73">
        <f t="shared" si="122"/>
        <v>0</v>
      </c>
      <c r="BA48" s="73">
        <f t="shared" si="122"/>
        <v>0</v>
      </c>
      <c r="BB48" s="73">
        <f t="shared" si="122"/>
        <v>0</v>
      </c>
      <c r="BC48" s="73">
        <f t="shared" si="122"/>
        <v>0</v>
      </c>
      <c r="BD48" s="73"/>
      <c r="BE48" s="4"/>
      <c r="BF48" s="4"/>
      <c r="BG48" s="4"/>
      <c r="BH48" s="4"/>
      <c r="BI48" s="4"/>
      <c r="BJ48" s="4"/>
      <c r="BK48" s="4"/>
      <c r="BL48" s="4"/>
      <c r="BM48" s="4"/>
    </row>
    <row r="49" ht="14.25" customHeight="1" spans="1:65" x14ac:dyDescent="0.25">
      <c r="A49" s="68">
        <f>IF(ISBLANK(CT!A64),"",CT!A64)</f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29">
        <f t="shared" si="47"/>
      </c>
      <c r="V49" s="73">
        <f t="shared" si="48"/>
      </c>
      <c r="W49" s="73">
        <f t="shared" si="49"/>
      </c>
      <c r="X49" s="73">
        <f t="shared" si="50"/>
      </c>
      <c r="Y49" s="73">
        <f t="shared" si="51"/>
      </c>
      <c r="Z49" s="73">
        <f t="shared" si="52"/>
      </c>
      <c r="AA49" s="73">
        <f t="shared" si="53"/>
      </c>
      <c r="AB49" s="4"/>
      <c r="AC49" s="85">
        <f t="shared" si="54"/>
      </c>
      <c r="AD49" s="85">
        <f t="shared" si="55"/>
      </c>
      <c r="AE49" s="85">
        <f t="shared" si="56"/>
      </c>
      <c r="AF49" s="85">
        <f t="shared" si="57"/>
      </c>
      <c r="AG49" s="85">
        <f t="shared" si="58"/>
        <v>0</v>
      </c>
      <c r="AH49" s="85" t="str">
        <f t="shared" si="59"/>
        <v>None</v>
      </c>
      <c r="AI49" s="85" t="str">
        <f t="shared" si="60"/>
        <v>None</v>
      </c>
      <c r="AJ49" s="94">
        <f t="shared" ref="AJ49:AO49" si="123">IF($A49="","",HLOOKUP($AI49,$AD$3:$AR$9,AD$11,FALSE))</f>
      </c>
      <c r="AK49" s="94">
        <f t="shared" si="123"/>
      </c>
      <c r="AL49" s="94">
        <f t="shared" si="123"/>
      </c>
      <c r="AM49" s="94">
        <f t="shared" si="123"/>
      </c>
      <c r="AN49" s="94">
        <f t="shared" si="123"/>
      </c>
      <c r="AO49" s="94">
        <f t="shared" si="123"/>
      </c>
      <c r="AP49" s="95">
        <f t="shared" si="62"/>
        <v>0</v>
      </c>
      <c r="AQ49" s="4">
        <f t="shared" si="104"/>
        <v>1</v>
      </c>
      <c r="AR49" s="6" t="str">
        <f t="shared" si="105"/>
        <v>8</v>
      </c>
      <c r="AS49" s="4"/>
      <c r="AT49" s="73">
        <f t="shared" ref="AT49:BC49" si="124">IF($AQ49+AT$38=4,1,0)</f>
        <v>1</v>
      </c>
      <c r="AU49" s="73">
        <f t="shared" si="124"/>
        <v>1</v>
      </c>
      <c r="AV49" s="73">
        <f t="shared" si="124"/>
        <v>1</v>
      </c>
      <c r="AW49" s="73">
        <f t="shared" si="124"/>
        <v>1</v>
      </c>
      <c r="AX49" s="73">
        <f t="shared" si="124"/>
        <v>1</v>
      </c>
      <c r="AY49" s="73">
        <f t="shared" si="124"/>
        <v>1</v>
      </c>
      <c r="AZ49" s="73">
        <f t="shared" si="124"/>
        <v>0</v>
      </c>
      <c r="BA49" s="73">
        <f t="shared" si="124"/>
        <v>0</v>
      </c>
      <c r="BB49" s="73">
        <f t="shared" si="124"/>
        <v>0</v>
      </c>
      <c r="BC49" s="73">
        <f t="shared" si="124"/>
        <v>0</v>
      </c>
      <c r="BD49" s="73"/>
      <c r="BE49" s="4"/>
      <c r="BF49" s="4"/>
      <c r="BG49" s="4"/>
      <c r="BH49" s="4"/>
      <c r="BI49" s="4"/>
      <c r="BJ49" s="4"/>
      <c r="BK49" s="4"/>
      <c r="BL49" s="4"/>
      <c r="BM49" s="4"/>
    </row>
    <row r="50" ht="14.25" customHeight="1" spans="1:65" x14ac:dyDescent="0.25">
      <c r="A50" s="68">
        <f>IF(ISBLANK(CT!A65),"",CT!A65)</f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29">
        <f t="shared" si="47"/>
      </c>
      <c r="V50" s="73">
        <f t="shared" si="48"/>
      </c>
      <c r="W50" s="73">
        <f t="shared" si="49"/>
      </c>
      <c r="X50" s="73">
        <f t="shared" si="50"/>
      </c>
      <c r="Y50" s="73">
        <f t="shared" si="51"/>
      </c>
      <c r="Z50" s="73">
        <f t="shared" si="52"/>
      </c>
      <c r="AA50" s="73">
        <f t="shared" si="53"/>
      </c>
      <c r="AB50" s="4"/>
      <c r="AC50" s="85">
        <f t="shared" si="54"/>
      </c>
      <c r="AD50" s="85">
        <f t="shared" si="55"/>
      </c>
      <c r="AE50" s="85">
        <f t="shared" si="56"/>
      </c>
      <c r="AF50" s="85">
        <f t="shared" si="57"/>
      </c>
      <c r="AG50" s="85">
        <f t="shared" si="58"/>
        <v>0</v>
      </c>
      <c r="AH50" s="85" t="str">
        <f t="shared" si="59"/>
        <v>None</v>
      </c>
      <c r="AI50" s="85" t="str">
        <f t="shared" si="60"/>
        <v>None</v>
      </c>
      <c r="AJ50" s="94">
        <f t="shared" ref="AJ50:AO50" si="125">IF($A50="","",HLOOKUP($AI50,$AD$3:$AR$9,AD$11,FALSE))</f>
      </c>
      <c r="AK50" s="94">
        <f t="shared" si="125"/>
      </c>
      <c r="AL50" s="94">
        <f t="shared" si="125"/>
      </c>
      <c r="AM50" s="94">
        <f t="shared" si="125"/>
      </c>
      <c r="AN50" s="94">
        <f t="shared" si="125"/>
      </c>
      <c r="AO50" s="94">
        <f t="shared" si="125"/>
      </c>
      <c r="AP50" s="95">
        <f t="shared" si="62"/>
        <v>0</v>
      </c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</row>
    <row r="51" ht="14.25" customHeight="1" spans="1:65" x14ac:dyDescent="0.25">
      <c r="A51" s="68">
        <f>IF(ISBLANK(CT!A66),"",CT!A66)</f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29">
        <f t="shared" si="47"/>
      </c>
      <c r="V51" s="73">
        <f t="shared" si="48"/>
      </c>
      <c r="W51" s="73">
        <f t="shared" si="49"/>
      </c>
      <c r="X51" s="73">
        <f t="shared" si="50"/>
      </c>
      <c r="Y51" s="73">
        <f t="shared" si="51"/>
      </c>
      <c r="Z51" s="73">
        <f t="shared" si="52"/>
      </c>
      <c r="AA51" s="73">
        <f t="shared" si="53"/>
      </c>
      <c r="AB51" s="4"/>
      <c r="AC51" s="85">
        <f t="shared" si="54"/>
      </c>
      <c r="AD51" s="85">
        <f t="shared" si="55"/>
      </c>
      <c r="AE51" s="85">
        <f t="shared" si="56"/>
      </c>
      <c r="AF51" s="85">
        <f t="shared" si="57"/>
      </c>
      <c r="AG51" s="85">
        <f t="shared" si="58"/>
        <v>0</v>
      </c>
      <c r="AH51" s="85" t="str">
        <f t="shared" si="59"/>
        <v>None</v>
      </c>
      <c r="AI51" s="85" t="str">
        <f t="shared" si="60"/>
        <v>None</v>
      </c>
      <c r="AJ51" s="94">
        <f t="shared" ref="AJ51:AO51" si="126">IF($A51="","",HLOOKUP($AI51,$AD$3:$AR$9,AD$11,FALSE))</f>
      </c>
      <c r="AK51" s="94">
        <f t="shared" si="126"/>
      </c>
      <c r="AL51" s="94">
        <f t="shared" si="126"/>
      </c>
      <c r="AM51" s="94">
        <f t="shared" si="126"/>
      </c>
      <c r="AN51" s="94">
        <f t="shared" si="126"/>
      </c>
      <c r="AO51" s="94">
        <f t="shared" si="126"/>
      </c>
      <c r="AP51" s="95">
        <f t="shared" si="62"/>
        <v>0</v>
      </c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</row>
    <row r="52" ht="14.25" customHeight="1" spans="1:65" x14ac:dyDescent="0.25">
      <c r="A52" s="68">
        <f>IF(ISBLANK(CT!A67),"",CT!A67)</f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29">
        <f t="shared" si="47"/>
      </c>
      <c r="V52" s="73">
        <f t="shared" si="48"/>
      </c>
      <c r="W52" s="73">
        <f t="shared" si="49"/>
      </c>
      <c r="X52" s="73">
        <f t="shared" si="50"/>
      </c>
      <c r="Y52" s="73">
        <f t="shared" si="51"/>
      </c>
      <c r="Z52" s="73">
        <f t="shared" si="52"/>
      </c>
      <c r="AA52" s="73">
        <f t="shared" si="53"/>
      </c>
      <c r="AB52" s="4"/>
      <c r="AC52" s="85">
        <f t="shared" si="54"/>
      </c>
      <c r="AD52" s="85">
        <f t="shared" si="55"/>
      </c>
      <c r="AE52" s="85">
        <f t="shared" si="56"/>
      </c>
      <c r="AF52" s="85">
        <f t="shared" si="57"/>
      </c>
      <c r="AG52" s="85">
        <f t="shared" si="58"/>
        <v>0</v>
      </c>
      <c r="AH52" s="85" t="str">
        <f t="shared" si="59"/>
        <v>None</v>
      </c>
      <c r="AI52" s="85" t="str">
        <f t="shared" si="60"/>
        <v>None</v>
      </c>
      <c r="AJ52" s="94">
        <f t="shared" ref="AJ52:AO52" si="127">IF($A52="","",HLOOKUP($AI52,$AD$3:$AR$9,AD$11,FALSE))</f>
      </c>
      <c r="AK52" s="94">
        <f t="shared" si="127"/>
      </c>
      <c r="AL52" s="94">
        <f t="shared" si="127"/>
      </c>
      <c r="AM52" s="94">
        <f t="shared" si="127"/>
      </c>
      <c r="AN52" s="94">
        <f t="shared" si="127"/>
      </c>
      <c r="AO52" s="94">
        <f t="shared" si="127"/>
      </c>
      <c r="AP52" s="95">
        <f t="shared" si="62"/>
        <v>0</v>
      </c>
      <c r="AQ52" s="4"/>
      <c r="AR52" s="75"/>
      <c r="AS52" s="4"/>
      <c r="AT52" s="76" t="str">
        <f t="shared" ref="AT52:BC52" si="128">AT$3</f>
        <v>5,6</v>
      </c>
      <c r="AU52" s="76" t="str">
        <f t="shared" si="128"/>
        <v>5,7</v>
      </c>
      <c r="AV52" s="76" t="str">
        <f t="shared" si="128"/>
        <v>5,8</v>
      </c>
      <c r="AW52" s="76" t="str">
        <f t="shared" si="128"/>
        <v>6,7</v>
      </c>
      <c r="AX52" s="76" t="str">
        <f t="shared" si="128"/>
        <v>6,8</v>
      </c>
      <c r="AY52" s="76" t="str">
        <f t="shared" si="128"/>
        <v>7,8</v>
      </c>
      <c r="AZ52" s="76">
        <f t="shared" si="128"/>
        <v>5</v>
      </c>
      <c r="BA52" s="76" t="str">
        <f t="shared" si="128"/>
        <v>6</v>
      </c>
      <c r="BB52" s="76" t="str">
        <f t="shared" si="128"/>
        <v>7</v>
      </c>
      <c r="BC52" s="76" t="str">
        <f t="shared" si="128"/>
        <v>8</v>
      </c>
      <c r="BD52" s="76"/>
      <c r="BE52" s="4"/>
      <c r="BF52" s="4"/>
      <c r="BG52" s="4"/>
      <c r="BH52" s="4"/>
      <c r="BI52" s="4"/>
      <c r="BJ52" s="4"/>
      <c r="BK52" s="4"/>
      <c r="BL52" s="4"/>
      <c r="BM52" s="4"/>
    </row>
    <row r="53" ht="14.25" customHeight="1" spans="1:65" x14ac:dyDescent="0.25">
      <c r="A53" s="68">
        <f>IF(ISBLANK(CT!A68),"",CT!A68)</f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29">
        <f t="shared" si="47"/>
      </c>
      <c r="V53" s="73">
        <f t="shared" si="48"/>
      </c>
      <c r="W53" s="73">
        <f t="shared" si="49"/>
      </c>
      <c r="X53" s="73">
        <f t="shared" si="50"/>
      </c>
      <c r="Y53" s="73">
        <f t="shared" si="51"/>
      </c>
      <c r="Z53" s="73">
        <f t="shared" si="52"/>
      </c>
      <c r="AA53" s="73">
        <f t="shared" si="53"/>
      </c>
      <c r="AB53" s="4"/>
      <c r="AC53" s="85">
        <f t="shared" si="54"/>
      </c>
      <c r="AD53" s="85">
        <f t="shared" si="55"/>
      </c>
      <c r="AE53" s="85">
        <f t="shared" si="56"/>
      </c>
      <c r="AF53" s="85">
        <f t="shared" si="57"/>
      </c>
      <c r="AG53" s="85">
        <f t="shared" si="58"/>
        <v>0</v>
      </c>
      <c r="AH53" s="85" t="str">
        <f t="shared" si="59"/>
        <v>None</v>
      </c>
      <c r="AI53" s="85" t="str">
        <f t="shared" si="60"/>
        <v>None</v>
      </c>
      <c r="AJ53" s="94">
        <f t="shared" ref="AJ53:AO53" si="129">IF($A53="","",HLOOKUP($AI53,$AD$3:$AR$9,AD$11,FALSE))</f>
      </c>
      <c r="AK53" s="94">
        <f t="shared" si="129"/>
      </c>
      <c r="AL53" s="94">
        <f t="shared" si="129"/>
      </c>
      <c r="AM53" s="94">
        <f t="shared" si="129"/>
      </c>
      <c r="AN53" s="94">
        <f t="shared" si="129"/>
      </c>
      <c r="AO53" s="94">
        <f t="shared" si="129"/>
      </c>
      <c r="AP53" s="95">
        <f t="shared" si="62"/>
        <v>0</v>
      </c>
      <c r="AQ53" s="4"/>
      <c r="AR53" s="6" t="str">
        <f t="shared" ref="AR53:AR62" si="130">$AR40</f>
        <v>5,6</v>
      </c>
      <c r="AS53" s="4"/>
      <c r="AT53" s="73">
        <f t="shared" ref="AT53:BC53" si="131">IF(AT40,IF(AT$38&gt;$AQ40,$AR40,AT$39),0)</f>
        <v>0</v>
      </c>
      <c r="AU53" s="73">
        <f t="shared" si="131"/>
        <v>0</v>
      </c>
      <c r="AV53" s="73">
        <f t="shared" si="131"/>
        <v>0</v>
      </c>
      <c r="AW53" s="73">
        <f t="shared" si="131"/>
        <v>0</v>
      </c>
      <c r="AX53" s="73">
        <f t="shared" si="131"/>
        <v>0</v>
      </c>
      <c r="AY53" s="73">
        <f t="shared" si="131"/>
        <v>0</v>
      </c>
      <c r="AZ53" s="73">
        <f t="shared" si="131"/>
        <v>5</v>
      </c>
      <c r="BA53" s="73" t="str">
        <f t="shared" si="131"/>
        <v>6</v>
      </c>
      <c r="BB53" s="73" t="str">
        <f t="shared" si="131"/>
        <v>7</v>
      </c>
      <c r="BC53" s="73" t="str">
        <f t="shared" si="131"/>
        <v>8</v>
      </c>
      <c r="BD53" s="73"/>
      <c r="BE53" s="4"/>
      <c r="BF53" s="4"/>
      <c r="BG53" s="4"/>
      <c r="BH53" s="4"/>
      <c r="BI53" s="4"/>
      <c r="BJ53" s="4"/>
      <c r="BK53" s="4"/>
      <c r="BL53" s="4"/>
      <c r="BM53" s="4"/>
    </row>
    <row r="54" ht="14.25" customHeight="1" spans="1:65" x14ac:dyDescent="0.25">
      <c r="A54" s="68">
        <f>IF(ISBLANK(CT!A69),"",CT!A69)</f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29">
        <f t="shared" si="47"/>
      </c>
      <c r="V54" s="73">
        <f t="shared" si="48"/>
      </c>
      <c r="W54" s="73">
        <f t="shared" si="49"/>
      </c>
      <c r="X54" s="73">
        <f t="shared" si="50"/>
      </c>
      <c r="Y54" s="73">
        <f t="shared" si="51"/>
      </c>
      <c r="Z54" s="73">
        <f t="shared" si="52"/>
      </c>
      <c r="AA54" s="73">
        <f t="shared" si="53"/>
      </c>
      <c r="AB54" s="4"/>
      <c r="AC54" s="85">
        <f t="shared" si="54"/>
      </c>
      <c r="AD54" s="85">
        <f t="shared" si="55"/>
      </c>
      <c r="AE54" s="85">
        <f t="shared" si="56"/>
      </c>
      <c r="AF54" s="85">
        <f t="shared" si="57"/>
      </c>
      <c r="AG54" s="85">
        <f t="shared" si="58"/>
        <v>0</v>
      </c>
      <c r="AH54" s="85" t="str">
        <f t="shared" si="59"/>
        <v>None</v>
      </c>
      <c r="AI54" s="85" t="str">
        <f t="shared" si="60"/>
        <v>None</v>
      </c>
      <c r="AJ54" s="94">
        <f t="shared" ref="AJ54:AO54" si="132">IF($A54="","",HLOOKUP($AI54,$AD$3:$AR$9,AD$11,FALSE))</f>
      </c>
      <c r="AK54" s="94">
        <f t="shared" si="132"/>
      </c>
      <c r="AL54" s="94">
        <f t="shared" si="132"/>
      </c>
      <c r="AM54" s="94">
        <f t="shared" si="132"/>
      </c>
      <c r="AN54" s="94">
        <f t="shared" si="132"/>
      </c>
      <c r="AO54" s="94">
        <f t="shared" si="132"/>
      </c>
      <c r="AP54" s="95">
        <f t="shared" si="62"/>
        <v>0</v>
      </c>
      <c r="AQ54" s="4"/>
      <c r="AR54" s="6" t="str">
        <f t="shared" si="130"/>
        <v>5,7</v>
      </c>
      <c r="AS54" s="4"/>
      <c r="AT54" s="73">
        <f t="shared" ref="AT54:BC54" si="133">IF(AT41,IF(AT$38&gt;$AQ41,$AR41,AT$39),0)</f>
        <v>0</v>
      </c>
      <c r="AU54" s="73">
        <f t="shared" si="133"/>
        <v>0</v>
      </c>
      <c r="AV54" s="73">
        <f t="shared" si="133"/>
        <v>0</v>
      </c>
      <c r="AW54" s="73">
        <f t="shared" si="133"/>
        <v>0</v>
      </c>
      <c r="AX54" s="73">
        <f t="shared" si="133"/>
        <v>0</v>
      </c>
      <c r="AY54" s="73">
        <f t="shared" si="133"/>
        <v>0</v>
      </c>
      <c r="AZ54" s="73">
        <f t="shared" si="133"/>
        <v>5</v>
      </c>
      <c r="BA54" s="73" t="str">
        <f t="shared" si="133"/>
        <v>6</v>
      </c>
      <c r="BB54" s="73" t="str">
        <f t="shared" si="133"/>
        <v>7</v>
      </c>
      <c r="BC54" s="73" t="str">
        <f t="shared" si="133"/>
        <v>8</v>
      </c>
      <c r="BD54" s="73"/>
      <c r="BE54" s="4"/>
      <c r="BF54" s="4"/>
      <c r="BG54" s="4"/>
      <c r="BH54" s="4"/>
      <c r="BI54" s="4"/>
      <c r="BJ54" s="4"/>
      <c r="BK54" s="4"/>
      <c r="BL54" s="4"/>
      <c r="BM54" s="4"/>
    </row>
    <row r="55" ht="14.25" customHeight="1" spans="1:65" x14ac:dyDescent="0.25">
      <c r="A55" s="68">
        <f>IF(ISBLANK(CT!A70),"",CT!A70)</f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29">
        <f t="shared" si="47"/>
      </c>
      <c r="V55" s="73">
        <f t="shared" si="48"/>
      </c>
      <c r="W55" s="73">
        <f t="shared" si="49"/>
      </c>
      <c r="X55" s="73">
        <f t="shared" si="50"/>
      </c>
      <c r="Y55" s="73">
        <f t="shared" si="51"/>
      </c>
      <c r="Z55" s="73">
        <f t="shared" si="52"/>
      </c>
      <c r="AA55" s="73">
        <f t="shared" si="53"/>
      </c>
      <c r="AB55" s="4"/>
      <c r="AC55" s="85">
        <f t="shared" si="54"/>
      </c>
      <c r="AD55" s="85">
        <f t="shared" si="55"/>
      </c>
      <c r="AE55" s="85">
        <f t="shared" si="56"/>
      </c>
      <c r="AF55" s="85">
        <f t="shared" si="57"/>
      </c>
      <c r="AG55" s="85">
        <f t="shared" si="58"/>
        <v>0</v>
      </c>
      <c r="AH55" s="85" t="str">
        <f t="shared" si="59"/>
        <v>None</v>
      </c>
      <c r="AI55" s="85" t="str">
        <f t="shared" si="60"/>
        <v>None</v>
      </c>
      <c r="AJ55" s="94">
        <f t="shared" ref="AJ55:AO55" si="134">IF($A55="","",HLOOKUP($AI55,$AD$3:$AR$9,AD$11,FALSE))</f>
      </c>
      <c r="AK55" s="94">
        <f t="shared" si="134"/>
      </c>
      <c r="AL55" s="94">
        <f t="shared" si="134"/>
      </c>
      <c r="AM55" s="94">
        <f t="shared" si="134"/>
      </c>
      <c r="AN55" s="94">
        <f t="shared" si="134"/>
      </c>
      <c r="AO55" s="94">
        <f t="shared" si="134"/>
      </c>
      <c r="AP55" s="95">
        <f t="shared" si="62"/>
        <v>0</v>
      </c>
      <c r="AQ55" s="4"/>
      <c r="AR55" s="6" t="str">
        <f t="shared" si="130"/>
        <v>5,8</v>
      </c>
      <c r="AS55" s="4"/>
      <c r="AT55" s="73">
        <f t="shared" ref="AT55:BC55" si="135">IF(AT42,IF(AT$38&gt;$AQ42,$AR42,AT$39),0)</f>
        <v>0</v>
      </c>
      <c r="AU55" s="73">
        <f t="shared" si="135"/>
        <v>0</v>
      </c>
      <c r="AV55" s="73">
        <f t="shared" si="135"/>
        <v>0</v>
      </c>
      <c r="AW55" s="73">
        <f t="shared" si="135"/>
        <v>0</v>
      </c>
      <c r="AX55" s="73">
        <f t="shared" si="135"/>
        <v>0</v>
      </c>
      <c r="AY55" s="73">
        <f t="shared" si="135"/>
        <v>0</v>
      </c>
      <c r="AZ55" s="73">
        <f t="shared" si="135"/>
        <v>5</v>
      </c>
      <c r="BA55" s="73" t="str">
        <f t="shared" si="135"/>
        <v>6</v>
      </c>
      <c r="BB55" s="73" t="str">
        <f t="shared" si="135"/>
        <v>7</v>
      </c>
      <c r="BC55" s="73" t="str">
        <f t="shared" si="135"/>
        <v>8</v>
      </c>
      <c r="BD55" s="73"/>
      <c r="BE55" s="4"/>
      <c r="BF55" s="4"/>
      <c r="BG55" s="4"/>
      <c r="BH55" s="4"/>
      <c r="BI55" s="4"/>
      <c r="BJ55" s="4"/>
      <c r="BK55" s="4"/>
      <c r="BL55" s="4"/>
      <c r="BM55" s="4"/>
    </row>
    <row r="56" ht="14.25" customHeight="1" spans="1:65" x14ac:dyDescent="0.25">
      <c r="A56" s="68">
        <f>IF(ISBLANK(CT!A71),"",CT!A71)</f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29">
        <f t="shared" si="47"/>
      </c>
      <c r="V56" s="73">
        <f t="shared" si="48"/>
      </c>
      <c r="W56" s="73">
        <f t="shared" si="49"/>
      </c>
      <c r="X56" s="73">
        <f t="shared" si="50"/>
      </c>
      <c r="Y56" s="73">
        <f t="shared" si="51"/>
      </c>
      <c r="Z56" s="73">
        <f t="shared" si="52"/>
      </c>
      <c r="AA56" s="73">
        <f t="shared" si="53"/>
      </c>
      <c r="AB56" s="4"/>
      <c r="AC56" s="85">
        <f t="shared" si="54"/>
      </c>
      <c r="AD56" s="85">
        <f t="shared" si="55"/>
      </c>
      <c r="AE56" s="85">
        <f t="shared" si="56"/>
      </c>
      <c r="AF56" s="85">
        <f t="shared" si="57"/>
      </c>
      <c r="AG56" s="85">
        <f t="shared" si="58"/>
        <v>0</v>
      </c>
      <c r="AH56" s="85" t="str">
        <f t="shared" si="59"/>
        <v>None</v>
      </c>
      <c r="AI56" s="85" t="str">
        <f t="shared" si="60"/>
        <v>None</v>
      </c>
      <c r="AJ56" s="94">
        <f t="shared" ref="AJ56:AO56" si="136">IF($A56="","",HLOOKUP($AI56,$AD$3:$AR$9,AD$11,FALSE))</f>
      </c>
      <c r="AK56" s="94">
        <f t="shared" si="136"/>
      </c>
      <c r="AL56" s="94">
        <f t="shared" si="136"/>
      </c>
      <c r="AM56" s="94">
        <f t="shared" si="136"/>
      </c>
      <c r="AN56" s="94">
        <f t="shared" si="136"/>
      </c>
      <c r="AO56" s="94">
        <f t="shared" si="136"/>
      </c>
      <c r="AP56" s="95">
        <f t="shared" si="62"/>
        <v>0</v>
      </c>
      <c r="AQ56" s="4"/>
      <c r="AR56" s="6" t="str">
        <f t="shared" si="130"/>
        <v>6,7</v>
      </c>
      <c r="AS56" s="4"/>
      <c r="AT56" s="73">
        <f t="shared" ref="AT56:BC56" si="137">IF(AT43,IF(AT$38&gt;$AQ43,$AR43,AT$39),0)</f>
        <v>0</v>
      </c>
      <c r="AU56" s="73">
        <f t="shared" si="137"/>
        <v>0</v>
      </c>
      <c r="AV56" s="73">
        <f t="shared" si="137"/>
        <v>0</v>
      </c>
      <c r="AW56" s="73">
        <f t="shared" si="137"/>
        <v>0</v>
      </c>
      <c r="AX56" s="73">
        <f t="shared" si="137"/>
        <v>0</v>
      </c>
      <c r="AY56" s="73">
        <f t="shared" si="137"/>
        <v>0</v>
      </c>
      <c r="AZ56" s="73">
        <f t="shared" si="137"/>
        <v>5</v>
      </c>
      <c r="BA56" s="73" t="str">
        <f t="shared" si="137"/>
        <v>6</v>
      </c>
      <c r="BB56" s="73" t="str">
        <f t="shared" si="137"/>
        <v>7</v>
      </c>
      <c r="BC56" s="73" t="str">
        <f t="shared" si="137"/>
        <v>8</v>
      </c>
      <c r="BD56" s="73"/>
      <c r="BE56" s="4"/>
      <c r="BF56" s="4"/>
      <c r="BG56" s="4"/>
      <c r="BH56" s="4"/>
      <c r="BI56" s="4"/>
      <c r="BJ56" s="4"/>
      <c r="BK56" s="4"/>
      <c r="BL56" s="4"/>
      <c r="BM56" s="4"/>
    </row>
    <row r="57" ht="14.25" customHeight="1" spans="1:65" x14ac:dyDescent="0.25">
      <c r="A57" s="68">
        <f>IF(ISBLANK(CT!A72),"",CT!A72)</f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29">
        <f t="shared" si="47"/>
      </c>
      <c r="V57" s="73">
        <f t="shared" si="48"/>
      </c>
      <c r="W57" s="73">
        <f t="shared" si="49"/>
      </c>
      <c r="X57" s="73">
        <f t="shared" si="50"/>
      </c>
      <c r="Y57" s="73">
        <f t="shared" si="51"/>
      </c>
      <c r="Z57" s="73">
        <f t="shared" si="52"/>
      </c>
      <c r="AA57" s="73">
        <f t="shared" si="53"/>
      </c>
      <c r="AB57" s="4"/>
      <c r="AC57" s="85">
        <f t="shared" si="54"/>
      </c>
      <c r="AD57" s="85">
        <f t="shared" si="55"/>
      </c>
      <c r="AE57" s="85">
        <f t="shared" si="56"/>
      </c>
      <c r="AF57" s="85">
        <f t="shared" si="57"/>
      </c>
      <c r="AG57" s="85">
        <f t="shared" si="58"/>
        <v>0</v>
      </c>
      <c r="AH57" s="85" t="str">
        <f t="shared" si="59"/>
        <v>None</v>
      </c>
      <c r="AI57" s="85" t="str">
        <f t="shared" si="60"/>
        <v>None</v>
      </c>
      <c r="AJ57" s="94">
        <f t="shared" ref="AJ57:AO57" si="138">IF($A57="","",HLOOKUP($AI57,$AD$3:$AR$9,AD$11,FALSE))</f>
      </c>
      <c r="AK57" s="94">
        <f t="shared" si="138"/>
      </c>
      <c r="AL57" s="94">
        <f t="shared" si="138"/>
      </c>
      <c r="AM57" s="94">
        <f t="shared" si="138"/>
      </c>
      <c r="AN57" s="94">
        <f t="shared" si="138"/>
      </c>
      <c r="AO57" s="94">
        <f t="shared" si="138"/>
      </c>
      <c r="AP57" s="95">
        <f t="shared" si="62"/>
        <v>0</v>
      </c>
      <c r="AQ57" s="4"/>
      <c r="AR57" s="6" t="str">
        <f t="shared" si="130"/>
        <v>6,8</v>
      </c>
      <c r="AS57" s="4"/>
      <c r="AT57" s="73">
        <f t="shared" ref="AT57:BC57" si="139">IF(AT44,IF(AT$38&gt;$AQ44,$AR44,AT$39),0)</f>
        <v>0</v>
      </c>
      <c r="AU57" s="73">
        <f t="shared" si="139"/>
        <v>0</v>
      </c>
      <c r="AV57" s="73">
        <f t="shared" si="139"/>
        <v>0</v>
      </c>
      <c r="AW57" s="73">
        <f t="shared" si="139"/>
        <v>0</v>
      </c>
      <c r="AX57" s="73">
        <f t="shared" si="139"/>
        <v>0</v>
      </c>
      <c r="AY57" s="73">
        <f t="shared" si="139"/>
        <v>0</v>
      </c>
      <c r="AZ57" s="73">
        <f t="shared" si="139"/>
        <v>5</v>
      </c>
      <c r="BA57" s="73" t="str">
        <f t="shared" si="139"/>
        <v>6</v>
      </c>
      <c r="BB57" s="73" t="str">
        <f t="shared" si="139"/>
        <v>7</v>
      </c>
      <c r="BC57" s="73" t="str">
        <f t="shared" si="139"/>
        <v>8</v>
      </c>
      <c r="BD57" s="73"/>
      <c r="BE57" s="4"/>
      <c r="BF57" s="4"/>
      <c r="BG57" s="4"/>
      <c r="BH57" s="4"/>
      <c r="BI57" s="4"/>
      <c r="BJ57" s="4"/>
      <c r="BK57" s="4"/>
      <c r="BL57" s="4"/>
      <c r="BM57" s="4"/>
    </row>
    <row r="58" ht="14.25" customHeight="1" spans="1:65" x14ac:dyDescent="0.25">
      <c r="A58" s="68">
        <f>IF(ISBLANK(CT!A73),"",CT!A73)</f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29">
        <f t="shared" si="47"/>
      </c>
      <c r="V58" s="73">
        <f t="shared" si="48"/>
      </c>
      <c r="W58" s="73">
        <f t="shared" si="49"/>
      </c>
      <c r="X58" s="73">
        <f t="shared" si="50"/>
      </c>
      <c r="Y58" s="73">
        <f t="shared" si="51"/>
      </c>
      <c r="Z58" s="73">
        <f t="shared" si="52"/>
      </c>
      <c r="AA58" s="73">
        <f t="shared" si="53"/>
      </c>
      <c r="AB58" s="4"/>
      <c r="AC58" s="85">
        <f t="shared" si="54"/>
      </c>
      <c r="AD58" s="85">
        <f t="shared" si="55"/>
      </c>
      <c r="AE58" s="85">
        <f t="shared" si="56"/>
      </c>
      <c r="AF58" s="85">
        <f t="shared" si="57"/>
      </c>
      <c r="AG58" s="85">
        <f t="shared" si="58"/>
        <v>0</v>
      </c>
      <c r="AH58" s="85" t="str">
        <f t="shared" si="59"/>
        <v>None</v>
      </c>
      <c r="AI58" s="85" t="str">
        <f t="shared" si="60"/>
        <v>None</v>
      </c>
      <c r="AJ58" s="94">
        <f t="shared" ref="AJ58:AO58" si="140">IF($A58="","",HLOOKUP($AI58,$AD$3:$AR$9,AD$11,FALSE))</f>
      </c>
      <c r="AK58" s="94">
        <f t="shared" si="140"/>
      </c>
      <c r="AL58" s="94">
        <f t="shared" si="140"/>
      </c>
      <c r="AM58" s="94">
        <f t="shared" si="140"/>
      </c>
      <c r="AN58" s="94">
        <f t="shared" si="140"/>
      </c>
      <c r="AO58" s="94">
        <f t="shared" si="140"/>
      </c>
      <c r="AP58" s="95">
        <f t="shared" si="62"/>
        <v>0</v>
      </c>
      <c r="AQ58" s="4"/>
      <c r="AR58" s="6" t="str">
        <f t="shared" si="130"/>
        <v>7,8</v>
      </c>
      <c r="AS58" s="4"/>
      <c r="AT58" s="73">
        <f t="shared" ref="AT58:BC58" si="141">IF(AT45,IF(AT$38&gt;$AQ45,$AR45,AT$39),0)</f>
        <v>0</v>
      </c>
      <c r="AU58" s="73">
        <f t="shared" si="141"/>
        <v>0</v>
      </c>
      <c r="AV58" s="73">
        <f t="shared" si="141"/>
        <v>0</v>
      </c>
      <c r="AW58" s="73">
        <f t="shared" si="141"/>
        <v>0</v>
      </c>
      <c r="AX58" s="73">
        <f t="shared" si="141"/>
        <v>0</v>
      </c>
      <c r="AY58" s="73">
        <f t="shared" si="141"/>
        <v>0</v>
      </c>
      <c r="AZ58" s="73">
        <f t="shared" si="141"/>
        <v>5</v>
      </c>
      <c r="BA58" s="73" t="str">
        <f t="shared" si="141"/>
        <v>6</v>
      </c>
      <c r="BB58" s="73" t="str">
        <f t="shared" si="141"/>
        <v>7</v>
      </c>
      <c r="BC58" s="73" t="str">
        <f t="shared" si="141"/>
        <v>8</v>
      </c>
      <c r="BD58" s="73"/>
      <c r="BE58" s="4"/>
      <c r="BF58" s="4"/>
      <c r="BG58" s="4"/>
      <c r="BH58" s="4"/>
      <c r="BI58" s="4"/>
      <c r="BJ58" s="4"/>
      <c r="BK58" s="4"/>
      <c r="BL58" s="4"/>
      <c r="BM58" s="4"/>
    </row>
    <row r="59" ht="14.25" customHeight="1" spans="1:65" x14ac:dyDescent="0.25">
      <c r="A59" s="68">
        <f>IF(ISBLANK(CT!A74),"",CT!A74)</f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29">
        <f t="shared" si="47"/>
      </c>
      <c r="V59" s="73">
        <f t="shared" si="48"/>
      </c>
      <c r="W59" s="73">
        <f t="shared" si="49"/>
      </c>
      <c r="X59" s="73">
        <f t="shared" si="50"/>
      </c>
      <c r="Y59" s="73">
        <f t="shared" si="51"/>
      </c>
      <c r="Z59" s="73">
        <f t="shared" si="52"/>
      </c>
      <c r="AA59" s="73">
        <f t="shared" si="53"/>
      </c>
      <c r="AB59" s="4"/>
      <c r="AC59" s="85">
        <f t="shared" si="54"/>
      </c>
      <c r="AD59" s="85">
        <f t="shared" si="55"/>
      </c>
      <c r="AE59" s="85">
        <f t="shared" si="56"/>
      </c>
      <c r="AF59" s="85">
        <f t="shared" si="57"/>
      </c>
      <c r="AG59" s="85">
        <f t="shared" si="58"/>
        <v>0</v>
      </c>
      <c r="AH59" s="85" t="str">
        <f t="shared" si="59"/>
        <v>None</v>
      </c>
      <c r="AI59" s="85" t="str">
        <f t="shared" si="60"/>
        <v>None</v>
      </c>
      <c r="AJ59" s="94">
        <f t="shared" ref="AJ59:AO59" si="142">IF($A59="","",HLOOKUP($AI59,$AD$3:$AR$9,AD$11,FALSE))</f>
      </c>
      <c r="AK59" s="94">
        <f t="shared" si="142"/>
      </c>
      <c r="AL59" s="94">
        <f t="shared" si="142"/>
      </c>
      <c r="AM59" s="94">
        <f t="shared" si="142"/>
      </c>
      <c r="AN59" s="94">
        <f t="shared" si="142"/>
      </c>
      <c r="AO59" s="94">
        <f t="shared" si="142"/>
      </c>
      <c r="AP59" s="95">
        <f t="shared" si="62"/>
        <v>0</v>
      </c>
      <c r="AQ59" s="4"/>
      <c r="AR59" s="6">
        <f t="shared" si="130"/>
        <v>5</v>
      </c>
      <c r="AS59" s="4"/>
      <c r="AT59" s="73">
        <f t="shared" ref="AT59:BC59" si="143">IF(AT46,IF(AT$38&gt;$AQ46,$AR46,AT$39),0)</f>
        <v>5</v>
      </c>
      <c r="AU59" s="73">
        <f t="shared" si="143"/>
        <v>5</v>
      </c>
      <c r="AV59" s="73">
        <f t="shared" si="143"/>
        <v>5</v>
      </c>
      <c r="AW59" s="73">
        <f t="shared" si="143"/>
        <v>5</v>
      </c>
      <c r="AX59" s="73">
        <f t="shared" si="143"/>
        <v>5</v>
      </c>
      <c r="AY59" s="73">
        <f t="shared" si="143"/>
        <v>5</v>
      </c>
      <c r="AZ59" s="73">
        <f t="shared" si="143"/>
        <v>0</v>
      </c>
      <c r="BA59" s="73">
        <f t="shared" si="143"/>
        <v>0</v>
      </c>
      <c r="BB59" s="73">
        <f t="shared" si="143"/>
        <v>0</v>
      </c>
      <c r="BC59" s="73">
        <f t="shared" si="143"/>
        <v>0</v>
      </c>
      <c r="BD59" s="73"/>
      <c r="BE59" s="4"/>
      <c r="BF59" s="4"/>
      <c r="BG59" s="4"/>
      <c r="BH59" s="4"/>
      <c r="BI59" s="4"/>
      <c r="BJ59" s="4"/>
      <c r="BK59" s="4"/>
      <c r="BL59" s="4"/>
      <c r="BM59" s="4"/>
    </row>
    <row r="60" ht="14.25" customHeight="1" spans="1:65" x14ac:dyDescent="0.25">
      <c r="A60" s="68">
        <f>IF(ISBLANK(CT!A75),"",CT!A75)</f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29">
        <f t="shared" si="47"/>
      </c>
      <c r="V60" s="73">
        <f t="shared" si="48"/>
      </c>
      <c r="W60" s="73">
        <f t="shared" si="49"/>
      </c>
      <c r="X60" s="73">
        <f t="shared" si="50"/>
      </c>
      <c r="Y60" s="73">
        <f t="shared" si="51"/>
      </c>
      <c r="Z60" s="73">
        <f t="shared" si="52"/>
      </c>
      <c r="AA60" s="73">
        <f t="shared" si="53"/>
      </c>
      <c r="AB60" s="4"/>
      <c r="AC60" s="85">
        <f t="shared" si="54"/>
      </c>
      <c r="AD60" s="85">
        <f t="shared" si="55"/>
      </c>
      <c r="AE60" s="85">
        <f t="shared" si="56"/>
      </c>
      <c r="AF60" s="85">
        <f t="shared" si="57"/>
      </c>
      <c r="AG60" s="85">
        <f t="shared" si="58"/>
        <v>0</v>
      </c>
      <c r="AH60" s="85" t="str">
        <f t="shared" si="59"/>
        <v>None</v>
      </c>
      <c r="AI60" s="85" t="str">
        <f t="shared" si="60"/>
        <v>None</v>
      </c>
      <c r="AJ60" s="94">
        <f t="shared" ref="AJ60:AO60" si="144">IF($A60="","",HLOOKUP($AI60,$AD$3:$AR$9,AD$11,FALSE))</f>
      </c>
      <c r="AK60" s="94">
        <f t="shared" si="144"/>
      </c>
      <c r="AL60" s="94">
        <f t="shared" si="144"/>
      </c>
      <c r="AM60" s="94">
        <f t="shared" si="144"/>
      </c>
      <c r="AN60" s="94">
        <f t="shared" si="144"/>
      </c>
      <c r="AO60" s="94">
        <f t="shared" si="144"/>
      </c>
      <c r="AP60" s="95">
        <f t="shared" si="62"/>
        <v>0</v>
      </c>
      <c r="AQ60" s="4"/>
      <c r="AR60" s="6" t="str">
        <f t="shared" si="130"/>
        <v>6</v>
      </c>
      <c r="AS60" s="4"/>
      <c r="AT60" s="73" t="str">
        <f t="shared" ref="AT60:BC60" si="145">IF(AT47,IF(AT$38&gt;$AQ47,$AR47,AT$39),0)</f>
        <v>6</v>
      </c>
      <c r="AU60" s="73" t="str">
        <f t="shared" si="145"/>
        <v>6</v>
      </c>
      <c r="AV60" s="73" t="str">
        <f t="shared" si="145"/>
        <v>6</v>
      </c>
      <c r="AW60" s="73" t="str">
        <f t="shared" si="145"/>
        <v>6</v>
      </c>
      <c r="AX60" s="73" t="str">
        <f t="shared" si="145"/>
        <v>6</v>
      </c>
      <c r="AY60" s="73" t="str">
        <f t="shared" si="145"/>
        <v>6</v>
      </c>
      <c r="AZ60" s="73">
        <f t="shared" si="145"/>
        <v>0</v>
      </c>
      <c r="BA60" s="73">
        <f t="shared" si="145"/>
        <v>0</v>
      </c>
      <c r="BB60" s="73">
        <f t="shared" si="145"/>
        <v>0</v>
      </c>
      <c r="BC60" s="73">
        <f t="shared" si="145"/>
        <v>0</v>
      </c>
      <c r="BD60" s="73"/>
      <c r="BE60" s="4"/>
      <c r="BF60" s="4"/>
      <c r="BG60" s="4"/>
      <c r="BH60" s="4"/>
      <c r="BI60" s="4"/>
      <c r="BJ60" s="4"/>
      <c r="BK60" s="4"/>
      <c r="BL60" s="4"/>
      <c r="BM60" s="4"/>
    </row>
    <row r="61" ht="14.25" customHeight="1" spans="1:65" x14ac:dyDescent="0.25">
      <c r="A61" s="68">
        <f>IF(ISBLANK(CT!A76),"",CT!A76)</f>
      </c>
      <c r="B61" s="6"/>
      <c r="C61" s="6"/>
      <c r="D61" s="6"/>
      <c r="E61" s="6"/>
      <c r="F61" s="6"/>
      <c r="G61" s="96"/>
      <c r="H61" s="96"/>
      <c r="I61" s="96"/>
      <c r="J61" s="96"/>
      <c r="K61" s="6"/>
      <c r="L61" s="6"/>
      <c r="M61" s="6"/>
      <c r="N61" s="6"/>
      <c r="O61" s="6"/>
      <c r="P61" s="6"/>
      <c r="Q61" s="6"/>
      <c r="R61" s="6"/>
      <c r="S61" s="6"/>
      <c r="T61" s="6"/>
      <c r="U61" s="29">
        <f t="shared" si="47"/>
      </c>
      <c r="V61" s="73">
        <f t="shared" si="48"/>
      </c>
      <c r="W61" s="73">
        <f t="shared" si="49"/>
      </c>
      <c r="X61" s="73">
        <f t="shared" si="50"/>
      </c>
      <c r="Y61" s="73">
        <f t="shared" si="51"/>
      </c>
      <c r="Z61" s="73">
        <f t="shared" si="52"/>
      </c>
      <c r="AA61" s="73">
        <f t="shared" si="53"/>
      </c>
      <c r="AB61" s="4"/>
      <c r="AC61" s="85">
        <f t="shared" si="54"/>
      </c>
      <c r="AD61" s="85">
        <f t="shared" si="55"/>
      </c>
      <c r="AE61" s="85">
        <f t="shared" si="56"/>
      </c>
      <c r="AF61" s="85">
        <f t="shared" si="57"/>
      </c>
      <c r="AG61" s="85">
        <f t="shared" si="58"/>
        <v>0</v>
      </c>
      <c r="AH61" s="85" t="str">
        <f t="shared" si="59"/>
        <v>None</v>
      </c>
      <c r="AI61" s="85" t="str">
        <f t="shared" si="60"/>
        <v>None</v>
      </c>
      <c r="AJ61" s="94">
        <f t="shared" ref="AJ61:AO61" si="146">IF($A61="","",HLOOKUP($AI61,$AD$3:$AR$9,AD$11,FALSE))</f>
      </c>
      <c r="AK61" s="94">
        <f t="shared" si="146"/>
      </c>
      <c r="AL61" s="94">
        <f t="shared" si="146"/>
      </c>
      <c r="AM61" s="94">
        <f t="shared" si="146"/>
      </c>
      <c r="AN61" s="94">
        <f t="shared" si="146"/>
      </c>
      <c r="AO61" s="94">
        <f t="shared" si="146"/>
      </c>
      <c r="AP61" s="95">
        <f t="shared" si="62"/>
        <v>0</v>
      </c>
      <c r="AQ61" s="4"/>
      <c r="AR61" s="6" t="str">
        <f t="shared" si="130"/>
        <v>7</v>
      </c>
      <c r="AS61" s="4"/>
      <c r="AT61" s="73" t="str">
        <f t="shared" ref="AT61:BC61" si="147">IF(AT48,IF(AT$38&gt;$AQ48,$AR48,AT$39),0)</f>
        <v>7</v>
      </c>
      <c r="AU61" s="73" t="str">
        <f t="shared" si="147"/>
        <v>7</v>
      </c>
      <c r="AV61" s="73" t="str">
        <f t="shared" si="147"/>
        <v>7</v>
      </c>
      <c r="AW61" s="73" t="str">
        <f t="shared" si="147"/>
        <v>7</v>
      </c>
      <c r="AX61" s="73" t="str">
        <f t="shared" si="147"/>
        <v>7</v>
      </c>
      <c r="AY61" s="73" t="str">
        <f t="shared" si="147"/>
        <v>7</v>
      </c>
      <c r="AZ61" s="73">
        <f t="shared" si="147"/>
        <v>0</v>
      </c>
      <c r="BA61" s="73">
        <f t="shared" si="147"/>
        <v>0</v>
      </c>
      <c r="BB61" s="73">
        <f t="shared" si="147"/>
        <v>0</v>
      </c>
      <c r="BC61" s="73">
        <f t="shared" si="147"/>
        <v>0</v>
      </c>
      <c r="BD61" s="73"/>
      <c r="BE61" s="4"/>
      <c r="BF61" s="4"/>
      <c r="BG61" s="4"/>
      <c r="BH61" s="4"/>
      <c r="BI61" s="4"/>
      <c r="BJ61" s="4"/>
      <c r="BK61" s="4"/>
      <c r="BL61" s="4"/>
      <c r="BM61" s="4"/>
    </row>
    <row r="62" ht="14.25" customHeight="1" spans="1:65" x14ac:dyDescent="0.25">
      <c r="A62" s="68">
        <f>IF(ISBLANK(CT!A77),"",CT!A77)</f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29">
        <f t="shared" si="47"/>
      </c>
      <c r="V62" s="73">
        <f t="shared" si="48"/>
      </c>
      <c r="W62" s="73">
        <f t="shared" si="49"/>
      </c>
      <c r="X62" s="73">
        <f t="shared" si="50"/>
      </c>
      <c r="Y62" s="73">
        <f t="shared" si="51"/>
      </c>
      <c r="Z62" s="73">
        <f t="shared" si="52"/>
      </c>
      <c r="AA62" s="73">
        <f t="shared" si="53"/>
      </c>
      <c r="AB62" s="4"/>
      <c r="AC62" s="85">
        <f t="shared" si="54"/>
      </c>
      <c r="AD62" s="85">
        <f t="shared" si="55"/>
      </c>
      <c r="AE62" s="85">
        <f t="shared" si="56"/>
      </c>
      <c r="AF62" s="85">
        <f t="shared" si="57"/>
      </c>
      <c r="AG62" s="85">
        <f t="shared" si="58"/>
        <v>0</v>
      </c>
      <c r="AH62" s="85" t="str">
        <f t="shared" si="59"/>
        <v>None</v>
      </c>
      <c r="AI62" s="85" t="str">
        <f t="shared" si="60"/>
        <v>None</v>
      </c>
      <c r="AJ62" s="94">
        <f t="shared" ref="AJ62:AO62" si="148">IF($A62="","",HLOOKUP($AI62,$AD$3:$AR$9,AD$11,FALSE))</f>
      </c>
      <c r="AK62" s="94">
        <f t="shared" si="148"/>
      </c>
      <c r="AL62" s="94">
        <f t="shared" si="148"/>
      </c>
      <c r="AM62" s="94">
        <f t="shared" si="148"/>
      </c>
      <c r="AN62" s="94">
        <f t="shared" si="148"/>
      </c>
      <c r="AO62" s="94">
        <f t="shared" si="148"/>
      </c>
      <c r="AP62" s="95">
        <f t="shared" si="62"/>
        <v>0</v>
      </c>
      <c r="AQ62" s="4"/>
      <c r="AR62" s="6" t="str">
        <f t="shared" si="130"/>
        <v>8</v>
      </c>
      <c r="AS62" s="4"/>
      <c r="AT62" s="73" t="str">
        <f t="shared" ref="AT62:BC62" si="149">IF(AT49,IF(AT$38&gt;$AQ49,$AR49,AT$39),0)</f>
        <v>8</v>
      </c>
      <c r="AU62" s="73" t="str">
        <f t="shared" si="149"/>
        <v>8</v>
      </c>
      <c r="AV62" s="73" t="str">
        <f t="shared" si="149"/>
        <v>8</v>
      </c>
      <c r="AW62" s="73" t="str">
        <f t="shared" si="149"/>
        <v>8</v>
      </c>
      <c r="AX62" s="73" t="str">
        <f t="shared" si="149"/>
        <v>8</v>
      </c>
      <c r="AY62" s="73" t="str">
        <f t="shared" si="149"/>
        <v>8</v>
      </c>
      <c r="AZ62" s="73">
        <f t="shared" si="149"/>
        <v>0</v>
      </c>
      <c r="BA62" s="73">
        <f t="shared" si="149"/>
        <v>0</v>
      </c>
      <c r="BB62" s="73">
        <f t="shared" si="149"/>
        <v>0</v>
      </c>
      <c r="BC62" s="73">
        <f t="shared" si="149"/>
        <v>0</v>
      </c>
      <c r="BD62" s="73"/>
      <c r="BE62" s="4"/>
      <c r="BF62" s="4"/>
      <c r="BG62" s="4"/>
      <c r="BH62" s="4"/>
      <c r="BI62" s="4"/>
      <c r="BJ62" s="4"/>
      <c r="BK62" s="4"/>
      <c r="BL62" s="4"/>
      <c r="BM62" s="4"/>
    </row>
    <row r="63" ht="14.25" customHeight="1" spans="1:65" x14ac:dyDescent="0.25">
      <c r="A63" s="68">
        <f>IF(ISBLANK(CT!A78),"",CT!A78)</f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29">
        <f t="shared" si="47"/>
      </c>
      <c r="V63" s="73">
        <f t="shared" si="48"/>
      </c>
      <c r="W63" s="73">
        <f t="shared" si="49"/>
      </c>
      <c r="X63" s="73">
        <f t="shared" si="50"/>
      </c>
      <c r="Y63" s="73">
        <f t="shared" si="51"/>
      </c>
      <c r="Z63" s="73">
        <f t="shared" si="52"/>
      </c>
      <c r="AA63" s="73">
        <f t="shared" si="53"/>
      </c>
      <c r="AB63" s="4"/>
      <c r="AC63" s="85">
        <f t="shared" si="54"/>
      </c>
      <c r="AD63" s="85">
        <f t="shared" si="55"/>
      </c>
      <c r="AE63" s="85">
        <f t="shared" si="56"/>
      </c>
      <c r="AF63" s="85">
        <f t="shared" si="57"/>
      </c>
      <c r="AG63" s="85">
        <f t="shared" si="58"/>
        <v>0</v>
      </c>
      <c r="AH63" s="85" t="str">
        <f t="shared" si="59"/>
        <v>None</v>
      </c>
      <c r="AI63" s="85" t="str">
        <f t="shared" si="60"/>
        <v>None</v>
      </c>
      <c r="AJ63" s="94">
        <f t="shared" ref="AJ63:AO63" si="150">IF($A63="","",HLOOKUP($AI63,$AD$3:$AR$9,AD$11,FALSE))</f>
      </c>
      <c r="AK63" s="94">
        <f t="shared" si="150"/>
      </c>
      <c r="AL63" s="94">
        <f t="shared" si="150"/>
      </c>
      <c r="AM63" s="94">
        <f t="shared" si="150"/>
      </c>
      <c r="AN63" s="94">
        <f t="shared" si="150"/>
      </c>
      <c r="AO63" s="94">
        <f t="shared" si="150"/>
      </c>
      <c r="AP63" s="95">
        <f t="shared" si="62"/>
        <v>0</v>
      </c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</row>
    <row r="64" ht="14.25" customHeight="1" spans="1:65" x14ac:dyDescent="0.25">
      <c r="A64" s="68">
        <f>IF(ISBLANK(CT!A79),"",CT!A79)</f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29">
        <f t="shared" si="47"/>
      </c>
      <c r="V64" s="73">
        <f t="shared" si="48"/>
      </c>
      <c r="W64" s="73">
        <f t="shared" si="49"/>
      </c>
      <c r="X64" s="73">
        <f t="shared" si="50"/>
      </c>
      <c r="Y64" s="73">
        <f t="shared" si="51"/>
      </c>
      <c r="Z64" s="73">
        <f t="shared" si="52"/>
      </c>
      <c r="AA64" s="73">
        <f t="shared" si="53"/>
      </c>
      <c r="AB64" s="4"/>
      <c r="AC64" s="85">
        <f t="shared" si="54"/>
      </c>
      <c r="AD64" s="85">
        <f t="shared" si="55"/>
      </c>
      <c r="AE64" s="85">
        <f t="shared" si="56"/>
      </c>
      <c r="AF64" s="85">
        <f t="shared" si="57"/>
      </c>
      <c r="AG64" s="85">
        <f t="shared" si="58"/>
        <v>0</v>
      </c>
      <c r="AH64" s="85" t="str">
        <f t="shared" si="59"/>
        <v>None</v>
      </c>
      <c r="AI64" s="85" t="str">
        <f t="shared" si="60"/>
        <v>None</v>
      </c>
      <c r="AJ64" s="94">
        <f t="shared" ref="AJ64:AO64" si="151">IF($A64="","",HLOOKUP($AI64,$AD$3:$AR$9,AD$11,FALSE))</f>
      </c>
      <c r="AK64" s="94">
        <f t="shared" si="151"/>
      </c>
      <c r="AL64" s="94">
        <f t="shared" si="151"/>
      </c>
      <c r="AM64" s="94">
        <f t="shared" si="151"/>
      </c>
      <c r="AN64" s="94">
        <f t="shared" si="151"/>
      </c>
      <c r="AO64" s="94">
        <f t="shared" si="151"/>
      </c>
      <c r="AP64" s="95">
        <f t="shared" si="62"/>
        <v>0</v>
      </c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</row>
    <row r="65" ht="14.25" customHeight="1" spans="1:65" x14ac:dyDescent="0.25">
      <c r="A65" s="68">
        <f>IF(ISBLANK(CT!A80),"",CT!A80)</f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29">
        <f t="shared" si="47"/>
      </c>
      <c r="V65" s="73">
        <f t="shared" si="48"/>
      </c>
      <c r="W65" s="73">
        <f t="shared" si="49"/>
      </c>
      <c r="X65" s="73">
        <f t="shared" si="50"/>
      </c>
      <c r="Y65" s="73">
        <f t="shared" si="51"/>
      </c>
      <c r="Z65" s="73">
        <f t="shared" si="52"/>
      </c>
      <c r="AA65" s="73">
        <f t="shared" si="53"/>
      </c>
      <c r="AB65" s="4"/>
      <c r="AC65" s="85">
        <f t="shared" si="54"/>
      </c>
      <c r="AD65" s="85">
        <f t="shared" si="55"/>
      </c>
      <c r="AE65" s="85">
        <f t="shared" si="56"/>
      </c>
      <c r="AF65" s="85">
        <f t="shared" si="57"/>
      </c>
      <c r="AG65" s="85">
        <f t="shared" si="58"/>
        <v>0</v>
      </c>
      <c r="AH65" s="85" t="str">
        <f t="shared" si="59"/>
        <v>None</v>
      </c>
      <c r="AI65" s="85" t="str">
        <f t="shared" si="60"/>
        <v>None</v>
      </c>
      <c r="AJ65" s="94">
        <f t="shared" ref="AJ65:AO65" si="152">IF($A65="","",HLOOKUP($AI65,$AD$3:$AR$9,AD$11,FALSE))</f>
      </c>
      <c r="AK65" s="94">
        <f t="shared" si="152"/>
      </c>
      <c r="AL65" s="94">
        <f t="shared" si="152"/>
      </c>
      <c r="AM65" s="94">
        <f t="shared" si="152"/>
      </c>
      <c r="AN65" s="94">
        <f t="shared" si="152"/>
      </c>
      <c r="AO65" s="94">
        <f t="shared" si="152"/>
      </c>
      <c r="AP65" s="95">
        <f t="shared" si="62"/>
        <v>0</v>
      </c>
      <c r="AQ65" s="4"/>
      <c r="AR65" s="75"/>
      <c r="AS65" s="4"/>
      <c r="AT65" s="76" t="str">
        <f t="shared" ref="AT65:BC65" si="153">AT$3</f>
        <v>5,6</v>
      </c>
      <c r="AU65" s="76" t="str">
        <f t="shared" si="153"/>
        <v>5,7</v>
      </c>
      <c r="AV65" s="76" t="str">
        <f t="shared" si="153"/>
        <v>5,8</v>
      </c>
      <c r="AW65" s="76" t="str">
        <f t="shared" si="153"/>
        <v>6,7</v>
      </c>
      <c r="AX65" s="76" t="str">
        <f t="shared" si="153"/>
        <v>6,8</v>
      </c>
      <c r="AY65" s="76" t="str">
        <f t="shared" si="153"/>
        <v>7,8</v>
      </c>
      <c r="AZ65" s="76">
        <f t="shared" si="153"/>
        <v>5</v>
      </c>
      <c r="BA65" s="76" t="str">
        <f t="shared" si="153"/>
        <v>6</v>
      </c>
      <c r="BB65" s="76" t="str">
        <f t="shared" si="153"/>
        <v>7</v>
      </c>
      <c r="BC65" s="76" t="str">
        <f t="shared" si="153"/>
        <v>8</v>
      </c>
      <c r="BD65" s="76"/>
      <c r="BE65" s="4"/>
      <c r="BF65" s="4"/>
      <c r="BG65" s="4"/>
      <c r="BH65" s="4"/>
      <c r="BI65" s="4"/>
      <c r="BJ65" s="4"/>
      <c r="BK65" s="4"/>
      <c r="BL65" s="4"/>
      <c r="BM65" s="4"/>
    </row>
    <row r="66" ht="14.25" customHeight="1" spans="1:65" x14ac:dyDescent="0.25">
      <c r="A66" s="68">
        <f>IF(ISBLANK(CT!A81),"",CT!A81)</f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29">
        <f t="shared" si="47"/>
      </c>
      <c r="V66" s="73">
        <f t="shared" si="48"/>
      </c>
      <c r="W66" s="73">
        <f t="shared" si="49"/>
      </c>
      <c r="X66" s="73">
        <f t="shared" si="50"/>
      </c>
      <c r="Y66" s="73">
        <f t="shared" si="51"/>
      </c>
      <c r="Z66" s="73">
        <f t="shared" si="52"/>
      </c>
      <c r="AA66" s="73">
        <f t="shared" si="53"/>
      </c>
      <c r="AB66" s="4"/>
      <c r="AC66" s="85">
        <f t="shared" si="54"/>
      </c>
      <c r="AD66" s="85">
        <f t="shared" si="55"/>
      </c>
      <c r="AE66" s="85">
        <f t="shared" si="56"/>
      </c>
      <c r="AF66" s="85">
        <f t="shared" si="57"/>
      </c>
      <c r="AG66" s="85">
        <f t="shared" si="58"/>
        <v>0</v>
      </c>
      <c r="AH66" s="85" t="str">
        <f t="shared" si="59"/>
        <v>None</v>
      </c>
      <c r="AI66" s="85" t="str">
        <f t="shared" si="60"/>
        <v>None</v>
      </c>
      <c r="AJ66" s="94">
        <f t="shared" ref="AJ66:AO66" si="154">IF($A66="","",HLOOKUP($AI66,$AD$3:$AR$9,AD$11,FALSE))</f>
      </c>
      <c r="AK66" s="94">
        <f t="shared" si="154"/>
      </c>
      <c r="AL66" s="94">
        <f t="shared" si="154"/>
      </c>
      <c r="AM66" s="94">
        <f t="shared" si="154"/>
      </c>
      <c r="AN66" s="94">
        <f t="shared" si="154"/>
      </c>
      <c r="AO66" s="94">
        <f t="shared" si="154"/>
      </c>
      <c r="AP66" s="95">
        <f t="shared" si="62"/>
        <v>0</v>
      </c>
      <c r="AQ66" s="4"/>
      <c r="AR66" s="6" t="str">
        <f t="shared" ref="AR66:AR75" si="155">$AR53</f>
        <v>5,6</v>
      </c>
      <c r="AS66" s="4"/>
      <c r="AT66" s="73">
        <f t="shared" ref="AT66:BC66" si="156">IF(AT40,IF(AT$38&gt;$AQ40,AT$39,$AR40),0)</f>
        <v>0</v>
      </c>
      <c r="AU66" s="73">
        <f t="shared" si="156"/>
        <v>0</v>
      </c>
      <c r="AV66" s="73">
        <f t="shared" si="156"/>
        <v>0</v>
      </c>
      <c r="AW66" s="73">
        <f t="shared" si="156"/>
        <v>0</v>
      </c>
      <c r="AX66" s="73">
        <f t="shared" si="156"/>
        <v>0</v>
      </c>
      <c r="AY66" s="73">
        <f t="shared" si="156"/>
        <v>0</v>
      </c>
      <c r="AZ66" s="73" t="str">
        <f t="shared" si="156"/>
        <v>5,6</v>
      </c>
      <c r="BA66" s="73" t="str">
        <f t="shared" si="156"/>
        <v>5,6</v>
      </c>
      <c r="BB66" s="73" t="str">
        <f t="shared" si="156"/>
        <v>5,6</v>
      </c>
      <c r="BC66" s="73" t="str">
        <f t="shared" si="156"/>
        <v>5,6</v>
      </c>
      <c r="BD66" s="73"/>
      <c r="BE66" s="4"/>
      <c r="BF66" s="4"/>
      <c r="BG66" s="4"/>
      <c r="BH66" s="4"/>
      <c r="BI66" s="4"/>
      <c r="BJ66" s="4"/>
      <c r="BK66" s="4"/>
      <c r="BL66" s="4"/>
      <c r="BM66" s="4"/>
    </row>
    <row r="67" ht="14.25" customHeight="1" spans="1:65" x14ac:dyDescent="0.25">
      <c r="A67" s="68">
        <f>IF(ISBLANK(CT!A82),"",CT!A82)</f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29">
        <f t="shared" si="47"/>
      </c>
      <c r="V67" s="73">
        <f t="shared" si="48"/>
      </c>
      <c r="W67" s="73">
        <f t="shared" si="49"/>
      </c>
      <c r="X67" s="73">
        <f t="shared" si="50"/>
      </c>
      <c r="Y67" s="73">
        <f t="shared" si="51"/>
      </c>
      <c r="Z67" s="73">
        <f t="shared" si="52"/>
      </c>
      <c r="AA67" s="73">
        <f t="shared" si="53"/>
      </c>
      <c r="AB67" s="4"/>
      <c r="AC67" s="85">
        <f t="shared" si="54"/>
      </c>
      <c r="AD67" s="85">
        <f t="shared" si="55"/>
      </c>
      <c r="AE67" s="85">
        <f t="shared" si="56"/>
      </c>
      <c r="AF67" s="85">
        <f t="shared" si="57"/>
      </c>
      <c r="AG67" s="85">
        <f t="shared" si="58"/>
        <v>0</v>
      </c>
      <c r="AH67" s="85" t="str">
        <f t="shared" si="59"/>
        <v>None</v>
      </c>
      <c r="AI67" s="85" t="str">
        <f t="shared" si="60"/>
        <v>None</v>
      </c>
      <c r="AJ67" s="94">
        <f t="shared" ref="AJ67:AO67" si="157">IF($A67="","",HLOOKUP($AI67,$AD$3:$AR$9,AD$11,FALSE))</f>
      </c>
      <c r="AK67" s="94">
        <f t="shared" si="157"/>
      </c>
      <c r="AL67" s="94">
        <f t="shared" si="157"/>
      </c>
      <c r="AM67" s="94">
        <f t="shared" si="157"/>
      </c>
      <c r="AN67" s="94">
        <f t="shared" si="157"/>
      </c>
      <c r="AO67" s="94">
        <f t="shared" si="157"/>
      </c>
      <c r="AP67" s="95">
        <f t="shared" si="62"/>
        <v>0</v>
      </c>
      <c r="AQ67" s="4"/>
      <c r="AR67" s="6" t="str">
        <f t="shared" si="155"/>
        <v>5,7</v>
      </c>
      <c r="AS67" s="4"/>
      <c r="AT67" s="73">
        <f t="shared" ref="AT67:BC67" si="158">IF(AT41,IF(AT$38&gt;$AQ41,AT$39,$AR41),0)</f>
        <v>0</v>
      </c>
      <c r="AU67" s="73">
        <f t="shared" si="158"/>
        <v>0</v>
      </c>
      <c r="AV67" s="73">
        <f t="shared" si="158"/>
        <v>0</v>
      </c>
      <c r="AW67" s="73">
        <f t="shared" si="158"/>
        <v>0</v>
      </c>
      <c r="AX67" s="73">
        <f t="shared" si="158"/>
        <v>0</v>
      </c>
      <c r="AY67" s="73">
        <f t="shared" si="158"/>
        <v>0</v>
      </c>
      <c r="AZ67" s="73" t="str">
        <f t="shared" si="158"/>
        <v>5,7</v>
      </c>
      <c r="BA67" s="73" t="str">
        <f t="shared" si="158"/>
        <v>5,7</v>
      </c>
      <c r="BB67" s="73" t="str">
        <f t="shared" si="158"/>
        <v>5,7</v>
      </c>
      <c r="BC67" s="73" t="str">
        <f t="shared" si="158"/>
        <v>5,7</v>
      </c>
      <c r="BD67" s="73"/>
      <c r="BE67" s="4"/>
      <c r="BF67" s="4"/>
      <c r="BG67" s="4"/>
      <c r="BH67" s="4"/>
      <c r="BI67" s="4"/>
      <c r="BJ67" s="4"/>
      <c r="BK67" s="4"/>
      <c r="BL67" s="4"/>
      <c r="BM67" s="4"/>
    </row>
    <row r="68" ht="14.25" customHeight="1" spans="1:65" x14ac:dyDescent="0.25">
      <c r="A68" s="68">
        <f>IF(ISBLANK(CT!A83),"",CT!A83)</f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29">
        <f t="shared" si="47"/>
      </c>
      <c r="V68" s="73">
        <f t="shared" si="48"/>
      </c>
      <c r="W68" s="73">
        <f t="shared" si="49"/>
      </c>
      <c r="X68" s="73">
        <f t="shared" si="50"/>
      </c>
      <c r="Y68" s="73">
        <f t="shared" si="51"/>
      </c>
      <c r="Z68" s="73">
        <f t="shared" si="52"/>
      </c>
      <c r="AA68" s="73">
        <f t="shared" si="53"/>
      </c>
      <c r="AB68" s="4"/>
      <c r="AC68" s="85">
        <f t="shared" si="54"/>
      </c>
      <c r="AD68" s="85">
        <f t="shared" si="55"/>
      </c>
      <c r="AE68" s="85">
        <f t="shared" si="56"/>
      </c>
      <c r="AF68" s="85">
        <f t="shared" si="57"/>
      </c>
      <c r="AG68" s="85">
        <f t="shared" si="58"/>
        <v>0</v>
      </c>
      <c r="AH68" s="85" t="str">
        <f t="shared" si="59"/>
        <v>None</v>
      </c>
      <c r="AI68" s="85" t="str">
        <f t="shared" si="60"/>
        <v>None</v>
      </c>
      <c r="AJ68" s="94">
        <f t="shared" ref="AJ68:AO68" si="159">IF($A68="","",HLOOKUP($AI68,$AD$3:$AR$9,AD$11,FALSE))</f>
      </c>
      <c r="AK68" s="94">
        <f t="shared" si="159"/>
      </c>
      <c r="AL68" s="94">
        <f t="shared" si="159"/>
      </c>
      <c r="AM68" s="94">
        <f t="shared" si="159"/>
      </c>
      <c r="AN68" s="94">
        <f t="shared" si="159"/>
      </c>
      <c r="AO68" s="94">
        <f t="shared" si="159"/>
      </c>
      <c r="AP68" s="95">
        <f t="shared" si="62"/>
        <v>0</v>
      </c>
      <c r="AQ68" s="4"/>
      <c r="AR68" s="6" t="str">
        <f t="shared" si="155"/>
        <v>5,8</v>
      </c>
      <c r="AS68" s="4"/>
      <c r="AT68" s="73">
        <f t="shared" ref="AT68:BC68" si="160">IF(AT42,IF(AT$38&gt;$AQ42,AT$39,$AR42),0)</f>
        <v>0</v>
      </c>
      <c r="AU68" s="73">
        <f t="shared" si="160"/>
        <v>0</v>
      </c>
      <c r="AV68" s="73">
        <f t="shared" si="160"/>
        <v>0</v>
      </c>
      <c r="AW68" s="73">
        <f t="shared" si="160"/>
        <v>0</v>
      </c>
      <c r="AX68" s="73">
        <f t="shared" si="160"/>
        <v>0</v>
      </c>
      <c r="AY68" s="73">
        <f t="shared" si="160"/>
        <v>0</v>
      </c>
      <c r="AZ68" s="73" t="str">
        <f t="shared" si="160"/>
        <v>5,8</v>
      </c>
      <c r="BA68" s="73" t="str">
        <f t="shared" si="160"/>
        <v>5,8</v>
      </c>
      <c r="BB68" s="73" t="str">
        <f t="shared" si="160"/>
        <v>5,8</v>
      </c>
      <c r="BC68" s="73" t="str">
        <f t="shared" si="160"/>
        <v>5,8</v>
      </c>
      <c r="BD68" s="73"/>
      <c r="BE68" s="4"/>
      <c r="BF68" s="4"/>
      <c r="BG68" s="4"/>
      <c r="BH68" s="4"/>
      <c r="BI68" s="4"/>
      <c r="BJ68" s="4"/>
      <c r="BK68" s="4"/>
      <c r="BL68" s="4"/>
      <c r="BM68" s="4"/>
    </row>
    <row r="69" ht="14.25" customHeight="1" spans="1:65" x14ac:dyDescent="0.25">
      <c r="A69" s="68">
        <f>IF(ISBLANK(CT!A84),"",CT!A84)</f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29">
        <f t="shared" si="47"/>
      </c>
      <c r="V69" s="73">
        <f t="shared" si="48"/>
      </c>
      <c r="W69" s="73">
        <f t="shared" si="49"/>
      </c>
      <c r="X69" s="73">
        <f t="shared" si="50"/>
      </c>
      <c r="Y69" s="73">
        <f t="shared" si="51"/>
      </c>
      <c r="Z69" s="73">
        <f t="shared" si="52"/>
      </c>
      <c r="AA69" s="73">
        <f t="shared" si="53"/>
      </c>
      <c r="AB69" s="4"/>
      <c r="AC69" s="85">
        <f t="shared" si="54"/>
      </c>
      <c r="AD69" s="85">
        <f t="shared" si="55"/>
      </c>
      <c r="AE69" s="85">
        <f t="shared" si="56"/>
      </c>
      <c r="AF69" s="85">
        <f t="shared" si="57"/>
      </c>
      <c r="AG69" s="85">
        <f t="shared" si="58"/>
        <v>0</v>
      </c>
      <c r="AH69" s="85" t="str">
        <f t="shared" si="59"/>
        <v>None</v>
      </c>
      <c r="AI69" s="85" t="str">
        <f t="shared" si="60"/>
        <v>None</v>
      </c>
      <c r="AJ69" s="94">
        <f t="shared" ref="AJ69:AO69" si="161">IF($A69="","",HLOOKUP($AI69,$AD$3:$AR$9,AD$11,FALSE))</f>
      </c>
      <c r="AK69" s="94">
        <f t="shared" si="161"/>
      </c>
      <c r="AL69" s="94">
        <f t="shared" si="161"/>
      </c>
      <c r="AM69" s="94">
        <f t="shared" si="161"/>
      </c>
      <c r="AN69" s="94">
        <f t="shared" si="161"/>
      </c>
      <c r="AO69" s="94">
        <f t="shared" si="161"/>
      </c>
      <c r="AP69" s="95">
        <f t="shared" si="62"/>
        <v>0</v>
      </c>
      <c r="AQ69" s="4"/>
      <c r="AR69" s="6" t="str">
        <f t="shared" si="155"/>
        <v>6,7</v>
      </c>
      <c r="AS69" s="4"/>
      <c r="AT69" s="73">
        <f t="shared" ref="AT69:BC69" si="162">IF(AT43,IF(AT$38&gt;$AQ43,AT$39,$AR43),0)</f>
        <v>0</v>
      </c>
      <c r="AU69" s="73">
        <f t="shared" si="162"/>
        <v>0</v>
      </c>
      <c r="AV69" s="73">
        <f t="shared" si="162"/>
        <v>0</v>
      </c>
      <c r="AW69" s="73">
        <f t="shared" si="162"/>
        <v>0</v>
      </c>
      <c r="AX69" s="73">
        <f t="shared" si="162"/>
        <v>0</v>
      </c>
      <c r="AY69" s="73">
        <f t="shared" si="162"/>
        <v>0</v>
      </c>
      <c r="AZ69" s="73" t="str">
        <f t="shared" si="162"/>
        <v>6,7</v>
      </c>
      <c r="BA69" s="73" t="str">
        <f t="shared" si="162"/>
        <v>6,7</v>
      </c>
      <c r="BB69" s="73" t="str">
        <f t="shared" si="162"/>
        <v>6,7</v>
      </c>
      <c r="BC69" s="73" t="str">
        <f t="shared" si="162"/>
        <v>6,7</v>
      </c>
      <c r="BD69" s="73"/>
      <c r="BE69" s="4"/>
      <c r="BF69" s="4"/>
      <c r="BG69" s="4"/>
      <c r="BH69" s="4"/>
      <c r="BI69" s="4"/>
      <c r="BJ69" s="4"/>
      <c r="BK69" s="4"/>
      <c r="BL69" s="4"/>
      <c r="BM69" s="4"/>
    </row>
    <row r="70" ht="14.25" customHeight="1" spans="1:65" x14ac:dyDescent="0.25">
      <c r="A70" s="68">
        <f>IF(ISBLANK(CT!A85),"",CT!A85)</f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29">
        <f t="shared" si="47"/>
      </c>
      <c r="V70" s="73">
        <f t="shared" si="48"/>
      </c>
      <c r="W70" s="73">
        <f t="shared" si="49"/>
      </c>
      <c r="X70" s="73">
        <f t="shared" si="50"/>
      </c>
      <c r="Y70" s="73">
        <f t="shared" si="51"/>
      </c>
      <c r="Z70" s="73">
        <f t="shared" si="52"/>
      </c>
      <c r="AA70" s="73">
        <f t="shared" si="53"/>
      </c>
      <c r="AB70" s="4"/>
      <c r="AC70" s="85">
        <f t="shared" si="54"/>
      </c>
      <c r="AD70" s="85">
        <f t="shared" si="55"/>
      </c>
      <c r="AE70" s="85">
        <f t="shared" si="56"/>
      </c>
      <c r="AF70" s="85">
        <f t="shared" si="57"/>
      </c>
      <c r="AG70" s="85">
        <f t="shared" si="58"/>
        <v>0</v>
      </c>
      <c r="AH70" s="85" t="str">
        <f t="shared" si="59"/>
        <v>None</v>
      </c>
      <c r="AI70" s="85" t="str">
        <f t="shared" si="60"/>
        <v>None</v>
      </c>
      <c r="AJ70" s="94">
        <f t="shared" ref="AJ70:AO70" si="163">IF($A70="","",HLOOKUP($AI70,$AD$3:$AR$9,AD$11,FALSE))</f>
      </c>
      <c r="AK70" s="94">
        <f t="shared" si="163"/>
      </c>
      <c r="AL70" s="94">
        <f t="shared" si="163"/>
      </c>
      <c r="AM70" s="94">
        <f t="shared" si="163"/>
      </c>
      <c r="AN70" s="94">
        <f t="shared" si="163"/>
      </c>
      <c r="AO70" s="94">
        <f t="shared" si="163"/>
      </c>
      <c r="AP70" s="95">
        <f t="shared" si="62"/>
        <v>0</v>
      </c>
      <c r="AQ70" s="4"/>
      <c r="AR70" s="6" t="str">
        <f t="shared" si="155"/>
        <v>6,8</v>
      </c>
      <c r="AS70" s="4"/>
      <c r="AT70" s="73">
        <f t="shared" ref="AT70:BC70" si="164">IF(AT44,IF(AT$38&gt;$AQ44,AT$39,$AR44),0)</f>
        <v>0</v>
      </c>
      <c r="AU70" s="73">
        <f t="shared" si="164"/>
        <v>0</v>
      </c>
      <c r="AV70" s="73">
        <f t="shared" si="164"/>
        <v>0</v>
      </c>
      <c r="AW70" s="73">
        <f t="shared" si="164"/>
        <v>0</v>
      </c>
      <c r="AX70" s="73">
        <f t="shared" si="164"/>
        <v>0</v>
      </c>
      <c r="AY70" s="73">
        <f t="shared" si="164"/>
        <v>0</v>
      </c>
      <c r="AZ70" s="73" t="str">
        <f t="shared" si="164"/>
        <v>6,8</v>
      </c>
      <c r="BA70" s="73" t="str">
        <f t="shared" si="164"/>
        <v>6,8</v>
      </c>
      <c r="BB70" s="73" t="str">
        <f t="shared" si="164"/>
        <v>6,8</v>
      </c>
      <c r="BC70" s="73" t="str">
        <f t="shared" si="164"/>
        <v>6,8</v>
      </c>
      <c r="BD70" s="73"/>
      <c r="BE70" s="4"/>
      <c r="BF70" s="4"/>
      <c r="BG70" s="4"/>
      <c r="BH70" s="4"/>
      <c r="BI70" s="4"/>
      <c r="BJ70" s="4"/>
      <c r="BK70" s="4"/>
      <c r="BL70" s="4"/>
      <c r="BM70" s="4"/>
    </row>
    <row r="71" ht="14.25" customHeight="1" spans="1:65" x14ac:dyDescent="0.25">
      <c r="A71" s="68">
        <f>IF(ISBLANK(CT!A86),"",CT!A86)</f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96"/>
      <c r="M71" s="96"/>
      <c r="N71" s="96"/>
      <c r="O71" s="6"/>
      <c r="P71" s="6"/>
      <c r="Q71" s="6"/>
      <c r="R71" s="6"/>
      <c r="S71" s="6"/>
      <c r="T71" s="6"/>
      <c r="U71" s="29">
        <f t="shared" si="47"/>
      </c>
      <c r="V71" s="73">
        <f t="shared" si="48"/>
      </c>
      <c r="W71" s="73">
        <f t="shared" si="49"/>
      </c>
      <c r="X71" s="73">
        <f t="shared" si="50"/>
      </c>
      <c r="Y71" s="73">
        <f t="shared" si="51"/>
      </c>
      <c r="Z71" s="73">
        <f t="shared" si="52"/>
      </c>
      <c r="AA71" s="73">
        <f t="shared" si="53"/>
      </c>
      <c r="AB71" s="4"/>
      <c r="AC71" s="85">
        <f t="shared" si="54"/>
      </c>
      <c r="AD71" s="85">
        <f t="shared" si="55"/>
      </c>
      <c r="AE71" s="85">
        <f t="shared" si="56"/>
      </c>
      <c r="AF71" s="85">
        <f t="shared" si="57"/>
      </c>
      <c r="AG71" s="85">
        <f t="shared" si="58"/>
        <v>0</v>
      </c>
      <c r="AH71" s="85" t="str">
        <f t="shared" si="59"/>
        <v>None</v>
      </c>
      <c r="AI71" s="85" t="str">
        <f t="shared" si="60"/>
        <v>None</v>
      </c>
      <c r="AJ71" s="94">
        <f t="shared" ref="AJ71:AO71" si="165">IF($A71="","",HLOOKUP($AI71,$AD$3:$AR$9,AD$11,FALSE))</f>
      </c>
      <c r="AK71" s="94">
        <f t="shared" si="165"/>
      </c>
      <c r="AL71" s="94">
        <f t="shared" si="165"/>
      </c>
      <c r="AM71" s="94">
        <f t="shared" si="165"/>
      </c>
      <c r="AN71" s="94">
        <f t="shared" si="165"/>
      </c>
      <c r="AO71" s="94">
        <f t="shared" si="165"/>
      </c>
      <c r="AP71" s="95">
        <f t="shared" si="62"/>
        <v>0</v>
      </c>
      <c r="AQ71" s="4"/>
      <c r="AR71" s="6" t="str">
        <f t="shared" si="155"/>
        <v>7,8</v>
      </c>
      <c r="AS71" s="4"/>
      <c r="AT71" s="73">
        <f t="shared" ref="AT71:BC71" si="166">IF(AT45,IF(AT$38&gt;$AQ45,AT$39,$AR45),0)</f>
        <v>0</v>
      </c>
      <c r="AU71" s="73">
        <f t="shared" si="166"/>
        <v>0</v>
      </c>
      <c r="AV71" s="73">
        <f t="shared" si="166"/>
        <v>0</v>
      </c>
      <c r="AW71" s="73">
        <f t="shared" si="166"/>
        <v>0</v>
      </c>
      <c r="AX71" s="73">
        <f t="shared" si="166"/>
        <v>0</v>
      </c>
      <c r="AY71" s="73">
        <f t="shared" si="166"/>
        <v>0</v>
      </c>
      <c r="AZ71" s="73" t="str">
        <f t="shared" si="166"/>
        <v>7,8</v>
      </c>
      <c r="BA71" s="73" t="str">
        <f t="shared" si="166"/>
        <v>7,8</v>
      </c>
      <c r="BB71" s="73" t="str">
        <f t="shared" si="166"/>
        <v>7,8</v>
      </c>
      <c r="BC71" s="73" t="str">
        <f t="shared" si="166"/>
        <v>7,8</v>
      </c>
      <c r="BD71" s="73"/>
      <c r="BE71" s="4"/>
      <c r="BF71" s="4"/>
      <c r="BG71" s="4"/>
      <c r="BH71" s="4"/>
      <c r="BI71" s="4"/>
      <c r="BJ71" s="4"/>
      <c r="BK71" s="4"/>
      <c r="BL71" s="4"/>
      <c r="BM71" s="4"/>
    </row>
    <row r="72" ht="14.25" customHeight="1" spans="1:65" x14ac:dyDescent="0.25">
      <c r="A72" s="68">
        <f>IF(ISBLANK(CT!A87),"",CT!A87)</f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29">
        <f t="shared" si="47"/>
      </c>
      <c r="V72" s="73">
        <f t="shared" si="48"/>
      </c>
      <c r="W72" s="73">
        <f t="shared" si="49"/>
      </c>
      <c r="X72" s="73">
        <f t="shared" si="50"/>
      </c>
      <c r="Y72" s="73">
        <f t="shared" si="51"/>
      </c>
      <c r="Z72" s="73">
        <f t="shared" si="52"/>
      </c>
      <c r="AA72" s="73">
        <f t="shared" si="53"/>
      </c>
      <c r="AB72" s="4"/>
      <c r="AC72" s="85">
        <f t="shared" si="54"/>
      </c>
      <c r="AD72" s="85">
        <f t="shared" si="55"/>
      </c>
      <c r="AE72" s="85">
        <f t="shared" si="56"/>
      </c>
      <c r="AF72" s="85">
        <f t="shared" si="57"/>
      </c>
      <c r="AG72" s="85">
        <f t="shared" si="58"/>
        <v>0</v>
      </c>
      <c r="AH72" s="85" t="str">
        <f t="shared" si="59"/>
        <v>None</v>
      </c>
      <c r="AI72" s="85" t="str">
        <f t="shared" si="60"/>
        <v>None</v>
      </c>
      <c r="AJ72" s="94">
        <f t="shared" ref="AJ72:AO72" si="167">IF($A72="","",HLOOKUP($AI72,$AD$3:$AR$9,AD$11,FALSE))</f>
      </c>
      <c r="AK72" s="94">
        <f t="shared" si="167"/>
      </c>
      <c r="AL72" s="94">
        <f t="shared" si="167"/>
      </c>
      <c r="AM72" s="94">
        <f t="shared" si="167"/>
      </c>
      <c r="AN72" s="94">
        <f t="shared" si="167"/>
      </c>
      <c r="AO72" s="94">
        <f t="shared" si="167"/>
      </c>
      <c r="AP72" s="95">
        <f t="shared" si="62"/>
        <v>0</v>
      </c>
      <c r="AQ72" s="4"/>
      <c r="AR72" s="6">
        <f t="shared" si="155"/>
        <v>5</v>
      </c>
      <c r="AS72" s="4"/>
      <c r="AT72" s="73" t="str">
        <f t="shared" ref="AT72:BC72" si="168">IF(AT46,IF(AT$38&gt;$AQ46,AT$39,$AR46),0)</f>
        <v>5,6</v>
      </c>
      <c r="AU72" s="73" t="str">
        <f t="shared" si="168"/>
        <v>5,7</v>
      </c>
      <c r="AV72" s="73" t="str">
        <f t="shared" si="168"/>
        <v>5,8</v>
      </c>
      <c r="AW72" s="73" t="str">
        <f t="shared" si="168"/>
        <v>6,7</v>
      </c>
      <c r="AX72" s="73" t="str">
        <f t="shared" si="168"/>
        <v>6,8</v>
      </c>
      <c r="AY72" s="73" t="str">
        <f t="shared" si="168"/>
        <v>7,8</v>
      </c>
      <c r="AZ72" s="73">
        <f t="shared" si="168"/>
        <v>0</v>
      </c>
      <c r="BA72" s="73">
        <f t="shared" si="168"/>
        <v>0</v>
      </c>
      <c r="BB72" s="73">
        <f t="shared" si="168"/>
        <v>0</v>
      </c>
      <c r="BC72" s="73">
        <f t="shared" si="168"/>
        <v>0</v>
      </c>
      <c r="BD72" s="73"/>
      <c r="BE72" s="4"/>
      <c r="BF72" s="4"/>
      <c r="BG72" s="4"/>
      <c r="BH72" s="4"/>
      <c r="BI72" s="4"/>
      <c r="BJ72" s="4"/>
      <c r="BK72" s="4"/>
      <c r="BL72" s="4"/>
      <c r="BM72" s="4"/>
    </row>
    <row r="73" ht="14.25" customHeight="1" spans="1:65" x14ac:dyDescent="0.25">
      <c r="A73" s="68">
        <f>IF(ISBLANK(CT!A88),"",CT!A88)</f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29">
        <f t="shared" si="47"/>
      </c>
      <c r="V73" s="73">
        <f t="shared" si="48"/>
      </c>
      <c r="W73" s="73">
        <f t="shared" si="49"/>
      </c>
      <c r="X73" s="73">
        <f t="shared" si="50"/>
      </c>
      <c r="Y73" s="73">
        <f t="shared" si="51"/>
      </c>
      <c r="Z73" s="73">
        <f t="shared" si="52"/>
      </c>
      <c r="AA73" s="73">
        <f t="shared" si="53"/>
      </c>
      <c r="AB73" s="4"/>
      <c r="AC73" s="85">
        <f t="shared" si="54"/>
      </c>
      <c r="AD73" s="85">
        <f t="shared" si="55"/>
      </c>
      <c r="AE73" s="85">
        <f t="shared" si="56"/>
      </c>
      <c r="AF73" s="85">
        <f t="shared" si="57"/>
      </c>
      <c r="AG73" s="85">
        <f t="shared" si="58"/>
        <v>0</v>
      </c>
      <c r="AH73" s="85" t="str">
        <f t="shared" si="59"/>
        <v>None</v>
      </c>
      <c r="AI73" s="85" t="str">
        <f t="shared" si="60"/>
        <v>None</v>
      </c>
      <c r="AJ73" s="94">
        <f t="shared" ref="AJ73:AO73" si="169">IF($A73="","",HLOOKUP($AI73,$AD$3:$AR$9,AD$11,FALSE))</f>
      </c>
      <c r="AK73" s="94">
        <f t="shared" si="169"/>
      </c>
      <c r="AL73" s="94">
        <f t="shared" si="169"/>
      </c>
      <c r="AM73" s="94">
        <f t="shared" si="169"/>
      </c>
      <c r="AN73" s="94">
        <f t="shared" si="169"/>
      </c>
      <c r="AO73" s="94">
        <f t="shared" si="169"/>
      </c>
      <c r="AP73" s="95">
        <f t="shared" si="62"/>
        <v>0</v>
      </c>
      <c r="AQ73" s="4"/>
      <c r="AR73" s="6" t="str">
        <f t="shared" si="155"/>
        <v>6</v>
      </c>
      <c r="AS73" s="4"/>
      <c r="AT73" s="73" t="str">
        <f t="shared" ref="AT73:BC73" si="170">IF(AT47,IF(AT$38&gt;$AQ47,AT$39,$AR47),0)</f>
        <v>5,6</v>
      </c>
      <c r="AU73" s="73" t="str">
        <f t="shared" si="170"/>
        <v>5,7</v>
      </c>
      <c r="AV73" s="73" t="str">
        <f t="shared" si="170"/>
        <v>5,8</v>
      </c>
      <c r="AW73" s="73" t="str">
        <f t="shared" si="170"/>
        <v>6,7</v>
      </c>
      <c r="AX73" s="73" t="str">
        <f t="shared" si="170"/>
        <v>6,8</v>
      </c>
      <c r="AY73" s="73" t="str">
        <f t="shared" si="170"/>
        <v>7,8</v>
      </c>
      <c r="AZ73" s="73">
        <f t="shared" si="170"/>
        <v>0</v>
      </c>
      <c r="BA73" s="73">
        <f t="shared" si="170"/>
        <v>0</v>
      </c>
      <c r="BB73" s="73">
        <f t="shared" si="170"/>
        <v>0</v>
      </c>
      <c r="BC73" s="73">
        <f t="shared" si="170"/>
        <v>0</v>
      </c>
      <c r="BD73" s="73"/>
      <c r="BE73" s="4"/>
      <c r="BF73" s="4"/>
      <c r="BG73" s="4"/>
      <c r="BH73" s="4"/>
      <c r="BI73" s="4"/>
      <c r="BJ73" s="4"/>
      <c r="BK73" s="4"/>
      <c r="BL73" s="4"/>
      <c r="BM73" s="4"/>
    </row>
    <row r="74" ht="14.25" customHeight="1" spans="1:65" x14ac:dyDescent="0.25">
      <c r="A74" s="68">
        <f>IF(ISBLANK(CT!A89),"",CT!A89)</f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29">
        <f t="shared" si="47"/>
      </c>
      <c r="V74" s="73">
        <f t="shared" si="48"/>
      </c>
      <c r="W74" s="73">
        <f t="shared" si="49"/>
      </c>
      <c r="X74" s="73">
        <f t="shared" si="50"/>
      </c>
      <c r="Y74" s="73">
        <f t="shared" si="51"/>
      </c>
      <c r="Z74" s="73">
        <f t="shared" si="52"/>
      </c>
      <c r="AA74" s="73">
        <f t="shared" si="53"/>
      </c>
      <c r="AB74" s="4"/>
      <c r="AC74" s="85">
        <f t="shared" si="54"/>
      </c>
      <c r="AD74" s="85">
        <f t="shared" si="55"/>
      </c>
      <c r="AE74" s="85">
        <f t="shared" si="56"/>
      </c>
      <c r="AF74" s="85">
        <f t="shared" si="57"/>
      </c>
      <c r="AG74" s="85">
        <f t="shared" si="58"/>
        <v>0</v>
      </c>
      <c r="AH74" s="85" t="str">
        <f t="shared" si="59"/>
        <v>None</v>
      </c>
      <c r="AI74" s="85" t="str">
        <f t="shared" si="60"/>
        <v>None</v>
      </c>
      <c r="AJ74" s="94">
        <f t="shared" ref="AJ74:AO74" si="171">IF($A74="","",HLOOKUP($AI74,$AD$3:$AR$9,AD$11,FALSE))</f>
      </c>
      <c r="AK74" s="94">
        <f t="shared" si="171"/>
      </c>
      <c r="AL74" s="94">
        <f t="shared" si="171"/>
      </c>
      <c r="AM74" s="94">
        <f t="shared" si="171"/>
      </c>
      <c r="AN74" s="94">
        <f t="shared" si="171"/>
      </c>
      <c r="AO74" s="94">
        <f t="shared" si="171"/>
      </c>
      <c r="AP74" s="95">
        <f t="shared" si="62"/>
        <v>0</v>
      </c>
      <c r="AQ74" s="4"/>
      <c r="AR74" s="6" t="str">
        <f t="shared" si="155"/>
        <v>7</v>
      </c>
      <c r="AS74" s="4"/>
      <c r="AT74" s="73" t="str">
        <f t="shared" ref="AT74:BC74" si="172">IF(AT48,IF(AT$38&gt;$AQ48,AT$39,$AR48),0)</f>
        <v>5,6</v>
      </c>
      <c r="AU74" s="73" t="str">
        <f t="shared" si="172"/>
        <v>5,7</v>
      </c>
      <c r="AV74" s="73" t="str">
        <f t="shared" si="172"/>
        <v>5,8</v>
      </c>
      <c r="AW74" s="73" t="str">
        <f t="shared" si="172"/>
        <v>6,7</v>
      </c>
      <c r="AX74" s="73" t="str">
        <f t="shared" si="172"/>
        <v>6,8</v>
      </c>
      <c r="AY74" s="73" t="str">
        <f t="shared" si="172"/>
        <v>7,8</v>
      </c>
      <c r="AZ74" s="73">
        <f t="shared" si="172"/>
        <v>0</v>
      </c>
      <c r="BA74" s="73">
        <f t="shared" si="172"/>
        <v>0</v>
      </c>
      <c r="BB74" s="73">
        <f t="shared" si="172"/>
        <v>0</v>
      </c>
      <c r="BC74" s="73">
        <f t="shared" si="172"/>
        <v>0</v>
      </c>
      <c r="BD74" s="73"/>
      <c r="BE74" s="4"/>
      <c r="BF74" s="4"/>
      <c r="BG74" s="4"/>
      <c r="BH74" s="4"/>
      <c r="BI74" s="4"/>
      <c r="BJ74" s="4"/>
      <c r="BK74" s="4"/>
      <c r="BL74" s="4"/>
      <c r="BM74" s="4"/>
    </row>
    <row r="75" ht="14.25" customHeight="1" spans="1:65" x14ac:dyDescent="0.25">
      <c r="A75" s="68">
        <f>IF(ISBLANK(CT!A90),"",CT!A90)</f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29">
        <f t="shared" si="47"/>
      </c>
      <c r="V75" s="73">
        <f t="shared" si="48"/>
      </c>
      <c r="W75" s="73">
        <f t="shared" si="49"/>
      </c>
      <c r="X75" s="73">
        <f t="shared" si="50"/>
      </c>
      <c r="Y75" s="73">
        <f t="shared" si="51"/>
      </c>
      <c r="Z75" s="73">
        <f t="shared" si="52"/>
      </c>
      <c r="AA75" s="73">
        <f t="shared" si="53"/>
      </c>
      <c r="AB75" s="4"/>
      <c r="AC75" s="85">
        <f t="shared" si="54"/>
      </c>
      <c r="AD75" s="85">
        <f t="shared" si="55"/>
      </c>
      <c r="AE75" s="85">
        <f t="shared" si="56"/>
      </c>
      <c r="AF75" s="85">
        <f t="shared" si="57"/>
      </c>
      <c r="AG75" s="85">
        <f t="shared" si="58"/>
        <v>0</v>
      </c>
      <c r="AH75" s="85" t="str">
        <f t="shared" si="59"/>
        <v>None</v>
      </c>
      <c r="AI75" s="85" t="str">
        <f t="shared" si="60"/>
        <v>None</v>
      </c>
      <c r="AJ75" s="94">
        <f t="shared" ref="AJ75:AO75" si="173">IF($A75="","",HLOOKUP($AI75,$AD$3:$AR$9,AD$11,FALSE))</f>
      </c>
      <c r="AK75" s="94">
        <f t="shared" si="173"/>
      </c>
      <c r="AL75" s="94">
        <f t="shared" si="173"/>
      </c>
      <c r="AM75" s="94">
        <f t="shared" si="173"/>
      </c>
      <c r="AN75" s="94">
        <f t="shared" si="173"/>
      </c>
      <c r="AO75" s="94">
        <f t="shared" si="173"/>
      </c>
      <c r="AP75" s="95">
        <f t="shared" si="62"/>
        <v>0</v>
      </c>
      <c r="AQ75" s="4"/>
      <c r="AR75" s="6" t="str">
        <f t="shared" si="155"/>
        <v>8</v>
      </c>
      <c r="AS75" s="4"/>
      <c r="AT75" s="73" t="str">
        <f t="shared" ref="AT75:BC75" si="174">IF(AT49,IF(AT$38&gt;$AQ49,AT$39,$AR49),0)</f>
        <v>5,6</v>
      </c>
      <c r="AU75" s="73" t="str">
        <f t="shared" si="174"/>
        <v>5,7</v>
      </c>
      <c r="AV75" s="73" t="str">
        <f t="shared" si="174"/>
        <v>5,8</v>
      </c>
      <c r="AW75" s="73" t="str">
        <f t="shared" si="174"/>
        <v>6,7</v>
      </c>
      <c r="AX75" s="73" t="str">
        <f t="shared" si="174"/>
        <v>6,8</v>
      </c>
      <c r="AY75" s="73" t="str">
        <f t="shared" si="174"/>
        <v>7,8</v>
      </c>
      <c r="AZ75" s="73">
        <f t="shared" si="174"/>
        <v>0</v>
      </c>
      <c r="BA75" s="73">
        <f t="shared" si="174"/>
        <v>0</v>
      </c>
      <c r="BB75" s="73">
        <f t="shared" si="174"/>
        <v>0</v>
      </c>
      <c r="BC75" s="73">
        <f t="shared" si="174"/>
        <v>0</v>
      </c>
      <c r="BD75" s="73"/>
      <c r="BE75" s="4"/>
      <c r="BF75" s="4"/>
      <c r="BG75" s="4"/>
      <c r="BH75" s="4"/>
      <c r="BI75" s="4"/>
      <c r="BJ75" s="4"/>
      <c r="BK75" s="4"/>
      <c r="BL75" s="4"/>
      <c r="BM75" s="4"/>
    </row>
    <row r="76" ht="14.25" customHeight="1" spans="1:65" x14ac:dyDescent="0.25">
      <c r="A76" s="68">
        <f>IF(ISBLANK(CT!A91),"",CT!A91)</f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29">
        <f t="shared" si="47"/>
      </c>
      <c r="V76" s="73">
        <f t="shared" si="48"/>
      </c>
      <c r="W76" s="73">
        <f t="shared" si="49"/>
      </c>
      <c r="X76" s="73">
        <f t="shared" si="50"/>
      </c>
      <c r="Y76" s="73">
        <f t="shared" si="51"/>
      </c>
      <c r="Z76" s="73">
        <f t="shared" si="52"/>
      </c>
      <c r="AA76" s="73">
        <f t="shared" si="53"/>
      </c>
      <c r="AB76" s="4"/>
      <c r="AC76" s="85">
        <f t="shared" si="54"/>
      </c>
      <c r="AD76" s="85">
        <f t="shared" si="55"/>
      </c>
      <c r="AE76" s="85">
        <f t="shared" si="56"/>
      </c>
      <c r="AF76" s="85">
        <f t="shared" si="57"/>
      </c>
      <c r="AG76" s="85">
        <f t="shared" si="58"/>
        <v>0</v>
      </c>
      <c r="AH76" s="85" t="str">
        <f t="shared" si="59"/>
        <v>None</v>
      </c>
      <c r="AI76" s="85" t="str">
        <f t="shared" si="60"/>
        <v>None</v>
      </c>
      <c r="AJ76" s="94">
        <f t="shared" ref="AJ76:AO76" si="175">IF($A76="","",HLOOKUP($AI76,$AD$3:$AR$9,AD$11,FALSE))</f>
      </c>
      <c r="AK76" s="94">
        <f t="shared" si="175"/>
      </c>
      <c r="AL76" s="94">
        <f t="shared" si="175"/>
      </c>
      <c r="AM76" s="94">
        <f t="shared" si="175"/>
      </c>
      <c r="AN76" s="94">
        <f t="shared" si="175"/>
      </c>
      <c r="AO76" s="94">
        <f t="shared" si="175"/>
      </c>
      <c r="AP76" s="95">
        <f t="shared" si="62"/>
        <v>0</v>
      </c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</row>
    <row r="77" ht="14.25" customHeight="1" spans="1:65" x14ac:dyDescent="0.25">
      <c r="A77" s="68">
        <f>IF(ISBLANK(CT!A92),"",CT!A92)</f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29">
        <f t="shared" si="47"/>
      </c>
      <c r="V77" s="73">
        <f t="shared" si="48"/>
      </c>
      <c r="W77" s="73">
        <f t="shared" si="49"/>
      </c>
      <c r="X77" s="73">
        <f t="shared" si="50"/>
      </c>
      <c r="Y77" s="73">
        <f t="shared" si="51"/>
      </c>
      <c r="Z77" s="73">
        <f t="shared" si="52"/>
      </c>
      <c r="AA77" s="73">
        <f t="shared" si="53"/>
      </c>
      <c r="AB77" s="4"/>
      <c r="AC77" s="85">
        <f t="shared" si="54"/>
      </c>
      <c r="AD77" s="85">
        <f t="shared" si="55"/>
      </c>
      <c r="AE77" s="85">
        <f t="shared" si="56"/>
      </c>
      <c r="AF77" s="85">
        <f t="shared" si="57"/>
      </c>
      <c r="AG77" s="85">
        <f t="shared" si="58"/>
        <v>0</v>
      </c>
      <c r="AH77" s="85" t="str">
        <f t="shared" si="59"/>
        <v>None</v>
      </c>
      <c r="AI77" s="85" t="str">
        <f t="shared" si="60"/>
        <v>None</v>
      </c>
      <c r="AJ77" s="94">
        <f t="shared" ref="AJ77:AO77" si="176">IF($A77="","",HLOOKUP($AI77,$AD$3:$AR$9,AD$11,FALSE))</f>
      </c>
      <c r="AK77" s="94">
        <f t="shared" si="176"/>
      </c>
      <c r="AL77" s="94">
        <f t="shared" si="176"/>
      </c>
      <c r="AM77" s="94">
        <f t="shared" si="176"/>
      </c>
      <c r="AN77" s="94">
        <f t="shared" si="176"/>
      </c>
      <c r="AO77" s="94">
        <f t="shared" si="176"/>
      </c>
      <c r="AP77" s="95">
        <f t="shared" si="62"/>
        <v>0</v>
      </c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</row>
    <row r="78" ht="14.25" customHeight="1" spans="1:65" x14ac:dyDescent="0.25">
      <c r="A78" s="68">
        <f>IF(ISBLANK(CT!A93),"",CT!A93)</f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29">
        <f t="shared" si="47"/>
      </c>
      <c r="V78" s="73">
        <f t="shared" si="48"/>
      </c>
      <c r="W78" s="73">
        <f t="shared" si="49"/>
      </c>
      <c r="X78" s="73">
        <f t="shared" si="50"/>
      </c>
      <c r="Y78" s="73">
        <f t="shared" si="51"/>
      </c>
      <c r="Z78" s="73">
        <f t="shared" si="52"/>
      </c>
      <c r="AA78" s="73">
        <f t="shared" si="53"/>
      </c>
      <c r="AB78" s="4"/>
      <c r="AC78" s="85">
        <f t="shared" si="54"/>
      </c>
      <c r="AD78" s="85">
        <f t="shared" si="55"/>
      </c>
      <c r="AE78" s="85">
        <f t="shared" si="56"/>
      </c>
      <c r="AF78" s="85">
        <f t="shared" si="57"/>
      </c>
      <c r="AG78" s="85">
        <f t="shared" si="58"/>
        <v>0</v>
      </c>
      <c r="AH78" s="85" t="str">
        <f t="shared" si="59"/>
        <v>None</v>
      </c>
      <c r="AI78" s="85" t="str">
        <f t="shared" si="60"/>
        <v>None</v>
      </c>
      <c r="AJ78" s="94">
        <f t="shared" ref="AJ78:AO78" si="177">IF($A78="","",HLOOKUP($AI78,$AD$3:$AR$9,AD$11,FALSE))</f>
      </c>
      <c r="AK78" s="94">
        <f t="shared" si="177"/>
      </c>
      <c r="AL78" s="94">
        <f t="shared" si="177"/>
      </c>
      <c r="AM78" s="94">
        <f t="shared" si="177"/>
      </c>
      <c r="AN78" s="94">
        <f t="shared" si="177"/>
      </c>
      <c r="AO78" s="94">
        <f t="shared" si="177"/>
      </c>
      <c r="AP78" s="95">
        <f t="shared" si="62"/>
        <v>0</v>
      </c>
      <c r="AQ78" s="4"/>
      <c r="AR78" s="75"/>
      <c r="AS78" s="4"/>
      <c r="AT78" s="76" t="str">
        <f t="shared" ref="AT78:BC78" si="178">AT$3</f>
        <v>5,6</v>
      </c>
      <c r="AU78" s="76" t="str">
        <f t="shared" si="178"/>
        <v>5,7</v>
      </c>
      <c r="AV78" s="76" t="str">
        <f t="shared" si="178"/>
        <v>5,8</v>
      </c>
      <c r="AW78" s="76" t="str">
        <f t="shared" si="178"/>
        <v>6,7</v>
      </c>
      <c r="AX78" s="76" t="str">
        <f t="shared" si="178"/>
        <v>6,8</v>
      </c>
      <c r="AY78" s="76" t="str">
        <f t="shared" si="178"/>
        <v>7,8</v>
      </c>
      <c r="AZ78" s="76">
        <f t="shared" si="178"/>
        <v>5</v>
      </c>
      <c r="BA78" s="76" t="str">
        <f t="shared" si="178"/>
        <v>6</v>
      </c>
      <c r="BB78" s="76" t="str">
        <f t="shared" si="178"/>
        <v>7</v>
      </c>
      <c r="BC78" s="76" t="str">
        <f t="shared" si="178"/>
        <v>8</v>
      </c>
      <c r="BD78" s="76"/>
      <c r="BE78" s="4"/>
      <c r="BF78" s="4"/>
      <c r="BG78" s="4"/>
      <c r="BH78" s="4"/>
      <c r="BI78" s="4"/>
      <c r="BJ78" s="4"/>
      <c r="BK78" s="4"/>
      <c r="BL78" s="4"/>
      <c r="BM78" s="4"/>
    </row>
    <row r="79" ht="14.25" customHeight="1" spans="1:65" x14ac:dyDescent="0.25">
      <c r="A79" s="68">
        <f>IF(ISBLANK(CT!A94),"",CT!A94)</f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29">
        <f t="shared" si="47"/>
      </c>
      <c r="V79" s="73">
        <f t="shared" si="48"/>
      </c>
      <c r="W79" s="73">
        <f t="shared" si="49"/>
      </c>
      <c r="X79" s="73">
        <f t="shared" si="50"/>
      </c>
      <c r="Y79" s="73">
        <f t="shared" si="51"/>
      </c>
      <c r="Z79" s="73">
        <f t="shared" si="52"/>
      </c>
      <c r="AA79" s="73">
        <f t="shared" si="53"/>
      </c>
      <c r="AB79" s="4"/>
      <c r="AC79" s="85">
        <f t="shared" si="54"/>
      </c>
      <c r="AD79" s="85">
        <f t="shared" si="55"/>
      </c>
      <c r="AE79" s="85">
        <f t="shared" si="56"/>
      </c>
      <c r="AF79" s="85">
        <f t="shared" si="57"/>
      </c>
      <c r="AG79" s="85">
        <f t="shared" si="58"/>
        <v>0</v>
      </c>
      <c r="AH79" s="85" t="str">
        <f t="shared" si="59"/>
        <v>None</v>
      </c>
      <c r="AI79" s="85" t="str">
        <f t="shared" si="60"/>
        <v>None</v>
      </c>
      <c r="AJ79" s="94">
        <f t="shared" ref="AJ79:AO79" si="179">IF($A79="","",HLOOKUP($AI79,$AD$3:$AR$9,AD$11,FALSE))</f>
      </c>
      <c r="AK79" s="94">
        <f t="shared" si="179"/>
      </c>
      <c r="AL79" s="94">
        <f t="shared" si="179"/>
      </c>
      <c r="AM79" s="94">
        <f t="shared" si="179"/>
      </c>
      <c r="AN79" s="94">
        <f t="shared" si="179"/>
      </c>
      <c r="AO79" s="94">
        <f t="shared" si="179"/>
      </c>
      <c r="AP79" s="95">
        <f t="shared" si="62"/>
        <v>0</v>
      </c>
      <c r="AQ79" s="4"/>
      <c r="AR79" s="6" t="str">
        <f t="shared" ref="AR79:AR88" si="180">$AR66</f>
        <v>5,6</v>
      </c>
      <c r="AS79" s="4"/>
      <c r="AT79" s="73">
        <f t="shared" ref="AT79:BC79" si="181">IF(AT40,IF(ISERR(SEARCH(AT53,AT66)),1,0),0)</f>
        <v>0</v>
      </c>
      <c r="AU79" s="73">
        <f t="shared" si="181"/>
        <v>0</v>
      </c>
      <c r="AV79" s="73">
        <f t="shared" si="181"/>
        <v>0</v>
      </c>
      <c r="AW79" s="73">
        <f t="shared" si="181"/>
        <v>0</v>
      </c>
      <c r="AX79" s="73">
        <f t="shared" si="181"/>
        <v>0</v>
      </c>
      <c r="AY79" s="73">
        <f t="shared" si="181"/>
        <v>0</v>
      </c>
      <c r="AZ79" s="73">
        <f t="shared" si="181"/>
        <v>0</v>
      </c>
      <c r="BA79" s="73">
        <f t="shared" si="181"/>
        <v>0</v>
      </c>
      <c r="BB79" s="73">
        <f t="shared" si="181"/>
        <v>1</v>
      </c>
      <c r="BC79" s="73">
        <f t="shared" si="181"/>
        <v>1</v>
      </c>
      <c r="BD79" s="73"/>
      <c r="BE79" s="4"/>
      <c r="BF79" s="4"/>
      <c r="BG79" s="4"/>
      <c r="BH79" s="4"/>
      <c r="BI79" s="4"/>
      <c r="BJ79" s="4"/>
      <c r="BK79" s="4"/>
      <c r="BL79" s="4"/>
      <c r="BM79" s="4"/>
    </row>
    <row r="80" ht="14.25" customHeight="1" spans="1:65" x14ac:dyDescent="0.25">
      <c r="A80" s="68">
        <f>IF(ISBLANK(CT!A95),"",CT!A95)</f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29">
        <f t="shared" si="47"/>
      </c>
      <c r="V80" s="73">
        <f t="shared" si="48"/>
      </c>
      <c r="W80" s="73">
        <f t="shared" si="49"/>
      </c>
      <c r="X80" s="73">
        <f t="shared" si="50"/>
      </c>
      <c r="Y80" s="73">
        <f t="shared" si="51"/>
      </c>
      <c r="Z80" s="73">
        <f t="shared" si="52"/>
      </c>
      <c r="AA80" s="73">
        <f t="shared" si="53"/>
      </c>
      <c r="AB80" s="4"/>
      <c r="AC80" s="85">
        <f t="shared" si="54"/>
      </c>
      <c r="AD80" s="85">
        <f t="shared" si="55"/>
      </c>
      <c r="AE80" s="85">
        <f t="shared" si="56"/>
      </c>
      <c r="AF80" s="85">
        <f t="shared" si="57"/>
      </c>
      <c r="AG80" s="85">
        <f t="shared" si="58"/>
        <v>0</v>
      </c>
      <c r="AH80" s="85" t="str">
        <f t="shared" si="59"/>
        <v>None</v>
      </c>
      <c r="AI80" s="85" t="str">
        <f t="shared" si="60"/>
        <v>None</v>
      </c>
      <c r="AJ80" s="94">
        <f t="shared" ref="AJ80:AO80" si="182">IF($A80="","",HLOOKUP($AI80,$AD$3:$AR$9,AD$11,FALSE))</f>
      </c>
      <c r="AK80" s="94">
        <f t="shared" si="182"/>
      </c>
      <c r="AL80" s="94">
        <f t="shared" si="182"/>
      </c>
      <c r="AM80" s="94">
        <f t="shared" si="182"/>
      </c>
      <c r="AN80" s="94">
        <f t="shared" si="182"/>
      </c>
      <c r="AO80" s="94">
        <f t="shared" si="182"/>
      </c>
      <c r="AP80" s="95">
        <f t="shared" si="62"/>
        <v>0</v>
      </c>
      <c r="AQ80" s="4"/>
      <c r="AR80" s="6" t="str">
        <f t="shared" si="180"/>
        <v>5,7</v>
      </c>
      <c r="AS80" s="4"/>
      <c r="AT80" s="73">
        <f t="shared" ref="AT80:BC80" si="183">IF(AT41,IF(ISERR(SEARCH(AT54,AT67)),1,0),0)</f>
        <v>0</v>
      </c>
      <c r="AU80" s="73">
        <f t="shared" si="183"/>
        <v>0</v>
      </c>
      <c r="AV80" s="73">
        <f t="shared" si="183"/>
        <v>0</v>
      </c>
      <c r="AW80" s="73">
        <f t="shared" si="183"/>
        <v>0</v>
      </c>
      <c r="AX80" s="73">
        <f t="shared" si="183"/>
        <v>0</v>
      </c>
      <c r="AY80" s="73">
        <f t="shared" si="183"/>
        <v>0</v>
      </c>
      <c r="AZ80" s="73">
        <f t="shared" si="183"/>
        <v>0</v>
      </c>
      <c r="BA80" s="73">
        <f t="shared" si="183"/>
        <v>1</v>
      </c>
      <c r="BB80" s="73">
        <f t="shared" si="183"/>
        <v>0</v>
      </c>
      <c r="BC80" s="73">
        <f t="shared" si="183"/>
        <v>1</v>
      </c>
      <c r="BD80" s="73"/>
      <c r="BE80" s="4"/>
      <c r="BF80" s="4"/>
      <c r="BG80" s="4"/>
      <c r="BH80" s="4"/>
      <c r="BI80" s="4"/>
      <c r="BJ80" s="4"/>
      <c r="BK80" s="4"/>
      <c r="BL80" s="4"/>
      <c r="BM80" s="4"/>
    </row>
    <row r="81" ht="14.25" customHeight="1" spans="1:65" x14ac:dyDescent="0.25">
      <c r="A81" s="68">
        <f>IF(ISBLANK(CT!A96),"",CT!A96)</f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29">
        <f t="shared" si="47"/>
      </c>
      <c r="V81" s="73">
        <f t="shared" si="48"/>
      </c>
      <c r="W81" s="73">
        <f t="shared" si="49"/>
      </c>
      <c r="X81" s="73">
        <f t="shared" si="50"/>
      </c>
      <c r="Y81" s="73">
        <f t="shared" si="51"/>
      </c>
      <c r="Z81" s="73">
        <f t="shared" si="52"/>
      </c>
      <c r="AA81" s="73">
        <f t="shared" si="53"/>
      </c>
      <c r="AB81" s="4"/>
      <c r="AC81" s="85">
        <f t="shared" si="54"/>
      </c>
      <c r="AD81" s="85">
        <f t="shared" si="55"/>
      </c>
      <c r="AE81" s="85">
        <f t="shared" si="56"/>
      </c>
      <c r="AF81" s="85">
        <f t="shared" si="57"/>
      </c>
      <c r="AG81" s="85">
        <f t="shared" si="58"/>
        <v>0</v>
      </c>
      <c r="AH81" s="85" t="str">
        <f t="shared" si="59"/>
        <v>None</v>
      </c>
      <c r="AI81" s="85" t="str">
        <f t="shared" si="60"/>
        <v>None</v>
      </c>
      <c r="AJ81" s="94">
        <f t="shared" ref="AJ81:AO81" si="184">IF($A81="","",HLOOKUP($AI81,$AD$3:$AR$9,AD$11,FALSE))</f>
      </c>
      <c r="AK81" s="94">
        <f t="shared" si="184"/>
      </c>
      <c r="AL81" s="94">
        <f t="shared" si="184"/>
      </c>
      <c r="AM81" s="94">
        <f t="shared" si="184"/>
      </c>
      <c r="AN81" s="94">
        <f t="shared" si="184"/>
      </c>
      <c r="AO81" s="94">
        <f t="shared" si="184"/>
      </c>
      <c r="AP81" s="95">
        <f t="shared" si="62"/>
        <v>0</v>
      </c>
      <c r="AQ81" s="4"/>
      <c r="AR81" s="6" t="str">
        <f t="shared" si="180"/>
        <v>5,8</v>
      </c>
      <c r="AS81" s="4"/>
      <c r="AT81" s="73">
        <f t="shared" ref="AT81:BC81" si="185">IF(AT42,IF(ISERR(SEARCH(AT55,AT68)),1,0),0)</f>
        <v>0</v>
      </c>
      <c r="AU81" s="73">
        <f t="shared" si="185"/>
        <v>0</v>
      </c>
      <c r="AV81" s="73">
        <f t="shared" si="185"/>
        <v>0</v>
      </c>
      <c r="AW81" s="73">
        <f t="shared" si="185"/>
        <v>0</v>
      </c>
      <c r="AX81" s="73">
        <f t="shared" si="185"/>
        <v>0</v>
      </c>
      <c r="AY81" s="73">
        <f t="shared" si="185"/>
        <v>0</v>
      </c>
      <c r="AZ81" s="73">
        <f t="shared" si="185"/>
        <v>0</v>
      </c>
      <c r="BA81" s="73">
        <f t="shared" si="185"/>
        <v>1</v>
      </c>
      <c r="BB81" s="73">
        <f t="shared" si="185"/>
        <v>1</v>
      </c>
      <c r="BC81" s="73">
        <f t="shared" si="185"/>
        <v>0</v>
      </c>
      <c r="BD81" s="73"/>
      <c r="BE81" s="4"/>
      <c r="BF81" s="4"/>
      <c r="BG81" s="4"/>
      <c r="BH81" s="4"/>
      <c r="BI81" s="4"/>
      <c r="BJ81" s="4"/>
      <c r="BK81" s="4"/>
      <c r="BL81" s="4"/>
      <c r="BM81" s="4"/>
    </row>
    <row r="82" ht="14.25" customHeight="1" spans="1:65" x14ac:dyDescent="0.25">
      <c r="A82" s="68">
        <f>IF(ISBLANK(CT!A97),"",CT!A97)</f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29">
        <f t="shared" si="47"/>
      </c>
      <c r="V82" s="73">
        <f t="shared" si="48"/>
      </c>
      <c r="W82" s="73">
        <f t="shared" si="49"/>
      </c>
      <c r="X82" s="73">
        <f t="shared" si="50"/>
      </c>
      <c r="Y82" s="73">
        <f t="shared" si="51"/>
      </c>
      <c r="Z82" s="73">
        <f t="shared" si="52"/>
      </c>
      <c r="AA82" s="73">
        <f t="shared" si="53"/>
      </c>
      <c r="AB82" s="4"/>
      <c r="AC82" s="85">
        <f t="shared" si="54"/>
      </c>
      <c r="AD82" s="85">
        <f t="shared" si="55"/>
      </c>
      <c r="AE82" s="85">
        <f t="shared" si="56"/>
      </c>
      <c r="AF82" s="85">
        <f t="shared" si="57"/>
      </c>
      <c r="AG82" s="85">
        <f t="shared" si="58"/>
        <v>0</v>
      </c>
      <c r="AH82" s="85" t="str">
        <f t="shared" si="59"/>
        <v>None</v>
      </c>
      <c r="AI82" s="85" t="str">
        <f t="shared" si="60"/>
        <v>None</v>
      </c>
      <c r="AJ82" s="94">
        <f t="shared" ref="AJ82:AO82" si="186">IF($A82="","",HLOOKUP($AI82,$AD$3:$AR$9,AD$11,FALSE))</f>
      </c>
      <c r="AK82" s="94">
        <f t="shared" si="186"/>
      </c>
      <c r="AL82" s="94">
        <f t="shared" si="186"/>
      </c>
      <c r="AM82" s="94">
        <f t="shared" si="186"/>
      </c>
      <c r="AN82" s="94">
        <f t="shared" si="186"/>
      </c>
      <c r="AO82" s="94">
        <f t="shared" si="186"/>
      </c>
      <c r="AP82" s="95">
        <f t="shared" si="62"/>
        <v>0</v>
      </c>
      <c r="AQ82" s="4"/>
      <c r="AR82" s="6" t="str">
        <f t="shared" si="180"/>
        <v>6,7</v>
      </c>
      <c r="AS82" s="4"/>
      <c r="AT82" s="73">
        <f t="shared" ref="AT82:BC82" si="187">IF(AT43,IF(ISERR(SEARCH(AT56,AT69)),1,0),0)</f>
        <v>0</v>
      </c>
      <c r="AU82" s="73">
        <f t="shared" si="187"/>
        <v>0</v>
      </c>
      <c r="AV82" s="73">
        <f t="shared" si="187"/>
        <v>0</v>
      </c>
      <c r="AW82" s="73">
        <f t="shared" si="187"/>
        <v>0</v>
      </c>
      <c r="AX82" s="73">
        <f t="shared" si="187"/>
        <v>0</v>
      </c>
      <c r="AY82" s="73">
        <f t="shared" si="187"/>
        <v>0</v>
      </c>
      <c r="AZ82" s="73">
        <f t="shared" si="187"/>
        <v>1</v>
      </c>
      <c r="BA82" s="73">
        <f t="shared" si="187"/>
        <v>0</v>
      </c>
      <c r="BB82" s="73">
        <f t="shared" si="187"/>
        <v>0</v>
      </c>
      <c r="BC82" s="73">
        <f t="shared" si="187"/>
        <v>1</v>
      </c>
      <c r="BD82" s="73"/>
      <c r="BE82" s="4"/>
      <c r="BF82" s="4"/>
      <c r="BG82" s="4"/>
      <c r="BH82" s="4"/>
      <c r="BI82" s="4"/>
      <c r="BJ82" s="4"/>
      <c r="BK82" s="4"/>
      <c r="BL82" s="4"/>
      <c r="BM82" s="4"/>
    </row>
    <row r="83" ht="14.25" customHeight="1" spans="1:65" x14ac:dyDescent="0.25">
      <c r="A83" s="68">
        <f>IF(ISBLANK(CT!A98),"",CT!A98)</f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29">
        <f t="shared" si="47"/>
      </c>
      <c r="V83" s="73">
        <f t="shared" si="48"/>
      </c>
      <c r="W83" s="73">
        <f t="shared" si="49"/>
      </c>
      <c r="X83" s="73">
        <f t="shared" si="50"/>
      </c>
      <c r="Y83" s="73">
        <f t="shared" si="51"/>
      </c>
      <c r="Z83" s="73">
        <f t="shared" si="52"/>
      </c>
      <c r="AA83" s="73">
        <f t="shared" si="53"/>
      </c>
      <c r="AB83" s="4"/>
      <c r="AC83" s="85">
        <f t="shared" si="54"/>
      </c>
      <c r="AD83" s="85">
        <f t="shared" si="55"/>
      </c>
      <c r="AE83" s="85">
        <f t="shared" si="56"/>
      </c>
      <c r="AF83" s="85">
        <f t="shared" si="57"/>
      </c>
      <c r="AG83" s="85">
        <f t="shared" si="58"/>
        <v>0</v>
      </c>
      <c r="AH83" s="85" t="str">
        <f t="shared" si="59"/>
        <v>None</v>
      </c>
      <c r="AI83" s="85" t="str">
        <f t="shared" si="60"/>
        <v>None</v>
      </c>
      <c r="AJ83" s="94">
        <f t="shared" ref="AJ83:AO83" si="188">IF($A83="","",HLOOKUP($AI83,$AD$3:$AR$9,AD$11,FALSE))</f>
      </c>
      <c r="AK83" s="94">
        <f t="shared" si="188"/>
      </c>
      <c r="AL83" s="94">
        <f t="shared" si="188"/>
      </c>
      <c r="AM83" s="94">
        <f t="shared" si="188"/>
      </c>
      <c r="AN83" s="94">
        <f t="shared" si="188"/>
      </c>
      <c r="AO83" s="94">
        <f t="shared" si="188"/>
      </c>
      <c r="AP83" s="95">
        <f t="shared" si="62"/>
        <v>0</v>
      </c>
      <c r="AQ83" s="4"/>
      <c r="AR83" s="6" t="str">
        <f t="shared" si="180"/>
        <v>6,8</v>
      </c>
      <c r="AS83" s="4"/>
      <c r="AT83" s="73">
        <f t="shared" ref="AT83:BC83" si="189">IF(AT44,IF(ISERR(SEARCH(AT57,AT70)),1,0),0)</f>
        <v>0</v>
      </c>
      <c r="AU83" s="73">
        <f t="shared" si="189"/>
        <v>0</v>
      </c>
      <c r="AV83" s="73">
        <f t="shared" si="189"/>
        <v>0</v>
      </c>
      <c r="AW83" s="73">
        <f t="shared" si="189"/>
        <v>0</v>
      </c>
      <c r="AX83" s="73">
        <f t="shared" si="189"/>
        <v>0</v>
      </c>
      <c r="AY83" s="73">
        <f t="shared" si="189"/>
        <v>0</v>
      </c>
      <c r="AZ83" s="73">
        <f t="shared" si="189"/>
        <v>1</v>
      </c>
      <c r="BA83" s="73">
        <f t="shared" si="189"/>
        <v>0</v>
      </c>
      <c r="BB83" s="73">
        <f t="shared" si="189"/>
        <v>1</v>
      </c>
      <c r="BC83" s="73">
        <f t="shared" si="189"/>
        <v>0</v>
      </c>
      <c r="BD83" s="73"/>
      <c r="BE83" s="4"/>
      <c r="BF83" s="4"/>
      <c r="BG83" s="4"/>
      <c r="BH83" s="4"/>
      <c r="BI83" s="4"/>
      <c r="BJ83" s="4"/>
      <c r="BK83" s="4"/>
      <c r="BL83" s="4"/>
      <c r="BM83" s="4"/>
    </row>
    <row r="84" ht="14.25" customHeight="1" spans="1:65" x14ac:dyDescent="0.25">
      <c r="A84" s="68">
        <f>IF(ISBLANK(CT!A99),"",CT!A99)</f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29">
        <f t="shared" si="47"/>
      </c>
      <c r="V84" s="73">
        <f t="shared" si="48"/>
      </c>
      <c r="W84" s="73">
        <f t="shared" si="49"/>
      </c>
      <c r="X84" s="73">
        <f t="shared" si="50"/>
      </c>
      <c r="Y84" s="73">
        <f t="shared" si="51"/>
      </c>
      <c r="Z84" s="73">
        <f t="shared" si="52"/>
      </c>
      <c r="AA84" s="73">
        <f t="shared" si="53"/>
      </c>
      <c r="AB84" s="4"/>
      <c r="AC84" s="85">
        <f t="shared" si="54"/>
      </c>
      <c r="AD84" s="85">
        <f t="shared" si="55"/>
      </c>
      <c r="AE84" s="85">
        <f t="shared" si="56"/>
      </c>
      <c r="AF84" s="85">
        <f t="shared" si="57"/>
      </c>
      <c r="AG84" s="85">
        <f t="shared" si="58"/>
        <v>0</v>
      </c>
      <c r="AH84" s="85" t="str">
        <f t="shared" si="59"/>
        <v>None</v>
      </c>
      <c r="AI84" s="85" t="str">
        <f t="shared" si="60"/>
        <v>None</v>
      </c>
      <c r="AJ84" s="94">
        <f t="shared" ref="AJ84:AO84" si="190">IF($A84="","",HLOOKUP($AI84,$AD$3:$AR$9,AD$11,FALSE))</f>
      </c>
      <c r="AK84" s="94">
        <f t="shared" si="190"/>
      </c>
      <c r="AL84" s="94">
        <f t="shared" si="190"/>
      </c>
      <c r="AM84" s="94">
        <f t="shared" si="190"/>
      </c>
      <c r="AN84" s="94">
        <f t="shared" si="190"/>
      </c>
      <c r="AO84" s="94">
        <f t="shared" si="190"/>
      </c>
      <c r="AP84" s="95">
        <f t="shared" si="62"/>
        <v>0</v>
      </c>
      <c r="AQ84" s="4"/>
      <c r="AR84" s="6" t="str">
        <f t="shared" si="180"/>
        <v>7,8</v>
      </c>
      <c r="AS84" s="4"/>
      <c r="AT84" s="73">
        <f t="shared" ref="AT84:BC84" si="191">IF(AT45,IF(ISERR(SEARCH(AT58,AT71)),1,0),0)</f>
        <v>0</v>
      </c>
      <c r="AU84" s="73">
        <f t="shared" si="191"/>
        <v>0</v>
      </c>
      <c r="AV84" s="73">
        <f t="shared" si="191"/>
        <v>0</v>
      </c>
      <c r="AW84" s="73">
        <f t="shared" si="191"/>
        <v>0</v>
      </c>
      <c r="AX84" s="73">
        <f t="shared" si="191"/>
        <v>0</v>
      </c>
      <c r="AY84" s="73">
        <f t="shared" si="191"/>
        <v>0</v>
      </c>
      <c r="AZ84" s="73">
        <f t="shared" si="191"/>
        <v>1</v>
      </c>
      <c r="BA84" s="73">
        <f t="shared" si="191"/>
        <v>1</v>
      </c>
      <c r="BB84" s="73">
        <f t="shared" si="191"/>
        <v>0</v>
      </c>
      <c r="BC84" s="73">
        <f t="shared" si="191"/>
        <v>0</v>
      </c>
      <c r="BD84" s="73"/>
      <c r="BE84" s="4"/>
      <c r="BF84" s="4"/>
      <c r="BG84" s="4"/>
      <c r="BH84" s="4"/>
      <c r="BI84" s="4"/>
      <c r="BJ84" s="4"/>
      <c r="BK84" s="4"/>
      <c r="BL84" s="4"/>
      <c r="BM84" s="4"/>
    </row>
    <row r="85" ht="14.25" customHeight="1" spans="1:65" x14ac:dyDescent="0.25">
      <c r="A85" s="68">
        <f>IF(ISBLANK(CT!A100),"",CT!A100)</f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29">
        <f t="shared" si="47"/>
      </c>
      <c r="V85" s="73">
        <f t="shared" si="48"/>
      </c>
      <c r="W85" s="73">
        <f t="shared" si="49"/>
      </c>
      <c r="X85" s="73">
        <f t="shared" si="50"/>
      </c>
      <c r="Y85" s="73">
        <f t="shared" si="51"/>
      </c>
      <c r="Z85" s="73">
        <f t="shared" si="52"/>
      </c>
      <c r="AA85" s="73">
        <f t="shared" si="53"/>
      </c>
      <c r="AB85" s="4"/>
      <c r="AC85" s="85">
        <f t="shared" si="54"/>
      </c>
      <c r="AD85" s="85">
        <f t="shared" si="55"/>
      </c>
      <c r="AE85" s="85">
        <f t="shared" si="56"/>
      </c>
      <c r="AF85" s="85">
        <f t="shared" si="57"/>
      </c>
      <c r="AG85" s="85">
        <f t="shared" si="58"/>
        <v>0</v>
      </c>
      <c r="AH85" s="85" t="str">
        <f t="shared" si="59"/>
        <v>None</v>
      </c>
      <c r="AI85" s="85" t="str">
        <f t="shared" si="60"/>
        <v>None</v>
      </c>
      <c r="AJ85" s="94">
        <f t="shared" ref="AJ85:AO85" si="192">IF($A85="","",HLOOKUP($AI85,$AD$3:$AR$9,AD$11,FALSE))</f>
      </c>
      <c r="AK85" s="94">
        <f t="shared" si="192"/>
      </c>
      <c r="AL85" s="94">
        <f t="shared" si="192"/>
      </c>
      <c r="AM85" s="94">
        <f t="shared" si="192"/>
      </c>
      <c r="AN85" s="94">
        <f t="shared" si="192"/>
      </c>
      <c r="AO85" s="94">
        <f t="shared" si="192"/>
      </c>
      <c r="AP85" s="95">
        <f t="shared" si="62"/>
        <v>0</v>
      </c>
      <c r="AQ85" s="4"/>
      <c r="AR85" s="6">
        <f t="shared" si="180"/>
        <v>5</v>
      </c>
      <c r="AS85" s="4"/>
      <c r="AT85" s="73">
        <f t="shared" ref="AT85:BC85" si="193">IF(AT46,IF(ISERR(SEARCH(AT59,AT72)),1,0),0)</f>
        <v>0</v>
      </c>
      <c r="AU85" s="73">
        <f t="shared" si="193"/>
        <v>0</v>
      </c>
      <c r="AV85" s="73">
        <f t="shared" si="193"/>
        <v>0</v>
      </c>
      <c r="AW85" s="73">
        <f t="shared" si="193"/>
        <v>1</v>
      </c>
      <c r="AX85" s="73">
        <f t="shared" si="193"/>
        <v>1</v>
      </c>
      <c r="AY85" s="73">
        <f t="shared" si="193"/>
        <v>1</v>
      </c>
      <c r="AZ85" s="73">
        <f t="shared" si="193"/>
        <v>0</v>
      </c>
      <c r="BA85" s="73">
        <f t="shared" si="193"/>
        <v>0</v>
      </c>
      <c r="BB85" s="73">
        <f t="shared" si="193"/>
        <v>0</v>
      </c>
      <c r="BC85" s="73">
        <f t="shared" si="193"/>
        <v>0</v>
      </c>
      <c r="BD85" s="73"/>
      <c r="BE85" s="4"/>
      <c r="BF85" s="4"/>
      <c r="BG85" s="4"/>
      <c r="BH85" s="4"/>
      <c r="BI85" s="4"/>
      <c r="BJ85" s="4"/>
      <c r="BK85" s="4"/>
      <c r="BL85" s="4"/>
      <c r="BM85" s="4"/>
    </row>
    <row r="86" ht="14.25" customHeight="1" spans="1:65" x14ac:dyDescent="0.25">
      <c r="A86" s="68">
        <f>IF(ISBLANK(CT!A101),"",CT!A101)</f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29">
        <f t="shared" si="47"/>
      </c>
      <c r="V86" s="73">
        <f t="shared" si="48"/>
      </c>
      <c r="W86" s="73">
        <f t="shared" si="49"/>
      </c>
      <c r="X86" s="73">
        <f t="shared" si="50"/>
      </c>
      <c r="Y86" s="73">
        <f t="shared" si="51"/>
      </c>
      <c r="Z86" s="73">
        <f t="shared" si="52"/>
      </c>
      <c r="AA86" s="73">
        <f t="shared" si="53"/>
      </c>
      <c r="AB86" s="4"/>
      <c r="AC86" s="85">
        <f t="shared" si="54"/>
      </c>
      <c r="AD86" s="85">
        <f t="shared" si="55"/>
      </c>
      <c r="AE86" s="85">
        <f t="shared" si="56"/>
      </c>
      <c r="AF86" s="85">
        <f t="shared" si="57"/>
      </c>
      <c r="AG86" s="85">
        <f t="shared" si="58"/>
        <v>0</v>
      </c>
      <c r="AH86" s="85" t="str">
        <f t="shared" si="59"/>
        <v>None</v>
      </c>
      <c r="AI86" s="85" t="str">
        <f t="shared" si="60"/>
        <v>None</v>
      </c>
      <c r="AJ86" s="94">
        <f t="shared" ref="AJ86:AO86" si="194">IF($A86="","",HLOOKUP($AI86,$AD$3:$AR$9,AD$11,FALSE))</f>
      </c>
      <c r="AK86" s="94">
        <f t="shared" si="194"/>
      </c>
      <c r="AL86" s="94">
        <f t="shared" si="194"/>
      </c>
      <c r="AM86" s="94">
        <f t="shared" si="194"/>
      </c>
      <c r="AN86" s="94">
        <f t="shared" si="194"/>
      </c>
      <c r="AO86" s="94">
        <f t="shared" si="194"/>
      </c>
      <c r="AP86" s="95">
        <f t="shared" si="62"/>
        <v>0</v>
      </c>
      <c r="AQ86" s="4"/>
      <c r="AR86" s="6" t="str">
        <f t="shared" si="180"/>
        <v>6</v>
      </c>
      <c r="AS86" s="4"/>
      <c r="AT86" s="73">
        <f t="shared" ref="AT86:BC86" si="195">IF(AT47,IF(ISERR(SEARCH(AT60,AT73)),1,0),0)</f>
        <v>0</v>
      </c>
      <c r="AU86" s="73">
        <f t="shared" si="195"/>
        <v>1</v>
      </c>
      <c r="AV86" s="73">
        <f t="shared" si="195"/>
        <v>1</v>
      </c>
      <c r="AW86" s="73">
        <f t="shared" si="195"/>
        <v>0</v>
      </c>
      <c r="AX86" s="73">
        <f t="shared" si="195"/>
        <v>0</v>
      </c>
      <c r="AY86" s="73">
        <f t="shared" si="195"/>
        <v>1</v>
      </c>
      <c r="AZ86" s="73">
        <f t="shared" si="195"/>
        <v>0</v>
      </c>
      <c r="BA86" s="73">
        <f t="shared" si="195"/>
        <v>0</v>
      </c>
      <c r="BB86" s="73">
        <f t="shared" si="195"/>
        <v>0</v>
      </c>
      <c r="BC86" s="73">
        <f t="shared" si="195"/>
        <v>0</v>
      </c>
      <c r="BD86" s="73"/>
      <c r="BE86" s="4"/>
      <c r="BF86" s="4"/>
      <c r="BG86" s="4"/>
      <c r="BH86" s="4"/>
      <c r="BI86" s="4"/>
      <c r="BJ86" s="4"/>
      <c r="BK86" s="4"/>
      <c r="BL86" s="4"/>
      <c r="BM86" s="4"/>
    </row>
    <row r="87" ht="14.25" customHeight="1" spans="1:65" x14ac:dyDescent="0.25">
      <c r="A87" s="68">
        <f>IF(ISBLANK(CT!A102),"",CT!A102)</f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29">
        <f t="shared" si="47"/>
      </c>
      <c r="V87" s="73">
        <f t="shared" si="48"/>
      </c>
      <c r="W87" s="73">
        <f t="shared" si="49"/>
      </c>
      <c r="X87" s="73">
        <f t="shared" si="50"/>
      </c>
      <c r="Y87" s="73">
        <f t="shared" si="51"/>
      </c>
      <c r="Z87" s="73">
        <f t="shared" si="52"/>
      </c>
      <c r="AA87" s="73">
        <f t="shared" si="53"/>
      </c>
      <c r="AB87" s="4"/>
      <c r="AC87" s="85">
        <f t="shared" si="54"/>
      </c>
      <c r="AD87" s="85">
        <f t="shared" si="55"/>
      </c>
      <c r="AE87" s="85">
        <f t="shared" si="56"/>
      </c>
      <c r="AF87" s="85">
        <f t="shared" si="57"/>
      </c>
      <c r="AG87" s="85">
        <f t="shared" si="58"/>
        <v>0</v>
      </c>
      <c r="AH87" s="85" t="str">
        <f t="shared" si="59"/>
        <v>None</v>
      </c>
      <c r="AI87" s="85" t="str">
        <f t="shared" si="60"/>
        <v>None</v>
      </c>
      <c r="AJ87" s="94">
        <f t="shared" ref="AJ87:AO87" si="196">IF($A87="","",HLOOKUP($AI87,$AD$3:$AR$9,AD$11,FALSE))</f>
      </c>
      <c r="AK87" s="94">
        <f t="shared" si="196"/>
      </c>
      <c r="AL87" s="94">
        <f t="shared" si="196"/>
      </c>
      <c r="AM87" s="94">
        <f t="shared" si="196"/>
      </c>
      <c r="AN87" s="94">
        <f t="shared" si="196"/>
      </c>
      <c r="AO87" s="94">
        <f t="shared" si="196"/>
      </c>
      <c r="AP87" s="95">
        <f t="shared" si="62"/>
        <v>0</v>
      </c>
      <c r="AQ87" s="4"/>
      <c r="AR87" s="6" t="str">
        <f t="shared" si="180"/>
        <v>7</v>
      </c>
      <c r="AS87" s="4"/>
      <c r="AT87" s="73">
        <f t="shared" ref="AT87:BC87" si="197">IF(AT48,IF(ISERR(SEARCH(AT61,AT74)),1,0),0)</f>
        <v>1</v>
      </c>
      <c r="AU87" s="73">
        <f t="shared" si="197"/>
        <v>0</v>
      </c>
      <c r="AV87" s="73">
        <f t="shared" si="197"/>
        <v>1</v>
      </c>
      <c r="AW87" s="73">
        <f t="shared" si="197"/>
        <v>0</v>
      </c>
      <c r="AX87" s="73">
        <f t="shared" si="197"/>
        <v>1</v>
      </c>
      <c r="AY87" s="73">
        <f t="shared" si="197"/>
        <v>0</v>
      </c>
      <c r="AZ87" s="73">
        <f t="shared" si="197"/>
        <v>0</v>
      </c>
      <c r="BA87" s="73">
        <f t="shared" si="197"/>
        <v>0</v>
      </c>
      <c r="BB87" s="73">
        <f t="shared" si="197"/>
        <v>0</v>
      </c>
      <c r="BC87" s="73">
        <f t="shared" si="197"/>
        <v>0</v>
      </c>
      <c r="BD87" s="73"/>
      <c r="BE87" s="4"/>
      <c r="BF87" s="4"/>
      <c r="BG87" s="4"/>
      <c r="BH87" s="4"/>
      <c r="BI87" s="4"/>
      <c r="BJ87" s="4"/>
      <c r="BK87" s="4"/>
      <c r="BL87" s="4"/>
      <c r="BM87" s="4"/>
    </row>
    <row r="88" ht="14.25" customHeight="1" spans="1:65" x14ac:dyDescent="0.25">
      <c r="A88" s="68">
        <f>IF(ISBLANK(CT!A103),"",CT!A103)</f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29">
        <f t="shared" si="47"/>
      </c>
      <c r="V88" s="73">
        <f t="shared" si="48"/>
      </c>
      <c r="W88" s="73">
        <f t="shared" si="49"/>
      </c>
      <c r="X88" s="73">
        <f t="shared" si="50"/>
      </c>
      <c r="Y88" s="73">
        <f t="shared" si="51"/>
      </c>
      <c r="Z88" s="73">
        <f t="shared" si="52"/>
      </c>
      <c r="AA88" s="73">
        <f t="shared" si="53"/>
      </c>
      <c r="AB88" s="4"/>
      <c r="AC88" s="85">
        <f t="shared" si="54"/>
      </c>
      <c r="AD88" s="85">
        <f t="shared" si="55"/>
      </c>
      <c r="AE88" s="85">
        <f t="shared" si="56"/>
      </c>
      <c r="AF88" s="85">
        <f t="shared" si="57"/>
      </c>
      <c r="AG88" s="85">
        <f t="shared" si="58"/>
        <v>0</v>
      </c>
      <c r="AH88" s="85" t="str">
        <f t="shared" si="59"/>
        <v>None</v>
      </c>
      <c r="AI88" s="85" t="str">
        <f t="shared" si="60"/>
        <v>None</v>
      </c>
      <c r="AJ88" s="94">
        <f t="shared" ref="AJ88:AO88" si="198">IF($A88="","",HLOOKUP($AI88,$AD$3:$AR$9,AD$11,FALSE))</f>
      </c>
      <c r="AK88" s="94">
        <f t="shared" si="198"/>
      </c>
      <c r="AL88" s="94">
        <f t="shared" si="198"/>
      </c>
      <c r="AM88" s="94">
        <f t="shared" si="198"/>
      </c>
      <c r="AN88" s="94">
        <f t="shared" si="198"/>
      </c>
      <c r="AO88" s="94">
        <f t="shared" si="198"/>
      </c>
      <c r="AP88" s="95">
        <f t="shared" si="62"/>
        <v>0</v>
      </c>
      <c r="AQ88" s="4"/>
      <c r="AR88" s="6" t="str">
        <f t="shared" si="180"/>
        <v>8</v>
      </c>
      <c r="AS88" s="4"/>
      <c r="AT88" s="73">
        <f t="shared" ref="AT88:BC88" si="199">IF(AT49,IF(ISERR(SEARCH(AT62,AT75)),1,0),0)</f>
        <v>1</v>
      </c>
      <c r="AU88" s="73">
        <f t="shared" si="199"/>
        <v>1</v>
      </c>
      <c r="AV88" s="73">
        <f t="shared" si="199"/>
        <v>0</v>
      </c>
      <c r="AW88" s="73">
        <f t="shared" si="199"/>
        <v>1</v>
      </c>
      <c r="AX88" s="73">
        <f t="shared" si="199"/>
        <v>0</v>
      </c>
      <c r="AY88" s="73">
        <f t="shared" si="199"/>
        <v>0</v>
      </c>
      <c r="AZ88" s="73">
        <f t="shared" si="199"/>
        <v>0</v>
      </c>
      <c r="BA88" s="73">
        <f t="shared" si="199"/>
        <v>0</v>
      </c>
      <c r="BB88" s="73">
        <f t="shared" si="199"/>
        <v>0</v>
      </c>
      <c r="BC88" s="73">
        <f t="shared" si="199"/>
        <v>0</v>
      </c>
      <c r="BD88" s="73"/>
      <c r="BE88" s="4"/>
      <c r="BF88" s="4"/>
      <c r="BG88" s="4"/>
      <c r="BH88" s="4"/>
      <c r="BI88" s="4"/>
      <c r="BJ88" s="4"/>
      <c r="BK88" s="4"/>
      <c r="BL88" s="4"/>
      <c r="BM88" s="4"/>
    </row>
    <row r="89" ht="14.25" customHeight="1" spans="1:65" x14ac:dyDescent="0.25">
      <c r="A89" s="68">
        <f>IF(ISBLANK(CT!A104),"",CT!A104)</f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29">
        <f t="shared" si="47"/>
      </c>
      <c r="V89" s="73">
        <f t="shared" si="48"/>
      </c>
      <c r="W89" s="73">
        <f t="shared" si="49"/>
      </c>
      <c r="X89" s="73">
        <f t="shared" si="50"/>
      </c>
      <c r="Y89" s="73">
        <f t="shared" si="51"/>
      </c>
      <c r="Z89" s="73">
        <f t="shared" si="52"/>
      </c>
      <c r="AA89" s="73">
        <f t="shared" si="53"/>
      </c>
      <c r="AB89" s="4"/>
      <c r="AC89" s="85">
        <f t="shared" si="54"/>
      </c>
      <c r="AD89" s="85">
        <f t="shared" si="55"/>
      </c>
      <c r="AE89" s="85">
        <f t="shared" si="56"/>
      </c>
      <c r="AF89" s="85">
        <f t="shared" si="57"/>
      </c>
      <c r="AG89" s="85">
        <f t="shared" si="58"/>
        <v>0</v>
      </c>
      <c r="AH89" s="85" t="str">
        <f t="shared" si="59"/>
        <v>None</v>
      </c>
      <c r="AI89" s="85" t="str">
        <f t="shared" si="60"/>
        <v>None</v>
      </c>
      <c r="AJ89" s="94">
        <f t="shared" ref="AJ89:AO89" si="200">IF($A89="","",HLOOKUP($AI89,$AD$3:$AR$9,AD$11,FALSE))</f>
      </c>
      <c r="AK89" s="94">
        <f t="shared" si="200"/>
      </c>
      <c r="AL89" s="94">
        <f t="shared" si="200"/>
      </c>
      <c r="AM89" s="94">
        <f t="shared" si="200"/>
      </c>
      <c r="AN89" s="94">
        <f t="shared" si="200"/>
      </c>
      <c r="AO89" s="94">
        <f t="shared" si="200"/>
      </c>
      <c r="AP89" s="95">
        <f t="shared" si="62"/>
        <v>0</v>
      </c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</row>
    <row r="90" ht="14.25" customHeight="1" spans="1:65" x14ac:dyDescent="0.25">
      <c r="A90" s="68">
        <f>IF(ISBLANK(CT!A105),"",CT!A105)</f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29">
        <f t="shared" si="47"/>
      </c>
      <c r="V90" s="73">
        <f t="shared" si="48"/>
      </c>
      <c r="W90" s="73">
        <f t="shared" si="49"/>
      </c>
      <c r="X90" s="73">
        <f t="shared" si="50"/>
      </c>
      <c r="Y90" s="73">
        <f t="shared" si="51"/>
      </c>
      <c r="Z90" s="73">
        <f t="shared" si="52"/>
      </c>
      <c r="AA90" s="73">
        <f t="shared" si="53"/>
      </c>
      <c r="AB90" s="4"/>
      <c r="AC90" s="85">
        <f t="shared" si="54"/>
      </c>
      <c r="AD90" s="85">
        <f t="shared" si="55"/>
      </c>
      <c r="AE90" s="85">
        <f t="shared" si="56"/>
      </c>
      <c r="AF90" s="85">
        <f t="shared" si="57"/>
      </c>
      <c r="AG90" s="85">
        <f t="shared" si="58"/>
        <v>0</v>
      </c>
      <c r="AH90" s="85" t="str">
        <f t="shared" si="59"/>
        <v>None</v>
      </c>
      <c r="AI90" s="85" t="str">
        <f t="shared" si="60"/>
        <v>None</v>
      </c>
      <c r="AJ90" s="94">
        <f t="shared" ref="AJ90:AO90" si="201">IF($A90="","",HLOOKUP($AI90,$AD$3:$AR$9,AD$11,FALSE))</f>
      </c>
      <c r="AK90" s="94">
        <f t="shared" si="201"/>
      </c>
      <c r="AL90" s="94">
        <f t="shared" si="201"/>
      </c>
      <c r="AM90" s="94">
        <f t="shared" si="201"/>
      </c>
      <c r="AN90" s="94">
        <f t="shared" si="201"/>
      </c>
      <c r="AO90" s="94">
        <f t="shared" si="201"/>
      </c>
      <c r="AP90" s="95">
        <f t="shared" si="62"/>
        <v>0</v>
      </c>
      <c r="AQ90" s="4"/>
      <c r="AR90" s="4"/>
      <c r="AS90" s="4"/>
      <c r="AT90" s="4">
        <v>1</v>
      </c>
      <c r="AU90" s="4">
        <v>2</v>
      </c>
      <c r="AV90" s="4">
        <v>3</v>
      </c>
      <c r="AW90" s="4">
        <v>4</v>
      </c>
      <c r="AX90" s="4">
        <v>5</v>
      </c>
      <c r="AY90" s="4">
        <v>6</v>
      </c>
      <c r="AZ90" s="4">
        <v>7</v>
      </c>
      <c r="BA90" s="4">
        <v>8</v>
      </c>
      <c r="BB90" s="4">
        <v>9</v>
      </c>
      <c r="BC90" s="4">
        <v>10</v>
      </c>
      <c r="BD90" s="4"/>
      <c r="BE90" s="4"/>
      <c r="BF90" s="4"/>
      <c r="BG90" s="4"/>
      <c r="BH90" s="4"/>
      <c r="BI90" s="4"/>
      <c r="BJ90" s="4"/>
      <c r="BK90" s="4"/>
      <c r="BL90" s="4"/>
      <c r="BM90" s="4"/>
    </row>
    <row r="91" ht="14.25" customHeight="1" spans="1:65" x14ac:dyDescent="0.25">
      <c r="A91" s="68">
        <f>IF(ISBLANK(CT!A106),"",CT!A106)</f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29">
        <f t="shared" si="47"/>
      </c>
      <c r="V91" s="73">
        <f t="shared" si="48"/>
      </c>
      <c r="W91" s="73">
        <f t="shared" si="49"/>
      </c>
      <c r="X91" s="73">
        <f t="shared" si="50"/>
      </c>
      <c r="Y91" s="73">
        <f t="shared" si="51"/>
      </c>
      <c r="Z91" s="73">
        <f t="shared" si="52"/>
      </c>
      <c r="AA91" s="73">
        <f t="shared" si="53"/>
      </c>
      <c r="AB91" s="4"/>
      <c r="AC91" s="85">
        <f t="shared" si="54"/>
      </c>
      <c r="AD91" s="85">
        <f t="shared" si="55"/>
      </c>
      <c r="AE91" s="85">
        <f t="shared" si="56"/>
      </c>
      <c r="AF91" s="85">
        <f t="shared" si="57"/>
      </c>
      <c r="AG91" s="85">
        <f t="shared" si="58"/>
        <v>0</v>
      </c>
      <c r="AH91" s="85" t="str">
        <f t="shared" si="59"/>
        <v>None</v>
      </c>
      <c r="AI91" s="85" t="str">
        <f t="shared" si="60"/>
        <v>None</v>
      </c>
      <c r="AJ91" s="94">
        <f t="shared" ref="AJ91:AO91" si="202">IF($A91="","",HLOOKUP($AI91,$AD$3:$AR$9,AD$11,FALSE))</f>
      </c>
      <c r="AK91" s="94">
        <f t="shared" si="202"/>
      </c>
      <c r="AL91" s="94">
        <f t="shared" si="202"/>
      </c>
      <c r="AM91" s="94">
        <f t="shared" si="202"/>
      </c>
      <c r="AN91" s="94">
        <f t="shared" si="202"/>
      </c>
      <c r="AO91" s="94">
        <f t="shared" si="202"/>
      </c>
      <c r="AP91" s="95">
        <f t="shared" si="62"/>
        <v>0</v>
      </c>
      <c r="AQ91" s="4"/>
      <c r="AR91" s="75"/>
      <c r="AS91" s="4"/>
      <c r="AT91" s="76" t="str">
        <f t="shared" ref="AT91:BC91" si="203">AT$3</f>
        <v>5,6</v>
      </c>
      <c r="AU91" s="76" t="str">
        <f t="shared" si="203"/>
        <v>5,7</v>
      </c>
      <c r="AV91" s="76" t="str">
        <f t="shared" si="203"/>
        <v>5,8</v>
      </c>
      <c r="AW91" s="76" t="str">
        <f t="shared" si="203"/>
        <v>6,7</v>
      </c>
      <c r="AX91" s="76" t="str">
        <f t="shared" si="203"/>
        <v>6,8</v>
      </c>
      <c r="AY91" s="76" t="str">
        <f t="shared" si="203"/>
        <v>7,8</v>
      </c>
      <c r="AZ91" s="76">
        <f t="shared" si="203"/>
        <v>5</v>
      </c>
      <c r="BA91" s="76" t="str">
        <f t="shared" si="203"/>
        <v>6</v>
      </c>
      <c r="BB91" s="76" t="str">
        <f t="shared" si="203"/>
        <v>7</v>
      </c>
      <c r="BC91" s="76" t="str">
        <f t="shared" si="203"/>
        <v>8</v>
      </c>
      <c r="BD91" s="76"/>
      <c r="BE91" s="4" t="s">
        <v>86</v>
      </c>
      <c r="BF91" s="4" t="s">
        <v>87</v>
      </c>
      <c r="BG91" s="4" t="s">
        <v>88</v>
      </c>
      <c r="BH91" s="4"/>
      <c r="BI91" s="4"/>
      <c r="BJ91" s="4"/>
      <c r="BK91" s="4"/>
      <c r="BL91" s="4"/>
      <c r="BM91" s="4"/>
    </row>
    <row r="92" ht="14.25" customHeight="1" spans="1:65" x14ac:dyDescent="0.25">
      <c r="A92" s="68">
        <f>IF(ISBLANK(CT!A107),"",CT!A107)</f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29">
        <f t="shared" si="47"/>
      </c>
      <c r="V92" s="73">
        <f t="shared" si="48"/>
      </c>
      <c r="W92" s="73">
        <f t="shared" si="49"/>
      </c>
      <c r="X92" s="73">
        <f t="shared" si="50"/>
      </c>
      <c r="Y92" s="73">
        <f t="shared" si="51"/>
      </c>
      <c r="Z92" s="73">
        <f t="shared" si="52"/>
      </c>
      <c r="AA92" s="73">
        <f t="shared" si="53"/>
      </c>
      <c r="AB92" s="4"/>
      <c r="AC92" s="85">
        <f t="shared" si="54"/>
      </c>
      <c r="AD92" s="85">
        <f t="shared" si="55"/>
      </c>
      <c r="AE92" s="85">
        <f t="shared" si="56"/>
      </c>
      <c r="AF92" s="85">
        <f t="shared" si="57"/>
      </c>
      <c r="AG92" s="85">
        <f t="shared" si="58"/>
        <v>0</v>
      </c>
      <c r="AH92" s="85" t="str">
        <f t="shared" si="59"/>
        <v>None</v>
      </c>
      <c r="AI92" s="85" t="str">
        <f t="shared" si="60"/>
        <v>None</v>
      </c>
      <c r="AJ92" s="94">
        <f t="shared" ref="AJ92:AO92" si="204">IF($A92="","",HLOOKUP($AI92,$AD$3:$AR$9,AD$11,FALSE))</f>
      </c>
      <c r="AK92" s="94">
        <f t="shared" si="204"/>
      </c>
      <c r="AL92" s="94">
        <f t="shared" si="204"/>
      </c>
      <c r="AM92" s="94">
        <f t="shared" si="204"/>
      </c>
      <c r="AN92" s="94">
        <f t="shared" si="204"/>
      </c>
      <c r="AO92" s="94">
        <f t="shared" si="204"/>
      </c>
      <c r="AP92" s="95">
        <f t="shared" si="62"/>
        <v>0</v>
      </c>
      <c r="AQ92" s="4"/>
      <c r="AR92" s="6" t="str">
        <f t="shared" ref="AR92:AR101" si="205">$AR79</f>
        <v>5,6</v>
      </c>
      <c r="AS92" s="4"/>
      <c r="AT92" s="73" t="str">
        <f t="shared" ref="AT92:BC92" si="206">AT79*AT27</f>
        <v>#DIV/0!</v>
      </c>
      <c r="AU92" s="73" t="str">
        <f t="shared" si="206"/>
        <v>#DIV/0!</v>
      </c>
      <c r="AV92" s="73" t="str">
        <f t="shared" si="206"/>
        <v>#DIV/0!</v>
      </c>
      <c r="AW92" s="73" t="str">
        <f t="shared" si="206"/>
        <v>#DIV/0!</v>
      </c>
      <c r="AX92" s="73" t="str">
        <f t="shared" si="206"/>
        <v>#DIV/0!</v>
      </c>
      <c r="AY92" s="73" t="str">
        <f t="shared" si="206"/>
        <v>#DIV/0!</v>
      </c>
      <c r="AZ92" s="73" t="str">
        <f t="shared" si="206"/>
        <v>#DIV/0!</v>
      </c>
      <c r="BA92" s="73" t="str">
        <f t="shared" si="206"/>
        <v>#DIV/0!</v>
      </c>
      <c r="BB92" s="73" t="str">
        <f t="shared" si="206"/>
        <v>#DIV/0!</v>
      </c>
      <c r="BC92" s="73" t="str">
        <f t="shared" si="206"/>
        <v>#DIV/0!</v>
      </c>
      <c r="BD92" s="73"/>
      <c r="BE92" s="20" t="str">
        <f t="array" ref="BE92">MIN(IF(AT92:BC92&gt;0,AT92:BC92))</f>
        <v>#DIV/0!</v>
      </c>
      <c r="BF92" s="20" t="str">
        <f t="shared" ref="BF92:BF101" si="207">MATCH(BE92,AT92:BC92,)</f>
        <v>#DIV/0!</v>
      </c>
      <c r="BG92" s="20" t="str">
        <f t="shared" ref="BG92:BG101" si="208">LOOKUP(BF92,$AT$90:$BC$90,$AT$91:$BC$91)</f>
        <v>#DIV/0!</v>
      </c>
      <c r="BH92" s="4"/>
      <c r="BI92" s="4"/>
      <c r="BJ92" s="4"/>
      <c r="BK92" s="4"/>
      <c r="BL92" s="4"/>
      <c r="BM92" s="4"/>
    </row>
    <row r="93" ht="14.25" customHeight="1" spans="1:65" x14ac:dyDescent="0.25">
      <c r="A93" s="68">
        <f>IF(ISBLANK(CT!A108),"",CT!A108)</f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29">
        <f t="shared" si="47"/>
      </c>
      <c r="V93" s="73">
        <f t="shared" si="48"/>
      </c>
      <c r="W93" s="73">
        <f t="shared" si="49"/>
      </c>
      <c r="X93" s="73">
        <f t="shared" si="50"/>
      </c>
      <c r="Y93" s="73">
        <f t="shared" si="51"/>
      </c>
      <c r="Z93" s="73">
        <f t="shared" si="52"/>
      </c>
      <c r="AA93" s="73">
        <f t="shared" si="53"/>
      </c>
      <c r="AB93" s="4"/>
      <c r="AC93" s="85">
        <f t="shared" si="54"/>
      </c>
      <c r="AD93" s="85">
        <f t="shared" si="55"/>
      </c>
      <c r="AE93" s="85">
        <f t="shared" si="56"/>
      </c>
      <c r="AF93" s="85">
        <f t="shared" si="57"/>
      </c>
      <c r="AG93" s="85">
        <f t="shared" si="58"/>
        <v>0</v>
      </c>
      <c r="AH93" s="85" t="str">
        <f t="shared" si="59"/>
        <v>None</v>
      </c>
      <c r="AI93" s="85" t="str">
        <f t="shared" si="60"/>
        <v>None</v>
      </c>
      <c r="AJ93" s="94">
        <f t="shared" ref="AJ93:AO93" si="209">IF($A93="","",HLOOKUP($AI93,$AD$3:$AR$9,AD$11,FALSE))</f>
      </c>
      <c r="AK93" s="94">
        <f t="shared" si="209"/>
      </c>
      <c r="AL93" s="94">
        <f t="shared" si="209"/>
      </c>
      <c r="AM93" s="94">
        <f t="shared" si="209"/>
      </c>
      <c r="AN93" s="94">
        <f t="shared" si="209"/>
      </c>
      <c r="AO93" s="94">
        <f t="shared" si="209"/>
      </c>
      <c r="AP93" s="95">
        <f t="shared" si="62"/>
        <v>0</v>
      </c>
      <c r="AQ93" s="4"/>
      <c r="AR93" s="6" t="str">
        <f t="shared" si="205"/>
        <v>5,7</v>
      </c>
      <c r="AS93" s="4"/>
      <c r="AT93" s="73" t="str">
        <f t="shared" ref="AT93:BC93" si="210">AT80*AT28</f>
        <v>#DIV/0!</v>
      </c>
      <c r="AU93" s="73" t="str">
        <f t="shared" si="210"/>
        <v>#DIV/0!</v>
      </c>
      <c r="AV93" s="73" t="str">
        <f t="shared" si="210"/>
        <v>#DIV/0!</v>
      </c>
      <c r="AW93" s="73" t="str">
        <f t="shared" si="210"/>
        <v>#DIV/0!</v>
      </c>
      <c r="AX93" s="73" t="str">
        <f t="shared" si="210"/>
        <v>#DIV/0!</v>
      </c>
      <c r="AY93" s="73" t="str">
        <f t="shared" si="210"/>
        <v>#DIV/0!</v>
      </c>
      <c r="AZ93" s="73" t="str">
        <f t="shared" si="210"/>
        <v>#DIV/0!</v>
      </c>
      <c r="BA93" s="73" t="str">
        <f t="shared" si="210"/>
        <v>#DIV/0!</v>
      </c>
      <c r="BB93" s="73" t="str">
        <f t="shared" si="210"/>
        <v>#DIV/0!</v>
      </c>
      <c r="BC93" s="73" t="str">
        <f t="shared" si="210"/>
        <v>#DIV/0!</v>
      </c>
      <c r="BD93" s="73"/>
      <c r="BE93" s="20" t="str">
        <f t="array" ref="BE93">MIN(IF(AT93:BC93&gt;0,AT93:BC93))</f>
        <v>#DIV/0!</v>
      </c>
      <c r="BF93" s="20" t="str">
        <f t="shared" si="207"/>
        <v>#DIV/0!</v>
      </c>
      <c r="BG93" s="20" t="str">
        <f t="shared" si="208"/>
        <v>#DIV/0!</v>
      </c>
      <c r="BH93" s="4"/>
      <c r="BI93" s="4"/>
      <c r="BJ93" s="4"/>
      <c r="BK93" s="4"/>
      <c r="BL93" s="4"/>
      <c r="BM93" s="4"/>
    </row>
    <row r="94" ht="14.25" customHeight="1" spans="1:65" x14ac:dyDescent="0.25">
      <c r="A94" s="68">
        <f>IF(ISBLANK(CT!A109),"",CT!A109)</f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29">
        <f t="shared" si="47"/>
      </c>
      <c r="V94" s="73">
        <f t="shared" si="48"/>
      </c>
      <c r="W94" s="73">
        <f t="shared" si="49"/>
      </c>
      <c r="X94" s="73">
        <f t="shared" si="50"/>
      </c>
      <c r="Y94" s="73">
        <f t="shared" si="51"/>
      </c>
      <c r="Z94" s="73">
        <f t="shared" si="52"/>
      </c>
      <c r="AA94" s="73">
        <f t="shared" si="53"/>
      </c>
      <c r="AB94" s="4"/>
      <c r="AC94" s="85">
        <f t="shared" si="54"/>
      </c>
      <c r="AD94" s="85">
        <f t="shared" si="55"/>
      </c>
      <c r="AE94" s="85">
        <f t="shared" si="56"/>
      </c>
      <c r="AF94" s="85">
        <f t="shared" si="57"/>
      </c>
      <c r="AG94" s="85">
        <f t="shared" si="58"/>
        <v>0</v>
      </c>
      <c r="AH94" s="85" t="str">
        <f t="shared" si="59"/>
        <v>None</v>
      </c>
      <c r="AI94" s="85" t="str">
        <f t="shared" si="60"/>
        <v>None</v>
      </c>
      <c r="AJ94" s="94">
        <f t="shared" ref="AJ94:AO94" si="211">IF($A94="","",HLOOKUP($AI94,$AD$3:$AR$9,AD$11,FALSE))</f>
      </c>
      <c r="AK94" s="94">
        <f t="shared" si="211"/>
      </c>
      <c r="AL94" s="94">
        <f t="shared" si="211"/>
      </c>
      <c r="AM94" s="94">
        <f t="shared" si="211"/>
      </c>
      <c r="AN94" s="94">
        <f t="shared" si="211"/>
      </c>
      <c r="AO94" s="94">
        <f t="shared" si="211"/>
      </c>
      <c r="AP94" s="95">
        <f t="shared" si="62"/>
        <v>0</v>
      </c>
      <c r="AQ94" s="4"/>
      <c r="AR94" s="6" t="str">
        <f t="shared" si="205"/>
        <v>5,8</v>
      </c>
      <c r="AS94" s="4"/>
      <c r="AT94" s="73" t="str">
        <f t="shared" ref="AT94:BC94" si="212">AT81*AT29</f>
        <v>#DIV/0!</v>
      </c>
      <c r="AU94" s="73" t="str">
        <f t="shared" si="212"/>
        <v>#DIV/0!</v>
      </c>
      <c r="AV94" s="73" t="str">
        <f t="shared" si="212"/>
        <v>#DIV/0!</v>
      </c>
      <c r="AW94" s="73" t="str">
        <f t="shared" si="212"/>
        <v>#DIV/0!</v>
      </c>
      <c r="AX94" s="73" t="str">
        <f t="shared" si="212"/>
        <v>#DIV/0!</v>
      </c>
      <c r="AY94" s="73" t="str">
        <f t="shared" si="212"/>
        <v>#DIV/0!</v>
      </c>
      <c r="AZ94" s="73" t="str">
        <f t="shared" si="212"/>
        <v>#DIV/0!</v>
      </c>
      <c r="BA94" s="73" t="str">
        <f t="shared" si="212"/>
        <v>#DIV/0!</v>
      </c>
      <c r="BB94" s="73" t="str">
        <f t="shared" si="212"/>
        <v>#DIV/0!</v>
      </c>
      <c r="BC94" s="73" t="str">
        <f t="shared" si="212"/>
        <v>#DIV/0!</v>
      </c>
      <c r="BD94" s="73"/>
      <c r="BE94" s="20" t="str">
        <f t="array" ref="BE94">MIN(IF(AT94:BC94&gt;0,AT94:BC94))</f>
        <v>#DIV/0!</v>
      </c>
      <c r="BF94" s="20" t="str">
        <f t="shared" si="207"/>
        <v>#DIV/0!</v>
      </c>
      <c r="BG94" s="20" t="str">
        <f t="shared" si="208"/>
        <v>#DIV/0!</v>
      </c>
      <c r="BH94" s="4"/>
      <c r="BI94" s="4"/>
      <c r="BJ94" s="4"/>
      <c r="BK94" s="4"/>
      <c r="BL94" s="4"/>
      <c r="BM94" s="4"/>
    </row>
    <row r="95" ht="14.25" customHeight="1" spans="1:65" x14ac:dyDescent="0.25">
      <c r="A95" s="68">
        <f>IF(ISBLANK(CT!A110),"",CT!A110)</f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29">
        <f t="shared" si="47"/>
      </c>
      <c r="V95" s="73">
        <f t="shared" si="48"/>
      </c>
      <c r="W95" s="73">
        <f t="shared" si="49"/>
      </c>
      <c r="X95" s="73">
        <f t="shared" si="50"/>
      </c>
      <c r="Y95" s="73">
        <f t="shared" si="51"/>
      </c>
      <c r="Z95" s="73">
        <f t="shared" si="52"/>
      </c>
      <c r="AA95" s="73">
        <f t="shared" si="53"/>
      </c>
      <c r="AB95" s="4"/>
      <c r="AC95" s="85">
        <f t="shared" si="54"/>
      </c>
      <c r="AD95" s="85">
        <f t="shared" si="55"/>
      </c>
      <c r="AE95" s="85">
        <f t="shared" si="56"/>
      </c>
      <c r="AF95" s="85">
        <f t="shared" si="57"/>
      </c>
      <c r="AG95" s="85">
        <f t="shared" si="58"/>
        <v>0</v>
      </c>
      <c r="AH95" s="85" t="str">
        <f t="shared" si="59"/>
        <v>None</v>
      </c>
      <c r="AI95" s="85" t="str">
        <f t="shared" si="60"/>
        <v>None</v>
      </c>
      <c r="AJ95" s="94">
        <f t="shared" ref="AJ95:AO95" si="213">IF($A95="","",HLOOKUP($AI95,$AD$3:$AR$9,AD$11,FALSE))</f>
      </c>
      <c r="AK95" s="94">
        <f t="shared" si="213"/>
      </c>
      <c r="AL95" s="94">
        <f t="shared" si="213"/>
      </c>
      <c r="AM95" s="94">
        <f t="shared" si="213"/>
      </c>
      <c r="AN95" s="94">
        <f t="shared" si="213"/>
      </c>
      <c r="AO95" s="94">
        <f t="shared" si="213"/>
      </c>
      <c r="AP95" s="95">
        <f t="shared" si="62"/>
        <v>0</v>
      </c>
      <c r="AQ95" s="4"/>
      <c r="AR95" s="6" t="str">
        <f t="shared" si="205"/>
        <v>6,7</v>
      </c>
      <c r="AS95" s="4"/>
      <c r="AT95" s="73" t="str">
        <f t="shared" ref="AT95:BC95" si="214">AT82*AT30</f>
        <v>#DIV/0!</v>
      </c>
      <c r="AU95" s="73" t="str">
        <f t="shared" si="214"/>
        <v>#DIV/0!</v>
      </c>
      <c r="AV95" s="73" t="str">
        <f t="shared" si="214"/>
        <v>#DIV/0!</v>
      </c>
      <c r="AW95" s="73" t="str">
        <f t="shared" si="214"/>
        <v>#DIV/0!</v>
      </c>
      <c r="AX95" s="73" t="str">
        <f t="shared" si="214"/>
        <v>#DIV/0!</v>
      </c>
      <c r="AY95" s="73" t="str">
        <f t="shared" si="214"/>
        <v>#DIV/0!</v>
      </c>
      <c r="AZ95" s="73" t="str">
        <f t="shared" si="214"/>
        <v>#DIV/0!</v>
      </c>
      <c r="BA95" s="73" t="str">
        <f t="shared" si="214"/>
        <v>#DIV/0!</v>
      </c>
      <c r="BB95" s="73" t="str">
        <f t="shared" si="214"/>
        <v>#DIV/0!</v>
      </c>
      <c r="BC95" s="73" t="str">
        <f t="shared" si="214"/>
        <v>#DIV/0!</v>
      </c>
      <c r="BD95" s="73"/>
      <c r="BE95" s="20" t="str">
        <f t="array" ref="BE95">MIN(IF(AT95:BC95&gt;0,AT95:BC95))</f>
        <v>#DIV/0!</v>
      </c>
      <c r="BF95" s="20" t="str">
        <f t="shared" si="207"/>
        <v>#DIV/0!</v>
      </c>
      <c r="BG95" s="20" t="str">
        <f t="shared" si="208"/>
        <v>#DIV/0!</v>
      </c>
      <c r="BH95" s="4"/>
      <c r="BI95" s="4"/>
      <c r="BJ95" s="4"/>
      <c r="BK95" s="4"/>
      <c r="BL95" s="4"/>
      <c r="BM95" s="4"/>
    </row>
    <row r="96" ht="14.25" customHeight="1" spans="1:65" x14ac:dyDescent="0.25">
      <c r="A96" s="68">
        <f>IF(ISBLANK(CT!A111),"",CT!A111)</f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29">
        <f t="shared" si="47"/>
      </c>
      <c r="V96" s="73">
        <f t="shared" si="48"/>
      </c>
      <c r="W96" s="73">
        <f t="shared" si="49"/>
      </c>
      <c r="X96" s="73">
        <f t="shared" si="50"/>
      </c>
      <c r="Y96" s="73">
        <f t="shared" si="51"/>
      </c>
      <c r="Z96" s="73">
        <f t="shared" si="52"/>
      </c>
      <c r="AA96" s="73">
        <f t="shared" si="53"/>
      </c>
      <c r="AB96" s="4"/>
      <c r="AC96" s="85">
        <f t="shared" si="54"/>
      </c>
      <c r="AD96" s="85">
        <f t="shared" si="55"/>
      </c>
      <c r="AE96" s="85">
        <f t="shared" si="56"/>
      </c>
      <c r="AF96" s="85">
        <f t="shared" si="57"/>
      </c>
      <c r="AG96" s="85">
        <f t="shared" si="58"/>
        <v>0</v>
      </c>
      <c r="AH96" s="85" t="str">
        <f t="shared" si="59"/>
        <v>None</v>
      </c>
      <c r="AI96" s="85" t="str">
        <f t="shared" si="60"/>
        <v>None</v>
      </c>
      <c r="AJ96" s="94">
        <f t="shared" ref="AJ96:AO96" si="215">IF($A96="","",HLOOKUP($AI96,$AD$3:$AR$9,AD$11,FALSE))</f>
      </c>
      <c r="AK96" s="94">
        <f t="shared" si="215"/>
      </c>
      <c r="AL96" s="94">
        <f t="shared" si="215"/>
      </c>
      <c r="AM96" s="94">
        <f t="shared" si="215"/>
      </c>
      <c r="AN96" s="94">
        <f t="shared" si="215"/>
      </c>
      <c r="AO96" s="94">
        <f t="shared" si="215"/>
      </c>
      <c r="AP96" s="95">
        <f t="shared" si="62"/>
        <v>0</v>
      </c>
      <c r="AQ96" s="4"/>
      <c r="AR96" s="6" t="str">
        <f t="shared" si="205"/>
        <v>6,8</v>
      </c>
      <c r="AS96" s="4"/>
      <c r="AT96" s="73" t="str">
        <f t="shared" ref="AT96:BC96" si="216">AT83*AT31</f>
        <v>#DIV/0!</v>
      </c>
      <c r="AU96" s="73" t="str">
        <f t="shared" si="216"/>
        <v>#DIV/0!</v>
      </c>
      <c r="AV96" s="73" t="str">
        <f t="shared" si="216"/>
        <v>#DIV/0!</v>
      </c>
      <c r="AW96" s="73" t="str">
        <f t="shared" si="216"/>
        <v>#DIV/0!</v>
      </c>
      <c r="AX96" s="73" t="str">
        <f t="shared" si="216"/>
        <v>#DIV/0!</v>
      </c>
      <c r="AY96" s="73" t="str">
        <f t="shared" si="216"/>
        <v>#DIV/0!</v>
      </c>
      <c r="AZ96" s="73" t="str">
        <f t="shared" si="216"/>
        <v>#DIV/0!</v>
      </c>
      <c r="BA96" s="73" t="str">
        <f t="shared" si="216"/>
        <v>#DIV/0!</v>
      </c>
      <c r="BB96" s="73" t="str">
        <f t="shared" si="216"/>
        <v>#DIV/0!</v>
      </c>
      <c r="BC96" s="73" t="str">
        <f t="shared" si="216"/>
        <v>#DIV/0!</v>
      </c>
      <c r="BD96" s="73"/>
      <c r="BE96" s="20" t="str">
        <f t="array" ref="BE96">MIN(IF(AT96:BC96&gt;0,AT96:BC96))</f>
        <v>#DIV/0!</v>
      </c>
      <c r="BF96" s="20" t="str">
        <f t="shared" si="207"/>
        <v>#DIV/0!</v>
      </c>
      <c r="BG96" s="20" t="str">
        <f t="shared" si="208"/>
        <v>#DIV/0!</v>
      </c>
      <c r="BH96" s="4"/>
      <c r="BI96" s="4"/>
      <c r="BJ96" s="4"/>
      <c r="BK96" s="4"/>
      <c r="BL96" s="4"/>
      <c r="BM96" s="4"/>
    </row>
    <row r="97" ht="14.25" customHeight="1" spans="1:65" x14ac:dyDescent="0.25">
      <c r="A97" s="68">
        <f>IF(ISBLANK(CT!A112),"",CT!A112)</f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29">
        <f t="shared" si="47"/>
      </c>
      <c r="V97" s="73">
        <f t="shared" si="48"/>
      </c>
      <c r="W97" s="73">
        <f t="shared" si="49"/>
      </c>
      <c r="X97" s="73">
        <f t="shared" si="50"/>
      </c>
      <c r="Y97" s="73">
        <f t="shared" si="51"/>
      </c>
      <c r="Z97" s="73">
        <f t="shared" si="52"/>
      </c>
      <c r="AA97" s="73">
        <f t="shared" si="53"/>
      </c>
      <c r="AB97" s="4"/>
      <c r="AC97" s="85">
        <f t="shared" si="54"/>
      </c>
      <c r="AD97" s="85">
        <f t="shared" si="55"/>
      </c>
      <c r="AE97" s="85">
        <f t="shared" si="56"/>
      </c>
      <c r="AF97" s="85">
        <f t="shared" si="57"/>
      </c>
      <c r="AG97" s="85">
        <f t="shared" si="58"/>
        <v>0</v>
      </c>
      <c r="AH97" s="85" t="str">
        <f t="shared" si="59"/>
        <v>None</v>
      </c>
      <c r="AI97" s="85" t="str">
        <f t="shared" si="60"/>
        <v>None</v>
      </c>
      <c r="AJ97" s="94">
        <f t="shared" ref="AJ97:AO97" si="217">IF($A97="","",HLOOKUP($AI97,$AD$3:$AR$9,AD$11,FALSE))</f>
      </c>
      <c r="AK97" s="94">
        <f t="shared" si="217"/>
      </c>
      <c r="AL97" s="94">
        <f t="shared" si="217"/>
      </c>
      <c r="AM97" s="94">
        <f t="shared" si="217"/>
      </c>
      <c r="AN97" s="94">
        <f t="shared" si="217"/>
      </c>
      <c r="AO97" s="94">
        <f t="shared" si="217"/>
      </c>
      <c r="AP97" s="95">
        <f t="shared" si="62"/>
        <v>0</v>
      </c>
      <c r="AQ97" s="4"/>
      <c r="AR97" s="6" t="str">
        <f t="shared" si="205"/>
        <v>7,8</v>
      </c>
      <c r="AS97" s="4"/>
      <c r="AT97" s="73" t="str">
        <f t="shared" ref="AT97:BC97" si="218">AT84*AT32</f>
        <v>#DIV/0!</v>
      </c>
      <c r="AU97" s="73" t="str">
        <f t="shared" si="218"/>
        <v>#DIV/0!</v>
      </c>
      <c r="AV97" s="73" t="str">
        <f t="shared" si="218"/>
        <v>#DIV/0!</v>
      </c>
      <c r="AW97" s="73" t="str">
        <f t="shared" si="218"/>
        <v>#DIV/0!</v>
      </c>
      <c r="AX97" s="73" t="str">
        <f t="shared" si="218"/>
        <v>#DIV/0!</v>
      </c>
      <c r="AY97" s="73" t="str">
        <f t="shared" si="218"/>
        <v>#DIV/0!</v>
      </c>
      <c r="AZ97" s="73" t="str">
        <f t="shared" si="218"/>
        <v>#DIV/0!</v>
      </c>
      <c r="BA97" s="73" t="str">
        <f t="shared" si="218"/>
        <v>#DIV/0!</v>
      </c>
      <c r="BB97" s="73" t="str">
        <f t="shared" si="218"/>
        <v>#DIV/0!</v>
      </c>
      <c r="BC97" s="73" t="str">
        <f t="shared" si="218"/>
        <v>#DIV/0!</v>
      </c>
      <c r="BD97" s="73"/>
      <c r="BE97" s="20" t="str">
        <f t="array" ref="BE97">MIN(IF(AT97:BC97&gt;0,AT97:BC97))</f>
        <v>#DIV/0!</v>
      </c>
      <c r="BF97" s="20" t="str">
        <f t="shared" si="207"/>
        <v>#DIV/0!</v>
      </c>
      <c r="BG97" s="20" t="str">
        <f t="shared" si="208"/>
        <v>#DIV/0!</v>
      </c>
      <c r="BH97" s="4"/>
      <c r="BI97" s="4"/>
      <c r="BJ97" s="4"/>
      <c r="BK97" s="4"/>
      <c r="BL97" s="4"/>
      <c r="BM97" s="4"/>
    </row>
    <row r="98" ht="14.25" customHeight="1" spans="1:65" x14ac:dyDescent="0.25">
      <c r="A98" s="68">
        <f>IF(ISBLANK(CT!A113),"",CT!A113)</f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29">
        <f t="shared" si="47"/>
      </c>
      <c r="V98" s="73">
        <f t="shared" si="48"/>
      </c>
      <c r="W98" s="73">
        <f t="shared" si="49"/>
      </c>
      <c r="X98" s="73">
        <f t="shared" si="50"/>
      </c>
      <c r="Y98" s="73">
        <f t="shared" si="51"/>
      </c>
      <c r="Z98" s="73">
        <f t="shared" si="52"/>
      </c>
      <c r="AA98" s="73">
        <f t="shared" si="53"/>
      </c>
      <c r="AB98" s="4"/>
      <c r="AC98" s="85">
        <f t="shared" si="54"/>
      </c>
      <c r="AD98" s="85">
        <f t="shared" si="55"/>
      </c>
      <c r="AE98" s="85">
        <f t="shared" si="56"/>
      </c>
      <c r="AF98" s="85">
        <f t="shared" si="57"/>
      </c>
      <c r="AG98" s="85">
        <f t="shared" si="58"/>
        <v>0</v>
      </c>
      <c r="AH98" s="85" t="str">
        <f t="shared" si="59"/>
        <v>None</v>
      </c>
      <c r="AI98" s="85" t="str">
        <f t="shared" si="60"/>
        <v>None</v>
      </c>
      <c r="AJ98" s="94">
        <f t="shared" ref="AJ98:AO98" si="219">IF($A98="","",HLOOKUP($AI98,$AD$3:$AR$9,AD$11,FALSE))</f>
      </c>
      <c r="AK98" s="94">
        <f t="shared" si="219"/>
      </c>
      <c r="AL98" s="94">
        <f t="shared" si="219"/>
      </c>
      <c r="AM98" s="94">
        <f t="shared" si="219"/>
      </c>
      <c r="AN98" s="94">
        <f t="shared" si="219"/>
      </c>
      <c r="AO98" s="94">
        <f t="shared" si="219"/>
      </c>
      <c r="AP98" s="95">
        <f t="shared" si="62"/>
        <v>0</v>
      </c>
      <c r="AQ98" s="4"/>
      <c r="AR98" s="6">
        <f t="shared" si="205"/>
        <v>5</v>
      </c>
      <c r="AS98" s="4"/>
      <c r="AT98" s="73" t="str">
        <f t="shared" ref="AT98:BC98" si="220">AT85*AT33</f>
        <v>#DIV/0!</v>
      </c>
      <c r="AU98" s="73" t="str">
        <f t="shared" si="220"/>
        <v>#DIV/0!</v>
      </c>
      <c r="AV98" s="73" t="str">
        <f t="shared" si="220"/>
        <v>#DIV/0!</v>
      </c>
      <c r="AW98" s="73" t="str">
        <f t="shared" si="220"/>
        <v>#DIV/0!</v>
      </c>
      <c r="AX98" s="73" t="str">
        <f t="shared" si="220"/>
        <v>#DIV/0!</v>
      </c>
      <c r="AY98" s="73" t="str">
        <f t="shared" si="220"/>
        <v>#DIV/0!</v>
      </c>
      <c r="AZ98" s="73" t="str">
        <f t="shared" si="220"/>
        <v>#DIV/0!</v>
      </c>
      <c r="BA98" s="73" t="str">
        <f t="shared" si="220"/>
        <v>#DIV/0!</v>
      </c>
      <c r="BB98" s="73" t="str">
        <f t="shared" si="220"/>
        <v>#DIV/0!</v>
      </c>
      <c r="BC98" s="73" t="str">
        <f t="shared" si="220"/>
        <v>#DIV/0!</v>
      </c>
      <c r="BD98" s="73"/>
      <c r="BE98" s="20" t="str">
        <f t="array" ref="BE98">MIN(IF(AT98:BC98&gt;0,AT98:BC98))</f>
        <v>#DIV/0!</v>
      </c>
      <c r="BF98" s="20" t="str">
        <f t="shared" si="207"/>
        <v>#DIV/0!</v>
      </c>
      <c r="BG98" s="20" t="str">
        <f t="shared" si="208"/>
        <v>#DIV/0!</v>
      </c>
      <c r="BH98" s="4"/>
      <c r="BI98" s="4"/>
      <c r="BJ98" s="4"/>
      <c r="BK98" s="4"/>
      <c r="BL98" s="4"/>
      <c r="BM98" s="4"/>
    </row>
    <row r="99" ht="14.25" customHeight="1" spans="1:65" x14ac:dyDescent="0.25">
      <c r="A99" s="68">
        <f>IF(ISBLANK(CT!A114),"",CT!A114)</f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29">
        <f t="shared" si="47"/>
      </c>
      <c r="V99" s="73">
        <f t="shared" si="48"/>
      </c>
      <c r="W99" s="73">
        <f t="shared" si="49"/>
      </c>
      <c r="X99" s="73">
        <f t="shared" si="50"/>
      </c>
      <c r="Y99" s="73">
        <f t="shared" si="51"/>
      </c>
      <c r="Z99" s="73">
        <f t="shared" si="52"/>
      </c>
      <c r="AA99" s="73">
        <f t="shared" si="53"/>
      </c>
      <c r="AB99" s="4"/>
      <c r="AC99" s="85">
        <f t="shared" si="54"/>
      </c>
      <c r="AD99" s="85">
        <f t="shared" si="55"/>
      </c>
      <c r="AE99" s="85">
        <f t="shared" si="56"/>
      </c>
      <c r="AF99" s="85">
        <f t="shared" si="57"/>
      </c>
      <c r="AG99" s="85">
        <f t="shared" si="58"/>
        <v>0</v>
      </c>
      <c r="AH99" s="85" t="str">
        <f t="shared" si="59"/>
        <v>None</v>
      </c>
      <c r="AI99" s="85" t="str">
        <f t="shared" si="60"/>
        <v>None</v>
      </c>
      <c r="AJ99" s="94">
        <f t="shared" ref="AJ99:AO99" si="221">IF($A99="","",HLOOKUP($AI99,$AD$3:$AR$9,AD$11,FALSE))</f>
      </c>
      <c r="AK99" s="94">
        <f t="shared" si="221"/>
      </c>
      <c r="AL99" s="94">
        <f t="shared" si="221"/>
      </c>
      <c r="AM99" s="94">
        <f t="shared" si="221"/>
      </c>
      <c r="AN99" s="94">
        <f t="shared" si="221"/>
      </c>
      <c r="AO99" s="94">
        <f t="shared" si="221"/>
      </c>
      <c r="AP99" s="95">
        <f t="shared" si="62"/>
        <v>0</v>
      </c>
      <c r="AQ99" s="4"/>
      <c r="AR99" s="6" t="str">
        <f t="shared" si="205"/>
        <v>6</v>
      </c>
      <c r="AS99" s="4"/>
      <c r="AT99" s="73" t="str">
        <f t="shared" ref="AT99:BC99" si="222">AT86*AT34</f>
        <v>#DIV/0!</v>
      </c>
      <c r="AU99" s="73" t="str">
        <f t="shared" si="222"/>
        <v>#DIV/0!</v>
      </c>
      <c r="AV99" s="73" t="str">
        <f t="shared" si="222"/>
        <v>#DIV/0!</v>
      </c>
      <c r="AW99" s="73" t="str">
        <f t="shared" si="222"/>
        <v>#DIV/0!</v>
      </c>
      <c r="AX99" s="73" t="str">
        <f t="shared" si="222"/>
        <v>#DIV/0!</v>
      </c>
      <c r="AY99" s="73" t="str">
        <f t="shared" si="222"/>
        <v>#DIV/0!</v>
      </c>
      <c r="AZ99" s="73" t="str">
        <f t="shared" si="222"/>
        <v>#DIV/0!</v>
      </c>
      <c r="BA99" s="73" t="str">
        <f t="shared" si="222"/>
        <v>#DIV/0!</v>
      </c>
      <c r="BB99" s="73" t="str">
        <f t="shared" si="222"/>
        <v>#DIV/0!</v>
      </c>
      <c r="BC99" s="73" t="str">
        <f t="shared" si="222"/>
        <v>#DIV/0!</v>
      </c>
      <c r="BD99" s="73"/>
      <c r="BE99" s="20" t="str">
        <f t="array" ref="BE99">MIN(IF(AT99:BC99&gt;0,AT99:BC99))</f>
        <v>#DIV/0!</v>
      </c>
      <c r="BF99" s="20" t="str">
        <f t="shared" si="207"/>
        <v>#DIV/0!</v>
      </c>
      <c r="BG99" s="20" t="str">
        <f t="shared" si="208"/>
        <v>#DIV/0!</v>
      </c>
      <c r="BH99" s="4"/>
      <c r="BI99" s="4"/>
      <c r="BJ99" s="4"/>
      <c r="BK99" s="4"/>
      <c r="BL99" s="4"/>
      <c r="BM99" s="4"/>
    </row>
    <row r="100" ht="14.25" customHeight="1" spans="1:65" x14ac:dyDescent="0.25">
      <c r="A100" s="68">
        <f>IF(ISBLANK(CT!A115),"",CT!A115)</f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29">
        <f t="shared" si="47"/>
      </c>
      <c r="V100" s="73">
        <f t="shared" si="48"/>
      </c>
      <c r="W100" s="73">
        <f t="shared" si="49"/>
      </c>
      <c r="X100" s="73">
        <f t="shared" si="50"/>
      </c>
      <c r="Y100" s="73">
        <f t="shared" si="51"/>
      </c>
      <c r="Z100" s="73">
        <f t="shared" si="52"/>
      </c>
      <c r="AA100" s="73">
        <f t="shared" si="53"/>
      </c>
      <c r="AB100" s="4"/>
      <c r="AC100" s="85">
        <f t="shared" si="54"/>
      </c>
      <c r="AD100" s="85">
        <f t="shared" si="55"/>
      </c>
      <c r="AE100" s="85">
        <f t="shared" si="56"/>
      </c>
      <c r="AF100" s="85">
        <f t="shared" si="57"/>
      </c>
      <c r="AG100" s="85">
        <f t="shared" si="58"/>
        <v>0</v>
      </c>
      <c r="AH100" s="85" t="str">
        <f t="shared" si="59"/>
        <v>None</v>
      </c>
      <c r="AI100" s="85" t="str">
        <f t="shared" si="60"/>
        <v>None</v>
      </c>
      <c r="AJ100" s="94">
        <f t="shared" ref="AJ100:AO100" si="223">IF($A100="","",HLOOKUP($AI100,$AD$3:$AR$9,AD$11,FALSE))</f>
      </c>
      <c r="AK100" s="94">
        <f t="shared" si="223"/>
      </c>
      <c r="AL100" s="94">
        <f t="shared" si="223"/>
      </c>
      <c r="AM100" s="94">
        <f t="shared" si="223"/>
      </c>
      <c r="AN100" s="94">
        <f t="shared" si="223"/>
      </c>
      <c r="AO100" s="94">
        <f t="shared" si="223"/>
      </c>
      <c r="AP100" s="95">
        <f t="shared" si="62"/>
        <v>0</v>
      </c>
      <c r="AQ100" s="4"/>
      <c r="AR100" s="6" t="str">
        <f t="shared" si="205"/>
        <v>7</v>
      </c>
      <c r="AS100" s="4"/>
      <c r="AT100" s="73" t="str">
        <f t="shared" ref="AT100:BC100" si="224">AT87*AT35</f>
        <v>#DIV/0!</v>
      </c>
      <c r="AU100" s="73" t="str">
        <f t="shared" si="224"/>
        <v>#DIV/0!</v>
      </c>
      <c r="AV100" s="73" t="str">
        <f t="shared" si="224"/>
        <v>#DIV/0!</v>
      </c>
      <c r="AW100" s="73" t="str">
        <f t="shared" si="224"/>
        <v>#DIV/0!</v>
      </c>
      <c r="AX100" s="73" t="str">
        <f t="shared" si="224"/>
        <v>#DIV/0!</v>
      </c>
      <c r="AY100" s="73" t="str">
        <f t="shared" si="224"/>
        <v>#DIV/0!</v>
      </c>
      <c r="AZ100" s="73" t="str">
        <f t="shared" si="224"/>
        <v>#DIV/0!</v>
      </c>
      <c r="BA100" s="73" t="str">
        <f t="shared" si="224"/>
        <v>#DIV/0!</v>
      </c>
      <c r="BB100" s="73" t="str">
        <f t="shared" si="224"/>
        <v>#DIV/0!</v>
      </c>
      <c r="BC100" s="73" t="str">
        <f t="shared" si="224"/>
        <v>#DIV/0!</v>
      </c>
      <c r="BD100" s="73"/>
      <c r="BE100" s="20" t="str">
        <f t="array" ref="BE100">MIN(IF(AT100:BC100&gt;0,AT100:BC100))</f>
        <v>#DIV/0!</v>
      </c>
      <c r="BF100" s="20" t="str">
        <f t="shared" si="207"/>
        <v>#DIV/0!</v>
      </c>
      <c r="BG100" s="20" t="str">
        <f t="shared" si="208"/>
        <v>#DIV/0!</v>
      </c>
      <c r="BH100" s="4"/>
      <c r="BI100" s="4"/>
      <c r="BJ100" s="4"/>
      <c r="BK100" s="4"/>
      <c r="BL100" s="4"/>
      <c r="BM100" s="4"/>
    </row>
    <row r="101" ht="14.25" customHeight="1" spans="1:65" x14ac:dyDescent="0.25">
      <c r="A101" s="68">
        <f>IF(ISBLANK(CT!A116),"",CT!A116)</f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29">
        <f t="shared" si="47"/>
      </c>
      <c r="V101" s="73">
        <f t="shared" si="48"/>
      </c>
      <c r="W101" s="73">
        <f t="shared" si="49"/>
      </c>
      <c r="X101" s="73">
        <f t="shared" si="50"/>
      </c>
      <c r="Y101" s="73">
        <f t="shared" si="51"/>
      </c>
      <c r="Z101" s="73">
        <f t="shared" si="52"/>
      </c>
      <c r="AA101" s="73">
        <f t="shared" si="53"/>
      </c>
      <c r="AB101" s="4"/>
      <c r="AC101" s="85">
        <f t="shared" si="54"/>
      </c>
      <c r="AD101" s="85">
        <f t="shared" si="55"/>
      </c>
      <c r="AE101" s="85">
        <f t="shared" si="56"/>
      </c>
      <c r="AF101" s="85">
        <f t="shared" si="57"/>
      </c>
      <c r="AG101" s="85">
        <f t="shared" si="58"/>
        <v>0</v>
      </c>
      <c r="AH101" s="85" t="str">
        <f t="shared" si="59"/>
        <v>None</v>
      </c>
      <c r="AI101" s="85" t="str">
        <f t="shared" si="60"/>
        <v>None</v>
      </c>
      <c r="AJ101" s="94">
        <f t="shared" ref="AJ101:AO101" si="225">IF($A101="","",HLOOKUP($AI101,$AD$3:$AR$9,AD$11,FALSE))</f>
      </c>
      <c r="AK101" s="94">
        <f t="shared" si="225"/>
      </c>
      <c r="AL101" s="94">
        <f t="shared" si="225"/>
      </c>
      <c r="AM101" s="94">
        <f t="shared" si="225"/>
      </c>
      <c r="AN101" s="94">
        <f t="shared" si="225"/>
      </c>
      <c r="AO101" s="94">
        <f t="shared" si="225"/>
      </c>
      <c r="AP101" s="95">
        <f t="shared" si="62"/>
        <v>0</v>
      </c>
      <c r="AQ101" s="4"/>
      <c r="AR101" s="6" t="str">
        <f t="shared" si="205"/>
        <v>8</v>
      </c>
      <c r="AS101" s="4"/>
      <c r="AT101" s="73" t="str">
        <f t="shared" ref="AT101:BC101" si="226">AT88*AT36</f>
        <v>#DIV/0!</v>
      </c>
      <c r="AU101" s="73" t="str">
        <f t="shared" si="226"/>
        <v>#DIV/0!</v>
      </c>
      <c r="AV101" s="73" t="str">
        <f t="shared" si="226"/>
        <v>#DIV/0!</v>
      </c>
      <c r="AW101" s="73" t="str">
        <f t="shared" si="226"/>
        <v>#DIV/0!</v>
      </c>
      <c r="AX101" s="73" t="str">
        <f t="shared" si="226"/>
        <v>#DIV/0!</v>
      </c>
      <c r="AY101" s="73" t="str">
        <f t="shared" si="226"/>
        <v>#DIV/0!</v>
      </c>
      <c r="AZ101" s="73" t="str">
        <f t="shared" si="226"/>
        <v>#DIV/0!</v>
      </c>
      <c r="BA101" s="73" t="str">
        <f t="shared" si="226"/>
        <v>#DIV/0!</v>
      </c>
      <c r="BB101" s="73" t="str">
        <f t="shared" si="226"/>
        <v>#DIV/0!</v>
      </c>
      <c r="BC101" s="73" t="str">
        <f t="shared" si="226"/>
        <v>#DIV/0!</v>
      </c>
      <c r="BD101" s="73"/>
      <c r="BE101" s="20" t="str">
        <f t="array" ref="BE101">MIN(IF(AT101:BC101&gt;0,AT101:BC101))</f>
        <v>#DIV/0!</v>
      </c>
      <c r="BF101" s="20" t="str">
        <f t="shared" si="207"/>
        <v>#DIV/0!</v>
      </c>
      <c r="BG101" s="20" t="str">
        <f t="shared" si="208"/>
        <v>#DIV/0!</v>
      </c>
      <c r="BH101" s="4"/>
      <c r="BI101" s="4"/>
      <c r="BJ101" s="4"/>
      <c r="BK101" s="4"/>
      <c r="BL101" s="4"/>
      <c r="BM101" s="4"/>
    </row>
    <row r="102" ht="14.25" customHeight="1" spans="1:65" x14ac:dyDescent="0.25">
      <c r="A102" s="68">
        <f>IF(ISBLANK(CT!A117),"",CT!A117)</f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29">
        <f t="shared" si="47"/>
      </c>
      <c r="V102" s="73">
        <f t="shared" si="48"/>
      </c>
      <c r="W102" s="73">
        <f t="shared" si="49"/>
      </c>
      <c r="X102" s="73">
        <f t="shared" si="50"/>
      </c>
      <c r="Y102" s="73">
        <f t="shared" si="51"/>
      </c>
      <c r="Z102" s="73">
        <f t="shared" si="52"/>
      </c>
      <c r="AA102" s="73">
        <f t="shared" si="53"/>
      </c>
      <c r="AB102" s="4"/>
      <c r="AC102" s="85">
        <f t="shared" si="54"/>
      </c>
      <c r="AD102" s="85">
        <f t="shared" si="55"/>
      </c>
      <c r="AE102" s="85">
        <f t="shared" si="56"/>
      </c>
      <c r="AF102" s="85">
        <f t="shared" si="57"/>
      </c>
      <c r="AG102" s="85">
        <f t="shared" si="58"/>
        <v>0</v>
      </c>
      <c r="AH102" s="85" t="str">
        <f t="shared" si="59"/>
        <v>None</v>
      </c>
      <c r="AI102" s="85" t="str">
        <f t="shared" si="60"/>
        <v>None</v>
      </c>
      <c r="AJ102" s="94">
        <f t="shared" ref="AJ102:AO102" si="227">IF($A102="","",HLOOKUP($AI102,$AD$3:$AR$9,AD$11,FALSE))</f>
      </c>
      <c r="AK102" s="94">
        <f t="shared" si="227"/>
      </c>
      <c r="AL102" s="94">
        <f t="shared" si="227"/>
      </c>
      <c r="AM102" s="94">
        <f t="shared" si="227"/>
      </c>
      <c r="AN102" s="94">
        <f t="shared" si="227"/>
      </c>
      <c r="AO102" s="94">
        <f t="shared" si="227"/>
      </c>
      <c r="AP102" s="95">
        <f t="shared" si="62"/>
        <v>0</v>
      </c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</row>
    <row r="103" ht="14.25" customHeight="1" spans="1:65" x14ac:dyDescent="0.25">
      <c r="A103" s="68">
        <f>IF(ISBLANK(CT!A118),"",CT!A118)</f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29">
        <f t="shared" si="47"/>
      </c>
      <c r="V103" s="73">
        <f t="shared" si="48"/>
      </c>
      <c r="W103" s="73">
        <f t="shared" si="49"/>
      </c>
      <c r="X103" s="73">
        <f t="shared" si="50"/>
      </c>
      <c r="Y103" s="73">
        <f t="shared" si="51"/>
      </c>
      <c r="Z103" s="73">
        <f t="shared" si="52"/>
      </c>
      <c r="AA103" s="73">
        <f t="shared" si="53"/>
      </c>
      <c r="AB103" s="4"/>
      <c r="AC103" s="85">
        <f t="shared" si="54"/>
      </c>
      <c r="AD103" s="85">
        <f t="shared" si="55"/>
      </c>
      <c r="AE103" s="85">
        <f t="shared" si="56"/>
      </c>
      <c r="AF103" s="85">
        <f t="shared" si="57"/>
      </c>
      <c r="AG103" s="85">
        <f t="shared" si="58"/>
        <v>0</v>
      </c>
      <c r="AH103" s="85" t="str">
        <f t="shared" si="59"/>
        <v>None</v>
      </c>
      <c r="AI103" s="85" t="str">
        <f t="shared" si="60"/>
        <v>None</v>
      </c>
      <c r="AJ103" s="94">
        <f t="shared" ref="AJ103:AO103" si="228">IF($A103="","",HLOOKUP($AI103,$AD$3:$AR$9,AD$11,FALSE))</f>
      </c>
      <c r="AK103" s="94">
        <f t="shared" si="228"/>
      </c>
      <c r="AL103" s="94">
        <f t="shared" si="228"/>
      </c>
      <c r="AM103" s="94">
        <f t="shared" si="228"/>
      </c>
      <c r="AN103" s="94">
        <f t="shared" si="228"/>
      </c>
      <c r="AO103" s="94">
        <f t="shared" si="228"/>
      </c>
      <c r="AP103" s="95">
        <f t="shared" si="62"/>
        <v>0</v>
      </c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</row>
    <row r="104" ht="14.25" customHeight="1" spans="1:65" x14ac:dyDescent="0.25">
      <c r="A104" s="68">
        <f>IF(ISBLANK(CT!A119),"",CT!A119)</f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29">
        <f t="shared" si="47"/>
      </c>
      <c r="V104" s="73">
        <f t="shared" si="48"/>
      </c>
      <c r="W104" s="73">
        <f t="shared" si="49"/>
      </c>
      <c r="X104" s="73">
        <f t="shared" si="50"/>
      </c>
      <c r="Y104" s="73">
        <f t="shared" si="51"/>
      </c>
      <c r="Z104" s="73">
        <f t="shared" si="52"/>
      </c>
      <c r="AA104" s="73">
        <f t="shared" si="53"/>
      </c>
      <c r="AB104" s="4"/>
      <c r="AC104" s="85">
        <f t="shared" si="54"/>
      </c>
      <c r="AD104" s="85">
        <f t="shared" si="55"/>
      </c>
      <c r="AE104" s="85">
        <f t="shared" si="56"/>
      </c>
      <c r="AF104" s="85">
        <f t="shared" si="57"/>
      </c>
      <c r="AG104" s="85">
        <f t="shared" si="58"/>
        <v>0</v>
      </c>
      <c r="AH104" s="85" t="str">
        <f t="shared" si="59"/>
        <v>None</v>
      </c>
      <c r="AI104" s="85" t="str">
        <f t="shared" si="60"/>
        <v>None</v>
      </c>
      <c r="AJ104" s="94">
        <f t="shared" ref="AJ104:AO104" si="229">IF($A104="","",HLOOKUP($AI104,$AD$3:$AR$9,AD$11,FALSE))</f>
      </c>
      <c r="AK104" s="94">
        <f t="shared" si="229"/>
      </c>
      <c r="AL104" s="94">
        <f t="shared" si="229"/>
      </c>
      <c r="AM104" s="94">
        <f t="shared" si="229"/>
      </c>
      <c r="AN104" s="94">
        <f t="shared" si="229"/>
      </c>
      <c r="AO104" s="94">
        <f t="shared" si="229"/>
      </c>
      <c r="AP104" s="95">
        <f t="shared" si="62"/>
        <v>0</v>
      </c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</row>
    <row r="105" ht="14.25" customHeight="1" spans="1:65" x14ac:dyDescent="0.25">
      <c r="A105" s="68">
        <f>IF(ISBLANK(CT!A120),"",CT!A120)</f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29">
        <f t="shared" si="47"/>
      </c>
      <c r="V105" s="73">
        <f t="shared" si="48"/>
      </c>
      <c r="W105" s="73">
        <f t="shared" si="49"/>
      </c>
      <c r="X105" s="73">
        <f t="shared" si="50"/>
      </c>
      <c r="Y105" s="73">
        <f t="shared" si="51"/>
      </c>
      <c r="Z105" s="73">
        <f t="shared" si="52"/>
      </c>
      <c r="AA105" s="73">
        <f t="shared" si="53"/>
      </c>
      <c r="AB105" s="4"/>
      <c r="AC105" s="85">
        <f t="shared" si="54"/>
      </c>
      <c r="AD105" s="85">
        <f t="shared" si="55"/>
      </c>
      <c r="AE105" s="85">
        <f t="shared" si="56"/>
      </c>
      <c r="AF105" s="85">
        <f t="shared" si="57"/>
      </c>
      <c r="AG105" s="85">
        <f t="shared" si="58"/>
        <v>0</v>
      </c>
      <c r="AH105" s="85" t="str">
        <f t="shared" si="59"/>
        <v>None</v>
      </c>
      <c r="AI105" s="85" t="str">
        <f t="shared" si="60"/>
        <v>None</v>
      </c>
      <c r="AJ105" s="94">
        <f t="shared" ref="AJ105:AO105" si="230">IF($A105="","",HLOOKUP($AI105,$AD$3:$AR$9,AD$11,FALSE))</f>
      </c>
      <c r="AK105" s="94">
        <f t="shared" si="230"/>
      </c>
      <c r="AL105" s="94">
        <f t="shared" si="230"/>
      </c>
      <c r="AM105" s="94">
        <f t="shared" si="230"/>
      </c>
      <c r="AN105" s="94">
        <f t="shared" si="230"/>
      </c>
      <c r="AO105" s="94">
        <f t="shared" si="230"/>
      </c>
      <c r="AP105" s="95">
        <f t="shared" si="62"/>
        <v>0</v>
      </c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</row>
    <row r="106" ht="14.25" customHeight="1" spans="1:65" x14ac:dyDescent="0.25">
      <c r="A106" s="68">
        <f>IF(ISBLANK(CT!A121),"",CT!A121)</f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29">
        <f t="shared" si="47"/>
      </c>
      <c r="V106" s="73">
        <f t="shared" si="48"/>
      </c>
      <c r="W106" s="73">
        <f t="shared" si="49"/>
      </c>
      <c r="X106" s="73">
        <f t="shared" si="50"/>
      </c>
      <c r="Y106" s="73">
        <f t="shared" si="51"/>
      </c>
      <c r="Z106" s="73">
        <f t="shared" si="52"/>
      </c>
      <c r="AA106" s="73">
        <f t="shared" si="53"/>
      </c>
      <c r="AB106" s="4"/>
      <c r="AC106" s="85">
        <f t="shared" si="54"/>
      </c>
      <c r="AD106" s="85">
        <f t="shared" si="55"/>
      </c>
      <c r="AE106" s="85">
        <f t="shared" si="56"/>
      </c>
      <c r="AF106" s="85">
        <f t="shared" si="57"/>
      </c>
      <c r="AG106" s="85">
        <f t="shared" si="58"/>
        <v>0</v>
      </c>
      <c r="AH106" s="85" t="str">
        <f t="shared" si="59"/>
        <v>None</v>
      </c>
      <c r="AI106" s="85" t="str">
        <f t="shared" si="60"/>
        <v>None</v>
      </c>
      <c r="AJ106" s="94">
        <f t="shared" ref="AJ106:AO106" si="231">IF($A106="","",HLOOKUP($AI106,$AD$3:$AR$9,AD$11,FALSE))</f>
      </c>
      <c r="AK106" s="94">
        <f t="shared" si="231"/>
      </c>
      <c r="AL106" s="94">
        <f t="shared" si="231"/>
      </c>
      <c r="AM106" s="94">
        <f t="shared" si="231"/>
      </c>
      <c r="AN106" s="94">
        <f t="shared" si="231"/>
      </c>
      <c r="AO106" s="94">
        <f t="shared" si="231"/>
      </c>
      <c r="AP106" s="95">
        <f t="shared" si="62"/>
        <v>0</v>
      </c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</row>
    <row r="107" ht="14.25" customHeight="1" spans="1:65" x14ac:dyDescent="0.25">
      <c r="A107" s="68">
        <f>IF(ISBLANK(CT!A122),"",CT!A122)</f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29">
        <f t="shared" si="47"/>
      </c>
      <c r="V107" s="73">
        <f t="shared" si="48"/>
      </c>
      <c r="W107" s="73">
        <f t="shared" si="49"/>
      </c>
      <c r="X107" s="73">
        <f t="shared" si="50"/>
      </c>
      <c r="Y107" s="73">
        <f t="shared" si="51"/>
      </c>
      <c r="Z107" s="73">
        <f t="shared" si="52"/>
      </c>
      <c r="AA107" s="73">
        <f t="shared" si="53"/>
      </c>
      <c r="AB107" s="4"/>
      <c r="AC107" s="85">
        <f t="shared" si="54"/>
      </c>
      <c r="AD107" s="85">
        <f t="shared" si="55"/>
      </c>
      <c r="AE107" s="85">
        <f t="shared" si="56"/>
      </c>
      <c r="AF107" s="85">
        <f t="shared" si="57"/>
      </c>
      <c r="AG107" s="85">
        <f t="shared" si="58"/>
        <v>0</v>
      </c>
      <c r="AH107" s="85" t="str">
        <f t="shared" si="59"/>
        <v>None</v>
      </c>
      <c r="AI107" s="85" t="str">
        <f t="shared" si="60"/>
        <v>None</v>
      </c>
      <c r="AJ107" s="94">
        <f t="shared" ref="AJ107:AO107" si="232">IF($A107="","",HLOOKUP($AI107,$AD$3:$AR$9,AD$11,FALSE))</f>
      </c>
      <c r="AK107" s="94">
        <f t="shared" si="232"/>
      </c>
      <c r="AL107" s="94">
        <f t="shared" si="232"/>
      </c>
      <c r="AM107" s="94">
        <f t="shared" si="232"/>
      </c>
      <c r="AN107" s="94">
        <f t="shared" si="232"/>
      </c>
      <c r="AO107" s="94">
        <f t="shared" si="232"/>
      </c>
      <c r="AP107" s="95">
        <f t="shared" si="62"/>
        <v>0</v>
      </c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</row>
    <row r="108" ht="14.25" customHeight="1" spans="1:65" x14ac:dyDescent="0.25">
      <c r="A108" s="68">
        <f>IF(ISBLANK(CT!A123),"",CT!A123)</f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29">
        <f t="shared" si="47"/>
      </c>
      <c r="V108" s="73">
        <f t="shared" si="48"/>
      </c>
      <c r="W108" s="73">
        <f t="shared" si="49"/>
      </c>
      <c r="X108" s="73">
        <f t="shared" si="50"/>
      </c>
      <c r="Y108" s="73">
        <f t="shared" si="51"/>
      </c>
      <c r="Z108" s="73">
        <f t="shared" si="52"/>
      </c>
      <c r="AA108" s="73">
        <f t="shared" si="53"/>
      </c>
      <c r="AB108" s="4"/>
      <c r="AC108" s="85">
        <f t="shared" si="54"/>
      </c>
      <c r="AD108" s="85">
        <f t="shared" si="55"/>
      </c>
      <c r="AE108" s="85">
        <f t="shared" si="56"/>
      </c>
      <c r="AF108" s="85">
        <f t="shared" si="57"/>
      </c>
      <c r="AG108" s="85">
        <f t="shared" si="58"/>
        <v>0</v>
      </c>
      <c r="AH108" s="85" t="str">
        <f t="shared" si="59"/>
        <v>None</v>
      </c>
      <c r="AI108" s="85" t="str">
        <f t="shared" si="60"/>
        <v>None</v>
      </c>
      <c r="AJ108" s="94">
        <f t="shared" ref="AJ108:AO108" si="233">IF($A108="","",HLOOKUP($AI108,$AD$3:$AR$9,AD$11,FALSE))</f>
      </c>
      <c r="AK108" s="94">
        <f t="shared" si="233"/>
      </c>
      <c r="AL108" s="94">
        <f t="shared" si="233"/>
      </c>
      <c r="AM108" s="94">
        <f t="shared" si="233"/>
      </c>
      <c r="AN108" s="94">
        <f t="shared" si="233"/>
      </c>
      <c r="AO108" s="94">
        <f t="shared" si="233"/>
      </c>
      <c r="AP108" s="95">
        <f t="shared" si="62"/>
        <v>0</v>
      </c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</row>
    <row r="109" ht="14.25" customHeight="1" spans="1:65" x14ac:dyDescent="0.25">
      <c r="A109" s="68">
        <f>IF(ISBLANK(CT!A124),"",CT!A124)</f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29">
        <f t="shared" si="47"/>
      </c>
      <c r="V109" s="73">
        <f t="shared" si="48"/>
      </c>
      <c r="W109" s="73">
        <f t="shared" si="49"/>
      </c>
      <c r="X109" s="73">
        <f t="shared" si="50"/>
      </c>
      <c r="Y109" s="73">
        <f t="shared" si="51"/>
      </c>
      <c r="Z109" s="73">
        <f t="shared" si="52"/>
      </c>
      <c r="AA109" s="73">
        <f t="shared" si="53"/>
      </c>
      <c r="AB109" s="4"/>
      <c r="AC109" s="85">
        <f t="shared" si="54"/>
      </c>
      <c r="AD109" s="85">
        <f t="shared" si="55"/>
      </c>
      <c r="AE109" s="85">
        <f t="shared" si="56"/>
      </c>
      <c r="AF109" s="85">
        <f t="shared" si="57"/>
      </c>
      <c r="AG109" s="85">
        <f t="shared" si="58"/>
        <v>0</v>
      </c>
      <c r="AH109" s="85" t="str">
        <f t="shared" si="59"/>
        <v>None</v>
      </c>
      <c r="AI109" s="85" t="str">
        <f t="shared" si="60"/>
        <v>None</v>
      </c>
      <c r="AJ109" s="94">
        <f t="shared" ref="AJ109:AO109" si="234">IF($A109="","",HLOOKUP($AI109,$AD$3:$AR$9,AD$11,FALSE))</f>
      </c>
      <c r="AK109" s="94">
        <f t="shared" si="234"/>
      </c>
      <c r="AL109" s="94">
        <f t="shared" si="234"/>
      </c>
      <c r="AM109" s="94">
        <f t="shared" si="234"/>
      </c>
      <c r="AN109" s="94">
        <f t="shared" si="234"/>
      </c>
      <c r="AO109" s="94">
        <f t="shared" si="234"/>
      </c>
      <c r="AP109" s="95">
        <f t="shared" si="62"/>
        <v>0</v>
      </c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</row>
    <row r="110" ht="14.25" customHeight="1" spans="1:65" x14ac:dyDescent="0.25">
      <c r="A110" s="68">
        <f>IF(ISBLANK(CT!A125),"",CT!A125)</f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29">
        <f t="shared" si="47"/>
      </c>
      <c r="V110" s="73">
        <f t="shared" si="48"/>
      </c>
      <c r="W110" s="73">
        <f t="shared" si="49"/>
      </c>
      <c r="X110" s="73">
        <f t="shared" si="50"/>
      </c>
      <c r="Y110" s="73">
        <f t="shared" si="51"/>
      </c>
      <c r="Z110" s="73">
        <f t="shared" si="52"/>
      </c>
      <c r="AA110" s="73">
        <f t="shared" si="53"/>
      </c>
      <c r="AB110" s="4"/>
      <c r="AC110" s="85">
        <f t="shared" si="54"/>
      </c>
      <c r="AD110" s="85">
        <f t="shared" si="55"/>
      </c>
      <c r="AE110" s="85">
        <f t="shared" si="56"/>
      </c>
      <c r="AF110" s="85">
        <f t="shared" si="57"/>
      </c>
      <c r="AG110" s="85">
        <f t="shared" si="58"/>
        <v>0</v>
      </c>
      <c r="AH110" s="85" t="str">
        <f t="shared" si="59"/>
        <v>None</v>
      </c>
      <c r="AI110" s="85" t="str">
        <f t="shared" si="60"/>
        <v>None</v>
      </c>
      <c r="AJ110" s="94">
        <f t="shared" ref="AJ110:AO110" si="235">IF($A110="","",HLOOKUP($AI110,$AD$3:$AR$9,AD$11,FALSE))</f>
      </c>
      <c r="AK110" s="94">
        <f t="shared" si="235"/>
      </c>
      <c r="AL110" s="94">
        <f t="shared" si="235"/>
      </c>
      <c r="AM110" s="94">
        <f t="shared" si="235"/>
      </c>
      <c r="AN110" s="94">
        <f t="shared" si="235"/>
      </c>
      <c r="AO110" s="94">
        <f t="shared" si="235"/>
      </c>
      <c r="AP110" s="95">
        <f t="shared" si="62"/>
        <v>0</v>
      </c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</row>
    <row r="111" ht="14.25" customHeight="1" spans="1:65" x14ac:dyDescent="0.25">
      <c r="A111" s="68">
        <f>IF(ISBLANK(CT!A126),"",CT!A126)</f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29">
        <f t="shared" si="47"/>
      </c>
      <c r="V111" s="73">
        <f t="shared" si="48"/>
      </c>
      <c r="W111" s="73">
        <f t="shared" si="49"/>
      </c>
      <c r="X111" s="73">
        <f t="shared" si="50"/>
      </c>
      <c r="Y111" s="73">
        <f t="shared" si="51"/>
      </c>
      <c r="Z111" s="73">
        <f t="shared" si="52"/>
      </c>
      <c r="AA111" s="73">
        <f t="shared" si="53"/>
      </c>
      <c r="AB111" s="4"/>
      <c r="AC111" s="85">
        <f t="shared" si="54"/>
      </c>
      <c r="AD111" s="85">
        <f t="shared" si="55"/>
      </c>
      <c r="AE111" s="85">
        <f t="shared" si="56"/>
      </c>
      <c r="AF111" s="85">
        <f t="shared" si="57"/>
      </c>
      <c r="AG111" s="85">
        <f t="shared" si="58"/>
        <v>0</v>
      </c>
      <c r="AH111" s="85" t="str">
        <f t="shared" si="59"/>
        <v>None</v>
      </c>
      <c r="AI111" s="85" t="str">
        <f t="shared" si="60"/>
        <v>None</v>
      </c>
      <c r="AJ111" s="94">
        <f t="shared" ref="AJ111:AO111" si="236">IF($A111="","",HLOOKUP($AI111,$AD$3:$AR$9,AD$11,FALSE))</f>
      </c>
      <c r="AK111" s="94">
        <f t="shared" si="236"/>
      </c>
      <c r="AL111" s="94">
        <f t="shared" si="236"/>
      </c>
      <c r="AM111" s="94">
        <f t="shared" si="236"/>
      </c>
      <c r="AN111" s="94">
        <f t="shared" si="236"/>
      </c>
      <c r="AO111" s="94">
        <f t="shared" si="236"/>
      </c>
      <c r="AP111" s="95">
        <f t="shared" si="62"/>
        <v>0</v>
      </c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</row>
    <row r="112" ht="14.25" customHeight="1" spans="1:65" x14ac:dyDescent="0.25">
      <c r="A112" s="68">
        <f>IF(ISBLANK(CT!A127),"",CT!A127)</f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29">
        <f t="shared" si="47"/>
      </c>
      <c r="V112" s="73">
        <f t="shared" si="48"/>
      </c>
      <c r="W112" s="73">
        <f t="shared" si="49"/>
      </c>
      <c r="X112" s="73">
        <f t="shared" si="50"/>
      </c>
      <c r="Y112" s="73">
        <f t="shared" si="51"/>
      </c>
      <c r="Z112" s="73">
        <f t="shared" si="52"/>
      </c>
      <c r="AA112" s="73">
        <f t="shared" si="53"/>
      </c>
      <c r="AB112" s="4"/>
      <c r="AC112" s="85">
        <f t="shared" si="54"/>
      </c>
      <c r="AD112" s="85">
        <f t="shared" si="55"/>
      </c>
      <c r="AE112" s="85">
        <f t="shared" si="56"/>
      </c>
      <c r="AF112" s="85">
        <f t="shared" si="57"/>
      </c>
      <c r="AG112" s="85">
        <f t="shared" si="58"/>
        <v>0</v>
      </c>
      <c r="AH112" s="85" t="str">
        <f t="shared" si="59"/>
        <v>None</v>
      </c>
      <c r="AI112" s="85" t="str">
        <f t="shared" si="60"/>
        <v>None</v>
      </c>
      <c r="AJ112" s="94">
        <f t="shared" ref="AJ112:AO112" si="237">IF($A112="","",HLOOKUP($AI112,$AD$3:$AR$9,AD$11,FALSE))</f>
      </c>
      <c r="AK112" s="94">
        <f t="shared" si="237"/>
      </c>
      <c r="AL112" s="94">
        <f t="shared" si="237"/>
      </c>
      <c r="AM112" s="94">
        <f t="shared" si="237"/>
      </c>
      <c r="AN112" s="94">
        <f t="shared" si="237"/>
      </c>
      <c r="AO112" s="94">
        <f t="shared" si="237"/>
      </c>
      <c r="AP112" s="95">
        <f t="shared" si="62"/>
        <v>0</v>
      </c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</row>
    <row r="113" ht="14.25" customHeight="1" spans="1:65" x14ac:dyDescent="0.25">
      <c r="A113" s="68">
        <f>IF(ISBLANK(CT!A128),"",CT!A128)</f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29">
        <f t="shared" si="47"/>
      </c>
      <c r="V113" s="73">
        <f t="shared" si="48"/>
      </c>
      <c r="W113" s="73">
        <f t="shared" si="49"/>
      </c>
      <c r="X113" s="73">
        <f t="shared" si="50"/>
      </c>
      <c r="Y113" s="73">
        <f t="shared" si="51"/>
      </c>
      <c r="Z113" s="73">
        <f t="shared" si="52"/>
      </c>
      <c r="AA113" s="73">
        <f t="shared" si="53"/>
      </c>
      <c r="AB113" s="4"/>
      <c r="AC113" s="85">
        <f t="shared" si="54"/>
      </c>
      <c r="AD113" s="85">
        <f t="shared" si="55"/>
      </c>
      <c r="AE113" s="85">
        <f t="shared" si="56"/>
      </c>
      <c r="AF113" s="85">
        <f t="shared" si="57"/>
      </c>
      <c r="AG113" s="85">
        <f t="shared" si="58"/>
        <v>0</v>
      </c>
      <c r="AH113" s="85" t="str">
        <f t="shared" si="59"/>
        <v>None</v>
      </c>
      <c r="AI113" s="85" t="str">
        <f t="shared" si="60"/>
        <v>None</v>
      </c>
      <c r="AJ113" s="94">
        <f t="shared" ref="AJ113:AO113" si="238">IF($A113="","",HLOOKUP($AI113,$AD$3:$AR$9,AD$11,FALSE))</f>
      </c>
      <c r="AK113" s="94">
        <f t="shared" si="238"/>
      </c>
      <c r="AL113" s="94">
        <f t="shared" si="238"/>
      </c>
      <c r="AM113" s="94">
        <f t="shared" si="238"/>
      </c>
      <c r="AN113" s="94">
        <f t="shared" si="238"/>
      </c>
      <c r="AO113" s="94">
        <f t="shared" si="238"/>
      </c>
      <c r="AP113" s="95">
        <f t="shared" si="62"/>
        <v>0</v>
      </c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</row>
    <row r="114" ht="14.25" customHeight="1" spans="1:65" x14ac:dyDescent="0.25">
      <c r="A114" s="68">
        <f>IF(ISBLANK(CT!A129),"",CT!A129)</f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29">
        <f t="shared" si="47"/>
      </c>
      <c r="V114" s="73">
        <f t="shared" si="48"/>
      </c>
      <c r="W114" s="73">
        <f t="shared" si="49"/>
      </c>
      <c r="X114" s="73">
        <f t="shared" si="50"/>
      </c>
      <c r="Y114" s="73">
        <f t="shared" si="51"/>
      </c>
      <c r="Z114" s="73">
        <f t="shared" si="52"/>
      </c>
      <c r="AA114" s="73">
        <f t="shared" si="53"/>
      </c>
      <c r="AB114" s="4"/>
      <c r="AC114" s="85">
        <f t="shared" si="54"/>
      </c>
      <c r="AD114" s="85">
        <f t="shared" si="55"/>
      </c>
      <c r="AE114" s="85">
        <f t="shared" si="56"/>
      </c>
      <c r="AF114" s="85">
        <f t="shared" si="57"/>
      </c>
      <c r="AG114" s="85">
        <f t="shared" si="58"/>
        <v>0</v>
      </c>
      <c r="AH114" s="85" t="str">
        <f t="shared" si="59"/>
        <v>None</v>
      </c>
      <c r="AI114" s="85" t="str">
        <f t="shared" si="60"/>
        <v>None</v>
      </c>
      <c r="AJ114" s="94">
        <f t="shared" ref="AJ114:AO114" si="239">IF($A114="","",HLOOKUP($AI114,$AD$3:$AR$9,AD$11,FALSE))</f>
      </c>
      <c r="AK114" s="94">
        <f t="shared" si="239"/>
      </c>
      <c r="AL114" s="94">
        <f t="shared" si="239"/>
      </c>
      <c r="AM114" s="94">
        <f t="shared" si="239"/>
      </c>
      <c r="AN114" s="94">
        <f t="shared" si="239"/>
      </c>
      <c r="AO114" s="94">
        <f t="shared" si="239"/>
      </c>
      <c r="AP114" s="95">
        <f t="shared" si="62"/>
        <v>0</v>
      </c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</row>
    <row r="115" ht="14.25" customHeight="1" spans="1:65" x14ac:dyDescent="0.25">
      <c r="A115" s="68">
        <f>IF(ISBLANK(CT!A130),"",CT!A130)</f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29">
        <f t="shared" si="47"/>
      </c>
      <c r="V115" s="73">
        <f t="shared" si="48"/>
      </c>
      <c r="W115" s="73">
        <f t="shared" si="49"/>
      </c>
      <c r="X115" s="73">
        <f t="shared" si="50"/>
      </c>
      <c r="Y115" s="73">
        <f t="shared" si="51"/>
      </c>
      <c r="Z115" s="73">
        <f t="shared" si="52"/>
      </c>
      <c r="AA115" s="73">
        <f t="shared" si="53"/>
      </c>
      <c r="AB115" s="4"/>
      <c r="AC115" s="85">
        <f t="shared" si="54"/>
      </c>
      <c r="AD115" s="85">
        <f t="shared" si="55"/>
      </c>
      <c r="AE115" s="85">
        <f t="shared" si="56"/>
      </c>
      <c r="AF115" s="85">
        <f t="shared" si="57"/>
      </c>
      <c r="AG115" s="85">
        <f t="shared" si="58"/>
        <v>0</v>
      </c>
      <c r="AH115" s="85" t="str">
        <f t="shared" si="59"/>
        <v>None</v>
      </c>
      <c r="AI115" s="85" t="str">
        <f t="shared" si="60"/>
        <v>None</v>
      </c>
      <c r="AJ115" s="94">
        <f t="shared" ref="AJ115:AO115" si="240">IF($A115="","",HLOOKUP($AI115,$AD$3:$AR$9,AD$11,FALSE))</f>
      </c>
      <c r="AK115" s="94">
        <f t="shared" si="240"/>
      </c>
      <c r="AL115" s="94">
        <f t="shared" si="240"/>
      </c>
      <c r="AM115" s="94">
        <f t="shared" si="240"/>
      </c>
      <c r="AN115" s="94">
        <f t="shared" si="240"/>
      </c>
      <c r="AO115" s="94">
        <f t="shared" si="240"/>
      </c>
      <c r="AP115" s="95">
        <f t="shared" si="62"/>
        <v>0</v>
      </c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</row>
    <row r="116" ht="14.25" customHeight="1" spans="1:65" x14ac:dyDescent="0.25">
      <c r="A116" s="68">
        <f>IF(ISBLANK(CT!A131),"",CT!A131)</f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29">
        <f t="shared" si="47"/>
      </c>
      <c r="V116" s="73">
        <f t="shared" si="48"/>
      </c>
      <c r="W116" s="73">
        <f t="shared" si="49"/>
      </c>
      <c r="X116" s="73">
        <f t="shared" si="50"/>
      </c>
      <c r="Y116" s="73">
        <f t="shared" si="51"/>
      </c>
      <c r="Z116" s="73">
        <f t="shared" si="52"/>
      </c>
      <c r="AA116" s="73">
        <f t="shared" si="53"/>
      </c>
      <c r="AB116" s="4"/>
      <c r="AC116" s="85">
        <f t="shared" si="54"/>
      </c>
      <c r="AD116" s="85">
        <f t="shared" si="55"/>
      </c>
      <c r="AE116" s="85">
        <f t="shared" si="56"/>
      </c>
      <c r="AF116" s="85">
        <f t="shared" si="57"/>
      </c>
      <c r="AG116" s="85">
        <f t="shared" si="58"/>
        <v>0</v>
      </c>
      <c r="AH116" s="85" t="str">
        <f t="shared" si="59"/>
        <v>None</v>
      </c>
      <c r="AI116" s="85" t="str">
        <f t="shared" si="60"/>
        <v>None</v>
      </c>
      <c r="AJ116" s="94">
        <f t="shared" ref="AJ116:AO116" si="241">IF($A116="","",HLOOKUP($AI116,$AD$3:$AR$9,AD$11,FALSE))</f>
      </c>
      <c r="AK116" s="94">
        <f t="shared" si="241"/>
      </c>
      <c r="AL116" s="94">
        <f t="shared" si="241"/>
      </c>
      <c r="AM116" s="94">
        <f t="shared" si="241"/>
      </c>
      <c r="AN116" s="94">
        <f t="shared" si="241"/>
      </c>
      <c r="AO116" s="94">
        <f t="shared" si="241"/>
      </c>
      <c r="AP116" s="95">
        <f t="shared" si="62"/>
        <v>0</v>
      </c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</row>
    <row r="117" ht="14.25" customHeight="1" spans="1:65" x14ac:dyDescent="0.25">
      <c r="A117" s="68">
        <f>IF(ISBLANK(CT!A132),"",CT!A132)</f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29">
        <f t="shared" si="47"/>
      </c>
      <c r="V117" s="73">
        <f t="shared" si="48"/>
      </c>
      <c r="W117" s="73">
        <f t="shared" si="49"/>
      </c>
      <c r="X117" s="73">
        <f t="shared" si="50"/>
      </c>
      <c r="Y117" s="73">
        <f t="shared" si="51"/>
      </c>
      <c r="Z117" s="73">
        <f t="shared" si="52"/>
      </c>
      <c r="AA117" s="73">
        <f t="shared" si="53"/>
      </c>
      <c r="AB117" s="4"/>
      <c r="AC117" s="85">
        <f t="shared" si="54"/>
      </c>
      <c r="AD117" s="85">
        <f t="shared" si="55"/>
      </c>
      <c r="AE117" s="85">
        <f t="shared" si="56"/>
      </c>
      <c r="AF117" s="85">
        <f t="shared" si="57"/>
      </c>
      <c r="AG117" s="85">
        <f t="shared" si="58"/>
        <v>0</v>
      </c>
      <c r="AH117" s="85" t="str">
        <f t="shared" si="59"/>
        <v>None</v>
      </c>
      <c r="AI117" s="85" t="str">
        <f t="shared" si="60"/>
        <v>None</v>
      </c>
      <c r="AJ117" s="94">
        <f t="shared" ref="AJ117:AO117" si="242">IF($A117="","",HLOOKUP($AI117,$AD$3:$AR$9,AD$11,FALSE))</f>
      </c>
      <c r="AK117" s="94">
        <f t="shared" si="242"/>
      </c>
      <c r="AL117" s="94">
        <f t="shared" si="242"/>
      </c>
      <c r="AM117" s="94">
        <f t="shared" si="242"/>
      </c>
      <c r="AN117" s="94">
        <f t="shared" si="242"/>
      </c>
      <c r="AO117" s="94">
        <f t="shared" si="242"/>
      </c>
      <c r="AP117" s="95">
        <f t="shared" si="62"/>
        <v>0</v>
      </c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</row>
    <row r="118" ht="14.25" customHeight="1" spans="1:65" x14ac:dyDescent="0.25">
      <c r="A118" s="68">
        <f>IF(ISBLANK(CT!A133),"",CT!A133)</f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29">
        <f t="shared" si="47"/>
      </c>
      <c r="V118" s="73">
        <f t="shared" si="48"/>
      </c>
      <c r="W118" s="73">
        <f t="shared" si="49"/>
      </c>
      <c r="X118" s="73">
        <f t="shared" si="50"/>
      </c>
      <c r="Y118" s="73">
        <f t="shared" si="51"/>
      </c>
      <c r="Z118" s="73">
        <f t="shared" si="52"/>
      </c>
      <c r="AA118" s="73">
        <f t="shared" si="53"/>
      </c>
      <c r="AB118" s="4"/>
      <c r="AC118" s="85">
        <f t="shared" si="54"/>
      </c>
      <c r="AD118" s="85">
        <f t="shared" si="55"/>
      </c>
      <c r="AE118" s="85">
        <f t="shared" si="56"/>
      </c>
      <c r="AF118" s="85">
        <f t="shared" si="57"/>
      </c>
      <c r="AG118" s="85">
        <f t="shared" si="58"/>
        <v>0</v>
      </c>
      <c r="AH118" s="85" t="str">
        <f t="shared" si="59"/>
        <v>None</v>
      </c>
      <c r="AI118" s="85" t="str">
        <f t="shared" si="60"/>
        <v>None</v>
      </c>
      <c r="AJ118" s="94">
        <f t="shared" ref="AJ118:AO118" si="243">IF($A118="","",HLOOKUP($AI118,$AD$3:$AR$9,AD$11,FALSE))</f>
      </c>
      <c r="AK118" s="94">
        <f t="shared" si="243"/>
      </c>
      <c r="AL118" s="94">
        <f t="shared" si="243"/>
      </c>
      <c r="AM118" s="94">
        <f t="shared" si="243"/>
      </c>
      <c r="AN118" s="94">
        <f t="shared" si="243"/>
      </c>
      <c r="AO118" s="94">
        <f t="shared" si="243"/>
      </c>
      <c r="AP118" s="95">
        <f t="shared" si="62"/>
        <v>0</v>
      </c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</row>
    <row r="119" ht="14.25" customHeight="1" spans="1:65" x14ac:dyDescent="0.25">
      <c r="A119" s="68">
        <f>IF(ISBLANK(CT!A134),"",CT!A134)</f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29">
        <f t="shared" si="47"/>
      </c>
      <c r="V119" s="73">
        <f t="shared" si="48"/>
      </c>
      <c r="W119" s="73">
        <f t="shared" si="49"/>
      </c>
      <c r="X119" s="73">
        <f t="shared" si="50"/>
      </c>
      <c r="Y119" s="73">
        <f t="shared" si="51"/>
      </c>
      <c r="Z119" s="73">
        <f t="shared" si="52"/>
      </c>
      <c r="AA119" s="73">
        <f t="shared" si="53"/>
      </c>
      <c r="AB119" s="4"/>
      <c r="AC119" s="85">
        <f t="shared" si="54"/>
      </c>
      <c r="AD119" s="85">
        <f t="shared" si="55"/>
      </c>
      <c r="AE119" s="85">
        <f t="shared" si="56"/>
      </c>
      <c r="AF119" s="85">
        <f t="shared" si="57"/>
      </c>
      <c r="AG119" s="85">
        <f t="shared" si="58"/>
        <v>0</v>
      </c>
      <c r="AH119" s="85" t="str">
        <f t="shared" si="59"/>
        <v>None</v>
      </c>
      <c r="AI119" s="85" t="str">
        <f t="shared" si="60"/>
        <v>None</v>
      </c>
      <c r="AJ119" s="94">
        <f t="shared" ref="AJ119:AO119" si="244">IF($A119="","",HLOOKUP($AI119,$AD$3:$AR$9,AD$11,FALSE))</f>
      </c>
      <c r="AK119" s="94">
        <f t="shared" si="244"/>
      </c>
      <c r="AL119" s="94">
        <f t="shared" si="244"/>
      </c>
      <c r="AM119" s="94">
        <f t="shared" si="244"/>
      </c>
      <c r="AN119" s="94">
        <f t="shared" si="244"/>
      </c>
      <c r="AO119" s="94">
        <f t="shared" si="244"/>
      </c>
      <c r="AP119" s="95">
        <f t="shared" si="62"/>
        <v>0</v>
      </c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</row>
    <row r="120" ht="14.25" customHeight="1" spans="1:65" x14ac:dyDescent="0.25">
      <c r="A120" s="68">
        <f>IF(ISBLANK(CT!A135),"",CT!A135)</f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29">
        <f t="shared" si="47"/>
      </c>
      <c r="V120" s="73">
        <f t="shared" si="48"/>
      </c>
      <c r="W120" s="73">
        <f t="shared" si="49"/>
      </c>
      <c r="X120" s="73">
        <f t="shared" si="50"/>
      </c>
      <c r="Y120" s="73">
        <f t="shared" si="51"/>
      </c>
      <c r="Z120" s="73">
        <f t="shared" si="52"/>
      </c>
      <c r="AA120" s="73">
        <f t="shared" si="53"/>
      </c>
      <c r="AB120" s="4"/>
      <c r="AC120" s="85">
        <f t="shared" si="54"/>
      </c>
      <c r="AD120" s="85">
        <f t="shared" si="55"/>
      </c>
      <c r="AE120" s="85">
        <f t="shared" si="56"/>
      </c>
      <c r="AF120" s="85">
        <f t="shared" si="57"/>
      </c>
      <c r="AG120" s="85">
        <f t="shared" si="58"/>
        <v>0</v>
      </c>
      <c r="AH120" s="85" t="str">
        <f t="shared" si="59"/>
        <v>None</v>
      </c>
      <c r="AI120" s="85" t="str">
        <f t="shared" si="60"/>
        <v>None</v>
      </c>
      <c r="AJ120" s="94">
        <f t="shared" ref="AJ120:AO120" si="245">IF($A120="","",HLOOKUP($AI120,$AD$3:$AR$9,AD$11,FALSE))</f>
      </c>
      <c r="AK120" s="94">
        <f t="shared" si="245"/>
      </c>
      <c r="AL120" s="94">
        <f t="shared" si="245"/>
      </c>
      <c r="AM120" s="94">
        <f t="shared" si="245"/>
      </c>
      <c r="AN120" s="94">
        <f t="shared" si="245"/>
      </c>
      <c r="AO120" s="94">
        <f t="shared" si="245"/>
      </c>
      <c r="AP120" s="95">
        <f t="shared" si="62"/>
        <v>0</v>
      </c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</row>
    <row r="121" ht="14.25" customHeight="1" spans="1:65" x14ac:dyDescent="0.25">
      <c r="A121" s="68">
        <f>IF(ISBLANK(CT!A136),"",CT!A136)</f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29">
        <f t="shared" si="47"/>
      </c>
      <c r="V121" s="73">
        <f t="shared" si="48"/>
      </c>
      <c r="W121" s="73">
        <f t="shared" si="49"/>
      </c>
      <c r="X121" s="73">
        <f t="shared" si="50"/>
      </c>
      <c r="Y121" s="73">
        <f t="shared" si="51"/>
      </c>
      <c r="Z121" s="73">
        <f t="shared" si="52"/>
      </c>
      <c r="AA121" s="73">
        <f t="shared" si="53"/>
      </c>
      <c r="AB121" s="4"/>
      <c r="AC121" s="85">
        <f t="shared" si="54"/>
      </c>
      <c r="AD121" s="85">
        <f t="shared" si="55"/>
      </c>
      <c r="AE121" s="85">
        <f t="shared" si="56"/>
      </c>
      <c r="AF121" s="85">
        <f t="shared" si="57"/>
      </c>
      <c r="AG121" s="85">
        <f t="shared" si="58"/>
        <v>0</v>
      </c>
      <c r="AH121" s="85" t="str">
        <f t="shared" si="59"/>
        <v>None</v>
      </c>
      <c r="AI121" s="85" t="str">
        <f t="shared" si="60"/>
        <v>None</v>
      </c>
      <c r="AJ121" s="94">
        <f t="shared" ref="AJ121:AO121" si="246">IF($A121="","",HLOOKUP($AI121,$AD$3:$AR$9,AD$11,FALSE))</f>
      </c>
      <c r="AK121" s="94">
        <f t="shared" si="246"/>
      </c>
      <c r="AL121" s="94">
        <f t="shared" si="246"/>
      </c>
      <c r="AM121" s="94">
        <f t="shared" si="246"/>
      </c>
      <c r="AN121" s="94">
        <f t="shared" si="246"/>
      </c>
      <c r="AO121" s="94">
        <f t="shared" si="246"/>
      </c>
      <c r="AP121" s="95">
        <f t="shared" si="62"/>
        <v>0</v>
      </c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</row>
    <row r="122" ht="14.25" customHeight="1" spans="1:65" x14ac:dyDescent="0.25">
      <c r="A122" s="68">
        <f>IF(ISBLANK(CT!A137),"",CT!A137)</f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29">
        <f t="shared" si="47"/>
      </c>
      <c r="V122" s="73">
        <f t="shared" si="48"/>
      </c>
      <c r="W122" s="73">
        <f t="shared" si="49"/>
      </c>
      <c r="X122" s="73">
        <f t="shared" si="50"/>
      </c>
      <c r="Y122" s="73">
        <f t="shared" si="51"/>
      </c>
      <c r="Z122" s="73">
        <f t="shared" si="52"/>
      </c>
      <c r="AA122" s="73">
        <f t="shared" si="53"/>
      </c>
      <c r="AB122" s="4"/>
      <c r="AC122" s="85">
        <f t="shared" si="54"/>
      </c>
      <c r="AD122" s="85">
        <f t="shared" si="55"/>
      </c>
      <c r="AE122" s="85">
        <f t="shared" si="56"/>
      </c>
      <c r="AF122" s="85">
        <f t="shared" si="57"/>
      </c>
      <c r="AG122" s="85">
        <f t="shared" si="58"/>
        <v>0</v>
      </c>
      <c r="AH122" s="85" t="str">
        <f t="shared" si="59"/>
        <v>None</v>
      </c>
      <c r="AI122" s="85" t="str">
        <f t="shared" si="60"/>
        <v>None</v>
      </c>
      <c r="AJ122" s="94">
        <f t="shared" ref="AJ122:AO122" si="247">IF($A122="","",HLOOKUP($AI122,$AD$3:$AR$9,AD$11,FALSE))</f>
      </c>
      <c r="AK122" s="94">
        <f t="shared" si="247"/>
      </c>
      <c r="AL122" s="94">
        <f t="shared" si="247"/>
      </c>
      <c r="AM122" s="94">
        <f t="shared" si="247"/>
      </c>
      <c r="AN122" s="94">
        <f t="shared" si="247"/>
      </c>
      <c r="AO122" s="94">
        <f t="shared" si="247"/>
      </c>
      <c r="AP122" s="95">
        <f t="shared" si="62"/>
        <v>0</v>
      </c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</row>
    <row r="123" ht="14.25" customHeight="1" spans="1:65" x14ac:dyDescent="0.25">
      <c r="A123" s="68">
        <f>IF(ISBLANK(CT!A138),"",CT!A138)</f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29">
        <f t="shared" si="47"/>
      </c>
      <c r="V123" s="73">
        <f t="shared" si="48"/>
      </c>
      <c r="W123" s="73">
        <f t="shared" si="49"/>
      </c>
      <c r="X123" s="73">
        <f t="shared" si="50"/>
      </c>
      <c r="Y123" s="73">
        <f t="shared" si="51"/>
      </c>
      <c r="Z123" s="73">
        <f t="shared" si="52"/>
      </c>
      <c r="AA123" s="73">
        <f t="shared" si="53"/>
      </c>
      <c r="AB123" s="4"/>
      <c r="AC123" s="85">
        <f t="shared" si="54"/>
      </c>
      <c r="AD123" s="85">
        <f t="shared" si="55"/>
      </c>
      <c r="AE123" s="85">
        <f t="shared" si="56"/>
      </c>
      <c r="AF123" s="85">
        <f t="shared" si="57"/>
      </c>
      <c r="AG123" s="85">
        <f t="shared" si="58"/>
        <v>0</v>
      </c>
      <c r="AH123" s="85" t="str">
        <f t="shared" si="59"/>
        <v>None</v>
      </c>
      <c r="AI123" s="85" t="str">
        <f t="shared" si="60"/>
        <v>None</v>
      </c>
      <c r="AJ123" s="94">
        <f t="shared" ref="AJ123:AO123" si="248">IF($A123="","",HLOOKUP($AI123,$AD$3:$AR$9,AD$11,FALSE))</f>
      </c>
      <c r="AK123" s="94">
        <f t="shared" si="248"/>
      </c>
      <c r="AL123" s="94">
        <f t="shared" si="248"/>
      </c>
      <c r="AM123" s="94">
        <f t="shared" si="248"/>
      </c>
      <c r="AN123" s="94">
        <f t="shared" si="248"/>
      </c>
      <c r="AO123" s="94">
        <f t="shared" si="248"/>
      </c>
      <c r="AP123" s="95">
        <f t="shared" si="62"/>
        <v>0</v>
      </c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</row>
    <row r="124" ht="14.25" customHeight="1" spans="1:65" x14ac:dyDescent="0.25">
      <c r="A124" s="68">
        <f>IF(ISBLANK(CT!A139),"",CT!A139)</f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29">
        <f t="shared" si="47"/>
      </c>
      <c r="V124" s="73">
        <f t="shared" si="48"/>
      </c>
      <c r="W124" s="73">
        <f t="shared" si="49"/>
      </c>
      <c r="X124" s="73">
        <f t="shared" si="50"/>
      </c>
      <c r="Y124" s="73">
        <f t="shared" si="51"/>
      </c>
      <c r="Z124" s="73">
        <f t="shared" si="52"/>
      </c>
      <c r="AA124" s="73">
        <f t="shared" si="53"/>
      </c>
      <c r="AB124" s="4"/>
      <c r="AC124" s="85">
        <f t="shared" si="54"/>
      </c>
      <c r="AD124" s="85">
        <f t="shared" si="55"/>
      </c>
      <c r="AE124" s="85">
        <f t="shared" si="56"/>
      </c>
      <c r="AF124" s="85">
        <f t="shared" si="57"/>
      </c>
      <c r="AG124" s="85">
        <f t="shared" si="58"/>
        <v>0</v>
      </c>
      <c r="AH124" s="85" t="str">
        <f t="shared" si="59"/>
        <v>None</v>
      </c>
      <c r="AI124" s="85" t="str">
        <f t="shared" si="60"/>
        <v>None</v>
      </c>
      <c r="AJ124" s="94">
        <f t="shared" ref="AJ124:AO124" si="249">IF($A124="","",HLOOKUP($AI124,$AD$3:$AR$9,AD$11,FALSE))</f>
      </c>
      <c r="AK124" s="94">
        <f t="shared" si="249"/>
      </c>
      <c r="AL124" s="94">
        <f t="shared" si="249"/>
      </c>
      <c r="AM124" s="94">
        <f t="shared" si="249"/>
      </c>
      <c r="AN124" s="94">
        <f t="shared" si="249"/>
      </c>
      <c r="AO124" s="94">
        <f t="shared" si="249"/>
      </c>
      <c r="AP124" s="95">
        <f t="shared" si="62"/>
        <v>0</v>
      </c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</row>
    <row r="125" ht="14.25" customHeight="1" spans="1:65" x14ac:dyDescent="0.25">
      <c r="A125" s="68">
        <f>IF(ISBLANK(CT!A140),"",CT!A140)</f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29">
        <f t="shared" si="47"/>
      </c>
      <c r="V125" s="73">
        <f t="shared" si="48"/>
      </c>
      <c r="W125" s="73">
        <f t="shared" si="49"/>
      </c>
      <c r="X125" s="73">
        <f t="shared" si="50"/>
      </c>
      <c r="Y125" s="73">
        <f t="shared" si="51"/>
      </c>
      <c r="Z125" s="73">
        <f t="shared" si="52"/>
      </c>
      <c r="AA125" s="73">
        <f t="shared" si="53"/>
      </c>
      <c r="AB125" s="4"/>
      <c r="AC125" s="85">
        <f t="shared" si="54"/>
      </c>
      <c r="AD125" s="85">
        <f t="shared" si="55"/>
      </c>
      <c r="AE125" s="85">
        <f t="shared" si="56"/>
      </c>
      <c r="AF125" s="85">
        <f t="shared" si="57"/>
      </c>
      <c r="AG125" s="85">
        <f t="shared" si="58"/>
        <v>0</v>
      </c>
      <c r="AH125" s="85" t="str">
        <f t="shared" si="59"/>
        <v>None</v>
      </c>
      <c r="AI125" s="85" t="str">
        <f t="shared" si="60"/>
        <v>None</v>
      </c>
      <c r="AJ125" s="94">
        <f t="shared" ref="AJ125:AO125" si="250">IF($A125="","",HLOOKUP($AI125,$AD$3:$AR$9,AD$11,FALSE))</f>
      </c>
      <c r="AK125" s="94">
        <f t="shared" si="250"/>
      </c>
      <c r="AL125" s="94">
        <f t="shared" si="250"/>
      </c>
      <c r="AM125" s="94">
        <f t="shared" si="250"/>
      </c>
      <c r="AN125" s="94">
        <f t="shared" si="250"/>
      </c>
      <c r="AO125" s="94">
        <f t="shared" si="250"/>
      </c>
      <c r="AP125" s="95">
        <f t="shared" si="62"/>
        <v>0</v>
      </c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</row>
    <row r="126" ht="14.25" customHeight="1" spans="1:65" x14ac:dyDescent="0.25">
      <c r="A126" s="68">
        <f>IF(ISBLANK(CT!A141),"",CT!A141)</f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29">
        <f t="shared" si="47"/>
      </c>
      <c r="V126" s="73">
        <f t="shared" si="48"/>
      </c>
      <c r="W126" s="73">
        <f t="shared" si="49"/>
      </c>
      <c r="X126" s="73">
        <f t="shared" si="50"/>
      </c>
      <c r="Y126" s="73">
        <f t="shared" si="51"/>
      </c>
      <c r="Z126" s="73">
        <f t="shared" si="52"/>
      </c>
      <c r="AA126" s="73">
        <f t="shared" si="53"/>
      </c>
      <c r="AB126" s="4"/>
      <c r="AC126" s="85">
        <f t="shared" si="54"/>
      </c>
      <c r="AD126" s="85">
        <f t="shared" si="55"/>
      </c>
      <c r="AE126" s="85">
        <f t="shared" si="56"/>
      </c>
      <c r="AF126" s="85">
        <f t="shared" si="57"/>
      </c>
      <c r="AG126" s="85">
        <f t="shared" si="58"/>
        <v>0</v>
      </c>
      <c r="AH126" s="85" t="str">
        <f t="shared" si="59"/>
        <v>None</v>
      </c>
      <c r="AI126" s="85" t="str">
        <f t="shared" si="60"/>
        <v>None</v>
      </c>
      <c r="AJ126" s="94">
        <f t="shared" ref="AJ126:AO126" si="251">IF($A126="","",HLOOKUP($AI126,$AD$3:$AR$9,AD$11,FALSE))</f>
      </c>
      <c r="AK126" s="94">
        <f t="shared" si="251"/>
      </c>
      <c r="AL126" s="94">
        <f t="shared" si="251"/>
      </c>
      <c r="AM126" s="94">
        <f t="shared" si="251"/>
      </c>
      <c r="AN126" s="94">
        <f t="shared" si="251"/>
      </c>
      <c r="AO126" s="94">
        <f t="shared" si="251"/>
      </c>
      <c r="AP126" s="95">
        <f t="shared" si="62"/>
        <v>0</v>
      </c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</row>
    <row r="127" ht="14.25" customHeight="1" spans="1:65" x14ac:dyDescent="0.25">
      <c r="A127" s="68">
        <f>IF(ISBLANK(CT!A142),"",CT!A142)</f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29">
        <f t="shared" si="47"/>
      </c>
      <c r="V127" s="73">
        <f t="shared" si="48"/>
      </c>
      <c r="W127" s="73">
        <f t="shared" si="49"/>
      </c>
      <c r="X127" s="73">
        <f t="shared" si="50"/>
      </c>
      <c r="Y127" s="73">
        <f t="shared" si="51"/>
      </c>
      <c r="Z127" s="73">
        <f t="shared" si="52"/>
      </c>
      <c r="AA127" s="73">
        <f t="shared" si="53"/>
      </c>
      <c r="AB127" s="4"/>
      <c r="AC127" s="85">
        <f t="shared" si="54"/>
      </c>
      <c r="AD127" s="85">
        <f t="shared" si="55"/>
      </c>
      <c r="AE127" s="85">
        <f t="shared" si="56"/>
      </c>
      <c r="AF127" s="85">
        <f t="shared" si="57"/>
      </c>
      <c r="AG127" s="85">
        <f t="shared" si="58"/>
        <v>0</v>
      </c>
      <c r="AH127" s="85" t="str">
        <f t="shared" si="59"/>
        <v>None</v>
      </c>
      <c r="AI127" s="85" t="str">
        <f t="shared" si="60"/>
        <v>None</v>
      </c>
      <c r="AJ127" s="94">
        <f t="shared" ref="AJ127:AO127" si="252">IF($A127="","",HLOOKUP($AI127,$AD$3:$AR$9,AD$11,FALSE))</f>
      </c>
      <c r="AK127" s="94">
        <f t="shared" si="252"/>
      </c>
      <c r="AL127" s="94">
        <f t="shared" si="252"/>
      </c>
      <c r="AM127" s="94">
        <f t="shared" si="252"/>
      </c>
      <c r="AN127" s="94">
        <f t="shared" si="252"/>
      </c>
      <c r="AO127" s="94">
        <f t="shared" si="252"/>
      </c>
      <c r="AP127" s="95">
        <f t="shared" si="62"/>
        <v>0</v>
      </c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</row>
    <row r="128" ht="14.25" customHeight="1" spans="1:65" x14ac:dyDescent="0.25">
      <c r="A128" s="68">
        <f>IF(ISBLANK(CT!A143),"",CT!A143)</f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29">
        <f t="shared" si="47"/>
      </c>
      <c r="V128" s="73">
        <f t="shared" si="48"/>
      </c>
      <c r="W128" s="73">
        <f t="shared" si="49"/>
      </c>
      <c r="X128" s="73">
        <f t="shared" si="50"/>
      </c>
      <c r="Y128" s="73">
        <f t="shared" si="51"/>
      </c>
      <c r="Z128" s="73">
        <f t="shared" si="52"/>
      </c>
      <c r="AA128" s="73">
        <f t="shared" si="53"/>
      </c>
      <c r="AB128" s="4"/>
      <c r="AC128" s="85">
        <f t="shared" si="54"/>
      </c>
      <c r="AD128" s="85">
        <f t="shared" si="55"/>
      </c>
      <c r="AE128" s="85">
        <f t="shared" si="56"/>
      </c>
      <c r="AF128" s="85">
        <f t="shared" si="57"/>
      </c>
      <c r="AG128" s="85">
        <f t="shared" si="58"/>
        <v>0</v>
      </c>
      <c r="AH128" s="85" t="str">
        <f t="shared" si="59"/>
        <v>None</v>
      </c>
      <c r="AI128" s="85" t="str">
        <f t="shared" si="60"/>
        <v>None</v>
      </c>
      <c r="AJ128" s="94">
        <f t="shared" ref="AJ128:AO128" si="253">IF($A128="","",HLOOKUP($AI128,$AD$3:$AR$9,AD$11,FALSE))</f>
      </c>
      <c r="AK128" s="94">
        <f t="shared" si="253"/>
      </c>
      <c r="AL128" s="94">
        <f t="shared" si="253"/>
      </c>
      <c r="AM128" s="94">
        <f t="shared" si="253"/>
      </c>
      <c r="AN128" s="94">
        <f t="shared" si="253"/>
      </c>
      <c r="AO128" s="94">
        <f t="shared" si="253"/>
      </c>
      <c r="AP128" s="95">
        <f t="shared" si="62"/>
        <v>0</v>
      </c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</row>
    <row r="129" ht="14.25" customHeight="1" spans="1:65" x14ac:dyDescent="0.25">
      <c r="A129" s="68">
        <f>IF(ISBLANK(CT!A144),"",CT!A144)</f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29">
        <f t="shared" si="47"/>
      </c>
      <c r="V129" s="73">
        <f t="shared" si="48"/>
      </c>
      <c r="W129" s="73">
        <f t="shared" si="49"/>
      </c>
      <c r="X129" s="73">
        <f t="shared" si="50"/>
      </c>
      <c r="Y129" s="73">
        <f t="shared" si="51"/>
      </c>
      <c r="Z129" s="73">
        <f t="shared" si="52"/>
      </c>
      <c r="AA129" s="73">
        <f t="shared" si="53"/>
      </c>
      <c r="AB129" s="4"/>
      <c r="AC129" s="85">
        <f t="shared" si="54"/>
      </c>
      <c r="AD129" s="85">
        <f t="shared" si="55"/>
      </c>
      <c r="AE129" s="85">
        <f t="shared" si="56"/>
      </c>
      <c r="AF129" s="85">
        <f t="shared" si="57"/>
      </c>
      <c r="AG129" s="85">
        <f t="shared" si="58"/>
        <v>0</v>
      </c>
      <c r="AH129" s="85" t="str">
        <f t="shared" si="59"/>
        <v>None</v>
      </c>
      <c r="AI129" s="85" t="str">
        <f t="shared" si="60"/>
        <v>None</v>
      </c>
      <c r="AJ129" s="94">
        <f t="shared" ref="AJ129:AO129" si="254">IF($A129="","",HLOOKUP($AI129,$AD$3:$AR$9,AD$11,FALSE))</f>
      </c>
      <c r="AK129" s="94">
        <f t="shared" si="254"/>
      </c>
      <c r="AL129" s="94">
        <f t="shared" si="254"/>
      </c>
      <c r="AM129" s="94">
        <f t="shared" si="254"/>
      </c>
      <c r="AN129" s="94">
        <f t="shared" si="254"/>
      </c>
      <c r="AO129" s="94">
        <f t="shared" si="254"/>
      </c>
      <c r="AP129" s="95">
        <f t="shared" si="62"/>
        <v>0</v>
      </c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</row>
    <row r="130" ht="14.25" customHeight="1" spans="1:65" x14ac:dyDescent="0.25">
      <c r="A130" s="68">
        <f>IF(ISBLANK(CT!A145),"",CT!A145)</f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29">
        <f t="shared" si="47"/>
      </c>
      <c r="V130" s="73">
        <f t="shared" si="48"/>
      </c>
      <c r="W130" s="73">
        <f t="shared" si="49"/>
      </c>
      <c r="X130" s="73">
        <f t="shared" si="50"/>
      </c>
      <c r="Y130" s="73">
        <f t="shared" si="51"/>
      </c>
      <c r="Z130" s="73">
        <f t="shared" si="52"/>
      </c>
      <c r="AA130" s="73">
        <f t="shared" si="53"/>
      </c>
      <c r="AB130" s="4"/>
      <c r="AC130" s="85">
        <f t="shared" si="54"/>
      </c>
      <c r="AD130" s="85">
        <f t="shared" si="55"/>
      </c>
      <c r="AE130" s="85">
        <f t="shared" si="56"/>
      </c>
      <c r="AF130" s="85">
        <f t="shared" si="57"/>
      </c>
      <c r="AG130" s="85">
        <f t="shared" si="58"/>
        <v>0</v>
      </c>
      <c r="AH130" s="85" t="str">
        <f t="shared" si="59"/>
        <v>None</v>
      </c>
      <c r="AI130" s="85" t="str">
        <f t="shared" si="60"/>
        <v>None</v>
      </c>
      <c r="AJ130" s="94">
        <f t="shared" ref="AJ130:AO130" si="255">IF($A130="","",HLOOKUP($AI130,$AD$3:$AR$9,AD$11,FALSE))</f>
      </c>
      <c r="AK130" s="94">
        <f t="shared" si="255"/>
      </c>
      <c r="AL130" s="94">
        <f t="shared" si="255"/>
      </c>
      <c r="AM130" s="94">
        <f t="shared" si="255"/>
      </c>
      <c r="AN130" s="94">
        <f t="shared" si="255"/>
      </c>
      <c r="AO130" s="94">
        <f t="shared" si="255"/>
      </c>
      <c r="AP130" s="95">
        <f t="shared" si="62"/>
        <v>0</v>
      </c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</row>
    <row r="131" ht="14.25" customHeight="1" spans="1:65" x14ac:dyDescent="0.25">
      <c r="A131" s="68">
        <f>IF(ISBLANK(CT!A146),"",CT!A146)</f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29">
        <f t="shared" si="47"/>
      </c>
      <c r="V131" s="73">
        <f t="shared" si="48"/>
      </c>
      <c r="W131" s="73">
        <f t="shared" si="49"/>
      </c>
      <c r="X131" s="73">
        <f t="shared" si="50"/>
      </c>
      <c r="Y131" s="73">
        <f t="shared" si="51"/>
      </c>
      <c r="Z131" s="73">
        <f t="shared" si="52"/>
      </c>
      <c r="AA131" s="73">
        <f t="shared" si="53"/>
      </c>
      <c r="AB131" s="4"/>
      <c r="AC131" s="85">
        <f t="shared" si="54"/>
      </c>
      <c r="AD131" s="85">
        <f t="shared" si="55"/>
      </c>
      <c r="AE131" s="85">
        <f t="shared" si="56"/>
      </c>
      <c r="AF131" s="85">
        <f t="shared" si="57"/>
      </c>
      <c r="AG131" s="85">
        <f t="shared" si="58"/>
        <v>0</v>
      </c>
      <c r="AH131" s="85" t="str">
        <f t="shared" si="59"/>
        <v>None</v>
      </c>
      <c r="AI131" s="85" t="str">
        <f t="shared" si="60"/>
        <v>None</v>
      </c>
      <c r="AJ131" s="94">
        <f t="shared" ref="AJ131:AO131" si="256">IF($A131="","",HLOOKUP($AI131,$AD$3:$AR$9,AD$11,FALSE))</f>
      </c>
      <c r="AK131" s="94">
        <f t="shared" si="256"/>
      </c>
      <c r="AL131" s="94">
        <f t="shared" si="256"/>
      </c>
      <c r="AM131" s="94">
        <f t="shared" si="256"/>
      </c>
      <c r="AN131" s="94">
        <f t="shared" si="256"/>
      </c>
      <c r="AO131" s="94">
        <f t="shared" si="256"/>
      </c>
      <c r="AP131" s="95">
        <f t="shared" si="62"/>
        <v>0</v>
      </c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</row>
    <row r="132" ht="14.25" customHeight="1" spans="1:65" x14ac:dyDescent="0.25">
      <c r="A132" s="68">
        <f>IF(ISBLANK(CT!A147),"",CT!A147)</f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29">
        <f t="shared" si="47"/>
      </c>
      <c r="V132" s="73">
        <f t="shared" si="48"/>
      </c>
      <c r="W132" s="73">
        <f t="shared" si="49"/>
      </c>
      <c r="X132" s="73">
        <f t="shared" si="50"/>
      </c>
      <c r="Y132" s="73">
        <f t="shared" si="51"/>
      </c>
      <c r="Z132" s="73">
        <f t="shared" si="52"/>
      </c>
      <c r="AA132" s="73">
        <f t="shared" si="53"/>
      </c>
      <c r="AB132" s="4"/>
      <c r="AC132" s="85">
        <f t="shared" si="54"/>
      </c>
      <c r="AD132" s="85">
        <f t="shared" si="55"/>
      </c>
      <c r="AE132" s="85">
        <f t="shared" si="56"/>
      </c>
      <c r="AF132" s="85">
        <f t="shared" si="57"/>
      </c>
      <c r="AG132" s="85">
        <f t="shared" si="58"/>
        <v>0</v>
      </c>
      <c r="AH132" s="85" t="str">
        <f t="shared" si="59"/>
        <v>None</v>
      </c>
      <c r="AI132" s="85" t="str">
        <f t="shared" si="60"/>
        <v>None</v>
      </c>
      <c r="AJ132" s="94">
        <f t="shared" ref="AJ132:AO132" si="257">IF($A132="","",HLOOKUP($AI132,$AD$3:$AR$9,AD$11,FALSE))</f>
      </c>
      <c r="AK132" s="94">
        <f t="shared" si="257"/>
      </c>
      <c r="AL132" s="94">
        <f t="shared" si="257"/>
      </c>
      <c r="AM132" s="94">
        <f t="shared" si="257"/>
      </c>
      <c r="AN132" s="94">
        <f t="shared" si="257"/>
      </c>
      <c r="AO132" s="94">
        <f t="shared" si="257"/>
      </c>
      <c r="AP132" s="95">
        <f t="shared" si="62"/>
        <v>0</v>
      </c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</row>
    <row r="133" ht="14.25" customHeight="1" spans="1:65" x14ac:dyDescent="0.25">
      <c r="A133" s="68">
        <f>IF(ISBLANK(CT!A148),"",CT!A148)</f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29">
        <f t="shared" si="47"/>
      </c>
      <c r="V133" s="73">
        <f t="shared" si="48"/>
      </c>
      <c r="W133" s="73">
        <f t="shared" si="49"/>
      </c>
      <c r="X133" s="73">
        <f t="shared" si="50"/>
      </c>
      <c r="Y133" s="73">
        <f t="shared" si="51"/>
      </c>
      <c r="Z133" s="73">
        <f t="shared" si="52"/>
      </c>
      <c r="AA133" s="73">
        <f t="shared" si="53"/>
      </c>
      <c r="AB133" s="4"/>
      <c r="AC133" s="85">
        <f t="shared" si="54"/>
      </c>
      <c r="AD133" s="85">
        <f t="shared" si="55"/>
      </c>
      <c r="AE133" s="85">
        <f t="shared" si="56"/>
      </c>
      <c r="AF133" s="85">
        <f t="shared" si="57"/>
      </c>
      <c r="AG133" s="85">
        <f t="shared" si="58"/>
        <v>0</v>
      </c>
      <c r="AH133" s="85" t="str">
        <f t="shared" si="59"/>
        <v>None</v>
      </c>
      <c r="AI133" s="85" t="str">
        <f t="shared" si="60"/>
        <v>None</v>
      </c>
      <c r="AJ133" s="94">
        <f t="shared" ref="AJ133:AO133" si="258">IF($A133="","",HLOOKUP($AI133,$AD$3:$AR$9,AD$11,FALSE))</f>
      </c>
      <c r="AK133" s="94">
        <f t="shared" si="258"/>
      </c>
      <c r="AL133" s="94">
        <f t="shared" si="258"/>
      </c>
      <c r="AM133" s="94">
        <f t="shared" si="258"/>
      </c>
      <c r="AN133" s="94">
        <f t="shared" si="258"/>
      </c>
      <c r="AO133" s="94">
        <f t="shared" si="258"/>
      </c>
      <c r="AP133" s="95">
        <f t="shared" si="62"/>
        <v>0</v>
      </c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</row>
    <row r="134" ht="14.25" customHeight="1" spans="1:65" x14ac:dyDescent="0.25">
      <c r="A134" s="68">
        <f>IF(ISBLANK(CT!A149),"",CT!A149)</f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29">
        <f t="shared" si="47"/>
      </c>
      <c r="V134" s="73">
        <f t="shared" si="48"/>
      </c>
      <c r="W134" s="73">
        <f t="shared" si="49"/>
      </c>
      <c r="X134" s="73">
        <f t="shared" si="50"/>
      </c>
      <c r="Y134" s="73">
        <f t="shared" si="51"/>
      </c>
      <c r="Z134" s="73">
        <f t="shared" si="52"/>
      </c>
      <c r="AA134" s="73">
        <f t="shared" si="53"/>
      </c>
      <c r="AB134" s="4"/>
      <c r="AC134" s="85">
        <f t="shared" si="54"/>
      </c>
      <c r="AD134" s="85">
        <f t="shared" si="55"/>
      </c>
      <c r="AE134" s="85">
        <f t="shared" si="56"/>
      </c>
      <c r="AF134" s="85">
        <f t="shared" si="57"/>
      </c>
      <c r="AG134" s="85">
        <f t="shared" si="58"/>
        <v>0</v>
      </c>
      <c r="AH134" s="85" t="str">
        <f t="shared" si="59"/>
        <v>None</v>
      </c>
      <c r="AI134" s="85" t="str">
        <f t="shared" si="60"/>
        <v>None</v>
      </c>
      <c r="AJ134" s="94">
        <f t="shared" ref="AJ134:AO134" si="259">IF($A134="","",HLOOKUP($AI134,$AD$3:$AR$9,AD$11,FALSE))</f>
      </c>
      <c r="AK134" s="94">
        <f t="shared" si="259"/>
      </c>
      <c r="AL134" s="94">
        <f t="shared" si="259"/>
      </c>
      <c r="AM134" s="94">
        <f t="shared" si="259"/>
      </c>
      <c r="AN134" s="94">
        <f t="shared" si="259"/>
      </c>
      <c r="AO134" s="94">
        <f t="shared" si="259"/>
      </c>
      <c r="AP134" s="95">
        <f t="shared" si="62"/>
        <v>0</v>
      </c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</row>
    <row r="135" ht="14.25" customHeight="1" spans="1:65" x14ac:dyDescent="0.25">
      <c r="A135" s="68">
        <f>IF(ISBLANK(CT!A150),"",CT!A150)</f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29">
        <f t="shared" si="47"/>
      </c>
      <c r="V135" s="73">
        <f t="shared" si="48"/>
      </c>
      <c r="W135" s="73">
        <f t="shared" si="49"/>
      </c>
      <c r="X135" s="73">
        <f t="shared" si="50"/>
      </c>
      <c r="Y135" s="73">
        <f t="shared" si="51"/>
      </c>
      <c r="Z135" s="73">
        <f t="shared" si="52"/>
      </c>
      <c r="AA135" s="73">
        <f t="shared" si="53"/>
      </c>
      <c r="AB135" s="4"/>
      <c r="AC135" s="85">
        <f t="shared" si="54"/>
      </c>
      <c r="AD135" s="85">
        <f t="shared" si="55"/>
      </c>
      <c r="AE135" s="85">
        <f t="shared" si="56"/>
      </c>
      <c r="AF135" s="85">
        <f t="shared" si="57"/>
      </c>
      <c r="AG135" s="85">
        <f t="shared" si="58"/>
        <v>0</v>
      </c>
      <c r="AH135" s="85" t="str">
        <f t="shared" si="59"/>
        <v>None</v>
      </c>
      <c r="AI135" s="85" t="str">
        <f t="shared" si="60"/>
        <v>None</v>
      </c>
      <c r="AJ135" s="94">
        <f t="shared" ref="AJ135:AO135" si="260">IF($A135="","",HLOOKUP($AI135,$AD$3:$AR$9,AD$11,FALSE))</f>
      </c>
      <c r="AK135" s="94">
        <f t="shared" si="260"/>
      </c>
      <c r="AL135" s="94">
        <f t="shared" si="260"/>
      </c>
      <c r="AM135" s="94">
        <f t="shared" si="260"/>
      </c>
      <c r="AN135" s="94">
        <f t="shared" si="260"/>
      </c>
      <c r="AO135" s="94">
        <f t="shared" si="260"/>
      </c>
      <c r="AP135" s="95">
        <f t="shared" si="62"/>
        <v>0</v>
      </c>
      <c r="AQ135" s="4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4"/>
      <c r="BF135" s="4"/>
      <c r="BG135" s="4"/>
      <c r="BH135" s="4"/>
      <c r="BI135" s="4"/>
      <c r="BJ135" s="4"/>
      <c r="BK135" s="4"/>
      <c r="BL135" s="4"/>
      <c r="BM135" s="4"/>
    </row>
    <row r="136" ht="14.25" customHeight="1" spans="1:65" x14ac:dyDescent="0.25">
      <c r="A136" s="68">
        <f>IF(ISBLANK(CT!A151),"",CT!A151)</f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29">
        <f t="shared" si="47"/>
      </c>
      <c r="V136" s="73">
        <f t="shared" si="48"/>
      </c>
      <c r="W136" s="73">
        <f t="shared" si="49"/>
      </c>
      <c r="X136" s="73">
        <f t="shared" si="50"/>
      </c>
      <c r="Y136" s="73">
        <f t="shared" si="51"/>
      </c>
      <c r="Z136" s="73">
        <f t="shared" si="52"/>
      </c>
      <c r="AA136" s="73">
        <f t="shared" si="53"/>
      </c>
      <c r="AB136" s="4"/>
      <c r="AC136" s="85">
        <f t="shared" si="54"/>
      </c>
      <c r="AD136" s="85">
        <f t="shared" si="55"/>
      </c>
      <c r="AE136" s="85">
        <f t="shared" si="56"/>
      </c>
      <c r="AF136" s="85">
        <f t="shared" si="57"/>
      </c>
      <c r="AG136" s="85">
        <f t="shared" si="58"/>
        <v>0</v>
      </c>
      <c r="AH136" s="85" t="str">
        <f t="shared" si="59"/>
        <v>None</v>
      </c>
      <c r="AI136" s="85" t="str">
        <f t="shared" si="60"/>
        <v>None</v>
      </c>
      <c r="AJ136" s="94">
        <f t="shared" ref="AJ136:AO136" si="261">IF($A136="","",HLOOKUP($AI136,$AD$3:$AR$9,AD$11,FALSE))</f>
      </c>
      <c r="AK136" s="94">
        <f t="shared" si="261"/>
      </c>
      <c r="AL136" s="94">
        <f t="shared" si="261"/>
      </c>
      <c r="AM136" s="94">
        <f t="shared" si="261"/>
      </c>
      <c r="AN136" s="94">
        <f t="shared" si="261"/>
      </c>
      <c r="AO136" s="94">
        <f t="shared" si="261"/>
      </c>
      <c r="AP136" s="95">
        <f t="shared" si="62"/>
        <v>0</v>
      </c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</row>
    <row r="137" ht="14.25" customHeight="1" spans="1:65" x14ac:dyDescent="0.25">
      <c r="A137" s="68">
        <f>IF(ISBLANK(CT!A152),"",CT!A152)</f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29">
        <f t="shared" si="47"/>
      </c>
      <c r="V137" s="73">
        <f t="shared" si="48"/>
      </c>
      <c r="W137" s="73">
        <f t="shared" si="49"/>
      </c>
      <c r="X137" s="73">
        <f t="shared" si="50"/>
      </c>
      <c r="Y137" s="73">
        <f t="shared" si="51"/>
      </c>
      <c r="Z137" s="73">
        <f t="shared" si="52"/>
      </c>
      <c r="AA137" s="73">
        <f t="shared" si="53"/>
      </c>
      <c r="AB137" s="4"/>
      <c r="AC137" s="85">
        <f t="shared" si="54"/>
      </c>
      <c r="AD137" s="85">
        <f t="shared" si="55"/>
      </c>
      <c r="AE137" s="85">
        <f t="shared" si="56"/>
      </c>
      <c r="AF137" s="85">
        <f t="shared" si="57"/>
      </c>
      <c r="AG137" s="85">
        <f t="shared" si="58"/>
        <v>0</v>
      </c>
      <c r="AH137" s="85" t="str">
        <f t="shared" si="59"/>
        <v>None</v>
      </c>
      <c r="AI137" s="85" t="str">
        <f t="shared" si="60"/>
        <v>None</v>
      </c>
      <c r="AJ137" s="94">
        <f t="shared" ref="AJ137:AO137" si="262">IF($A137="","",HLOOKUP($AI137,$AD$3:$AR$9,AD$11,FALSE))</f>
      </c>
      <c r="AK137" s="94">
        <f t="shared" si="262"/>
      </c>
      <c r="AL137" s="94">
        <f t="shared" si="262"/>
      </c>
      <c r="AM137" s="94">
        <f t="shared" si="262"/>
      </c>
      <c r="AN137" s="94">
        <f t="shared" si="262"/>
      </c>
      <c r="AO137" s="94">
        <f t="shared" si="262"/>
      </c>
      <c r="AP137" s="95">
        <f t="shared" si="62"/>
        <v>0</v>
      </c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</row>
    <row r="138" ht="14.25" customHeight="1" spans="1:65" x14ac:dyDescent="0.25">
      <c r="A138" s="68">
        <f>IF(ISBLANK(CT!A153),"",CT!A153)</f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29">
        <f t="shared" si="47"/>
      </c>
      <c r="V138" s="73">
        <f t="shared" si="48"/>
      </c>
      <c r="W138" s="73">
        <f t="shared" si="49"/>
      </c>
      <c r="X138" s="73">
        <f t="shared" si="50"/>
      </c>
      <c r="Y138" s="73">
        <f t="shared" si="51"/>
      </c>
      <c r="Z138" s="73">
        <f t="shared" si="52"/>
      </c>
      <c r="AA138" s="73">
        <f t="shared" si="53"/>
      </c>
      <c r="AB138" s="4"/>
      <c r="AC138" s="85">
        <f t="shared" si="54"/>
      </c>
      <c r="AD138" s="85">
        <f t="shared" si="55"/>
      </c>
      <c r="AE138" s="85">
        <f t="shared" si="56"/>
      </c>
      <c r="AF138" s="85">
        <f t="shared" si="57"/>
      </c>
      <c r="AG138" s="85">
        <f t="shared" si="58"/>
        <v>0</v>
      </c>
      <c r="AH138" s="85" t="str">
        <f t="shared" si="59"/>
        <v>None</v>
      </c>
      <c r="AI138" s="85" t="str">
        <f t="shared" si="60"/>
        <v>None</v>
      </c>
      <c r="AJ138" s="94">
        <f t="shared" ref="AJ138:AO138" si="263">IF($A138="","",HLOOKUP($AI138,$AD$3:$AR$9,AD$11,FALSE))</f>
      </c>
      <c r="AK138" s="94">
        <f t="shared" si="263"/>
      </c>
      <c r="AL138" s="94">
        <f t="shared" si="263"/>
      </c>
      <c r="AM138" s="94">
        <f t="shared" si="263"/>
      </c>
      <c r="AN138" s="94">
        <f t="shared" si="263"/>
      </c>
      <c r="AO138" s="94">
        <f t="shared" si="263"/>
      </c>
      <c r="AP138" s="95">
        <f t="shared" si="62"/>
        <v>0</v>
      </c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</row>
    <row r="139" ht="14.25" customHeight="1" spans="1:65" x14ac:dyDescent="0.25">
      <c r="A139" s="68">
        <f>IF(ISBLANK(CT!A154),"",CT!A154)</f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29">
        <f t="shared" si="47"/>
      </c>
      <c r="V139" s="73">
        <f t="shared" si="48"/>
      </c>
      <c r="W139" s="73">
        <f t="shared" si="49"/>
      </c>
      <c r="X139" s="73">
        <f t="shared" si="50"/>
      </c>
      <c r="Y139" s="73">
        <f t="shared" si="51"/>
      </c>
      <c r="Z139" s="73">
        <f t="shared" si="52"/>
      </c>
      <c r="AA139" s="73">
        <f t="shared" si="53"/>
      </c>
      <c r="AB139" s="4"/>
      <c r="AC139" s="85">
        <f t="shared" si="54"/>
      </c>
      <c r="AD139" s="85">
        <f t="shared" si="55"/>
      </c>
      <c r="AE139" s="85">
        <f t="shared" si="56"/>
      </c>
      <c r="AF139" s="85">
        <f t="shared" si="57"/>
      </c>
      <c r="AG139" s="85">
        <f t="shared" si="58"/>
        <v>0</v>
      </c>
      <c r="AH139" s="85" t="str">
        <f t="shared" si="59"/>
        <v>None</v>
      </c>
      <c r="AI139" s="85" t="str">
        <f t="shared" si="60"/>
        <v>None</v>
      </c>
      <c r="AJ139" s="94">
        <f t="shared" ref="AJ139:AO139" si="264">IF($A139="","",HLOOKUP($AI139,$AD$3:$AR$9,AD$11,FALSE))</f>
      </c>
      <c r="AK139" s="94">
        <f t="shared" si="264"/>
      </c>
      <c r="AL139" s="94">
        <f t="shared" si="264"/>
      </c>
      <c r="AM139" s="94">
        <f t="shared" si="264"/>
      </c>
      <c r="AN139" s="94">
        <f t="shared" si="264"/>
      </c>
      <c r="AO139" s="94">
        <f t="shared" si="264"/>
      </c>
      <c r="AP139" s="95">
        <f t="shared" si="62"/>
        <v>0</v>
      </c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</row>
    <row r="140" ht="14.25" customHeight="1" spans="1:65" x14ac:dyDescent="0.25">
      <c r="A140" s="68">
        <f>IF(ISBLANK(CT!A155),"",CT!A155)</f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29">
        <f t="shared" si="47"/>
      </c>
      <c r="V140" s="73">
        <f t="shared" si="48"/>
      </c>
      <c r="W140" s="73">
        <f t="shared" si="49"/>
      </c>
      <c r="X140" s="73">
        <f t="shared" si="50"/>
      </c>
      <c r="Y140" s="73">
        <f t="shared" si="51"/>
      </c>
      <c r="Z140" s="73">
        <f t="shared" si="52"/>
      </c>
      <c r="AA140" s="73">
        <f t="shared" si="53"/>
      </c>
      <c r="AB140" s="4"/>
      <c r="AC140" s="85">
        <f t="shared" si="54"/>
      </c>
      <c r="AD140" s="85">
        <f t="shared" si="55"/>
      </c>
      <c r="AE140" s="85">
        <f t="shared" si="56"/>
      </c>
      <c r="AF140" s="85">
        <f t="shared" si="57"/>
      </c>
      <c r="AG140" s="85">
        <f t="shared" si="58"/>
        <v>0</v>
      </c>
      <c r="AH140" s="85" t="str">
        <f t="shared" si="59"/>
        <v>None</v>
      </c>
      <c r="AI140" s="85" t="str">
        <f t="shared" si="60"/>
        <v>None</v>
      </c>
      <c r="AJ140" s="94">
        <f t="shared" ref="AJ140:AO140" si="265">IF($A140="","",HLOOKUP($AI140,$AD$3:$AR$9,AD$11,FALSE))</f>
      </c>
      <c r="AK140" s="94">
        <f t="shared" si="265"/>
      </c>
      <c r="AL140" s="94">
        <f t="shared" si="265"/>
      </c>
      <c r="AM140" s="94">
        <f t="shared" si="265"/>
      </c>
      <c r="AN140" s="94">
        <f t="shared" si="265"/>
      </c>
      <c r="AO140" s="94">
        <f t="shared" si="265"/>
      </c>
      <c r="AP140" s="95">
        <f t="shared" si="62"/>
        <v>0</v>
      </c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</row>
    <row r="141" ht="14.25" customHeight="1" spans="1:65" x14ac:dyDescent="0.25">
      <c r="A141" s="68">
        <f>IF(ISBLANK(CT!A156),"",CT!A156)</f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29">
        <f t="shared" si="47"/>
      </c>
      <c r="V141" s="73">
        <f t="shared" si="48"/>
      </c>
      <c r="W141" s="73">
        <f t="shared" si="49"/>
      </c>
      <c r="X141" s="73">
        <f t="shared" si="50"/>
      </c>
      <c r="Y141" s="73">
        <f t="shared" si="51"/>
      </c>
      <c r="Z141" s="73">
        <f t="shared" si="52"/>
      </c>
      <c r="AA141" s="73">
        <f t="shared" si="53"/>
      </c>
      <c r="AB141" s="4"/>
      <c r="AC141" s="85">
        <f t="shared" si="54"/>
      </c>
      <c r="AD141" s="85">
        <f t="shared" si="55"/>
      </c>
      <c r="AE141" s="85">
        <f t="shared" si="56"/>
      </c>
      <c r="AF141" s="85">
        <f t="shared" si="57"/>
      </c>
      <c r="AG141" s="85">
        <f t="shared" si="58"/>
        <v>0</v>
      </c>
      <c r="AH141" s="85" t="str">
        <f t="shared" si="59"/>
        <v>None</v>
      </c>
      <c r="AI141" s="85" t="str">
        <f t="shared" si="60"/>
        <v>None</v>
      </c>
      <c r="AJ141" s="94">
        <f t="shared" ref="AJ141:AO141" si="266">IF($A141="","",HLOOKUP($AI141,$AD$3:$AR$9,AD$11,FALSE))</f>
      </c>
      <c r="AK141" s="94">
        <f t="shared" si="266"/>
      </c>
      <c r="AL141" s="94">
        <f t="shared" si="266"/>
      </c>
      <c r="AM141" s="94">
        <f t="shared" si="266"/>
      </c>
      <c r="AN141" s="94">
        <f t="shared" si="266"/>
      </c>
      <c r="AO141" s="94">
        <f t="shared" si="266"/>
      </c>
      <c r="AP141" s="95">
        <f t="shared" si="62"/>
        <v>0</v>
      </c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</row>
    <row r="142" ht="14.25" customHeight="1" spans="1:65" x14ac:dyDescent="0.25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52"/>
      <c r="BF142" s="52"/>
      <c r="BG142" s="52"/>
      <c r="BH142" s="52"/>
      <c r="BI142" s="52"/>
      <c r="BJ142" s="52"/>
      <c r="BK142" s="52"/>
      <c r="BL142" s="52"/>
      <c r="BM142" s="52"/>
    </row>
    <row r="143" ht="14.25" customHeight="1" spans="1:65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</row>
    <row r="144" ht="14.25" customHeight="1" spans="1:65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</row>
    <row r="145" ht="14.25" customHeight="1" spans="1:65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</row>
    <row r="146" ht="14.25" customHeight="1" spans="1:65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</row>
    <row r="147" ht="14.25" customHeight="1" spans="1:65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</row>
    <row r="148" ht="14.25" customHeight="1" spans="1:65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</row>
    <row r="149" ht="14.25" customHeight="1" spans="1:65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</row>
    <row r="150" ht="14.25" customHeight="1" spans="1:65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</row>
    <row r="151" ht="14.25" customHeight="1" spans="1:65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</row>
    <row r="152" ht="14.25" customHeight="1" spans="1:65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</row>
    <row r="153" ht="14.25" customHeight="1" spans="1:65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</row>
    <row r="154" ht="14.25" customHeight="1" spans="1:65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</row>
    <row r="155" ht="14.25" customHeight="1" spans="1:65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</row>
    <row r="156" ht="14.25" customHeight="1" spans="1:65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</row>
    <row r="157" ht="14.25" customHeight="1" spans="1:65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</row>
    <row r="158" ht="14.25" customHeight="1" spans="1:65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</row>
    <row r="159" ht="14.25" customHeight="1" spans="1:65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</row>
    <row r="160" ht="14.25" customHeight="1" spans="1:65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</row>
    <row r="161" ht="14.25" customHeight="1" spans="1:65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</row>
    <row r="162" ht="14.25" customHeight="1" spans="1:65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</row>
    <row r="163" ht="14.25" customHeight="1" spans="1:65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</row>
    <row r="164" ht="14.25" customHeight="1" spans="1:65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</row>
    <row r="165" ht="14.25" customHeight="1" spans="1:65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</row>
    <row r="166" ht="14.25" customHeight="1" spans="1:65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</row>
    <row r="167" ht="14.25" customHeight="1" spans="1:65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</row>
    <row r="168" ht="14.25" customHeight="1" spans="1:65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</row>
    <row r="169" ht="14.25" customHeight="1" spans="1:65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</row>
    <row r="170" ht="14.25" customHeight="1" spans="1:65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</row>
    <row r="171" ht="14.25" customHeight="1" spans="1:65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</row>
    <row r="172" ht="14.25" customHeight="1" spans="1:65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</row>
    <row r="173" ht="14.25" customHeight="1" spans="1:65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</row>
    <row r="174" ht="14.25" customHeight="1" spans="1:65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</row>
    <row r="175" ht="14.25" customHeight="1" spans="1:65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</row>
    <row r="176" ht="14.25" customHeight="1" spans="1:65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</row>
    <row r="177" ht="14.25" customHeight="1" spans="1:65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</row>
    <row r="178" ht="14.25" customHeight="1" spans="1:65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</row>
    <row r="179" ht="14.25" customHeight="1" spans="1:65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</row>
    <row r="180" ht="14.25" customHeight="1" spans="1:65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</row>
    <row r="181" ht="14.25" customHeight="1" spans="1:65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</row>
    <row r="182" ht="14.25" customHeight="1" spans="1:65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</row>
    <row r="183" ht="14.25" customHeight="1" spans="1:65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</row>
    <row r="184" ht="14.25" customHeight="1" spans="1:65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</row>
    <row r="185" ht="14.25" customHeight="1" spans="1:65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</row>
    <row r="186" ht="14.25" customHeight="1" spans="1:65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</row>
    <row r="187" ht="14.25" customHeight="1" spans="1:65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</row>
    <row r="188" ht="14.25" customHeight="1" spans="1:65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</row>
    <row r="189" ht="14.25" customHeight="1" spans="1:65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</row>
    <row r="190" ht="14.25" customHeight="1" spans="1:65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</row>
    <row r="191" ht="14.25" customHeight="1" spans="1:65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</row>
    <row r="192" ht="14.25" customHeight="1" spans="1:65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</row>
    <row r="193" ht="14.25" customHeight="1" spans="1:65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</row>
    <row r="194" ht="14.25" customHeight="1" spans="1:65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</row>
    <row r="195" ht="14.25" customHeight="1" spans="1:65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</row>
    <row r="196" ht="14.25" customHeight="1" spans="1:65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</row>
    <row r="197" ht="14.25" customHeight="1" spans="1:65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</row>
    <row r="198" ht="14.25" customHeight="1" spans="1:65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</row>
    <row r="199" ht="14.25" customHeight="1" spans="1:65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</row>
    <row r="200" ht="14.25" customHeight="1" spans="1:65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</row>
    <row r="201" ht="14.25" customHeight="1" spans="1:65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</row>
    <row r="202" ht="14.25" customHeight="1" spans="1:65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</row>
    <row r="203" ht="14.25" customHeight="1" spans="1:65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</row>
    <row r="204" ht="14.25" customHeight="1" spans="1:65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</row>
    <row r="205" ht="14.25" customHeight="1" spans="1:65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</row>
    <row r="206" ht="14.25" customHeight="1" spans="1:65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</row>
    <row r="207" ht="14.25" customHeight="1" spans="1:65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</row>
    <row r="208" ht="14.25" customHeight="1" spans="1:65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</row>
    <row r="209" ht="14.25" customHeight="1" spans="1:65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</row>
    <row r="210" ht="14.25" customHeight="1" spans="1:65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</row>
    <row r="211" ht="14.25" customHeight="1" spans="1:65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</row>
    <row r="212" ht="14.25" customHeight="1" spans="1:65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</row>
    <row r="213" ht="14.25" customHeight="1" spans="1:65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</row>
    <row r="214" ht="14.25" customHeight="1" spans="1:65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</row>
    <row r="215" ht="14.25" customHeight="1" spans="1:65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</row>
    <row r="216" ht="14.25" customHeight="1" spans="1:65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</row>
    <row r="217" ht="14.25" customHeight="1" spans="1:65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</row>
    <row r="218" ht="14.25" customHeight="1" spans="1:65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</row>
    <row r="219" ht="14.25" customHeight="1" spans="1:65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</row>
    <row r="220" ht="14.25" customHeight="1" spans="1:65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</row>
    <row r="221" ht="14.25" customHeight="1" spans="1:65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</row>
    <row r="222" ht="14.25" customHeight="1" spans="1:65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</row>
    <row r="223" ht="14.25" customHeight="1" spans="1:65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</row>
    <row r="224" ht="14.25" customHeight="1" spans="1:65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</row>
    <row r="225" ht="14.25" customHeight="1" spans="1:65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</row>
    <row r="226" ht="14.25" customHeight="1" spans="1:65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</row>
    <row r="227" ht="14.25" customHeight="1" spans="1:65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</row>
    <row r="228" ht="14.25" customHeight="1" spans="1:65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</row>
    <row r="229" ht="14.25" customHeight="1" spans="1:65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</row>
    <row r="230" ht="14.25" customHeight="1" spans="1:65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</row>
    <row r="231" ht="14.25" customHeight="1" spans="1:65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</row>
    <row r="232" ht="14.25" customHeight="1" spans="1:65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</row>
    <row r="233" ht="14.25" customHeight="1" spans="1:65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</row>
    <row r="234" ht="14.25" customHeight="1" spans="1:65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</row>
    <row r="235" ht="14.25" customHeight="1" spans="1:65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</row>
    <row r="236" ht="14.25" customHeight="1" spans="1:65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</row>
    <row r="237" ht="14.25" customHeight="1" spans="1:65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</row>
    <row r="238" ht="14.25" customHeight="1" spans="1:65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</row>
    <row r="239" ht="14.25" customHeight="1" spans="1:65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</row>
    <row r="240" ht="14.25" customHeight="1" spans="1:65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</row>
    <row r="241" ht="14.25" customHeight="1" spans="1:65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</row>
    <row r="242" ht="14.25" customHeight="1" spans="1:65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</row>
    <row r="243" ht="14.25" customHeight="1" spans="1:65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</row>
    <row r="244" ht="14.25" customHeight="1" spans="1:65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</row>
    <row r="245" ht="14.25" customHeight="1" spans="1:65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</row>
    <row r="246" ht="14.25" customHeight="1" spans="1:65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</row>
    <row r="247" ht="14.25" customHeight="1" spans="1:65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</row>
    <row r="248" ht="14.25" customHeight="1" spans="1:65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</row>
    <row r="249" ht="14.25" customHeight="1" spans="1:65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</row>
    <row r="250" ht="14.25" customHeight="1" spans="1:65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</row>
    <row r="251" ht="14.25" customHeight="1" spans="1:65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</row>
    <row r="252" ht="14.25" customHeight="1" spans="1:65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</row>
    <row r="253" ht="14.25" customHeight="1" spans="1:65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</row>
    <row r="254" ht="14.25" customHeight="1" spans="1:65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</row>
    <row r="255" ht="14.25" customHeight="1" spans="1:65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</row>
    <row r="256" ht="14.25" customHeight="1" spans="1:65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</row>
    <row r="257" ht="14.25" customHeight="1" spans="1:65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</row>
    <row r="258" ht="14.25" customHeight="1" spans="1:65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</row>
    <row r="259" ht="14.25" customHeight="1" spans="1:65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</row>
    <row r="260" ht="14.25" customHeight="1" spans="1:65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</row>
    <row r="261" ht="14.25" customHeight="1" spans="1:65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</row>
    <row r="262" ht="14.25" customHeight="1" spans="1:65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</row>
    <row r="263" ht="14.25" customHeight="1" spans="1:65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</row>
    <row r="264" ht="14.25" customHeight="1" spans="1:65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</row>
    <row r="265" ht="14.25" customHeight="1" spans="1:65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</row>
    <row r="266" ht="14.25" customHeight="1" spans="1:65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</row>
    <row r="267" ht="14.25" customHeight="1" spans="1:65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</row>
    <row r="268" ht="14.25" customHeight="1" spans="1:65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</row>
    <row r="269" ht="14.25" customHeight="1" spans="1:65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</row>
    <row r="270" ht="14.25" customHeight="1" spans="1:65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</row>
    <row r="271" ht="14.25" customHeight="1" spans="1:65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</row>
    <row r="272" ht="14.25" customHeight="1" spans="1:65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</row>
    <row r="273" ht="14.25" customHeight="1" spans="1:65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</row>
    <row r="274" ht="14.25" customHeight="1" spans="1:65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</row>
    <row r="275" ht="14.25" customHeight="1" spans="1:65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</row>
    <row r="276" ht="14.25" customHeight="1" spans="1:65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</row>
    <row r="277" ht="14.25" customHeight="1" spans="1:65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</row>
    <row r="278" ht="14.25" customHeight="1" spans="1:65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</row>
    <row r="279" ht="14.25" customHeight="1" spans="1:65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</row>
    <row r="280" ht="14.25" customHeight="1" spans="1:65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</row>
    <row r="281" ht="14.25" customHeight="1" spans="1:65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</row>
    <row r="282" ht="14.25" customHeight="1" spans="1:65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</row>
    <row r="283" ht="14.25" customHeight="1" spans="1:65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</row>
    <row r="284" ht="14.25" customHeight="1" spans="1:65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</row>
    <row r="285" ht="14.25" customHeight="1" spans="1:65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</row>
    <row r="286" ht="14.25" customHeight="1" spans="1:65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</row>
    <row r="287" ht="14.25" customHeight="1" spans="1:65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</row>
    <row r="288" ht="14.25" customHeight="1" spans="1:65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</row>
    <row r="289" ht="14.25" customHeight="1" spans="1:65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</row>
    <row r="290" ht="14.25" customHeight="1" spans="1:65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</row>
    <row r="291" ht="14.25" customHeight="1" spans="1:65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</row>
    <row r="292" ht="14.25" customHeight="1" spans="1:65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</row>
    <row r="293" ht="14.25" customHeight="1" spans="1:65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</row>
    <row r="294" ht="14.25" customHeight="1" spans="1:65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</row>
    <row r="295" ht="14.25" customHeight="1" spans="1:65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</row>
    <row r="296" ht="14.25" customHeight="1" spans="1:65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</row>
    <row r="297" ht="14.25" customHeight="1" spans="1:65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</row>
    <row r="298" ht="14.25" customHeight="1" spans="1:65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</row>
    <row r="299" ht="14.25" customHeight="1" spans="1:65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</row>
    <row r="300" ht="14.25" customHeight="1" spans="1:65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</row>
    <row r="301" ht="14.25" customHeight="1" spans="1:65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</row>
    <row r="302" ht="14.25" customHeight="1" spans="1:65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</row>
    <row r="303" ht="14.25" customHeight="1" spans="1:65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</row>
    <row r="304" ht="14.25" customHeight="1" spans="1:65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</row>
    <row r="305" ht="14.25" customHeight="1" spans="1:65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</row>
    <row r="306" ht="14.25" customHeight="1" spans="1:65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</row>
    <row r="307" ht="14.25" customHeight="1" spans="1:65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</row>
    <row r="308" ht="14.25" customHeight="1" spans="1:65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</row>
    <row r="309" ht="14.25" customHeight="1" spans="1:65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</row>
    <row r="310" ht="14.25" customHeight="1" spans="1:65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</row>
    <row r="311" ht="14.25" customHeight="1" spans="1:65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</row>
    <row r="312" ht="14.25" customHeight="1" spans="1:65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</row>
    <row r="313" ht="14.25" customHeight="1" spans="1:65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</row>
    <row r="314" ht="14.25" customHeight="1" spans="1:65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</row>
    <row r="315" ht="14.25" customHeight="1" spans="1:65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</row>
    <row r="316" ht="14.25" customHeight="1" spans="1:65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</row>
    <row r="317" ht="14.25" customHeight="1" spans="1:65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</row>
    <row r="318" ht="14.25" customHeight="1" spans="1:65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</row>
    <row r="319" ht="14.25" customHeight="1" spans="1:65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</row>
    <row r="320" ht="14.25" customHeight="1" spans="1:65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</row>
    <row r="321" ht="14.25" customHeight="1" spans="1:65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</row>
    <row r="322" ht="14.25" customHeight="1" spans="1:65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</row>
    <row r="323" ht="14.25" customHeight="1" spans="1:65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</row>
    <row r="324" ht="14.25" customHeight="1" spans="1:65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</row>
    <row r="325" ht="14.25" customHeight="1" spans="1:65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</row>
    <row r="326" ht="14.25" customHeight="1" spans="1:65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</row>
    <row r="327" ht="14.25" customHeight="1" spans="1:65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</row>
    <row r="328" ht="14.25" customHeight="1" spans="1:65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</row>
    <row r="329" ht="14.25" customHeight="1" spans="1:65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</row>
    <row r="330" ht="14.25" customHeight="1" spans="1:65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</row>
    <row r="331" ht="14.25" customHeight="1" spans="1:65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</row>
    <row r="332" ht="14.25" customHeight="1" spans="1:65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</row>
    <row r="333" ht="14.25" customHeight="1" spans="1:65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</row>
    <row r="334" ht="14.25" customHeight="1" spans="1:65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</row>
    <row r="335" ht="14.25" customHeight="1" spans="1:65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</row>
    <row r="336" ht="14.25" customHeight="1" spans="1:65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</row>
    <row r="337" ht="14.25" customHeight="1" spans="1:65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</row>
    <row r="338" ht="14.25" customHeight="1" spans="1:65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</row>
    <row r="339" ht="14.25" customHeight="1" spans="1:65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</row>
    <row r="340" ht="14.25" customHeight="1" spans="1:65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</row>
    <row r="341" ht="14.25" customHeight="1" spans="1:65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</row>
    <row r="342" ht="14.25" customHeight="1" spans="1:65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</row>
    <row r="343" ht="14.25" customHeight="1" spans="1:65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</row>
    <row r="344" ht="14.25" customHeight="1" spans="1:65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</row>
    <row r="345" ht="14.25" customHeight="1" spans="1:65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</row>
    <row r="346" ht="14.25" customHeight="1" spans="1:65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</row>
    <row r="347" ht="14.25" customHeight="1" spans="1:65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</row>
    <row r="348" ht="14.25" customHeight="1" spans="1:65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</row>
    <row r="349" ht="14.25" customHeight="1" spans="1:65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</row>
    <row r="350" ht="14.25" customHeight="1" spans="1:65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</row>
    <row r="351" ht="14.25" customHeight="1" spans="1:65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</row>
    <row r="352" ht="14.25" customHeight="1" spans="1:65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</row>
    <row r="353" ht="14.25" customHeight="1" spans="1:65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</row>
    <row r="354" ht="14.25" customHeight="1" spans="1:65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</row>
    <row r="355" ht="14.25" customHeight="1" spans="1:65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</row>
    <row r="356" ht="14.25" customHeight="1" spans="1:65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</row>
    <row r="357" ht="14.25" customHeight="1" spans="1:65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</row>
    <row r="358" ht="14.25" customHeight="1" spans="1:65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</row>
    <row r="359" ht="14.25" customHeight="1" spans="1:65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</row>
    <row r="360" ht="14.25" customHeight="1" spans="1:65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</row>
    <row r="361" ht="14.25" customHeight="1" spans="1:65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</row>
    <row r="362" ht="14.25" customHeight="1" spans="1:65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</row>
    <row r="363" ht="14.25" customHeight="1" spans="1:65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</row>
    <row r="364" ht="14.25" customHeight="1" spans="1:65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</row>
    <row r="365" ht="14.25" customHeight="1" spans="1:65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</row>
    <row r="366" ht="14.25" customHeight="1" spans="1:65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</row>
    <row r="367" ht="14.25" customHeight="1" spans="1:65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</row>
    <row r="368" ht="14.25" customHeight="1" spans="1:65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</row>
    <row r="369" ht="14.25" customHeight="1" spans="1:65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</row>
    <row r="370" ht="14.25" customHeight="1" spans="1:65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</row>
    <row r="371" ht="14.25" customHeight="1" spans="1:65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</row>
    <row r="372" ht="14.25" customHeight="1" spans="1:65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</row>
    <row r="373" ht="14.25" customHeight="1" spans="1:65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</row>
    <row r="374" ht="14.25" customHeight="1" spans="1:65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</row>
    <row r="375" ht="14.25" customHeight="1" spans="1:65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</row>
    <row r="376" ht="14.25" customHeight="1" spans="1:65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</row>
    <row r="377" ht="14.25" customHeight="1" spans="1:65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</row>
    <row r="378" ht="14.25" customHeight="1" spans="1:65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</row>
    <row r="379" ht="14.25" customHeight="1" spans="1:65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</row>
    <row r="380" ht="14.25" customHeight="1" spans="1:65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</row>
    <row r="381" ht="14.25" customHeight="1" spans="1:65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</row>
    <row r="382" ht="14.25" customHeight="1" spans="1:65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</row>
    <row r="383" ht="14.25" customHeight="1" spans="1:65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</row>
    <row r="384" ht="14.25" customHeight="1" spans="1:65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</row>
    <row r="385" ht="14.25" customHeight="1" spans="1:65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</row>
    <row r="386" ht="14.25" customHeight="1" spans="1:65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</row>
    <row r="387" ht="14.25" customHeight="1" spans="1:65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</row>
    <row r="388" ht="14.25" customHeight="1" spans="1:65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</row>
    <row r="389" ht="14.25" customHeight="1" spans="1:65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</row>
    <row r="390" ht="14.25" customHeight="1" spans="1:65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</row>
    <row r="391" ht="14.25" customHeight="1" spans="1:65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</row>
    <row r="392" ht="14.25" customHeight="1" spans="1:65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</row>
    <row r="393" ht="14.25" customHeight="1" spans="1:65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</row>
    <row r="394" ht="14.25" customHeight="1" spans="1:65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</row>
    <row r="395" ht="14.25" customHeight="1" spans="1:65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</row>
    <row r="396" ht="14.25" customHeight="1" spans="1:65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</row>
    <row r="397" ht="14.25" customHeight="1" spans="1:65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</row>
    <row r="398" ht="14.25" customHeight="1" spans="1:65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</row>
    <row r="399" ht="14.25" customHeight="1" spans="1:65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</row>
    <row r="400" ht="14.25" customHeight="1" spans="1:65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</row>
    <row r="401" ht="14.25" customHeight="1" spans="1:65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</row>
    <row r="402" ht="14.25" customHeight="1" spans="1:65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</row>
    <row r="403" ht="14.25" customHeight="1" spans="1:65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</row>
    <row r="404" ht="14.25" customHeight="1" spans="1:65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</row>
    <row r="405" ht="14.25" customHeight="1" spans="1:65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</row>
    <row r="406" ht="14.25" customHeight="1" spans="1:65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</row>
    <row r="407" ht="14.25" customHeight="1" spans="1:65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</row>
    <row r="408" ht="14.25" customHeight="1" spans="1:65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</row>
    <row r="409" ht="14.25" customHeight="1" spans="1:65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</row>
    <row r="410" ht="14.25" customHeight="1" spans="1:65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</row>
    <row r="411" ht="14.25" customHeight="1" spans="1:65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</row>
    <row r="412" ht="14.25" customHeight="1" spans="1:65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</row>
    <row r="413" ht="14.25" customHeight="1" spans="1:65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</row>
    <row r="414" ht="14.25" customHeight="1" spans="1:65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</row>
    <row r="415" ht="14.25" customHeight="1" spans="1:65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</row>
    <row r="416" ht="14.25" customHeight="1" spans="1:65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</row>
    <row r="417" ht="14.25" customHeight="1" spans="1:65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</row>
    <row r="418" ht="14.25" customHeight="1" spans="1:65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</row>
    <row r="419" ht="14.25" customHeight="1" spans="1:65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</row>
    <row r="420" ht="14.25" customHeight="1" spans="1:65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</row>
    <row r="421" ht="14.25" customHeight="1" spans="1:65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</row>
    <row r="422" ht="14.25" customHeight="1" spans="1:65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</row>
    <row r="423" ht="14.25" customHeight="1" spans="1:65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</row>
    <row r="424" ht="14.25" customHeight="1" spans="1:65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</row>
    <row r="425" ht="14.25" customHeight="1" spans="1:65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</row>
    <row r="426" ht="14.25" customHeight="1" spans="1:65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</row>
    <row r="427" ht="14.25" customHeight="1" spans="1:65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</row>
    <row r="428" ht="14.25" customHeight="1" spans="1:65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</row>
    <row r="429" ht="14.25" customHeight="1" spans="1:65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</row>
    <row r="430" ht="14.25" customHeight="1" spans="1:65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</row>
    <row r="431" ht="14.25" customHeight="1" spans="1:65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</row>
    <row r="432" ht="14.25" customHeight="1" spans="1:65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</row>
    <row r="433" ht="14.25" customHeight="1" spans="1:65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</row>
    <row r="434" ht="14.25" customHeight="1" spans="1:65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</row>
    <row r="435" ht="14.25" customHeight="1" spans="1:65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</row>
    <row r="436" ht="14.25" customHeight="1" spans="1:65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</row>
    <row r="437" ht="14.25" customHeight="1" spans="1:65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</row>
    <row r="438" ht="14.25" customHeight="1" spans="1:65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</row>
    <row r="439" ht="14.25" customHeight="1" spans="1:65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</row>
    <row r="440" ht="14.25" customHeight="1" spans="1:65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</row>
    <row r="441" ht="14.25" customHeight="1" spans="1:65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</row>
    <row r="442" ht="14.25" customHeight="1" spans="1:65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</row>
    <row r="443" ht="14.25" customHeight="1" spans="1:65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</row>
    <row r="444" ht="14.25" customHeight="1" spans="1:65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</row>
    <row r="445" ht="14.25" customHeight="1" spans="1:65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</row>
    <row r="446" ht="14.25" customHeight="1" spans="1:65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</row>
    <row r="447" ht="14.25" customHeight="1" spans="1:65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</row>
    <row r="448" ht="14.25" customHeight="1" spans="1:65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</row>
    <row r="449" ht="14.25" customHeight="1" spans="1:65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</row>
    <row r="450" ht="14.25" customHeight="1" spans="1:65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</row>
    <row r="451" ht="14.25" customHeight="1" spans="1:65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</row>
    <row r="452" ht="14.25" customHeight="1" spans="1:65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</row>
    <row r="453" ht="14.25" customHeight="1" spans="1:65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</row>
    <row r="454" ht="14.25" customHeight="1" spans="1:65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</row>
    <row r="455" ht="14.25" customHeight="1" spans="1:65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</row>
    <row r="456" ht="14.25" customHeight="1" spans="1:65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</row>
    <row r="457" ht="14.25" customHeight="1" spans="1:65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</row>
    <row r="458" ht="14.25" customHeight="1" spans="1:65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</row>
    <row r="459" ht="14.25" customHeight="1" spans="1:65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</row>
    <row r="460" ht="14.25" customHeight="1" spans="1:65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</row>
    <row r="461" ht="14.25" customHeight="1" spans="1:65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</row>
    <row r="462" ht="14.25" customHeight="1" spans="1:65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</row>
    <row r="463" ht="14.25" customHeight="1" spans="1:65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</row>
    <row r="464" ht="14.25" customHeight="1" spans="1:65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</row>
    <row r="465" ht="14.25" customHeight="1" spans="1:65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</row>
    <row r="466" ht="14.25" customHeight="1" spans="1:65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</row>
    <row r="467" ht="14.25" customHeight="1" spans="1:65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</row>
    <row r="468" ht="14.25" customHeight="1" spans="1:65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</row>
    <row r="469" ht="14.25" customHeight="1" spans="1:65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</row>
    <row r="470" ht="14.25" customHeight="1" spans="1:65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</row>
    <row r="471" ht="14.25" customHeight="1" spans="1:65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</row>
    <row r="472" ht="14.25" customHeight="1" spans="1:65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</row>
    <row r="473" ht="14.25" customHeight="1" spans="1:65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</row>
    <row r="474" ht="14.25" customHeight="1" spans="1:65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</row>
    <row r="475" ht="14.25" customHeight="1" spans="1:65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</row>
    <row r="476" ht="14.25" customHeight="1" spans="1:65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</row>
    <row r="477" ht="14.25" customHeight="1" spans="1:65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</row>
    <row r="478" ht="14.25" customHeight="1" spans="1:65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</row>
    <row r="479" ht="14.25" customHeight="1" spans="1:65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</row>
    <row r="480" ht="14.25" customHeight="1" spans="1:65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</row>
    <row r="481" ht="14.25" customHeight="1" spans="1:65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</row>
    <row r="482" ht="14.25" customHeight="1" spans="1:65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</row>
    <row r="483" ht="14.25" customHeight="1" spans="1:65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</row>
    <row r="484" ht="14.25" customHeight="1" spans="1:65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</row>
    <row r="485" ht="14.25" customHeight="1" spans="1:65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</row>
    <row r="486" ht="14.25" customHeight="1" spans="1:65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</row>
    <row r="487" ht="14.25" customHeight="1" spans="1:65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</row>
    <row r="488" ht="14.25" customHeight="1" spans="1:65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</row>
    <row r="489" ht="14.25" customHeight="1" spans="1:65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</row>
    <row r="490" ht="14.25" customHeight="1" spans="1:65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</row>
    <row r="491" ht="14.25" customHeight="1" spans="1:65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</row>
    <row r="492" ht="14.25" customHeight="1" spans="1:65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</row>
    <row r="493" ht="14.25" customHeight="1" spans="1:65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</row>
    <row r="494" ht="14.25" customHeight="1" spans="1:65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</row>
    <row r="495" ht="14.25" customHeight="1" spans="1:65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</row>
    <row r="496" ht="14.25" customHeight="1" spans="1:65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</row>
    <row r="497" ht="14.25" customHeight="1" spans="1:65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</row>
    <row r="498" ht="14.25" customHeight="1" spans="1:65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</row>
    <row r="499" ht="14.25" customHeight="1" spans="1:65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</row>
    <row r="500" ht="14.25" customHeight="1" spans="1:65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</row>
    <row r="501" ht="14.25" customHeight="1" spans="1:65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</row>
    <row r="502" ht="14.25" customHeight="1" spans="1:65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</row>
    <row r="503" ht="14.25" customHeight="1" spans="1:65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</row>
    <row r="504" ht="14.25" customHeight="1" spans="1:65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</row>
    <row r="505" ht="14.25" customHeight="1" spans="1:65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</row>
    <row r="506" ht="14.25" customHeight="1" spans="1:65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</row>
    <row r="507" ht="14.25" customHeight="1" spans="1:65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</row>
    <row r="508" ht="14.25" customHeight="1" spans="1:65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</row>
    <row r="509" ht="14.25" customHeight="1" spans="1:65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</row>
    <row r="510" ht="14.25" customHeight="1" spans="1:65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</row>
    <row r="511" ht="14.25" customHeight="1" spans="1:65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</row>
    <row r="512" ht="14.25" customHeight="1" spans="1:65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</row>
    <row r="513" ht="14.25" customHeight="1" spans="1:65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</row>
    <row r="514" ht="14.25" customHeight="1" spans="1:65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</row>
    <row r="515" ht="14.25" customHeight="1" spans="1:65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</row>
    <row r="516" ht="14.25" customHeight="1" spans="1:65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</row>
    <row r="517" ht="14.25" customHeight="1" spans="1:65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</row>
    <row r="518" ht="14.25" customHeight="1" spans="1:65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</row>
    <row r="519" ht="14.25" customHeight="1" spans="1:65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</row>
    <row r="520" ht="14.25" customHeight="1" spans="1:65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</row>
    <row r="521" ht="14.25" customHeight="1" spans="1:65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</row>
    <row r="522" ht="14.25" customHeight="1" spans="1:65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</row>
    <row r="523" ht="14.25" customHeight="1" spans="1:65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</row>
    <row r="524" ht="14.25" customHeight="1" spans="1:65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</row>
    <row r="525" ht="14.25" customHeight="1" spans="1:65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</row>
    <row r="526" ht="14.25" customHeight="1" spans="1:65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</row>
    <row r="527" ht="14.25" customHeight="1" spans="1:65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</row>
    <row r="528" ht="14.25" customHeight="1" spans="1:65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</row>
    <row r="529" ht="14.25" customHeight="1" spans="1:65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</row>
    <row r="530" ht="14.25" customHeight="1" spans="1:65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</row>
    <row r="531" ht="14.25" customHeight="1" spans="1:65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</row>
    <row r="532" ht="14.25" customHeight="1" spans="1:65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</row>
    <row r="533" ht="14.25" customHeight="1" spans="1:65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</row>
    <row r="534" ht="14.25" customHeight="1" spans="1:65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</row>
    <row r="535" ht="14.25" customHeight="1" spans="1:65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</row>
    <row r="536" ht="14.25" customHeight="1" spans="1:65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</row>
    <row r="537" ht="14.25" customHeight="1" spans="1:65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</row>
    <row r="538" ht="14.25" customHeight="1" spans="1:65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</row>
    <row r="539" ht="14.25" customHeight="1" spans="1:65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</row>
    <row r="540" ht="14.25" customHeight="1" spans="1:65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</row>
    <row r="541" ht="14.25" customHeight="1" spans="1:65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</row>
    <row r="542" ht="14.25" customHeight="1" spans="1:65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</row>
    <row r="543" ht="14.25" customHeight="1" spans="1:65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</row>
    <row r="544" ht="14.25" customHeight="1" spans="1:65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</row>
    <row r="545" ht="14.25" customHeight="1" spans="1:65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</row>
    <row r="546" ht="14.25" customHeight="1" spans="1:65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</row>
    <row r="547" ht="14.25" customHeight="1" spans="1:65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</row>
    <row r="548" ht="14.25" customHeight="1" spans="1:65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</row>
    <row r="549" ht="14.25" customHeight="1" spans="1:65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</row>
    <row r="550" ht="14.25" customHeight="1" spans="1:65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</row>
    <row r="551" ht="14.25" customHeight="1" spans="1:65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</row>
    <row r="552" ht="14.25" customHeight="1" spans="1:65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</row>
    <row r="553" ht="14.25" customHeight="1" spans="1:65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</row>
    <row r="554" ht="14.25" customHeight="1" spans="1:65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</row>
    <row r="555" ht="14.25" customHeight="1" spans="1:65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</row>
    <row r="556" ht="14.25" customHeight="1" spans="1:65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</row>
    <row r="557" ht="14.25" customHeight="1" spans="1:65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</row>
    <row r="558" ht="14.25" customHeight="1" spans="1:65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</row>
    <row r="559" ht="14.25" customHeight="1" spans="1:65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</row>
    <row r="560" ht="14.25" customHeight="1" spans="1:65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</row>
    <row r="561" ht="14.25" customHeight="1" spans="1:65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</row>
    <row r="562" ht="14.25" customHeight="1" spans="1:65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</row>
    <row r="563" ht="14.25" customHeight="1" spans="1:65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</row>
    <row r="564" ht="14.25" customHeight="1" spans="1:65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</row>
    <row r="565" ht="14.25" customHeight="1" spans="1:65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</row>
    <row r="566" ht="14.25" customHeight="1" spans="1:65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</row>
    <row r="567" ht="14.25" customHeight="1" spans="1:65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</row>
    <row r="568" ht="14.25" customHeight="1" spans="1:65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</row>
    <row r="569" ht="14.25" customHeight="1" spans="1:65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</row>
    <row r="570" ht="14.25" customHeight="1" spans="1:65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</row>
    <row r="571" ht="14.25" customHeight="1" spans="1:65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</row>
    <row r="572" ht="14.25" customHeight="1" spans="1:65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</row>
    <row r="573" ht="14.25" customHeight="1" spans="1:65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</row>
    <row r="574" ht="14.25" customHeight="1" spans="1:65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</row>
    <row r="575" ht="14.25" customHeight="1" spans="1:65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</row>
    <row r="576" ht="14.25" customHeight="1" spans="1:65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</row>
    <row r="577" ht="14.25" customHeight="1" spans="1:65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</row>
    <row r="578" ht="14.25" customHeight="1" spans="1:65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</row>
    <row r="579" ht="14.25" customHeight="1" spans="1:65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</row>
    <row r="580" ht="14.25" customHeight="1" spans="1:65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</row>
    <row r="581" ht="14.25" customHeight="1" spans="1:65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</row>
    <row r="582" ht="14.25" customHeight="1" spans="1:65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</row>
    <row r="583" ht="14.25" customHeight="1" spans="1:65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</row>
    <row r="584" ht="14.25" customHeight="1" spans="1:65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</row>
    <row r="585" ht="14.25" customHeight="1" spans="1:65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</row>
    <row r="586" ht="14.25" customHeight="1" spans="1:65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</row>
    <row r="587" ht="14.25" customHeight="1" spans="1:65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</row>
    <row r="588" ht="14.25" customHeight="1" spans="1:65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</row>
    <row r="589" ht="14.25" customHeight="1" spans="1:65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</row>
    <row r="590" ht="14.25" customHeight="1" spans="1:65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</row>
    <row r="591" ht="14.25" customHeight="1" spans="1:65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</row>
    <row r="592" ht="14.25" customHeight="1" spans="1:65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</row>
    <row r="593" ht="14.25" customHeight="1" spans="1:65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</row>
    <row r="594" ht="14.25" customHeight="1" spans="1:65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</row>
    <row r="595" ht="14.25" customHeight="1" spans="1:65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</row>
    <row r="596" ht="14.25" customHeight="1" spans="1:65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</row>
    <row r="597" ht="14.25" customHeight="1" spans="1:65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</row>
    <row r="598" ht="14.25" customHeight="1" spans="1:65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</row>
    <row r="599" ht="14.25" customHeight="1" spans="1:65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</row>
    <row r="600" ht="14.25" customHeight="1" spans="1:65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</row>
    <row r="601" ht="14.25" customHeight="1" spans="1:65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</row>
    <row r="602" ht="14.25" customHeight="1" spans="1:65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</row>
    <row r="603" ht="14.25" customHeight="1" spans="1:65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</row>
    <row r="604" ht="14.25" customHeight="1" spans="1:65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</row>
    <row r="605" ht="14.25" customHeight="1" spans="1:65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</row>
    <row r="606" ht="14.25" customHeight="1" spans="1:65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</row>
    <row r="607" ht="14.25" customHeight="1" spans="1:65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</row>
    <row r="608" ht="14.25" customHeight="1" spans="1:65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</row>
    <row r="609" ht="14.25" customHeight="1" spans="1:65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</row>
    <row r="610" ht="14.25" customHeight="1" spans="1:65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</row>
    <row r="611" ht="14.25" customHeight="1" spans="1:65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</row>
    <row r="612" ht="14.25" customHeight="1" spans="1:65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</row>
    <row r="613" ht="14.25" customHeight="1" spans="1:65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</row>
    <row r="614" ht="14.25" customHeight="1" spans="1:65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</row>
    <row r="615" ht="14.25" customHeight="1" spans="1:65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</row>
    <row r="616" ht="14.25" customHeight="1" spans="1:65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</row>
    <row r="617" ht="14.25" customHeight="1" spans="1:65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</row>
    <row r="618" ht="14.25" customHeight="1" spans="1:65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</row>
    <row r="619" ht="14.25" customHeight="1" spans="1:65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</row>
    <row r="620" ht="14.25" customHeight="1" spans="1:65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</row>
    <row r="621" ht="14.25" customHeight="1" spans="1:65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</row>
    <row r="622" ht="14.25" customHeight="1" spans="1:65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</row>
    <row r="623" ht="14.25" customHeight="1" spans="1:65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</row>
    <row r="624" ht="14.25" customHeight="1" spans="1:65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</row>
    <row r="625" ht="14.25" customHeight="1" spans="1:65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</row>
    <row r="626" ht="14.25" customHeight="1" spans="1:65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</row>
    <row r="627" ht="14.25" customHeight="1" spans="1:65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</row>
    <row r="628" ht="14.25" customHeight="1" spans="1:65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</row>
    <row r="629" ht="14.25" customHeight="1" spans="1:65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</row>
    <row r="630" ht="14.25" customHeight="1" spans="1:65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</row>
    <row r="631" ht="14.25" customHeight="1" spans="1:65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</row>
    <row r="632" ht="14.25" customHeight="1" spans="1:65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</row>
    <row r="633" ht="14.25" customHeight="1" spans="1:65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</row>
    <row r="634" ht="14.25" customHeight="1" spans="1:65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</row>
    <row r="635" ht="14.25" customHeight="1" spans="1:65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</row>
    <row r="636" ht="14.25" customHeight="1" spans="1:65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</row>
    <row r="637" ht="14.25" customHeight="1" spans="1:65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</row>
    <row r="638" ht="14.25" customHeight="1" spans="1:65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</row>
    <row r="639" ht="14.25" customHeight="1" spans="1:65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</row>
    <row r="640" ht="14.25" customHeight="1" spans="1:65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</row>
    <row r="641" ht="14.25" customHeight="1" spans="1:65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</row>
    <row r="642" ht="14.25" customHeight="1" spans="1:65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</row>
    <row r="643" ht="14.25" customHeight="1" spans="1:65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</row>
    <row r="644" ht="14.25" customHeight="1" spans="1:65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</row>
    <row r="645" ht="14.25" customHeight="1" spans="1:65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</row>
    <row r="646" ht="14.25" customHeight="1" spans="1:65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</row>
    <row r="647" ht="14.25" customHeight="1" spans="1:65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</row>
    <row r="648" ht="14.25" customHeight="1" spans="1:65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</row>
    <row r="649" ht="14.25" customHeight="1" spans="1:65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</row>
    <row r="650" ht="14.25" customHeight="1" spans="1:65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</row>
    <row r="651" ht="14.25" customHeight="1" spans="1:65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</row>
    <row r="652" ht="14.25" customHeight="1" spans="1:65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</row>
    <row r="653" ht="14.25" customHeight="1" spans="1:65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</row>
    <row r="654" ht="14.25" customHeight="1" spans="1:65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</row>
    <row r="655" ht="14.25" customHeight="1" spans="1:65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</row>
    <row r="656" ht="14.25" customHeight="1" spans="1:65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</row>
    <row r="657" ht="14.25" customHeight="1" spans="1:65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</row>
    <row r="658" ht="14.25" customHeight="1" spans="1:65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</row>
    <row r="659" ht="14.25" customHeight="1" spans="1:65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</row>
    <row r="660" ht="14.25" customHeight="1" spans="1:65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</row>
    <row r="661" ht="14.25" customHeight="1" spans="1:65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</row>
    <row r="662" ht="14.25" customHeight="1" spans="1:65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</row>
    <row r="663" ht="14.25" customHeight="1" spans="1:65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</row>
    <row r="664" ht="14.25" customHeight="1" spans="1:65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</row>
    <row r="665" ht="14.25" customHeight="1" spans="1:65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</row>
    <row r="666" ht="14.25" customHeight="1" spans="1:65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</row>
    <row r="667" ht="14.25" customHeight="1" spans="1:65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</row>
    <row r="668" ht="14.25" customHeight="1" spans="1:65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</row>
    <row r="669" ht="14.25" customHeight="1" spans="1:65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</row>
    <row r="670" ht="14.25" customHeight="1" spans="1:65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</row>
    <row r="671" ht="14.25" customHeight="1" spans="1:65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</row>
    <row r="672" ht="14.25" customHeight="1" spans="1:65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</row>
    <row r="673" ht="14.25" customHeight="1" spans="1:65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</row>
    <row r="674" ht="14.25" customHeight="1" spans="1:65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</row>
    <row r="675" ht="14.25" customHeight="1" spans="1:65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</row>
    <row r="676" ht="14.25" customHeight="1" spans="1:65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</row>
    <row r="677" ht="14.25" customHeight="1" spans="1:65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</row>
    <row r="678" ht="14.25" customHeight="1" spans="1:65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</row>
    <row r="679" ht="14.25" customHeight="1" spans="1:65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</row>
    <row r="680" ht="14.25" customHeight="1" spans="1:65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</row>
    <row r="681" ht="14.25" customHeight="1" spans="1:65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</row>
    <row r="682" ht="14.25" customHeight="1" spans="1:65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</row>
    <row r="683" ht="14.25" customHeight="1" spans="1:65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</row>
    <row r="684" ht="14.25" customHeight="1" spans="1:65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</row>
    <row r="685" ht="14.25" customHeight="1" spans="1:65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</row>
    <row r="686" ht="14.25" customHeight="1" spans="1:65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</row>
    <row r="687" ht="14.25" customHeight="1" spans="1:65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</row>
    <row r="688" ht="14.25" customHeight="1" spans="1:65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</row>
    <row r="689" ht="14.25" customHeight="1" spans="1:65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</row>
    <row r="690" ht="14.25" customHeight="1" spans="1:65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</row>
    <row r="691" ht="14.25" customHeight="1" spans="1:65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</row>
    <row r="692" ht="14.25" customHeight="1" spans="1:65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</row>
    <row r="693" ht="14.25" customHeight="1" spans="1:65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</row>
    <row r="694" ht="14.25" customHeight="1" spans="1:65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</row>
    <row r="695" ht="14.25" customHeight="1" spans="1:65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</row>
    <row r="696" ht="14.25" customHeight="1" spans="1:65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</row>
    <row r="697" ht="14.25" customHeight="1" spans="1:65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</row>
    <row r="698" ht="14.25" customHeight="1" spans="1:65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</row>
    <row r="699" ht="14.25" customHeight="1" spans="1:65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</row>
    <row r="700" ht="14.25" customHeight="1" spans="1:65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</row>
    <row r="701" ht="14.25" customHeight="1" spans="1:65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</row>
    <row r="702" ht="14.25" customHeight="1" spans="1:65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</row>
    <row r="703" ht="14.25" customHeight="1" spans="1:65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</row>
    <row r="704" ht="14.25" customHeight="1" spans="1:65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</row>
    <row r="705" ht="14.25" customHeight="1" spans="1:65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</row>
    <row r="706" ht="14.25" customHeight="1" spans="1:65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</row>
    <row r="707" ht="14.25" customHeight="1" spans="1:65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</row>
    <row r="708" ht="14.25" customHeight="1" spans="1:65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</row>
    <row r="709" ht="14.25" customHeight="1" spans="1:65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</row>
    <row r="710" ht="14.25" customHeight="1" spans="1:65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</row>
    <row r="711" ht="14.25" customHeight="1" spans="1:65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</row>
    <row r="712" ht="14.25" customHeight="1" spans="1:65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</row>
    <row r="713" ht="14.25" customHeight="1" spans="1:65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</row>
    <row r="714" ht="14.25" customHeight="1" spans="1:65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</row>
    <row r="715" ht="14.25" customHeight="1" spans="1:65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</row>
    <row r="716" ht="14.25" customHeight="1" spans="1:65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</row>
    <row r="717" ht="14.25" customHeight="1" spans="1:65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</row>
    <row r="718" ht="14.25" customHeight="1" spans="1:65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</row>
    <row r="719" ht="14.25" customHeight="1" spans="1:65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</row>
    <row r="720" ht="14.25" customHeight="1" spans="1:65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</row>
    <row r="721" ht="14.25" customHeight="1" spans="1:65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</row>
    <row r="722" ht="14.25" customHeight="1" spans="1:65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</row>
    <row r="723" ht="14.25" customHeight="1" spans="1:65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</row>
    <row r="724" ht="14.25" customHeight="1" spans="1:65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</row>
    <row r="725" ht="14.25" customHeight="1" spans="1:65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</row>
    <row r="726" ht="14.25" customHeight="1" spans="1:65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</row>
    <row r="727" ht="14.25" customHeight="1" spans="1:65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</row>
    <row r="728" ht="14.25" customHeight="1" spans="1:65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</row>
    <row r="729" ht="14.25" customHeight="1" spans="1:65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</row>
    <row r="730" ht="14.25" customHeight="1" spans="1:65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</row>
    <row r="731" ht="14.25" customHeight="1" spans="1:65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</row>
    <row r="732" ht="14.25" customHeight="1" spans="1:65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</row>
    <row r="733" ht="14.25" customHeight="1" spans="1:65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</row>
    <row r="734" ht="14.25" customHeight="1" spans="1:65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</row>
    <row r="735" ht="14.25" customHeight="1" spans="1:65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</row>
    <row r="736" ht="14.25" customHeight="1" spans="1:65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</row>
    <row r="737" ht="14.25" customHeight="1" spans="1:65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</row>
    <row r="738" ht="14.25" customHeight="1" spans="1:65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</row>
    <row r="739" ht="14.25" customHeight="1" spans="1:65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</row>
    <row r="740" ht="14.25" customHeight="1" spans="1:65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</row>
    <row r="741" ht="14.25" customHeight="1" spans="1:65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</row>
    <row r="742" ht="14.25" customHeight="1" spans="1:65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</row>
    <row r="743" ht="14.25" customHeight="1" spans="1:65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</row>
    <row r="744" ht="14.25" customHeight="1" spans="1:65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</row>
    <row r="745" ht="14.25" customHeight="1" spans="1:65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</row>
    <row r="746" ht="14.25" customHeight="1" spans="1:65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</row>
    <row r="747" ht="14.25" customHeight="1" spans="1:65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</row>
    <row r="748" ht="14.25" customHeight="1" spans="1:65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</row>
    <row r="749" ht="14.25" customHeight="1" spans="1:65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</row>
    <row r="750" ht="14.25" customHeight="1" spans="1:65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</row>
    <row r="751" ht="14.25" customHeight="1" spans="1:65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</row>
    <row r="752" ht="14.25" customHeight="1" spans="1:65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</row>
    <row r="753" ht="14.25" customHeight="1" spans="1:65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</row>
    <row r="754" ht="14.25" customHeight="1" spans="1:65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</row>
    <row r="755" ht="14.25" customHeight="1" spans="1:65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</row>
    <row r="756" ht="14.25" customHeight="1" spans="1:65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</row>
    <row r="757" ht="14.25" customHeight="1" spans="1:65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</row>
    <row r="758" ht="14.25" customHeight="1" spans="1:65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</row>
    <row r="759" ht="14.25" customHeight="1" spans="1:65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</row>
    <row r="760" ht="14.25" customHeight="1" spans="1:65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</row>
    <row r="761" ht="14.25" customHeight="1" spans="1:65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</row>
    <row r="762" ht="14.25" customHeight="1" spans="1:65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</row>
    <row r="763" ht="14.25" customHeight="1" spans="1:65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</row>
    <row r="764" ht="14.25" customHeight="1" spans="1:65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</row>
    <row r="765" ht="14.25" customHeight="1" spans="1:65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</row>
    <row r="766" ht="14.25" customHeight="1" spans="1:65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</row>
    <row r="767" ht="14.25" customHeight="1" spans="1:65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</row>
    <row r="768" ht="14.25" customHeight="1" spans="1:65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</row>
    <row r="769" ht="14.25" customHeight="1" spans="1:65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</row>
    <row r="770" ht="14.25" customHeight="1" spans="1:65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</row>
    <row r="771" ht="14.25" customHeight="1" spans="1:65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</row>
    <row r="772" ht="14.25" customHeight="1" spans="1:65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</row>
    <row r="773" ht="14.25" customHeight="1" spans="1:65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</row>
    <row r="774" ht="14.25" customHeight="1" spans="1:65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</row>
    <row r="775" ht="14.25" customHeight="1" spans="1:65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</row>
    <row r="776" ht="14.25" customHeight="1" spans="1:65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</row>
    <row r="777" ht="14.25" customHeight="1" spans="1:65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</row>
    <row r="778" ht="14.25" customHeight="1" spans="1:65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</row>
    <row r="779" ht="14.25" customHeight="1" spans="1:65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</row>
    <row r="780" ht="14.25" customHeight="1" spans="1:65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</row>
    <row r="781" ht="14.25" customHeight="1" spans="1:65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</row>
    <row r="782" ht="14.25" customHeight="1" spans="1:65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</row>
    <row r="783" ht="14.25" customHeight="1" spans="1:65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</row>
    <row r="784" ht="14.25" customHeight="1" spans="1:65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</row>
    <row r="785" ht="14.25" customHeight="1" spans="1:65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</row>
    <row r="786" ht="14.25" customHeight="1" spans="1:65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</row>
    <row r="787" ht="14.25" customHeight="1" spans="1:65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</row>
    <row r="788" ht="14.25" customHeight="1" spans="1:65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</row>
    <row r="789" ht="14.25" customHeight="1" spans="1:65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</row>
    <row r="790" ht="14.25" customHeight="1" spans="1:65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</row>
    <row r="791" ht="14.25" customHeight="1" spans="1:65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</row>
    <row r="792" ht="14.25" customHeight="1" spans="1:65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</row>
    <row r="793" ht="14.25" customHeight="1" spans="1:65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</row>
    <row r="794" ht="14.25" customHeight="1" spans="1:65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</row>
    <row r="795" ht="14.25" customHeight="1" spans="1:65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</row>
    <row r="796" ht="14.25" customHeight="1" spans="1:65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</row>
    <row r="797" ht="14.25" customHeight="1" spans="1:65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</row>
    <row r="798" ht="14.25" customHeight="1" spans="1:65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</row>
    <row r="799" ht="14.25" customHeight="1" spans="1:65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</row>
    <row r="800" ht="14.25" customHeight="1" spans="1:65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</row>
    <row r="801" ht="14.25" customHeight="1" spans="1:65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</row>
    <row r="802" ht="14.25" customHeight="1" spans="1:65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</row>
    <row r="803" ht="14.25" customHeight="1" spans="1:65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</row>
    <row r="804" ht="14.25" customHeight="1" spans="1:65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</row>
    <row r="805" ht="14.25" customHeight="1" spans="1:65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</row>
    <row r="806" ht="14.25" customHeight="1" spans="1:65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</row>
    <row r="807" ht="14.25" customHeight="1" spans="1:65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</row>
    <row r="808" ht="14.25" customHeight="1" spans="1:65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</row>
    <row r="809" ht="14.25" customHeight="1" spans="1:65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</row>
    <row r="810" ht="14.25" customHeight="1" spans="1:65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</row>
    <row r="811" ht="14.25" customHeight="1" spans="1:65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</row>
    <row r="812" ht="14.25" customHeight="1" spans="1:65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</row>
    <row r="813" ht="14.25" customHeight="1" spans="1:65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</row>
    <row r="814" ht="14.25" customHeight="1" spans="1:65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</row>
    <row r="815" ht="14.25" customHeight="1" spans="1:65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</row>
    <row r="816" ht="14.25" customHeight="1" spans="1:65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</row>
    <row r="817" ht="14.25" customHeight="1" spans="1:65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</row>
    <row r="818" ht="14.25" customHeight="1" spans="1:65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</row>
    <row r="819" ht="14.25" customHeight="1" spans="1:65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</row>
    <row r="820" ht="14.25" customHeight="1" spans="1:65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</row>
    <row r="821" ht="14.25" customHeight="1" spans="1:65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</row>
    <row r="822" ht="14.25" customHeight="1" spans="1:65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</row>
    <row r="823" ht="14.25" customHeight="1" spans="1:65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</row>
    <row r="824" ht="14.25" customHeight="1" spans="1:65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</row>
    <row r="825" ht="14.25" customHeight="1" spans="1:65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</row>
    <row r="826" ht="14.25" customHeight="1" spans="1:65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</row>
    <row r="827" ht="14.25" customHeight="1" spans="1:65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</row>
    <row r="828" ht="14.25" customHeight="1" spans="1:65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</row>
    <row r="829" ht="14.25" customHeight="1" spans="1:65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</row>
    <row r="830" ht="14.25" customHeight="1" spans="1:65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</row>
    <row r="831" ht="14.25" customHeight="1" spans="1:65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</row>
    <row r="832" ht="14.25" customHeight="1" spans="1:65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</row>
    <row r="833" ht="14.25" customHeight="1" spans="1:65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</row>
    <row r="834" ht="14.25" customHeight="1" spans="1:65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</row>
    <row r="835" ht="14.25" customHeight="1" spans="1:65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</row>
    <row r="836" ht="14.25" customHeight="1" spans="1:65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</row>
    <row r="837" ht="14.25" customHeight="1" spans="1:65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</row>
    <row r="838" ht="14.25" customHeight="1" spans="1:65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</row>
    <row r="839" ht="14.25" customHeight="1" spans="1:65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</row>
    <row r="840" ht="14.25" customHeight="1" spans="1:65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</row>
    <row r="841" ht="14.25" customHeight="1" spans="1:65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</row>
    <row r="842" ht="14.25" customHeight="1" spans="1:65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</row>
    <row r="843" ht="14.25" customHeight="1" spans="1:65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</row>
    <row r="844" ht="14.25" customHeight="1" spans="1:65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</row>
    <row r="845" ht="14.25" customHeight="1" spans="1:65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</row>
    <row r="846" ht="14.25" customHeight="1" spans="1:65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</row>
    <row r="847" ht="14.25" customHeight="1" spans="1:65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</row>
    <row r="848" ht="14.25" customHeight="1" spans="1:65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</row>
    <row r="849" ht="14.25" customHeight="1" spans="1:65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</row>
    <row r="850" ht="14.25" customHeight="1" spans="1:65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</row>
    <row r="851" ht="14.25" customHeight="1" spans="1:65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</row>
    <row r="852" ht="14.25" customHeight="1" spans="1:65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</row>
    <row r="853" ht="14.25" customHeight="1" spans="1:65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</row>
    <row r="854" ht="14.25" customHeight="1" spans="1:65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</row>
    <row r="855" ht="14.25" customHeight="1" spans="1:65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</row>
    <row r="856" ht="14.25" customHeight="1" spans="1:65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</row>
    <row r="857" ht="14.25" customHeight="1" spans="1:65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</row>
    <row r="858" ht="14.25" customHeight="1" spans="1:65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</row>
    <row r="859" ht="14.25" customHeight="1" spans="1:65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</row>
    <row r="860" ht="14.25" customHeight="1" spans="1:65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</row>
    <row r="861" ht="14.25" customHeight="1" spans="1:65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</row>
    <row r="862" ht="14.25" customHeight="1" spans="1:65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</row>
    <row r="863" ht="14.25" customHeight="1" spans="1:65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</row>
    <row r="864" ht="14.25" customHeight="1" spans="1:65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</row>
    <row r="865" ht="14.25" customHeight="1" spans="1:65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</row>
    <row r="866" ht="14.25" customHeight="1" spans="1:65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</row>
    <row r="867" ht="14.25" customHeight="1" spans="1:65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</row>
    <row r="868" ht="14.25" customHeight="1" spans="1:65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</row>
    <row r="869" ht="14.25" customHeight="1" spans="1:65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</row>
    <row r="870" ht="14.25" customHeight="1" spans="1:65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</row>
    <row r="871" ht="14.25" customHeight="1" spans="1:65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</row>
    <row r="872" ht="14.25" customHeight="1" spans="1:65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</row>
    <row r="873" ht="14.25" customHeight="1" spans="1:65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</row>
    <row r="874" ht="14.25" customHeight="1" spans="1:65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</row>
    <row r="875" ht="14.25" customHeight="1" spans="1:65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</row>
    <row r="876" ht="14.25" customHeight="1" spans="1:65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</row>
    <row r="877" ht="14.25" customHeight="1" spans="1:65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</row>
    <row r="878" ht="14.25" customHeight="1" spans="1:65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</row>
    <row r="879" ht="14.25" customHeight="1" spans="1:65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</row>
    <row r="880" ht="14.25" customHeight="1" spans="1:65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</row>
    <row r="881" ht="14.25" customHeight="1" spans="1:65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</row>
    <row r="882" ht="14.25" customHeight="1" spans="1:65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</row>
    <row r="883" ht="14.25" customHeight="1" spans="1:65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</row>
    <row r="884" ht="14.25" customHeight="1" spans="1:65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</row>
    <row r="885" ht="14.25" customHeight="1" spans="1:65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</row>
    <row r="886" ht="14.25" customHeight="1" spans="1:65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</row>
    <row r="887" ht="14.25" customHeight="1" spans="1:65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</row>
    <row r="888" ht="14.25" customHeight="1" spans="1:65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</row>
    <row r="889" ht="14.25" customHeight="1" spans="1:65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</row>
    <row r="890" ht="14.25" customHeight="1" spans="1:65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</row>
    <row r="891" ht="14.25" customHeight="1" spans="1:65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</row>
    <row r="892" ht="14.25" customHeight="1" spans="1:65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</row>
    <row r="893" ht="14.25" customHeight="1" spans="1:65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</row>
    <row r="894" ht="14.25" customHeight="1" spans="1:65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</row>
    <row r="895" ht="14.25" customHeight="1" spans="1:65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</row>
    <row r="896" ht="14.25" customHeight="1" spans="1:65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</row>
    <row r="897" ht="14.25" customHeight="1" spans="1:65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</row>
    <row r="898" ht="14.25" customHeight="1" spans="1:65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</row>
    <row r="899" ht="14.25" customHeight="1" spans="1:65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</row>
    <row r="900" ht="14.25" customHeight="1" spans="1:65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</row>
    <row r="901" ht="14.25" customHeight="1" spans="1:65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</row>
    <row r="902" ht="14.25" customHeight="1" spans="1:65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</row>
    <row r="903" ht="14.25" customHeight="1" spans="1:65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</row>
    <row r="904" ht="14.25" customHeight="1" spans="1:65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</row>
    <row r="905" ht="14.25" customHeight="1" spans="1:65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</row>
    <row r="906" ht="14.25" customHeight="1" spans="1:65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</row>
    <row r="907" ht="14.25" customHeight="1" spans="1:65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</row>
    <row r="908" ht="14.25" customHeight="1" spans="1:65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</row>
    <row r="909" ht="14.25" customHeight="1" spans="1:65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</row>
    <row r="910" ht="14.25" customHeight="1" spans="1:65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</row>
    <row r="911" ht="14.25" customHeight="1" spans="1:65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</row>
    <row r="912" ht="14.25" customHeight="1" spans="1:65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</row>
    <row r="913" ht="14.25" customHeight="1" spans="1:65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</row>
    <row r="914" ht="14.25" customHeight="1" spans="1:65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</row>
    <row r="915" ht="14.25" customHeight="1" spans="1:65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</row>
    <row r="916" ht="14.25" customHeight="1" spans="1:65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</row>
    <row r="917" ht="14.25" customHeight="1" spans="1:65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</row>
    <row r="918" ht="14.25" customHeight="1" spans="1:65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</row>
    <row r="919" ht="14.25" customHeight="1" spans="1:65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</row>
    <row r="920" ht="14.25" customHeight="1" spans="1:65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</row>
    <row r="921" ht="14.25" customHeight="1" spans="1:65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</row>
    <row r="922" ht="14.25" customHeight="1" spans="1:65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</row>
    <row r="923" ht="14.25" customHeight="1" spans="1:65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</row>
    <row r="924" ht="14.25" customHeight="1" spans="1:65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</row>
    <row r="925" ht="14.25" customHeight="1" spans="1:65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</row>
    <row r="926" ht="14.25" customHeight="1" spans="1:65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</row>
    <row r="927" ht="14.25" customHeight="1" spans="1:65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</row>
    <row r="928" ht="14.25" customHeight="1" spans="1:65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</row>
    <row r="929" ht="14.25" customHeight="1" spans="1:65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</row>
    <row r="930" ht="14.25" customHeight="1" spans="1:65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</row>
    <row r="931" ht="14.25" customHeight="1" spans="1:65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</row>
    <row r="932" ht="14.25" customHeight="1" spans="1:65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</row>
    <row r="933" ht="14.25" customHeight="1" spans="1:65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</row>
    <row r="934" ht="14.25" customHeight="1" spans="1:65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</row>
    <row r="935" ht="14.25" customHeight="1" spans="1:65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</row>
    <row r="936" ht="14.25" customHeight="1" spans="1:65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</row>
    <row r="937" ht="14.25" customHeight="1" spans="1:65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</row>
    <row r="938" ht="14.25" customHeight="1" spans="1:65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</row>
    <row r="939" ht="14.25" customHeight="1" spans="1:65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</row>
    <row r="940" ht="14.25" customHeight="1" spans="1:65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</row>
    <row r="941" ht="14.25" customHeight="1" spans="1:65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</row>
    <row r="942" ht="14.25" customHeight="1" spans="1:65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</row>
    <row r="943" ht="14.25" customHeight="1" spans="1:65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</row>
    <row r="944" ht="14.25" customHeight="1" spans="1:65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</row>
    <row r="945" ht="14.25" customHeight="1" spans="1:65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</row>
    <row r="946" ht="14.25" customHeight="1" spans="1:65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</row>
    <row r="947" ht="14.25" customHeight="1" spans="1:65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</row>
    <row r="948" ht="14.25" customHeight="1" spans="1:65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</row>
    <row r="949" ht="14.25" customHeight="1" spans="1:65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</row>
    <row r="950" ht="14.25" customHeight="1" spans="1:65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</row>
    <row r="951" ht="14.25" customHeight="1" spans="1:65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</row>
    <row r="952" ht="14.25" customHeight="1" spans="1:65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</row>
    <row r="953" ht="14.25" customHeight="1" spans="1:65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</row>
    <row r="954" ht="14.25" customHeight="1" spans="1:65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</row>
    <row r="955" ht="14.25" customHeight="1" spans="1:65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</row>
    <row r="956" ht="14.25" customHeight="1" spans="1:65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</row>
    <row r="957" ht="14.25" customHeight="1" spans="1:65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</row>
    <row r="958" ht="14.25" customHeight="1" spans="1:65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</row>
    <row r="959" ht="14.25" customHeight="1" spans="1:65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</row>
    <row r="960" ht="14.25" customHeight="1" spans="1:65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</row>
    <row r="961" ht="14.25" customHeight="1" spans="1:65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</row>
    <row r="962" ht="14.25" customHeight="1" spans="1:65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</row>
    <row r="963" ht="14.25" customHeight="1" spans="1:65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</row>
    <row r="964" ht="14.25" customHeight="1" spans="1:65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</row>
    <row r="965" ht="14.25" customHeight="1" spans="1:65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</row>
    <row r="966" ht="14.25" customHeight="1" spans="1:65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</row>
    <row r="967" ht="14.25" customHeight="1" spans="1:65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</row>
    <row r="968" ht="14.25" customHeight="1" spans="1:65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</row>
    <row r="969" ht="14.25" customHeight="1" spans="1:65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</row>
    <row r="970" ht="14.25" customHeight="1" spans="1:65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</row>
    <row r="971" ht="14.25" customHeight="1" spans="1:65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</row>
    <row r="972" ht="14.25" customHeight="1" spans="1:65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</row>
    <row r="973" ht="14.25" customHeight="1" spans="1:65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</row>
    <row r="974" ht="14.25" customHeight="1" spans="1:65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</row>
    <row r="975" ht="14.25" customHeight="1" spans="1:65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</row>
    <row r="976" ht="14.25" customHeight="1" spans="1:65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</row>
    <row r="977" ht="14.25" customHeight="1" spans="1:65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</row>
    <row r="978" ht="14.25" customHeight="1" spans="1:65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</row>
    <row r="979" ht="14.25" customHeight="1" spans="1:65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</row>
    <row r="980" ht="14.25" customHeight="1" spans="1:65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</row>
    <row r="981" ht="14.25" customHeight="1" spans="1:65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</row>
    <row r="982" ht="14.25" customHeight="1" spans="1:65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</row>
    <row r="983" ht="14.25" customHeight="1" spans="1:65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</row>
    <row r="984" ht="14.25" customHeight="1" spans="1:65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</row>
    <row r="985" ht="14.25" customHeight="1" spans="1:65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</row>
    <row r="986" ht="14.25" customHeight="1" spans="1:65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</row>
    <row r="987" ht="14.25" customHeight="1" spans="1:65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</row>
    <row r="988" ht="14.25" customHeight="1" spans="1:65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</row>
    <row r="989" ht="14.25" customHeight="1" spans="1:65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</row>
    <row r="990" ht="14.25" customHeight="1" spans="1:65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</row>
    <row r="991" ht="14.25" customHeight="1" spans="1:65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</row>
    <row r="992" ht="14.25" customHeight="1" spans="1:65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</row>
    <row r="993" ht="14.25" customHeight="1" spans="1:65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</row>
    <row r="994" ht="14.25" customHeight="1" spans="1:65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</row>
    <row r="995" ht="14.25" customHeight="1" spans="1:65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</row>
    <row r="996" ht="14.25" customHeight="1" spans="1:65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</row>
    <row r="997" ht="14.25" customHeight="1" spans="1:65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</row>
    <row r="998" ht="14.25" customHeight="1" spans="1:65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</row>
    <row r="999" ht="14.25" customHeight="1" spans="1:65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</row>
    <row r="1000" ht="14.25" customHeight="1" spans="1:65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</row>
  </sheetData>
  <mergeCells count="12">
    <mergeCell ref="A1:T1"/>
    <mergeCell ref="BD1:BE2"/>
    <mergeCell ref="A2:T2"/>
    <mergeCell ref="V4:Z8"/>
    <mergeCell ref="B12:E12"/>
    <mergeCell ref="G12:J12"/>
    <mergeCell ref="L12:O12"/>
    <mergeCell ref="Q12:T12"/>
    <mergeCell ref="A15:T15"/>
    <mergeCell ref="V15:AA15"/>
    <mergeCell ref="AC15:AF15"/>
    <mergeCell ref="AJ15:AO15"/>
  </mergeCells>
  <dataValidations count="2376">
    <dataValidation type="decimal" allowBlank="1" showErrorMessage="1" sqref="B100">
      <formula1>0</formula1>
      <formula2>NaN</formula2>
    </dataValidation>
    <dataValidation type="decimal" allowBlank="1" showErrorMessage="1" sqref="B101">
      <formula1>0</formula1>
      <formula2>NaN</formula2>
    </dataValidation>
    <dataValidation type="decimal" allowBlank="1" showErrorMessage="1" sqref="B102">
      <formula1>0</formula1>
      <formula2>NaN</formula2>
    </dataValidation>
    <dataValidation type="decimal" allowBlank="1" showErrorMessage="1" sqref="B103">
      <formula1>0</formula1>
      <formula2>NaN</formula2>
    </dataValidation>
    <dataValidation type="decimal" allowBlank="1" showErrorMessage="1" sqref="B104">
      <formula1>0</formula1>
      <formula2>NaN</formula2>
    </dataValidation>
    <dataValidation type="decimal" allowBlank="1" showErrorMessage="1" sqref="B105">
      <formula1>0</formula1>
      <formula2>NaN</formula2>
    </dataValidation>
    <dataValidation type="decimal" allowBlank="1" showErrorMessage="1" sqref="B106">
      <formula1>0</formula1>
      <formula2>NaN</formula2>
    </dataValidation>
    <dataValidation type="decimal" allowBlank="1" showErrorMessage="1" sqref="B107">
      <formula1>0</formula1>
      <formula2>NaN</formula2>
    </dataValidation>
    <dataValidation type="decimal" allowBlank="1" showErrorMessage="1" sqref="B108">
      <formula1>0</formula1>
      <formula2>NaN</formula2>
    </dataValidation>
    <dataValidation type="decimal" allowBlank="1" showErrorMessage="1" sqref="B109">
      <formula1>0</formula1>
      <formula2>NaN</formula2>
    </dataValidation>
    <dataValidation type="decimal" allowBlank="1" showErrorMessage="1" sqref="B110">
      <formula1>0</formula1>
      <formula2>NaN</formula2>
    </dataValidation>
    <dataValidation type="decimal" allowBlank="1" showErrorMessage="1" sqref="B111">
      <formula1>0</formula1>
      <formula2>NaN</formula2>
    </dataValidation>
    <dataValidation type="decimal" allowBlank="1" showErrorMessage="1" sqref="B112">
      <formula1>0</formula1>
      <formula2>NaN</formula2>
    </dataValidation>
    <dataValidation type="decimal" allowBlank="1" showErrorMessage="1" sqref="B113">
      <formula1>0</formula1>
      <formula2>NaN</formula2>
    </dataValidation>
    <dataValidation type="decimal" allowBlank="1" showErrorMessage="1" sqref="B114">
      <formula1>0</formula1>
      <formula2>NaN</formula2>
    </dataValidation>
    <dataValidation type="decimal" allowBlank="1" showErrorMessage="1" sqref="B115">
      <formula1>0</formula1>
      <formula2>NaN</formula2>
    </dataValidation>
    <dataValidation type="decimal" allowBlank="1" showErrorMessage="1" sqref="B116">
      <formula1>0</formula1>
      <formula2>NaN</formula2>
    </dataValidation>
    <dataValidation type="decimal" allowBlank="1" showErrorMessage="1" sqref="B117">
      <formula1>0</formula1>
      <formula2>NaN</formula2>
    </dataValidation>
    <dataValidation type="decimal" allowBlank="1" showErrorMessage="1" sqref="B118">
      <formula1>0</formula1>
      <formula2>NaN</formula2>
    </dataValidation>
    <dataValidation type="decimal" allowBlank="1" showErrorMessage="1" sqref="B119">
      <formula1>0</formula1>
      <formula2>NaN</formula2>
    </dataValidation>
    <dataValidation type="decimal" allowBlank="1" showErrorMessage="1" sqref="B120">
      <formula1>0</formula1>
      <formula2>NaN</formula2>
    </dataValidation>
    <dataValidation type="decimal" allowBlank="1" showErrorMessage="1" sqref="B121">
      <formula1>0</formula1>
      <formula2>NaN</formula2>
    </dataValidation>
    <dataValidation type="decimal" allowBlank="1" showErrorMessage="1" sqref="B122">
      <formula1>0</formula1>
      <formula2>NaN</formula2>
    </dataValidation>
    <dataValidation type="decimal" allowBlank="1" showErrorMessage="1" sqref="B123">
      <formula1>0</formula1>
      <formula2>NaN</formula2>
    </dataValidation>
    <dataValidation type="decimal" allowBlank="1" showErrorMessage="1" sqref="B124">
      <formula1>0</formula1>
      <formula2>NaN</formula2>
    </dataValidation>
    <dataValidation type="decimal" allowBlank="1" showErrorMessage="1" sqref="B125">
      <formula1>0</formula1>
      <formula2>NaN</formula2>
    </dataValidation>
    <dataValidation type="decimal" allowBlank="1" showErrorMessage="1" sqref="B126">
      <formula1>0</formula1>
      <formula2>NaN</formula2>
    </dataValidation>
    <dataValidation type="decimal" allowBlank="1" showErrorMessage="1" sqref="B127">
      <formula1>0</formula1>
      <formula2>NaN</formula2>
    </dataValidation>
    <dataValidation type="decimal" allowBlank="1" showErrorMessage="1" sqref="B128">
      <formula1>0</formula1>
      <formula2>NaN</formula2>
    </dataValidation>
    <dataValidation type="decimal" allowBlank="1" showErrorMessage="1" sqref="B129">
      <formula1>0</formula1>
      <formula2>NaN</formula2>
    </dataValidation>
    <dataValidation type="decimal" allowBlank="1" showErrorMessage="1" sqref="B130">
      <formula1>0</formula1>
      <formula2>NaN</formula2>
    </dataValidation>
    <dataValidation type="decimal" allowBlank="1" showErrorMessage="1" sqref="B131">
      <formula1>0</formula1>
      <formula2>NaN</formula2>
    </dataValidation>
    <dataValidation type="decimal" allowBlank="1" showErrorMessage="1" sqref="B132">
      <formula1>0</formula1>
      <formula2>NaN</formula2>
    </dataValidation>
    <dataValidation type="decimal" allowBlank="1" showErrorMessage="1" sqref="B133">
      <formula1>0</formula1>
      <formula2>NaN</formula2>
    </dataValidation>
    <dataValidation type="decimal" allowBlank="1" showErrorMessage="1" sqref="B134">
      <formula1>0</formula1>
      <formula2>NaN</formula2>
    </dataValidation>
    <dataValidation type="decimal" allowBlank="1" showErrorMessage="1" sqref="B135">
      <formula1>0</formula1>
      <formula2>NaN</formula2>
    </dataValidation>
    <dataValidation type="decimal" allowBlank="1" showErrorMessage="1" sqref="B136">
      <formula1>0</formula1>
      <formula2>NaN</formula2>
    </dataValidation>
    <dataValidation type="decimal" allowBlank="1" showErrorMessage="1" sqref="B137">
      <formula1>0</formula1>
      <formula2>NaN</formula2>
    </dataValidation>
    <dataValidation type="decimal" allowBlank="1" showErrorMessage="1" sqref="B138">
      <formula1>0</formula1>
      <formula2>NaN</formula2>
    </dataValidation>
    <dataValidation type="decimal" allowBlank="1" showErrorMessage="1" sqref="B139">
      <formula1>0</formula1>
      <formula2>NaN</formula2>
    </dataValidation>
    <dataValidation type="decimal" allowBlank="1" showErrorMessage="1" sqref="B140">
      <formula1>0</formula1>
      <formula2>NaN</formula2>
    </dataValidation>
    <dataValidation type="decimal" allowBlank="1" showErrorMessage="1" sqref="B141">
      <formula1>0</formula1>
      <formula2>NaN</formula2>
    </dataValidation>
    <dataValidation type="decimal" allowBlank="1" showErrorMessage="1" sqref="B17">
      <formula1>0</formula1>
      <formula2>NaN</formula2>
    </dataValidation>
    <dataValidation type="decimal" allowBlank="1" showErrorMessage="1" sqref="B18">
      <formula1>0</formula1>
      <formula2>NaN</formula2>
    </dataValidation>
    <dataValidation type="decimal" allowBlank="1" showErrorMessage="1" sqref="B19">
      <formula1>0</formula1>
      <formula2>NaN</formula2>
    </dataValidation>
    <dataValidation type="decimal" allowBlank="1" showErrorMessage="1" sqref="B20">
      <formula1>0</formula1>
      <formula2>NaN</formula2>
    </dataValidation>
    <dataValidation type="decimal" allowBlank="1" showErrorMessage="1" sqref="B21">
      <formula1>0</formula1>
      <formula2>NaN</formula2>
    </dataValidation>
    <dataValidation type="decimal" allowBlank="1" showErrorMessage="1" sqref="B22">
      <formula1>0</formula1>
      <formula2>NaN</formula2>
    </dataValidation>
    <dataValidation type="decimal" allowBlank="1" showErrorMessage="1" sqref="B23">
      <formula1>0</formula1>
      <formula2>NaN</formula2>
    </dataValidation>
    <dataValidation type="decimal" allowBlank="1" showErrorMessage="1" sqref="B24">
      <formula1>0</formula1>
      <formula2>NaN</formula2>
    </dataValidation>
    <dataValidation type="decimal" allowBlank="1" showErrorMessage="1" sqref="B25">
      <formula1>0</formula1>
      <formula2>NaN</formula2>
    </dataValidation>
    <dataValidation type="decimal" allowBlank="1" showErrorMessage="1" sqref="B26">
      <formula1>0</formula1>
      <formula2>NaN</formula2>
    </dataValidation>
    <dataValidation type="decimal" allowBlank="1" showErrorMessage="1" sqref="B27">
      <formula1>0</formula1>
      <formula2>NaN</formula2>
    </dataValidation>
    <dataValidation type="decimal" allowBlank="1" showErrorMessage="1" sqref="B28">
      <formula1>0</formula1>
      <formula2>NaN</formula2>
    </dataValidation>
    <dataValidation type="decimal" allowBlank="1" showErrorMessage="1" sqref="B29">
      <formula1>0</formula1>
      <formula2>NaN</formula2>
    </dataValidation>
    <dataValidation type="decimal" allowBlank="1" showErrorMessage="1" sqref="B30">
      <formula1>0</formula1>
      <formula2>NaN</formula2>
    </dataValidation>
    <dataValidation type="decimal" allowBlank="1" showErrorMessage="1" sqref="B31">
      <formula1>0</formula1>
      <formula2>NaN</formula2>
    </dataValidation>
    <dataValidation type="decimal" allowBlank="1" showErrorMessage="1" sqref="B32">
      <formula1>0</formula1>
      <formula2>NaN</formula2>
    </dataValidation>
    <dataValidation type="decimal" allowBlank="1" showErrorMessage="1" sqref="B33">
      <formula1>0</formula1>
      <formula2>NaN</formula2>
    </dataValidation>
    <dataValidation type="decimal" allowBlank="1" showErrorMessage="1" sqref="B34">
      <formula1>0</formula1>
      <formula2>NaN</formula2>
    </dataValidation>
    <dataValidation type="decimal" allowBlank="1" showErrorMessage="1" sqref="B35">
      <formula1>0</formula1>
      <formula2>NaN</formula2>
    </dataValidation>
    <dataValidation type="decimal" allowBlank="1" showErrorMessage="1" sqref="B36">
      <formula1>0</formula1>
      <formula2>NaN</formula2>
    </dataValidation>
    <dataValidation type="decimal" allowBlank="1" showErrorMessage="1" sqref="B37">
      <formula1>0</formula1>
      <formula2>NaN</formula2>
    </dataValidation>
    <dataValidation type="decimal" allowBlank="1" showErrorMessage="1" sqref="B38">
      <formula1>0</formula1>
      <formula2>NaN</formula2>
    </dataValidation>
    <dataValidation type="decimal" allowBlank="1" showErrorMessage="1" sqref="B39">
      <formula1>0</formula1>
      <formula2>NaN</formula2>
    </dataValidation>
    <dataValidation type="decimal" allowBlank="1" showErrorMessage="1" sqref="B40">
      <formula1>0</formula1>
      <formula2>NaN</formula2>
    </dataValidation>
    <dataValidation type="decimal" allowBlank="1" showErrorMessage="1" sqref="B41">
      <formula1>0</formula1>
      <formula2>NaN</formula2>
    </dataValidation>
    <dataValidation type="decimal" allowBlank="1" showErrorMessage="1" sqref="B42">
      <formula1>0</formula1>
      <formula2>NaN</formula2>
    </dataValidation>
    <dataValidation type="decimal" allowBlank="1" showErrorMessage="1" sqref="B43">
      <formula1>0</formula1>
      <formula2>NaN</formula2>
    </dataValidation>
    <dataValidation type="decimal" allowBlank="1" showErrorMessage="1" sqref="B44">
      <formula1>0</formula1>
      <formula2>NaN</formula2>
    </dataValidation>
    <dataValidation type="decimal" allowBlank="1" showErrorMessage="1" sqref="B45">
      <formula1>0</formula1>
      <formula2>NaN</formula2>
    </dataValidation>
    <dataValidation type="decimal" allowBlank="1" showErrorMessage="1" sqref="B46">
      <formula1>0</formula1>
      <formula2>NaN</formula2>
    </dataValidation>
    <dataValidation type="decimal" allowBlank="1" showErrorMessage="1" sqref="B47">
      <formula1>0</formula1>
      <formula2>NaN</formula2>
    </dataValidation>
    <dataValidation type="decimal" allowBlank="1" showErrorMessage="1" sqref="B48">
      <formula1>0</formula1>
      <formula2>NaN</formula2>
    </dataValidation>
    <dataValidation type="decimal" allowBlank="1" showErrorMessage="1" sqref="B49">
      <formula1>0</formula1>
      <formula2>NaN</formula2>
    </dataValidation>
    <dataValidation type="decimal" allowBlank="1" showErrorMessage="1" sqref="B50">
      <formula1>0</formula1>
      <formula2>NaN</formula2>
    </dataValidation>
    <dataValidation type="decimal" allowBlank="1" showErrorMessage="1" sqref="B51">
      <formula1>0</formula1>
      <formula2>NaN</formula2>
    </dataValidation>
    <dataValidation type="decimal" allowBlank="1" showErrorMessage="1" sqref="B52">
      <formula1>0</formula1>
      <formula2>NaN</formula2>
    </dataValidation>
    <dataValidation type="decimal" allowBlank="1" showErrorMessage="1" sqref="B53">
      <formula1>0</formula1>
      <formula2>NaN</formula2>
    </dataValidation>
    <dataValidation type="decimal" allowBlank="1" showErrorMessage="1" sqref="B54">
      <formula1>0</formula1>
      <formula2>NaN</formula2>
    </dataValidation>
    <dataValidation type="decimal" allowBlank="1" showErrorMessage="1" sqref="B55">
      <formula1>0</formula1>
      <formula2>NaN</formula2>
    </dataValidation>
    <dataValidation type="decimal" allowBlank="1" showErrorMessage="1" sqref="B56">
      <formula1>0</formula1>
      <formula2>NaN</formula2>
    </dataValidation>
    <dataValidation type="decimal" allowBlank="1" showErrorMessage="1" sqref="B57">
      <formula1>0</formula1>
      <formula2>NaN</formula2>
    </dataValidation>
    <dataValidation type="decimal" allowBlank="1" showErrorMessage="1" sqref="B58">
      <formula1>0</formula1>
      <formula2>NaN</formula2>
    </dataValidation>
    <dataValidation type="decimal" allowBlank="1" showErrorMessage="1" sqref="B59">
      <formula1>0</formula1>
      <formula2>NaN</formula2>
    </dataValidation>
    <dataValidation type="decimal" allowBlank="1" showErrorMessage="1" sqref="B60">
      <formula1>0</formula1>
      <formula2>NaN</formula2>
    </dataValidation>
    <dataValidation type="decimal" allowBlank="1" showErrorMessage="1" sqref="B61">
      <formula1>0</formula1>
      <formula2>NaN</formula2>
    </dataValidation>
    <dataValidation type="decimal" allowBlank="1" showErrorMessage="1" sqref="B62">
      <formula1>0</formula1>
      <formula2>NaN</formula2>
    </dataValidation>
    <dataValidation type="decimal" allowBlank="1" showErrorMessage="1" sqref="B63">
      <formula1>0</formula1>
      <formula2>NaN</formula2>
    </dataValidation>
    <dataValidation type="decimal" allowBlank="1" showErrorMessage="1" sqref="B64">
      <formula1>0</formula1>
      <formula2>NaN</formula2>
    </dataValidation>
    <dataValidation type="decimal" allowBlank="1" showErrorMessage="1" sqref="B65">
      <formula1>0</formula1>
      <formula2>NaN</formula2>
    </dataValidation>
    <dataValidation type="decimal" allowBlank="1" showErrorMessage="1" sqref="B66">
      <formula1>0</formula1>
      <formula2>NaN</formula2>
    </dataValidation>
    <dataValidation type="decimal" allowBlank="1" showErrorMessage="1" sqref="B67">
      <formula1>0</formula1>
      <formula2>NaN</formula2>
    </dataValidation>
    <dataValidation type="decimal" allowBlank="1" showErrorMessage="1" sqref="B68">
      <formula1>0</formula1>
      <formula2>NaN</formula2>
    </dataValidation>
    <dataValidation type="decimal" allowBlank="1" showErrorMessage="1" sqref="B69">
      <formula1>0</formula1>
      <formula2>NaN</formula2>
    </dataValidation>
    <dataValidation type="decimal" allowBlank="1" showErrorMessage="1" sqref="B70">
      <formula1>0</formula1>
      <formula2>NaN</formula2>
    </dataValidation>
    <dataValidation type="decimal" allowBlank="1" showErrorMessage="1" sqref="B71">
      <formula1>0</formula1>
      <formula2>NaN</formula2>
    </dataValidation>
    <dataValidation type="decimal" allowBlank="1" showErrorMessage="1" sqref="B72">
      <formula1>0</formula1>
      <formula2>NaN</formula2>
    </dataValidation>
    <dataValidation type="decimal" allowBlank="1" showErrorMessage="1" sqref="B73">
      <formula1>0</formula1>
      <formula2>NaN</formula2>
    </dataValidation>
    <dataValidation type="decimal" allowBlank="1" showErrorMessage="1" sqref="B74">
      <formula1>0</formula1>
      <formula2>NaN</formula2>
    </dataValidation>
    <dataValidation type="decimal" allowBlank="1" showErrorMessage="1" sqref="B75">
      <formula1>0</formula1>
      <formula2>NaN</formula2>
    </dataValidation>
    <dataValidation type="decimal" allowBlank="1" showErrorMessage="1" sqref="B76">
      <formula1>0</formula1>
      <formula2>NaN</formula2>
    </dataValidation>
    <dataValidation type="decimal" allowBlank="1" showErrorMessage="1" sqref="B77">
      <formula1>0</formula1>
      <formula2>NaN</formula2>
    </dataValidation>
    <dataValidation type="decimal" allowBlank="1" showErrorMessage="1" sqref="B78">
      <formula1>0</formula1>
      <formula2>NaN</formula2>
    </dataValidation>
    <dataValidation type="decimal" allowBlank="1" showErrorMessage="1" sqref="B79">
      <formula1>0</formula1>
      <formula2>NaN</formula2>
    </dataValidation>
    <dataValidation type="decimal" allowBlank="1" showErrorMessage="1" sqref="B80">
      <formula1>0</formula1>
      <formula2>NaN</formula2>
    </dataValidation>
    <dataValidation type="decimal" allowBlank="1" showErrorMessage="1" sqref="B81">
      <formula1>0</formula1>
      <formula2>NaN</formula2>
    </dataValidation>
    <dataValidation type="decimal" allowBlank="1" showErrorMessage="1" sqref="B82">
      <formula1>0</formula1>
      <formula2>NaN</formula2>
    </dataValidation>
    <dataValidation type="decimal" allowBlank="1" showErrorMessage="1" sqref="B83">
      <formula1>0</formula1>
      <formula2>NaN</formula2>
    </dataValidation>
    <dataValidation type="decimal" allowBlank="1" showErrorMessage="1" sqref="B84">
      <formula1>0</formula1>
      <formula2>NaN</formula2>
    </dataValidation>
    <dataValidation type="decimal" allowBlank="1" showErrorMessage="1" sqref="B85">
      <formula1>0</formula1>
      <formula2>NaN</formula2>
    </dataValidation>
    <dataValidation type="decimal" allowBlank="1" showErrorMessage="1" sqref="B86">
      <formula1>0</formula1>
      <formula2>NaN</formula2>
    </dataValidation>
    <dataValidation type="decimal" allowBlank="1" showErrorMessage="1" sqref="B87">
      <formula1>0</formula1>
      <formula2>NaN</formula2>
    </dataValidation>
    <dataValidation type="decimal" allowBlank="1" showErrorMessage="1" sqref="B88">
      <formula1>0</formula1>
      <formula2>NaN</formula2>
    </dataValidation>
    <dataValidation type="decimal" allowBlank="1" showErrorMessage="1" sqref="B89">
      <formula1>0</formula1>
      <formula2>NaN</formula2>
    </dataValidation>
    <dataValidation type="decimal" allowBlank="1" showErrorMessage="1" sqref="B9:T9">
      <formula1>0</formula1>
      <formula2>35</formula2>
    </dataValidation>
    <dataValidation type="decimal" allowBlank="1" showErrorMessage="1" sqref="B90">
      <formula1>0</formula1>
      <formula2>NaN</formula2>
    </dataValidation>
    <dataValidation type="decimal" allowBlank="1" showErrorMessage="1" sqref="B91">
      <formula1>0</formula1>
      <formula2>NaN</formula2>
    </dataValidation>
    <dataValidation type="decimal" allowBlank="1" showErrorMessage="1" sqref="B92">
      <formula1>0</formula1>
      <formula2>NaN</formula2>
    </dataValidation>
    <dataValidation type="decimal" allowBlank="1" showErrorMessage="1" sqref="B93">
      <formula1>0</formula1>
      <formula2>NaN</formula2>
    </dataValidation>
    <dataValidation type="decimal" allowBlank="1" showErrorMessage="1" sqref="B94">
      <formula1>0</formula1>
      <formula2>NaN</formula2>
    </dataValidation>
    <dataValidation type="decimal" allowBlank="1" showErrorMessage="1" sqref="B95">
      <formula1>0</formula1>
      <formula2>NaN</formula2>
    </dataValidation>
    <dataValidation type="decimal" allowBlank="1" showErrorMessage="1" sqref="B96">
      <formula1>0</formula1>
      <formula2>NaN</formula2>
    </dataValidation>
    <dataValidation type="decimal" allowBlank="1" showErrorMessage="1" sqref="B97">
      <formula1>0</formula1>
      <formula2>NaN</formula2>
    </dataValidation>
    <dataValidation type="decimal" allowBlank="1" showErrorMessage="1" sqref="B98">
      <formula1>0</formula1>
      <formula2>NaN</formula2>
    </dataValidation>
    <dataValidation type="decimal" allowBlank="1" showErrorMessage="1" sqref="B99">
      <formula1>0</formula1>
      <formula2>NaN</formula2>
    </dataValidation>
    <dataValidation type="decimal" allowBlank="1" showErrorMessage="1" sqref="C100">
      <formula1>0</formula1>
      <formula2>NaN</formula2>
    </dataValidation>
    <dataValidation type="decimal" allowBlank="1" showErrorMessage="1" sqref="C101">
      <formula1>0</formula1>
      <formula2>NaN</formula2>
    </dataValidation>
    <dataValidation type="decimal" allowBlank="1" showErrorMessage="1" sqref="C102">
      <formula1>0</formula1>
      <formula2>NaN</formula2>
    </dataValidation>
    <dataValidation type="decimal" allowBlank="1" showErrorMessage="1" sqref="C103">
      <formula1>0</formula1>
      <formula2>NaN</formula2>
    </dataValidation>
    <dataValidation type="decimal" allowBlank="1" showErrorMessage="1" sqref="C104">
      <formula1>0</formula1>
      <formula2>NaN</formula2>
    </dataValidation>
    <dataValidation type="decimal" allowBlank="1" showErrorMessage="1" sqref="C105">
      <formula1>0</formula1>
      <formula2>NaN</formula2>
    </dataValidation>
    <dataValidation type="decimal" allowBlank="1" showErrorMessage="1" sqref="C106">
      <formula1>0</formula1>
      <formula2>NaN</formula2>
    </dataValidation>
    <dataValidation type="decimal" allowBlank="1" showErrorMessage="1" sqref="C107">
      <formula1>0</formula1>
      <formula2>NaN</formula2>
    </dataValidation>
    <dataValidation type="decimal" allowBlank="1" showErrorMessage="1" sqref="C108">
      <formula1>0</formula1>
      <formula2>NaN</formula2>
    </dataValidation>
    <dataValidation type="decimal" allowBlank="1" showErrorMessage="1" sqref="C109">
      <formula1>0</formula1>
      <formula2>NaN</formula2>
    </dataValidation>
    <dataValidation type="decimal" allowBlank="1" showErrorMessage="1" sqref="C110">
      <formula1>0</formula1>
      <formula2>NaN</formula2>
    </dataValidation>
    <dataValidation type="decimal" allowBlank="1" showErrorMessage="1" sqref="C111">
      <formula1>0</formula1>
      <formula2>NaN</formula2>
    </dataValidation>
    <dataValidation type="decimal" allowBlank="1" showErrorMessage="1" sqref="C112">
      <formula1>0</formula1>
      <formula2>NaN</formula2>
    </dataValidation>
    <dataValidation type="decimal" allowBlank="1" showErrorMessage="1" sqref="C113">
      <formula1>0</formula1>
      <formula2>NaN</formula2>
    </dataValidation>
    <dataValidation type="decimal" allowBlank="1" showErrorMessage="1" sqref="C114">
      <formula1>0</formula1>
      <formula2>NaN</formula2>
    </dataValidation>
    <dataValidation type="decimal" allowBlank="1" showErrorMessage="1" sqref="C115">
      <formula1>0</formula1>
      <formula2>NaN</formula2>
    </dataValidation>
    <dataValidation type="decimal" allowBlank="1" showErrorMessage="1" sqref="C116">
      <formula1>0</formula1>
      <formula2>NaN</formula2>
    </dataValidation>
    <dataValidation type="decimal" allowBlank="1" showErrorMessage="1" sqref="C117">
      <formula1>0</formula1>
      <formula2>NaN</formula2>
    </dataValidation>
    <dataValidation type="decimal" allowBlank="1" showErrorMessage="1" sqref="C118">
      <formula1>0</formula1>
      <formula2>NaN</formula2>
    </dataValidation>
    <dataValidation type="decimal" allowBlank="1" showErrorMessage="1" sqref="C119">
      <formula1>0</formula1>
      <formula2>NaN</formula2>
    </dataValidation>
    <dataValidation type="decimal" allowBlank="1" showErrorMessage="1" sqref="C120">
      <formula1>0</formula1>
      <formula2>NaN</formula2>
    </dataValidation>
    <dataValidation type="decimal" allowBlank="1" showErrorMessage="1" sqref="C121">
      <formula1>0</formula1>
      <formula2>NaN</formula2>
    </dataValidation>
    <dataValidation type="decimal" allowBlank="1" showErrorMessage="1" sqref="C122">
      <formula1>0</formula1>
      <formula2>NaN</formula2>
    </dataValidation>
    <dataValidation type="decimal" allowBlank="1" showErrorMessage="1" sqref="C123">
      <formula1>0</formula1>
      <formula2>NaN</formula2>
    </dataValidation>
    <dataValidation type="decimal" allowBlank="1" showErrorMessage="1" sqref="C124">
      <formula1>0</formula1>
      <formula2>NaN</formula2>
    </dataValidation>
    <dataValidation type="decimal" allowBlank="1" showErrorMessage="1" sqref="C125">
      <formula1>0</formula1>
      <formula2>NaN</formula2>
    </dataValidation>
    <dataValidation type="decimal" allowBlank="1" showErrorMessage="1" sqref="C126">
      <formula1>0</formula1>
      <formula2>NaN</formula2>
    </dataValidation>
    <dataValidation type="decimal" allowBlank="1" showErrorMessage="1" sqref="C127">
      <formula1>0</formula1>
      <formula2>NaN</formula2>
    </dataValidation>
    <dataValidation type="decimal" allowBlank="1" showErrorMessage="1" sqref="C128">
      <formula1>0</formula1>
      <formula2>NaN</formula2>
    </dataValidation>
    <dataValidation type="decimal" allowBlank="1" showErrorMessage="1" sqref="C129">
      <formula1>0</formula1>
      <formula2>NaN</formula2>
    </dataValidation>
    <dataValidation type="decimal" allowBlank="1" showErrorMessage="1" sqref="C130">
      <formula1>0</formula1>
      <formula2>NaN</formula2>
    </dataValidation>
    <dataValidation type="decimal" allowBlank="1" showErrorMessage="1" sqref="C131">
      <formula1>0</formula1>
      <formula2>NaN</formula2>
    </dataValidation>
    <dataValidation type="decimal" allowBlank="1" showErrorMessage="1" sqref="C132">
      <formula1>0</formula1>
      <formula2>NaN</formula2>
    </dataValidation>
    <dataValidation type="decimal" allowBlank="1" showErrorMessage="1" sqref="C133">
      <formula1>0</formula1>
      <formula2>NaN</formula2>
    </dataValidation>
    <dataValidation type="decimal" allowBlank="1" showErrorMessage="1" sqref="C134">
      <formula1>0</formula1>
      <formula2>NaN</formula2>
    </dataValidation>
    <dataValidation type="decimal" allowBlank="1" showErrorMessage="1" sqref="C135">
      <formula1>0</formula1>
      <formula2>NaN</formula2>
    </dataValidation>
    <dataValidation type="decimal" allowBlank="1" showErrorMessage="1" sqref="C136">
      <formula1>0</formula1>
      <formula2>NaN</formula2>
    </dataValidation>
    <dataValidation type="decimal" allowBlank="1" showErrorMessage="1" sqref="C137">
      <formula1>0</formula1>
      <formula2>NaN</formula2>
    </dataValidation>
    <dataValidation type="decimal" allowBlank="1" showErrorMessage="1" sqref="C138">
      <formula1>0</formula1>
      <formula2>NaN</formula2>
    </dataValidation>
    <dataValidation type="decimal" allowBlank="1" showErrorMessage="1" sqref="C139">
      <formula1>0</formula1>
      <formula2>NaN</formula2>
    </dataValidation>
    <dataValidation type="decimal" allowBlank="1" showErrorMessage="1" sqref="C140">
      <formula1>0</formula1>
      <formula2>NaN</formula2>
    </dataValidation>
    <dataValidation type="decimal" allowBlank="1" showErrorMessage="1" sqref="C141">
      <formula1>0</formula1>
      <formula2>NaN</formula2>
    </dataValidation>
    <dataValidation type="decimal" allowBlank="1" showErrorMessage="1" sqref="C17">
      <formula1>0</formula1>
      <formula2>NaN</formula2>
    </dataValidation>
    <dataValidation type="decimal" allowBlank="1" showErrorMessage="1" sqref="C18">
      <formula1>0</formula1>
      <formula2>NaN</formula2>
    </dataValidation>
    <dataValidation type="decimal" allowBlank="1" showErrorMessage="1" sqref="C19">
      <formula1>0</formula1>
      <formula2>NaN</formula2>
    </dataValidation>
    <dataValidation type="decimal" allowBlank="1" showErrorMessage="1" sqref="C20">
      <formula1>0</formula1>
      <formula2>NaN</formula2>
    </dataValidation>
    <dataValidation type="decimal" allowBlank="1" showErrorMessage="1" sqref="C21">
      <formula1>0</formula1>
      <formula2>NaN</formula2>
    </dataValidation>
    <dataValidation type="decimal" allowBlank="1" showErrorMessage="1" sqref="C22">
      <formula1>0</formula1>
      <formula2>NaN</formula2>
    </dataValidation>
    <dataValidation type="decimal" allowBlank="1" showErrorMessage="1" sqref="C23">
      <formula1>0</formula1>
      <formula2>NaN</formula2>
    </dataValidation>
    <dataValidation type="decimal" allowBlank="1" showErrorMessage="1" sqref="C24">
      <formula1>0</formula1>
      <formula2>NaN</formula2>
    </dataValidation>
    <dataValidation type="decimal" allowBlank="1" showErrorMessage="1" sqref="C25">
      <formula1>0</formula1>
      <formula2>NaN</formula2>
    </dataValidation>
    <dataValidation type="decimal" allowBlank="1" showErrorMessage="1" sqref="C26">
      <formula1>0</formula1>
      <formula2>NaN</formula2>
    </dataValidation>
    <dataValidation type="decimal" allowBlank="1" showErrorMessage="1" sqref="C27">
      <formula1>0</formula1>
      <formula2>NaN</formula2>
    </dataValidation>
    <dataValidation type="decimal" allowBlank="1" showErrorMessage="1" sqref="C28">
      <formula1>0</formula1>
      <formula2>NaN</formula2>
    </dataValidation>
    <dataValidation type="decimal" allowBlank="1" showErrorMessage="1" sqref="C29">
      <formula1>0</formula1>
      <formula2>NaN</formula2>
    </dataValidation>
    <dataValidation type="decimal" allowBlank="1" showErrorMessage="1" sqref="C30">
      <formula1>0</formula1>
      <formula2>NaN</formula2>
    </dataValidation>
    <dataValidation type="decimal" allowBlank="1" showErrorMessage="1" sqref="C31">
      <formula1>0</formula1>
      <formula2>NaN</formula2>
    </dataValidation>
    <dataValidation type="decimal" allowBlank="1" showErrorMessage="1" sqref="C32">
      <formula1>0</formula1>
      <formula2>NaN</formula2>
    </dataValidation>
    <dataValidation type="decimal" allowBlank="1" showErrorMessage="1" sqref="C33">
      <formula1>0</formula1>
      <formula2>NaN</formula2>
    </dataValidation>
    <dataValidation type="decimal" allowBlank="1" showErrorMessage="1" sqref="C34">
      <formula1>0</formula1>
      <formula2>NaN</formula2>
    </dataValidation>
    <dataValidation type="decimal" allowBlank="1" showErrorMessage="1" sqref="C35">
      <formula1>0</formula1>
      <formula2>NaN</formula2>
    </dataValidation>
    <dataValidation type="decimal" allowBlank="1" showErrorMessage="1" sqref="C36">
      <formula1>0</formula1>
      <formula2>NaN</formula2>
    </dataValidation>
    <dataValidation type="decimal" allowBlank="1" showErrorMessage="1" sqref="C37">
      <formula1>0</formula1>
      <formula2>NaN</formula2>
    </dataValidation>
    <dataValidation type="decimal" allowBlank="1" showErrorMessage="1" sqref="C38">
      <formula1>0</formula1>
      <formula2>NaN</formula2>
    </dataValidation>
    <dataValidation type="decimal" allowBlank="1" showErrorMessage="1" sqref="C39">
      <formula1>0</formula1>
      <formula2>NaN</formula2>
    </dataValidation>
    <dataValidation type="decimal" allowBlank="1" showErrorMessage="1" sqref="C40">
      <formula1>0</formula1>
      <formula2>NaN</formula2>
    </dataValidation>
    <dataValidation type="decimal" allowBlank="1" showErrorMessage="1" sqref="C41">
      <formula1>0</formula1>
      <formula2>NaN</formula2>
    </dataValidation>
    <dataValidation type="decimal" allowBlank="1" showErrorMessage="1" sqref="C42">
      <formula1>0</formula1>
      <formula2>NaN</formula2>
    </dataValidation>
    <dataValidation type="decimal" allowBlank="1" showErrorMessage="1" sqref="C43">
      <formula1>0</formula1>
      <formula2>NaN</formula2>
    </dataValidation>
    <dataValidation type="decimal" allowBlank="1" showErrorMessage="1" sqref="C44">
      <formula1>0</formula1>
      <formula2>NaN</formula2>
    </dataValidation>
    <dataValidation type="decimal" allowBlank="1" showErrorMessage="1" sqref="C45">
      <formula1>0</formula1>
      <formula2>NaN</formula2>
    </dataValidation>
    <dataValidation type="decimal" allowBlank="1" showErrorMessage="1" sqref="C46">
      <formula1>0</formula1>
      <formula2>NaN</formula2>
    </dataValidation>
    <dataValidation type="decimal" allowBlank="1" showErrorMessage="1" sqref="C47">
      <formula1>0</formula1>
      <formula2>NaN</formula2>
    </dataValidation>
    <dataValidation type="decimal" allowBlank="1" showErrorMessage="1" sqref="C48">
      <formula1>0</formula1>
      <formula2>NaN</formula2>
    </dataValidation>
    <dataValidation type="decimal" allowBlank="1" showErrorMessage="1" sqref="C49">
      <formula1>0</formula1>
      <formula2>NaN</formula2>
    </dataValidation>
    <dataValidation type="decimal" allowBlank="1" showErrorMessage="1" sqref="C50">
      <formula1>0</formula1>
      <formula2>NaN</formula2>
    </dataValidation>
    <dataValidation type="decimal" allowBlank="1" showErrorMessage="1" sqref="C51">
      <formula1>0</formula1>
      <formula2>NaN</formula2>
    </dataValidation>
    <dataValidation type="decimal" allowBlank="1" showErrorMessage="1" sqref="C52">
      <formula1>0</formula1>
      <formula2>NaN</formula2>
    </dataValidation>
    <dataValidation type="decimal" allowBlank="1" showErrorMessage="1" sqref="C53">
      <formula1>0</formula1>
      <formula2>NaN</formula2>
    </dataValidation>
    <dataValidation type="decimal" allowBlank="1" showErrorMessage="1" sqref="C54">
      <formula1>0</formula1>
      <formula2>NaN</formula2>
    </dataValidation>
    <dataValidation type="decimal" allowBlank="1" showErrorMessage="1" sqref="C55">
      <formula1>0</formula1>
      <formula2>NaN</formula2>
    </dataValidation>
    <dataValidation type="decimal" allowBlank="1" showErrorMessage="1" sqref="C56">
      <formula1>0</formula1>
      <formula2>NaN</formula2>
    </dataValidation>
    <dataValidation type="decimal" allowBlank="1" showErrorMessage="1" sqref="C57">
      <formula1>0</formula1>
      <formula2>NaN</formula2>
    </dataValidation>
    <dataValidation type="decimal" allowBlank="1" showErrorMessage="1" sqref="C58">
      <formula1>0</formula1>
      <formula2>NaN</formula2>
    </dataValidation>
    <dataValidation type="decimal" allowBlank="1" showErrorMessage="1" sqref="C59">
      <formula1>0</formula1>
      <formula2>NaN</formula2>
    </dataValidation>
    <dataValidation type="decimal" allowBlank="1" showErrorMessage="1" sqref="C60">
      <formula1>0</formula1>
      <formula2>NaN</formula2>
    </dataValidation>
    <dataValidation type="decimal" allowBlank="1" showErrorMessage="1" sqref="C61">
      <formula1>0</formula1>
      <formula2>NaN</formula2>
    </dataValidation>
    <dataValidation type="decimal" allowBlank="1" showErrorMessage="1" sqref="C62">
      <formula1>0</formula1>
      <formula2>NaN</formula2>
    </dataValidation>
    <dataValidation type="decimal" allowBlank="1" showErrorMessage="1" sqref="C63">
      <formula1>0</formula1>
      <formula2>NaN</formula2>
    </dataValidation>
    <dataValidation type="decimal" allowBlank="1" showErrorMessage="1" sqref="C64">
      <formula1>0</formula1>
      <formula2>NaN</formula2>
    </dataValidation>
    <dataValidation type="decimal" allowBlank="1" showErrorMessage="1" sqref="C65">
      <formula1>0</formula1>
      <formula2>NaN</formula2>
    </dataValidation>
    <dataValidation type="decimal" allowBlank="1" showErrorMessage="1" sqref="C66">
      <formula1>0</formula1>
      <formula2>NaN</formula2>
    </dataValidation>
    <dataValidation type="decimal" allowBlank="1" showErrorMessage="1" sqref="C67">
      <formula1>0</formula1>
      <formula2>NaN</formula2>
    </dataValidation>
    <dataValidation type="decimal" allowBlank="1" showErrorMessage="1" sqref="C68">
      <formula1>0</formula1>
      <formula2>NaN</formula2>
    </dataValidation>
    <dataValidation type="decimal" allowBlank="1" showErrorMessage="1" sqref="C69">
      <formula1>0</formula1>
      <formula2>NaN</formula2>
    </dataValidation>
    <dataValidation type="decimal" allowBlank="1" showErrorMessage="1" sqref="C70">
      <formula1>0</formula1>
      <formula2>NaN</formula2>
    </dataValidation>
    <dataValidation type="decimal" allowBlank="1" showErrorMessage="1" sqref="C71">
      <formula1>0</formula1>
      <formula2>NaN</formula2>
    </dataValidation>
    <dataValidation type="decimal" allowBlank="1" showErrorMessage="1" sqref="C72">
      <formula1>0</formula1>
      <formula2>NaN</formula2>
    </dataValidation>
    <dataValidation type="decimal" allowBlank="1" showErrorMessage="1" sqref="C73">
      <formula1>0</formula1>
      <formula2>NaN</formula2>
    </dataValidation>
    <dataValidation type="decimal" allowBlank="1" showErrorMessage="1" sqref="C74">
      <formula1>0</formula1>
      <formula2>NaN</formula2>
    </dataValidation>
    <dataValidation type="decimal" allowBlank="1" showErrorMessage="1" sqref="C75">
      <formula1>0</formula1>
      <formula2>NaN</formula2>
    </dataValidation>
    <dataValidation type="decimal" allowBlank="1" showErrorMessage="1" sqref="C76">
      <formula1>0</formula1>
      <formula2>NaN</formula2>
    </dataValidation>
    <dataValidation type="decimal" allowBlank="1" showErrorMessage="1" sqref="C77">
      <formula1>0</formula1>
      <formula2>NaN</formula2>
    </dataValidation>
    <dataValidation type="decimal" allowBlank="1" showErrorMessage="1" sqref="C78">
      <formula1>0</formula1>
      <formula2>NaN</formula2>
    </dataValidation>
    <dataValidation type="decimal" allowBlank="1" showErrorMessage="1" sqref="C79">
      <formula1>0</formula1>
      <formula2>NaN</formula2>
    </dataValidation>
    <dataValidation type="decimal" allowBlank="1" showErrorMessage="1" sqref="C80">
      <formula1>0</formula1>
      <formula2>NaN</formula2>
    </dataValidation>
    <dataValidation type="decimal" allowBlank="1" showErrorMessage="1" sqref="C81">
      <formula1>0</formula1>
      <formula2>NaN</formula2>
    </dataValidation>
    <dataValidation type="decimal" allowBlank="1" showErrorMessage="1" sqref="C82">
      <formula1>0</formula1>
      <formula2>NaN</formula2>
    </dataValidation>
    <dataValidation type="decimal" allowBlank="1" showErrorMessage="1" sqref="C83">
      <formula1>0</formula1>
      <formula2>NaN</formula2>
    </dataValidation>
    <dataValidation type="decimal" allowBlank="1" showErrorMessage="1" sqref="C84">
      <formula1>0</formula1>
      <formula2>NaN</formula2>
    </dataValidation>
    <dataValidation type="decimal" allowBlank="1" showErrorMessage="1" sqref="C85">
      <formula1>0</formula1>
      <formula2>NaN</formula2>
    </dataValidation>
    <dataValidation type="decimal" allowBlank="1" showErrorMessage="1" sqref="C86">
      <formula1>0</formula1>
      <formula2>NaN</formula2>
    </dataValidation>
    <dataValidation type="decimal" allowBlank="1" showErrorMessage="1" sqref="C87">
      <formula1>0</formula1>
      <formula2>NaN</formula2>
    </dataValidation>
    <dataValidation type="decimal" allowBlank="1" showErrorMessage="1" sqref="C88">
      <formula1>0</formula1>
      <formula2>NaN</formula2>
    </dataValidation>
    <dataValidation type="decimal" allowBlank="1" showErrorMessage="1" sqref="C89">
      <formula1>0</formula1>
      <formula2>NaN</formula2>
    </dataValidation>
    <dataValidation type="decimal" allowBlank="1" showErrorMessage="1" sqref="C90">
      <formula1>0</formula1>
      <formula2>NaN</formula2>
    </dataValidation>
    <dataValidation type="decimal" allowBlank="1" showErrorMessage="1" sqref="C91">
      <formula1>0</formula1>
      <formula2>NaN</formula2>
    </dataValidation>
    <dataValidation type="decimal" allowBlank="1" showErrorMessage="1" sqref="C92">
      <formula1>0</formula1>
      <formula2>NaN</formula2>
    </dataValidation>
    <dataValidation type="decimal" allowBlank="1" showErrorMessage="1" sqref="C93">
      <formula1>0</formula1>
      <formula2>NaN</formula2>
    </dataValidation>
    <dataValidation type="decimal" allowBlank="1" showErrorMessage="1" sqref="C94">
      <formula1>0</formula1>
      <formula2>NaN</formula2>
    </dataValidation>
    <dataValidation type="decimal" allowBlank="1" showErrorMessage="1" sqref="C95">
      <formula1>0</formula1>
      <formula2>NaN</formula2>
    </dataValidation>
    <dataValidation type="decimal" allowBlank="1" showErrorMessage="1" sqref="C96">
      <formula1>0</formula1>
      <formula2>NaN</formula2>
    </dataValidation>
    <dataValidation type="decimal" allowBlank="1" showErrorMessage="1" sqref="C97">
      <formula1>0</formula1>
      <formula2>NaN</formula2>
    </dataValidation>
    <dataValidation type="decimal" allowBlank="1" showErrorMessage="1" sqref="C98">
      <formula1>0</formula1>
      <formula2>NaN</formula2>
    </dataValidation>
    <dataValidation type="decimal" allowBlank="1" showErrorMessage="1" sqref="C99">
      <formula1>0</formula1>
      <formula2>NaN</formula2>
    </dataValidation>
    <dataValidation type="decimal" allowBlank="1" showErrorMessage="1" sqref="D100">
      <formula1>0</formula1>
      <formula2>NaN</formula2>
    </dataValidation>
    <dataValidation type="decimal" allowBlank="1" showErrorMessage="1" sqref="D101">
      <formula1>0</formula1>
      <formula2>NaN</formula2>
    </dataValidation>
    <dataValidation type="decimal" allowBlank="1" showErrorMessage="1" sqref="D102">
      <formula1>0</formula1>
      <formula2>NaN</formula2>
    </dataValidation>
    <dataValidation type="decimal" allowBlank="1" showErrorMessage="1" sqref="D103">
      <formula1>0</formula1>
      <formula2>NaN</formula2>
    </dataValidation>
    <dataValidation type="decimal" allowBlank="1" showErrorMessage="1" sqref="D104">
      <formula1>0</formula1>
      <formula2>NaN</formula2>
    </dataValidation>
    <dataValidation type="decimal" allowBlank="1" showErrorMessage="1" sqref="D105">
      <formula1>0</formula1>
      <formula2>NaN</formula2>
    </dataValidation>
    <dataValidation type="decimal" allowBlank="1" showErrorMessage="1" sqref="D106">
      <formula1>0</formula1>
      <formula2>NaN</formula2>
    </dataValidation>
    <dataValidation type="decimal" allowBlank="1" showErrorMessage="1" sqref="D107">
      <formula1>0</formula1>
      <formula2>NaN</formula2>
    </dataValidation>
    <dataValidation type="decimal" allowBlank="1" showErrorMessage="1" sqref="D108">
      <formula1>0</formula1>
      <formula2>NaN</formula2>
    </dataValidation>
    <dataValidation type="decimal" allowBlank="1" showErrorMessage="1" sqref="D109">
      <formula1>0</formula1>
      <formula2>NaN</formula2>
    </dataValidation>
    <dataValidation type="decimal" allowBlank="1" showErrorMessage="1" sqref="D110">
      <formula1>0</formula1>
      <formula2>NaN</formula2>
    </dataValidation>
    <dataValidation type="decimal" allowBlank="1" showErrorMessage="1" sqref="D111">
      <formula1>0</formula1>
      <formula2>NaN</formula2>
    </dataValidation>
    <dataValidation type="decimal" allowBlank="1" showErrorMessage="1" sqref="D112">
      <formula1>0</formula1>
      <formula2>NaN</formula2>
    </dataValidation>
    <dataValidation type="decimal" allowBlank="1" showErrorMessage="1" sqref="D113">
      <formula1>0</formula1>
      <formula2>NaN</formula2>
    </dataValidation>
    <dataValidation type="decimal" allowBlank="1" showErrorMessage="1" sqref="D114">
      <formula1>0</formula1>
      <formula2>NaN</formula2>
    </dataValidation>
    <dataValidation type="decimal" allowBlank="1" showErrorMessage="1" sqref="D115">
      <formula1>0</formula1>
      <formula2>NaN</formula2>
    </dataValidation>
    <dataValidation type="decimal" allowBlank="1" showErrorMessage="1" sqref="D116">
      <formula1>0</formula1>
      <formula2>NaN</formula2>
    </dataValidation>
    <dataValidation type="decimal" allowBlank="1" showErrorMessage="1" sqref="D117">
      <formula1>0</formula1>
      <formula2>NaN</formula2>
    </dataValidation>
    <dataValidation type="decimal" allowBlank="1" showErrorMessage="1" sqref="D118">
      <formula1>0</formula1>
      <formula2>NaN</formula2>
    </dataValidation>
    <dataValidation type="decimal" allowBlank="1" showErrorMessage="1" sqref="D119">
      <formula1>0</formula1>
      <formula2>NaN</formula2>
    </dataValidation>
    <dataValidation type="decimal" allowBlank="1" showErrorMessage="1" sqref="D120">
      <formula1>0</formula1>
      <formula2>NaN</formula2>
    </dataValidation>
    <dataValidation type="decimal" allowBlank="1" showErrorMessage="1" sqref="D121">
      <formula1>0</formula1>
      <formula2>NaN</formula2>
    </dataValidation>
    <dataValidation type="decimal" allowBlank="1" showErrorMessage="1" sqref="D122">
      <formula1>0</formula1>
      <formula2>NaN</formula2>
    </dataValidation>
    <dataValidation type="decimal" allowBlank="1" showErrorMessage="1" sqref="D123">
      <formula1>0</formula1>
      <formula2>NaN</formula2>
    </dataValidation>
    <dataValidation type="decimal" allowBlank="1" showErrorMessage="1" sqref="D124">
      <formula1>0</formula1>
      <formula2>NaN</formula2>
    </dataValidation>
    <dataValidation type="decimal" allowBlank="1" showErrorMessage="1" sqref="D125">
      <formula1>0</formula1>
      <formula2>NaN</formula2>
    </dataValidation>
    <dataValidation type="decimal" allowBlank="1" showErrorMessage="1" sqref="D126">
      <formula1>0</formula1>
      <formula2>NaN</formula2>
    </dataValidation>
    <dataValidation type="decimal" allowBlank="1" showErrorMessage="1" sqref="D127">
      <formula1>0</formula1>
      <formula2>NaN</formula2>
    </dataValidation>
    <dataValidation type="decimal" allowBlank="1" showErrorMessage="1" sqref="D128">
      <formula1>0</formula1>
      <formula2>NaN</formula2>
    </dataValidation>
    <dataValidation type="decimal" allowBlank="1" showErrorMessage="1" sqref="D129">
      <formula1>0</formula1>
      <formula2>NaN</formula2>
    </dataValidation>
    <dataValidation type="decimal" allowBlank="1" showErrorMessage="1" sqref="D130">
      <formula1>0</formula1>
      <formula2>NaN</formula2>
    </dataValidation>
    <dataValidation type="decimal" allowBlank="1" showErrorMessage="1" sqref="D131">
      <formula1>0</formula1>
      <formula2>NaN</formula2>
    </dataValidation>
    <dataValidation type="decimal" allowBlank="1" showErrorMessage="1" sqref="D132">
      <formula1>0</formula1>
      <formula2>NaN</formula2>
    </dataValidation>
    <dataValidation type="decimal" allowBlank="1" showErrorMessage="1" sqref="D133">
      <formula1>0</formula1>
      <formula2>NaN</formula2>
    </dataValidation>
    <dataValidation type="decimal" allowBlank="1" showErrorMessage="1" sqref="D134">
      <formula1>0</formula1>
      <formula2>NaN</formula2>
    </dataValidation>
    <dataValidation type="decimal" allowBlank="1" showErrorMessage="1" sqref="D135">
      <formula1>0</formula1>
      <formula2>NaN</formula2>
    </dataValidation>
    <dataValidation type="decimal" allowBlank="1" showErrorMessage="1" sqref="D136">
      <formula1>0</formula1>
      <formula2>NaN</formula2>
    </dataValidation>
    <dataValidation type="decimal" allowBlank="1" showErrorMessage="1" sqref="D137">
      <formula1>0</formula1>
      <formula2>NaN</formula2>
    </dataValidation>
    <dataValidation type="decimal" allowBlank="1" showErrorMessage="1" sqref="D138">
      <formula1>0</formula1>
      <formula2>NaN</formula2>
    </dataValidation>
    <dataValidation type="decimal" allowBlank="1" showErrorMessage="1" sqref="D139">
      <formula1>0</formula1>
      <formula2>NaN</formula2>
    </dataValidation>
    <dataValidation type="decimal" allowBlank="1" showErrorMessage="1" sqref="D140">
      <formula1>0</formula1>
      <formula2>NaN</formula2>
    </dataValidation>
    <dataValidation type="decimal" allowBlank="1" showErrorMessage="1" sqref="D141">
      <formula1>0</formula1>
      <formula2>NaN</formula2>
    </dataValidation>
    <dataValidation type="decimal" allowBlank="1" showErrorMessage="1" sqref="D17">
      <formula1>0</formula1>
      <formula2>NaN</formula2>
    </dataValidation>
    <dataValidation type="decimal" allowBlank="1" showErrorMessage="1" sqref="D18">
      <formula1>0</formula1>
      <formula2>NaN</formula2>
    </dataValidation>
    <dataValidation type="decimal" allowBlank="1" showErrorMessage="1" sqref="D19">
      <formula1>0</formula1>
      <formula2>NaN</formula2>
    </dataValidation>
    <dataValidation type="decimal" allowBlank="1" showErrorMessage="1" sqref="D20">
      <formula1>0</formula1>
      <formula2>NaN</formula2>
    </dataValidation>
    <dataValidation type="decimal" allowBlank="1" showErrorMessage="1" sqref="D21">
      <formula1>0</formula1>
      <formula2>NaN</formula2>
    </dataValidation>
    <dataValidation type="decimal" allowBlank="1" showErrorMessage="1" sqref="D22">
      <formula1>0</formula1>
      <formula2>NaN</formula2>
    </dataValidation>
    <dataValidation type="decimal" allowBlank="1" showErrorMessage="1" sqref="D23">
      <formula1>0</formula1>
      <formula2>NaN</formula2>
    </dataValidation>
    <dataValidation type="decimal" allowBlank="1" showErrorMessage="1" sqref="D24">
      <formula1>0</formula1>
      <formula2>NaN</formula2>
    </dataValidation>
    <dataValidation type="decimal" allowBlank="1" showErrorMessage="1" sqref="D25">
      <formula1>0</formula1>
      <formula2>NaN</formula2>
    </dataValidation>
    <dataValidation type="decimal" allowBlank="1" showErrorMessage="1" sqref="D26">
      <formula1>0</formula1>
      <formula2>NaN</formula2>
    </dataValidation>
    <dataValidation type="decimal" allowBlank="1" showErrorMessage="1" sqref="D27">
      <formula1>0</formula1>
      <formula2>NaN</formula2>
    </dataValidation>
    <dataValidation type="decimal" allowBlank="1" showErrorMessage="1" sqref="D28">
      <formula1>0</formula1>
      <formula2>NaN</formula2>
    </dataValidation>
    <dataValidation type="decimal" allowBlank="1" showErrorMessage="1" sqref="D29">
      <formula1>0</formula1>
      <formula2>NaN</formula2>
    </dataValidation>
    <dataValidation type="decimal" allowBlank="1" showErrorMessage="1" sqref="D30">
      <formula1>0</formula1>
      <formula2>NaN</formula2>
    </dataValidation>
    <dataValidation type="decimal" allowBlank="1" showErrorMessage="1" sqref="D31">
      <formula1>0</formula1>
      <formula2>NaN</formula2>
    </dataValidation>
    <dataValidation type="decimal" allowBlank="1" showErrorMessage="1" sqref="D32">
      <formula1>0</formula1>
      <formula2>NaN</formula2>
    </dataValidation>
    <dataValidation type="decimal" allowBlank="1" showErrorMessage="1" sqref="D33">
      <formula1>0</formula1>
      <formula2>NaN</formula2>
    </dataValidation>
    <dataValidation type="decimal" allowBlank="1" showErrorMessage="1" sqref="D34">
      <formula1>0</formula1>
      <formula2>NaN</formula2>
    </dataValidation>
    <dataValidation type="decimal" allowBlank="1" showErrorMessage="1" sqref="D35">
      <formula1>0</formula1>
      <formula2>NaN</formula2>
    </dataValidation>
    <dataValidation type="decimal" allowBlank="1" showErrorMessage="1" sqref="D36">
      <formula1>0</formula1>
      <formula2>NaN</formula2>
    </dataValidation>
    <dataValidation type="decimal" allowBlank="1" showErrorMessage="1" sqref="D37">
      <formula1>0</formula1>
      <formula2>NaN</formula2>
    </dataValidation>
    <dataValidation type="decimal" allowBlank="1" showErrorMessage="1" sqref="D38">
      <formula1>0</formula1>
      <formula2>NaN</formula2>
    </dataValidation>
    <dataValidation type="decimal" allowBlank="1" showErrorMessage="1" sqref="D39">
      <formula1>0</formula1>
      <formula2>NaN</formula2>
    </dataValidation>
    <dataValidation type="decimal" allowBlank="1" showErrorMessage="1" sqref="D40">
      <formula1>0</formula1>
      <formula2>NaN</formula2>
    </dataValidation>
    <dataValidation type="decimal" allowBlank="1" showErrorMessage="1" sqref="D41">
      <formula1>0</formula1>
      <formula2>NaN</formula2>
    </dataValidation>
    <dataValidation type="decimal" allowBlank="1" showErrorMessage="1" sqref="D42">
      <formula1>0</formula1>
      <formula2>NaN</formula2>
    </dataValidation>
    <dataValidation type="decimal" allowBlank="1" showErrorMessage="1" sqref="D43">
      <formula1>0</formula1>
      <formula2>NaN</formula2>
    </dataValidation>
    <dataValidation type="decimal" allowBlank="1" showErrorMessage="1" sqref="D44">
      <formula1>0</formula1>
      <formula2>NaN</formula2>
    </dataValidation>
    <dataValidation type="decimal" allowBlank="1" showErrorMessage="1" sqref="D45">
      <formula1>0</formula1>
      <formula2>NaN</formula2>
    </dataValidation>
    <dataValidation type="decimal" allowBlank="1" showErrorMessage="1" sqref="D46">
      <formula1>0</formula1>
      <formula2>NaN</formula2>
    </dataValidation>
    <dataValidation type="decimal" allowBlank="1" showErrorMessage="1" sqref="D47">
      <formula1>0</formula1>
      <formula2>NaN</formula2>
    </dataValidation>
    <dataValidation type="decimal" allowBlank="1" showErrorMessage="1" sqref="D48">
      <formula1>0</formula1>
      <formula2>NaN</formula2>
    </dataValidation>
    <dataValidation type="decimal" allowBlank="1" showErrorMessage="1" sqref="D49">
      <formula1>0</formula1>
      <formula2>NaN</formula2>
    </dataValidation>
    <dataValidation type="decimal" allowBlank="1" showErrorMessage="1" sqref="D50">
      <formula1>0</formula1>
      <formula2>NaN</formula2>
    </dataValidation>
    <dataValidation type="decimal" allowBlank="1" showErrorMessage="1" sqref="D51">
      <formula1>0</formula1>
      <formula2>NaN</formula2>
    </dataValidation>
    <dataValidation type="decimal" allowBlank="1" showErrorMessage="1" sqref="D52">
      <formula1>0</formula1>
      <formula2>NaN</formula2>
    </dataValidation>
    <dataValidation type="decimal" allowBlank="1" showErrorMessage="1" sqref="D53">
      <formula1>0</formula1>
      <formula2>NaN</formula2>
    </dataValidation>
    <dataValidation type="decimal" allowBlank="1" showErrorMessage="1" sqref="D54">
      <formula1>0</formula1>
      <formula2>NaN</formula2>
    </dataValidation>
    <dataValidation type="decimal" allowBlank="1" showErrorMessage="1" sqref="D55">
      <formula1>0</formula1>
      <formula2>NaN</formula2>
    </dataValidation>
    <dataValidation type="decimal" allowBlank="1" showErrorMessage="1" sqref="D56">
      <formula1>0</formula1>
      <formula2>NaN</formula2>
    </dataValidation>
    <dataValidation type="decimal" allowBlank="1" showErrorMessage="1" sqref="D57">
      <formula1>0</formula1>
      <formula2>NaN</formula2>
    </dataValidation>
    <dataValidation type="decimal" allowBlank="1" showErrorMessage="1" sqref="D58">
      <formula1>0</formula1>
      <formula2>NaN</formula2>
    </dataValidation>
    <dataValidation type="decimal" allowBlank="1" showErrorMessage="1" sqref="D59">
      <formula1>0</formula1>
      <formula2>NaN</formula2>
    </dataValidation>
    <dataValidation type="decimal" allowBlank="1" showErrorMessage="1" sqref="D60">
      <formula1>0</formula1>
      <formula2>NaN</formula2>
    </dataValidation>
    <dataValidation type="decimal" allowBlank="1" showErrorMessage="1" sqref="D61">
      <formula1>0</formula1>
      <formula2>NaN</formula2>
    </dataValidation>
    <dataValidation type="decimal" allowBlank="1" showErrorMessage="1" sqref="D62">
      <formula1>0</formula1>
      <formula2>NaN</formula2>
    </dataValidation>
    <dataValidation type="decimal" allowBlank="1" showErrorMessage="1" sqref="D63">
      <formula1>0</formula1>
      <formula2>NaN</formula2>
    </dataValidation>
    <dataValidation type="decimal" allowBlank="1" showErrorMessage="1" sqref="D64">
      <formula1>0</formula1>
      <formula2>NaN</formula2>
    </dataValidation>
    <dataValidation type="decimal" allowBlank="1" showErrorMessage="1" sqref="D65">
      <formula1>0</formula1>
      <formula2>NaN</formula2>
    </dataValidation>
    <dataValidation type="decimal" allowBlank="1" showErrorMessage="1" sqref="D66">
      <formula1>0</formula1>
      <formula2>NaN</formula2>
    </dataValidation>
    <dataValidation type="decimal" allowBlank="1" showErrorMessage="1" sqref="D67">
      <formula1>0</formula1>
      <formula2>NaN</formula2>
    </dataValidation>
    <dataValidation type="decimal" allowBlank="1" showErrorMessage="1" sqref="D68">
      <formula1>0</formula1>
      <formula2>NaN</formula2>
    </dataValidation>
    <dataValidation type="decimal" allowBlank="1" showErrorMessage="1" sqref="D69">
      <formula1>0</formula1>
      <formula2>NaN</formula2>
    </dataValidation>
    <dataValidation type="decimal" allowBlank="1" showErrorMessage="1" sqref="D70">
      <formula1>0</formula1>
      <formula2>NaN</formula2>
    </dataValidation>
    <dataValidation type="decimal" allowBlank="1" showErrorMessage="1" sqref="D71">
      <formula1>0</formula1>
      <formula2>NaN</formula2>
    </dataValidation>
    <dataValidation type="decimal" allowBlank="1" showErrorMessage="1" sqref="D72">
      <formula1>0</formula1>
      <formula2>NaN</formula2>
    </dataValidation>
    <dataValidation type="decimal" allowBlank="1" showErrorMessage="1" sqref="D73">
      <formula1>0</formula1>
      <formula2>NaN</formula2>
    </dataValidation>
    <dataValidation type="decimal" allowBlank="1" showErrorMessage="1" sqref="D74">
      <formula1>0</formula1>
      <formula2>NaN</formula2>
    </dataValidation>
    <dataValidation type="decimal" allowBlank="1" showErrorMessage="1" sqref="D75">
      <formula1>0</formula1>
      <formula2>NaN</formula2>
    </dataValidation>
    <dataValidation type="decimal" allowBlank="1" showErrorMessage="1" sqref="D76">
      <formula1>0</formula1>
      <formula2>NaN</formula2>
    </dataValidation>
    <dataValidation type="decimal" allowBlank="1" showErrorMessage="1" sqref="D77">
      <formula1>0</formula1>
      <formula2>NaN</formula2>
    </dataValidation>
    <dataValidation type="decimal" allowBlank="1" showErrorMessage="1" sqref="D78">
      <formula1>0</formula1>
      <formula2>NaN</formula2>
    </dataValidation>
    <dataValidation type="decimal" allowBlank="1" showErrorMessage="1" sqref="D79">
      <formula1>0</formula1>
      <formula2>NaN</formula2>
    </dataValidation>
    <dataValidation type="decimal" allowBlank="1" showErrorMessage="1" sqref="D80">
      <formula1>0</formula1>
      <formula2>NaN</formula2>
    </dataValidation>
    <dataValidation type="decimal" allowBlank="1" showErrorMessage="1" sqref="D81">
      <formula1>0</formula1>
      <formula2>NaN</formula2>
    </dataValidation>
    <dataValidation type="decimal" allowBlank="1" showErrorMessage="1" sqref="D82">
      <formula1>0</formula1>
      <formula2>NaN</formula2>
    </dataValidation>
    <dataValidation type="decimal" allowBlank="1" showErrorMessage="1" sqref="D83">
      <formula1>0</formula1>
      <formula2>NaN</formula2>
    </dataValidation>
    <dataValidation type="decimal" allowBlank="1" showErrorMessage="1" sqref="D84">
      <formula1>0</formula1>
      <formula2>NaN</formula2>
    </dataValidation>
    <dataValidation type="decimal" allowBlank="1" showErrorMessage="1" sqref="D85">
      <formula1>0</formula1>
      <formula2>NaN</formula2>
    </dataValidation>
    <dataValidation type="decimal" allowBlank="1" showErrorMessage="1" sqref="D86">
      <formula1>0</formula1>
      <formula2>NaN</formula2>
    </dataValidation>
    <dataValidation type="decimal" allowBlank="1" showErrorMessage="1" sqref="D87">
      <formula1>0</formula1>
      <formula2>NaN</formula2>
    </dataValidation>
    <dataValidation type="decimal" allowBlank="1" showErrorMessage="1" sqref="D88">
      <formula1>0</formula1>
      <formula2>NaN</formula2>
    </dataValidation>
    <dataValidation type="decimal" allowBlank="1" showErrorMessage="1" sqref="D89">
      <formula1>0</formula1>
      <formula2>NaN</formula2>
    </dataValidation>
    <dataValidation type="decimal" allowBlank="1" showErrorMessage="1" sqref="D90">
      <formula1>0</formula1>
      <formula2>NaN</formula2>
    </dataValidation>
    <dataValidation type="decimal" allowBlank="1" showErrorMessage="1" sqref="D91">
      <formula1>0</formula1>
      <formula2>NaN</formula2>
    </dataValidation>
    <dataValidation type="decimal" allowBlank="1" showErrorMessage="1" sqref="D92">
      <formula1>0</formula1>
      <formula2>NaN</formula2>
    </dataValidation>
    <dataValidation type="decimal" allowBlank="1" showErrorMessage="1" sqref="D93">
      <formula1>0</formula1>
      <formula2>NaN</formula2>
    </dataValidation>
    <dataValidation type="decimal" allowBlank="1" showErrorMessage="1" sqref="D94">
      <formula1>0</formula1>
      <formula2>NaN</formula2>
    </dataValidation>
    <dataValidation type="decimal" allowBlank="1" showErrorMessage="1" sqref="D95">
      <formula1>0</formula1>
      <formula2>NaN</formula2>
    </dataValidation>
    <dataValidation type="decimal" allowBlank="1" showErrorMessage="1" sqref="D96">
      <formula1>0</formula1>
      <formula2>NaN</formula2>
    </dataValidation>
    <dataValidation type="decimal" allowBlank="1" showErrorMessage="1" sqref="D97">
      <formula1>0</formula1>
      <formula2>NaN</formula2>
    </dataValidation>
    <dataValidation type="decimal" allowBlank="1" showErrorMessage="1" sqref="D98">
      <formula1>0</formula1>
      <formula2>NaN</formula2>
    </dataValidation>
    <dataValidation type="decimal" allowBlank="1" showErrorMessage="1" sqref="D99">
      <formula1>0</formula1>
      <formula2>NaN</formula2>
    </dataValidation>
    <dataValidation type="decimal" allowBlank="1" showErrorMessage="1" sqref="E100">
      <formula1>0</formula1>
      <formula2>NaN</formula2>
    </dataValidation>
    <dataValidation type="decimal" allowBlank="1" showErrorMessage="1" sqref="E101">
      <formula1>0</formula1>
      <formula2>NaN</formula2>
    </dataValidation>
    <dataValidation type="decimal" allowBlank="1" showErrorMessage="1" sqref="E102">
      <formula1>0</formula1>
      <formula2>NaN</formula2>
    </dataValidation>
    <dataValidation type="decimal" allowBlank="1" showErrorMessage="1" sqref="E103">
      <formula1>0</formula1>
      <formula2>NaN</formula2>
    </dataValidation>
    <dataValidation type="decimal" allowBlank="1" showErrorMessage="1" sqref="E104">
      <formula1>0</formula1>
      <formula2>NaN</formula2>
    </dataValidation>
    <dataValidation type="decimal" allowBlank="1" showErrorMessage="1" sqref="E105">
      <formula1>0</formula1>
      <formula2>NaN</formula2>
    </dataValidation>
    <dataValidation type="decimal" allowBlank="1" showErrorMessage="1" sqref="E106">
      <formula1>0</formula1>
      <formula2>NaN</formula2>
    </dataValidation>
    <dataValidation type="decimal" allowBlank="1" showErrorMessage="1" sqref="E107">
      <formula1>0</formula1>
      <formula2>NaN</formula2>
    </dataValidation>
    <dataValidation type="decimal" allowBlank="1" showErrorMessage="1" sqref="E108">
      <formula1>0</formula1>
      <formula2>NaN</formula2>
    </dataValidation>
    <dataValidation type="decimal" allowBlank="1" showErrorMessage="1" sqref="E109">
      <formula1>0</formula1>
      <formula2>NaN</formula2>
    </dataValidation>
    <dataValidation type="decimal" allowBlank="1" showErrorMessage="1" sqref="E110">
      <formula1>0</formula1>
      <formula2>NaN</formula2>
    </dataValidation>
    <dataValidation type="decimal" allowBlank="1" showErrorMessage="1" sqref="E111">
      <formula1>0</formula1>
      <formula2>NaN</formula2>
    </dataValidation>
    <dataValidation type="decimal" allowBlank="1" showErrorMessage="1" sqref="E112">
      <formula1>0</formula1>
      <formula2>NaN</formula2>
    </dataValidation>
    <dataValidation type="decimal" allowBlank="1" showErrorMessage="1" sqref="E113">
      <formula1>0</formula1>
      <formula2>NaN</formula2>
    </dataValidation>
    <dataValidation type="decimal" allowBlank="1" showErrorMessage="1" sqref="E114">
      <formula1>0</formula1>
      <formula2>NaN</formula2>
    </dataValidation>
    <dataValidation type="decimal" allowBlank="1" showErrorMessage="1" sqref="E115">
      <formula1>0</formula1>
      <formula2>NaN</formula2>
    </dataValidation>
    <dataValidation type="decimal" allowBlank="1" showErrorMessage="1" sqref="E116">
      <formula1>0</formula1>
      <formula2>NaN</formula2>
    </dataValidation>
    <dataValidation type="decimal" allowBlank="1" showErrorMessage="1" sqref="E117">
      <formula1>0</formula1>
      <formula2>NaN</formula2>
    </dataValidation>
    <dataValidation type="decimal" allowBlank="1" showErrorMessage="1" sqref="E118">
      <formula1>0</formula1>
      <formula2>NaN</formula2>
    </dataValidation>
    <dataValidation type="decimal" allowBlank="1" showErrorMessage="1" sqref="E119">
      <formula1>0</formula1>
      <formula2>NaN</formula2>
    </dataValidation>
    <dataValidation type="decimal" allowBlank="1" showErrorMessage="1" sqref="E120">
      <formula1>0</formula1>
      <formula2>NaN</formula2>
    </dataValidation>
    <dataValidation type="decimal" allowBlank="1" showErrorMessage="1" sqref="E121">
      <formula1>0</formula1>
      <formula2>NaN</formula2>
    </dataValidation>
    <dataValidation type="decimal" allowBlank="1" showErrorMessage="1" sqref="E122">
      <formula1>0</formula1>
      <formula2>NaN</formula2>
    </dataValidation>
    <dataValidation type="decimal" allowBlank="1" showErrorMessage="1" sqref="E123">
      <formula1>0</formula1>
      <formula2>NaN</formula2>
    </dataValidation>
    <dataValidation type="decimal" allowBlank="1" showErrorMessage="1" sqref="E124">
      <formula1>0</formula1>
      <formula2>NaN</formula2>
    </dataValidation>
    <dataValidation type="decimal" allowBlank="1" showErrorMessage="1" sqref="E125">
      <formula1>0</formula1>
      <formula2>NaN</formula2>
    </dataValidation>
    <dataValidation type="decimal" allowBlank="1" showErrorMessage="1" sqref="E126">
      <formula1>0</formula1>
      <formula2>NaN</formula2>
    </dataValidation>
    <dataValidation type="decimal" allowBlank="1" showErrorMessage="1" sqref="E127">
      <formula1>0</formula1>
      <formula2>NaN</formula2>
    </dataValidation>
    <dataValidation type="decimal" allowBlank="1" showErrorMessage="1" sqref="E128">
      <formula1>0</formula1>
      <formula2>NaN</formula2>
    </dataValidation>
    <dataValidation type="decimal" allowBlank="1" showErrorMessage="1" sqref="E129">
      <formula1>0</formula1>
      <formula2>NaN</formula2>
    </dataValidation>
    <dataValidation type="decimal" allowBlank="1" showErrorMessage="1" sqref="E130">
      <formula1>0</formula1>
      <formula2>NaN</formula2>
    </dataValidation>
    <dataValidation type="decimal" allowBlank="1" showErrorMessage="1" sqref="E131">
      <formula1>0</formula1>
      <formula2>NaN</formula2>
    </dataValidation>
    <dataValidation type="decimal" allowBlank="1" showErrorMessage="1" sqref="E132">
      <formula1>0</formula1>
      <formula2>NaN</formula2>
    </dataValidation>
    <dataValidation type="decimal" allowBlank="1" showErrorMessage="1" sqref="E133">
      <formula1>0</formula1>
      <formula2>NaN</formula2>
    </dataValidation>
    <dataValidation type="decimal" allowBlank="1" showErrorMessage="1" sqref="E134">
      <formula1>0</formula1>
      <formula2>NaN</formula2>
    </dataValidation>
    <dataValidation type="decimal" allowBlank="1" showErrorMessage="1" sqref="E135">
      <formula1>0</formula1>
      <formula2>NaN</formula2>
    </dataValidation>
    <dataValidation type="decimal" allowBlank="1" showErrorMessage="1" sqref="E136">
      <formula1>0</formula1>
      <formula2>NaN</formula2>
    </dataValidation>
    <dataValidation type="decimal" allowBlank="1" showErrorMessage="1" sqref="E137">
      <formula1>0</formula1>
      <formula2>NaN</formula2>
    </dataValidation>
    <dataValidation type="decimal" allowBlank="1" showErrorMessage="1" sqref="E138">
      <formula1>0</formula1>
      <formula2>NaN</formula2>
    </dataValidation>
    <dataValidation type="decimal" allowBlank="1" showErrorMessage="1" sqref="E139">
      <formula1>0</formula1>
      <formula2>NaN</formula2>
    </dataValidation>
    <dataValidation type="decimal" allowBlank="1" showErrorMessage="1" sqref="E140">
      <formula1>0</formula1>
      <formula2>NaN</formula2>
    </dataValidation>
    <dataValidation type="decimal" allowBlank="1" showErrorMessage="1" sqref="E141">
      <formula1>0</formula1>
      <formula2>NaN</formula2>
    </dataValidation>
    <dataValidation type="decimal" allowBlank="1" showErrorMessage="1" sqref="E17">
      <formula1>0</formula1>
      <formula2>NaN</formula2>
    </dataValidation>
    <dataValidation type="decimal" allowBlank="1" showErrorMessage="1" sqref="E18">
      <formula1>0</formula1>
      <formula2>NaN</formula2>
    </dataValidation>
    <dataValidation type="decimal" allowBlank="1" showErrorMessage="1" sqref="E19">
      <formula1>0</formula1>
      <formula2>NaN</formula2>
    </dataValidation>
    <dataValidation type="decimal" allowBlank="1" showErrorMessage="1" sqref="E20">
      <formula1>0</formula1>
      <formula2>NaN</formula2>
    </dataValidation>
    <dataValidation type="decimal" allowBlank="1" showErrorMessage="1" sqref="E21">
      <formula1>0</formula1>
      <formula2>NaN</formula2>
    </dataValidation>
    <dataValidation type="decimal" allowBlank="1" showErrorMessage="1" sqref="E22">
      <formula1>0</formula1>
      <formula2>NaN</formula2>
    </dataValidation>
    <dataValidation type="decimal" allowBlank="1" showErrorMessage="1" sqref="E23">
      <formula1>0</formula1>
      <formula2>NaN</formula2>
    </dataValidation>
    <dataValidation type="decimal" allowBlank="1" showErrorMessage="1" sqref="E24">
      <formula1>0</formula1>
      <formula2>NaN</formula2>
    </dataValidation>
    <dataValidation type="decimal" allowBlank="1" showErrorMessage="1" sqref="E25">
      <formula1>0</formula1>
      <formula2>NaN</formula2>
    </dataValidation>
    <dataValidation type="decimal" allowBlank="1" showErrorMessage="1" sqref="E26">
      <formula1>0</formula1>
      <formula2>NaN</formula2>
    </dataValidation>
    <dataValidation type="decimal" allowBlank="1" showErrorMessage="1" sqref="E27">
      <formula1>0</formula1>
      <formula2>NaN</formula2>
    </dataValidation>
    <dataValidation type="decimal" allowBlank="1" showErrorMessage="1" sqref="E28">
      <formula1>0</formula1>
      <formula2>NaN</formula2>
    </dataValidation>
    <dataValidation type="decimal" allowBlank="1" showErrorMessage="1" sqref="E29">
      <formula1>0</formula1>
      <formula2>NaN</formula2>
    </dataValidation>
    <dataValidation type="decimal" allowBlank="1" showErrorMessage="1" sqref="E30">
      <formula1>0</formula1>
      <formula2>NaN</formula2>
    </dataValidation>
    <dataValidation type="decimal" allowBlank="1" showErrorMessage="1" sqref="E31">
      <formula1>0</formula1>
      <formula2>NaN</formula2>
    </dataValidation>
    <dataValidation type="decimal" allowBlank="1" showErrorMessage="1" sqref="E32">
      <formula1>0</formula1>
      <formula2>NaN</formula2>
    </dataValidation>
    <dataValidation type="decimal" allowBlank="1" showErrorMessage="1" sqref="E33">
      <formula1>0</formula1>
      <formula2>NaN</formula2>
    </dataValidation>
    <dataValidation type="decimal" allowBlank="1" showErrorMessage="1" sqref="E34">
      <formula1>0</formula1>
      <formula2>NaN</formula2>
    </dataValidation>
    <dataValidation type="decimal" allowBlank="1" showErrorMessage="1" sqref="E35">
      <formula1>0</formula1>
      <formula2>NaN</formula2>
    </dataValidation>
    <dataValidation type="decimal" allowBlank="1" showErrorMessage="1" sqref="E36">
      <formula1>0</formula1>
      <formula2>NaN</formula2>
    </dataValidation>
    <dataValidation type="decimal" allowBlank="1" showErrorMessage="1" sqref="E37">
      <formula1>0</formula1>
      <formula2>NaN</formula2>
    </dataValidation>
    <dataValidation type="decimal" allowBlank="1" showErrorMessage="1" sqref="E38">
      <formula1>0</formula1>
      <formula2>NaN</formula2>
    </dataValidation>
    <dataValidation type="decimal" allowBlank="1" showErrorMessage="1" sqref="E39">
      <formula1>0</formula1>
      <formula2>NaN</formula2>
    </dataValidation>
    <dataValidation type="decimal" allowBlank="1" showErrorMessage="1" sqref="E40">
      <formula1>0</formula1>
      <formula2>NaN</formula2>
    </dataValidation>
    <dataValidation type="decimal" allowBlank="1" showErrorMessage="1" sqref="E41">
      <formula1>0</formula1>
      <formula2>NaN</formula2>
    </dataValidation>
    <dataValidation type="decimal" allowBlank="1" showErrorMessage="1" sqref="E42">
      <formula1>0</formula1>
      <formula2>NaN</formula2>
    </dataValidation>
    <dataValidation type="decimal" allowBlank="1" showErrorMessage="1" sqref="E43">
      <formula1>0</formula1>
      <formula2>NaN</formula2>
    </dataValidation>
    <dataValidation type="decimal" allowBlank="1" showErrorMessage="1" sqref="E44">
      <formula1>0</formula1>
      <formula2>NaN</formula2>
    </dataValidation>
    <dataValidation type="decimal" allowBlank="1" showErrorMessage="1" sqref="E45">
      <formula1>0</formula1>
      <formula2>NaN</formula2>
    </dataValidation>
    <dataValidation type="decimal" allowBlank="1" showErrorMessage="1" sqref="E46">
      <formula1>0</formula1>
      <formula2>NaN</formula2>
    </dataValidation>
    <dataValidation type="decimal" allowBlank="1" showErrorMessage="1" sqref="E47">
      <formula1>0</formula1>
      <formula2>NaN</formula2>
    </dataValidation>
    <dataValidation type="decimal" allowBlank="1" showErrorMessage="1" sqref="E48">
      <formula1>0</formula1>
      <formula2>NaN</formula2>
    </dataValidation>
    <dataValidation type="decimal" allowBlank="1" showErrorMessage="1" sqref="E49">
      <formula1>0</formula1>
      <formula2>NaN</formula2>
    </dataValidation>
    <dataValidation type="decimal" allowBlank="1" showErrorMessage="1" sqref="E50">
      <formula1>0</formula1>
      <formula2>NaN</formula2>
    </dataValidation>
    <dataValidation type="decimal" allowBlank="1" showErrorMessage="1" sqref="E51">
      <formula1>0</formula1>
      <formula2>NaN</formula2>
    </dataValidation>
    <dataValidation type="decimal" allowBlank="1" showErrorMessage="1" sqref="E52">
      <formula1>0</formula1>
      <formula2>NaN</formula2>
    </dataValidation>
    <dataValidation type="decimal" allowBlank="1" showErrorMessage="1" sqref="E53">
      <formula1>0</formula1>
      <formula2>NaN</formula2>
    </dataValidation>
    <dataValidation type="decimal" allowBlank="1" showErrorMessage="1" sqref="E54">
      <formula1>0</formula1>
      <formula2>NaN</formula2>
    </dataValidation>
    <dataValidation type="decimal" allowBlank="1" showErrorMessage="1" sqref="E55">
      <formula1>0</formula1>
      <formula2>NaN</formula2>
    </dataValidation>
    <dataValidation type="decimal" allowBlank="1" showErrorMessage="1" sqref="E56">
      <formula1>0</formula1>
      <formula2>NaN</formula2>
    </dataValidation>
    <dataValidation type="decimal" allowBlank="1" showErrorMessage="1" sqref="E57">
      <formula1>0</formula1>
      <formula2>NaN</formula2>
    </dataValidation>
    <dataValidation type="decimal" allowBlank="1" showErrorMessage="1" sqref="E58">
      <formula1>0</formula1>
      <formula2>NaN</formula2>
    </dataValidation>
    <dataValidation type="decimal" allowBlank="1" showErrorMessage="1" sqref="E59">
      <formula1>0</formula1>
      <formula2>NaN</formula2>
    </dataValidation>
    <dataValidation type="decimal" allowBlank="1" showErrorMessage="1" sqref="E60">
      <formula1>0</formula1>
      <formula2>NaN</formula2>
    </dataValidation>
    <dataValidation type="decimal" allowBlank="1" showErrorMessage="1" sqref="E61">
      <formula1>0</formula1>
      <formula2>NaN</formula2>
    </dataValidation>
    <dataValidation type="decimal" allowBlank="1" showErrorMessage="1" sqref="E62">
      <formula1>0</formula1>
      <formula2>NaN</formula2>
    </dataValidation>
    <dataValidation type="decimal" allowBlank="1" showErrorMessage="1" sqref="E63">
      <formula1>0</formula1>
      <formula2>NaN</formula2>
    </dataValidation>
    <dataValidation type="decimal" allowBlank="1" showErrorMessage="1" sqref="E64">
      <formula1>0</formula1>
      <formula2>NaN</formula2>
    </dataValidation>
    <dataValidation type="decimal" allowBlank="1" showErrorMessage="1" sqref="E65">
      <formula1>0</formula1>
      <formula2>NaN</formula2>
    </dataValidation>
    <dataValidation type="decimal" allowBlank="1" showErrorMessage="1" sqref="E66">
      <formula1>0</formula1>
      <formula2>NaN</formula2>
    </dataValidation>
    <dataValidation type="decimal" allowBlank="1" showErrorMessage="1" sqref="E67">
      <formula1>0</formula1>
      <formula2>NaN</formula2>
    </dataValidation>
    <dataValidation type="decimal" allowBlank="1" showErrorMessage="1" sqref="E68">
      <formula1>0</formula1>
      <formula2>NaN</formula2>
    </dataValidation>
    <dataValidation type="decimal" allowBlank="1" showErrorMessage="1" sqref="E69">
      <formula1>0</formula1>
      <formula2>NaN</formula2>
    </dataValidation>
    <dataValidation type="decimal" allowBlank="1" showErrorMessage="1" sqref="E70">
      <formula1>0</formula1>
      <formula2>NaN</formula2>
    </dataValidation>
    <dataValidation type="decimal" allowBlank="1" showErrorMessage="1" sqref="E71">
      <formula1>0</formula1>
      <formula2>NaN</formula2>
    </dataValidation>
    <dataValidation type="decimal" allowBlank="1" showErrorMessage="1" sqref="E72">
      <formula1>0</formula1>
      <formula2>NaN</formula2>
    </dataValidation>
    <dataValidation type="decimal" allowBlank="1" showErrorMessage="1" sqref="E73">
      <formula1>0</formula1>
      <formula2>NaN</formula2>
    </dataValidation>
    <dataValidation type="decimal" allowBlank="1" showErrorMessage="1" sqref="E74">
      <formula1>0</formula1>
      <formula2>NaN</formula2>
    </dataValidation>
    <dataValidation type="decimal" allowBlank="1" showErrorMessage="1" sqref="E75">
      <formula1>0</formula1>
      <formula2>NaN</formula2>
    </dataValidation>
    <dataValidation type="decimal" allowBlank="1" showErrorMessage="1" sqref="E76">
      <formula1>0</formula1>
      <formula2>NaN</formula2>
    </dataValidation>
    <dataValidation type="decimal" allowBlank="1" showErrorMessage="1" sqref="E77">
      <formula1>0</formula1>
      <formula2>NaN</formula2>
    </dataValidation>
    <dataValidation type="decimal" allowBlank="1" showErrorMessage="1" sqref="E78">
      <formula1>0</formula1>
      <formula2>NaN</formula2>
    </dataValidation>
    <dataValidation type="decimal" allowBlank="1" showErrorMessage="1" sqref="E79">
      <formula1>0</formula1>
      <formula2>NaN</formula2>
    </dataValidation>
    <dataValidation type="decimal" allowBlank="1" showErrorMessage="1" sqref="E80">
      <formula1>0</formula1>
      <formula2>NaN</formula2>
    </dataValidation>
    <dataValidation type="decimal" allowBlank="1" showErrorMessage="1" sqref="E81">
      <formula1>0</formula1>
      <formula2>NaN</formula2>
    </dataValidation>
    <dataValidation type="decimal" allowBlank="1" showErrorMessage="1" sqref="E82">
      <formula1>0</formula1>
      <formula2>NaN</formula2>
    </dataValidation>
    <dataValidation type="decimal" allowBlank="1" showErrorMessage="1" sqref="E83">
      <formula1>0</formula1>
      <formula2>NaN</formula2>
    </dataValidation>
    <dataValidation type="decimal" allowBlank="1" showErrorMessage="1" sqref="E84">
      <formula1>0</formula1>
      <formula2>NaN</formula2>
    </dataValidation>
    <dataValidation type="decimal" allowBlank="1" showErrorMessage="1" sqref="E85">
      <formula1>0</formula1>
      <formula2>NaN</formula2>
    </dataValidation>
    <dataValidation type="decimal" allowBlank="1" showErrorMessage="1" sqref="E86">
      <formula1>0</formula1>
      <formula2>NaN</formula2>
    </dataValidation>
    <dataValidation type="decimal" allowBlank="1" showErrorMessage="1" sqref="E87">
      <formula1>0</formula1>
      <formula2>NaN</formula2>
    </dataValidation>
    <dataValidation type="decimal" allowBlank="1" showErrorMessage="1" sqref="E88">
      <formula1>0</formula1>
      <formula2>NaN</formula2>
    </dataValidation>
    <dataValidation type="decimal" allowBlank="1" showErrorMessage="1" sqref="E89">
      <formula1>0</formula1>
      <formula2>NaN</formula2>
    </dataValidation>
    <dataValidation type="decimal" allowBlank="1" showErrorMessage="1" sqref="E90">
      <formula1>0</formula1>
      <formula2>NaN</formula2>
    </dataValidation>
    <dataValidation type="decimal" allowBlank="1" showErrorMessage="1" sqref="E91">
      <formula1>0</formula1>
      <formula2>NaN</formula2>
    </dataValidation>
    <dataValidation type="decimal" allowBlank="1" showErrorMessage="1" sqref="E92">
      <formula1>0</formula1>
      <formula2>NaN</formula2>
    </dataValidation>
    <dataValidation type="decimal" allowBlank="1" showErrorMessage="1" sqref="E93">
      <formula1>0</formula1>
      <formula2>NaN</formula2>
    </dataValidation>
    <dataValidation type="decimal" allowBlank="1" showErrorMessage="1" sqref="E94">
      <formula1>0</formula1>
      <formula2>NaN</formula2>
    </dataValidation>
    <dataValidation type="decimal" allowBlank="1" showErrorMessage="1" sqref="E95">
      <formula1>0</formula1>
      <formula2>NaN</formula2>
    </dataValidation>
    <dataValidation type="decimal" allowBlank="1" showErrorMessage="1" sqref="E96">
      <formula1>0</formula1>
      <formula2>NaN</formula2>
    </dataValidation>
    <dataValidation type="decimal" allowBlank="1" showErrorMessage="1" sqref="E97">
      <formula1>0</formula1>
      <formula2>NaN</formula2>
    </dataValidation>
    <dataValidation type="decimal" allowBlank="1" showErrorMessage="1" sqref="E98">
      <formula1>0</formula1>
      <formula2>NaN</formula2>
    </dataValidation>
    <dataValidation type="decimal" allowBlank="1" showErrorMessage="1" sqref="E99">
      <formula1>0</formula1>
      <formula2>NaN</formula2>
    </dataValidation>
    <dataValidation type="decimal" allowBlank="1" showErrorMessage="1" sqref="F100">
      <formula1>0</formula1>
      <formula2>NaN</formula2>
    </dataValidation>
    <dataValidation type="decimal" allowBlank="1" showErrorMessage="1" sqref="F101">
      <formula1>0</formula1>
      <formula2>NaN</formula2>
    </dataValidation>
    <dataValidation type="decimal" allowBlank="1" showErrorMessage="1" sqref="F102">
      <formula1>0</formula1>
      <formula2>NaN</formula2>
    </dataValidation>
    <dataValidation type="decimal" allowBlank="1" showErrorMessage="1" sqref="F103">
      <formula1>0</formula1>
      <formula2>NaN</formula2>
    </dataValidation>
    <dataValidation type="decimal" allowBlank="1" showErrorMessage="1" sqref="F104">
      <formula1>0</formula1>
      <formula2>NaN</formula2>
    </dataValidation>
    <dataValidation type="decimal" allowBlank="1" showErrorMessage="1" sqref="F105">
      <formula1>0</formula1>
      <formula2>NaN</formula2>
    </dataValidation>
    <dataValidation type="decimal" allowBlank="1" showErrorMessage="1" sqref="F106">
      <formula1>0</formula1>
      <formula2>NaN</formula2>
    </dataValidation>
    <dataValidation type="decimal" allowBlank="1" showErrorMessage="1" sqref="F107">
      <formula1>0</formula1>
      <formula2>NaN</formula2>
    </dataValidation>
    <dataValidation type="decimal" allowBlank="1" showErrorMessage="1" sqref="F108">
      <formula1>0</formula1>
      <formula2>NaN</formula2>
    </dataValidation>
    <dataValidation type="decimal" allowBlank="1" showErrorMessage="1" sqref="F109">
      <formula1>0</formula1>
      <formula2>NaN</formula2>
    </dataValidation>
    <dataValidation type="decimal" allowBlank="1" showErrorMessage="1" sqref="F110">
      <formula1>0</formula1>
      <formula2>NaN</formula2>
    </dataValidation>
    <dataValidation type="decimal" allowBlank="1" showErrorMessage="1" sqref="F111">
      <formula1>0</formula1>
      <formula2>NaN</formula2>
    </dataValidation>
    <dataValidation type="decimal" allowBlank="1" showErrorMessage="1" sqref="F112">
      <formula1>0</formula1>
      <formula2>NaN</formula2>
    </dataValidation>
    <dataValidation type="decimal" allowBlank="1" showErrorMessage="1" sqref="F113">
      <formula1>0</formula1>
      <formula2>NaN</formula2>
    </dataValidation>
    <dataValidation type="decimal" allowBlank="1" showErrorMessage="1" sqref="F114">
      <formula1>0</formula1>
      <formula2>NaN</formula2>
    </dataValidation>
    <dataValidation type="decimal" allowBlank="1" showErrorMessage="1" sqref="F115">
      <formula1>0</formula1>
      <formula2>NaN</formula2>
    </dataValidation>
    <dataValidation type="decimal" allowBlank="1" showErrorMessage="1" sqref="F116">
      <formula1>0</formula1>
      <formula2>NaN</formula2>
    </dataValidation>
    <dataValidation type="decimal" allowBlank="1" showErrorMessage="1" sqref="F117">
      <formula1>0</formula1>
      <formula2>NaN</formula2>
    </dataValidation>
    <dataValidation type="decimal" allowBlank="1" showErrorMessage="1" sqref="F118">
      <formula1>0</formula1>
      <formula2>NaN</formula2>
    </dataValidation>
    <dataValidation type="decimal" allowBlank="1" showErrorMessage="1" sqref="F119">
      <formula1>0</formula1>
      <formula2>NaN</formula2>
    </dataValidation>
    <dataValidation type="decimal" allowBlank="1" showErrorMessage="1" sqref="F120">
      <formula1>0</formula1>
      <formula2>NaN</formula2>
    </dataValidation>
    <dataValidation type="decimal" allowBlank="1" showErrorMessage="1" sqref="F121">
      <formula1>0</formula1>
      <formula2>NaN</formula2>
    </dataValidation>
    <dataValidation type="decimal" allowBlank="1" showErrorMessage="1" sqref="F122">
      <formula1>0</formula1>
      <formula2>NaN</formula2>
    </dataValidation>
    <dataValidation type="decimal" allowBlank="1" showErrorMessage="1" sqref="F123">
      <formula1>0</formula1>
      <formula2>NaN</formula2>
    </dataValidation>
    <dataValidation type="decimal" allowBlank="1" showErrorMessage="1" sqref="F124">
      <formula1>0</formula1>
      <formula2>NaN</formula2>
    </dataValidation>
    <dataValidation type="decimal" allowBlank="1" showErrorMessage="1" sqref="F125">
      <formula1>0</formula1>
      <formula2>NaN</formula2>
    </dataValidation>
    <dataValidation type="decimal" allowBlank="1" showErrorMessage="1" sqref="F126">
      <formula1>0</formula1>
      <formula2>NaN</formula2>
    </dataValidation>
    <dataValidation type="decimal" allowBlank="1" showErrorMessage="1" sqref="F127">
      <formula1>0</formula1>
      <formula2>NaN</formula2>
    </dataValidation>
    <dataValidation type="decimal" allowBlank="1" showErrorMessage="1" sqref="F128">
      <formula1>0</formula1>
      <formula2>NaN</formula2>
    </dataValidation>
    <dataValidation type="decimal" allowBlank="1" showErrorMessage="1" sqref="F129">
      <formula1>0</formula1>
      <formula2>NaN</formula2>
    </dataValidation>
    <dataValidation type="decimal" allowBlank="1" showErrorMessage="1" sqref="F130">
      <formula1>0</formula1>
      <formula2>NaN</formula2>
    </dataValidation>
    <dataValidation type="decimal" allowBlank="1" showErrorMessage="1" sqref="F131">
      <formula1>0</formula1>
      <formula2>NaN</formula2>
    </dataValidation>
    <dataValidation type="decimal" allowBlank="1" showErrorMessage="1" sqref="F132">
      <formula1>0</formula1>
      <formula2>NaN</formula2>
    </dataValidation>
    <dataValidation type="decimal" allowBlank="1" showErrorMessage="1" sqref="F133">
      <formula1>0</formula1>
      <formula2>NaN</formula2>
    </dataValidation>
    <dataValidation type="decimal" allowBlank="1" showErrorMessage="1" sqref="F134">
      <formula1>0</formula1>
      <formula2>NaN</formula2>
    </dataValidation>
    <dataValidation type="decimal" allowBlank="1" showErrorMessage="1" sqref="F135">
      <formula1>0</formula1>
      <formula2>NaN</formula2>
    </dataValidation>
    <dataValidation type="decimal" allowBlank="1" showErrorMessage="1" sqref="F136">
      <formula1>0</formula1>
      <formula2>NaN</formula2>
    </dataValidation>
    <dataValidation type="decimal" allowBlank="1" showErrorMessage="1" sqref="F137">
      <formula1>0</formula1>
      <formula2>NaN</formula2>
    </dataValidation>
    <dataValidation type="decimal" allowBlank="1" showErrorMessage="1" sqref="F138">
      <formula1>0</formula1>
      <formula2>NaN</formula2>
    </dataValidation>
    <dataValidation type="decimal" allowBlank="1" showErrorMessage="1" sqref="F139">
      <formula1>0</formula1>
      <formula2>NaN</formula2>
    </dataValidation>
    <dataValidation type="decimal" allowBlank="1" showErrorMessage="1" sqref="F140">
      <formula1>0</formula1>
      <formula2>NaN</formula2>
    </dataValidation>
    <dataValidation type="decimal" allowBlank="1" showErrorMessage="1" sqref="F141">
      <formula1>0</formula1>
      <formula2>NaN</formula2>
    </dataValidation>
    <dataValidation type="decimal" allowBlank="1" showErrorMessage="1" sqref="F17">
      <formula1>0</formula1>
      <formula2>NaN</formula2>
    </dataValidation>
    <dataValidation type="decimal" allowBlank="1" showErrorMessage="1" sqref="F18">
      <formula1>0</formula1>
      <formula2>NaN</formula2>
    </dataValidation>
    <dataValidation type="decimal" allowBlank="1" showErrorMessage="1" sqref="F19">
      <formula1>0</formula1>
      <formula2>NaN</formula2>
    </dataValidation>
    <dataValidation type="decimal" allowBlank="1" showErrorMessage="1" sqref="F20">
      <formula1>0</formula1>
      <formula2>NaN</formula2>
    </dataValidation>
    <dataValidation type="decimal" allowBlank="1" showErrorMessage="1" sqref="F21">
      <formula1>0</formula1>
      <formula2>NaN</formula2>
    </dataValidation>
    <dataValidation type="decimal" allowBlank="1" showErrorMessage="1" sqref="F22">
      <formula1>0</formula1>
      <formula2>NaN</formula2>
    </dataValidation>
    <dataValidation type="decimal" allowBlank="1" showErrorMessage="1" sqref="F23">
      <formula1>0</formula1>
      <formula2>NaN</formula2>
    </dataValidation>
    <dataValidation type="decimal" allowBlank="1" showErrorMessage="1" sqref="F24">
      <formula1>0</formula1>
      <formula2>NaN</formula2>
    </dataValidation>
    <dataValidation type="decimal" allowBlank="1" showErrorMessage="1" sqref="F25">
      <formula1>0</formula1>
      <formula2>NaN</formula2>
    </dataValidation>
    <dataValidation type="decimal" allowBlank="1" showErrorMessage="1" sqref="F26">
      <formula1>0</formula1>
      <formula2>NaN</formula2>
    </dataValidation>
    <dataValidation type="decimal" allowBlank="1" showErrorMessage="1" sqref="F27">
      <formula1>0</formula1>
      <formula2>NaN</formula2>
    </dataValidation>
    <dataValidation type="decimal" allowBlank="1" showErrorMessage="1" sqref="F28">
      <formula1>0</formula1>
      <formula2>NaN</formula2>
    </dataValidation>
    <dataValidation type="decimal" allowBlank="1" showErrorMessage="1" sqref="F29">
      <formula1>0</formula1>
      <formula2>NaN</formula2>
    </dataValidation>
    <dataValidation type="decimal" allowBlank="1" showErrorMessage="1" sqref="F30">
      <formula1>0</formula1>
      <formula2>NaN</formula2>
    </dataValidation>
    <dataValidation type="decimal" allowBlank="1" showErrorMessage="1" sqref="F31">
      <formula1>0</formula1>
      <formula2>NaN</formula2>
    </dataValidation>
    <dataValidation type="decimal" allowBlank="1" showErrorMessage="1" sqref="F32">
      <formula1>0</formula1>
      <formula2>NaN</formula2>
    </dataValidation>
    <dataValidation type="decimal" allowBlank="1" showErrorMessage="1" sqref="F33">
      <formula1>0</formula1>
      <formula2>NaN</formula2>
    </dataValidation>
    <dataValidation type="decimal" allowBlank="1" showErrorMessage="1" sqref="F34">
      <formula1>0</formula1>
      <formula2>NaN</formula2>
    </dataValidation>
    <dataValidation type="decimal" allowBlank="1" showErrorMessage="1" sqref="F35">
      <formula1>0</formula1>
      <formula2>NaN</formula2>
    </dataValidation>
    <dataValidation type="decimal" allowBlank="1" showErrorMessage="1" sqref="F36">
      <formula1>0</formula1>
      <formula2>NaN</formula2>
    </dataValidation>
    <dataValidation type="decimal" allowBlank="1" showErrorMessage="1" sqref="F37">
      <formula1>0</formula1>
      <formula2>NaN</formula2>
    </dataValidation>
    <dataValidation type="decimal" allowBlank="1" showErrorMessage="1" sqref="F38">
      <formula1>0</formula1>
      <formula2>NaN</formula2>
    </dataValidation>
    <dataValidation type="decimal" allowBlank="1" showErrorMessage="1" sqref="F39">
      <formula1>0</formula1>
      <formula2>NaN</formula2>
    </dataValidation>
    <dataValidation type="decimal" allowBlank="1" showErrorMessage="1" sqref="F40">
      <formula1>0</formula1>
      <formula2>NaN</formula2>
    </dataValidation>
    <dataValidation type="decimal" allowBlank="1" showErrorMessage="1" sqref="F41">
      <formula1>0</formula1>
      <formula2>NaN</formula2>
    </dataValidation>
    <dataValidation type="decimal" allowBlank="1" showErrorMessage="1" sqref="F42">
      <formula1>0</formula1>
      <formula2>NaN</formula2>
    </dataValidation>
    <dataValidation type="decimal" allowBlank="1" showErrorMessage="1" sqref="F43">
      <formula1>0</formula1>
      <formula2>NaN</formula2>
    </dataValidation>
    <dataValidation type="decimal" allowBlank="1" showErrorMessage="1" sqref="F44">
      <formula1>0</formula1>
      <formula2>NaN</formula2>
    </dataValidation>
    <dataValidation type="decimal" allowBlank="1" showErrorMessage="1" sqref="F45">
      <formula1>0</formula1>
      <formula2>NaN</formula2>
    </dataValidation>
    <dataValidation type="decimal" allowBlank="1" showErrorMessage="1" sqref="F46">
      <formula1>0</formula1>
      <formula2>NaN</formula2>
    </dataValidation>
    <dataValidation type="decimal" allowBlank="1" showErrorMessage="1" sqref="F47">
      <formula1>0</formula1>
      <formula2>NaN</formula2>
    </dataValidation>
    <dataValidation type="decimal" allowBlank="1" showErrorMessage="1" sqref="F48">
      <formula1>0</formula1>
      <formula2>NaN</formula2>
    </dataValidation>
    <dataValidation type="decimal" allowBlank="1" showErrorMessage="1" sqref="F49">
      <formula1>0</formula1>
      <formula2>NaN</formula2>
    </dataValidation>
    <dataValidation type="decimal" allowBlank="1" showErrorMessage="1" sqref="F50">
      <formula1>0</formula1>
      <formula2>NaN</formula2>
    </dataValidation>
    <dataValidation type="decimal" allowBlank="1" showErrorMessage="1" sqref="F51">
      <formula1>0</formula1>
      <formula2>NaN</formula2>
    </dataValidation>
    <dataValidation type="decimal" allowBlank="1" showErrorMessage="1" sqref="F52">
      <formula1>0</formula1>
      <formula2>NaN</formula2>
    </dataValidation>
    <dataValidation type="decimal" allowBlank="1" showErrorMessage="1" sqref="F53">
      <formula1>0</formula1>
      <formula2>NaN</formula2>
    </dataValidation>
    <dataValidation type="decimal" allowBlank="1" showErrorMessage="1" sqref="F54">
      <formula1>0</formula1>
      <formula2>NaN</formula2>
    </dataValidation>
    <dataValidation type="decimal" allowBlank="1" showErrorMessage="1" sqref="F55">
      <formula1>0</formula1>
      <formula2>NaN</formula2>
    </dataValidation>
    <dataValidation type="decimal" allowBlank="1" showErrorMessage="1" sqref="F56">
      <formula1>0</formula1>
      <formula2>NaN</formula2>
    </dataValidation>
    <dataValidation type="decimal" allowBlank="1" showErrorMessage="1" sqref="F57">
      <formula1>0</formula1>
      <formula2>NaN</formula2>
    </dataValidation>
    <dataValidation type="decimal" allowBlank="1" showErrorMessage="1" sqref="F58">
      <formula1>0</formula1>
      <formula2>NaN</formula2>
    </dataValidation>
    <dataValidation type="decimal" allowBlank="1" showErrorMessage="1" sqref="F59">
      <formula1>0</formula1>
      <formula2>NaN</formula2>
    </dataValidation>
    <dataValidation type="decimal" allowBlank="1" showErrorMessage="1" sqref="F60">
      <formula1>0</formula1>
      <formula2>NaN</formula2>
    </dataValidation>
    <dataValidation type="decimal" allowBlank="1" showErrorMessage="1" sqref="F61">
      <formula1>0</formula1>
      <formula2>NaN</formula2>
    </dataValidation>
    <dataValidation type="decimal" allowBlank="1" showErrorMessage="1" sqref="F62">
      <formula1>0</formula1>
      <formula2>NaN</formula2>
    </dataValidation>
    <dataValidation type="decimal" allowBlank="1" showErrorMessage="1" sqref="F63">
      <formula1>0</formula1>
      <formula2>NaN</formula2>
    </dataValidation>
    <dataValidation type="decimal" allowBlank="1" showErrorMessage="1" sqref="F64">
      <formula1>0</formula1>
      <formula2>NaN</formula2>
    </dataValidation>
    <dataValidation type="decimal" allowBlank="1" showErrorMessage="1" sqref="F65">
      <formula1>0</formula1>
      <formula2>NaN</formula2>
    </dataValidation>
    <dataValidation type="decimal" allowBlank="1" showErrorMessage="1" sqref="F66">
      <formula1>0</formula1>
      <formula2>NaN</formula2>
    </dataValidation>
    <dataValidation type="decimal" allowBlank="1" showErrorMessage="1" sqref="F67">
      <formula1>0</formula1>
      <formula2>NaN</formula2>
    </dataValidation>
    <dataValidation type="decimal" allowBlank="1" showErrorMessage="1" sqref="F68">
      <formula1>0</formula1>
      <formula2>NaN</formula2>
    </dataValidation>
    <dataValidation type="decimal" allowBlank="1" showErrorMessage="1" sqref="F69">
      <formula1>0</formula1>
      <formula2>NaN</formula2>
    </dataValidation>
    <dataValidation type="decimal" allowBlank="1" showErrorMessage="1" sqref="F70">
      <formula1>0</formula1>
      <formula2>NaN</formula2>
    </dataValidation>
    <dataValidation type="decimal" allowBlank="1" showErrorMessage="1" sqref="F71">
      <formula1>0</formula1>
      <formula2>NaN</formula2>
    </dataValidation>
    <dataValidation type="decimal" allowBlank="1" showErrorMessage="1" sqref="F72">
      <formula1>0</formula1>
      <formula2>NaN</formula2>
    </dataValidation>
    <dataValidation type="decimal" allowBlank="1" showErrorMessage="1" sqref="F73">
      <formula1>0</formula1>
      <formula2>NaN</formula2>
    </dataValidation>
    <dataValidation type="decimal" allowBlank="1" showErrorMessage="1" sqref="F74">
      <formula1>0</formula1>
      <formula2>NaN</formula2>
    </dataValidation>
    <dataValidation type="decimal" allowBlank="1" showErrorMessage="1" sqref="F75">
      <formula1>0</formula1>
      <formula2>NaN</formula2>
    </dataValidation>
    <dataValidation type="decimal" allowBlank="1" showErrorMessage="1" sqref="F76">
      <formula1>0</formula1>
      <formula2>NaN</formula2>
    </dataValidation>
    <dataValidation type="decimal" allowBlank="1" showErrorMessage="1" sqref="F77">
      <formula1>0</formula1>
      <formula2>NaN</formula2>
    </dataValidation>
    <dataValidation type="decimal" allowBlank="1" showErrorMessage="1" sqref="F78">
      <formula1>0</formula1>
      <formula2>NaN</formula2>
    </dataValidation>
    <dataValidation type="decimal" allowBlank="1" showErrorMessage="1" sqref="F79">
      <formula1>0</formula1>
      <formula2>NaN</formula2>
    </dataValidation>
    <dataValidation type="decimal" allowBlank="1" showErrorMessage="1" sqref="F80">
      <formula1>0</formula1>
      <formula2>NaN</formula2>
    </dataValidation>
    <dataValidation type="decimal" allowBlank="1" showErrorMessage="1" sqref="F81">
      <formula1>0</formula1>
      <formula2>NaN</formula2>
    </dataValidation>
    <dataValidation type="decimal" allowBlank="1" showErrorMessage="1" sqref="F82">
      <formula1>0</formula1>
      <formula2>NaN</formula2>
    </dataValidation>
    <dataValidation type="decimal" allowBlank="1" showErrorMessage="1" sqref="F83">
      <formula1>0</formula1>
      <formula2>NaN</formula2>
    </dataValidation>
    <dataValidation type="decimal" allowBlank="1" showErrorMessage="1" sqref="F84">
      <formula1>0</formula1>
      <formula2>NaN</formula2>
    </dataValidation>
    <dataValidation type="decimal" allowBlank="1" showErrorMessage="1" sqref="F85">
      <formula1>0</formula1>
      <formula2>NaN</formula2>
    </dataValidation>
    <dataValidation type="decimal" allowBlank="1" showErrorMessage="1" sqref="F86">
      <formula1>0</formula1>
      <formula2>NaN</formula2>
    </dataValidation>
    <dataValidation type="decimal" allowBlank="1" showErrorMessage="1" sqref="F87">
      <formula1>0</formula1>
      <formula2>NaN</formula2>
    </dataValidation>
    <dataValidation type="decimal" allowBlank="1" showErrorMessage="1" sqref="F88">
      <formula1>0</formula1>
      <formula2>NaN</formula2>
    </dataValidation>
    <dataValidation type="decimal" allowBlank="1" showErrorMessage="1" sqref="F89">
      <formula1>0</formula1>
      <formula2>NaN</formula2>
    </dataValidation>
    <dataValidation type="decimal" allowBlank="1" showErrorMessage="1" sqref="F90">
      <formula1>0</formula1>
      <formula2>NaN</formula2>
    </dataValidation>
    <dataValidation type="decimal" allowBlank="1" showErrorMessage="1" sqref="F91">
      <formula1>0</formula1>
      <formula2>NaN</formula2>
    </dataValidation>
    <dataValidation type="decimal" allowBlank="1" showErrorMessage="1" sqref="F92">
      <formula1>0</formula1>
      <formula2>NaN</formula2>
    </dataValidation>
    <dataValidation type="decimal" allowBlank="1" showErrorMessage="1" sqref="F93">
      <formula1>0</formula1>
      <formula2>NaN</formula2>
    </dataValidation>
    <dataValidation type="decimal" allowBlank="1" showErrorMessage="1" sqref="F94">
      <formula1>0</formula1>
      <formula2>NaN</formula2>
    </dataValidation>
    <dataValidation type="decimal" allowBlank="1" showErrorMessage="1" sqref="F95">
      <formula1>0</formula1>
      <formula2>NaN</formula2>
    </dataValidation>
    <dataValidation type="decimal" allowBlank="1" showErrorMessage="1" sqref="F96">
      <formula1>0</formula1>
      <formula2>NaN</formula2>
    </dataValidation>
    <dataValidation type="decimal" allowBlank="1" showErrorMessage="1" sqref="F97">
      <formula1>0</formula1>
      <formula2>NaN</formula2>
    </dataValidation>
    <dataValidation type="decimal" allowBlank="1" showErrorMessage="1" sqref="F98">
      <formula1>0</formula1>
      <formula2>NaN</formula2>
    </dataValidation>
    <dataValidation type="decimal" allowBlank="1" showErrorMessage="1" sqref="F99">
      <formula1>0</formula1>
      <formula2>NaN</formula2>
    </dataValidation>
    <dataValidation type="decimal" allowBlank="1" showErrorMessage="1" sqref="G100">
      <formula1>0</formula1>
      <formula2>NaN</formula2>
    </dataValidation>
    <dataValidation type="decimal" allowBlank="1" showErrorMessage="1" sqref="G101">
      <formula1>0</formula1>
      <formula2>NaN</formula2>
    </dataValidation>
    <dataValidation type="decimal" allowBlank="1" showErrorMessage="1" sqref="G102">
      <formula1>0</formula1>
      <formula2>NaN</formula2>
    </dataValidation>
    <dataValidation type="decimal" allowBlank="1" showErrorMessage="1" sqref="G103">
      <formula1>0</formula1>
      <formula2>NaN</formula2>
    </dataValidation>
    <dataValidation type="decimal" allowBlank="1" showErrorMessage="1" sqref="G104">
      <formula1>0</formula1>
      <formula2>NaN</formula2>
    </dataValidation>
    <dataValidation type="decimal" allowBlank="1" showErrorMessage="1" sqref="G105">
      <formula1>0</formula1>
      <formula2>NaN</formula2>
    </dataValidation>
    <dataValidation type="decimal" allowBlank="1" showErrorMessage="1" sqref="G106">
      <formula1>0</formula1>
      <formula2>NaN</formula2>
    </dataValidation>
    <dataValidation type="decimal" allowBlank="1" showErrorMessage="1" sqref="G107">
      <formula1>0</formula1>
      <formula2>NaN</formula2>
    </dataValidation>
    <dataValidation type="decimal" allowBlank="1" showErrorMessage="1" sqref="G108">
      <formula1>0</formula1>
      <formula2>NaN</formula2>
    </dataValidation>
    <dataValidation type="decimal" allowBlank="1" showErrorMessage="1" sqref="G109">
      <formula1>0</formula1>
      <formula2>NaN</formula2>
    </dataValidation>
    <dataValidation type="decimal" allowBlank="1" showErrorMessage="1" sqref="G110">
      <formula1>0</formula1>
      <formula2>NaN</formula2>
    </dataValidation>
    <dataValidation type="decimal" allowBlank="1" showErrorMessage="1" sqref="G111">
      <formula1>0</formula1>
      <formula2>NaN</formula2>
    </dataValidation>
    <dataValidation type="decimal" allowBlank="1" showErrorMessage="1" sqref="G112">
      <formula1>0</formula1>
      <formula2>NaN</formula2>
    </dataValidation>
    <dataValidation type="decimal" allowBlank="1" showErrorMessage="1" sqref="G113">
      <formula1>0</formula1>
      <formula2>NaN</formula2>
    </dataValidation>
    <dataValidation type="decimal" allowBlank="1" showErrorMessage="1" sqref="G114">
      <formula1>0</formula1>
      <formula2>NaN</formula2>
    </dataValidation>
    <dataValidation type="decimal" allowBlank="1" showErrorMessage="1" sqref="G115">
      <formula1>0</formula1>
      <formula2>NaN</formula2>
    </dataValidation>
    <dataValidation type="decimal" allowBlank="1" showErrorMessage="1" sqref="G116">
      <formula1>0</formula1>
      <formula2>NaN</formula2>
    </dataValidation>
    <dataValidation type="decimal" allowBlank="1" showErrorMessage="1" sqref="G117">
      <formula1>0</formula1>
      <formula2>NaN</formula2>
    </dataValidation>
    <dataValidation type="decimal" allowBlank="1" showErrorMessage="1" sqref="G118">
      <formula1>0</formula1>
      <formula2>NaN</formula2>
    </dataValidation>
    <dataValidation type="decimal" allowBlank="1" showErrorMessage="1" sqref="G119">
      <formula1>0</formula1>
      <formula2>NaN</formula2>
    </dataValidation>
    <dataValidation type="decimal" allowBlank="1" showErrorMessage="1" sqref="G120">
      <formula1>0</formula1>
      <formula2>NaN</formula2>
    </dataValidation>
    <dataValidation type="decimal" allowBlank="1" showErrorMessage="1" sqref="G121">
      <formula1>0</formula1>
      <formula2>NaN</formula2>
    </dataValidation>
    <dataValidation type="decimal" allowBlank="1" showErrorMessage="1" sqref="G122">
      <formula1>0</formula1>
      <formula2>NaN</formula2>
    </dataValidation>
    <dataValidation type="decimal" allowBlank="1" showErrorMessage="1" sqref="G123">
      <formula1>0</formula1>
      <formula2>NaN</formula2>
    </dataValidation>
    <dataValidation type="decimal" allowBlank="1" showErrorMessage="1" sqref="G124">
      <formula1>0</formula1>
      <formula2>NaN</formula2>
    </dataValidation>
    <dataValidation type="decimal" allowBlank="1" showErrorMessage="1" sqref="G125">
      <formula1>0</formula1>
      <formula2>NaN</formula2>
    </dataValidation>
    <dataValidation type="decimal" allowBlank="1" showErrorMessage="1" sqref="G126">
      <formula1>0</formula1>
      <formula2>NaN</formula2>
    </dataValidation>
    <dataValidation type="decimal" allowBlank="1" showErrorMessage="1" sqref="G127">
      <formula1>0</formula1>
      <formula2>NaN</formula2>
    </dataValidation>
    <dataValidation type="decimal" allowBlank="1" showErrorMessage="1" sqref="G128">
      <formula1>0</formula1>
      <formula2>NaN</formula2>
    </dataValidation>
    <dataValidation type="decimal" allowBlank="1" showErrorMessage="1" sqref="G129">
      <formula1>0</formula1>
      <formula2>NaN</formula2>
    </dataValidation>
    <dataValidation type="decimal" allowBlank="1" showErrorMessage="1" sqref="G130">
      <formula1>0</formula1>
      <formula2>NaN</formula2>
    </dataValidation>
    <dataValidation type="decimal" allowBlank="1" showErrorMessage="1" sqref="G131">
      <formula1>0</formula1>
      <formula2>NaN</formula2>
    </dataValidation>
    <dataValidation type="decimal" allowBlank="1" showErrorMessage="1" sqref="G132">
      <formula1>0</formula1>
      <formula2>NaN</formula2>
    </dataValidation>
    <dataValidation type="decimal" allowBlank="1" showErrorMessage="1" sqref="G133">
      <formula1>0</formula1>
      <formula2>NaN</formula2>
    </dataValidation>
    <dataValidation type="decimal" allowBlank="1" showErrorMessage="1" sqref="G134">
      <formula1>0</formula1>
      <formula2>NaN</formula2>
    </dataValidation>
    <dataValidation type="decimal" allowBlank="1" showErrorMessage="1" sqref="G135">
      <formula1>0</formula1>
      <formula2>NaN</formula2>
    </dataValidation>
    <dataValidation type="decimal" allowBlank="1" showErrorMessage="1" sqref="G136">
      <formula1>0</formula1>
      <formula2>NaN</formula2>
    </dataValidation>
    <dataValidation type="decimal" allowBlank="1" showErrorMessage="1" sqref="G137">
      <formula1>0</formula1>
      <formula2>NaN</formula2>
    </dataValidation>
    <dataValidation type="decimal" allowBlank="1" showErrorMessage="1" sqref="G138">
      <formula1>0</formula1>
      <formula2>NaN</formula2>
    </dataValidation>
    <dataValidation type="decimal" allowBlank="1" showErrorMessage="1" sqref="G139">
      <formula1>0</formula1>
      <formula2>NaN</formula2>
    </dataValidation>
    <dataValidation type="decimal" allowBlank="1" showErrorMessage="1" sqref="G140">
      <formula1>0</formula1>
      <formula2>NaN</formula2>
    </dataValidation>
    <dataValidation type="decimal" allowBlank="1" showErrorMessage="1" sqref="G141">
      <formula1>0</formula1>
      <formula2>NaN</formula2>
    </dataValidation>
    <dataValidation type="decimal" allowBlank="1" showErrorMessage="1" sqref="G17">
      <formula1>0</formula1>
      <formula2>NaN</formula2>
    </dataValidation>
    <dataValidation type="decimal" allowBlank="1" showErrorMessage="1" sqref="G18">
      <formula1>0</formula1>
      <formula2>NaN</formula2>
    </dataValidation>
    <dataValidation type="decimal" allowBlank="1" showErrorMessage="1" sqref="G19">
      <formula1>0</formula1>
      <formula2>NaN</formula2>
    </dataValidation>
    <dataValidation type="decimal" allowBlank="1" showErrorMessage="1" sqref="G20">
      <formula1>0</formula1>
      <formula2>NaN</formula2>
    </dataValidation>
    <dataValidation type="decimal" allowBlank="1" showErrorMessage="1" sqref="G21">
      <formula1>0</formula1>
      <formula2>NaN</formula2>
    </dataValidation>
    <dataValidation type="decimal" allowBlank="1" showErrorMessage="1" sqref="G22">
      <formula1>0</formula1>
      <formula2>NaN</formula2>
    </dataValidation>
    <dataValidation type="decimal" allowBlank="1" showErrorMessage="1" sqref="G23">
      <formula1>0</formula1>
      <formula2>NaN</formula2>
    </dataValidation>
    <dataValidation type="decimal" allowBlank="1" showErrorMessage="1" sqref="G24">
      <formula1>0</formula1>
      <formula2>NaN</formula2>
    </dataValidation>
    <dataValidation type="decimal" allowBlank="1" showErrorMessage="1" sqref="G25">
      <formula1>0</formula1>
      <formula2>NaN</formula2>
    </dataValidation>
    <dataValidation type="decimal" allowBlank="1" showErrorMessage="1" sqref="G26">
      <formula1>0</formula1>
      <formula2>NaN</formula2>
    </dataValidation>
    <dataValidation type="decimal" allowBlank="1" showErrorMessage="1" sqref="G27">
      <formula1>0</formula1>
      <formula2>NaN</formula2>
    </dataValidation>
    <dataValidation type="decimal" allowBlank="1" showErrorMessage="1" sqref="G28">
      <formula1>0</formula1>
      <formula2>NaN</formula2>
    </dataValidation>
    <dataValidation type="decimal" allowBlank="1" showErrorMessage="1" sqref="G29">
      <formula1>0</formula1>
      <formula2>NaN</formula2>
    </dataValidation>
    <dataValidation type="decimal" allowBlank="1" showErrorMessage="1" sqref="G30">
      <formula1>0</formula1>
      <formula2>NaN</formula2>
    </dataValidation>
    <dataValidation type="decimal" allowBlank="1" showErrorMessage="1" sqref="G31">
      <formula1>0</formula1>
      <formula2>NaN</formula2>
    </dataValidation>
    <dataValidation type="decimal" allowBlank="1" showErrorMessage="1" sqref="G32">
      <formula1>0</formula1>
      <formula2>NaN</formula2>
    </dataValidation>
    <dataValidation type="decimal" allowBlank="1" showErrorMessage="1" sqref="G33">
      <formula1>0</formula1>
      <formula2>NaN</formula2>
    </dataValidation>
    <dataValidation type="decimal" allowBlank="1" showErrorMessage="1" sqref="G34">
      <formula1>0</formula1>
      <formula2>NaN</formula2>
    </dataValidation>
    <dataValidation type="decimal" allowBlank="1" showErrorMessage="1" sqref="G35">
      <formula1>0</formula1>
      <formula2>NaN</formula2>
    </dataValidation>
    <dataValidation type="decimal" allowBlank="1" showErrorMessage="1" sqref="G36">
      <formula1>0</formula1>
      <formula2>NaN</formula2>
    </dataValidation>
    <dataValidation type="decimal" allowBlank="1" showErrorMessage="1" sqref="G37">
      <formula1>0</formula1>
      <formula2>NaN</formula2>
    </dataValidation>
    <dataValidation type="decimal" allowBlank="1" showErrorMessage="1" sqref="G38">
      <formula1>0</formula1>
      <formula2>NaN</formula2>
    </dataValidation>
    <dataValidation type="decimal" allowBlank="1" showErrorMessage="1" sqref="G39">
      <formula1>0</formula1>
      <formula2>NaN</formula2>
    </dataValidation>
    <dataValidation type="decimal" allowBlank="1" showErrorMessage="1" sqref="G40">
      <formula1>0</formula1>
      <formula2>NaN</formula2>
    </dataValidation>
    <dataValidation type="decimal" allowBlank="1" showErrorMessage="1" sqref="G41">
      <formula1>0</formula1>
      <formula2>NaN</formula2>
    </dataValidation>
    <dataValidation type="decimal" allowBlank="1" showErrorMessage="1" sqref="G42">
      <formula1>0</formula1>
      <formula2>NaN</formula2>
    </dataValidation>
    <dataValidation type="decimal" allowBlank="1" showErrorMessage="1" sqref="G43">
      <formula1>0</formula1>
      <formula2>NaN</formula2>
    </dataValidation>
    <dataValidation type="decimal" allowBlank="1" showErrorMessage="1" sqref="G44">
      <formula1>0</formula1>
      <formula2>NaN</formula2>
    </dataValidation>
    <dataValidation type="decimal" allowBlank="1" showErrorMessage="1" sqref="G45">
      <formula1>0</formula1>
      <formula2>NaN</formula2>
    </dataValidation>
    <dataValidation type="decimal" allowBlank="1" showErrorMessage="1" sqref="G46">
      <formula1>0</formula1>
      <formula2>NaN</formula2>
    </dataValidation>
    <dataValidation type="decimal" allowBlank="1" showErrorMessage="1" sqref="G47">
      <formula1>0</formula1>
      <formula2>NaN</formula2>
    </dataValidation>
    <dataValidation type="decimal" allowBlank="1" showErrorMessage="1" sqref="G48">
      <formula1>0</formula1>
      <formula2>NaN</formula2>
    </dataValidation>
    <dataValidation type="decimal" allowBlank="1" showErrorMessage="1" sqref="G49">
      <formula1>0</formula1>
      <formula2>NaN</formula2>
    </dataValidation>
    <dataValidation type="decimal" allowBlank="1" showErrorMessage="1" sqref="G50">
      <formula1>0</formula1>
      <formula2>NaN</formula2>
    </dataValidation>
    <dataValidation type="decimal" allowBlank="1" showErrorMessage="1" sqref="G51">
      <formula1>0</formula1>
      <formula2>NaN</formula2>
    </dataValidation>
    <dataValidation type="decimal" allowBlank="1" showErrorMessage="1" sqref="G52">
      <formula1>0</formula1>
      <formula2>NaN</formula2>
    </dataValidation>
    <dataValidation type="decimal" allowBlank="1" showErrorMessage="1" sqref="G53">
      <formula1>0</formula1>
      <formula2>NaN</formula2>
    </dataValidation>
    <dataValidation type="decimal" allowBlank="1" showErrorMessage="1" sqref="G54">
      <formula1>0</formula1>
      <formula2>NaN</formula2>
    </dataValidation>
    <dataValidation type="decimal" allowBlank="1" showErrorMessage="1" sqref="G55">
      <formula1>0</formula1>
      <formula2>NaN</formula2>
    </dataValidation>
    <dataValidation type="decimal" allowBlank="1" showErrorMessage="1" sqref="G56">
      <formula1>0</formula1>
      <formula2>NaN</formula2>
    </dataValidation>
    <dataValidation type="decimal" allowBlank="1" showErrorMessage="1" sqref="G57">
      <formula1>0</formula1>
      <formula2>NaN</formula2>
    </dataValidation>
    <dataValidation type="decimal" allowBlank="1" showErrorMessage="1" sqref="G58">
      <formula1>0</formula1>
      <formula2>NaN</formula2>
    </dataValidation>
    <dataValidation type="decimal" allowBlank="1" showErrorMessage="1" sqref="G59">
      <formula1>0</formula1>
      <formula2>NaN</formula2>
    </dataValidation>
    <dataValidation type="decimal" allowBlank="1" showErrorMessage="1" sqref="G60">
      <formula1>0</formula1>
      <formula2>NaN</formula2>
    </dataValidation>
    <dataValidation type="decimal" allowBlank="1" showErrorMessage="1" sqref="G61">
      <formula1>0</formula1>
      <formula2>NaN</formula2>
    </dataValidation>
    <dataValidation type="decimal" allowBlank="1" showErrorMessage="1" sqref="G62">
      <formula1>0</formula1>
      <formula2>NaN</formula2>
    </dataValidation>
    <dataValidation type="decimal" allowBlank="1" showErrorMessage="1" sqref="G63">
      <formula1>0</formula1>
      <formula2>NaN</formula2>
    </dataValidation>
    <dataValidation type="decimal" allowBlank="1" showErrorMessage="1" sqref="G64">
      <formula1>0</formula1>
      <formula2>NaN</formula2>
    </dataValidation>
    <dataValidation type="decimal" allowBlank="1" showErrorMessage="1" sqref="G65">
      <formula1>0</formula1>
      <formula2>NaN</formula2>
    </dataValidation>
    <dataValidation type="decimal" allowBlank="1" showErrorMessage="1" sqref="G66">
      <formula1>0</formula1>
      <formula2>NaN</formula2>
    </dataValidation>
    <dataValidation type="decimal" allowBlank="1" showErrorMessage="1" sqref="G67">
      <formula1>0</formula1>
      <formula2>NaN</formula2>
    </dataValidation>
    <dataValidation type="decimal" allowBlank="1" showErrorMessage="1" sqref="G68">
      <formula1>0</formula1>
      <formula2>NaN</formula2>
    </dataValidation>
    <dataValidation type="decimal" allowBlank="1" showErrorMessage="1" sqref="G69">
      <formula1>0</formula1>
      <formula2>NaN</formula2>
    </dataValidation>
    <dataValidation type="decimal" allowBlank="1" showErrorMessage="1" sqref="G70">
      <formula1>0</formula1>
      <formula2>NaN</formula2>
    </dataValidation>
    <dataValidation type="decimal" allowBlank="1" showErrorMessage="1" sqref="G71">
      <formula1>0</formula1>
      <formula2>NaN</formula2>
    </dataValidation>
    <dataValidation type="decimal" allowBlank="1" showErrorMessage="1" sqref="G72">
      <formula1>0</formula1>
      <formula2>NaN</formula2>
    </dataValidation>
    <dataValidation type="decimal" allowBlank="1" showErrorMessage="1" sqref="G73">
      <formula1>0</formula1>
      <formula2>NaN</formula2>
    </dataValidation>
    <dataValidation type="decimal" allowBlank="1" showErrorMessage="1" sqref="G74">
      <formula1>0</formula1>
      <formula2>NaN</formula2>
    </dataValidation>
    <dataValidation type="decimal" allowBlank="1" showErrorMessage="1" sqref="G75">
      <formula1>0</formula1>
      <formula2>NaN</formula2>
    </dataValidation>
    <dataValidation type="decimal" allowBlank="1" showErrorMessage="1" sqref="G76">
      <formula1>0</formula1>
      <formula2>NaN</formula2>
    </dataValidation>
    <dataValidation type="decimal" allowBlank="1" showErrorMessage="1" sqref="G77">
      <formula1>0</formula1>
      <formula2>NaN</formula2>
    </dataValidation>
    <dataValidation type="decimal" allowBlank="1" showErrorMessage="1" sqref="G78">
      <formula1>0</formula1>
      <formula2>NaN</formula2>
    </dataValidation>
    <dataValidation type="decimal" allowBlank="1" showErrorMessage="1" sqref="G79">
      <formula1>0</formula1>
      <formula2>NaN</formula2>
    </dataValidation>
    <dataValidation type="decimal" allowBlank="1" showErrorMessage="1" sqref="G80">
      <formula1>0</formula1>
      <formula2>NaN</formula2>
    </dataValidation>
    <dataValidation type="decimal" allowBlank="1" showErrorMessage="1" sqref="G81">
      <formula1>0</formula1>
      <formula2>NaN</formula2>
    </dataValidation>
    <dataValidation type="decimal" allowBlank="1" showErrorMessage="1" sqref="G82">
      <formula1>0</formula1>
      <formula2>NaN</formula2>
    </dataValidation>
    <dataValidation type="decimal" allowBlank="1" showErrorMessage="1" sqref="G83">
      <formula1>0</formula1>
      <formula2>NaN</formula2>
    </dataValidation>
    <dataValidation type="decimal" allowBlank="1" showErrorMessage="1" sqref="G84">
      <formula1>0</formula1>
      <formula2>NaN</formula2>
    </dataValidation>
    <dataValidation type="decimal" allowBlank="1" showErrorMessage="1" sqref="G85">
      <formula1>0</formula1>
      <formula2>NaN</formula2>
    </dataValidation>
    <dataValidation type="decimal" allowBlank="1" showErrorMessage="1" sqref="G86">
      <formula1>0</formula1>
      <formula2>NaN</formula2>
    </dataValidation>
    <dataValidation type="decimal" allowBlank="1" showErrorMessage="1" sqref="G87">
      <formula1>0</formula1>
      <formula2>NaN</formula2>
    </dataValidation>
    <dataValidation type="decimal" allowBlank="1" showErrorMessage="1" sqref="G88">
      <formula1>0</formula1>
      <formula2>NaN</formula2>
    </dataValidation>
    <dataValidation type="decimal" allowBlank="1" showErrorMessage="1" sqref="G89">
      <formula1>0</formula1>
      <formula2>NaN</formula2>
    </dataValidation>
    <dataValidation type="decimal" allowBlank="1" showErrorMessage="1" sqref="G90">
      <formula1>0</formula1>
      <formula2>NaN</formula2>
    </dataValidation>
    <dataValidation type="decimal" allowBlank="1" showErrorMessage="1" sqref="G91">
      <formula1>0</formula1>
      <formula2>NaN</formula2>
    </dataValidation>
    <dataValidation type="decimal" allowBlank="1" showErrorMessage="1" sqref="G92">
      <formula1>0</formula1>
      <formula2>NaN</formula2>
    </dataValidation>
    <dataValidation type="decimal" allowBlank="1" showErrorMessage="1" sqref="G93">
      <formula1>0</formula1>
      <formula2>NaN</formula2>
    </dataValidation>
    <dataValidation type="decimal" allowBlank="1" showErrorMessage="1" sqref="G94">
      <formula1>0</formula1>
      <formula2>NaN</formula2>
    </dataValidation>
    <dataValidation type="decimal" allowBlank="1" showErrorMessage="1" sqref="G95">
      <formula1>0</formula1>
      <formula2>NaN</formula2>
    </dataValidation>
    <dataValidation type="decimal" allowBlank="1" showErrorMessage="1" sqref="G96">
      <formula1>0</formula1>
      <formula2>NaN</formula2>
    </dataValidation>
    <dataValidation type="decimal" allowBlank="1" showErrorMessage="1" sqref="G97">
      <formula1>0</formula1>
      <formula2>NaN</formula2>
    </dataValidation>
    <dataValidation type="decimal" allowBlank="1" showErrorMessage="1" sqref="G98">
      <formula1>0</formula1>
      <formula2>NaN</formula2>
    </dataValidation>
    <dataValidation type="decimal" allowBlank="1" showErrorMessage="1" sqref="G99">
      <formula1>0</formula1>
      <formula2>NaN</formula2>
    </dataValidation>
    <dataValidation type="decimal" allowBlank="1" showErrorMessage="1" sqref="H100">
      <formula1>0</formula1>
      <formula2>NaN</formula2>
    </dataValidation>
    <dataValidation type="decimal" allowBlank="1" showErrorMessage="1" sqref="H101">
      <formula1>0</formula1>
      <formula2>NaN</formula2>
    </dataValidation>
    <dataValidation type="decimal" allowBlank="1" showErrorMessage="1" sqref="H102">
      <formula1>0</formula1>
      <formula2>NaN</formula2>
    </dataValidation>
    <dataValidation type="decimal" allowBlank="1" showErrorMessage="1" sqref="H103">
      <formula1>0</formula1>
      <formula2>NaN</formula2>
    </dataValidation>
    <dataValidation type="decimal" allowBlank="1" showErrorMessage="1" sqref="H104">
      <formula1>0</formula1>
      <formula2>NaN</formula2>
    </dataValidation>
    <dataValidation type="decimal" allowBlank="1" showErrorMessage="1" sqref="H105">
      <formula1>0</formula1>
      <formula2>NaN</formula2>
    </dataValidation>
    <dataValidation type="decimal" allowBlank="1" showErrorMessage="1" sqref="H106">
      <formula1>0</formula1>
      <formula2>NaN</formula2>
    </dataValidation>
    <dataValidation type="decimal" allowBlank="1" showErrorMessage="1" sqref="H107">
      <formula1>0</formula1>
      <formula2>NaN</formula2>
    </dataValidation>
    <dataValidation type="decimal" allowBlank="1" showErrorMessage="1" sqref="H108">
      <formula1>0</formula1>
      <formula2>NaN</formula2>
    </dataValidation>
    <dataValidation type="decimal" allowBlank="1" showErrorMessage="1" sqref="H109">
      <formula1>0</formula1>
      <formula2>NaN</formula2>
    </dataValidation>
    <dataValidation type="decimal" allowBlank="1" showErrorMessage="1" sqref="H110">
      <formula1>0</formula1>
      <formula2>NaN</formula2>
    </dataValidation>
    <dataValidation type="decimal" allowBlank="1" showErrorMessage="1" sqref="H111">
      <formula1>0</formula1>
      <formula2>NaN</formula2>
    </dataValidation>
    <dataValidation type="decimal" allowBlank="1" showErrorMessage="1" sqref="H112">
      <formula1>0</formula1>
      <formula2>NaN</formula2>
    </dataValidation>
    <dataValidation type="decimal" allowBlank="1" showErrorMessage="1" sqref="H113">
      <formula1>0</formula1>
      <formula2>NaN</formula2>
    </dataValidation>
    <dataValidation type="decimal" allowBlank="1" showErrorMessage="1" sqref="H114">
      <formula1>0</formula1>
      <formula2>NaN</formula2>
    </dataValidation>
    <dataValidation type="decimal" allowBlank="1" showErrorMessage="1" sqref="H115">
      <formula1>0</formula1>
      <formula2>NaN</formula2>
    </dataValidation>
    <dataValidation type="decimal" allowBlank="1" showErrorMessage="1" sqref="H116">
      <formula1>0</formula1>
      <formula2>NaN</formula2>
    </dataValidation>
    <dataValidation type="decimal" allowBlank="1" showErrorMessage="1" sqref="H117">
      <formula1>0</formula1>
      <formula2>NaN</formula2>
    </dataValidation>
    <dataValidation type="decimal" allowBlank="1" showErrorMessage="1" sqref="H118">
      <formula1>0</formula1>
      <formula2>NaN</formula2>
    </dataValidation>
    <dataValidation type="decimal" allowBlank="1" showErrorMessage="1" sqref="H119">
      <formula1>0</formula1>
      <formula2>NaN</formula2>
    </dataValidation>
    <dataValidation type="decimal" allowBlank="1" showErrorMessage="1" sqref="H120">
      <formula1>0</formula1>
      <formula2>NaN</formula2>
    </dataValidation>
    <dataValidation type="decimal" allowBlank="1" showErrorMessage="1" sqref="H121">
      <formula1>0</formula1>
      <formula2>NaN</formula2>
    </dataValidation>
    <dataValidation type="decimal" allowBlank="1" showErrorMessage="1" sqref="H122">
      <formula1>0</formula1>
      <formula2>NaN</formula2>
    </dataValidation>
    <dataValidation type="decimal" allowBlank="1" showErrorMessage="1" sqref="H123">
      <formula1>0</formula1>
      <formula2>NaN</formula2>
    </dataValidation>
    <dataValidation type="decimal" allowBlank="1" showErrorMessage="1" sqref="H124">
      <formula1>0</formula1>
      <formula2>NaN</formula2>
    </dataValidation>
    <dataValidation type="decimal" allowBlank="1" showErrorMessage="1" sqref="H125">
      <formula1>0</formula1>
      <formula2>NaN</formula2>
    </dataValidation>
    <dataValidation type="decimal" allowBlank="1" showErrorMessage="1" sqref="H126">
      <formula1>0</formula1>
      <formula2>NaN</formula2>
    </dataValidation>
    <dataValidation type="decimal" allowBlank="1" showErrorMessage="1" sqref="H127">
      <formula1>0</formula1>
      <formula2>NaN</formula2>
    </dataValidation>
    <dataValidation type="decimal" allowBlank="1" showErrorMessage="1" sqref="H128">
      <formula1>0</formula1>
      <formula2>NaN</formula2>
    </dataValidation>
    <dataValidation type="decimal" allowBlank="1" showErrorMessage="1" sqref="H129">
      <formula1>0</formula1>
      <formula2>NaN</formula2>
    </dataValidation>
    <dataValidation type="decimal" allowBlank="1" showErrorMessage="1" sqref="H130">
      <formula1>0</formula1>
      <formula2>NaN</formula2>
    </dataValidation>
    <dataValidation type="decimal" allowBlank="1" showErrorMessage="1" sqref="H131">
      <formula1>0</formula1>
      <formula2>NaN</formula2>
    </dataValidation>
    <dataValidation type="decimal" allowBlank="1" showErrorMessage="1" sqref="H132">
      <formula1>0</formula1>
      <formula2>NaN</formula2>
    </dataValidation>
    <dataValidation type="decimal" allowBlank="1" showErrorMessage="1" sqref="H133">
      <formula1>0</formula1>
      <formula2>NaN</formula2>
    </dataValidation>
    <dataValidation type="decimal" allowBlank="1" showErrorMessage="1" sqref="H134">
      <formula1>0</formula1>
      <formula2>NaN</formula2>
    </dataValidation>
    <dataValidation type="decimal" allowBlank="1" showErrorMessage="1" sqref="H135">
      <formula1>0</formula1>
      <formula2>NaN</formula2>
    </dataValidation>
    <dataValidation type="decimal" allowBlank="1" showErrorMessage="1" sqref="H136">
      <formula1>0</formula1>
      <formula2>NaN</formula2>
    </dataValidation>
    <dataValidation type="decimal" allowBlank="1" showErrorMessage="1" sqref="H137">
      <formula1>0</formula1>
      <formula2>NaN</formula2>
    </dataValidation>
    <dataValidation type="decimal" allowBlank="1" showErrorMessage="1" sqref="H138">
      <formula1>0</formula1>
      <formula2>NaN</formula2>
    </dataValidation>
    <dataValidation type="decimal" allowBlank="1" showErrorMessage="1" sqref="H139">
      <formula1>0</formula1>
      <formula2>NaN</formula2>
    </dataValidation>
    <dataValidation type="decimal" allowBlank="1" showErrorMessage="1" sqref="H140">
      <formula1>0</formula1>
      <formula2>NaN</formula2>
    </dataValidation>
    <dataValidation type="decimal" allowBlank="1" showErrorMessage="1" sqref="H141">
      <formula1>0</formula1>
      <formula2>NaN</formula2>
    </dataValidation>
    <dataValidation type="decimal" allowBlank="1" showErrorMessage="1" sqref="H17">
      <formula1>0</formula1>
      <formula2>NaN</formula2>
    </dataValidation>
    <dataValidation type="decimal" allowBlank="1" showErrorMessage="1" sqref="H18">
      <formula1>0</formula1>
      <formula2>NaN</formula2>
    </dataValidation>
    <dataValidation type="decimal" allowBlank="1" showErrorMessage="1" sqref="H19">
      <formula1>0</formula1>
      <formula2>NaN</formula2>
    </dataValidation>
    <dataValidation type="decimal" allowBlank="1" showErrorMessage="1" sqref="H20">
      <formula1>0</formula1>
      <formula2>NaN</formula2>
    </dataValidation>
    <dataValidation type="decimal" allowBlank="1" showErrorMessage="1" sqref="H21">
      <formula1>0</formula1>
      <formula2>NaN</formula2>
    </dataValidation>
    <dataValidation type="decimal" allowBlank="1" showErrorMessage="1" sqref="H22">
      <formula1>0</formula1>
      <formula2>NaN</formula2>
    </dataValidation>
    <dataValidation type="decimal" allowBlank="1" showErrorMessage="1" sqref="H23">
      <formula1>0</formula1>
      <formula2>NaN</formula2>
    </dataValidation>
    <dataValidation type="decimal" allowBlank="1" showErrorMessage="1" sqref="H24">
      <formula1>0</formula1>
      <formula2>NaN</formula2>
    </dataValidation>
    <dataValidation type="decimal" allowBlank="1" showErrorMessage="1" sqref="H25">
      <formula1>0</formula1>
      <formula2>NaN</formula2>
    </dataValidation>
    <dataValidation type="decimal" allowBlank="1" showErrorMessage="1" sqref="H26">
      <formula1>0</formula1>
      <formula2>NaN</formula2>
    </dataValidation>
    <dataValidation type="decimal" allowBlank="1" showErrorMessage="1" sqref="H27">
      <formula1>0</formula1>
      <formula2>NaN</formula2>
    </dataValidation>
    <dataValidation type="decimal" allowBlank="1" showErrorMessage="1" sqref="H28">
      <formula1>0</formula1>
      <formula2>NaN</formula2>
    </dataValidation>
    <dataValidation type="decimal" allowBlank="1" showErrorMessage="1" sqref="H29">
      <formula1>0</formula1>
      <formula2>NaN</formula2>
    </dataValidation>
    <dataValidation type="decimal" allowBlank="1" showErrorMessage="1" sqref="H30">
      <formula1>0</formula1>
      <formula2>NaN</formula2>
    </dataValidation>
    <dataValidation type="decimal" allowBlank="1" showErrorMessage="1" sqref="H31">
      <formula1>0</formula1>
      <formula2>NaN</formula2>
    </dataValidation>
    <dataValidation type="decimal" allowBlank="1" showErrorMessage="1" sqref="H32">
      <formula1>0</formula1>
      <formula2>NaN</formula2>
    </dataValidation>
    <dataValidation type="decimal" allowBlank="1" showErrorMessage="1" sqref="H33">
      <formula1>0</formula1>
      <formula2>NaN</formula2>
    </dataValidation>
    <dataValidation type="decimal" allowBlank="1" showErrorMessage="1" sqref="H34">
      <formula1>0</formula1>
      <formula2>NaN</formula2>
    </dataValidation>
    <dataValidation type="decimal" allowBlank="1" showErrorMessage="1" sqref="H35">
      <formula1>0</formula1>
      <formula2>NaN</formula2>
    </dataValidation>
    <dataValidation type="decimal" allowBlank="1" showErrorMessage="1" sqref="H36">
      <formula1>0</formula1>
      <formula2>NaN</formula2>
    </dataValidation>
    <dataValidation type="decimal" allowBlank="1" showErrorMessage="1" sqref="H37">
      <formula1>0</formula1>
      <formula2>NaN</formula2>
    </dataValidation>
    <dataValidation type="decimal" allowBlank="1" showErrorMessage="1" sqref="H38">
      <formula1>0</formula1>
      <formula2>NaN</formula2>
    </dataValidation>
    <dataValidation type="decimal" allowBlank="1" showErrorMessage="1" sqref="H39">
      <formula1>0</formula1>
      <formula2>NaN</formula2>
    </dataValidation>
    <dataValidation type="decimal" allowBlank="1" showErrorMessage="1" sqref="H40">
      <formula1>0</formula1>
      <formula2>NaN</formula2>
    </dataValidation>
    <dataValidation type="decimal" allowBlank="1" showErrorMessage="1" sqref="H41">
      <formula1>0</formula1>
      <formula2>NaN</formula2>
    </dataValidation>
    <dataValidation type="decimal" allowBlank="1" showErrorMessage="1" sqref="H42">
      <formula1>0</formula1>
      <formula2>NaN</formula2>
    </dataValidation>
    <dataValidation type="decimal" allowBlank="1" showErrorMessage="1" sqref="H43">
      <formula1>0</formula1>
      <formula2>NaN</formula2>
    </dataValidation>
    <dataValidation type="decimal" allowBlank="1" showErrorMessage="1" sqref="H44">
      <formula1>0</formula1>
      <formula2>NaN</formula2>
    </dataValidation>
    <dataValidation type="decimal" allowBlank="1" showErrorMessage="1" sqref="H45">
      <formula1>0</formula1>
      <formula2>NaN</formula2>
    </dataValidation>
    <dataValidation type="decimal" allowBlank="1" showErrorMessage="1" sqref="H46">
      <formula1>0</formula1>
      <formula2>NaN</formula2>
    </dataValidation>
    <dataValidation type="decimal" allowBlank="1" showErrorMessage="1" sqref="H47">
      <formula1>0</formula1>
      <formula2>NaN</formula2>
    </dataValidation>
    <dataValidation type="decimal" allowBlank="1" showErrorMessage="1" sqref="H48">
      <formula1>0</formula1>
      <formula2>NaN</formula2>
    </dataValidation>
    <dataValidation type="decimal" allowBlank="1" showErrorMessage="1" sqref="H49">
      <formula1>0</formula1>
      <formula2>NaN</formula2>
    </dataValidation>
    <dataValidation type="decimal" allowBlank="1" showErrorMessage="1" sqref="H50">
      <formula1>0</formula1>
      <formula2>NaN</formula2>
    </dataValidation>
    <dataValidation type="decimal" allowBlank="1" showErrorMessage="1" sqref="H51">
      <formula1>0</formula1>
      <formula2>NaN</formula2>
    </dataValidation>
    <dataValidation type="decimal" allowBlank="1" showErrorMessage="1" sqref="H52">
      <formula1>0</formula1>
      <formula2>NaN</formula2>
    </dataValidation>
    <dataValidation type="decimal" allowBlank="1" showErrorMessage="1" sqref="H53">
      <formula1>0</formula1>
      <formula2>NaN</formula2>
    </dataValidation>
    <dataValidation type="decimal" allowBlank="1" showErrorMessage="1" sqref="H54">
      <formula1>0</formula1>
      <formula2>NaN</formula2>
    </dataValidation>
    <dataValidation type="decimal" allowBlank="1" showErrorMessage="1" sqref="H55">
      <formula1>0</formula1>
      <formula2>NaN</formula2>
    </dataValidation>
    <dataValidation type="decimal" allowBlank="1" showErrorMessage="1" sqref="H56">
      <formula1>0</formula1>
      <formula2>NaN</formula2>
    </dataValidation>
    <dataValidation type="decimal" allowBlank="1" showErrorMessage="1" sqref="H57">
      <formula1>0</formula1>
      <formula2>NaN</formula2>
    </dataValidation>
    <dataValidation type="decimal" allowBlank="1" showErrorMessage="1" sqref="H58">
      <formula1>0</formula1>
      <formula2>NaN</formula2>
    </dataValidation>
    <dataValidation type="decimal" allowBlank="1" showErrorMessage="1" sqref="H59">
      <formula1>0</formula1>
      <formula2>NaN</formula2>
    </dataValidation>
    <dataValidation type="decimal" allowBlank="1" showErrorMessage="1" sqref="H60">
      <formula1>0</formula1>
      <formula2>NaN</formula2>
    </dataValidation>
    <dataValidation type="decimal" allowBlank="1" showErrorMessage="1" sqref="H61">
      <formula1>0</formula1>
      <formula2>NaN</formula2>
    </dataValidation>
    <dataValidation type="decimal" allowBlank="1" showErrorMessage="1" sqref="H62">
      <formula1>0</formula1>
      <formula2>NaN</formula2>
    </dataValidation>
    <dataValidation type="decimal" allowBlank="1" showErrorMessage="1" sqref="H63">
      <formula1>0</formula1>
      <formula2>NaN</formula2>
    </dataValidation>
    <dataValidation type="decimal" allowBlank="1" showErrorMessage="1" sqref="H64">
      <formula1>0</formula1>
      <formula2>NaN</formula2>
    </dataValidation>
    <dataValidation type="decimal" allowBlank="1" showErrorMessage="1" sqref="H65">
      <formula1>0</formula1>
      <formula2>NaN</formula2>
    </dataValidation>
    <dataValidation type="decimal" allowBlank="1" showErrorMessage="1" sqref="H66">
      <formula1>0</formula1>
      <formula2>NaN</formula2>
    </dataValidation>
    <dataValidation type="decimal" allowBlank="1" showErrorMessage="1" sqref="H67">
      <formula1>0</formula1>
      <formula2>NaN</formula2>
    </dataValidation>
    <dataValidation type="decimal" allowBlank="1" showErrorMessage="1" sqref="H68">
      <formula1>0</formula1>
      <formula2>NaN</formula2>
    </dataValidation>
    <dataValidation type="decimal" allowBlank="1" showErrorMessage="1" sqref="H69">
      <formula1>0</formula1>
      <formula2>NaN</formula2>
    </dataValidation>
    <dataValidation type="decimal" allowBlank="1" showErrorMessage="1" sqref="H70">
      <formula1>0</formula1>
      <formula2>NaN</formula2>
    </dataValidation>
    <dataValidation type="decimal" allowBlank="1" showErrorMessage="1" sqref="H71">
      <formula1>0</formula1>
      <formula2>NaN</formula2>
    </dataValidation>
    <dataValidation type="decimal" allowBlank="1" showErrorMessage="1" sqref="H72">
      <formula1>0</formula1>
      <formula2>NaN</formula2>
    </dataValidation>
    <dataValidation type="decimal" allowBlank="1" showErrorMessage="1" sqref="H73">
      <formula1>0</formula1>
      <formula2>NaN</formula2>
    </dataValidation>
    <dataValidation type="decimal" allowBlank="1" showErrorMessage="1" sqref="H74">
      <formula1>0</formula1>
      <formula2>NaN</formula2>
    </dataValidation>
    <dataValidation type="decimal" allowBlank="1" showErrorMessage="1" sqref="H75">
      <formula1>0</formula1>
      <formula2>NaN</formula2>
    </dataValidation>
    <dataValidation type="decimal" allowBlank="1" showErrorMessage="1" sqref="H76">
      <formula1>0</formula1>
      <formula2>NaN</formula2>
    </dataValidation>
    <dataValidation type="decimal" allowBlank="1" showErrorMessage="1" sqref="H77">
      <formula1>0</formula1>
      <formula2>NaN</formula2>
    </dataValidation>
    <dataValidation type="decimal" allowBlank="1" showErrorMessage="1" sqref="H78">
      <formula1>0</formula1>
      <formula2>NaN</formula2>
    </dataValidation>
    <dataValidation type="decimal" allowBlank="1" showErrorMessage="1" sqref="H79">
      <formula1>0</formula1>
      <formula2>NaN</formula2>
    </dataValidation>
    <dataValidation type="decimal" allowBlank="1" showErrorMessage="1" sqref="H80">
      <formula1>0</formula1>
      <formula2>NaN</formula2>
    </dataValidation>
    <dataValidation type="decimal" allowBlank="1" showErrorMessage="1" sqref="H81">
      <formula1>0</formula1>
      <formula2>NaN</formula2>
    </dataValidation>
    <dataValidation type="decimal" allowBlank="1" showErrorMessage="1" sqref="H82">
      <formula1>0</formula1>
      <formula2>NaN</formula2>
    </dataValidation>
    <dataValidation type="decimal" allowBlank="1" showErrorMessage="1" sqref="H83">
      <formula1>0</formula1>
      <formula2>NaN</formula2>
    </dataValidation>
    <dataValidation type="decimal" allowBlank="1" showErrorMessage="1" sqref="H84">
      <formula1>0</formula1>
      <formula2>NaN</formula2>
    </dataValidation>
    <dataValidation type="decimal" allowBlank="1" showErrorMessage="1" sqref="H85">
      <formula1>0</formula1>
      <formula2>NaN</formula2>
    </dataValidation>
    <dataValidation type="decimal" allowBlank="1" showErrorMessage="1" sqref="H86">
      <formula1>0</formula1>
      <formula2>NaN</formula2>
    </dataValidation>
    <dataValidation type="decimal" allowBlank="1" showErrorMessage="1" sqref="H87">
      <formula1>0</formula1>
      <formula2>NaN</formula2>
    </dataValidation>
    <dataValidation type="decimal" allowBlank="1" showErrorMessage="1" sqref="H88">
      <formula1>0</formula1>
      <formula2>NaN</formula2>
    </dataValidation>
    <dataValidation type="decimal" allowBlank="1" showErrorMessage="1" sqref="H89">
      <formula1>0</formula1>
      <formula2>NaN</formula2>
    </dataValidation>
    <dataValidation type="decimal" allowBlank="1" showErrorMessage="1" sqref="H90">
      <formula1>0</formula1>
      <formula2>NaN</formula2>
    </dataValidation>
    <dataValidation type="decimal" allowBlank="1" showErrorMessage="1" sqref="H91">
      <formula1>0</formula1>
      <formula2>NaN</formula2>
    </dataValidation>
    <dataValidation type="decimal" allowBlank="1" showErrorMessage="1" sqref="H92">
      <formula1>0</formula1>
      <formula2>NaN</formula2>
    </dataValidation>
    <dataValidation type="decimal" allowBlank="1" showErrorMessage="1" sqref="H93">
      <formula1>0</formula1>
      <formula2>NaN</formula2>
    </dataValidation>
    <dataValidation type="decimal" allowBlank="1" showErrorMessage="1" sqref="H94">
      <formula1>0</formula1>
      <formula2>NaN</formula2>
    </dataValidation>
    <dataValidation type="decimal" allowBlank="1" showErrorMessage="1" sqref="H95">
      <formula1>0</formula1>
      <formula2>NaN</formula2>
    </dataValidation>
    <dataValidation type="decimal" allowBlank="1" showErrorMessage="1" sqref="H96">
      <formula1>0</formula1>
      <formula2>NaN</formula2>
    </dataValidation>
    <dataValidation type="decimal" allowBlank="1" showErrorMessage="1" sqref="H97">
      <formula1>0</formula1>
      <formula2>NaN</formula2>
    </dataValidation>
    <dataValidation type="decimal" allowBlank="1" showErrorMessage="1" sqref="H98">
      <formula1>0</formula1>
      <formula2>NaN</formula2>
    </dataValidation>
    <dataValidation type="decimal" allowBlank="1" showErrorMessage="1" sqref="H99">
      <formula1>0</formula1>
      <formula2>NaN</formula2>
    </dataValidation>
    <dataValidation type="decimal" allowBlank="1" showErrorMessage="1" sqref="I100">
      <formula1>0</formula1>
      <formula2>NaN</formula2>
    </dataValidation>
    <dataValidation type="decimal" allowBlank="1" showErrorMessage="1" sqref="I101">
      <formula1>0</formula1>
      <formula2>NaN</formula2>
    </dataValidation>
    <dataValidation type="decimal" allowBlank="1" showErrorMessage="1" sqref="I102">
      <formula1>0</formula1>
      <formula2>NaN</formula2>
    </dataValidation>
    <dataValidation type="decimal" allowBlank="1" showErrorMessage="1" sqref="I103">
      <formula1>0</formula1>
      <formula2>NaN</formula2>
    </dataValidation>
    <dataValidation type="decimal" allowBlank="1" showErrorMessage="1" sqref="I104">
      <formula1>0</formula1>
      <formula2>NaN</formula2>
    </dataValidation>
    <dataValidation type="decimal" allowBlank="1" showErrorMessage="1" sqref="I105">
      <formula1>0</formula1>
      <formula2>NaN</formula2>
    </dataValidation>
    <dataValidation type="decimal" allowBlank="1" showErrorMessage="1" sqref="I106">
      <formula1>0</formula1>
      <formula2>NaN</formula2>
    </dataValidation>
    <dataValidation type="decimal" allowBlank="1" showErrorMessage="1" sqref="I107">
      <formula1>0</formula1>
      <formula2>NaN</formula2>
    </dataValidation>
    <dataValidation type="decimal" allowBlank="1" showErrorMessage="1" sqref="I108">
      <formula1>0</formula1>
      <formula2>NaN</formula2>
    </dataValidation>
    <dataValidation type="decimal" allowBlank="1" showErrorMessage="1" sqref="I109">
      <formula1>0</formula1>
      <formula2>NaN</formula2>
    </dataValidation>
    <dataValidation type="decimal" allowBlank="1" showErrorMessage="1" sqref="I110">
      <formula1>0</formula1>
      <formula2>NaN</formula2>
    </dataValidation>
    <dataValidation type="decimal" allowBlank="1" showErrorMessage="1" sqref="I111">
      <formula1>0</formula1>
      <formula2>NaN</formula2>
    </dataValidation>
    <dataValidation type="decimal" allowBlank="1" showErrorMessage="1" sqref="I112">
      <formula1>0</formula1>
      <formula2>NaN</formula2>
    </dataValidation>
    <dataValidation type="decimal" allowBlank="1" showErrorMessage="1" sqref="I113">
      <formula1>0</formula1>
      <formula2>NaN</formula2>
    </dataValidation>
    <dataValidation type="decimal" allowBlank="1" showErrorMessage="1" sqref="I114">
      <formula1>0</formula1>
      <formula2>NaN</formula2>
    </dataValidation>
    <dataValidation type="decimal" allowBlank="1" showErrorMessage="1" sqref="I115">
      <formula1>0</formula1>
      <formula2>NaN</formula2>
    </dataValidation>
    <dataValidation type="decimal" allowBlank="1" showErrorMessage="1" sqref="I116">
      <formula1>0</formula1>
      <formula2>NaN</formula2>
    </dataValidation>
    <dataValidation type="decimal" allowBlank="1" showErrorMessage="1" sqref="I117">
      <formula1>0</formula1>
      <formula2>NaN</formula2>
    </dataValidation>
    <dataValidation type="decimal" allowBlank="1" showErrorMessage="1" sqref="I118">
      <formula1>0</formula1>
      <formula2>NaN</formula2>
    </dataValidation>
    <dataValidation type="decimal" allowBlank="1" showErrorMessage="1" sqref="I119">
      <formula1>0</formula1>
      <formula2>NaN</formula2>
    </dataValidation>
    <dataValidation type="decimal" allowBlank="1" showErrorMessage="1" sqref="I120">
      <formula1>0</formula1>
      <formula2>NaN</formula2>
    </dataValidation>
    <dataValidation type="decimal" allowBlank="1" showErrorMessage="1" sqref="I121">
      <formula1>0</formula1>
      <formula2>NaN</formula2>
    </dataValidation>
    <dataValidation type="decimal" allowBlank="1" showErrorMessage="1" sqref="I122">
      <formula1>0</formula1>
      <formula2>NaN</formula2>
    </dataValidation>
    <dataValidation type="decimal" allowBlank="1" showErrorMessage="1" sqref="I123">
      <formula1>0</formula1>
      <formula2>NaN</formula2>
    </dataValidation>
    <dataValidation type="decimal" allowBlank="1" showErrorMessage="1" sqref="I124">
      <formula1>0</formula1>
      <formula2>NaN</formula2>
    </dataValidation>
    <dataValidation type="decimal" allowBlank="1" showErrorMessage="1" sqref="I125">
      <formula1>0</formula1>
      <formula2>NaN</formula2>
    </dataValidation>
    <dataValidation type="decimal" allowBlank="1" showErrorMessage="1" sqref="I126">
      <formula1>0</formula1>
      <formula2>NaN</formula2>
    </dataValidation>
    <dataValidation type="decimal" allowBlank="1" showErrorMessage="1" sqref="I127">
      <formula1>0</formula1>
      <formula2>NaN</formula2>
    </dataValidation>
    <dataValidation type="decimal" allowBlank="1" showErrorMessage="1" sqref="I128">
      <formula1>0</formula1>
      <formula2>NaN</formula2>
    </dataValidation>
    <dataValidation type="decimal" allowBlank="1" showErrorMessage="1" sqref="I129">
      <formula1>0</formula1>
      <formula2>NaN</formula2>
    </dataValidation>
    <dataValidation type="decimal" allowBlank="1" showErrorMessage="1" sqref="I130">
      <formula1>0</formula1>
      <formula2>NaN</formula2>
    </dataValidation>
    <dataValidation type="decimal" allowBlank="1" showErrorMessage="1" sqref="I131">
      <formula1>0</formula1>
      <formula2>NaN</formula2>
    </dataValidation>
    <dataValidation type="decimal" allowBlank="1" showErrorMessage="1" sqref="I132">
      <formula1>0</formula1>
      <formula2>NaN</formula2>
    </dataValidation>
    <dataValidation type="decimal" allowBlank="1" showErrorMessage="1" sqref="I133">
      <formula1>0</formula1>
      <formula2>NaN</formula2>
    </dataValidation>
    <dataValidation type="decimal" allowBlank="1" showErrorMessage="1" sqref="I134">
      <formula1>0</formula1>
      <formula2>NaN</formula2>
    </dataValidation>
    <dataValidation type="decimal" allowBlank="1" showErrorMessage="1" sqref="I135">
      <formula1>0</formula1>
      <formula2>NaN</formula2>
    </dataValidation>
    <dataValidation type="decimal" allowBlank="1" showErrorMessage="1" sqref="I136">
      <formula1>0</formula1>
      <formula2>NaN</formula2>
    </dataValidation>
    <dataValidation type="decimal" allowBlank="1" showErrorMessage="1" sqref="I137">
      <formula1>0</formula1>
      <formula2>NaN</formula2>
    </dataValidation>
    <dataValidation type="decimal" allowBlank="1" showErrorMessage="1" sqref="I138">
      <formula1>0</formula1>
      <formula2>NaN</formula2>
    </dataValidation>
    <dataValidation type="decimal" allowBlank="1" showErrorMessage="1" sqref="I139">
      <formula1>0</formula1>
      <formula2>NaN</formula2>
    </dataValidation>
    <dataValidation type="decimal" allowBlank="1" showErrorMessage="1" sqref="I140">
      <formula1>0</formula1>
      <formula2>NaN</formula2>
    </dataValidation>
    <dataValidation type="decimal" allowBlank="1" showErrorMessage="1" sqref="I141">
      <formula1>0</formula1>
      <formula2>NaN</formula2>
    </dataValidation>
    <dataValidation type="decimal" allowBlank="1" showErrorMessage="1" sqref="I17">
      <formula1>0</formula1>
      <formula2>NaN</formula2>
    </dataValidation>
    <dataValidation type="decimal" allowBlank="1" showErrorMessage="1" sqref="I18">
      <formula1>0</formula1>
      <formula2>NaN</formula2>
    </dataValidation>
    <dataValidation type="decimal" allowBlank="1" showErrorMessage="1" sqref="I19">
      <formula1>0</formula1>
      <formula2>NaN</formula2>
    </dataValidation>
    <dataValidation type="decimal" allowBlank="1" showErrorMessage="1" sqref="I20">
      <formula1>0</formula1>
      <formula2>NaN</formula2>
    </dataValidation>
    <dataValidation type="decimal" allowBlank="1" showErrorMessage="1" sqref="I21">
      <formula1>0</formula1>
      <formula2>NaN</formula2>
    </dataValidation>
    <dataValidation type="decimal" allowBlank="1" showErrorMessage="1" sqref="I22">
      <formula1>0</formula1>
      <formula2>NaN</formula2>
    </dataValidation>
    <dataValidation type="decimal" allowBlank="1" showErrorMessage="1" sqref="I23">
      <formula1>0</formula1>
      <formula2>NaN</formula2>
    </dataValidation>
    <dataValidation type="decimal" allowBlank="1" showErrorMessage="1" sqref="I24">
      <formula1>0</formula1>
      <formula2>NaN</formula2>
    </dataValidation>
    <dataValidation type="decimal" allowBlank="1" showErrorMessage="1" sqref="I25">
      <formula1>0</formula1>
      <formula2>NaN</formula2>
    </dataValidation>
    <dataValidation type="decimal" allowBlank="1" showErrorMessage="1" sqref="I26">
      <formula1>0</formula1>
      <formula2>NaN</formula2>
    </dataValidation>
    <dataValidation type="decimal" allowBlank="1" showErrorMessage="1" sqref="I27">
      <formula1>0</formula1>
      <formula2>NaN</formula2>
    </dataValidation>
    <dataValidation type="decimal" allowBlank="1" showErrorMessage="1" sqref="I28">
      <formula1>0</formula1>
      <formula2>NaN</formula2>
    </dataValidation>
    <dataValidation type="decimal" allowBlank="1" showErrorMessage="1" sqref="I29">
      <formula1>0</formula1>
      <formula2>NaN</formula2>
    </dataValidation>
    <dataValidation type="decimal" allowBlank="1" showErrorMessage="1" sqref="I30">
      <formula1>0</formula1>
      <formula2>NaN</formula2>
    </dataValidation>
    <dataValidation type="decimal" allowBlank="1" showErrorMessage="1" sqref="I31">
      <formula1>0</formula1>
      <formula2>NaN</formula2>
    </dataValidation>
    <dataValidation type="decimal" allowBlank="1" showErrorMessage="1" sqref="I32">
      <formula1>0</formula1>
      <formula2>NaN</formula2>
    </dataValidation>
    <dataValidation type="decimal" allowBlank="1" showErrorMessage="1" sqref="I33">
      <formula1>0</formula1>
      <formula2>NaN</formula2>
    </dataValidation>
    <dataValidation type="decimal" allowBlank="1" showErrorMessage="1" sqref="I34">
      <formula1>0</formula1>
      <formula2>NaN</formula2>
    </dataValidation>
    <dataValidation type="decimal" allowBlank="1" showErrorMessage="1" sqref="I35">
      <formula1>0</formula1>
      <formula2>NaN</formula2>
    </dataValidation>
    <dataValidation type="decimal" allowBlank="1" showErrorMessage="1" sqref="I36">
      <formula1>0</formula1>
      <formula2>NaN</formula2>
    </dataValidation>
    <dataValidation type="decimal" allowBlank="1" showErrorMessage="1" sqref="I37">
      <formula1>0</formula1>
      <formula2>NaN</formula2>
    </dataValidation>
    <dataValidation type="decimal" allowBlank="1" showErrorMessage="1" sqref="I38">
      <formula1>0</formula1>
      <formula2>NaN</formula2>
    </dataValidation>
    <dataValidation type="decimal" allowBlank="1" showErrorMessage="1" sqref="I39">
      <formula1>0</formula1>
      <formula2>NaN</formula2>
    </dataValidation>
    <dataValidation type="decimal" allowBlank="1" showErrorMessage="1" sqref="I40">
      <formula1>0</formula1>
      <formula2>NaN</formula2>
    </dataValidation>
    <dataValidation type="decimal" allowBlank="1" showErrorMessage="1" sqref="I41">
      <formula1>0</formula1>
      <formula2>NaN</formula2>
    </dataValidation>
    <dataValidation type="decimal" allowBlank="1" showErrorMessage="1" sqref="I42">
      <formula1>0</formula1>
      <formula2>NaN</formula2>
    </dataValidation>
    <dataValidation type="decimal" allowBlank="1" showErrorMessage="1" sqref="I43">
      <formula1>0</formula1>
      <formula2>NaN</formula2>
    </dataValidation>
    <dataValidation type="decimal" allowBlank="1" showErrorMessage="1" sqref="I44">
      <formula1>0</formula1>
      <formula2>NaN</formula2>
    </dataValidation>
    <dataValidation type="decimal" allowBlank="1" showErrorMessage="1" sqref="I45">
      <formula1>0</formula1>
      <formula2>NaN</formula2>
    </dataValidation>
    <dataValidation type="decimal" allowBlank="1" showErrorMessage="1" sqref="I46">
      <formula1>0</formula1>
      <formula2>NaN</formula2>
    </dataValidation>
    <dataValidation type="decimal" allowBlank="1" showErrorMessage="1" sqref="I47">
      <formula1>0</formula1>
      <formula2>NaN</formula2>
    </dataValidation>
    <dataValidation type="decimal" allowBlank="1" showErrorMessage="1" sqref="I48">
      <formula1>0</formula1>
      <formula2>NaN</formula2>
    </dataValidation>
    <dataValidation type="decimal" allowBlank="1" showErrorMessage="1" sqref="I49">
      <formula1>0</formula1>
      <formula2>NaN</formula2>
    </dataValidation>
    <dataValidation type="decimal" allowBlank="1" showErrorMessage="1" sqref="I50">
      <formula1>0</formula1>
      <formula2>NaN</formula2>
    </dataValidation>
    <dataValidation type="decimal" allowBlank="1" showErrorMessage="1" sqref="I51">
      <formula1>0</formula1>
      <formula2>NaN</formula2>
    </dataValidation>
    <dataValidation type="decimal" allowBlank="1" showErrorMessage="1" sqref="I52">
      <formula1>0</formula1>
      <formula2>NaN</formula2>
    </dataValidation>
    <dataValidation type="decimal" allowBlank="1" showErrorMessage="1" sqref="I53">
      <formula1>0</formula1>
      <formula2>NaN</formula2>
    </dataValidation>
    <dataValidation type="decimal" allowBlank="1" showErrorMessage="1" sqref="I54">
      <formula1>0</formula1>
      <formula2>NaN</formula2>
    </dataValidation>
    <dataValidation type="decimal" allowBlank="1" showErrorMessage="1" sqref="I55">
      <formula1>0</formula1>
      <formula2>NaN</formula2>
    </dataValidation>
    <dataValidation type="decimal" allowBlank="1" showErrorMessage="1" sqref="I56">
      <formula1>0</formula1>
      <formula2>NaN</formula2>
    </dataValidation>
    <dataValidation type="decimal" allowBlank="1" showErrorMessage="1" sqref="I57">
      <formula1>0</formula1>
      <formula2>NaN</formula2>
    </dataValidation>
    <dataValidation type="decimal" allowBlank="1" showErrorMessage="1" sqref="I58">
      <formula1>0</formula1>
      <formula2>NaN</formula2>
    </dataValidation>
    <dataValidation type="decimal" allowBlank="1" showErrorMessage="1" sqref="I59">
      <formula1>0</formula1>
      <formula2>NaN</formula2>
    </dataValidation>
    <dataValidation type="decimal" allowBlank="1" showErrorMessage="1" sqref="I60">
      <formula1>0</formula1>
      <formula2>NaN</formula2>
    </dataValidation>
    <dataValidation type="decimal" allowBlank="1" showErrorMessage="1" sqref="I61">
      <formula1>0</formula1>
      <formula2>NaN</formula2>
    </dataValidation>
    <dataValidation type="decimal" allowBlank="1" showErrorMessage="1" sqref="I62">
      <formula1>0</formula1>
      <formula2>NaN</formula2>
    </dataValidation>
    <dataValidation type="decimal" allowBlank="1" showErrorMessage="1" sqref="I63">
      <formula1>0</formula1>
      <formula2>NaN</formula2>
    </dataValidation>
    <dataValidation type="decimal" allowBlank="1" showErrorMessage="1" sqref="I64">
      <formula1>0</formula1>
      <formula2>NaN</formula2>
    </dataValidation>
    <dataValidation type="decimal" allowBlank="1" showErrorMessage="1" sqref="I65">
      <formula1>0</formula1>
      <formula2>NaN</formula2>
    </dataValidation>
    <dataValidation type="decimal" allowBlank="1" showErrorMessage="1" sqref="I66">
      <formula1>0</formula1>
      <formula2>NaN</formula2>
    </dataValidation>
    <dataValidation type="decimal" allowBlank="1" showErrorMessage="1" sqref="I67">
      <formula1>0</formula1>
      <formula2>NaN</formula2>
    </dataValidation>
    <dataValidation type="decimal" allowBlank="1" showErrorMessage="1" sqref="I68">
      <formula1>0</formula1>
      <formula2>NaN</formula2>
    </dataValidation>
    <dataValidation type="decimal" allowBlank="1" showErrorMessage="1" sqref="I69">
      <formula1>0</formula1>
      <formula2>NaN</formula2>
    </dataValidation>
    <dataValidation type="decimal" allowBlank="1" showErrorMessage="1" sqref="I70">
      <formula1>0</formula1>
      <formula2>NaN</formula2>
    </dataValidation>
    <dataValidation type="decimal" allowBlank="1" showErrorMessage="1" sqref="I71">
      <formula1>0</formula1>
      <formula2>NaN</formula2>
    </dataValidation>
    <dataValidation type="decimal" allowBlank="1" showErrorMessage="1" sqref="I72">
      <formula1>0</formula1>
      <formula2>NaN</formula2>
    </dataValidation>
    <dataValidation type="decimal" allowBlank="1" showErrorMessage="1" sqref="I73">
      <formula1>0</formula1>
      <formula2>NaN</formula2>
    </dataValidation>
    <dataValidation type="decimal" allowBlank="1" showErrorMessage="1" sqref="I74">
      <formula1>0</formula1>
      <formula2>NaN</formula2>
    </dataValidation>
    <dataValidation type="decimal" allowBlank="1" showErrorMessage="1" sqref="I75">
      <formula1>0</formula1>
      <formula2>NaN</formula2>
    </dataValidation>
    <dataValidation type="decimal" allowBlank="1" showErrorMessage="1" sqref="I76">
      <formula1>0</formula1>
      <formula2>NaN</formula2>
    </dataValidation>
    <dataValidation type="decimal" allowBlank="1" showErrorMessage="1" sqref="I77">
      <formula1>0</formula1>
      <formula2>NaN</formula2>
    </dataValidation>
    <dataValidation type="decimal" allowBlank="1" showErrorMessage="1" sqref="I78">
      <formula1>0</formula1>
      <formula2>NaN</formula2>
    </dataValidation>
    <dataValidation type="decimal" allowBlank="1" showErrorMessage="1" sqref="I79">
      <formula1>0</formula1>
      <formula2>NaN</formula2>
    </dataValidation>
    <dataValidation type="decimal" allowBlank="1" showErrorMessage="1" sqref="I80">
      <formula1>0</formula1>
      <formula2>NaN</formula2>
    </dataValidation>
    <dataValidation type="decimal" allowBlank="1" showErrorMessage="1" sqref="I81">
      <formula1>0</formula1>
      <formula2>NaN</formula2>
    </dataValidation>
    <dataValidation type="decimal" allowBlank="1" showErrorMessage="1" sqref="I82">
      <formula1>0</formula1>
      <formula2>NaN</formula2>
    </dataValidation>
    <dataValidation type="decimal" allowBlank="1" showErrorMessage="1" sqref="I83">
      <formula1>0</formula1>
      <formula2>NaN</formula2>
    </dataValidation>
    <dataValidation type="decimal" allowBlank="1" showErrorMessage="1" sqref="I84">
      <formula1>0</formula1>
      <formula2>NaN</formula2>
    </dataValidation>
    <dataValidation type="decimal" allowBlank="1" showErrorMessage="1" sqref="I85">
      <formula1>0</formula1>
      <formula2>NaN</formula2>
    </dataValidation>
    <dataValidation type="decimal" allowBlank="1" showErrorMessage="1" sqref="I86">
      <formula1>0</formula1>
      <formula2>NaN</formula2>
    </dataValidation>
    <dataValidation type="decimal" allowBlank="1" showErrorMessage="1" sqref="I87">
      <formula1>0</formula1>
      <formula2>NaN</formula2>
    </dataValidation>
    <dataValidation type="decimal" allowBlank="1" showErrorMessage="1" sqref="I88">
      <formula1>0</formula1>
      <formula2>NaN</formula2>
    </dataValidation>
    <dataValidation type="decimal" allowBlank="1" showErrorMessage="1" sqref="I89">
      <formula1>0</formula1>
      <formula2>NaN</formula2>
    </dataValidation>
    <dataValidation type="decimal" allowBlank="1" showErrorMessage="1" sqref="I90">
      <formula1>0</formula1>
      <formula2>NaN</formula2>
    </dataValidation>
    <dataValidation type="decimal" allowBlank="1" showErrorMessage="1" sqref="I91">
      <formula1>0</formula1>
      <formula2>NaN</formula2>
    </dataValidation>
    <dataValidation type="decimal" allowBlank="1" showErrorMessage="1" sqref="I92">
      <formula1>0</formula1>
      <formula2>NaN</formula2>
    </dataValidation>
    <dataValidation type="decimal" allowBlank="1" showErrorMessage="1" sqref="I93">
      <formula1>0</formula1>
      <formula2>NaN</formula2>
    </dataValidation>
    <dataValidation type="decimal" allowBlank="1" showErrorMessage="1" sqref="I94">
      <formula1>0</formula1>
      <formula2>NaN</formula2>
    </dataValidation>
    <dataValidation type="decimal" allowBlank="1" showErrorMessage="1" sqref="I95">
      <formula1>0</formula1>
      <formula2>NaN</formula2>
    </dataValidation>
    <dataValidation type="decimal" allowBlank="1" showErrorMessage="1" sqref="I96">
      <formula1>0</formula1>
      <formula2>NaN</formula2>
    </dataValidation>
    <dataValidation type="decimal" allowBlank="1" showErrorMessage="1" sqref="I97">
      <formula1>0</formula1>
      <formula2>NaN</formula2>
    </dataValidation>
    <dataValidation type="decimal" allowBlank="1" showErrorMessage="1" sqref="I98">
      <formula1>0</formula1>
      <formula2>NaN</formula2>
    </dataValidation>
    <dataValidation type="decimal" allowBlank="1" showErrorMessage="1" sqref="I99">
      <formula1>0</formula1>
      <formula2>NaN</formula2>
    </dataValidation>
    <dataValidation type="decimal" allowBlank="1" showErrorMessage="1" sqref="J100">
      <formula1>0</formula1>
      <formula2>NaN</formula2>
    </dataValidation>
    <dataValidation type="decimal" allowBlank="1" showErrorMessage="1" sqref="J101">
      <formula1>0</formula1>
      <formula2>NaN</formula2>
    </dataValidation>
    <dataValidation type="decimal" allowBlank="1" showErrorMessage="1" sqref="J102">
      <formula1>0</formula1>
      <formula2>NaN</formula2>
    </dataValidation>
    <dataValidation type="decimal" allowBlank="1" showErrorMessage="1" sqref="J103">
      <formula1>0</formula1>
      <formula2>NaN</formula2>
    </dataValidation>
    <dataValidation type="decimal" allowBlank="1" showErrorMessage="1" sqref="J104">
      <formula1>0</formula1>
      <formula2>NaN</formula2>
    </dataValidation>
    <dataValidation type="decimal" allowBlank="1" showErrorMessage="1" sqref="J105">
      <formula1>0</formula1>
      <formula2>NaN</formula2>
    </dataValidation>
    <dataValidation type="decimal" allowBlank="1" showErrorMessage="1" sqref="J106">
      <formula1>0</formula1>
      <formula2>NaN</formula2>
    </dataValidation>
    <dataValidation type="decimal" allowBlank="1" showErrorMessage="1" sqref="J107">
      <formula1>0</formula1>
      <formula2>NaN</formula2>
    </dataValidation>
    <dataValidation type="decimal" allowBlank="1" showErrorMessage="1" sqref="J108">
      <formula1>0</formula1>
      <formula2>NaN</formula2>
    </dataValidation>
    <dataValidation type="decimal" allowBlank="1" showErrorMessage="1" sqref="J109">
      <formula1>0</formula1>
      <formula2>NaN</formula2>
    </dataValidation>
    <dataValidation type="decimal" allowBlank="1" showErrorMessage="1" sqref="J110">
      <formula1>0</formula1>
      <formula2>NaN</formula2>
    </dataValidation>
    <dataValidation type="decimal" allowBlank="1" showErrorMessage="1" sqref="J111">
      <formula1>0</formula1>
      <formula2>NaN</formula2>
    </dataValidation>
    <dataValidation type="decimal" allowBlank="1" showErrorMessage="1" sqref="J112">
      <formula1>0</formula1>
      <formula2>NaN</formula2>
    </dataValidation>
    <dataValidation type="decimal" allowBlank="1" showErrorMessage="1" sqref="J113">
      <formula1>0</formula1>
      <formula2>NaN</formula2>
    </dataValidation>
    <dataValidation type="decimal" allowBlank="1" showErrorMessage="1" sqref="J114">
      <formula1>0</formula1>
      <formula2>NaN</formula2>
    </dataValidation>
    <dataValidation type="decimal" allowBlank="1" showErrorMessage="1" sqref="J115">
      <formula1>0</formula1>
      <formula2>NaN</formula2>
    </dataValidation>
    <dataValidation type="decimal" allowBlank="1" showErrorMessage="1" sqref="J116">
      <formula1>0</formula1>
      <formula2>NaN</formula2>
    </dataValidation>
    <dataValidation type="decimal" allowBlank="1" showErrorMessage="1" sqref="J117">
      <formula1>0</formula1>
      <formula2>NaN</formula2>
    </dataValidation>
    <dataValidation type="decimal" allowBlank="1" showErrorMessage="1" sqref="J118">
      <formula1>0</formula1>
      <formula2>NaN</formula2>
    </dataValidation>
    <dataValidation type="decimal" allowBlank="1" showErrorMessage="1" sqref="J119">
      <formula1>0</formula1>
      <formula2>NaN</formula2>
    </dataValidation>
    <dataValidation type="decimal" allowBlank="1" showErrorMessage="1" sqref="J120">
      <formula1>0</formula1>
      <formula2>NaN</formula2>
    </dataValidation>
    <dataValidation type="decimal" allowBlank="1" showErrorMessage="1" sqref="J121">
      <formula1>0</formula1>
      <formula2>NaN</formula2>
    </dataValidation>
    <dataValidation type="decimal" allowBlank="1" showErrorMessage="1" sqref="J122">
      <formula1>0</formula1>
      <formula2>NaN</formula2>
    </dataValidation>
    <dataValidation type="decimal" allowBlank="1" showErrorMessage="1" sqref="J123">
      <formula1>0</formula1>
      <formula2>NaN</formula2>
    </dataValidation>
    <dataValidation type="decimal" allowBlank="1" showErrorMessage="1" sqref="J124">
      <formula1>0</formula1>
      <formula2>NaN</formula2>
    </dataValidation>
    <dataValidation type="decimal" allowBlank="1" showErrorMessage="1" sqref="J125">
      <formula1>0</formula1>
      <formula2>NaN</formula2>
    </dataValidation>
    <dataValidation type="decimal" allowBlank="1" showErrorMessage="1" sqref="J126">
      <formula1>0</formula1>
      <formula2>NaN</formula2>
    </dataValidation>
    <dataValidation type="decimal" allowBlank="1" showErrorMessage="1" sqref="J127">
      <formula1>0</formula1>
      <formula2>NaN</formula2>
    </dataValidation>
    <dataValidation type="decimal" allowBlank="1" showErrorMessage="1" sqref="J128">
      <formula1>0</formula1>
      <formula2>NaN</formula2>
    </dataValidation>
    <dataValidation type="decimal" allowBlank="1" showErrorMessage="1" sqref="J129">
      <formula1>0</formula1>
      <formula2>NaN</formula2>
    </dataValidation>
    <dataValidation type="decimal" allowBlank="1" showErrorMessage="1" sqref="J130">
      <formula1>0</formula1>
      <formula2>NaN</formula2>
    </dataValidation>
    <dataValidation type="decimal" allowBlank="1" showErrorMessage="1" sqref="J131">
      <formula1>0</formula1>
      <formula2>NaN</formula2>
    </dataValidation>
    <dataValidation type="decimal" allowBlank="1" showErrorMessage="1" sqref="J132">
      <formula1>0</formula1>
      <formula2>NaN</formula2>
    </dataValidation>
    <dataValidation type="decimal" allowBlank="1" showErrorMessage="1" sqref="J133">
      <formula1>0</formula1>
      <formula2>NaN</formula2>
    </dataValidation>
    <dataValidation type="decimal" allowBlank="1" showErrorMessage="1" sqref="J134">
      <formula1>0</formula1>
      <formula2>NaN</formula2>
    </dataValidation>
    <dataValidation type="decimal" allowBlank="1" showErrorMessage="1" sqref="J135">
      <formula1>0</formula1>
      <formula2>NaN</formula2>
    </dataValidation>
    <dataValidation type="decimal" allowBlank="1" showErrorMessage="1" sqref="J136">
      <formula1>0</formula1>
      <formula2>NaN</formula2>
    </dataValidation>
    <dataValidation type="decimal" allowBlank="1" showErrorMessage="1" sqref="J137">
      <formula1>0</formula1>
      <formula2>NaN</formula2>
    </dataValidation>
    <dataValidation type="decimal" allowBlank="1" showErrorMessage="1" sqref="J138">
      <formula1>0</formula1>
      <formula2>NaN</formula2>
    </dataValidation>
    <dataValidation type="decimal" allowBlank="1" showErrorMessage="1" sqref="J139">
      <formula1>0</formula1>
      <formula2>NaN</formula2>
    </dataValidation>
    <dataValidation type="decimal" allowBlank="1" showErrorMessage="1" sqref="J140">
      <formula1>0</formula1>
      <formula2>NaN</formula2>
    </dataValidation>
    <dataValidation type="decimal" allowBlank="1" showErrorMessage="1" sqref="J141">
      <formula1>0</formula1>
      <formula2>NaN</formula2>
    </dataValidation>
    <dataValidation type="decimal" allowBlank="1" showErrorMessage="1" sqref="J17">
      <formula1>0</formula1>
      <formula2>NaN</formula2>
    </dataValidation>
    <dataValidation type="decimal" allowBlank="1" showErrorMessage="1" sqref="J18">
      <formula1>0</formula1>
      <formula2>NaN</formula2>
    </dataValidation>
    <dataValidation type="decimal" allowBlank="1" showErrorMessage="1" sqref="J19">
      <formula1>0</formula1>
      <formula2>NaN</formula2>
    </dataValidation>
    <dataValidation type="decimal" allowBlank="1" showErrorMessage="1" sqref="J20">
      <formula1>0</formula1>
      <formula2>NaN</formula2>
    </dataValidation>
    <dataValidation type="decimal" allowBlank="1" showErrorMessage="1" sqref="J21">
      <formula1>0</formula1>
      <formula2>NaN</formula2>
    </dataValidation>
    <dataValidation type="decimal" allowBlank="1" showErrorMessage="1" sqref="J22">
      <formula1>0</formula1>
      <formula2>NaN</formula2>
    </dataValidation>
    <dataValidation type="decimal" allowBlank="1" showErrorMessage="1" sqref="J23">
      <formula1>0</formula1>
      <formula2>NaN</formula2>
    </dataValidation>
    <dataValidation type="decimal" allowBlank="1" showErrorMessage="1" sqref="J24">
      <formula1>0</formula1>
      <formula2>NaN</formula2>
    </dataValidation>
    <dataValidation type="decimal" allowBlank="1" showErrorMessage="1" sqref="J25">
      <formula1>0</formula1>
      <formula2>NaN</formula2>
    </dataValidation>
    <dataValidation type="decimal" allowBlank="1" showErrorMessage="1" sqref="J26">
      <formula1>0</formula1>
      <formula2>NaN</formula2>
    </dataValidation>
    <dataValidation type="decimal" allowBlank="1" showErrorMessage="1" sqref="J27">
      <formula1>0</formula1>
      <formula2>NaN</formula2>
    </dataValidation>
    <dataValidation type="decimal" allowBlank="1" showErrorMessage="1" sqref="J28">
      <formula1>0</formula1>
      <formula2>NaN</formula2>
    </dataValidation>
    <dataValidation type="decimal" allowBlank="1" showErrorMessage="1" sqref="J29">
      <formula1>0</formula1>
      <formula2>NaN</formula2>
    </dataValidation>
    <dataValidation type="decimal" allowBlank="1" showErrorMessage="1" sqref="J30">
      <formula1>0</formula1>
      <formula2>NaN</formula2>
    </dataValidation>
    <dataValidation type="decimal" allowBlank="1" showErrorMessage="1" sqref="J31">
      <formula1>0</formula1>
      <formula2>NaN</formula2>
    </dataValidation>
    <dataValidation type="decimal" allowBlank="1" showErrorMessage="1" sqref="J32">
      <formula1>0</formula1>
      <formula2>NaN</formula2>
    </dataValidation>
    <dataValidation type="decimal" allowBlank="1" showErrorMessage="1" sqref="J33">
      <formula1>0</formula1>
      <formula2>NaN</formula2>
    </dataValidation>
    <dataValidation type="decimal" allowBlank="1" showErrorMessage="1" sqref="J34">
      <formula1>0</formula1>
      <formula2>NaN</formula2>
    </dataValidation>
    <dataValidation type="decimal" allowBlank="1" showErrorMessage="1" sqref="J35">
      <formula1>0</formula1>
      <formula2>NaN</formula2>
    </dataValidation>
    <dataValidation type="decimal" allowBlank="1" showErrorMessage="1" sqref="J36">
      <formula1>0</formula1>
      <formula2>NaN</formula2>
    </dataValidation>
    <dataValidation type="decimal" allowBlank="1" showErrorMessage="1" sqref="J37">
      <formula1>0</formula1>
      <formula2>NaN</formula2>
    </dataValidation>
    <dataValidation type="decimal" allowBlank="1" showErrorMessage="1" sqref="J38">
      <formula1>0</formula1>
      <formula2>NaN</formula2>
    </dataValidation>
    <dataValidation type="decimal" allowBlank="1" showErrorMessage="1" sqref="J39">
      <formula1>0</formula1>
      <formula2>NaN</formula2>
    </dataValidation>
    <dataValidation type="decimal" allowBlank="1" showErrorMessage="1" sqref="J40">
      <formula1>0</formula1>
      <formula2>NaN</formula2>
    </dataValidation>
    <dataValidation type="decimal" allowBlank="1" showErrorMessage="1" sqref="J41">
      <formula1>0</formula1>
      <formula2>NaN</formula2>
    </dataValidation>
    <dataValidation type="decimal" allowBlank="1" showErrorMessage="1" sqref="J42">
      <formula1>0</formula1>
      <formula2>NaN</formula2>
    </dataValidation>
    <dataValidation type="decimal" allowBlank="1" showErrorMessage="1" sqref="J43">
      <formula1>0</formula1>
      <formula2>NaN</formula2>
    </dataValidation>
    <dataValidation type="decimal" allowBlank="1" showErrorMessage="1" sqref="J44">
      <formula1>0</formula1>
      <formula2>NaN</formula2>
    </dataValidation>
    <dataValidation type="decimal" allowBlank="1" showErrorMessage="1" sqref="J45">
      <formula1>0</formula1>
      <formula2>NaN</formula2>
    </dataValidation>
    <dataValidation type="decimal" allowBlank="1" showErrorMessage="1" sqref="J46">
      <formula1>0</formula1>
      <formula2>NaN</formula2>
    </dataValidation>
    <dataValidation type="decimal" allowBlank="1" showErrorMessage="1" sqref="J47">
      <formula1>0</formula1>
      <formula2>NaN</formula2>
    </dataValidation>
    <dataValidation type="decimal" allowBlank="1" showErrorMessage="1" sqref="J48">
      <formula1>0</formula1>
      <formula2>NaN</formula2>
    </dataValidation>
    <dataValidation type="decimal" allowBlank="1" showErrorMessage="1" sqref="J49">
      <formula1>0</formula1>
      <formula2>NaN</formula2>
    </dataValidation>
    <dataValidation type="decimal" allowBlank="1" showErrorMessage="1" sqref="J50">
      <formula1>0</formula1>
      <formula2>NaN</formula2>
    </dataValidation>
    <dataValidation type="decimal" allowBlank="1" showErrorMessage="1" sqref="J51">
      <formula1>0</formula1>
      <formula2>NaN</formula2>
    </dataValidation>
    <dataValidation type="decimal" allowBlank="1" showErrorMessage="1" sqref="J52">
      <formula1>0</formula1>
      <formula2>NaN</formula2>
    </dataValidation>
    <dataValidation type="decimal" allowBlank="1" showErrorMessage="1" sqref="J53">
      <formula1>0</formula1>
      <formula2>NaN</formula2>
    </dataValidation>
    <dataValidation type="decimal" allowBlank="1" showErrorMessage="1" sqref="J54">
      <formula1>0</formula1>
      <formula2>NaN</formula2>
    </dataValidation>
    <dataValidation type="decimal" allowBlank="1" showErrorMessage="1" sqref="J55">
      <formula1>0</formula1>
      <formula2>NaN</formula2>
    </dataValidation>
    <dataValidation type="decimal" allowBlank="1" showErrorMessage="1" sqref="J56">
      <formula1>0</formula1>
      <formula2>NaN</formula2>
    </dataValidation>
    <dataValidation type="decimal" allowBlank="1" showErrorMessage="1" sqref="J57">
      <formula1>0</formula1>
      <formula2>NaN</formula2>
    </dataValidation>
    <dataValidation type="decimal" allowBlank="1" showErrorMessage="1" sqref="J58">
      <formula1>0</formula1>
      <formula2>NaN</formula2>
    </dataValidation>
    <dataValidation type="decimal" allowBlank="1" showErrorMessage="1" sqref="J59">
      <formula1>0</formula1>
      <formula2>NaN</formula2>
    </dataValidation>
    <dataValidation type="decimal" allowBlank="1" showErrorMessage="1" sqref="J60">
      <formula1>0</formula1>
      <formula2>NaN</formula2>
    </dataValidation>
    <dataValidation type="decimal" allowBlank="1" showErrorMessage="1" sqref="J61">
      <formula1>0</formula1>
      <formula2>NaN</formula2>
    </dataValidation>
    <dataValidation type="decimal" allowBlank="1" showErrorMessage="1" sqref="J62">
      <formula1>0</formula1>
      <formula2>NaN</formula2>
    </dataValidation>
    <dataValidation type="decimal" allowBlank="1" showErrorMessage="1" sqref="J63">
      <formula1>0</formula1>
      <formula2>NaN</formula2>
    </dataValidation>
    <dataValidation type="decimal" allowBlank="1" showErrorMessage="1" sqref="J64">
      <formula1>0</formula1>
      <formula2>NaN</formula2>
    </dataValidation>
    <dataValidation type="decimal" allowBlank="1" showErrorMessage="1" sqref="J65">
      <formula1>0</formula1>
      <formula2>NaN</formula2>
    </dataValidation>
    <dataValidation type="decimal" allowBlank="1" showErrorMessage="1" sqref="J66">
      <formula1>0</formula1>
      <formula2>NaN</formula2>
    </dataValidation>
    <dataValidation type="decimal" allowBlank="1" showErrorMessage="1" sqref="J67">
      <formula1>0</formula1>
      <formula2>NaN</formula2>
    </dataValidation>
    <dataValidation type="decimal" allowBlank="1" showErrorMessage="1" sqref="J68">
      <formula1>0</formula1>
      <formula2>NaN</formula2>
    </dataValidation>
    <dataValidation type="decimal" allowBlank="1" showErrorMessage="1" sqref="J69">
      <formula1>0</formula1>
      <formula2>NaN</formula2>
    </dataValidation>
    <dataValidation type="decimal" allowBlank="1" showErrorMessage="1" sqref="J70">
      <formula1>0</formula1>
      <formula2>NaN</formula2>
    </dataValidation>
    <dataValidation type="decimal" allowBlank="1" showErrorMessage="1" sqref="J71">
      <formula1>0</formula1>
      <formula2>NaN</formula2>
    </dataValidation>
    <dataValidation type="decimal" allowBlank="1" showErrorMessage="1" sqref="J72">
      <formula1>0</formula1>
      <formula2>NaN</formula2>
    </dataValidation>
    <dataValidation type="decimal" allowBlank="1" showErrorMessage="1" sqref="J73">
      <formula1>0</formula1>
      <formula2>NaN</formula2>
    </dataValidation>
    <dataValidation type="decimal" allowBlank="1" showErrorMessage="1" sqref="J74">
      <formula1>0</formula1>
      <formula2>NaN</formula2>
    </dataValidation>
    <dataValidation type="decimal" allowBlank="1" showErrorMessage="1" sqref="J75">
      <formula1>0</formula1>
      <formula2>NaN</formula2>
    </dataValidation>
    <dataValidation type="decimal" allowBlank="1" showErrorMessage="1" sqref="J76">
      <formula1>0</formula1>
      <formula2>NaN</formula2>
    </dataValidation>
    <dataValidation type="decimal" allowBlank="1" showErrorMessage="1" sqref="J77">
      <formula1>0</formula1>
      <formula2>NaN</formula2>
    </dataValidation>
    <dataValidation type="decimal" allowBlank="1" showErrorMessage="1" sqref="J78">
      <formula1>0</formula1>
      <formula2>NaN</formula2>
    </dataValidation>
    <dataValidation type="decimal" allowBlank="1" showErrorMessage="1" sqref="J79">
      <formula1>0</formula1>
      <formula2>NaN</formula2>
    </dataValidation>
    <dataValidation type="decimal" allowBlank="1" showErrorMessage="1" sqref="J80">
      <formula1>0</formula1>
      <formula2>NaN</formula2>
    </dataValidation>
    <dataValidation type="decimal" allowBlank="1" showErrorMessage="1" sqref="J81">
      <formula1>0</formula1>
      <formula2>NaN</formula2>
    </dataValidation>
    <dataValidation type="decimal" allowBlank="1" showErrorMessage="1" sqref="J82">
      <formula1>0</formula1>
      <formula2>NaN</formula2>
    </dataValidation>
    <dataValidation type="decimal" allowBlank="1" showErrorMessage="1" sqref="J83">
      <formula1>0</formula1>
      <formula2>NaN</formula2>
    </dataValidation>
    <dataValidation type="decimal" allowBlank="1" showErrorMessage="1" sqref="J84">
      <formula1>0</formula1>
      <formula2>NaN</formula2>
    </dataValidation>
    <dataValidation type="decimal" allowBlank="1" showErrorMessage="1" sqref="J85">
      <formula1>0</formula1>
      <formula2>NaN</formula2>
    </dataValidation>
    <dataValidation type="decimal" allowBlank="1" showErrorMessage="1" sqref="J86">
      <formula1>0</formula1>
      <formula2>NaN</formula2>
    </dataValidation>
    <dataValidation type="decimal" allowBlank="1" showErrorMessage="1" sqref="J87">
      <formula1>0</formula1>
      <formula2>NaN</formula2>
    </dataValidation>
    <dataValidation type="decimal" allowBlank="1" showErrorMessage="1" sqref="J88">
      <formula1>0</formula1>
      <formula2>NaN</formula2>
    </dataValidation>
    <dataValidation type="decimal" allowBlank="1" showErrorMessage="1" sqref="J89">
      <formula1>0</formula1>
      <formula2>NaN</formula2>
    </dataValidation>
    <dataValidation type="decimal" allowBlank="1" showErrorMessage="1" sqref="J90">
      <formula1>0</formula1>
      <formula2>NaN</formula2>
    </dataValidation>
    <dataValidation type="decimal" allowBlank="1" showErrorMessage="1" sqref="J91">
      <formula1>0</formula1>
      <formula2>NaN</formula2>
    </dataValidation>
    <dataValidation type="decimal" allowBlank="1" showErrorMessage="1" sqref="J92">
      <formula1>0</formula1>
      <formula2>NaN</formula2>
    </dataValidation>
    <dataValidation type="decimal" allowBlank="1" showErrorMessage="1" sqref="J93">
      <formula1>0</formula1>
      <formula2>NaN</formula2>
    </dataValidation>
    <dataValidation type="decimal" allowBlank="1" showErrorMessage="1" sqref="J94">
      <formula1>0</formula1>
      <formula2>NaN</formula2>
    </dataValidation>
    <dataValidation type="decimal" allowBlank="1" showErrorMessage="1" sqref="J95">
      <formula1>0</formula1>
      <formula2>NaN</formula2>
    </dataValidation>
    <dataValidation type="decimal" allowBlank="1" showErrorMessage="1" sqref="J96">
      <formula1>0</formula1>
      <formula2>NaN</formula2>
    </dataValidation>
    <dataValidation type="decimal" allowBlank="1" showErrorMessage="1" sqref="J97">
      <formula1>0</formula1>
      <formula2>NaN</formula2>
    </dataValidation>
    <dataValidation type="decimal" allowBlank="1" showErrorMessage="1" sqref="J98">
      <formula1>0</formula1>
      <formula2>NaN</formula2>
    </dataValidation>
    <dataValidation type="decimal" allowBlank="1" showErrorMessage="1" sqref="J99">
      <formula1>0</formula1>
      <formula2>NaN</formula2>
    </dataValidation>
    <dataValidation type="decimal" allowBlank="1" showErrorMessage="1" sqref="K100">
      <formula1>0</formula1>
      <formula2>NaN</formula2>
    </dataValidation>
    <dataValidation type="decimal" allowBlank="1" showErrorMessage="1" sqref="K101">
      <formula1>0</formula1>
      <formula2>NaN</formula2>
    </dataValidation>
    <dataValidation type="decimal" allowBlank="1" showErrorMessage="1" sqref="K102">
      <formula1>0</formula1>
      <formula2>NaN</formula2>
    </dataValidation>
    <dataValidation type="decimal" allowBlank="1" showErrorMessage="1" sqref="K103">
      <formula1>0</formula1>
      <formula2>NaN</formula2>
    </dataValidation>
    <dataValidation type="decimal" allowBlank="1" showErrorMessage="1" sqref="K104">
      <formula1>0</formula1>
      <formula2>NaN</formula2>
    </dataValidation>
    <dataValidation type="decimal" allowBlank="1" showErrorMessage="1" sqref="K105">
      <formula1>0</formula1>
      <formula2>NaN</formula2>
    </dataValidation>
    <dataValidation type="decimal" allowBlank="1" showErrorMessage="1" sqref="K106">
      <formula1>0</formula1>
      <formula2>NaN</formula2>
    </dataValidation>
    <dataValidation type="decimal" allowBlank="1" showErrorMessage="1" sqref="K107">
      <formula1>0</formula1>
      <formula2>NaN</formula2>
    </dataValidation>
    <dataValidation type="decimal" allowBlank="1" showErrorMessage="1" sqref="K108">
      <formula1>0</formula1>
      <formula2>NaN</formula2>
    </dataValidation>
    <dataValidation type="decimal" allowBlank="1" showErrorMessage="1" sqref="K109">
      <formula1>0</formula1>
      <formula2>NaN</formula2>
    </dataValidation>
    <dataValidation type="decimal" allowBlank="1" showErrorMessage="1" sqref="K110">
      <formula1>0</formula1>
      <formula2>NaN</formula2>
    </dataValidation>
    <dataValidation type="decimal" allowBlank="1" showErrorMessage="1" sqref="K111">
      <formula1>0</formula1>
      <formula2>NaN</formula2>
    </dataValidation>
    <dataValidation type="decimal" allowBlank="1" showErrorMessage="1" sqref="K112">
      <formula1>0</formula1>
      <formula2>NaN</formula2>
    </dataValidation>
    <dataValidation type="decimal" allowBlank="1" showErrorMessage="1" sqref="K113">
      <formula1>0</formula1>
      <formula2>NaN</formula2>
    </dataValidation>
    <dataValidation type="decimal" allowBlank="1" showErrorMessage="1" sqref="K114">
      <formula1>0</formula1>
      <formula2>NaN</formula2>
    </dataValidation>
    <dataValidation type="decimal" allowBlank="1" showErrorMessage="1" sqref="K115">
      <formula1>0</formula1>
      <formula2>NaN</formula2>
    </dataValidation>
    <dataValidation type="decimal" allowBlank="1" showErrorMessage="1" sqref="K116">
      <formula1>0</formula1>
      <formula2>NaN</formula2>
    </dataValidation>
    <dataValidation type="decimal" allowBlank="1" showErrorMessage="1" sqref="K117">
      <formula1>0</formula1>
      <formula2>NaN</formula2>
    </dataValidation>
    <dataValidation type="decimal" allowBlank="1" showErrorMessage="1" sqref="K118">
      <formula1>0</formula1>
      <formula2>NaN</formula2>
    </dataValidation>
    <dataValidation type="decimal" allowBlank="1" showErrorMessage="1" sqref="K119">
      <formula1>0</formula1>
      <formula2>NaN</formula2>
    </dataValidation>
    <dataValidation type="decimal" allowBlank="1" showErrorMessage="1" sqref="K120">
      <formula1>0</formula1>
      <formula2>NaN</formula2>
    </dataValidation>
    <dataValidation type="decimal" allowBlank="1" showErrorMessage="1" sqref="K121">
      <formula1>0</formula1>
      <formula2>NaN</formula2>
    </dataValidation>
    <dataValidation type="decimal" allowBlank="1" showErrorMessage="1" sqref="K122">
      <formula1>0</formula1>
      <formula2>NaN</formula2>
    </dataValidation>
    <dataValidation type="decimal" allowBlank="1" showErrorMessage="1" sqref="K123">
      <formula1>0</formula1>
      <formula2>NaN</formula2>
    </dataValidation>
    <dataValidation type="decimal" allowBlank="1" showErrorMessage="1" sqref="K124">
      <formula1>0</formula1>
      <formula2>NaN</formula2>
    </dataValidation>
    <dataValidation type="decimal" allowBlank="1" showErrorMessage="1" sqref="K125">
      <formula1>0</formula1>
      <formula2>NaN</formula2>
    </dataValidation>
    <dataValidation type="decimal" allowBlank="1" showErrorMessage="1" sqref="K126">
      <formula1>0</formula1>
      <formula2>NaN</formula2>
    </dataValidation>
    <dataValidation type="decimal" allowBlank="1" showErrorMessage="1" sqref="K127">
      <formula1>0</formula1>
      <formula2>NaN</formula2>
    </dataValidation>
    <dataValidation type="decimal" allowBlank="1" showErrorMessage="1" sqref="K128">
      <formula1>0</formula1>
      <formula2>NaN</formula2>
    </dataValidation>
    <dataValidation type="decimal" allowBlank="1" showErrorMessage="1" sqref="K129">
      <formula1>0</formula1>
      <formula2>NaN</formula2>
    </dataValidation>
    <dataValidation type="decimal" allowBlank="1" showErrorMessage="1" sqref="K130">
      <formula1>0</formula1>
      <formula2>NaN</formula2>
    </dataValidation>
    <dataValidation type="decimal" allowBlank="1" showErrorMessage="1" sqref="K131">
      <formula1>0</formula1>
      <formula2>NaN</formula2>
    </dataValidation>
    <dataValidation type="decimal" allowBlank="1" showErrorMessage="1" sqref="K132">
      <formula1>0</formula1>
      <formula2>NaN</formula2>
    </dataValidation>
    <dataValidation type="decimal" allowBlank="1" showErrorMessage="1" sqref="K133">
      <formula1>0</formula1>
      <formula2>NaN</formula2>
    </dataValidation>
    <dataValidation type="decimal" allowBlank="1" showErrorMessage="1" sqref="K134">
      <formula1>0</formula1>
      <formula2>NaN</formula2>
    </dataValidation>
    <dataValidation type="decimal" allowBlank="1" showErrorMessage="1" sqref="K135">
      <formula1>0</formula1>
      <formula2>NaN</formula2>
    </dataValidation>
    <dataValidation type="decimal" allowBlank="1" showErrorMessage="1" sqref="K136">
      <formula1>0</formula1>
      <formula2>NaN</formula2>
    </dataValidation>
    <dataValidation type="decimal" allowBlank="1" showErrorMessage="1" sqref="K137">
      <formula1>0</formula1>
      <formula2>NaN</formula2>
    </dataValidation>
    <dataValidation type="decimal" allowBlank="1" showErrorMessage="1" sqref="K138">
      <formula1>0</formula1>
      <formula2>NaN</formula2>
    </dataValidation>
    <dataValidation type="decimal" allowBlank="1" showErrorMessage="1" sqref="K139">
      <formula1>0</formula1>
      <formula2>NaN</formula2>
    </dataValidation>
    <dataValidation type="decimal" allowBlank="1" showErrorMessage="1" sqref="K140">
      <formula1>0</formula1>
      <formula2>NaN</formula2>
    </dataValidation>
    <dataValidation type="decimal" allowBlank="1" showErrorMessage="1" sqref="K141">
      <formula1>0</formula1>
      <formula2>NaN</formula2>
    </dataValidation>
    <dataValidation type="decimal" allowBlank="1" showErrorMessage="1" sqref="K17">
      <formula1>0</formula1>
      <formula2>NaN</formula2>
    </dataValidation>
    <dataValidation type="decimal" allowBlank="1" showErrorMessage="1" sqref="K18">
      <formula1>0</formula1>
      <formula2>NaN</formula2>
    </dataValidation>
    <dataValidation type="decimal" allowBlank="1" showErrorMessage="1" sqref="K19">
      <formula1>0</formula1>
      <formula2>NaN</formula2>
    </dataValidation>
    <dataValidation type="decimal" allowBlank="1" showErrorMessage="1" sqref="K20">
      <formula1>0</formula1>
      <formula2>NaN</formula2>
    </dataValidation>
    <dataValidation type="decimal" allowBlank="1" showErrorMessage="1" sqref="K21">
      <formula1>0</formula1>
      <formula2>NaN</formula2>
    </dataValidation>
    <dataValidation type="decimal" allowBlank="1" showErrorMessage="1" sqref="K22">
      <formula1>0</formula1>
      <formula2>NaN</formula2>
    </dataValidation>
    <dataValidation type="decimal" allowBlank="1" showErrorMessage="1" sqref="K23">
      <formula1>0</formula1>
      <formula2>NaN</formula2>
    </dataValidation>
    <dataValidation type="decimal" allowBlank="1" showErrorMessage="1" sqref="K24">
      <formula1>0</formula1>
      <formula2>NaN</formula2>
    </dataValidation>
    <dataValidation type="decimal" allowBlank="1" showErrorMessage="1" sqref="K25">
      <formula1>0</formula1>
      <formula2>NaN</formula2>
    </dataValidation>
    <dataValidation type="decimal" allowBlank="1" showErrorMessage="1" sqref="K26">
      <formula1>0</formula1>
      <formula2>NaN</formula2>
    </dataValidation>
    <dataValidation type="decimal" allowBlank="1" showErrorMessage="1" sqref="K27">
      <formula1>0</formula1>
      <formula2>NaN</formula2>
    </dataValidation>
    <dataValidation type="decimal" allowBlank="1" showErrorMessage="1" sqref="K28">
      <formula1>0</formula1>
      <formula2>NaN</formula2>
    </dataValidation>
    <dataValidation type="decimal" allowBlank="1" showErrorMessage="1" sqref="K29">
      <formula1>0</formula1>
      <formula2>NaN</formula2>
    </dataValidation>
    <dataValidation type="decimal" allowBlank="1" showErrorMessage="1" sqref="K30">
      <formula1>0</formula1>
      <formula2>NaN</formula2>
    </dataValidation>
    <dataValidation type="decimal" allowBlank="1" showErrorMessage="1" sqref="K31">
      <formula1>0</formula1>
      <formula2>NaN</formula2>
    </dataValidation>
    <dataValidation type="decimal" allowBlank="1" showErrorMessage="1" sqref="K32">
      <formula1>0</formula1>
      <formula2>NaN</formula2>
    </dataValidation>
    <dataValidation type="decimal" allowBlank="1" showErrorMessage="1" sqref="K33">
      <formula1>0</formula1>
      <formula2>NaN</formula2>
    </dataValidation>
    <dataValidation type="decimal" allowBlank="1" showErrorMessage="1" sqref="K34">
      <formula1>0</formula1>
      <formula2>NaN</formula2>
    </dataValidation>
    <dataValidation type="decimal" allowBlank="1" showErrorMessage="1" sqref="K35">
      <formula1>0</formula1>
      <formula2>NaN</formula2>
    </dataValidation>
    <dataValidation type="decimal" allowBlank="1" showErrorMessage="1" sqref="K36">
      <formula1>0</formula1>
      <formula2>NaN</formula2>
    </dataValidation>
    <dataValidation type="decimal" allowBlank="1" showErrorMessage="1" sqref="K37">
      <formula1>0</formula1>
      <formula2>NaN</formula2>
    </dataValidation>
    <dataValidation type="decimal" allowBlank="1" showErrorMessage="1" sqref="K38">
      <formula1>0</formula1>
      <formula2>NaN</formula2>
    </dataValidation>
    <dataValidation type="decimal" allowBlank="1" showErrorMessage="1" sqref="K39">
      <formula1>0</formula1>
      <formula2>NaN</formula2>
    </dataValidation>
    <dataValidation type="decimal" allowBlank="1" showErrorMessage="1" sqref="K40">
      <formula1>0</formula1>
      <formula2>NaN</formula2>
    </dataValidation>
    <dataValidation type="decimal" allowBlank="1" showErrorMessage="1" sqref="K41">
      <formula1>0</formula1>
      <formula2>NaN</formula2>
    </dataValidation>
    <dataValidation type="decimal" allowBlank="1" showErrorMessage="1" sqref="K42">
      <formula1>0</formula1>
      <formula2>NaN</formula2>
    </dataValidation>
    <dataValidation type="decimal" allowBlank="1" showErrorMessage="1" sqref="K43">
      <formula1>0</formula1>
      <formula2>NaN</formula2>
    </dataValidation>
    <dataValidation type="decimal" allowBlank="1" showErrorMessage="1" sqref="K44">
      <formula1>0</formula1>
      <formula2>NaN</formula2>
    </dataValidation>
    <dataValidation type="decimal" allowBlank="1" showErrorMessage="1" sqref="K45">
      <formula1>0</formula1>
      <formula2>NaN</formula2>
    </dataValidation>
    <dataValidation type="decimal" allowBlank="1" showErrorMessage="1" sqref="K46">
      <formula1>0</formula1>
      <formula2>NaN</formula2>
    </dataValidation>
    <dataValidation type="decimal" allowBlank="1" showErrorMessage="1" sqref="K47">
      <formula1>0</formula1>
      <formula2>NaN</formula2>
    </dataValidation>
    <dataValidation type="decimal" allowBlank="1" showErrorMessage="1" sqref="K48">
      <formula1>0</formula1>
      <formula2>NaN</formula2>
    </dataValidation>
    <dataValidation type="decimal" allowBlank="1" showErrorMessage="1" sqref="K49">
      <formula1>0</formula1>
      <formula2>NaN</formula2>
    </dataValidation>
    <dataValidation type="decimal" allowBlank="1" showErrorMessage="1" sqref="K50">
      <formula1>0</formula1>
      <formula2>NaN</formula2>
    </dataValidation>
    <dataValidation type="decimal" allowBlank="1" showErrorMessage="1" sqref="K51">
      <formula1>0</formula1>
      <formula2>NaN</formula2>
    </dataValidation>
    <dataValidation type="decimal" allowBlank="1" showErrorMessage="1" sqref="K52">
      <formula1>0</formula1>
      <formula2>NaN</formula2>
    </dataValidation>
    <dataValidation type="decimal" allowBlank="1" showErrorMessage="1" sqref="K53">
      <formula1>0</formula1>
      <formula2>NaN</formula2>
    </dataValidation>
    <dataValidation type="decimal" allowBlank="1" showErrorMessage="1" sqref="K54">
      <formula1>0</formula1>
      <formula2>NaN</formula2>
    </dataValidation>
    <dataValidation type="decimal" allowBlank="1" showErrorMessage="1" sqref="K55">
      <formula1>0</formula1>
      <formula2>NaN</formula2>
    </dataValidation>
    <dataValidation type="decimal" allowBlank="1" showErrorMessage="1" sqref="K56">
      <formula1>0</formula1>
      <formula2>NaN</formula2>
    </dataValidation>
    <dataValidation type="decimal" allowBlank="1" showErrorMessage="1" sqref="K57">
      <formula1>0</formula1>
      <formula2>NaN</formula2>
    </dataValidation>
    <dataValidation type="decimal" allowBlank="1" showErrorMessage="1" sqref="K58">
      <formula1>0</formula1>
      <formula2>NaN</formula2>
    </dataValidation>
    <dataValidation type="decimal" allowBlank="1" showErrorMessage="1" sqref="K59">
      <formula1>0</formula1>
      <formula2>NaN</formula2>
    </dataValidation>
    <dataValidation type="decimal" allowBlank="1" showErrorMessage="1" sqref="K60">
      <formula1>0</formula1>
      <formula2>NaN</formula2>
    </dataValidation>
    <dataValidation type="decimal" allowBlank="1" showErrorMessage="1" sqref="K61">
      <formula1>0</formula1>
      <formula2>NaN</formula2>
    </dataValidation>
    <dataValidation type="decimal" allowBlank="1" showErrorMessage="1" sqref="K62">
      <formula1>0</formula1>
      <formula2>NaN</formula2>
    </dataValidation>
    <dataValidation type="decimal" allowBlank="1" showErrorMessage="1" sqref="K63">
      <formula1>0</formula1>
      <formula2>NaN</formula2>
    </dataValidation>
    <dataValidation type="decimal" allowBlank="1" showErrorMessage="1" sqref="K64">
      <formula1>0</formula1>
      <formula2>NaN</formula2>
    </dataValidation>
    <dataValidation type="decimal" allowBlank="1" showErrorMessage="1" sqref="K65">
      <formula1>0</formula1>
      <formula2>NaN</formula2>
    </dataValidation>
    <dataValidation type="decimal" allowBlank="1" showErrorMessage="1" sqref="K66">
      <formula1>0</formula1>
      <formula2>NaN</formula2>
    </dataValidation>
    <dataValidation type="decimal" allowBlank="1" showErrorMessage="1" sqref="K67">
      <formula1>0</formula1>
      <formula2>NaN</formula2>
    </dataValidation>
    <dataValidation type="decimal" allowBlank="1" showErrorMessage="1" sqref="K68">
      <formula1>0</formula1>
      <formula2>NaN</formula2>
    </dataValidation>
    <dataValidation type="decimal" allowBlank="1" showErrorMessage="1" sqref="K69">
      <formula1>0</formula1>
      <formula2>NaN</formula2>
    </dataValidation>
    <dataValidation type="decimal" allowBlank="1" showErrorMessage="1" sqref="K70">
      <formula1>0</formula1>
      <formula2>NaN</formula2>
    </dataValidation>
    <dataValidation type="decimal" allowBlank="1" showErrorMessage="1" sqref="K71">
      <formula1>0</formula1>
      <formula2>NaN</formula2>
    </dataValidation>
    <dataValidation type="decimal" allowBlank="1" showErrorMessage="1" sqref="K72">
      <formula1>0</formula1>
      <formula2>NaN</formula2>
    </dataValidation>
    <dataValidation type="decimal" allowBlank="1" showErrorMessage="1" sqref="K73">
      <formula1>0</formula1>
      <formula2>NaN</formula2>
    </dataValidation>
    <dataValidation type="decimal" allowBlank="1" showErrorMessage="1" sqref="K74">
      <formula1>0</formula1>
      <formula2>NaN</formula2>
    </dataValidation>
    <dataValidation type="decimal" allowBlank="1" showErrorMessage="1" sqref="K75">
      <formula1>0</formula1>
      <formula2>NaN</formula2>
    </dataValidation>
    <dataValidation type="decimal" allowBlank="1" showErrorMessage="1" sqref="K76">
      <formula1>0</formula1>
      <formula2>NaN</formula2>
    </dataValidation>
    <dataValidation type="decimal" allowBlank="1" showErrorMessage="1" sqref="K77">
      <formula1>0</formula1>
      <formula2>NaN</formula2>
    </dataValidation>
    <dataValidation type="decimal" allowBlank="1" showErrorMessage="1" sqref="K78">
      <formula1>0</formula1>
      <formula2>NaN</formula2>
    </dataValidation>
    <dataValidation type="decimal" allowBlank="1" showErrorMessage="1" sqref="K79">
      <formula1>0</formula1>
      <formula2>NaN</formula2>
    </dataValidation>
    <dataValidation type="decimal" allowBlank="1" showErrorMessage="1" sqref="K80">
      <formula1>0</formula1>
      <formula2>NaN</formula2>
    </dataValidation>
    <dataValidation type="decimal" allowBlank="1" showErrorMessage="1" sqref="K81">
      <formula1>0</formula1>
      <formula2>NaN</formula2>
    </dataValidation>
    <dataValidation type="decimal" allowBlank="1" showErrorMessage="1" sqref="K82">
      <formula1>0</formula1>
      <formula2>NaN</formula2>
    </dataValidation>
    <dataValidation type="decimal" allowBlank="1" showErrorMessage="1" sqref="K83">
      <formula1>0</formula1>
      <formula2>NaN</formula2>
    </dataValidation>
    <dataValidation type="decimal" allowBlank="1" showErrorMessage="1" sqref="K84">
      <formula1>0</formula1>
      <formula2>NaN</formula2>
    </dataValidation>
    <dataValidation type="decimal" allowBlank="1" showErrorMessage="1" sqref="K85">
      <formula1>0</formula1>
      <formula2>NaN</formula2>
    </dataValidation>
    <dataValidation type="decimal" allowBlank="1" showErrorMessage="1" sqref="K86">
      <formula1>0</formula1>
      <formula2>NaN</formula2>
    </dataValidation>
    <dataValidation type="decimal" allowBlank="1" showErrorMessage="1" sqref="K87">
      <formula1>0</formula1>
      <formula2>NaN</formula2>
    </dataValidation>
    <dataValidation type="decimal" allowBlank="1" showErrorMessage="1" sqref="K88">
      <formula1>0</formula1>
      <formula2>NaN</formula2>
    </dataValidation>
    <dataValidation type="decimal" allowBlank="1" showErrorMessage="1" sqref="K89">
      <formula1>0</formula1>
      <formula2>NaN</formula2>
    </dataValidation>
    <dataValidation type="decimal" allowBlank="1" showErrorMessage="1" sqref="K90">
      <formula1>0</formula1>
      <formula2>NaN</formula2>
    </dataValidation>
    <dataValidation type="decimal" allowBlank="1" showErrorMessage="1" sqref="K91">
      <formula1>0</formula1>
      <formula2>NaN</formula2>
    </dataValidation>
    <dataValidation type="decimal" allowBlank="1" showErrorMessage="1" sqref="K92">
      <formula1>0</formula1>
      <formula2>NaN</formula2>
    </dataValidation>
    <dataValidation type="decimal" allowBlank="1" showErrorMessage="1" sqref="K93">
      <formula1>0</formula1>
      <formula2>NaN</formula2>
    </dataValidation>
    <dataValidation type="decimal" allowBlank="1" showErrorMessage="1" sqref="K94">
      <formula1>0</formula1>
      <formula2>NaN</formula2>
    </dataValidation>
    <dataValidation type="decimal" allowBlank="1" showErrorMessage="1" sqref="K95">
      <formula1>0</formula1>
      <formula2>NaN</formula2>
    </dataValidation>
    <dataValidation type="decimal" allowBlank="1" showErrorMessage="1" sqref="K96">
      <formula1>0</formula1>
      <formula2>NaN</formula2>
    </dataValidation>
    <dataValidation type="decimal" allowBlank="1" showErrorMessage="1" sqref="K97">
      <formula1>0</formula1>
      <formula2>NaN</formula2>
    </dataValidation>
    <dataValidation type="decimal" allowBlank="1" showErrorMessage="1" sqref="K98">
      <formula1>0</formula1>
      <formula2>NaN</formula2>
    </dataValidation>
    <dataValidation type="decimal" allowBlank="1" showErrorMessage="1" sqref="K99">
      <formula1>0</formula1>
      <formula2>NaN</formula2>
    </dataValidation>
    <dataValidation type="decimal" allowBlank="1" showErrorMessage="1" sqref="L100">
      <formula1>0</formula1>
      <formula2>NaN</formula2>
    </dataValidation>
    <dataValidation type="decimal" allowBlank="1" showErrorMessage="1" sqref="L101">
      <formula1>0</formula1>
      <formula2>NaN</formula2>
    </dataValidation>
    <dataValidation type="decimal" allowBlank="1" showErrorMessage="1" sqref="L102">
      <formula1>0</formula1>
      <formula2>NaN</formula2>
    </dataValidation>
    <dataValidation type="decimal" allowBlank="1" showErrorMessage="1" sqref="L103">
      <formula1>0</formula1>
      <formula2>NaN</formula2>
    </dataValidation>
    <dataValidation type="decimal" allowBlank="1" showErrorMessage="1" sqref="L104">
      <formula1>0</formula1>
      <formula2>NaN</formula2>
    </dataValidation>
    <dataValidation type="decimal" allowBlank="1" showErrorMessage="1" sqref="L105">
      <formula1>0</formula1>
      <formula2>NaN</formula2>
    </dataValidation>
    <dataValidation type="decimal" allowBlank="1" showErrorMessage="1" sqref="L106">
      <formula1>0</formula1>
      <formula2>NaN</formula2>
    </dataValidation>
    <dataValidation type="decimal" allowBlank="1" showErrorMessage="1" sqref="L107">
      <formula1>0</formula1>
      <formula2>NaN</formula2>
    </dataValidation>
    <dataValidation type="decimal" allowBlank="1" showErrorMessage="1" sqref="L108">
      <formula1>0</formula1>
      <formula2>NaN</formula2>
    </dataValidation>
    <dataValidation type="decimal" allowBlank="1" showErrorMessage="1" sqref="L109">
      <formula1>0</formula1>
      <formula2>NaN</formula2>
    </dataValidation>
    <dataValidation type="decimal" allowBlank="1" showErrorMessage="1" sqref="L110">
      <formula1>0</formula1>
      <formula2>NaN</formula2>
    </dataValidation>
    <dataValidation type="decimal" allowBlank="1" showErrorMessage="1" sqref="L111">
      <formula1>0</formula1>
      <formula2>NaN</formula2>
    </dataValidation>
    <dataValidation type="decimal" allowBlank="1" showErrorMessage="1" sqref="L112">
      <formula1>0</formula1>
      <formula2>NaN</formula2>
    </dataValidation>
    <dataValidation type="decimal" allowBlank="1" showErrorMessage="1" sqref="L113">
      <formula1>0</formula1>
      <formula2>NaN</formula2>
    </dataValidation>
    <dataValidation type="decimal" allowBlank="1" showErrorMessage="1" sqref="L114">
      <formula1>0</formula1>
      <formula2>NaN</formula2>
    </dataValidation>
    <dataValidation type="decimal" allowBlank="1" showErrorMessage="1" sqref="L115">
      <formula1>0</formula1>
      <formula2>NaN</formula2>
    </dataValidation>
    <dataValidation type="decimal" allowBlank="1" showErrorMessage="1" sqref="L116">
      <formula1>0</formula1>
      <formula2>NaN</formula2>
    </dataValidation>
    <dataValidation type="decimal" allowBlank="1" showErrorMessage="1" sqref="L117">
      <formula1>0</formula1>
      <formula2>NaN</formula2>
    </dataValidation>
    <dataValidation type="decimal" allowBlank="1" showErrorMessage="1" sqref="L118">
      <formula1>0</formula1>
      <formula2>NaN</formula2>
    </dataValidation>
    <dataValidation type="decimal" allowBlank="1" showErrorMessage="1" sqref="L119">
      <formula1>0</formula1>
      <formula2>NaN</formula2>
    </dataValidation>
    <dataValidation type="decimal" allowBlank="1" showErrorMessage="1" sqref="L120">
      <formula1>0</formula1>
      <formula2>NaN</formula2>
    </dataValidation>
    <dataValidation type="decimal" allowBlank="1" showErrorMessage="1" sqref="L121">
      <formula1>0</formula1>
      <formula2>NaN</formula2>
    </dataValidation>
    <dataValidation type="decimal" allowBlank="1" showErrorMessage="1" sqref="L122">
      <formula1>0</formula1>
      <formula2>NaN</formula2>
    </dataValidation>
    <dataValidation type="decimal" allowBlank="1" showErrorMessage="1" sqref="L123">
      <formula1>0</formula1>
      <formula2>NaN</formula2>
    </dataValidation>
    <dataValidation type="decimal" allowBlank="1" showErrorMessage="1" sqref="L124">
      <formula1>0</formula1>
      <formula2>NaN</formula2>
    </dataValidation>
    <dataValidation type="decimal" allowBlank="1" showErrorMessage="1" sqref="L125">
      <formula1>0</formula1>
      <formula2>NaN</formula2>
    </dataValidation>
    <dataValidation type="decimal" allowBlank="1" showErrorMessage="1" sqref="L126">
      <formula1>0</formula1>
      <formula2>NaN</formula2>
    </dataValidation>
    <dataValidation type="decimal" allowBlank="1" showErrorMessage="1" sqref="L127">
      <formula1>0</formula1>
      <formula2>NaN</formula2>
    </dataValidation>
    <dataValidation type="decimal" allowBlank="1" showErrorMessage="1" sqref="L128">
      <formula1>0</formula1>
      <formula2>NaN</formula2>
    </dataValidation>
    <dataValidation type="decimal" allowBlank="1" showErrorMessage="1" sqref="L129">
      <formula1>0</formula1>
      <formula2>NaN</formula2>
    </dataValidation>
    <dataValidation type="decimal" allowBlank="1" showErrorMessage="1" sqref="L130">
      <formula1>0</formula1>
      <formula2>NaN</formula2>
    </dataValidation>
    <dataValidation type="decimal" allowBlank="1" showErrorMessage="1" sqref="L131">
      <formula1>0</formula1>
      <formula2>NaN</formula2>
    </dataValidation>
    <dataValidation type="decimal" allowBlank="1" showErrorMessage="1" sqref="L132">
      <formula1>0</formula1>
      <formula2>NaN</formula2>
    </dataValidation>
    <dataValidation type="decimal" allowBlank="1" showErrorMessage="1" sqref="L133">
      <formula1>0</formula1>
      <formula2>NaN</formula2>
    </dataValidation>
    <dataValidation type="decimal" allowBlank="1" showErrorMessage="1" sqref="L134">
      <formula1>0</formula1>
      <formula2>NaN</formula2>
    </dataValidation>
    <dataValidation type="decimal" allowBlank="1" showErrorMessage="1" sqref="L135">
      <formula1>0</formula1>
      <formula2>NaN</formula2>
    </dataValidation>
    <dataValidation type="decimal" allowBlank="1" showErrorMessage="1" sqref="L136">
      <formula1>0</formula1>
      <formula2>NaN</formula2>
    </dataValidation>
    <dataValidation type="decimal" allowBlank="1" showErrorMessage="1" sqref="L137">
      <formula1>0</formula1>
      <formula2>NaN</formula2>
    </dataValidation>
    <dataValidation type="decimal" allowBlank="1" showErrorMessage="1" sqref="L138">
      <formula1>0</formula1>
      <formula2>NaN</formula2>
    </dataValidation>
    <dataValidation type="decimal" allowBlank="1" showErrorMessage="1" sqref="L139">
      <formula1>0</formula1>
      <formula2>NaN</formula2>
    </dataValidation>
    <dataValidation type="decimal" allowBlank="1" showErrorMessage="1" sqref="L140">
      <formula1>0</formula1>
      <formula2>NaN</formula2>
    </dataValidation>
    <dataValidation type="decimal" allowBlank="1" showErrorMessage="1" sqref="L141">
      <formula1>0</formula1>
      <formula2>NaN</formula2>
    </dataValidation>
    <dataValidation type="decimal" allowBlank="1" showErrorMessage="1" sqref="L17">
      <formula1>0</formula1>
      <formula2>NaN</formula2>
    </dataValidation>
    <dataValidation type="decimal" allowBlank="1" showErrorMessage="1" sqref="L18">
      <formula1>0</formula1>
      <formula2>NaN</formula2>
    </dataValidation>
    <dataValidation type="decimal" allowBlank="1" showErrorMessage="1" sqref="L19">
      <formula1>0</formula1>
      <formula2>NaN</formula2>
    </dataValidation>
    <dataValidation type="decimal" allowBlank="1" showErrorMessage="1" sqref="L20">
      <formula1>0</formula1>
      <formula2>NaN</formula2>
    </dataValidation>
    <dataValidation type="decimal" allowBlank="1" showErrorMessage="1" sqref="L21">
      <formula1>0</formula1>
      <formula2>NaN</formula2>
    </dataValidation>
    <dataValidation type="decimal" allowBlank="1" showErrorMessage="1" sqref="L22">
      <formula1>0</formula1>
      <formula2>NaN</formula2>
    </dataValidation>
    <dataValidation type="decimal" allowBlank="1" showErrorMessage="1" sqref="L23">
      <formula1>0</formula1>
      <formula2>NaN</formula2>
    </dataValidation>
    <dataValidation type="decimal" allowBlank="1" showErrorMessage="1" sqref="L24">
      <formula1>0</formula1>
      <formula2>NaN</formula2>
    </dataValidation>
    <dataValidation type="decimal" allowBlank="1" showErrorMessage="1" sqref="L25">
      <formula1>0</formula1>
      <formula2>NaN</formula2>
    </dataValidation>
    <dataValidation type="decimal" allowBlank="1" showErrorMessage="1" sqref="L26">
      <formula1>0</formula1>
      <formula2>NaN</formula2>
    </dataValidation>
    <dataValidation type="decimal" allowBlank="1" showErrorMessage="1" sqref="L27">
      <formula1>0</formula1>
      <formula2>NaN</formula2>
    </dataValidation>
    <dataValidation type="decimal" allowBlank="1" showErrorMessage="1" sqref="L28">
      <formula1>0</formula1>
      <formula2>NaN</formula2>
    </dataValidation>
    <dataValidation type="decimal" allowBlank="1" showErrorMessage="1" sqref="L29">
      <formula1>0</formula1>
      <formula2>NaN</formula2>
    </dataValidation>
    <dataValidation type="decimal" allowBlank="1" showErrorMessage="1" sqref="L30">
      <formula1>0</formula1>
      <formula2>NaN</formula2>
    </dataValidation>
    <dataValidation type="decimal" allowBlank="1" showErrorMessage="1" sqref="L31">
      <formula1>0</formula1>
      <formula2>NaN</formula2>
    </dataValidation>
    <dataValidation type="decimal" allowBlank="1" showErrorMessage="1" sqref="L32">
      <formula1>0</formula1>
      <formula2>NaN</formula2>
    </dataValidation>
    <dataValidation type="decimal" allowBlank="1" showErrorMessage="1" sqref="L33">
      <formula1>0</formula1>
      <formula2>NaN</formula2>
    </dataValidation>
    <dataValidation type="decimal" allowBlank="1" showErrorMessage="1" sqref="L34">
      <formula1>0</formula1>
      <formula2>NaN</formula2>
    </dataValidation>
    <dataValidation type="decimal" allowBlank="1" showErrorMessage="1" sqref="L35">
      <formula1>0</formula1>
      <formula2>NaN</formula2>
    </dataValidation>
    <dataValidation type="decimal" allowBlank="1" showErrorMessage="1" sqref="L36">
      <formula1>0</formula1>
      <formula2>NaN</formula2>
    </dataValidation>
    <dataValidation type="decimal" allowBlank="1" showErrorMessage="1" sqref="L37">
      <formula1>0</formula1>
      <formula2>NaN</formula2>
    </dataValidation>
    <dataValidation type="decimal" allowBlank="1" showErrorMessage="1" sqref="L38">
      <formula1>0</formula1>
      <formula2>NaN</formula2>
    </dataValidation>
    <dataValidation type="decimal" allowBlank="1" showErrorMessage="1" sqref="L39">
      <formula1>0</formula1>
      <formula2>NaN</formula2>
    </dataValidation>
    <dataValidation type="decimal" allowBlank="1" showErrorMessage="1" sqref="L40">
      <formula1>0</formula1>
      <formula2>NaN</formula2>
    </dataValidation>
    <dataValidation type="decimal" allowBlank="1" showErrorMessage="1" sqref="L41">
      <formula1>0</formula1>
      <formula2>NaN</formula2>
    </dataValidation>
    <dataValidation type="decimal" allowBlank="1" showErrorMessage="1" sqref="L42">
      <formula1>0</formula1>
      <formula2>NaN</formula2>
    </dataValidation>
    <dataValidation type="decimal" allowBlank="1" showErrorMessage="1" sqref="L43">
      <formula1>0</formula1>
      <formula2>NaN</formula2>
    </dataValidation>
    <dataValidation type="decimal" allowBlank="1" showErrorMessage="1" sqref="L44">
      <formula1>0</formula1>
      <formula2>NaN</formula2>
    </dataValidation>
    <dataValidation type="decimal" allowBlank="1" showErrorMessage="1" sqref="L45">
      <formula1>0</formula1>
      <formula2>NaN</formula2>
    </dataValidation>
    <dataValidation type="decimal" allowBlank="1" showErrorMessage="1" sqref="L46">
      <formula1>0</formula1>
      <formula2>NaN</formula2>
    </dataValidation>
    <dataValidation type="decimal" allowBlank="1" showErrorMessage="1" sqref="L47">
      <formula1>0</formula1>
      <formula2>NaN</formula2>
    </dataValidation>
    <dataValidation type="decimal" allowBlank="1" showErrorMessage="1" sqref="L48">
      <formula1>0</formula1>
      <formula2>NaN</formula2>
    </dataValidation>
    <dataValidation type="decimal" allowBlank="1" showErrorMessage="1" sqref="L49">
      <formula1>0</formula1>
      <formula2>NaN</formula2>
    </dataValidation>
    <dataValidation type="decimal" allowBlank="1" showErrorMessage="1" sqref="L50">
      <formula1>0</formula1>
      <formula2>NaN</formula2>
    </dataValidation>
    <dataValidation type="decimal" allowBlank="1" showErrorMessage="1" sqref="L51">
      <formula1>0</formula1>
      <formula2>NaN</formula2>
    </dataValidation>
    <dataValidation type="decimal" allowBlank="1" showErrorMessage="1" sqref="L52">
      <formula1>0</formula1>
      <formula2>NaN</formula2>
    </dataValidation>
    <dataValidation type="decimal" allowBlank="1" showErrorMessage="1" sqref="L53">
      <formula1>0</formula1>
      <formula2>NaN</formula2>
    </dataValidation>
    <dataValidation type="decimal" allowBlank="1" showErrorMessage="1" sqref="L54">
      <formula1>0</formula1>
      <formula2>NaN</formula2>
    </dataValidation>
    <dataValidation type="decimal" allowBlank="1" showErrorMessage="1" sqref="L55">
      <formula1>0</formula1>
      <formula2>NaN</formula2>
    </dataValidation>
    <dataValidation type="decimal" allowBlank="1" showErrorMessage="1" sqref="L56">
      <formula1>0</formula1>
      <formula2>NaN</formula2>
    </dataValidation>
    <dataValidation type="decimal" allowBlank="1" showErrorMessage="1" sqref="L57">
      <formula1>0</formula1>
      <formula2>NaN</formula2>
    </dataValidation>
    <dataValidation type="decimal" allowBlank="1" showErrorMessage="1" sqref="L58">
      <formula1>0</formula1>
      <formula2>NaN</formula2>
    </dataValidation>
    <dataValidation type="decimal" allowBlank="1" showErrorMessage="1" sqref="L59">
      <formula1>0</formula1>
      <formula2>NaN</formula2>
    </dataValidation>
    <dataValidation type="decimal" allowBlank="1" showErrorMessage="1" sqref="L60">
      <formula1>0</formula1>
      <formula2>NaN</formula2>
    </dataValidation>
    <dataValidation type="decimal" allowBlank="1" showErrorMessage="1" sqref="L61">
      <formula1>0</formula1>
      <formula2>NaN</formula2>
    </dataValidation>
    <dataValidation type="decimal" allowBlank="1" showErrorMessage="1" sqref="L62">
      <formula1>0</formula1>
      <formula2>NaN</formula2>
    </dataValidation>
    <dataValidation type="decimal" allowBlank="1" showErrorMessage="1" sqref="L63">
      <formula1>0</formula1>
      <formula2>NaN</formula2>
    </dataValidation>
    <dataValidation type="decimal" allowBlank="1" showErrorMessage="1" sqref="L64">
      <formula1>0</formula1>
      <formula2>NaN</formula2>
    </dataValidation>
    <dataValidation type="decimal" allowBlank="1" showErrorMessage="1" sqref="L65">
      <formula1>0</formula1>
      <formula2>NaN</formula2>
    </dataValidation>
    <dataValidation type="decimal" allowBlank="1" showErrorMessage="1" sqref="L66">
      <formula1>0</formula1>
      <formula2>NaN</formula2>
    </dataValidation>
    <dataValidation type="decimal" allowBlank="1" showErrorMessage="1" sqref="L67">
      <formula1>0</formula1>
      <formula2>NaN</formula2>
    </dataValidation>
    <dataValidation type="decimal" allowBlank="1" showErrorMessage="1" sqref="L68">
      <formula1>0</formula1>
      <formula2>NaN</formula2>
    </dataValidation>
    <dataValidation type="decimal" allowBlank="1" showErrorMessage="1" sqref="L69">
      <formula1>0</formula1>
      <formula2>NaN</formula2>
    </dataValidation>
    <dataValidation type="decimal" allowBlank="1" showErrorMessage="1" sqref="L70">
      <formula1>0</formula1>
      <formula2>NaN</formula2>
    </dataValidation>
    <dataValidation type="decimal" allowBlank="1" showErrorMessage="1" sqref="L71">
      <formula1>0</formula1>
      <formula2>NaN</formula2>
    </dataValidation>
    <dataValidation type="decimal" allowBlank="1" showErrorMessage="1" sqref="L72">
      <formula1>0</formula1>
      <formula2>NaN</formula2>
    </dataValidation>
    <dataValidation type="decimal" allowBlank="1" showErrorMessage="1" sqref="L73">
      <formula1>0</formula1>
      <formula2>NaN</formula2>
    </dataValidation>
    <dataValidation type="decimal" allowBlank="1" showErrorMessage="1" sqref="L74">
      <formula1>0</formula1>
      <formula2>NaN</formula2>
    </dataValidation>
    <dataValidation type="decimal" allowBlank="1" showErrorMessage="1" sqref="L75">
      <formula1>0</formula1>
      <formula2>NaN</formula2>
    </dataValidation>
    <dataValidation type="decimal" allowBlank="1" showErrorMessage="1" sqref="L76">
      <formula1>0</formula1>
      <formula2>NaN</formula2>
    </dataValidation>
    <dataValidation type="decimal" allowBlank="1" showErrorMessage="1" sqref="L77">
      <formula1>0</formula1>
      <formula2>NaN</formula2>
    </dataValidation>
    <dataValidation type="decimal" allowBlank="1" showErrorMessage="1" sqref="L78">
      <formula1>0</formula1>
      <formula2>NaN</formula2>
    </dataValidation>
    <dataValidation type="decimal" allowBlank="1" showErrorMessage="1" sqref="L79">
      <formula1>0</formula1>
      <formula2>NaN</formula2>
    </dataValidation>
    <dataValidation type="decimal" allowBlank="1" showErrorMessage="1" sqref="L80">
      <formula1>0</formula1>
      <formula2>NaN</formula2>
    </dataValidation>
    <dataValidation type="decimal" allowBlank="1" showErrorMessage="1" sqref="L81">
      <formula1>0</formula1>
      <formula2>NaN</formula2>
    </dataValidation>
    <dataValidation type="decimal" allowBlank="1" showErrorMessage="1" sqref="L82">
      <formula1>0</formula1>
      <formula2>NaN</formula2>
    </dataValidation>
    <dataValidation type="decimal" allowBlank="1" showErrorMessage="1" sqref="L83">
      <formula1>0</formula1>
      <formula2>NaN</formula2>
    </dataValidation>
    <dataValidation type="decimal" allowBlank="1" showErrorMessage="1" sqref="L84">
      <formula1>0</formula1>
      <formula2>NaN</formula2>
    </dataValidation>
    <dataValidation type="decimal" allowBlank="1" showErrorMessage="1" sqref="L85">
      <formula1>0</formula1>
      <formula2>NaN</formula2>
    </dataValidation>
    <dataValidation type="decimal" allowBlank="1" showErrorMessage="1" sqref="L86">
      <formula1>0</formula1>
      <formula2>NaN</formula2>
    </dataValidation>
    <dataValidation type="decimal" allowBlank="1" showErrorMessage="1" sqref="L87">
      <formula1>0</formula1>
      <formula2>NaN</formula2>
    </dataValidation>
    <dataValidation type="decimal" allowBlank="1" showErrorMessage="1" sqref="L88">
      <formula1>0</formula1>
      <formula2>NaN</formula2>
    </dataValidation>
    <dataValidation type="decimal" allowBlank="1" showErrorMessage="1" sqref="L89">
      <formula1>0</formula1>
      <formula2>NaN</formula2>
    </dataValidation>
    <dataValidation type="decimal" allowBlank="1" showErrorMessage="1" sqref="L90">
      <formula1>0</formula1>
      <formula2>NaN</formula2>
    </dataValidation>
    <dataValidation type="decimal" allowBlank="1" showErrorMessage="1" sqref="L91">
      <formula1>0</formula1>
      <formula2>NaN</formula2>
    </dataValidation>
    <dataValidation type="decimal" allowBlank="1" showErrorMessage="1" sqref="L92">
      <formula1>0</formula1>
      <formula2>NaN</formula2>
    </dataValidation>
    <dataValidation type="decimal" allowBlank="1" showErrorMessage="1" sqref="L93">
      <formula1>0</formula1>
      <formula2>NaN</formula2>
    </dataValidation>
    <dataValidation type="decimal" allowBlank="1" showErrorMessage="1" sqref="L94">
      <formula1>0</formula1>
      <formula2>NaN</formula2>
    </dataValidation>
    <dataValidation type="decimal" allowBlank="1" showErrorMessage="1" sqref="L95">
      <formula1>0</formula1>
      <formula2>NaN</formula2>
    </dataValidation>
    <dataValidation type="decimal" allowBlank="1" showErrorMessage="1" sqref="L96">
      <formula1>0</formula1>
      <formula2>NaN</formula2>
    </dataValidation>
    <dataValidation type="decimal" allowBlank="1" showErrorMessage="1" sqref="L97">
      <formula1>0</formula1>
      <formula2>NaN</formula2>
    </dataValidation>
    <dataValidation type="decimal" allowBlank="1" showErrorMessage="1" sqref="L98">
      <formula1>0</formula1>
      <formula2>NaN</formula2>
    </dataValidation>
    <dataValidation type="decimal" allowBlank="1" showErrorMessage="1" sqref="L99">
      <formula1>0</formula1>
      <formula2>NaN</formula2>
    </dataValidation>
    <dataValidation type="decimal" allowBlank="1" showErrorMessage="1" sqref="M100">
      <formula1>0</formula1>
      <formula2>NaN</formula2>
    </dataValidation>
    <dataValidation type="decimal" allowBlank="1" showErrorMessage="1" sqref="M101">
      <formula1>0</formula1>
      <formula2>NaN</formula2>
    </dataValidation>
    <dataValidation type="decimal" allowBlank="1" showErrorMessage="1" sqref="M102">
      <formula1>0</formula1>
      <formula2>NaN</formula2>
    </dataValidation>
    <dataValidation type="decimal" allowBlank="1" showErrorMessage="1" sqref="M103">
      <formula1>0</formula1>
      <formula2>NaN</formula2>
    </dataValidation>
    <dataValidation type="decimal" allowBlank="1" showErrorMessage="1" sqref="M104">
      <formula1>0</formula1>
      <formula2>NaN</formula2>
    </dataValidation>
    <dataValidation type="decimal" allowBlank="1" showErrorMessage="1" sqref="M105">
      <formula1>0</formula1>
      <formula2>NaN</formula2>
    </dataValidation>
    <dataValidation type="decimal" allowBlank="1" showErrorMessage="1" sqref="M106">
      <formula1>0</formula1>
      <formula2>NaN</formula2>
    </dataValidation>
    <dataValidation type="decimal" allowBlank="1" showErrorMessage="1" sqref="M107">
      <formula1>0</formula1>
      <formula2>NaN</formula2>
    </dataValidation>
    <dataValidation type="decimal" allowBlank="1" showErrorMessage="1" sqref="M108">
      <formula1>0</formula1>
      <formula2>NaN</formula2>
    </dataValidation>
    <dataValidation type="decimal" allowBlank="1" showErrorMessage="1" sqref="M109">
      <formula1>0</formula1>
      <formula2>NaN</formula2>
    </dataValidation>
    <dataValidation type="decimal" allowBlank="1" showErrorMessage="1" sqref="M110">
      <formula1>0</formula1>
      <formula2>NaN</formula2>
    </dataValidation>
    <dataValidation type="decimal" allowBlank="1" showErrorMessage="1" sqref="M111">
      <formula1>0</formula1>
      <formula2>NaN</formula2>
    </dataValidation>
    <dataValidation type="decimal" allowBlank="1" showErrorMessage="1" sqref="M112">
      <formula1>0</formula1>
      <formula2>NaN</formula2>
    </dataValidation>
    <dataValidation type="decimal" allowBlank="1" showErrorMessage="1" sqref="M113">
      <formula1>0</formula1>
      <formula2>NaN</formula2>
    </dataValidation>
    <dataValidation type="decimal" allowBlank="1" showErrorMessage="1" sqref="M114">
      <formula1>0</formula1>
      <formula2>NaN</formula2>
    </dataValidation>
    <dataValidation type="decimal" allowBlank="1" showErrorMessage="1" sqref="M115">
      <formula1>0</formula1>
      <formula2>NaN</formula2>
    </dataValidation>
    <dataValidation type="decimal" allowBlank="1" showErrorMessage="1" sqref="M116">
      <formula1>0</formula1>
      <formula2>NaN</formula2>
    </dataValidation>
    <dataValidation type="decimal" allowBlank="1" showErrorMessage="1" sqref="M117">
      <formula1>0</formula1>
      <formula2>NaN</formula2>
    </dataValidation>
    <dataValidation type="decimal" allowBlank="1" showErrorMessage="1" sqref="M118">
      <formula1>0</formula1>
      <formula2>NaN</formula2>
    </dataValidation>
    <dataValidation type="decimal" allowBlank="1" showErrorMessage="1" sqref="M119">
      <formula1>0</formula1>
      <formula2>NaN</formula2>
    </dataValidation>
    <dataValidation type="decimal" allowBlank="1" showErrorMessage="1" sqref="M120">
      <formula1>0</formula1>
      <formula2>NaN</formula2>
    </dataValidation>
    <dataValidation type="decimal" allowBlank="1" showErrorMessage="1" sqref="M121">
      <formula1>0</formula1>
      <formula2>NaN</formula2>
    </dataValidation>
    <dataValidation type="decimal" allowBlank="1" showErrorMessage="1" sqref="M122">
      <formula1>0</formula1>
      <formula2>NaN</formula2>
    </dataValidation>
    <dataValidation type="decimal" allowBlank="1" showErrorMessage="1" sqref="M123">
      <formula1>0</formula1>
      <formula2>NaN</formula2>
    </dataValidation>
    <dataValidation type="decimal" allowBlank="1" showErrorMessage="1" sqref="M124">
      <formula1>0</formula1>
      <formula2>NaN</formula2>
    </dataValidation>
    <dataValidation type="decimal" allowBlank="1" showErrorMessage="1" sqref="M125">
      <formula1>0</formula1>
      <formula2>NaN</formula2>
    </dataValidation>
    <dataValidation type="decimal" allowBlank="1" showErrorMessage="1" sqref="M126">
      <formula1>0</formula1>
      <formula2>NaN</formula2>
    </dataValidation>
    <dataValidation type="decimal" allowBlank="1" showErrorMessage="1" sqref="M127">
      <formula1>0</formula1>
      <formula2>NaN</formula2>
    </dataValidation>
    <dataValidation type="decimal" allowBlank="1" showErrorMessage="1" sqref="M128">
      <formula1>0</formula1>
      <formula2>NaN</formula2>
    </dataValidation>
    <dataValidation type="decimal" allowBlank="1" showErrorMessage="1" sqref="M129">
      <formula1>0</formula1>
      <formula2>NaN</formula2>
    </dataValidation>
    <dataValidation type="decimal" allowBlank="1" showErrorMessage="1" sqref="M130">
      <formula1>0</formula1>
      <formula2>NaN</formula2>
    </dataValidation>
    <dataValidation type="decimal" allowBlank="1" showErrorMessage="1" sqref="M131">
      <formula1>0</formula1>
      <formula2>NaN</formula2>
    </dataValidation>
    <dataValidation type="decimal" allowBlank="1" showErrorMessage="1" sqref="M132">
      <formula1>0</formula1>
      <formula2>NaN</formula2>
    </dataValidation>
    <dataValidation type="decimal" allowBlank="1" showErrorMessage="1" sqref="M133">
      <formula1>0</formula1>
      <formula2>NaN</formula2>
    </dataValidation>
    <dataValidation type="decimal" allowBlank="1" showErrorMessage="1" sqref="M134">
      <formula1>0</formula1>
      <formula2>NaN</formula2>
    </dataValidation>
    <dataValidation type="decimal" allowBlank="1" showErrorMessage="1" sqref="M135">
      <formula1>0</formula1>
      <formula2>NaN</formula2>
    </dataValidation>
    <dataValidation type="decimal" allowBlank="1" showErrorMessage="1" sqref="M136">
      <formula1>0</formula1>
      <formula2>NaN</formula2>
    </dataValidation>
    <dataValidation type="decimal" allowBlank="1" showErrorMessage="1" sqref="M137">
      <formula1>0</formula1>
      <formula2>NaN</formula2>
    </dataValidation>
    <dataValidation type="decimal" allowBlank="1" showErrorMessage="1" sqref="M138">
      <formula1>0</formula1>
      <formula2>NaN</formula2>
    </dataValidation>
    <dataValidation type="decimal" allowBlank="1" showErrorMessage="1" sqref="M139">
      <formula1>0</formula1>
      <formula2>NaN</formula2>
    </dataValidation>
    <dataValidation type="decimal" allowBlank="1" showErrorMessage="1" sqref="M140">
      <formula1>0</formula1>
      <formula2>NaN</formula2>
    </dataValidation>
    <dataValidation type="decimal" allowBlank="1" showErrorMessage="1" sqref="M141">
      <formula1>0</formula1>
      <formula2>NaN</formula2>
    </dataValidation>
    <dataValidation type="decimal" allowBlank="1" showErrorMessage="1" sqref="M17">
      <formula1>0</formula1>
      <formula2>NaN</formula2>
    </dataValidation>
    <dataValidation type="decimal" allowBlank="1" showErrorMessage="1" sqref="M18">
      <formula1>0</formula1>
      <formula2>NaN</formula2>
    </dataValidation>
    <dataValidation type="decimal" allowBlank="1" showErrorMessage="1" sqref="M19">
      <formula1>0</formula1>
      <formula2>NaN</formula2>
    </dataValidation>
    <dataValidation type="decimal" allowBlank="1" showErrorMessage="1" sqref="M20">
      <formula1>0</formula1>
      <formula2>NaN</formula2>
    </dataValidation>
    <dataValidation type="decimal" allowBlank="1" showErrorMessage="1" sqref="M21">
      <formula1>0</formula1>
      <formula2>NaN</formula2>
    </dataValidation>
    <dataValidation type="decimal" allowBlank="1" showErrorMessage="1" sqref="M22">
      <formula1>0</formula1>
      <formula2>NaN</formula2>
    </dataValidation>
    <dataValidation type="decimal" allowBlank="1" showErrorMessage="1" sqref="M23">
      <formula1>0</formula1>
      <formula2>NaN</formula2>
    </dataValidation>
    <dataValidation type="decimal" allowBlank="1" showErrorMessage="1" sqref="M24">
      <formula1>0</formula1>
      <formula2>NaN</formula2>
    </dataValidation>
    <dataValidation type="decimal" allowBlank="1" showErrorMessage="1" sqref="M25">
      <formula1>0</formula1>
      <formula2>NaN</formula2>
    </dataValidation>
    <dataValidation type="decimal" allowBlank="1" showErrorMessage="1" sqref="M26">
      <formula1>0</formula1>
      <formula2>NaN</formula2>
    </dataValidation>
    <dataValidation type="decimal" allowBlank="1" showErrorMessage="1" sqref="M27">
      <formula1>0</formula1>
      <formula2>NaN</formula2>
    </dataValidation>
    <dataValidation type="decimal" allowBlank="1" showErrorMessage="1" sqref="M28">
      <formula1>0</formula1>
      <formula2>NaN</formula2>
    </dataValidation>
    <dataValidation type="decimal" allowBlank="1" showErrorMessage="1" sqref="M29">
      <formula1>0</formula1>
      <formula2>NaN</formula2>
    </dataValidation>
    <dataValidation type="decimal" allowBlank="1" showErrorMessage="1" sqref="M30">
      <formula1>0</formula1>
      <formula2>NaN</formula2>
    </dataValidation>
    <dataValidation type="decimal" allowBlank="1" showErrorMessage="1" sqref="M31">
      <formula1>0</formula1>
      <formula2>NaN</formula2>
    </dataValidation>
    <dataValidation type="decimal" allowBlank="1" showErrorMessage="1" sqref="M32">
      <formula1>0</formula1>
      <formula2>NaN</formula2>
    </dataValidation>
    <dataValidation type="decimal" allowBlank="1" showErrorMessage="1" sqref="M33">
      <formula1>0</formula1>
      <formula2>NaN</formula2>
    </dataValidation>
    <dataValidation type="decimal" allowBlank="1" showErrorMessage="1" sqref="M34">
      <formula1>0</formula1>
      <formula2>NaN</formula2>
    </dataValidation>
    <dataValidation type="decimal" allowBlank="1" showErrorMessage="1" sqref="M35">
      <formula1>0</formula1>
      <formula2>NaN</formula2>
    </dataValidation>
    <dataValidation type="decimal" allowBlank="1" showErrorMessage="1" sqref="M36">
      <formula1>0</formula1>
      <formula2>NaN</formula2>
    </dataValidation>
    <dataValidation type="decimal" allowBlank="1" showErrorMessage="1" sqref="M37">
      <formula1>0</formula1>
      <formula2>NaN</formula2>
    </dataValidation>
    <dataValidation type="decimal" allowBlank="1" showErrorMessage="1" sqref="M38">
      <formula1>0</formula1>
      <formula2>NaN</formula2>
    </dataValidation>
    <dataValidation type="decimal" allowBlank="1" showErrorMessage="1" sqref="M39">
      <formula1>0</formula1>
      <formula2>NaN</formula2>
    </dataValidation>
    <dataValidation type="decimal" allowBlank="1" showErrorMessage="1" sqref="M40">
      <formula1>0</formula1>
      <formula2>NaN</formula2>
    </dataValidation>
    <dataValidation type="decimal" allowBlank="1" showErrorMessage="1" sqref="M41">
      <formula1>0</formula1>
      <formula2>NaN</formula2>
    </dataValidation>
    <dataValidation type="decimal" allowBlank="1" showErrorMessage="1" sqref="M42">
      <formula1>0</formula1>
      <formula2>NaN</formula2>
    </dataValidation>
    <dataValidation type="decimal" allowBlank="1" showErrorMessage="1" sqref="M43">
      <formula1>0</formula1>
      <formula2>NaN</formula2>
    </dataValidation>
    <dataValidation type="decimal" allowBlank="1" showErrorMessage="1" sqref="M44">
      <formula1>0</formula1>
      <formula2>NaN</formula2>
    </dataValidation>
    <dataValidation type="decimal" allowBlank="1" showErrorMessage="1" sqref="M45">
      <formula1>0</formula1>
      <formula2>NaN</formula2>
    </dataValidation>
    <dataValidation type="decimal" allowBlank="1" showErrorMessage="1" sqref="M46">
      <formula1>0</formula1>
      <formula2>NaN</formula2>
    </dataValidation>
    <dataValidation type="decimal" allowBlank="1" showErrorMessage="1" sqref="M47">
      <formula1>0</formula1>
      <formula2>NaN</formula2>
    </dataValidation>
    <dataValidation type="decimal" allowBlank="1" showErrorMessage="1" sqref="M48">
      <formula1>0</formula1>
      <formula2>NaN</formula2>
    </dataValidation>
    <dataValidation type="decimal" allowBlank="1" showErrorMessage="1" sqref="M49">
      <formula1>0</formula1>
      <formula2>NaN</formula2>
    </dataValidation>
    <dataValidation type="decimal" allowBlank="1" showErrorMessage="1" sqref="M50">
      <formula1>0</formula1>
      <formula2>NaN</formula2>
    </dataValidation>
    <dataValidation type="decimal" allowBlank="1" showErrorMessage="1" sqref="M51">
      <formula1>0</formula1>
      <formula2>NaN</formula2>
    </dataValidation>
    <dataValidation type="decimal" allowBlank="1" showErrorMessage="1" sqref="M52">
      <formula1>0</formula1>
      <formula2>NaN</formula2>
    </dataValidation>
    <dataValidation type="decimal" allowBlank="1" showErrorMessage="1" sqref="M53">
      <formula1>0</formula1>
      <formula2>NaN</formula2>
    </dataValidation>
    <dataValidation type="decimal" allowBlank="1" showErrorMessage="1" sqref="M54">
      <formula1>0</formula1>
      <formula2>NaN</formula2>
    </dataValidation>
    <dataValidation type="decimal" allowBlank="1" showErrorMessage="1" sqref="M55">
      <formula1>0</formula1>
      <formula2>NaN</formula2>
    </dataValidation>
    <dataValidation type="decimal" allowBlank="1" showErrorMessage="1" sqref="M56">
      <formula1>0</formula1>
      <formula2>NaN</formula2>
    </dataValidation>
    <dataValidation type="decimal" allowBlank="1" showErrorMessage="1" sqref="M57">
      <formula1>0</formula1>
      <formula2>NaN</formula2>
    </dataValidation>
    <dataValidation type="decimal" allowBlank="1" showErrorMessage="1" sqref="M58">
      <formula1>0</formula1>
      <formula2>NaN</formula2>
    </dataValidation>
    <dataValidation type="decimal" allowBlank="1" showErrorMessage="1" sqref="M59">
      <formula1>0</formula1>
      <formula2>NaN</formula2>
    </dataValidation>
    <dataValidation type="decimal" allowBlank="1" showErrorMessage="1" sqref="M60">
      <formula1>0</formula1>
      <formula2>NaN</formula2>
    </dataValidation>
    <dataValidation type="decimal" allowBlank="1" showErrorMessage="1" sqref="M61">
      <formula1>0</formula1>
      <formula2>NaN</formula2>
    </dataValidation>
    <dataValidation type="decimal" allowBlank="1" showErrorMessage="1" sqref="M62">
      <formula1>0</formula1>
      <formula2>NaN</formula2>
    </dataValidation>
    <dataValidation type="decimal" allowBlank="1" showErrorMessage="1" sqref="M63">
      <formula1>0</formula1>
      <formula2>NaN</formula2>
    </dataValidation>
    <dataValidation type="decimal" allowBlank="1" showErrorMessage="1" sqref="M64">
      <formula1>0</formula1>
      <formula2>NaN</formula2>
    </dataValidation>
    <dataValidation type="decimal" allowBlank="1" showErrorMessage="1" sqref="M65">
      <formula1>0</formula1>
      <formula2>NaN</formula2>
    </dataValidation>
    <dataValidation type="decimal" allowBlank="1" showErrorMessage="1" sqref="M66">
      <formula1>0</formula1>
      <formula2>NaN</formula2>
    </dataValidation>
    <dataValidation type="decimal" allowBlank="1" showErrorMessage="1" sqref="M67">
      <formula1>0</formula1>
      <formula2>NaN</formula2>
    </dataValidation>
    <dataValidation type="decimal" allowBlank="1" showErrorMessage="1" sqref="M68">
      <formula1>0</formula1>
      <formula2>NaN</formula2>
    </dataValidation>
    <dataValidation type="decimal" allowBlank="1" showErrorMessage="1" sqref="M69">
      <formula1>0</formula1>
      <formula2>NaN</formula2>
    </dataValidation>
    <dataValidation type="decimal" allowBlank="1" showErrorMessage="1" sqref="M70">
      <formula1>0</formula1>
      <formula2>NaN</formula2>
    </dataValidation>
    <dataValidation type="decimal" allowBlank="1" showErrorMessage="1" sqref="M71">
      <formula1>0</formula1>
      <formula2>NaN</formula2>
    </dataValidation>
    <dataValidation type="decimal" allowBlank="1" showErrorMessage="1" sqref="M72">
      <formula1>0</formula1>
      <formula2>NaN</formula2>
    </dataValidation>
    <dataValidation type="decimal" allowBlank="1" showErrorMessage="1" sqref="M73">
      <formula1>0</formula1>
      <formula2>NaN</formula2>
    </dataValidation>
    <dataValidation type="decimal" allowBlank="1" showErrorMessage="1" sqref="M74">
      <formula1>0</formula1>
      <formula2>NaN</formula2>
    </dataValidation>
    <dataValidation type="decimal" allowBlank="1" showErrorMessage="1" sqref="M75">
      <formula1>0</formula1>
      <formula2>NaN</formula2>
    </dataValidation>
    <dataValidation type="decimal" allowBlank="1" showErrorMessage="1" sqref="M76">
      <formula1>0</formula1>
      <formula2>NaN</formula2>
    </dataValidation>
    <dataValidation type="decimal" allowBlank="1" showErrorMessage="1" sqref="M77">
      <formula1>0</formula1>
      <formula2>NaN</formula2>
    </dataValidation>
    <dataValidation type="decimal" allowBlank="1" showErrorMessage="1" sqref="M78">
      <formula1>0</formula1>
      <formula2>NaN</formula2>
    </dataValidation>
    <dataValidation type="decimal" allowBlank="1" showErrorMessage="1" sqref="M79">
      <formula1>0</formula1>
      <formula2>NaN</formula2>
    </dataValidation>
    <dataValidation type="decimal" allowBlank="1" showErrorMessage="1" sqref="M80">
      <formula1>0</formula1>
      <formula2>NaN</formula2>
    </dataValidation>
    <dataValidation type="decimal" allowBlank="1" showErrorMessage="1" sqref="M81">
      <formula1>0</formula1>
      <formula2>NaN</formula2>
    </dataValidation>
    <dataValidation type="decimal" allowBlank="1" showErrorMessage="1" sqref="M82">
      <formula1>0</formula1>
      <formula2>NaN</formula2>
    </dataValidation>
    <dataValidation type="decimal" allowBlank="1" showErrorMessage="1" sqref="M83">
      <formula1>0</formula1>
      <formula2>NaN</formula2>
    </dataValidation>
    <dataValidation type="decimal" allowBlank="1" showErrorMessage="1" sqref="M84">
      <formula1>0</formula1>
      <formula2>NaN</formula2>
    </dataValidation>
    <dataValidation type="decimal" allowBlank="1" showErrorMessage="1" sqref="M85">
      <formula1>0</formula1>
      <formula2>NaN</formula2>
    </dataValidation>
    <dataValidation type="decimal" allowBlank="1" showErrorMessage="1" sqref="M86">
      <formula1>0</formula1>
      <formula2>NaN</formula2>
    </dataValidation>
    <dataValidation type="decimal" allowBlank="1" showErrorMessage="1" sqref="M87">
      <formula1>0</formula1>
      <formula2>NaN</formula2>
    </dataValidation>
    <dataValidation type="decimal" allowBlank="1" showErrorMessage="1" sqref="M88">
      <formula1>0</formula1>
      <formula2>NaN</formula2>
    </dataValidation>
    <dataValidation type="decimal" allowBlank="1" showErrorMessage="1" sqref="M89">
      <formula1>0</formula1>
      <formula2>NaN</formula2>
    </dataValidation>
    <dataValidation type="decimal" allowBlank="1" showErrorMessage="1" sqref="M90">
      <formula1>0</formula1>
      <formula2>NaN</formula2>
    </dataValidation>
    <dataValidation type="decimal" allowBlank="1" showErrorMessage="1" sqref="M91">
      <formula1>0</formula1>
      <formula2>NaN</formula2>
    </dataValidation>
    <dataValidation type="decimal" allowBlank="1" showErrorMessage="1" sqref="M92">
      <formula1>0</formula1>
      <formula2>NaN</formula2>
    </dataValidation>
    <dataValidation type="decimal" allowBlank="1" showErrorMessage="1" sqref="M93">
      <formula1>0</formula1>
      <formula2>NaN</formula2>
    </dataValidation>
    <dataValidation type="decimal" allowBlank="1" showErrorMessage="1" sqref="M94">
      <formula1>0</formula1>
      <formula2>NaN</formula2>
    </dataValidation>
    <dataValidation type="decimal" allowBlank="1" showErrorMessage="1" sqref="M95">
      <formula1>0</formula1>
      <formula2>NaN</formula2>
    </dataValidation>
    <dataValidation type="decimal" allowBlank="1" showErrorMessage="1" sqref="M96">
      <formula1>0</formula1>
      <formula2>NaN</formula2>
    </dataValidation>
    <dataValidation type="decimal" allowBlank="1" showErrorMessage="1" sqref="M97">
      <formula1>0</formula1>
      <formula2>NaN</formula2>
    </dataValidation>
    <dataValidation type="decimal" allowBlank="1" showErrorMessage="1" sqref="M98">
      <formula1>0</formula1>
      <formula2>NaN</formula2>
    </dataValidation>
    <dataValidation type="decimal" allowBlank="1" showErrorMessage="1" sqref="M99">
      <formula1>0</formula1>
      <formula2>NaN</formula2>
    </dataValidation>
    <dataValidation type="decimal" allowBlank="1" showErrorMessage="1" sqref="N100">
      <formula1>0</formula1>
      <formula2>NaN</formula2>
    </dataValidation>
    <dataValidation type="decimal" allowBlank="1" showErrorMessage="1" sqref="N101">
      <formula1>0</formula1>
      <formula2>NaN</formula2>
    </dataValidation>
    <dataValidation type="decimal" allowBlank="1" showErrorMessage="1" sqref="N102">
      <formula1>0</formula1>
      <formula2>NaN</formula2>
    </dataValidation>
    <dataValidation type="decimal" allowBlank="1" showErrorMessage="1" sqref="N103">
      <formula1>0</formula1>
      <formula2>NaN</formula2>
    </dataValidation>
    <dataValidation type="decimal" allowBlank="1" showErrorMessage="1" sqref="N104">
      <formula1>0</formula1>
      <formula2>NaN</formula2>
    </dataValidation>
    <dataValidation type="decimal" allowBlank="1" showErrorMessage="1" sqref="N105">
      <formula1>0</formula1>
      <formula2>NaN</formula2>
    </dataValidation>
    <dataValidation type="decimal" allowBlank="1" showErrorMessage="1" sqref="N106">
      <formula1>0</formula1>
      <formula2>NaN</formula2>
    </dataValidation>
    <dataValidation type="decimal" allowBlank="1" showErrorMessage="1" sqref="N107">
      <formula1>0</formula1>
      <formula2>NaN</formula2>
    </dataValidation>
    <dataValidation type="decimal" allowBlank="1" showErrorMessage="1" sqref="N108">
      <formula1>0</formula1>
      <formula2>NaN</formula2>
    </dataValidation>
    <dataValidation type="decimal" allowBlank="1" showErrorMessage="1" sqref="N109">
      <formula1>0</formula1>
      <formula2>NaN</formula2>
    </dataValidation>
    <dataValidation type="decimal" allowBlank="1" showErrorMessage="1" sqref="N110">
      <formula1>0</formula1>
      <formula2>NaN</formula2>
    </dataValidation>
    <dataValidation type="decimal" allowBlank="1" showErrorMessage="1" sqref="N111">
      <formula1>0</formula1>
      <formula2>NaN</formula2>
    </dataValidation>
    <dataValidation type="decimal" allowBlank="1" showErrorMessage="1" sqref="N112">
      <formula1>0</formula1>
      <formula2>NaN</formula2>
    </dataValidation>
    <dataValidation type="decimal" allowBlank="1" showErrorMessage="1" sqref="N113">
      <formula1>0</formula1>
      <formula2>NaN</formula2>
    </dataValidation>
    <dataValidation type="decimal" allowBlank="1" showErrorMessage="1" sqref="N114">
      <formula1>0</formula1>
      <formula2>NaN</formula2>
    </dataValidation>
    <dataValidation type="decimal" allowBlank="1" showErrorMessage="1" sqref="N115">
      <formula1>0</formula1>
      <formula2>NaN</formula2>
    </dataValidation>
    <dataValidation type="decimal" allowBlank="1" showErrorMessage="1" sqref="N116">
      <formula1>0</formula1>
      <formula2>NaN</formula2>
    </dataValidation>
    <dataValidation type="decimal" allowBlank="1" showErrorMessage="1" sqref="N117">
      <formula1>0</formula1>
      <formula2>NaN</formula2>
    </dataValidation>
    <dataValidation type="decimal" allowBlank="1" showErrorMessage="1" sqref="N118">
      <formula1>0</formula1>
      <formula2>NaN</formula2>
    </dataValidation>
    <dataValidation type="decimal" allowBlank="1" showErrorMessage="1" sqref="N119">
      <formula1>0</formula1>
      <formula2>NaN</formula2>
    </dataValidation>
    <dataValidation type="decimal" allowBlank="1" showErrorMessage="1" sqref="N120">
      <formula1>0</formula1>
      <formula2>NaN</formula2>
    </dataValidation>
    <dataValidation type="decimal" allowBlank="1" showErrorMessage="1" sqref="N121">
      <formula1>0</formula1>
      <formula2>NaN</formula2>
    </dataValidation>
    <dataValidation type="decimal" allowBlank="1" showErrorMessage="1" sqref="N122">
      <formula1>0</formula1>
      <formula2>NaN</formula2>
    </dataValidation>
    <dataValidation type="decimal" allowBlank="1" showErrorMessage="1" sqref="N123">
      <formula1>0</formula1>
      <formula2>NaN</formula2>
    </dataValidation>
    <dataValidation type="decimal" allowBlank="1" showErrorMessage="1" sqref="N124">
      <formula1>0</formula1>
      <formula2>NaN</formula2>
    </dataValidation>
    <dataValidation type="decimal" allowBlank="1" showErrorMessage="1" sqref="N125">
      <formula1>0</formula1>
      <formula2>NaN</formula2>
    </dataValidation>
    <dataValidation type="decimal" allowBlank="1" showErrorMessage="1" sqref="N126">
      <formula1>0</formula1>
      <formula2>NaN</formula2>
    </dataValidation>
    <dataValidation type="decimal" allowBlank="1" showErrorMessage="1" sqref="N127">
      <formula1>0</formula1>
      <formula2>NaN</formula2>
    </dataValidation>
    <dataValidation type="decimal" allowBlank="1" showErrorMessage="1" sqref="N128">
      <formula1>0</formula1>
      <formula2>NaN</formula2>
    </dataValidation>
    <dataValidation type="decimal" allowBlank="1" showErrorMessage="1" sqref="N129">
      <formula1>0</formula1>
      <formula2>NaN</formula2>
    </dataValidation>
    <dataValidation type="decimal" allowBlank="1" showErrorMessage="1" sqref="N130">
      <formula1>0</formula1>
      <formula2>NaN</formula2>
    </dataValidation>
    <dataValidation type="decimal" allowBlank="1" showErrorMessage="1" sqref="N131">
      <formula1>0</formula1>
      <formula2>NaN</formula2>
    </dataValidation>
    <dataValidation type="decimal" allowBlank="1" showErrorMessage="1" sqref="N132">
      <formula1>0</formula1>
      <formula2>NaN</formula2>
    </dataValidation>
    <dataValidation type="decimal" allowBlank="1" showErrorMessage="1" sqref="N133">
      <formula1>0</formula1>
      <formula2>NaN</formula2>
    </dataValidation>
    <dataValidation type="decimal" allowBlank="1" showErrorMessage="1" sqref="N134">
      <formula1>0</formula1>
      <formula2>NaN</formula2>
    </dataValidation>
    <dataValidation type="decimal" allowBlank="1" showErrorMessage="1" sqref="N135">
      <formula1>0</formula1>
      <formula2>NaN</formula2>
    </dataValidation>
    <dataValidation type="decimal" allowBlank="1" showErrorMessage="1" sqref="N136">
      <formula1>0</formula1>
      <formula2>NaN</formula2>
    </dataValidation>
    <dataValidation type="decimal" allowBlank="1" showErrorMessage="1" sqref="N137">
      <formula1>0</formula1>
      <formula2>NaN</formula2>
    </dataValidation>
    <dataValidation type="decimal" allowBlank="1" showErrorMessage="1" sqref="N138">
      <formula1>0</formula1>
      <formula2>NaN</formula2>
    </dataValidation>
    <dataValidation type="decimal" allowBlank="1" showErrorMessage="1" sqref="N139">
      <formula1>0</formula1>
      <formula2>NaN</formula2>
    </dataValidation>
    <dataValidation type="decimal" allowBlank="1" showErrorMessage="1" sqref="N140">
      <formula1>0</formula1>
      <formula2>NaN</formula2>
    </dataValidation>
    <dataValidation type="decimal" allowBlank="1" showErrorMessage="1" sqref="N141">
      <formula1>0</formula1>
      <formula2>NaN</formula2>
    </dataValidation>
    <dataValidation type="decimal" allowBlank="1" showErrorMessage="1" sqref="N17">
      <formula1>0</formula1>
      <formula2>NaN</formula2>
    </dataValidation>
    <dataValidation type="decimal" allowBlank="1" showErrorMessage="1" sqref="N18">
      <formula1>0</formula1>
      <formula2>NaN</formula2>
    </dataValidation>
    <dataValidation type="decimal" allowBlank="1" showErrorMessage="1" sqref="N19">
      <formula1>0</formula1>
      <formula2>NaN</formula2>
    </dataValidation>
    <dataValidation type="decimal" allowBlank="1" showErrorMessage="1" sqref="N20">
      <formula1>0</formula1>
      <formula2>NaN</formula2>
    </dataValidation>
    <dataValidation type="decimal" allowBlank="1" showErrorMessage="1" sqref="N21">
      <formula1>0</formula1>
      <formula2>NaN</formula2>
    </dataValidation>
    <dataValidation type="decimal" allowBlank="1" showErrorMessage="1" sqref="N22">
      <formula1>0</formula1>
      <formula2>NaN</formula2>
    </dataValidation>
    <dataValidation type="decimal" allowBlank="1" showErrorMessage="1" sqref="N23">
      <formula1>0</formula1>
      <formula2>NaN</formula2>
    </dataValidation>
    <dataValidation type="decimal" allowBlank="1" showErrorMessage="1" sqref="N24">
      <formula1>0</formula1>
      <formula2>NaN</formula2>
    </dataValidation>
    <dataValidation type="decimal" allowBlank="1" showErrorMessage="1" sqref="N25">
      <formula1>0</formula1>
      <formula2>NaN</formula2>
    </dataValidation>
    <dataValidation type="decimal" allowBlank="1" showErrorMessage="1" sqref="N26">
      <formula1>0</formula1>
      <formula2>NaN</formula2>
    </dataValidation>
    <dataValidation type="decimal" allowBlank="1" showErrorMessage="1" sqref="N27">
      <formula1>0</formula1>
      <formula2>NaN</formula2>
    </dataValidation>
    <dataValidation type="decimal" allowBlank="1" showErrorMessage="1" sqref="N28">
      <formula1>0</formula1>
      <formula2>NaN</formula2>
    </dataValidation>
    <dataValidation type="decimal" allowBlank="1" showErrorMessage="1" sqref="N29">
      <formula1>0</formula1>
      <formula2>NaN</formula2>
    </dataValidation>
    <dataValidation type="decimal" allowBlank="1" showErrorMessage="1" sqref="N30">
      <formula1>0</formula1>
      <formula2>NaN</formula2>
    </dataValidation>
    <dataValidation type="decimal" allowBlank="1" showErrorMessage="1" sqref="N31">
      <formula1>0</formula1>
      <formula2>NaN</formula2>
    </dataValidation>
    <dataValidation type="decimal" allowBlank="1" showErrorMessage="1" sqref="N32">
      <formula1>0</formula1>
      <formula2>NaN</formula2>
    </dataValidation>
    <dataValidation type="decimal" allowBlank="1" showErrorMessage="1" sqref="N33">
      <formula1>0</formula1>
      <formula2>NaN</formula2>
    </dataValidation>
    <dataValidation type="decimal" allowBlank="1" showErrorMessage="1" sqref="N34">
      <formula1>0</formula1>
      <formula2>NaN</formula2>
    </dataValidation>
    <dataValidation type="decimal" allowBlank="1" showErrorMessage="1" sqref="N35">
      <formula1>0</formula1>
      <formula2>NaN</formula2>
    </dataValidation>
    <dataValidation type="decimal" allowBlank="1" showErrorMessage="1" sqref="N36">
      <formula1>0</formula1>
      <formula2>NaN</formula2>
    </dataValidation>
    <dataValidation type="decimal" allowBlank="1" showErrorMessage="1" sqref="N37">
      <formula1>0</formula1>
      <formula2>NaN</formula2>
    </dataValidation>
    <dataValidation type="decimal" allowBlank="1" showErrorMessage="1" sqref="N38">
      <formula1>0</formula1>
      <formula2>NaN</formula2>
    </dataValidation>
    <dataValidation type="decimal" allowBlank="1" showErrorMessage="1" sqref="N39">
      <formula1>0</formula1>
      <formula2>NaN</formula2>
    </dataValidation>
    <dataValidation type="decimal" allowBlank="1" showErrorMessage="1" sqref="N40">
      <formula1>0</formula1>
      <formula2>NaN</formula2>
    </dataValidation>
    <dataValidation type="decimal" allowBlank="1" showErrorMessage="1" sqref="N41">
      <formula1>0</formula1>
      <formula2>NaN</formula2>
    </dataValidation>
    <dataValidation type="decimal" allowBlank="1" showErrorMessage="1" sqref="N42">
      <formula1>0</formula1>
      <formula2>NaN</formula2>
    </dataValidation>
    <dataValidation type="decimal" allowBlank="1" showErrorMessage="1" sqref="N43">
      <formula1>0</formula1>
      <formula2>NaN</formula2>
    </dataValidation>
    <dataValidation type="decimal" allowBlank="1" showErrorMessage="1" sqref="N44">
      <formula1>0</formula1>
      <formula2>NaN</formula2>
    </dataValidation>
    <dataValidation type="decimal" allowBlank="1" showErrorMessage="1" sqref="N45">
      <formula1>0</formula1>
      <formula2>NaN</formula2>
    </dataValidation>
    <dataValidation type="decimal" allowBlank="1" showErrorMessage="1" sqref="N46">
      <formula1>0</formula1>
      <formula2>NaN</formula2>
    </dataValidation>
    <dataValidation type="decimal" allowBlank="1" showErrorMessage="1" sqref="N47">
      <formula1>0</formula1>
      <formula2>NaN</formula2>
    </dataValidation>
    <dataValidation type="decimal" allowBlank="1" showErrorMessage="1" sqref="N48">
      <formula1>0</formula1>
      <formula2>NaN</formula2>
    </dataValidation>
    <dataValidation type="decimal" allowBlank="1" showErrorMessage="1" sqref="N49">
      <formula1>0</formula1>
      <formula2>NaN</formula2>
    </dataValidation>
    <dataValidation type="decimal" allowBlank="1" showErrorMessage="1" sqref="N50">
      <formula1>0</formula1>
      <formula2>NaN</formula2>
    </dataValidation>
    <dataValidation type="decimal" allowBlank="1" showErrorMessage="1" sqref="N51">
      <formula1>0</formula1>
      <formula2>NaN</formula2>
    </dataValidation>
    <dataValidation type="decimal" allowBlank="1" showErrorMessage="1" sqref="N52">
      <formula1>0</formula1>
      <formula2>NaN</formula2>
    </dataValidation>
    <dataValidation type="decimal" allowBlank="1" showErrorMessage="1" sqref="N53">
      <formula1>0</formula1>
      <formula2>NaN</formula2>
    </dataValidation>
    <dataValidation type="decimal" allowBlank="1" showErrorMessage="1" sqref="N54">
      <formula1>0</formula1>
      <formula2>NaN</formula2>
    </dataValidation>
    <dataValidation type="decimal" allowBlank="1" showErrorMessage="1" sqref="N55">
      <formula1>0</formula1>
      <formula2>NaN</formula2>
    </dataValidation>
    <dataValidation type="decimal" allowBlank="1" showErrorMessage="1" sqref="N56">
      <formula1>0</formula1>
      <formula2>NaN</formula2>
    </dataValidation>
    <dataValidation type="decimal" allowBlank="1" showErrorMessage="1" sqref="N57">
      <formula1>0</formula1>
      <formula2>NaN</formula2>
    </dataValidation>
    <dataValidation type="decimal" allowBlank="1" showErrorMessage="1" sqref="N58">
      <formula1>0</formula1>
      <formula2>NaN</formula2>
    </dataValidation>
    <dataValidation type="decimal" allowBlank="1" showErrorMessage="1" sqref="N59">
      <formula1>0</formula1>
      <formula2>NaN</formula2>
    </dataValidation>
    <dataValidation type="decimal" allowBlank="1" showErrorMessage="1" sqref="N60">
      <formula1>0</formula1>
      <formula2>NaN</formula2>
    </dataValidation>
    <dataValidation type="decimal" allowBlank="1" showErrorMessage="1" sqref="N61">
      <formula1>0</formula1>
      <formula2>NaN</formula2>
    </dataValidation>
    <dataValidation type="decimal" allowBlank="1" showErrorMessage="1" sqref="N62">
      <formula1>0</formula1>
      <formula2>NaN</formula2>
    </dataValidation>
    <dataValidation type="decimal" allowBlank="1" showErrorMessage="1" sqref="N63">
      <formula1>0</formula1>
      <formula2>NaN</formula2>
    </dataValidation>
    <dataValidation type="decimal" allowBlank="1" showErrorMessage="1" sqref="N64">
      <formula1>0</formula1>
      <formula2>NaN</formula2>
    </dataValidation>
    <dataValidation type="decimal" allowBlank="1" showErrorMessage="1" sqref="N65">
      <formula1>0</formula1>
      <formula2>NaN</formula2>
    </dataValidation>
    <dataValidation type="decimal" allowBlank="1" showErrorMessage="1" sqref="N66">
      <formula1>0</formula1>
      <formula2>NaN</formula2>
    </dataValidation>
    <dataValidation type="decimal" allowBlank="1" showErrorMessage="1" sqref="N67">
      <formula1>0</formula1>
      <formula2>NaN</formula2>
    </dataValidation>
    <dataValidation type="decimal" allowBlank="1" showErrorMessage="1" sqref="N68">
      <formula1>0</formula1>
      <formula2>NaN</formula2>
    </dataValidation>
    <dataValidation type="decimal" allowBlank="1" showErrorMessage="1" sqref="N69">
      <formula1>0</formula1>
      <formula2>NaN</formula2>
    </dataValidation>
    <dataValidation type="decimal" allowBlank="1" showErrorMessage="1" sqref="N70">
      <formula1>0</formula1>
      <formula2>NaN</formula2>
    </dataValidation>
    <dataValidation type="decimal" allowBlank="1" showErrorMessage="1" sqref="N71">
      <formula1>0</formula1>
      <formula2>NaN</formula2>
    </dataValidation>
    <dataValidation type="decimal" allowBlank="1" showErrorMessage="1" sqref="N72">
      <formula1>0</formula1>
      <formula2>NaN</formula2>
    </dataValidation>
    <dataValidation type="decimal" allowBlank="1" showErrorMessage="1" sqref="N73">
      <formula1>0</formula1>
      <formula2>NaN</formula2>
    </dataValidation>
    <dataValidation type="decimal" allowBlank="1" showErrorMessage="1" sqref="N74">
      <formula1>0</formula1>
      <formula2>NaN</formula2>
    </dataValidation>
    <dataValidation type="decimal" allowBlank="1" showErrorMessage="1" sqref="N75">
      <formula1>0</formula1>
      <formula2>NaN</formula2>
    </dataValidation>
    <dataValidation type="decimal" allowBlank="1" showErrorMessage="1" sqref="N76">
      <formula1>0</formula1>
      <formula2>NaN</formula2>
    </dataValidation>
    <dataValidation type="decimal" allowBlank="1" showErrorMessage="1" sqref="N77">
      <formula1>0</formula1>
      <formula2>NaN</formula2>
    </dataValidation>
    <dataValidation type="decimal" allowBlank="1" showErrorMessage="1" sqref="N78">
      <formula1>0</formula1>
      <formula2>NaN</formula2>
    </dataValidation>
    <dataValidation type="decimal" allowBlank="1" showErrorMessage="1" sqref="N79">
      <formula1>0</formula1>
      <formula2>NaN</formula2>
    </dataValidation>
    <dataValidation type="decimal" allowBlank="1" showErrorMessage="1" sqref="N80">
      <formula1>0</formula1>
      <formula2>NaN</formula2>
    </dataValidation>
    <dataValidation type="decimal" allowBlank="1" showErrorMessage="1" sqref="N81">
      <formula1>0</formula1>
      <formula2>NaN</formula2>
    </dataValidation>
    <dataValidation type="decimal" allowBlank="1" showErrorMessage="1" sqref="N82">
      <formula1>0</formula1>
      <formula2>NaN</formula2>
    </dataValidation>
    <dataValidation type="decimal" allowBlank="1" showErrorMessage="1" sqref="N83">
      <formula1>0</formula1>
      <formula2>NaN</formula2>
    </dataValidation>
    <dataValidation type="decimal" allowBlank="1" showErrorMessage="1" sqref="N84">
      <formula1>0</formula1>
      <formula2>NaN</formula2>
    </dataValidation>
    <dataValidation type="decimal" allowBlank="1" showErrorMessage="1" sqref="N85">
      <formula1>0</formula1>
      <formula2>NaN</formula2>
    </dataValidation>
    <dataValidation type="decimal" allowBlank="1" showErrorMessage="1" sqref="N86">
      <formula1>0</formula1>
      <formula2>NaN</formula2>
    </dataValidation>
    <dataValidation type="decimal" allowBlank="1" showErrorMessage="1" sqref="N87">
      <formula1>0</formula1>
      <formula2>NaN</formula2>
    </dataValidation>
    <dataValidation type="decimal" allowBlank="1" showErrorMessage="1" sqref="N88">
      <formula1>0</formula1>
      <formula2>NaN</formula2>
    </dataValidation>
    <dataValidation type="decimal" allowBlank="1" showErrorMessage="1" sqref="N89">
      <formula1>0</formula1>
      <formula2>NaN</formula2>
    </dataValidation>
    <dataValidation type="decimal" allowBlank="1" showErrorMessage="1" sqref="N90">
      <formula1>0</formula1>
      <formula2>NaN</formula2>
    </dataValidation>
    <dataValidation type="decimal" allowBlank="1" showErrorMessage="1" sqref="N91">
      <formula1>0</formula1>
      <formula2>NaN</formula2>
    </dataValidation>
    <dataValidation type="decimal" allowBlank="1" showErrorMessage="1" sqref="N92">
      <formula1>0</formula1>
      <formula2>NaN</formula2>
    </dataValidation>
    <dataValidation type="decimal" allowBlank="1" showErrorMessage="1" sqref="N93">
      <formula1>0</formula1>
      <formula2>NaN</formula2>
    </dataValidation>
    <dataValidation type="decimal" allowBlank="1" showErrorMessage="1" sqref="N94">
      <formula1>0</formula1>
      <formula2>NaN</formula2>
    </dataValidation>
    <dataValidation type="decimal" allowBlank="1" showErrorMessage="1" sqref="N95">
      <formula1>0</formula1>
      <formula2>NaN</formula2>
    </dataValidation>
    <dataValidation type="decimal" allowBlank="1" showErrorMessage="1" sqref="N96">
      <formula1>0</formula1>
      <formula2>NaN</formula2>
    </dataValidation>
    <dataValidation type="decimal" allowBlank="1" showErrorMessage="1" sqref="N97">
      <formula1>0</formula1>
      <formula2>NaN</formula2>
    </dataValidation>
    <dataValidation type="decimal" allowBlank="1" showErrorMessage="1" sqref="N98">
      <formula1>0</formula1>
      <formula2>NaN</formula2>
    </dataValidation>
    <dataValidation type="decimal" allowBlank="1" showErrorMessage="1" sqref="N99">
      <formula1>0</formula1>
      <formula2>NaN</formula2>
    </dataValidation>
    <dataValidation type="decimal" allowBlank="1" showErrorMessage="1" sqref="O100">
      <formula1>0</formula1>
      <formula2>NaN</formula2>
    </dataValidation>
    <dataValidation type="decimal" allowBlank="1" showErrorMessage="1" sqref="O101">
      <formula1>0</formula1>
      <formula2>NaN</formula2>
    </dataValidation>
    <dataValidation type="decimal" allowBlank="1" showErrorMessage="1" sqref="O102">
      <formula1>0</formula1>
      <formula2>NaN</formula2>
    </dataValidation>
    <dataValidation type="decimal" allowBlank="1" showErrorMessage="1" sqref="O103">
      <formula1>0</formula1>
      <formula2>NaN</formula2>
    </dataValidation>
    <dataValidation type="decimal" allowBlank="1" showErrorMessage="1" sqref="O104">
      <formula1>0</formula1>
      <formula2>NaN</formula2>
    </dataValidation>
    <dataValidation type="decimal" allowBlank="1" showErrorMessage="1" sqref="O105">
      <formula1>0</formula1>
      <formula2>NaN</formula2>
    </dataValidation>
    <dataValidation type="decimal" allowBlank="1" showErrorMessage="1" sqref="O106">
      <formula1>0</formula1>
      <formula2>NaN</formula2>
    </dataValidation>
    <dataValidation type="decimal" allowBlank="1" showErrorMessage="1" sqref="O107">
      <formula1>0</formula1>
      <formula2>NaN</formula2>
    </dataValidation>
    <dataValidation type="decimal" allowBlank="1" showErrorMessage="1" sqref="O108">
      <formula1>0</formula1>
      <formula2>NaN</formula2>
    </dataValidation>
    <dataValidation type="decimal" allowBlank="1" showErrorMessage="1" sqref="O109">
      <formula1>0</formula1>
      <formula2>NaN</formula2>
    </dataValidation>
    <dataValidation type="decimal" allowBlank="1" showErrorMessage="1" sqref="O110">
      <formula1>0</formula1>
      <formula2>NaN</formula2>
    </dataValidation>
    <dataValidation type="decimal" allowBlank="1" showErrorMessage="1" sqref="O111">
      <formula1>0</formula1>
      <formula2>NaN</formula2>
    </dataValidation>
    <dataValidation type="decimal" allowBlank="1" showErrorMessage="1" sqref="O112">
      <formula1>0</formula1>
      <formula2>NaN</formula2>
    </dataValidation>
    <dataValidation type="decimal" allowBlank="1" showErrorMessage="1" sqref="O113">
      <formula1>0</formula1>
      <formula2>NaN</formula2>
    </dataValidation>
    <dataValidation type="decimal" allowBlank="1" showErrorMessage="1" sqref="O114">
      <formula1>0</formula1>
      <formula2>NaN</formula2>
    </dataValidation>
    <dataValidation type="decimal" allowBlank="1" showErrorMessage="1" sqref="O115">
      <formula1>0</formula1>
      <formula2>NaN</formula2>
    </dataValidation>
    <dataValidation type="decimal" allowBlank="1" showErrorMessage="1" sqref="O116">
      <formula1>0</formula1>
      <formula2>NaN</formula2>
    </dataValidation>
    <dataValidation type="decimal" allowBlank="1" showErrorMessage="1" sqref="O117">
      <formula1>0</formula1>
      <formula2>NaN</formula2>
    </dataValidation>
    <dataValidation type="decimal" allowBlank="1" showErrorMessage="1" sqref="O118">
      <formula1>0</formula1>
      <formula2>NaN</formula2>
    </dataValidation>
    <dataValidation type="decimal" allowBlank="1" showErrorMessage="1" sqref="O119">
      <formula1>0</formula1>
      <formula2>NaN</formula2>
    </dataValidation>
    <dataValidation type="decimal" allowBlank="1" showErrorMessage="1" sqref="O120">
      <formula1>0</formula1>
      <formula2>NaN</formula2>
    </dataValidation>
    <dataValidation type="decimal" allowBlank="1" showErrorMessage="1" sqref="O121">
      <formula1>0</formula1>
      <formula2>NaN</formula2>
    </dataValidation>
    <dataValidation type="decimal" allowBlank="1" showErrorMessage="1" sqref="O122">
      <formula1>0</formula1>
      <formula2>NaN</formula2>
    </dataValidation>
    <dataValidation type="decimal" allowBlank="1" showErrorMessage="1" sqref="O123">
      <formula1>0</formula1>
      <formula2>NaN</formula2>
    </dataValidation>
    <dataValidation type="decimal" allowBlank="1" showErrorMessage="1" sqref="O124">
      <formula1>0</formula1>
      <formula2>NaN</formula2>
    </dataValidation>
    <dataValidation type="decimal" allowBlank="1" showErrorMessage="1" sqref="O125">
      <formula1>0</formula1>
      <formula2>NaN</formula2>
    </dataValidation>
    <dataValidation type="decimal" allowBlank="1" showErrorMessage="1" sqref="O126">
      <formula1>0</formula1>
      <formula2>NaN</formula2>
    </dataValidation>
    <dataValidation type="decimal" allowBlank="1" showErrorMessage="1" sqref="O127">
      <formula1>0</formula1>
      <formula2>NaN</formula2>
    </dataValidation>
    <dataValidation type="decimal" allowBlank="1" showErrorMessage="1" sqref="O128">
      <formula1>0</formula1>
      <formula2>NaN</formula2>
    </dataValidation>
    <dataValidation type="decimal" allowBlank="1" showErrorMessage="1" sqref="O129">
      <formula1>0</formula1>
      <formula2>NaN</formula2>
    </dataValidation>
    <dataValidation type="decimal" allowBlank="1" showErrorMessage="1" sqref="O130">
      <formula1>0</formula1>
      <formula2>NaN</formula2>
    </dataValidation>
    <dataValidation type="decimal" allowBlank="1" showErrorMessage="1" sqref="O131">
      <formula1>0</formula1>
      <formula2>NaN</formula2>
    </dataValidation>
    <dataValidation type="decimal" allowBlank="1" showErrorMessage="1" sqref="O132">
      <formula1>0</formula1>
      <formula2>NaN</formula2>
    </dataValidation>
    <dataValidation type="decimal" allowBlank="1" showErrorMessage="1" sqref="O133">
      <formula1>0</formula1>
      <formula2>NaN</formula2>
    </dataValidation>
    <dataValidation type="decimal" allowBlank="1" showErrorMessage="1" sqref="O134">
      <formula1>0</formula1>
      <formula2>NaN</formula2>
    </dataValidation>
    <dataValidation type="decimal" allowBlank="1" showErrorMessage="1" sqref="O135">
      <formula1>0</formula1>
      <formula2>NaN</formula2>
    </dataValidation>
    <dataValidation type="decimal" allowBlank="1" showErrorMessage="1" sqref="O136">
      <formula1>0</formula1>
      <formula2>NaN</formula2>
    </dataValidation>
    <dataValidation type="decimal" allowBlank="1" showErrorMessage="1" sqref="O137">
      <formula1>0</formula1>
      <formula2>NaN</formula2>
    </dataValidation>
    <dataValidation type="decimal" allowBlank="1" showErrorMessage="1" sqref="O138">
      <formula1>0</formula1>
      <formula2>NaN</formula2>
    </dataValidation>
    <dataValidation type="decimal" allowBlank="1" showErrorMessage="1" sqref="O139">
      <formula1>0</formula1>
      <formula2>NaN</formula2>
    </dataValidation>
    <dataValidation type="decimal" allowBlank="1" showErrorMessage="1" sqref="O140">
      <formula1>0</formula1>
      <formula2>NaN</formula2>
    </dataValidation>
    <dataValidation type="decimal" allowBlank="1" showErrorMessage="1" sqref="O141">
      <formula1>0</formula1>
      <formula2>NaN</formula2>
    </dataValidation>
    <dataValidation type="decimal" allowBlank="1" showErrorMessage="1" sqref="O17">
      <formula1>0</formula1>
      <formula2>NaN</formula2>
    </dataValidation>
    <dataValidation type="decimal" allowBlank="1" showErrorMessage="1" sqref="O18">
      <formula1>0</formula1>
      <formula2>NaN</formula2>
    </dataValidation>
    <dataValidation type="decimal" allowBlank="1" showErrorMessage="1" sqref="O19">
      <formula1>0</formula1>
      <formula2>NaN</formula2>
    </dataValidation>
    <dataValidation type="decimal" allowBlank="1" showErrorMessage="1" sqref="O20">
      <formula1>0</formula1>
      <formula2>NaN</formula2>
    </dataValidation>
    <dataValidation type="decimal" allowBlank="1" showErrorMessage="1" sqref="O21">
      <formula1>0</formula1>
      <formula2>NaN</formula2>
    </dataValidation>
    <dataValidation type="decimal" allowBlank="1" showErrorMessage="1" sqref="O22">
      <formula1>0</formula1>
      <formula2>NaN</formula2>
    </dataValidation>
    <dataValidation type="decimal" allowBlank="1" showErrorMessage="1" sqref="O23">
      <formula1>0</formula1>
      <formula2>NaN</formula2>
    </dataValidation>
    <dataValidation type="decimal" allowBlank="1" showErrorMessage="1" sqref="O24">
      <formula1>0</formula1>
      <formula2>NaN</formula2>
    </dataValidation>
    <dataValidation type="decimal" allowBlank="1" showErrorMessage="1" sqref="O25">
      <formula1>0</formula1>
      <formula2>NaN</formula2>
    </dataValidation>
    <dataValidation type="decimal" allowBlank="1" showErrorMessage="1" sqref="O26">
      <formula1>0</formula1>
      <formula2>NaN</formula2>
    </dataValidation>
    <dataValidation type="decimal" allowBlank="1" showErrorMessage="1" sqref="O27">
      <formula1>0</formula1>
      <formula2>NaN</formula2>
    </dataValidation>
    <dataValidation type="decimal" allowBlank="1" showErrorMessage="1" sqref="O28">
      <formula1>0</formula1>
      <formula2>NaN</formula2>
    </dataValidation>
    <dataValidation type="decimal" allowBlank="1" showErrorMessage="1" sqref="O29">
      <formula1>0</formula1>
      <formula2>NaN</formula2>
    </dataValidation>
    <dataValidation type="decimal" allowBlank="1" showErrorMessage="1" sqref="O30">
      <formula1>0</formula1>
      <formula2>NaN</formula2>
    </dataValidation>
    <dataValidation type="decimal" allowBlank="1" showErrorMessage="1" sqref="O31">
      <formula1>0</formula1>
      <formula2>NaN</formula2>
    </dataValidation>
    <dataValidation type="decimal" allowBlank="1" showErrorMessage="1" sqref="O32">
      <formula1>0</formula1>
      <formula2>NaN</formula2>
    </dataValidation>
    <dataValidation type="decimal" allowBlank="1" showErrorMessage="1" sqref="O33">
      <formula1>0</formula1>
      <formula2>NaN</formula2>
    </dataValidation>
    <dataValidation type="decimal" allowBlank="1" showErrorMessage="1" sqref="O34">
      <formula1>0</formula1>
      <formula2>NaN</formula2>
    </dataValidation>
    <dataValidation type="decimal" allowBlank="1" showErrorMessage="1" sqref="O35">
      <formula1>0</formula1>
      <formula2>NaN</formula2>
    </dataValidation>
    <dataValidation type="decimal" allowBlank="1" showErrorMessage="1" sqref="O36">
      <formula1>0</formula1>
      <formula2>NaN</formula2>
    </dataValidation>
    <dataValidation type="decimal" allowBlank="1" showErrorMessage="1" sqref="O37">
      <formula1>0</formula1>
      <formula2>NaN</formula2>
    </dataValidation>
    <dataValidation type="decimal" allowBlank="1" showErrorMessage="1" sqref="O38">
      <formula1>0</formula1>
      <formula2>NaN</formula2>
    </dataValidation>
    <dataValidation type="decimal" allowBlank="1" showErrorMessage="1" sqref="O39">
      <formula1>0</formula1>
      <formula2>NaN</formula2>
    </dataValidation>
    <dataValidation type="decimal" allowBlank="1" showErrorMessage="1" sqref="O40">
      <formula1>0</formula1>
      <formula2>NaN</formula2>
    </dataValidation>
    <dataValidation type="decimal" allowBlank="1" showErrorMessage="1" sqref="O41">
      <formula1>0</formula1>
      <formula2>NaN</formula2>
    </dataValidation>
    <dataValidation type="decimal" allowBlank="1" showErrorMessage="1" sqref="O42">
      <formula1>0</formula1>
      <formula2>NaN</formula2>
    </dataValidation>
    <dataValidation type="decimal" allowBlank="1" showErrorMessage="1" sqref="O43">
      <formula1>0</formula1>
      <formula2>NaN</formula2>
    </dataValidation>
    <dataValidation type="decimal" allowBlank="1" showErrorMessage="1" sqref="O44">
      <formula1>0</formula1>
      <formula2>NaN</formula2>
    </dataValidation>
    <dataValidation type="decimal" allowBlank="1" showErrorMessage="1" sqref="O45">
      <formula1>0</formula1>
      <formula2>NaN</formula2>
    </dataValidation>
    <dataValidation type="decimal" allowBlank="1" showErrorMessage="1" sqref="O46">
      <formula1>0</formula1>
      <formula2>NaN</formula2>
    </dataValidation>
    <dataValidation type="decimal" allowBlank="1" showErrorMessage="1" sqref="O47">
      <formula1>0</formula1>
      <formula2>NaN</formula2>
    </dataValidation>
    <dataValidation type="decimal" allowBlank="1" showErrorMessage="1" sqref="O48">
      <formula1>0</formula1>
      <formula2>NaN</formula2>
    </dataValidation>
    <dataValidation type="decimal" allowBlank="1" showErrorMessage="1" sqref="O49">
      <formula1>0</formula1>
      <formula2>NaN</formula2>
    </dataValidation>
    <dataValidation type="decimal" allowBlank="1" showErrorMessage="1" sqref="O50">
      <formula1>0</formula1>
      <formula2>NaN</formula2>
    </dataValidation>
    <dataValidation type="decimal" allowBlank="1" showErrorMessage="1" sqref="O51">
      <formula1>0</formula1>
      <formula2>NaN</formula2>
    </dataValidation>
    <dataValidation type="decimal" allowBlank="1" showErrorMessage="1" sqref="O52">
      <formula1>0</formula1>
      <formula2>NaN</formula2>
    </dataValidation>
    <dataValidation type="decimal" allowBlank="1" showErrorMessage="1" sqref="O53">
      <formula1>0</formula1>
      <formula2>NaN</formula2>
    </dataValidation>
    <dataValidation type="decimal" allowBlank="1" showErrorMessage="1" sqref="O54">
      <formula1>0</formula1>
      <formula2>NaN</formula2>
    </dataValidation>
    <dataValidation type="decimal" allowBlank="1" showErrorMessage="1" sqref="O55">
      <formula1>0</formula1>
      <formula2>NaN</formula2>
    </dataValidation>
    <dataValidation type="decimal" allowBlank="1" showErrorMessage="1" sqref="O56">
      <formula1>0</formula1>
      <formula2>NaN</formula2>
    </dataValidation>
    <dataValidation type="decimal" allowBlank="1" showErrorMessage="1" sqref="O57">
      <formula1>0</formula1>
      <formula2>NaN</formula2>
    </dataValidation>
    <dataValidation type="decimal" allowBlank="1" showErrorMessage="1" sqref="O58">
      <formula1>0</formula1>
      <formula2>NaN</formula2>
    </dataValidation>
    <dataValidation type="decimal" allowBlank="1" showErrorMessage="1" sqref="O59">
      <formula1>0</formula1>
      <formula2>NaN</formula2>
    </dataValidation>
    <dataValidation type="decimal" allowBlank="1" showErrorMessage="1" sqref="O60">
      <formula1>0</formula1>
      <formula2>NaN</formula2>
    </dataValidation>
    <dataValidation type="decimal" allowBlank="1" showErrorMessage="1" sqref="O61">
      <formula1>0</formula1>
      <formula2>NaN</formula2>
    </dataValidation>
    <dataValidation type="decimal" allowBlank="1" showErrorMessage="1" sqref="O62">
      <formula1>0</formula1>
      <formula2>NaN</formula2>
    </dataValidation>
    <dataValidation type="decimal" allowBlank="1" showErrorMessage="1" sqref="O63">
      <formula1>0</formula1>
      <formula2>NaN</formula2>
    </dataValidation>
    <dataValidation type="decimal" allowBlank="1" showErrorMessage="1" sqref="O64">
      <formula1>0</formula1>
      <formula2>NaN</formula2>
    </dataValidation>
    <dataValidation type="decimal" allowBlank="1" showErrorMessage="1" sqref="O65">
      <formula1>0</formula1>
      <formula2>NaN</formula2>
    </dataValidation>
    <dataValidation type="decimal" allowBlank="1" showErrorMessage="1" sqref="O66">
      <formula1>0</formula1>
      <formula2>NaN</formula2>
    </dataValidation>
    <dataValidation type="decimal" allowBlank="1" showErrorMessage="1" sqref="O67">
      <formula1>0</formula1>
      <formula2>NaN</formula2>
    </dataValidation>
    <dataValidation type="decimal" allowBlank="1" showErrorMessage="1" sqref="O68">
      <formula1>0</formula1>
      <formula2>NaN</formula2>
    </dataValidation>
    <dataValidation type="decimal" allowBlank="1" showErrorMessage="1" sqref="O69">
      <formula1>0</formula1>
      <formula2>NaN</formula2>
    </dataValidation>
    <dataValidation type="decimal" allowBlank="1" showErrorMessage="1" sqref="O70">
      <formula1>0</formula1>
      <formula2>NaN</formula2>
    </dataValidation>
    <dataValidation type="decimal" allowBlank="1" showErrorMessage="1" sqref="O71">
      <formula1>0</formula1>
      <formula2>NaN</formula2>
    </dataValidation>
    <dataValidation type="decimal" allowBlank="1" showErrorMessage="1" sqref="O72">
      <formula1>0</formula1>
      <formula2>NaN</formula2>
    </dataValidation>
    <dataValidation type="decimal" allowBlank="1" showErrorMessage="1" sqref="O73">
      <formula1>0</formula1>
      <formula2>NaN</formula2>
    </dataValidation>
    <dataValidation type="decimal" allowBlank="1" showErrorMessage="1" sqref="O74">
      <formula1>0</formula1>
      <formula2>NaN</formula2>
    </dataValidation>
    <dataValidation type="decimal" allowBlank="1" showErrorMessage="1" sqref="O75">
      <formula1>0</formula1>
      <formula2>NaN</formula2>
    </dataValidation>
    <dataValidation type="decimal" allowBlank="1" showErrorMessage="1" sqref="O76">
      <formula1>0</formula1>
      <formula2>NaN</formula2>
    </dataValidation>
    <dataValidation type="decimal" allowBlank="1" showErrorMessage="1" sqref="O77">
      <formula1>0</formula1>
      <formula2>NaN</formula2>
    </dataValidation>
    <dataValidation type="decimal" allowBlank="1" showErrorMessage="1" sqref="O78">
      <formula1>0</formula1>
      <formula2>NaN</formula2>
    </dataValidation>
    <dataValidation type="decimal" allowBlank="1" showErrorMessage="1" sqref="O79">
      <formula1>0</formula1>
      <formula2>NaN</formula2>
    </dataValidation>
    <dataValidation type="decimal" allowBlank="1" showErrorMessage="1" sqref="O80">
      <formula1>0</formula1>
      <formula2>NaN</formula2>
    </dataValidation>
    <dataValidation type="decimal" allowBlank="1" showErrorMessage="1" sqref="O81">
      <formula1>0</formula1>
      <formula2>NaN</formula2>
    </dataValidation>
    <dataValidation type="decimal" allowBlank="1" showErrorMessage="1" sqref="O82">
      <formula1>0</formula1>
      <formula2>NaN</formula2>
    </dataValidation>
    <dataValidation type="decimal" allowBlank="1" showErrorMessage="1" sqref="O83">
      <formula1>0</formula1>
      <formula2>NaN</formula2>
    </dataValidation>
    <dataValidation type="decimal" allowBlank="1" showErrorMessage="1" sqref="O84">
      <formula1>0</formula1>
      <formula2>NaN</formula2>
    </dataValidation>
    <dataValidation type="decimal" allowBlank="1" showErrorMessage="1" sqref="O85">
      <formula1>0</formula1>
      <formula2>NaN</formula2>
    </dataValidation>
    <dataValidation type="decimal" allowBlank="1" showErrorMessage="1" sqref="O86">
      <formula1>0</formula1>
      <formula2>NaN</formula2>
    </dataValidation>
    <dataValidation type="decimal" allowBlank="1" showErrorMessage="1" sqref="O87">
      <formula1>0</formula1>
      <formula2>NaN</formula2>
    </dataValidation>
    <dataValidation type="decimal" allowBlank="1" showErrorMessage="1" sqref="O88">
      <formula1>0</formula1>
      <formula2>NaN</formula2>
    </dataValidation>
    <dataValidation type="decimal" allowBlank="1" showErrorMessage="1" sqref="O89">
      <formula1>0</formula1>
      <formula2>NaN</formula2>
    </dataValidation>
    <dataValidation type="decimal" allowBlank="1" showErrorMessage="1" sqref="O90">
      <formula1>0</formula1>
      <formula2>NaN</formula2>
    </dataValidation>
    <dataValidation type="decimal" allowBlank="1" showErrorMessage="1" sqref="O91">
      <formula1>0</formula1>
      <formula2>NaN</formula2>
    </dataValidation>
    <dataValidation type="decimal" allowBlank="1" showErrorMessage="1" sqref="O92">
      <formula1>0</formula1>
      <formula2>NaN</formula2>
    </dataValidation>
    <dataValidation type="decimal" allowBlank="1" showErrorMessage="1" sqref="O93">
      <formula1>0</formula1>
      <formula2>NaN</formula2>
    </dataValidation>
    <dataValidation type="decimal" allowBlank="1" showErrorMessage="1" sqref="O94">
      <formula1>0</formula1>
      <formula2>NaN</formula2>
    </dataValidation>
    <dataValidation type="decimal" allowBlank="1" showErrorMessage="1" sqref="O95">
      <formula1>0</formula1>
      <formula2>NaN</formula2>
    </dataValidation>
    <dataValidation type="decimal" allowBlank="1" showErrorMessage="1" sqref="O96">
      <formula1>0</formula1>
      <formula2>NaN</formula2>
    </dataValidation>
    <dataValidation type="decimal" allowBlank="1" showErrorMessage="1" sqref="O97">
      <formula1>0</formula1>
      <formula2>NaN</formula2>
    </dataValidation>
    <dataValidation type="decimal" allowBlank="1" showErrorMessage="1" sqref="O98">
      <formula1>0</formula1>
      <formula2>NaN</formula2>
    </dataValidation>
    <dataValidation type="decimal" allowBlank="1" showErrorMessage="1" sqref="O99">
      <formula1>0</formula1>
      <formula2>NaN</formula2>
    </dataValidation>
    <dataValidation type="decimal" allowBlank="1" showErrorMessage="1" sqref="P100">
      <formula1>0</formula1>
      <formula2>NaN</formula2>
    </dataValidation>
    <dataValidation type="decimal" allowBlank="1" showErrorMessage="1" sqref="P101">
      <formula1>0</formula1>
      <formula2>NaN</formula2>
    </dataValidation>
    <dataValidation type="decimal" allowBlank="1" showErrorMessage="1" sqref="P102">
      <formula1>0</formula1>
      <formula2>NaN</formula2>
    </dataValidation>
    <dataValidation type="decimal" allowBlank="1" showErrorMessage="1" sqref="P103">
      <formula1>0</formula1>
      <formula2>NaN</formula2>
    </dataValidation>
    <dataValidation type="decimal" allowBlank="1" showErrorMessage="1" sqref="P104">
      <formula1>0</formula1>
      <formula2>NaN</formula2>
    </dataValidation>
    <dataValidation type="decimal" allowBlank="1" showErrorMessage="1" sqref="P105">
      <formula1>0</formula1>
      <formula2>NaN</formula2>
    </dataValidation>
    <dataValidation type="decimal" allowBlank="1" showErrorMessage="1" sqref="P106">
      <formula1>0</formula1>
      <formula2>NaN</formula2>
    </dataValidation>
    <dataValidation type="decimal" allowBlank="1" showErrorMessage="1" sqref="P107">
      <formula1>0</formula1>
      <formula2>NaN</formula2>
    </dataValidation>
    <dataValidation type="decimal" allowBlank="1" showErrorMessage="1" sqref="P108">
      <formula1>0</formula1>
      <formula2>NaN</formula2>
    </dataValidation>
    <dataValidation type="decimal" allowBlank="1" showErrorMessage="1" sqref="P109">
      <formula1>0</formula1>
      <formula2>NaN</formula2>
    </dataValidation>
    <dataValidation type="decimal" allowBlank="1" showErrorMessage="1" sqref="P110">
      <formula1>0</formula1>
      <formula2>NaN</formula2>
    </dataValidation>
    <dataValidation type="decimal" allowBlank="1" showErrorMessage="1" sqref="P111">
      <formula1>0</formula1>
      <formula2>NaN</formula2>
    </dataValidation>
    <dataValidation type="decimal" allowBlank="1" showErrorMessage="1" sqref="P112">
      <formula1>0</formula1>
      <formula2>NaN</formula2>
    </dataValidation>
    <dataValidation type="decimal" allowBlank="1" showErrorMessage="1" sqref="P113">
      <formula1>0</formula1>
      <formula2>NaN</formula2>
    </dataValidation>
    <dataValidation type="decimal" allowBlank="1" showErrorMessage="1" sqref="P114">
      <formula1>0</formula1>
      <formula2>NaN</formula2>
    </dataValidation>
    <dataValidation type="decimal" allowBlank="1" showErrorMessage="1" sqref="P115">
      <formula1>0</formula1>
      <formula2>NaN</formula2>
    </dataValidation>
    <dataValidation type="decimal" allowBlank="1" showErrorMessage="1" sqref="P116">
      <formula1>0</formula1>
      <formula2>NaN</formula2>
    </dataValidation>
    <dataValidation type="decimal" allowBlank="1" showErrorMessage="1" sqref="P117">
      <formula1>0</formula1>
      <formula2>NaN</formula2>
    </dataValidation>
    <dataValidation type="decimal" allowBlank="1" showErrorMessage="1" sqref="P118">
      <formula1>0</formula1>
      <formula2>NaN</formula2>
    </dataValidation>
    <dataValidation type="decimal" allowBlank="1" showErrorMessage="1" sqref="P119">
      <formula1>0</formula1>
      <formula2>NaN</formula2>
    </dataValidation>
    <dataValidation type="decimal" allowBlank="1" showErrorMessage="1" sqref="P120">
      <formula1>0</formula1>
      <formula2>NaN</formula2>
    </dataValidation>
    <dataValidation type="decimal" allowBlank="1" showErrorMessage="1" sqref="P121">
      <formula1>0</formula1>
      <formula2>NaN</formula2>
    </dataValidation>
    <dataValidation type="decimal" allowBlank="1" showErrorMessage="1" sqref="P122">
      <formula1>0</formula1>
      <formula2>NaN</formula2>
    </dataValidation>
    <dataValidation type="decimal" allowBlank="1" showErrorMessage="1" sqref="P123">
      <formula1>0</formula1>
      <formula2>NaN</formula2>
    </dataValidation>
    <dataValidation type="decimal" allowBlank="1" showErrorMessage="1" sqref="P124">
      <formula1>0</formula1>
      <formula2>NaN</formula2>
    </dataValidation>
    <dataValidation type="decimal" allowBlank="1" showErrorMessage="1" sqref="P125">
      <formula1>0</formula1>
      <formula2>NaN</formula2>
    </dataValidation>
    <dataValidation type="decimal" allowBlank="1" showErrorMessage="1" sqref="P126">
      <formula1>0</formula1>
      <formula2>NaN</formula2>
    </dataValidation>
    <dataValidation type="decimal" allowBlank="1" showErrorMessage="1" sqref="P127">
      <formula1>0</formula1>
      <formula2>NaN</formula2>
    </dataValidation>
    <dataValidation type="decimal" allowBlank="1" showErrorMessage="1" sqref="P128">
      <formula1>0</formula1>
      <formula2>NaN</formula2>
    </dataValidation>
    <dataValidation type="decimal" allowBlank="1" showErrorMessage="1" sqref="P129">
      <formula1>0</formula1>
      <formula2>NaN</formula2>
    </dataValidation>
    <dataValidation type="decimal" allowBlank="1" showErrorMessage="1" sqref="P130">
      <formula1>0</formula1>
      <formula2>NaN</formula2>
    </dataValidation>
    <dataValidation type="decimal" allowBlank="1" showErrorMessage="1" sqref="P131">
      <formula1>0</formula1>
      <formula2>NaN</formula2>
    </dataValidation>
    <dataValidation type="decimal" allowBlank="1" showErrorMessage="1" sqref="P132">
      <formula1>0</formula1>
      <formula2>NaN</formula2>
    </dataValidation>
    <dataValidation type="decimal" allowBlank="1" showErrorMessage="1" sqref="P133">
      <formula1>0</formula1>
      <formula2>NaN</formula2>
    </dataValidation>
    <dataValidation type="decimal" allowBlank="1" showErrorMessage="1" sqref="P134">
      <formula1>0</formula1>
      <formula2>NaN</formula2>
    </dataValidation>
    <dataValidation type="decimal" allowBlank="1" showErrorMessage="1" sqref="P135">
      <formula1>0</formula1>
      <formula2>NaN</formula2>
    </dataValidation>
    <dataValidation type="decimal" allowBlank="1" showErrorMessage="1" sqref="P136">
      <formula1>0</formula1>
      <formula2>NaN</formula2>
    </dataValidation>
    <dataValidation type="decimal" allowBlank="1" showErrorMessage="1" sqref="P137">
      <formula1>0</formula1>
      <formula2>NaN</formula2>
    </dataValidation>
    <dataValidation type="decimal" allowBlank="1" showErrorMessage="1" sqref="P138">
      <formula1>0</formula1>
      <formula2>NaN</formula2>
    </dataValidation>
    <dataValidation type="decimal" allowBlank="1" showErrorMessage="1" sqref="P139">
      <formula1>0</formula1>
      <formula2>NaN</formula2>
    </dataValidation>
    <dataValidation type="decimal" allowBlank="1" showErrorMessage="1" sqref="P140">
      <formula1>0</formula1>
      <formula2>NaN</formula2>
    </dataValidation>
    <dataValidation type="decimal" allowBlank="1" showErrorMessage="1" sqref="P141">
      <formula1>0</formula1>
      <formula2>NaN</formula2>
    </dataValidation>
    <dataValidation type="decimal" allowBlank="1" showErrorMessage="1" sqref="P17">
      <formula1>0</formula1>
      <formula2>NaN</formula2>
    </dataValidation>
    <dataValidation type="decimal" allowBlank="1" showErrorMessage="1" sqref="P18">
      <formula1>0</formula1>
      <formula2>NaN</formula2>
    </dataValidation>
    <dataValidation type="decimal" allowBlank="1" showErrorMessage="1" sqref="P19">
      <formula1>0</formula1>
      <formula2>NaN</formula2>
    </dataValidation>
    <dataValidation type="decimal" allowBlank="1" showErrorMessage="1" sqref="P20">
      <formula1>0</formula1>
      <formula2>NaN</formula2>
    </dataValidation>
    <dataValidation type="decimal" allowBlank="1" showErrorMessage="1" sqref="P21">
      <formula1>0</formula1>
      <formula2>NaN</formula2>
    </dataValidation>
    <dataValidation type="decimal" allowBlank="1" showErrorMessage="1" sqref="P22">
      <formula1>0</formula1>
      <formula2>NaN</formula2>
    </dataValidation>
    <dataValidation type="decimal" allowBlank="1" showErrorMessage="1" sqref="P23">
      <formula1>0</formula1>
      <formula2>NaN</formula2>
    </dataValidation>
    <dataValidation type="decimal" allowBlank="1" showErrorMessage="1" sqref="P24">
      <formula1>0</formula1>
      <formula2>NaN</formula2>
    </dataValidation>
    <dataValidation type="decimal" allowBlank="1" showErrorMessage="1" sqref="P25">
      <formula1>0</formula1>
      <formula2>NaN</formula2>
    </dataValidation>
    <dataValidation type="decimal" allowBlank="1" showErrorMessage="1" sqref="P26">
      <formula1>0</formula1>
      <formula2>NaN</formula2>
    </dataValidation>
    <dataValidation type="decimal" allowBlank="1" showErrorMessage="1" sqref="P27">
      <formula1>0</formula1>
      <formula2>NaN</formula2>
    </dataValidation>
    <dataValidation type="decimal" allowBlank="1" showErrorMessage="1" sqref="P28">
      <formula1>0</formula1>
      <formula2>NaN</formula2>
    </dataValidation>
    <dataValidation type="decimal" allowBlank="1" showErrorMessage="1" sqref="P29">
      <formula1>0</formula1>
      <formula2>NaN</formula2>
    </dataValidation>
    <dataValidation type="decimal" allowBlank="1" showErrorMessage="1" sqref="P30">
      <formula1>0</formula1>
      <formula2>NaN</formula2>
    </dataValidation>
    <dataValidation type="decimal" allowBlank="1" showErrorMessage="1" sqref="P31">
      <formula1>0</formula1>
      <formula2>NaN</formula2>
    </dataValidation>
    <dataValidation type="decimal" allowBlank="1" showErrorMessage="1" sqref="P32">
      <formula1>0</formula1>
      <formula2>NaN</formula2>
    </dataValidation>
    <dataValidation type="decimal" allowBlank="1" showErrorMessage="1" sqref="P33">
      <formula1>0</formula1>
      <formula2>NaN</formula2>
    </dataValidation>
    <dataValidation type="decimal" allowBlank="1" showErrorMessage="1" sqref="P34">
      <formula1>0</formula1>
      <formula2>NaN</formula2>
    </dataValidation>
    <dataValidation type="decimal" allowBlank="1" showErrorMessage="1" sqref="P35">
      <formula1>0</formula1>
      <formula2>NaN</formula2>
    </dataValidation>
    <dataValidation type="decimal" allowBlank="1" showErrorMessage="1" sqref="P36">
      <formula1>0</formula1>
      <formula2>NaN</formula2>
    </dataValidation>
    <dataValidation type="decimal" allowBlank="1" showErrorMessage="1" sqref="P37">
      <formula1>0</formula1>
      <formula2>NaN</formula2>
    </dataValidation>
    <dataValidation type="decimal" allowBlank="1" showErrorMessage="1" sqref="P38">
      <formula1>0</formula1>
      <formula2>NaN</formula2>
    </dataValidation>
    <dataValidation type="decimal" allowBlank="1" showErrorMessage="1" sqref="P39">
      <formula1>0</formula1>
      <formula2>NaN</formula2>
    </dataValidation>
    <dataValidation type="decimal" allowBlank="1" showErrorMessage="1" sqref="P40">
      <formula1>0</formula1>
      <formula2>NaN</formula2>
    </dataValidation>
    <dataValidation type="decimal" allowBlank="1" showErrorMessage="1" sqref="P41">
      <formula1>0</formula1>
      <formula2>NaN</formula2>
    </dataValidation>
    <dataValidation type="decimal" allowBlank="1" showErrorMessage="1" sqref="P42">
      <formula1>0</formula1>
      <formula2>NaN</formula2>
    </dataValidation>
    <dataValidation type="decimal" allowBlank="1" showErrorMessage="1" sqref="P43">
      <formula1>0</formula1>
      <formula2>NaN</formula2>
    </dataValidation>
    <dataValidation type="decimal" allowBlank="1" showErrorMessage="1" sqref="P44">
      <formula1>0</formula1>
      <formula2>NaN</formula2>
    </dataValidation>
    <dataValidation type="decimal" allowBlank="1" showErrorMessage="1" sqref="P45">
      <formula1>0</formula1>
      <formula2>NaN</formula2>
    </dataValidation>
    <dataValidation type="decimal" allowBlank="1" showErrorMessage="1" sqref="P46">
      <formula1>0</formula1>
      <formula2>NaN</formula2>
    </dataValidation>
    <dataValidation type="decimal" allowBlank="1" showErrorMessage="1" sqref="P47">
      <formula1>0</formula1>
      <formula2>NaN</formula2>
    </dataValidation>
    <dataValidation type="decimal" allowBlank="1" showErrorMessage="1" sqref="P48">
      <formula1>0</formula1>
      <formula2>NaN</formula2>
    </dataValidation>
    <dataValidation type="decimal" allowBlank="1" showErrorMessage="1" sqref="P49">
      <formula1>0</formula1>
      <formula2>NaN</formula2>
    </dataValidation>
    <dataValidation type="decimal" allowBlank="1" showErrorMessage="1" sqref="P50">
      <formula1>0</formula1>
      <formula2>NaN</formula2>
    </dataValidation>
    <dataValidation type="decimal" allowBlank="1" showErrorMessage="1" sqref="P51">
      <formula1>0</formula1>
      <formula2>NaN</formula2>
    </dataValidation>
    <dataValidation type="decimal" allowBlank="1" showErrorMessage="1" sqref="P52">
      <formula1>0</formula1>
      <formula2>NaN</formula2>
    </dataValidation>
    <dataValidation type="decimal" allowBlank="1" showErrorMessage="1" sqref="P53">
      <formula1>0</formula1>
      <formula2>NaN</formula2>
    </dataValidation>
    <dataValidation type="decimal" allowBlank="1" showErrorMessage="1" sqref="P54">
      <formula1>0</formula1>
      <formula2>NaN</formula2>
    </dataValidation>
    <dataValidation type="decimal" allowBlank="1" showErrorMessage="1" sqref="P55">
      <formula1>0</formula1>
      <formula2>NaN</formula2>
    </dataValidation>
    <dataValidation type="decimal" allowBlank="1" showErrorMessage="1" sqref="P56">
      <formula1>0</formula1>
      <formula2>NaN</formula2>
    </dataValidation>
    <dataValidation type="decimal" allowBlank="1" showErrorMessage="1" sqref="P57">
      <formula1>0</formula1>
      <formula2>NaN</formula2>
    </dataValidation>
    <dataValidation type="decimal" allowBlank="1" showErrorMessage="1" sqref="P58">
      <formula1>0</formula1>
      <formula2>NaN</formula2>
    </dataValidation>
    <dataValidation type="decimal" allowBlank="1" showErrorMessage="1" sqref="P59">
      <formula1>0</formula1>
      <formula2>NaN</formula2>
    </dataValidation>
    <dataValidation type="decimal" allowBlank="1" showErrorMessage="1" sqref="P60">
      <formula1>0</formula1>
      <formula2>NaN</formula2>
    </dataValidation>
    <dataValidation type="decimal" allowBlank="1" showErrorMessage="1" sqref="P61">
      <formula1>0</formula1>
      <formula2>NaN</formula2>
    </dataValidation>
    <dataValidation type="decimal" allowBlank="1" showErrorMessage="1" sqref="P62">
      <formula1>0</formula1>
      <formula2>NaN</formula2>
    </dataValidation>
    <dataValidation type="decimal" allowBlank="1" showErrorMessage="1" sqref="P63">
      <formula1>0</formula1>
      <formula2>NaN</formula2>
    </dataValidation>
    <dataValidation type="decimal" allowBlank="1" showErrorMessage="1" sqref="P64">
      <formula1>0</formula1>
      <formula2>NaN</formula2>
    </dataValidation>
    <dataValidation type="decimal" allowBlank="1" showErrorMessage="1" sqref="P65">
      <formula1>0</formula1>
      <formula2>NaN</formula2>
    </dataValidation>
    <dataValidation type="decimal" allowBlank="1" showErrorMessage="1" sqref="P66">
      <formula1>0</formula1>
      <formula2>NaN</formula2>
    </dataValidation>
    <dataValidation type="decimal" allowBlank="1" showErrorMessage="1" sqref="P67">
      <formula1>0</formula1>
      <formula2>NaN</formula2>
    </dataValidation>
    <dataValidation type="decimal" allowBlank="1" showErrorMessage="1" sqref="P68">
      <formula1>0</formula1>
      <formula2>NaN</formula2>
    </dataValidation>
    <dataValidation type="decimal" allowBlank="1" showErrorMessage="1" sqref="P69">
      <formula1>0</formula1>
      <formula2>NaN</formula2>
    </dataValidation>
    <dataValidation type="decimal" allowBlank="1" showErrorMessage="1" sqref="P70">
      <formula1>0</formula1>
      <formula2>NaN</formula2>
    </dataValidation>
    <dataValidation type="decimal" allowBlank="1" showErrorMessage="1" sqref="P71">
      <formula1>0</formula1>
      <formula2>NaN</formula2>
    </dataValidation>
    <dataValidation type="decimal" allowBlank="1" showErrorMessage="1" sqref="P72">
      <formula1>0</formula1>
      <formula2>NaN</formula2>
    </dataValidation>
    <dataValidation type="decimal" allowBlank="1" showErrorMessage="1" sqref="P73">
      <formula1>0</formula1>
      <formula2>NaN</formula2>
    </dataValidation>
    <dataValidation type="decimal" allowBlank="1" showErrorMessage="1" sqref="P74">
      <formula1>0</formula1>
      <formula2>NaN</formula2>
    </dataValidation>
    <dataValidation type="decimal" allowBlank="1" showErrorMessage="1" sqref="P75">
      <formula1>0</formula1>
      <formula2>NaN</formula2>
    </dataValidation>
    <dataValidation type="decimal" allowBlank="1" showErrorMessage="1" sqref="P76">
      <formula1>0</formula1>
      <formula2>NaN</formula2>
    </dataValidation>
    <dataValidation type="decimal" allowBlank="1" showErrorMessage="1" sqref="P77">
      <formula1>0</formula1>
      <formula2>NaN</formula2>
    </dataValidation>
    <dataValidation type="decimal" allowBlank="1" showErrorMessage="1" sqref="P78">
      <formula1>0</formula1>
      <formula2>NaN</formula2>
    </dataValidation>
    <dataValidation type="decimal" allowBlank="1" showErrorMessage="1" sqref="P79">
      <formula1>0</formula1>
      <formula2>NaN</formula2>
    </dataValidation>
    <dataValidation type="decimal" allowBlank="1" showErrorMessage="1" sqref="P80">
      <formula1>0</formula1>
      <formula2>NaN</formula2>
    </dataValidation>
    <dataValidation type="decimal" allowBlank="1" showErrorMessage="1" sqref="P81">
      <formula1>0</formula1>
      <formula2>NaN</formula2>
    </dataValidation>
    <dataValidation type="decimal" allowBlank="1" showErrorMessage="1" sqref="P82">
      <formula1>0</formula1>
      <formula2>NaN</formula2>
    </dataValidation>
    <dataValidation type="decimal" allowBlank="1" showErrorMessage="1" sqref="P83">
      <formula1>0</formula1>
      <formula2>NaN</formula2>
    </dataValidation>
    <dataValidation type="decimal" allowBlank="1" showErrorMessage="1" sqref="P84">
      <formula1>0</formula1>
      <formula2>NaN</formula2>
    </dataValidation>
    <dataValidation type="decimal" allowBlank="1" showErrorMessage="1" sqref="P85">
      <formula1>0</formula1>
      <formula2>NaN</formula2>
    </dataValidation>
    <dataValidation type="decimal" allowBlank="1" showErrorMessage="1" sqref="P86">
      <formula1>0</formula1>
      <formula2>NaN</formula2>
    </dataValidation>
    <dataValidation type="decimal" allowBlank="1" showErrorMessage="1" sqref="P87">
      <formula1>0</formula1>
      <formula2>NaN</formula2>
    </dataValidation>
    <dataValidation type="decimal" allowBlank="1" showErrorMessage="1" sqref="P88">
      <formula1>0</formula1>
      <formula2>NaN</formula2>
    </dataValidation>
    <dataValidation type="decimal" allowBlank="1" showErrorMessage="1" sqref="P89">
      <formula1>0</formula1>
      <formula2>NaN</formula2>
    </dataValidation>
    <dataValidation type="decimal" allowBlank="1" showErrorMessage="1" sqref="P90">
      <formula1>0</formula1>
      <formula2>NaN</formula2>
    </dataValidation>
    <dataValidation type="decimal" allowBlank="1" showErrorMessage="1" sqref="P91">
      <formula1>0</formula1>
      <formula2>NaN</formula2>
    </dataValidation>
    <dataValidation type="decimal" allowBlank="1" showErrorMessage="1" sqref="P92">
      <formula1>0</formula1>
      <formula2>NaN</formula2>
    </dataValidation>
    <dataValidation type="decimal" allowBlank="1" showErrorMessage="1" sqref="P93">
      <formula1>0</formula1>
      <formula2>NaN</formula2>
    </dataValidation>
    <dataValidation type="decimal" allowBlank="1" showErrorMessage="1" sqref="P94">
      <formula1>0</formula1>
      <formula2>NaN</formula2>
    </dataValidation>
    <dataValidation type="decimal" allowBlank="1" showErrorMessage="1" sqref="P95">
      <formula1>0</formula1>
      <formula2>NaN</formula2>
    </dataValidation>
    <dataValidation type="decimal" allowBlank="1" showErrorMessage="1" sqref="P96">
      <formula1>0</formula1>
      <formula2>NaN</formula2>
    </dataValidation>
    <dataValidation type="decimal" allowBlank="1" showErrorMessage="1" sqref="P97">
      <formula1>0</formula1>
      <formula2>NaN</formula2>
    </dataValidation>
    <dataValidation type="decimal" allowBlank="1" showErrorMessage="1" sqref="P98">
      <formula1>0</formula1>
      <formula2>NaN</formula2>
    </dataValidation>
    <dataValidation type="decimal" allowBlank="1" showErrorMessage="1" sqref="P99">
      <formula1>0</formula1>
      <formula2>NaN</formula2>
    </dataValidation>
    <dataValidation type="decimal" allowBlank="1" showErrorMessage="1" sqref="Q100">
      <formula1>0</formula1>
      <formula2>NaN</formula2>
    </dataValidation>
    <dataValidation type="decimal" allowBlank="1" showErrorMessage="1" sqref="Q101">
      <formula1>0</formula1>
      <formula2>NaN</formula2>
    </dataValidation>
    <dataValidation type="decimal" allowBlank="1" showErrorMessage="1" sqref="Q102">
      <formula1>0</formula1>
      <formula2>NaN</formula2>
    </dataValidation>
    <dataValidation type="decimal" allowBlank="1" showErrorMessage="1" sqref="Q103">
      <formula1>0</formula1>
      <formula2>NaN</formula2>
    </dataValidation>
    <dataValidation type="decimal" allowBlank="1" showErrorMessage="1" sqref="Q104">
      <formula1>0</formula1>
      <formula2>NaN</formula2>
    </dataValidation>
    <dataValidation type="decimal" allowBlank="1" showErrorMessage="1" sqref="Q105">
      <formula1>0</formula1>
      <formula2>NaN</formula2>
    </dataValidation>
    <dataValidation type="decimal" allowBlank="1" showErrorMessage="1" sqref="Q106">
      <formula1>0</formula1>
      <formula2>NaN</formula2>
    </dataValidation>
    <dataValidation type="decimal" allowBlank="1" showErrorMessage="1" sqref="Q107">
      <formula1>0</formula1>
      <formula2>NaN</formula2>
    </dataValidation>
    <dataValidation type="decimal" allowBlank="1" showErrorMessage="1" sqref="Q108">
      <formula1>0</formula1>
      <formula2>NaN</formula2>
    </dataValidation>
    <dataValidation type="decimal" allowBlank="1" showErrorMessage="1" sqref="Q109">
      <formula1>0</formula1>
      <formula2>NaN</formula2>
    </dataValidation>
    <dataValidation type="decimal" allowBlank="1" showErrorMessage="1" sqref="Q110">
      <formula1>0</formula1>
      <formula2>NaN</formula2>
    </dataValidation>
    <dataValidation type="decimal" allowBlank="1" showErrorMessage="1" sqref="Q111">
      <formula1>0</formula1>
      <formula2>NaN</formula2>
    </dataValidation>
    <dataValidation type="decimal" allowBlank="1" showErrorMessage="1" sqref="Q112">
      <formula1>0</formula1>
      <formula2>NaN</formula2>
    </dataValidation>
    <dataValidation type="decimal" allowBlank="1" showErrorMessage="1" sqref="Q113">
      <formula1>0</formula1>
      <formula2>NaN</formula2>
    </dataValidation>
    <dataValidation type="decimal" allowBlank="1" showErrorMessage="1" sqref="Q114">
      <formula1>0</formula1>
      <formula2>NaN</formula2>
    </dataValidation>
    <dataValidation type="decimal" allowBlank="1" showErrorMessage="1" sqref="Q115">
      <formula1>0</formula1>
      <formula2>NaN</formula2>
    </dataValidation>
    <dataValidation type="decimal" allowBlank="1" showErrorMessage="1" sqref="Q116">
      <formula1>0</formula1>
      <formula2>NaN</formula2>
    </dataValidation>
    <dataValidation type="decimal" allowBlank="1" showErrorMessage="1" sqref="Q117">
      <formula1>0</formula1>
      <formula2>NaN</formula2>
    </dataValidation>
    <dataValidation type="decimal" allowBlank="1" showErrorMessage="1" sqref="Q118">
      <formula1>0</formula1>
      <formula2>NaN</formula2>
    </dataValidation>
    <dataValidation type="decimal" allowBlank="1" showErrorMessage="1" sqref="Q119">
      <formula1>0</formula1>
      <formula2>NaN</formula2>
    </dataValidation>
    <dataValidation type="decimal" allowBlank="1" showErrorMessage="1" sqref="Q120">
      <formula1>0</formula1>
      <formula2>NaN</formula2>
    </dataValidation>
    <dataValidation type="decimal" allowBlank="1" showErrorMessage="1" sqref="Q121">
      <formula1>0</formula1>
      <formula2>NaN</formula2>
    </dataValidation>
    <dataValidation type="decimal" allowBlank="1" showErrorMessage="1" sqref="Q122">
      <formula1>0</formula1>
      <formula2>NaN</formula2>
    </dataValidation>
    <dataValidation type="decimal" allowBlank="1" showErrorMessage="1" sqref="Q123">
      <formula1>0</formula1>
      <formula2>NaN</formula2>
    </dataValidation>
    <dataValidation type="decimal" allowBlank="1" showErrorMessage="1" sqref="Q124">
      <formula1>0</formula1>
      <formula2>NaN</formula2>
    </dataValidation>
    <dataValidation type="decimal" allowBlank="1" showErrorMessage="1" sqref="Q125">
      <formula1>0</formula1>
      <formula2>NaN</formula2>
    </dataValidation>
    <dataValidation type="decimal" allowBlank="1" showErrorMessage="1" sqref="Q126">
      <formula1>0</formula1>
      <formula2>NaN</formula2>
    </dataValidation>
    <dataValidation type="decimal" allowBlank="1" showErrorMessage="1" sqref="Q127">
      <formula1>0</formula1>
      <formula2>NaN</formula2>
    </dataValidation>
    <dataValidation type="decimal" allowBlank="1" showErrorMessage="1" sqref="Q128">
      <formula1>0</formula1>
      <formula2>NaN</formula2>
    </dataValidation>
    <dataValidation type="decimal" allowBlank="1" showErrorMessage="1" sqref="Q129">
      <formula1>0</formula1>
      <formula2>NaN</formula2>
    </dataValidation>
    <dataValidation type="decimal" allowBlank="1" showErrorMessage="1" sqref="Q130">
      <formula1>0</formula1>
      <formula2>NaN</formula2>
    </dataValidation>
    <dataValidation type="decimal" allowBlank="1" showErrorMessage="1" sqref="Q131">
      <formula1>0</formula1>
      <formula2>NaN</formula2>
    </dataValidation>
    <dataValidation type="decimal" allowBlank="1" showErrorMessage="1" sqref="Q132">
      <formula1>0</formula1>
      <formula2>NaN</formula2>
    </dataValidation>
    <dataValidation type="decimal" allowBlank="1" showErrorMessage="1" sqref="Q133">
      <formula1>0</formula1>
      <formula2>NaN</formula2>
    </dataValidation>
    <dataValidation type="decimal" allowBlank="1" showErrorMessage="1" sqref="Q134">
      <formula1>0</formula1>
      <formula2>NaN</formula2>
    </dataValidation>
    <dataValidation type="decimal" allowBlank="1" showErrorMessage="1" sqref="Q135">
      <formula1>0</formula1>
      <formula2>NaN</formula2>
    </dataValidation>
    <dataValidation type="decimal" allowBlank="1" showErrorMessage="1" sqref="Q136">
      <formula1>0</formula1>
      <formula2>NaN</formula2>
    </dataValidation>
    <dataValidation type="decimal" allowBlank="1" showErrorMessage="1" sqref="Q137">
      <formula1>0</formula1>
      <formula2>NaN</formula2>
    </dataValidation>
    <dataValidation type="decimal" allowBlank="1" showErrorMessage="1" sqref="Q138">
      <formula1>0</formula1>
      <formula2>NaN</formula2>
    </dataValidation>
    <dataValidation type="decimal" allowBlank="1" showErrorMessage="1" sqref="Q139">
      <formula1>0</formula1>
      <formula2>NaN</formula2>
    </dataValidation>
    <dataValidation type="decimal" allowBlank="1" showErrorMessage="1" sqref="Q140">
      <formula1>0</formula1>
      <formula2>NaN</formula2>
    </dataValidation>
    <dataValidation type="decimal" allowBlank="1" showErrorMessage="1" sqref="Q141">
      <formula1>0</formula1>
      <formula2>NaN</formula2>
    </dataValidation>
    <dataValidation type="decimal" allowBlank="1" showErrorMessage="1" sqref="Q17">
      <formula1>0</formula1>
      <formula2>NaN</formula2>
    </dataValidation>
    <dataValidation type="decimal" allowBlank="1" showErrorMessage="1" sqref="Q18">
      <formula1>0</formula1>
      <formula2>NaN</formula2>
    </dataValidation>
    <dataValidation type="decimal" allowBlank="1" showErrorMessage="1" sqref="Q19">
      <formula1>0</formula1>
      <formula2>NaN</formula2>
    </dataValidation>
    <dataValidation type="decimal" allowBlank="1" showErrorMessage="1" sqref="Q20">
      <formula1>0</formula1>
      <formula2>NaN</formula2>
    </dataValidation>
    <dataValidation type="decimal" allowBlank="1" showErrorMessage="1" sqref="Q21">
      <formula1>0</formula1>
      <formula2>NaN</formula2>
    </dataValidation>
    <dataValidation type="decimal" allowBlank="1" showErrorMessage="1" sqref="Q22">
      <formula1>0</formula1>
      <formula2>NaN</formula2>
    </dataValidation>
    <dataValidation type="decimal" allowBlank="1" showErrorMessage="1" sqref="Q23">
      <formula1>0</formula1>
      <formula2>NaN</formula2>
    </dataValidation>
    <dataValidation type="decimal" allowBlank="1" showErrorMessage="1" sqref="Q24">
      <formula1>0</formula1>
      <formula2>NaN</formula2>
    </dataValidation>
    <dataValidation type="decimal" allowBlank="1" showErrorMessage="1" sqref="Q25">
      <formula1>0</formula1>
      <formula2>NaN</formula2>
    </dataValidation>
    <dataValidation type="decimal" allowBlank="1" showErrorMessage="1" sqref="Q26">
      <formula1>0</formula1>
      <formula2>NaN</formula2>
    </dataValidation>
    <dataValidation type="decimal" allowBlank="1" showErrorMessage="1" sqref="Q27">
      <formula1>0</formula1>
      <formula2>NaN</formula2>
    </dataValidation>
    <dataValidation type="decimal" allowBlank="1" showErrorMessage="1" sqref="Q28">
      <formula1>0</formula1>
      <formula2>NaN</formula2>
    </dataValidation>
    <dataValidation type="decimal" allowBlank="1" showErrorMessage="1" sqref="Q29">
      <formula1>0</formula1>
      <formula2>NaN</formula2>
    </dataValidation>
    <dataValidation type="decimal" allowBlank="1" showErrorMessage="1" sqref="Q30">
      <formula1>0</formula1>
      <formula2>NaN</formula2>
    </dataValidation>
    <dataValidation type="decimal" allowBlank="1" showErrorMessage="1" sqref="Q31">
      <formula1>0</formula1>
      <formula2>NaN</formula2>
    </dataValidation>
    <dataValidation type="decimal" allowBlank="1" showErrorMessage="1" sqref="Q32">
      <formula1>0</formula1>
      <formula2>NaN</formula2>
    </dataValidation>
    <dataValidation type="decimal" allowBlank="1" showErrorMessage="1" sqref="Q33">
      <formula1>0</formula1>
      <formula2>NaN</formula2>
    </dataValidation>
    <dataValidation type="decimal" allowBlank="1" showErrorMessage="1" sqref="Q34">
      <formula1>0</formula1>
      <formula2>NaN</formula2>
    </dataValidation>
    <dataValidation type="decimal" allowBlank="1" showErrorMessage="1" sqref="Q35">
      <formula1>0</formula1>
      <formula2>NaN</formula2>
    </dataValidation>
    <dataValidation type="decimal" allowBlank="1" showErrorMessage="1" sqref="Q36">
      <formula1>0</formula1>
      <formula2>NaN</formula2>
    </dataValidation>
    <dataValidation type="decimal" allowBlank="1" showErrorMessage="1" sqref="Q37">
      <formula1>0</formula1>
      <formula2>NaN</formula2>
    </dataValidation>
    <dataValidation type="decimal" allowBlank="1" showErrorMessage="1" sqref="Q38">
      <formula1>0</formula1>
      <formula2>NaN</formula2>
    </dataValidation>
    <dataValidation type="decimal" allowBlank="1" showErrorMessage="1" sqref="Q39">
      <formula1>0</formula1>
      <formula2>NaN</formula2>
    </dataValidation>
    <dataValidation type="decimal" allowBlank="1" showErrorMessage="1" sqref="Q40">
      <formula1>0</formula1>
      <formula2>NaN</formula2>
    </dataValidation>
    <dataValidation type="decimal" allowBlank="1" showErrorMessage="1" sqref="Q41">
      <formula1>0</formula1>
      <formula2>NaN</formula2>
    </dataValidation>
    <dataValidation type="decimal" allowBlank="1" showErrorMessage="1" sqref="Q42">
      <formula1>0</formula1>
      <formula2>NaN</formula2>
    </dataValidation>
    <dataValidation type="decimal" allowBlank="1" showErrorMessage="1" sqref="Q43">
      <formula1>0</formula1>
      <formula2>NaN</formula2>
    </dataValidation>
    <dataValidation type="decimal" allowBlank="1" showErrorMessage="1" sqref="Q44">
      <formula1>0</formula1>
      <formula2>NaN</formula2>
    </dataValidation>
    <dataValidation type="decimal" allowBlank="1" showErrorMessage="1" sqref="Q45">
      <formula1>0</formula1>
      <formula2>NaN</formula2>
    </dataValidation>
    <dataValidation type="decimal" allowBlank="1" showErrorMessage="1" sqref="Q46">
      <formula1>0</formula1>
      <formula2>NaN</formula2>
    </dataValidation>
    <dataValidation type="decimal" allowBlank="1" showErrorMessage="1" sqref="Q47">
      <formula1>0</formula1>
      <formula2>NaN</formula2>
    </dataValidation>
    <dataValidation type="decimal" allowBlank="1" showErrorMessage="1" sqref="Q48">
      <formula1>0</formula1>
      <formula2>NaN</formula2>
    </dataValidation>
    <dataValidation type="decimal" allowBlank="1" showErrorMessage="1" sqref="Q49">
      <formula1>0</formula1>
      <formula2>NaN</formula2>
    </dataValidation>
    <dataValidation type="decimal" allowBlank="1" showErrorMessage="1" sqref="Q50">
      <formula1>0</formula1>
      <formula2>NaN</formula2>
    </dataValidation>
    <dataValidation type="decimal" allowBlank="1" showErrorMessage="1" sqref="Q51">
      <formula1>0</formula1>
      <formula2>NaN</formula2>
    </dataValidation>
    <dataValidation type="decimal" allowBlank="1" showErrorMessage="1" sqref="Q52">
      <formula1>0</formula1>
      <formula2>NaN</formula2>
    </dataValidation>
    <dataValidation type="decimal" allowBlank="1" showErrorMessage="1" sqref="Q53">
      <formula1>0</formula1>
      <formula2>NaN</formula2>
    </dataValidation>
    <dataValidation type="decimal" allowBlank="1" showErrorMessage="1" sqref="Q54">
      <formula1>0</formula1>
      <formula2>NaN</formula2>
    </dataValidation>
    <dataValidation type="decimal" allowBlank="1" showErrorMessage="1" sqref="Q55">
      <formula1>0</formula1>
      <formula2>NaN</formula2>
    </dataValidation>
    <dataValidation type="decimal" allowBlank="1" showErrorMessage="1" sqref="Q56">
      <formula1>0</formula1>
      <formula2>NaN</formula2>
    </dataValidation>
    <dataValidation type="decimal" allowBlank="1" showErrorMessage="1" sqref="Q57">
      <formula1>0</formula1>
      <formula2>NaN</formula2>
    </dataValidation>
    <dataValidation type="decimal" allowBlank="1" showErrorMessage="1" sqref="Q58">
      <formula1>0</formula1>
      <formula2>NaN</formula2>
    </dataValidation>
    <dataValidation type="decimal" allowBlank="1" showErrorMessage="1" sqref="Q59">
      <formula1>0</formula1>
      <formula2>NaN</formula2>
    </dataValidation>
    <dataValidation type="decimal" allowBlank="1" showErrorMessage="1" sqref="Q60">
      <formula1>0</formula1>
      <formula2>NaN</formula2>
    </dataValidation>
    <dataValidation type="decimal" allowBlank="1" showErrorMessage="1" sqref="Q61">
      <formula1>0</formula1>
      <formula2>NaN</formula2>
    </dataValidation>
    <dataValidation type="decimal" allowBlank="1" showErrorMessage="1" sqref="Q62">
      <formula1>0</formula1>
      <formula2>NaN</formula2>
    </dataValidation>
    <dataValidation type="decimal" allowBlank="1" showErrorMessage="1" sqref="Q63">
      <formula1>0</formula1>
      <formula2>NaN</formula2>
    </dataValidation>
    <dataValidation type="decimal" allowBlank="1" showErrorMessage="1" sqref="Q64">
      <formula1>0</formula1>
      <formula2>NaN</formula2>
    </dataValidation>
    <dataValidation type="decimal" allowBlank="1" showErrorMessage="1" sqref="Q65">
      <formula1>0</formula1>
      <formula2>NaN</formula2>
    </dataValidation>
    <dataValidation type="decimal" allowBlank="1" showErrorMessage="1" sqref="Q66">
      <formula1>0</formula1>
      <formula2>NaN</formula2>
    </dataValidation>
    <dataValidation type="decimal" allowBlank="1" showErrorMessage="1" sqref="Q67">
      <formula1>0</formula1>
      <formula2>NaN</formula2>
    </dataValidation>
    <dataValidation type="decimal" allowBlank="1" showErrorMessage="1" sqref="Q68">
      <formula1>0</formula1>
      <formula2>NaN</formula2>
    </dataValidation>
    <dataValidation type="decimal" allowBlank="1" showErrorMessage="1" sqref="Q69">
      <formula1>0</formula1>
      <formula2>NaN</formula2>
    </dataValidation>
    <dataValidation type="decimal" allowBlank="1" showErrorMessage="1" sqref="Q70">
      <formula1>0</formula1>
      <formula2>NaN</formula2>
    </dataValidation>
    <dataValidation type="decimal" allowBlank="1" showErrorMessage="1" sqref="Q71">
      <formula1>0</formula1>
      <formula2>NaN</formula2>
    </dataValidation>
    <dataValidation type="decimal" allowBlank="1" showErrorMessage="1" sqref="Q72">
      <formula1>0</formula1>
      <formula2>NaN</formula2>
    </dataValidation>
    <dataValidation type="decimal" allowBlank="1" showErrorMessage="1" sqref="Q73">
      <formula1>0</formula1>
      <formula2>NaN</formula2>
    </dataValidation>
    <dataValidation type="decimal" allowBlank="1" showErrorMessage="1" sqref="Q74">
      <formula1>0</formula1>
      <formula2>NaN</formula2>
    </dataValidation>
    <dataValidation type="decimal" allowBlank="1" showErrorMessage="1" sqref="Q75">
      <formula1>0</formula1>
      <formula2>NaN</formula2>
    </dataValidation>
    <dataValidation type="decimal" allowBlank="1" showErrorMessage="1" sqref="Q76">
      <formula1>0</formula1>
      <formula2>NaN</formula2>
    </dataValidation>
    <dataValidation type="decimal" allowBlank="1" showErrorMessage="1" sqref="Q77">
      <formula1>0</formula1>
      <formula2>NaN</formula2>
    </dataValidation>
    <dataValidation type="decimal" allowBlank="1" showErrorMessage="1" sqref="Q78">
      <formula1>0</formula1>
      <formula2>NaN</formula2>
    </dataValidation>
    <dataValidation type="decimal" allowBlank="1" showErrorMessage="1" sqref="Q79">
      <formula1>0</formula1>
      <formula2>NaN</formula2>
    </dataValidation>
    <dataValidation type="decimal" allowBlank="1" showErrorMessage="1" sqref="Q80">
      <formula1>0</formula1>
      <formula2>NaN</formula2>
    </dataValidation>
    <dataValidation type="decimal" allowBlank="1" showErrorMessage="1" sqref="Q81">
      <formula1>0</formula1>
      <formula2>NaN</formula2>
    </dataValidation>
    <dataValidation type="decimal" allowBlank="1" showErrorMessage="1" sqref="Q82">
      <formula1>0</formula1>
      <formula2>NaN</formula2>
    </dataValidation>
    <dataValidation type="decimal" allowBlank="1" showErrorMessage="1" sqref="Q83">
      <formula1>0</formula1>
      <formula2>NaN</formula2>
    </dataValidation>
    <dataValidation type="decimal" allowBlank="1" showErrorMessage="1" sqref="Q84">
      <formula1>0</formula1>
      <formula2>NaN</formula2>
    </dataValidation>
    <dataValidation type="decimal" allowBlank="1" showErrorMessage="1" sqref="Q85">
      <formula1>0</formula1>
      <formula2>NaN</formula2>
    </dataValidation>
    <dataValidation type="decimal" allowBlank="1" showErrorMessage="1" sqref="Q86">
      <formula1>0</formula1>
      <formula2>NaN</formula2>
    </dataValidation>
    <dataValidation type="decimal" allowBlank="1" showErrorMessage="1" sqref="Q87">
      <formula1>0</formula1>
      <formula2>NaN</formula2>
    </dataValidation>
    <dataValidation type="decimal" allowBlank="1" showErrorMessage="1" sqref="Q88">
      <formula1>0</formula1>
      <formula2>NaN</formula2>
    </dataValidation>
    <dataValidation type="decimal" allowBlank="1" showErrorMessage="1" sqref="Q89">
      <formula1>0</formula1>
      <formula2>NaN</formula2>
    </dataValidation>
    <dataValidation type="decimal" allowBlank="1" showErrorMessage="1" sqref="Q90">
      <formula1>0</formula1>
      <formula2>NaN</formula2>
    </dataValidation>
    <dataValidation type="decimal" allowBlank="1" showErrorMessage="1" sqref="Q91">
      <formula1>0</formula1>
      <formula2>NaN</formula2>
    </dataValidation>
    <dataValidation type="decimal" allowBlank="1" showErrorMessage="1" sqref="Q92">
      <formula1>0</formula1>
      <formula2>NaN</formula2>
    </dataValidation>
    <dataValidation type="decimal" allowBlank="1" showErrorMessage="1" sqref="Q93">
      <formula1>0</formula1>
      <formula2>NaN</formula2>
    </dataValidation>
    <dataValidation type="decimal" allowBlank="1" showErrorMessage="1" sqref="Q94">
      <formula1>0</formula1>
      <formula2>NaN</formula2>
    </dataValidation>
    <dataValidation type="decimal" allowBlank="1" showErrorMessage="1" sqref="Q95">
      <formula1>0</formula1>
      <formula2>NaN</formula2>
    </dataValidation>
    <dataValidation type="decimal" allowBlank="1" showErrorMessage="1" sqref="Q96">
      <formula1>0</formula1>
      <formula2>NaN</formula2>
    </dataValidation>
    <dataValidation type="decimal" allowBlank="1" showErrorMessage="1" sqref="Q97">
      <formula1>0</formula1>
      <formula2>NaN</formula2>
    </dataValidation>
    <dataValidation type="decimal" allowBlank="1" showErrorMessage="1" sqref="Q98">
      <formula1>0</formula1>
      <formula2>NaN</formula2>
    </dataValidation>
    <dataValidation type="decimal" allowBlank="1" showErrorMessage="1" sqref="Q99">
      <formula1>0</formula1>
      <formula2>NaN</formula2>
    </dataValidation>
    <dataValidation type="decimal" allowBlank="1" showErrorMessage="1" sqref="R100">
      <formula1>0</formula1>
      <formula2>NaN</formula2>
    </dataValidation>
    <dataValidation type="decimal" allowBlank="1" showErrorMessage="1" sqref="R101">
      <formula1>0</formula1>
      <formula2>NaN</formula2>
    </dataValidation>
    <dataValidation type="decimal" allowBlank="1" showErrorMessage="1" sqref="R102">
      <formula1>0</formula1>
      <formula2>NaN</formula2>
    </dataValidation>
    <dataValidation type="decimal" allowBlank="1" showErrorMessage="1" sqref="R103">
      <formula1>0</formula1>
      <formula2>NaN</formula2>
    </dataValidation>
    <dataValidation type="decimal" allowBlank="1" showErrorMessage="1" sqref="R104">
      <formula1>0</formula1>
      <formula2>NaN</formula2>
    </dataValidation>
    <dataValidation type="decimal" allowBlank="1" showErrorMessage="1" sqref="R105">
      <formula1>0</formula1>
      <formula2>NaN</formula2>
    </dataValidation>
    <dataValidation type="decimal" allowBlank="1" showErrorMessage="1" sqref="R106">
      <formula1>0</formula1>
      <formula2>NaN</formula2>
    </dataValidation>
    <dataValidation type="decimal" allowBlank="1" showErrorMessage="1" sqref="R107">
      <formula1>0</formula1>
      <formula2>NaN</formula2>
    </dataValidation>
    <dataValidation type="decimal" allowBlank="1" showErrorMessage="1" sqref="R108">
      <formula1>0</formula1>
      <formula2>NaN</formula2>
    </dataValidation>
    <dataValidation type="decimal" allowBlank="1" showErrorMessage="1" sqref="R109">
      <formula1>0</formula1>
      <formula2>NaN</formula2>
    </dataValidation>
    <dataValidation type="decimal" allowBlank="1" showErrorMessage="1" sqref="R110">
      <formula1>0</formula1>
      <formula2>NaN</formula2>
    </dataValidation>
    <dataValidation type="decimal" allowBlank="1" showErrorMessage="1" sqref="R111">
      <formula1>0</formula1>
      <formula2>NaN</formula2>
    </dataValidation>
    <dataValidation type="decimal" allowBlank="1" showErrorMessage="1" sqref="R112">
      <formula1>0</formula1>
      <formula2>NaN</formula2>
    </dataValidation>
    <dataValidation type="decimal" allowBlank="1" showErrorMessage="1" sqref="R113">
      <formula1>0</formula1>
      <formula2>NaN</formula2>
    </dataValidation>
    <dataValidation type="decimal" allowBlank="1" showErrorMessage="1" sqref="R114">
      <formula1>0</formula1>
      <formula2>NaN</formula2>
    </dataValidation>
    <dataValidation type="decimal" allowBlank="1" showErrorMessage="1" sqref="R115">
      <formula1>0</formula1>
      <formula2>NaN</formula2>
    </dataValidation>
    <dataValidation type="decimal" allowBlank="1" showErrorMessage="1" sqref="R116">
      <formula1>0</formula1>
      <formula2>NaN</formula2>
    </dataValidation>
    <dataValidation type="decimal" allowBlank="1" showErrorMessage="1" sqref="R117">
      <formula1>0</formula1>
      <formula2>NaN</formula2>
    </dataValidation>
    <dataValidation type="decimal" allowBlank="1" showErrorMessage="1" sqref="R118">
      <formula1>0</formula1>
      <formula2>NaN</formula2>
    </dataValidation>
    <dataValidation type="decimal" allowBlank="1" showErrorMessage="1" sqref="R119">
      <formula1>0</formula1>
      <formula2>NaN</formula2>
    </dataValidation>
    <dataValidation type="decimal" allowBlank="1" showErrorMessage="1" sqref="R120">
      <formula1>0</formula1>
      <formula2>NaN</formula2>
    </dataValidation>
    <dataValidation type="decimal" allowBlank="1" showErrorMessage="1" sqref="R121">
      <formula1>0</formula1>
      <formula2>NaN</formula2>
    </dataValidation>
    <dataValidation type="decimal" allowBlank="1" showErrorMessage="1" sqref="R122">
      <formula1>0</formula1>
      <formula2>NaN</formula2>
    </dataValidation>
    <dataValidation type="decimal" allowBlank="1" showErrorMessage="1" sqref="R123">
      <formula1>0</formula1>
      <formula2>NaN</formula2>
    </dataValidation>
    <dataValidation type="decimal" allowBlank="1" showErrorMessage="1" sqref="R124">
      <formula1>0</formula1>
      <formula2>NaN</formula2>
    </dataValidation>
    <dataValidation type="decimal" allowBlank="1" showErrorMessage="1" sqref="R125">
      <formula1>0</formula1>
      <formula2>NaN</formula2>
    </dataValidation>
    <dataValidation type="decimal" allowBlank="1" showErrorMessage="1" sqref="R126">
      <formula1>0</formula1>
      <formula2>NaN</formula2>
    </dataValidation>
    <dataValidation type="decimal" allowBlank="1" showErrorMessage="1" sqref="R127">
      <formula1>0</formula1>
      <formula2>NaN</formula2>
    </dataValidation>
    <dataValidation type="decimal" allowBlank="1" showErrorMessage="1" sqref="R128">
      <formula1>0</formula1>
      <formula2>NaN</formula2>
    </dataValidation>
    <dataValidation type="decimal" allowBlank="1" showErrorMessage="1" sqref="R129">
      <formula1>0</formula1>
      <formula2>NaN</formula2>
    </dataValidation>
    <dataValidation type="decimal" allowBlank="1" showErrorMessage="1" sqref="R130">
      <formula1>0</formula1>
      <formula2>NaN</formula2>
    </dataValidation>
    <dataValidation type="decimal" allowBlank="1" showErrorMessage="1" sqref="R131">
      <formula1>0</formula1>
      <formula2>NaN</formula2>
    </dataValidation>
    <dataValidation type="decimal" allowBlank="1" showErrorMessage="1" sqref="R132">
      <formula1>0</formula1>
      <formula2>NaN</formula2>
    </dataValidation>
    <dataValidation type="decimal" allowBlank="1" showErrorMessage="1" sqref="R133">
      <formula1>0</formula1>
      <formula2>NaN</formula2>
    </dataValidation>
    <dataValidation type="decimal" allowBlank="1" showErrorMessage="1" sqref="R134">
      <formula1>0</formula1>
      <formula2>NaN</formula2>
    </dataValidation>
    <dataValidation type="decimal" allowBlank="1" showErrorMessage="1" sqref="R135">
      <formula1>0</formula1>
      <formula2>NaN</formula2>
    </dataValidation>
    <dataValidation type="decimal" allowBlank="1" showErrorMessage="1" sqref="R136">
      <formula1>0</formula1>
      <formula2>NaN</formula2>
    </dataValidation>
    <dataValidation type="decimal" allowBlank="1" showErrorMessage="1" sqref="R137">
      <formula1>0</formula1>
      <formula2>NaN</formula2>
    </dataValidation>
    <dataValidation type="decimal" allowBlank="1" showErrorMessage="1" sqref="R138">
      <formula1>0</formula1>
      <formula2>NaN</formula2>
    </dataValidation>
    <dataValidation type="decimal" allowBlank="1" showErrorMessage="1" sqref="R139">
      <formula1>0</formula1>
      <formula2>NaN</formula2>
    </dataValidation>
    <dataValidation type="decimal" allowBlank="1" showErrorMessage="1" sqref="R140">
      <formula1>0</formula1>
      <formula2>NaN</formula2>
    </dataValidation>
    <dataValidation type="decimal" allowBlank="1" showErrorMessage="1" sqref="R141">
      <formula1>0</formula1>
      <formula2>NaN</formula2>
    </dataValidation>
    <dataValidation type="decimal" allowBlank="1" showErrorMessage="1" sqref="R17">
      <formula1>0</formula1>
      <formula2>NaN</formula2>
    </dataValidation>
    <dataValidation type="decimal" allowBlank="1" showErrorMessage="1" sqref="R18">
      <formula1>0</formula1>
      <formula2>NaN</formula2>
    </dataValidation>
    <dataValidation type="decimal" allowBlank="1" showErrorMessage="1" sqref="R19">
      <formula1>0</formula1>
      <formula2>NaN</formula2>
    </dataValidation>
    <dataValidation type="decimal" allowBlank="1" showErrorMessage="1" sqref="R20">
      <formula1>0</formula1>
      <formula2>NaN</formula2>
    </dataValidation>
    <dataValidation type="decimal" allowBlank="1" showErrorMessage="1" sqref="R21">
      <formula1>0</formula1>
      <formula2>NaN</formula2>
    </dataValidation>
    <dataValidation type="decimal" allowBlank="1" showErrorMessage="1" sqref="R22">
      <formula1>0</formula1>
      <formula2>NaN</formula2>
    </dataValidation>
    <dataValidation type="decimal" allowBlank="1" showErrorMessage="1" sqref="R23">
      <formula1>0</formula1>
      <formula2>NaN</formula2>
    </dataValidation>
    <dataValidation type="decimal" allowBlank="1" showErrorMessage="1" sqref="R24">
      <formula1>0</formula1>
      <formula2>NaN</formula2>
    </dataValidation>
    <dataValidation type="decimal" allowBlank="1" showErrorMessage="1" sqref="R25">
      <formula1>0</formula1>
      <formula2>NaN</formula2>
    </dataValidation>
    <dataValidation type="decimal" allowBlank="1" showErrorMessage="1" sqref="R26">
      <formula1>0</formula1>
      <formula2>NaN</formula2>
    </dataValidation>
    <dataValidation type="decimal" allowBlank="1" showErrorMessage="1" sqref="R27">
      <formula1>0</formula1>
      <formula2>NaN</formula2>
    </dataValidation>
    <dataValidation type="decimal" allowBlank="1" showErrorMessage="1" sqref="R28">
      <formula1>0</formula1>
      <formula2>NaN</formula2>
    </dataValidation>
    <dataValidation type="decimal" allowBlank="1" showErrorMessage="1" sqref="R29">
      <formula1>0</formula1>
      <formula2>NaN</formula2>
    </dataValidation>
    <dataValidation type="decimal" allowBlank="1" showErrorMessage="1" sqref="R30">
      <formula1>0</formula1>
      <formula2>NaN</formula2>
    </dataValidation>
    <dataValidation type="decimal" allowBlank="1" showErrorMessage="1" sqref="R31">
      <formula1>0</formula1>
      <formula2>NaN</formula2>
    </dataValidation>
    <dataValidation type="decimal" allowBlank="1" showErrorMessage="1" sqref="R32">
      <formula1>0</formula1>
      <formula2>NaN</formula2>
    </dataValidation>
    <dataValidation type="decimal" allowBlank="1" showErrorMessage="1" sqref="R33">
      <formula1>0</formula1>
      <formula2>NaN</formula2>
    </dataValidation>
    <dataValidation type="decimal" allowBlank="1" showErrorMessage="1" sqref="R34">
      <formula1>0</formula1>
      <formula2>NaN</formula2>
    </dataValidation>
    <dataValidation type="decimal" allowBlank="1" showErrorMessage="1" sqref="R35">
      <formula1>0</formula1>
      <formula2>NaN</formula2>
    </dataValidation>
    <dataValidation type="decimal" allowBlank="1" showErrorMessage="1" sqref="R36">
      <formula1>0</formula1>
      <formula2>NaN</formula2>
    </dataValidation>
    <dataValidation type="decimal" allowBlank="1" showErrorMessage="1" sqref="R37">
      <formula1>0</formula1>
      <formula2>NaN</formula2>
    </dataValidation>
    <dataValidation type="decimal" allowBlank="1" showErrorMessage="1" sqref="R38">
      <formula1>0</formula1>
      <formula2>NaN</formula2>
    </dataValidation>
    <dataValidation type="decimal" allowBlank="1" showErrorMessage="1" sqref="R39">
      <formula1>0</formula1>
      <formula2>NaN</formula2>
    </dataValidation>
    <dataValidation type="decimal" allowBlank="1" showErrorMessage="1" sqref="R40">
      <formula1>0</formula1>
      <formula2>NaN</formula2>
    </dataValidation>
    <dataValidation type="decimal" allowBlank="1" showErrorMessage="1" sqref="R41">
      <formula1>0</formula1>
      <formula2>NaN</formula2>
    </dataValidation>
    <dataValidation type="decimal" allowBlank="1" showErrorMessage="1" sqref="R42">
      <formula1>0</formula1>
      <formula2>NaN</formula2>
    </dataValidation>
    <dataValidation type="decimal" allowBlank="1" showErrorMessage="1" sqref="R43">
      <formula1>0</formula1>
      <formula2>NaN</formula2>
    </dataValidation>
    <dataValidation type="decimal" allowBlank="1" showErrorMessage="1" sqref="R44">
      <formula1>0</formula1>
      <formula2>NaN</formula2>
    </dataValidation>
    <dataValidation type="decimal" allowBlank="1" showErrorMessage="1" sqref="R45">
      <formula1>0</formula1>
      <formula2>NaN</formula2>
    </dataValidation>
    <dataValidation type="decimal" allowBlank="1" showErrorMessage="1" sqref="R46">
      <formula1>0</formula1>
      <formula2>NaN</formula2>
    </dataValidation>
    <dataValidation type="decimal" allowBlank="1" showErrorMessage="1" sqref="R47">
      <formula1>0</formula1>
      <formula2>NaN</formula2>
    </dataValidation>
    <dataValidation type="decimal" allowBlank="1" showErrorMessage="1" sqref="R48">
      <formula1>0</formula1>
      <formula2>NaN</formula2>
    </dataValidation>
    <dataValidation type="decimal" allowBlank="1" showErrorMessage="1" sqref="R49">
      <formula1>0</formula1>
      <formula2>NaN</formula2>
    </dataValidation>
    <dataValidation type="decimal" allowBlank="1" showErrorMessage="1" sqref="R50">
      <formula1>0</formula1>
      <formula2>NaN</formula2>
    </dataValidation>
    <dataValidation type="decimal" allowBlank="1" showErrorMessage="1" sqref="R51">
      <formula1>0</formula1>
      <formula2>NaN</formula2>
    </dataValidation>
    <dataValidation type="decimal" allowBlank="1" showErrorMessage="1" sqref="R52">
      <formula1>0</formula1>
      <formula2>NaN</formula2>
    </dataValidation>
    <dataValidation type="decimal" allowBlank="1" showErrorMessage="1" sqref="R53">
      <formula1>0</formula1>
      <formula2>NaN</formula2>
    </dataValidation>
    <dataValidation type="decimal" allowBlank="1" showErrorMessage="1" sqref="R54">
      <formula1>0</formula1>
      <formula2>NaN</formula2>
    </dataValidation>
    <dataValidation type="decimal" allowBlank="1" showErrorMessage="1" sqref="R55">
      <formula1>0</formula1>
      <formula2>NaN</formula2>
    </dataValidation>
    <dataValidation type="decimal" allowBlank="1" showErrorMessage="1" sqref="R56">
      <formula1>0</formula1>
      <formula2>NaN</formula2>
    </dataValidation>
    <dataValidation type="decimal" allowBlank="1" showErrorMessage="1" sqref="R57">
      <formula1>0</formula1>
      <formula2>NaN</formula2>
    </dataValidation>
    <dataValidation type="decimal" allowBlank="1" showErrorMessage="1" sqref="R58">
      <formula1>0</formula1>
      <formula2>NaN</formula2>
    </dataValidation>
    <dataValidation type="decimal" allowBlank="1" showErrorMessage="1" sqref="R59">
      <formula1>0</formula1>
      <formula2>NaN</formula2>
    </dataValidation>
    <dataValidation type="decimal" allowBlank="1" showErrorMessage="1" sqref="R60">
      <formula1>0</formula1>
      <formula2>NaN</formula2>
    </dataValidation>
    <dataValidation type="decimal" allowBlank="1" showErrorMessage="1" sqref="R61">
      <formula1>0</formula1>
      <formula2>NaN</formula2>
    </dataValidation>
    <dataValidation type="decimal" allowBlank="1" showErrorMessage="1" sqref="R62">
      <formula1>0</formula1>
      <formula2>NaN</formula2>
    </dataValidation>
    <dataValidation type="decimal" allowBlank="1" showErrorMessage="1" sqref="R63">
      <formula1>0</formula1>
      <formula2>NaN</formula2>
    </dataValidation>
    <dataValidation type="decimal" allowBlank="1" showErrorMessage="1" sqref="R64">
      <formula1>0</formula1>
      <formula2>NaN</formula2>
    </dataValidation>
    <dataValidation type="decimal" allowBlank="1" showErrorMessage="1" sqref="R65">
      <formula1>0</formula1>
      <formula2>NaN</formula2>
    </dataValidation>
    <dataValidation type="decimal" allowBlank="1" showErrorMessage="1" sqref="R66">
      <formula1>0</formula1>
      <formula2>NaN</formula2>
    </dataValidation>
    <dataValidation type="decimal" allowBlank="1" showErrorMessage="1" sqref="R67">
      <formula1>0</formula1>
      <formula2>NaN</formula2>
    </dataValidation>
    <dataValidation type="decimal" allowBlank="1" showErrorMessage="1" sqref="R68">
      <formula1>0</formula1>
      <formula2>NaN</formula2>
    </dataValidation>
    <dataValidation type="decimal" allowBlank="1" showErrorMessage="1" sqref="R69">
      <formula1>0</formula1>
      <formula2>NaN</formula2>
    </dataValidation>
    <dataValidation type="decimal" allowBlank="1" showErrorMessage="1" sqref="R70">
      <formula1>0</formula1>
      <formula2>NaN</formula2>
    </dataValidation>
    <dataValidation type="decimal" allowBlank="1" showErrorMessage="1" sqref="R71">
      <formula1>0</formula1>
      <formula2>NaN</formula2>
    </dataValidation>
    <dataValidation type="decimal" allowBlank="1" showErrorMessage="1" sqref="R72">
      <formula1>0</formula1>
      <formula2>NaN</formula2>
    </dataValidation>
    <dataValidation type="decimal" allowBlank="1" showErrorMessage="1" sqref="R73">
      <formula1>0</formula1>
      <formula2>NaN</formula2>
    </dataValidation>
    <dataValidation type="decimal" allowBlank="1" showErrorMessage="1" sqref="R74">
      <formula1>0</formula1>
      <formula2>NaN</formula2>
    </dataValidation>
    <dataValidation type="decimal" allowBlank="1" showErrorMessage="1" sqref="R75">
      <formula1>0</formula1>
      <formula2>NaN</formula2>
    </dataValidation>
    <dataValidation type="decimal" allowBlank="1" showErrorMessage="1" sqref="R76">
      <formula1>0</formula1>
      <formula2>NaN</formula2>
    </dataValidation>
    <dataValidation type="decimal" allowBlank="1" showErrorMessage="1" sqref="R77">
      <formula1>0</formula1>
      <formula2>NaN</formula2>
    </dataValidation>
    <dataValidation type="decimal" allowBlank="1" showErrorMessage="1" sqref="R78">
      <formula1>0</formula1>
      <formula2>NaN</formula2>
    </dataValidation>
    <dataValidation type="decimal" allowBlank="1" showErrorMessage="1" sqref="R79">
      <formula1>0</formula1>
      <formula2>NaN</formula2>
    </dataValidation>
    <dataValidation type="decimal" allowBlank="1" showErrorMessage="1" sqref="R80">
      <formula1>0</formula1>
      <formula2>NaN</formula2>
    </dataValidation>
    <dataValidation type="decimal" allowBlank="1" showErrorMessage="1" sqref="R81">
      <formula1>0</formula1>
      <formula2>NaN</formula2>
    </dataValidation>
    <dataValidation type="decimal" allowBlank="1" showErrorMessage="1" sqref="R82">
      <formula1>0</formula1>
      <formula2>NaN</formula2>
    </dataValidation>
    <dataValidation type="decimal" allowBlank="1" showErrorMessage="1" sqref="R83">
      <formula1>0</formula1>
      <formula2>NaN</formula2>
    </dataValidation>
    <dataValidation type="decimal" allowBlank="1" showErrorMessage="1" sqref="R84">
      <formula1>0</formula1>
      <formula2>NaN</formula2>
    </dataValidation>
    <dataValidation type="decimal" allowBlank="1" showErrorMessage="1" sqref="R85">
      <formula1>0</formula1>
      <formula2>NaN</formula2>
    </dataValidation>
    <dataValidation type="decimal" allowBlank="1" showErrorMessage="1" sqref="R86">
      <formula1>0</formula1>
      <formula2>NaN</formula2>
    </dataValidation>
    <dataValidation type="decimal" allowBlank="1" showErrorMessage="1" sqref="R87">
      <formula1>0</formula1>
      <formula2>NaN</formula2>
    </dataValidation>
    <dataValidation type="decimal" allowBlank="1" showErrorMessage="1" sqref="R88">
      <formula1>0</formula1>
      <formula2>NaN</formula2>
    </dataValidation>
    <dataValidation type="decimal" allowBlank="1" showErrorMessage="1" sqref="R89">
      <formula1>0</formula1>
      <formula2>NaN</formula2>
    </dataValidation>
    <dataValidation type="decimal" allowBlank="1" showErrorMessage="1" sqref="R90">
      <formula1>0</formula1>
      <formula2>NaN</formula2>
    </dataValidation>
    <dataValidation type="decimal" allowBlank="1" showErrorMessage="1" sqref="R91">
      <formula1>0</formula1>
      <formula2>NaN</formula2>
    </dataValidation>
    <dataValidation type="decimal" allowBlank="1" showErrorMessage="1" sqref="R92">
      <formula1>0</formula1>
      <formula2>NaN</formula2>
    </dataValidation>
    <dataValidation type="decimal" allowBlank="1" showErrorMessage="1" sqref="R93">
      <formula1>0</formula1>
      <formula2>NaN</formula2>
    </dataValidation>
    <dataValidation type="decimal" allowBlank="1" showErrorMessage="1" sqref="R94">
      <formula1>0</formula1>
      <formula2>NaN</formula2>
    </dataValidation>
    <dataValidation type="decimal" allowBlank="1" showErrorMessage="1" sqref="R95">
      <formula1>0</formula1>
      <formula2>NaN</formula2>
    </dataValidation>
    <dataValidation type="decimal" allowBlank="1" showErrorMessage="1" sqref="R96">
      <formula1>0</formula1>
      <formula2>NaN</formula2>
    </dataValidation>
    <dataValidation type="decimal" allowBlank="1" showErrorMessage="1" sqref="R97">
      <formula1>0</formula1>
      <formula2>NaN</formula2>
    </dataValidation>
    <dataValidation type="decimal" allowBlank="1" showErrorMessage="1" sqref="R98">
      <formula1>0</formula1>
      <formula2>NaN</formula2>
    </dataValidation>
    <dataValidation type="decimal" allowBlank="1" showErrorMessage="1" sqref="R99">
      <formula1>0</formula1>
      <formula2>NaN</formula2>
    </dataValidation>
    <dataValidation type="decimal" allowBlank="1" showErrorMessage="1" sqref="S100">
      <formula1>0</formula1>
      <formula2>NaN</formula2>
    </dataValidation>
    <dataValidation type="decimal" allowBlank="1" showErrorMessage="1" sqref="S101">
      <formula1>0</formula1>
      <formula2>NaN</formula2>
    </dataValidation>
    <dataValidation type="decimal" allowBlank="1" showErrorMessage="1" sqref="S102">
      <formula1>0</formula1>
      <formula2>NaN</formula2>
    </dataValidation>
    <dataValidation type="decimal" allowBlank="1" showErrorMessage="1" sqref="S103">
      <formula1>0</formula1>
      <formula2>NaN</formula2>
    </dataValidation>
    <dataValidation type="decimal" allowBlank="1" showErrorMessage="1" sqref="S104">
      <formula1>0</formula1>
      <formula2>NaN</formula2>
    </dataValidation>
    <dataValidation type="decimal" allowBlank="1" showErrorMessage="1" sqref="S105">
      <formula1>0</formula1>
      <formula2>NaN</formula2>
    </dataValidation>
    <dataValidation type="decimal" allowBlank="1" showErrorMessage="1" sqref="S106">
      <formula1>0</formula1>
      <formula2>NaN</formula2>
    </dataValidation>
    <dataValidation type="decimal" allowBlank="1" showErrorMessage="1" sqref="S107">
      <formula1>0</formula1>
      <formula2>NaN</formula2>
    </dataValidation>
    <dataValidation type="decimal" allowBlank="1" showErrorMessage="1" sqref="S108">
      <formula1>0</formula1>
      <formula2>NaN</formula2>
    </dataValidation>
    <dataValidation type="decimal" allowBlank="1" showErrorMessage="1" sqref="S109">
      <formula1>0</formula1>
      <formula2>NaN</formula2>
    </dataValidation>
    <dataValidation type="decimal" allowBlank="1" showErrorMessage="1" sqref="S110">
      <formula1>0</formula1>
      <formula2>NaN</formula2>
    </dataValidation>
    <dataValidation type="decimal" allowBlank="1" showErrorMessage="1" sqref="S111">
      <formula1>0</formula1>
      <formula2>NaN</formula2>
    </dataValidation>
    <dataValidation type="decimal" allowBlank="1" showErrorMessage="1" sqref="S112">
      <formula1>0</formula1>
      <formula2>NaN</formula2>
    </dataValidation>
    <dataValidation type="decimal" allowBlank="1" showErrorMessage="1" sqref="S113">
      <formula1>0</formula1>
      <formula2>NaN</formula2>
    </dataValidation>
    <dataValidation type="decimal" allowBlank="1" showErrorMessage="1" sqref="S114">
      <formula1>0</formula1>
      <formula2>NaN</formula2>
    </dataValidation>
    <dataValidation type="decimal" allowBlank="1" showErrorMessage="1" sqref="S115">
      <formula1>0</formula1>
      <formula2>NaN</formula2>
    </dataValidation>
    <dataValidation type="decimal" allowBlank="1" showErrorMessage="1" sqref="S116">
      <formula1>0</formula1>
      <formula2>NaN</formula2>
    </dataValidation>
    <dataValidation type="decimal" allowBlank="1" showErrorMessage="1" sqref="S117">
      <formula1>0</formula1>
      <formula2>NaN</formula2>
    </dataValidation>
    <dataValidation type="decimal" allowBlank="1" showErrorMessage="1" sqref="S118">
      <formula1>0</formula1>
      <formula2>NaN</formula2>
    </dataValidation>
    <dataValidation type="decimal" allowBlank="1" showErrorMessage="1" sqref="S119">
      <formula1>0</formula1>
      <formula2>NaN</formula2>
    </dataValidation>
    <dataValidation type="decimal" allowBlank="1" showErrorMessage="1" sqref="S120">
      <formula1>0</formula1>
      <formula2>NaN</formula2>
    </dataValidation>
    <dataValidation type="decimal" allowBlank="1" showErrorMessage="1" sqref="S121">
      <formula1>0</formula1>
      <formula2>NaN</formula2>
    </dataValidation>
    <dataValidation type="decimal" allowBlank="1" showErrorMessage="1" sqref="S122">
      <formula1>0</formula1>
      <formula2>NaN</formula2>
    </dataValidation>
    <dataValidation type="decimal" allowBlank="1" showErrorMessage="1" sqref="S123">
      <formula1>0</formula1>
      <formula2>NaN</formula2>
    </dataValidation>
    <dataValidation type="decimal" allowBlank="1" showErrorMessage="1" sqref="S124">
      <formula1>0</formula1>
      <formula2>NaN</formula2>
    </dataValidation>
    <dataValidation type="decimal" allowBlank="1" showErrorMessage="1" sqref="S125">
      <formula1>0</formula1>
      <formula2>NaN</formula2>
    </dataValidation>
    <dataValidation type="decimal" allowBlank="1" showErrorMessage="1" sqref="S126">
      <formula1>0</formula1>
      <formula2>NaN</formula2>
    </dataValidation>
    <dataValidation type="decimal" allowBlank="1" showErrorMessage="1" sqref="S127">
      <formula1>0</formula1>
      <formula2>NaN</formula2>
    </dataValidation>
    <dataValidation type="decimal" allowBlank="1" showErrorMessage="1" sqref="S128">
      <formula1>0</formula1>
      <formula2>NaN</formula2>
    </dataValidation>
    <dataValidation type="decimal" allowBlank="1" showErrorMessage="1" sqref="S129">
      <formula1>0</formula1>
      <formula2>NaN</formula2>
    </dataValidation>
    <dataValidation type="decimal" allowBlank="1" showErrorMessage="1" sqref="S130">
      <formula1>0</formula1>
      <formula2>NaN</formula2>
    </dataValidation>
    <dataValidation type="decimal" allowBlank="1" showErrorMessage="1" sqref="S131">
      <formula1>0</formula1>
      <formula2>NaN</formula2>
    </dataValidation>
    <dataValidation type="decimal" allowBlank="1" showErrorMessage="1" sqref="S132">
      <formula1>0</formula1>
      <formula2>NaN</formula2>
    </dataValidation>
    <dataValidation type="decimal" allowBlank="1" showErrorMessage="1" sqref="S133">
      <formula1>0</formula1>
      <formula2>NaN</formula2>
    </dataValidation>
    <dataValidation type="decimal" allowBlank="1" showErrorMessage="1" sqref="S134">
      <formula1>0</formula1>
      <formula2>NaN</formula2>
    </dataValidation>
    <dataValidation type="decimal" allowBlank="1" showErrorMessage="1" sqref="S135">
      <formula1>0</formula1>
      <formula2>NaN</formula2>
    </dataValidation>
    <dataValidation type="decimal" allowBlank="1" showErrorMessage="1" sqref="S136">
      <formula1>0</formula1>
      <formula2>NaN</formula2>
    </dataValidation>
    <dataValidation type="decimal" allowBlank="1" showErrorMessage="1" sqref="S137">
      <formula1>0</formula1>
      <formula2>NaN</formula2>
    </dataValidation>
    <dataValidation type="decimal" allowBlank="1" showErrorMessage="1" sqref="S138">
      <formula1>0</formula1>
      <formula2>NaN</formula2>
    </dataValidation>
    <dataValidation type="decimal" allowBlank="1" showErrorMessage="1" sqref="S139">
      <formula1>0</formula1>
      <formula2>NaN</formula2>
    </dataValidation>
    <dataValidation type="decimal" allowBlank="1" showErrorMessage="1" sqref="S140">
      <formula1>0</formula1>
      <formula2>NaN</formula2>
    </dataValidation>
    <dataValidation type="decimal" allowBlank="1" showErrorMessage="1" sqref="S141">
      <formula1>0</formula1>
      <formula2>NaN</formula2>
    </dataValidation>
    <dataValidation type="decimal" allowBlank="1" showErrorMessage="1" sqref="S17">
      <formula1>0</formula1>
      <formula2>NaN</formula2>
    </dataValidation>
    <dataValidation type="decimal" allowBlank="1" showErrorMessage="1" sqref="S18">
      <formula1>0</formula1>
      <formula2>NaN</formula2>
    </dataValidation>
    <dataValidation type="decimal" allowBlank="1" showErrorMessage="1" sqref="S19">
      <formula1>0</formula1>
      <formula2>NaN</formula2>
    </dataValidation>
    <dataValidation type="decimal" allowBlank="1" showErrorMessage="1" sqref="S20">
      <formula1>0</formula1>
      <formula2>NaN</formula2>
    </dataValidation>
    <dataValidation type="decimal" allowBlank="1" showErrorMessage="1" sqref="S21">
      <formula1>0</formula1>
      <formula2>NaN</formula2>
    </dataValidation>
    <dataValidation type="decimal" allowBlank="1" showErrorMessage="1" sqref="S22">
      <formula1>0</formula1>
      <formula2>NaN</formula2>
    </dataValidation>
    <dataValidation type="decimal" allowBlank="1" showErrorMessage="1" sqref="S23">
      <formula1>0</formula1>
      <formula2>NaN</formula2>
    </dataValidation>
    <dataValidation type="decimal" allowBlank="1" showErrorMessage="1" sqref="S24">
      <formula1>0</formula1>
      <formula2>NaN</formula2>
    </dataValidation>
    <dataValidation type="decimal" allowBlank="1" showErrorMessage="1" sqref="S25">
      <formula1>0</formula1>
      <formula2>NaN</formula2>
    </dataValidation>
    <dataValidation type="decimal" allowBlank="1" showErrorMessage="1" sqref="S26">
      <formula1>0</formula1>
      <formula2>NaN</formula2>
    </dataValidation>
    <dataValidation type="decimal" allowBlank="1" showErrorMessage="1" sqref="S27">
      <formula1>0</formula1>
      <formula2>NaN</formula2>
    </dataValidation>
    <dataValidation type="decimal" allowBlank="1" showErrorMessage="1" sqref="S28">
      <formula1>0</formula1>
      <formula2>NaN</formula2>
    </dataValidation>
    <dataValidation type="decimal" allowBlank="1" showErrorMessage="1" sqref="S29">
      <formula1>0</formula1>
      <formula2>NaN</formula2>
    </dataValidation>
    <dataValidation type="decimal" allowBlank="1" showErrorMessage="1" sqref="S30">
      <formula1>0</formula1>
      <formula2>NaN</formula2>
    </dataValidation>
    <dataValidation type="decimal" allowBlank="1" showErrorMessage="1" sqref="S31">
      <formula1>0</formula1>
      <formula2>NaN</formula2>
    </dataValidation>
    <dataValidation type="decimal" allowBlank="1" showErrorMessage="1" sqref="S32">
      <formula1>0</formula1>
      <formula2>NaN</formula2>
    </dataValidation>
    <dataValidation type="decimal" allowBlank="1" showErrorMessage="1" sqref="S33">
      <formula1>0</formula1>
      <formula2>NaN</formula2>
    </dataValidation>
    <dataValidation type="decimal" allowBlank="1" showErrorMessage="1" sqref="S34">
      <formula1>0</formula1>
      <formula2>NaN</formula2>
    </dataValidation>
    <dataValidation type="decimal" allowBlank="1" showErrorMessage="1" sqref="S35">
      <formula1>0</formula1>
      <formula2>NaN</formula2>
    </dataValidation>
    <dataValidation type="decimal" allowBlank="1" showErrorMessage="1" sqref="S36">
      <formula1>0</formula1>
      <formula2>NaN</formula2>
    </dataValidation>
    <dataValidation type="decimal" allowBlank="1" showErrorMessage="1" sqref="S37">
      <formula1>0</formula1>
      <formula2>NaN</formula2>
    </dataValidation>
    <dataValidation type="decimal" allowBlank="1" showErrorMessage="1" sqref="S38">
      <formula1>0</formula1>
      <formula2>NaN</formula2>
    </dataValidation>
    <dataValidation type="decimal" allowBlank="1" showErrorMessage="1" sqref="S39">
      <formula1>0</formula1>
      <formula2>NaN</formula2>
    </dataValidation>
    <dataValidation type="decimal" allowBlank="1" showErrorMessage="1" sqref="S40">
      <formula1>0</formula1>
      <formula2>NaN</formula2>
    </dataValidation>
    <dataValidation type="decimal" allowBlank="1" showErrorMessage="1" sqref="S41">
      <formula1>0</formula1>
      <formula2>NaN</formula2>
    </dataValidation>
    <dataValidation type="decimal" allowBlank="1" showErrorMessage="1" sqref="S42">
      <formula1>0</formula1>
      <formula2>NaN</formula2>
    </dataValidation>
    <dataValidation type="decimal" allowBlank="1" showErrorMessage="1" sqref="S43">
      <formula1>0</formula1>
      <formula2>NaN</formula2>
    </dataValidation>
    <dataValidation type="decimal" allowBlank="1" showErrorMessage="1" sqref="S44">
      <formula1>0</formula1>
      <formula2>NaN</formula2>
    </dataValidation>
    <dataValidation type="decimal" allowBlank="1" showErrorMessage="1" sqref="S45">
      <formula1>0</formula1>
      <formula2>NaN</formula2>
    </dataValidation>
    <dataValidation type="decimal" allowBlank="1" showErrorMessage="1" sqref="S46">
      <formula1>0</formula1>
      <formula2>NaN</formula2>
    </dataValidation>
    <dataValidation type="decimal" allowBlank="1" showErrorMessage="1" sqref="S47">
      <formula1>0</formula1>
      <formula2>NaN</formula2>
    </dataValidation>
    <dataValidation type="decimal" allowBlank="1" showErrorMessage="1" sqref="S48">
      <formula1>0</formula1>
      <formula2>NaN</formula2>
    </dataValidation>
    <dataValidation type="decimal" allowBlank="1" showErrorMessage="1" sqref="S49">
      <formula1>0</formula1>
      <formula2>NaN</formula2>
    </dataValidation>
    <dataValidation type="decimal" allowBlank="1" showErrorMessage="1" sqref="S50">
      <formula1>0</formula1>
      <formula2>NaN</formula2>
    </dataValidation>
    <dataValidation type="decimal" allowBlank="1" showErrorMessage="1" sqref="S51">
      <formula1>0</formula1>
      <formula2>NaN</formula2>
    </dataValidation>
    <dataValidation type="decimal" allowBlank="1" showErrorMessage="1" sqref="S52">
      <formula1>0</formula1>
      <formula2>NaN</formula2>
    </dataValidation>
    <dataValidation type="decimal" allowBlank="1" showErrorMessage="1" sqref="S53">
      <formula1>0</formula1>
      <formula2>NaN</formula2>
    </dataValidation>
    <dataValidation type="decimal" allowBlank="1" showErrorMessage="1" sqref="S54">
      <formula1>0</formula1>
      <formula2>NaN</formula2>
    </dataValidation>
    <dataValidation type="decimal" allowBlank="1" showErrorMessage="1" sqref="S55">
      <formula1>0</formula1>
      <formula2>NaN</formula2>
    </dataValidation>
    <dataValidation type="decimal" allowBlank="1" showErrorMessage="1" sqref="S56">
      <formula1>0</formula1>
      <formula2>NaN</formula2>
    </dataValidation>
    <dataValidation type="decimal" allowBlank="1" showErrorMessage="1" sqref="S57">
      <formula1>0</formula1>
      <formula2>NaN</formula2>
    </dataValidation>
    <dataValidation type="decimal" allowBlank="1" showErrorMessage="1" sqref="S58">
      <formula1>0</formula1>
      <formula2>NaN</formula2>
    </dataValidation>
    <dataValidation type="decimal" allowBlank="1" showErrorMessage="1" sqref="S59">
      <formula1>0</formula1>
      <formula2>NaN</formula2>
    </dataValidation>
    <dataValidation type="decimal" allowBlank="1" showErrorMessage="1" sqref="S60">
      <formula1>0</formula1>
      <formula2>NaN</formula2>
    </dataValidation>
    <dataValidation type="decimal" allowBlank="1" showErrorMessage="1" sqref="S61">
      <formula1>0</formula1>
      <formula2>NaN</formula2>
    </dataValidation>
    <dataValidation type="decimal" allowBlank="1" showErrorMessage="1" sqref="S62">
      <formula1>0</formula1>
      <formula2>NaN</formula2>
    </dataValidation>
    <dataValidation type="decimal" allowBlank="1" showErrorMessage="1" sqref="S63">
      <formula1>0</formula1>
      <formula2>NaN</formula2>
    </dataValidation>
    <dataValidation type="decimal" allowBlank="1" showErrorMessage="1" sqref="S64">
      <formula1>0</formula1>
      <formula2>NaN</formula2>
    </dataValidation>
    <dataValidation type="decimal" allowBlank="1" showErrorMessage="1" sqref="S65">
      <formula1>0</formula1>
      <formula2>NaN</formula2>
    </dataValidation>
    <dataValidation type="decimal" allowBlank="1" showErrorMessage="1" sqref="S66">
      <formula1>0</formula1>
      <formula2>NaN</formula2>
    </dataValidation>
    <dataValidation type="decimal" allowBlank="1" showErrorMessage="1" sqref="S67">
      <formula1>0</formula1>
      <formula2>NaN</formula2>
    </dataValidation>
    <dataValidation type="decimal" allowBlank="1" showErrorMessage="1" sqref="S68">
      <formula1>0</formula1>
      <formula2>NaN</formula2>
    </dataValidation>
    <dataValidation type="decimal" allowBlank="1" showErrorMessage="1" sqref="S69">
      <formula1>0</formula1>
      <formula2>NaN</formula2>
    </dataValidation>
    <dataValidation type="decimal" allowBlank="1" showErrorMessage="1" sqref="S70">
      <formula1>0</formula1>
      <formula2>NaN</formula2>
    </dataValidation>
    <dataValidation type="decimal" allowBlank="1" showErrorMessage="1" sqref="S71">
      <formula1>0</formula1>
      <formula2>NaN</formula2>
    </dataValidation>
    <dataValidation type="decimal" allowBlank="1" showErrorMessage="1" sqref="S72">
      <formula1>0</formula1>
      <formula2>NaN</formula2>
    </dataValidation>
    <dataValidation type="decimal" allowBlank="1" showErrorMessage="1" sqref="S73">
      <formula1>0</formula1>
      <formula2>NaN</formula2>
    </dataValidation>
    <dataValidation type="decimal" allowBlank="1" showErrorMessage="1" sqref="S74">
      <formula1>0</formula1>
      <formula2>NaN</formula2>
    </dataValidation>
    <dataValidation type="decimal" allowBlank="1" showErrorMessage="1" sqref="S75">
      <formula1>0</formula1>
      <formula2>NaN</formula2>
    </dataValidation>
    <dataValidation type="decimal" allowBlank="1" showErrorMessage="1" sqref="S76">
      <formula1>0</formula1>
      <formula2>NaN</formula2>
    </dataValidation>
    <dataValidation type="decimal" allowBlank="1" showErrorMessage="1" sqref="S77">
      <formula1>0</formula1>
      <formula2>NaN</formula2>
    </dataValidation>
    <dataValidation type="decimal" allowBlank="1" showErrorMessage="1" sqref="S78">
      <formula1>0</formula1>
      <formula2>NaN</formula2>
    </dataValidation>
    <dataValidation type="decimal" allowBlank="1" showErrorMessage="1" sqref="S79">
      <formula1>0</formula1>
      <formula2>NaN</formula2>
    </dataValidation>
    <dataValidation type="decimal" allowBlank="1" showErrorMessage="1" sqref="S80">
      <formula1>0</formula1>
      <formula2>NaN</formula2>
    </dataValidation>
    <dataValidation type="decimal" allowBlank="1" showErrorMessage="1" sqref="S81">
      <formula1>0</formula1>
      <formula2>NaN</formula2>
    </dataValidation>
    <dataValidation type="decimal" allowBlank="1" showErrorMessage="1" sqref="S82">
      <formula1>0</formula1>
      <formula2>NaN</formula2>
    </dataValidation>
    <dataValidation type="decimal" allowBlank="1" showErrorMessage="1" sqref="S83">
      <formula1>0</formula1>
      <formula2>NaN</formula2>
    </dataValidation>
    <dataValidation type="decimal" allowBlank="1" showErrorMessage="1" sqref="S84">
      <formula1>0</formula1>
      <formula2>NaN</formula2>
    </dataValidation>
    <dataValidation type="decimal" allowBlank="1" showErrorMessage="1" sqref="S85">
      <formula1>0</formula1>
      <formula2>NaN</formula2>
    </dataValidation>
    <dataValidation type="decimal" allowBlank="1" showErrorMessage="1" sqref="S86">
      <formula1>0</formula1>
      <formula2>NaN</formula2>
    </dataValidation>
    <dataValidation type="decimal" allowBlank="1" showErrorMessage="1" sqref="S87">
      <formula1>0</formula1>
      <formula2>NaN</formula2>
    </dataValidation>
    <dataValidation type="decimal" allowBlank="1" showErrorMessage="1" sqref="S88">
      <formula1>0</formula1>
      <formula2>NaN</formula2>
    </dataValidation>
    <dataValidation type="decimal" allowBlank="1" showErrorMessage="1" sqref="S89">
      <formula1>0</formula1>
      <formula2>NaN</formula2>
    </dataValidation>
    <dataValidation type="decimal" allowBlank="1" showErrorMessage="1" sqref="S90">
      <formula1>0</formula1>
      <formula2>NaN</formula2>
    </dataValidation>
    <dataValidation type="decimal" allowBlank="1" showErrorMessage="1" sqref="S91">
      <formula1>0</formula1>
      <formula2>NaN</formula2>
    </dataValidation>
    <dataValidation type="decimal" allowBlank="1" showErrorMessage="1" sqref="S92">
      <formula1>0</formula1>
      <formula2>NaN</formula2>
    </dataValidation>
    <dataValidation type="decimal" allowBlank="1" showErrorMessage="1" sqref="S93">
      <formula1>0</formula1>
      <formula2>NaN</formula2>
    </dataValidation>
    <dataValidation type="decimal" allowBlank="1" showErrorMessage="1" sqref="S94">
      <formula1>0</formula1>
      <formula2>NaN</formula2>
    </dataValidation>
    <dataValidation type="decimal" allowBlank="1" showErrorMessage="1" sqref="S95">
      <formula1>0</formula1>
      <formula2>NaN</formula2>
    </dataValidation>
    <dataValidation type="decimal" allowBlank="1" showErrorMessage="1" sqref="S96">
      <formula1>0</formula1>
      <formula2>NaN</formula2>
    </dataValidation>
    <dataValidation type="decimal" allowBlank="1" showErrorMessage="1" sqref="S97">
      <formula1>0</formula1>
      <formula2>NaN</formula2>
    </dataValidation>
    <dataValidation type="decimal" allowBlank="1" showErrorMessage="1" sqref="S98">
      <formula1>0</formula1>
      <formula2>NaN</formula2>
    </dataValidation>
    <dataValidation type="decimal" allowBlank="1" showErrorMessage="1" sqref="S99">
      <formula1>0</formula1>
      <formula2>NaN</formula2>
    </dataValidation>
    <dataValidation type="decimal" allowBlank="1" showErrorMessage="1" sqref="T100">
      <formula1>0</formula1>
      <formula2>NaN</formula2>
    </dataValidation>
    <dataValidation type="decimal" allowBlank="1" showErrorMessage="1" sqref="T101">
      <formula1>0</formula1>
      <formula2>NaN</formula2>
    </dataValidation>
    <dataValidation type="decimal" allowBlank="1" showErrorMessage="1" sqref="T102">
      <formula1>0</formula1>
      <formula2>NaN</formula2>
    </dataValidation>
    <dataValidation type="decimal" allowBlank="1" showErrorMessage="1" sqref="T103">
      <formula1>0</formula1>
      <formula2>NaN</formula2>
    </dataValidation>
    <dataValidation type="decimal" allowBlank="1" showErrorMessage="1" sqref="T104">
      <formula1>0</formula1>
      <formula2>NaN</formula2>
    </dataValidation>
    <dataValidation type="decimal" allowBlank="1" showErrorMessage="1" sqref="T105">
      <formula1>0</formula1>
      <formula2>NaN</formula2>
    </dataValidation>
    <dataValidation type="decimal" allowBlank="1" showErrorMessage="1" sqref="T106">
      <formula1>0</formula1>
      <formula2>NaN</formula2>
    </dataValidation>
    <dataValidation type="decimal" allowBlank="1" showErrorMessage="1" sqref="T107">
      <formula1>0</formula1>
      <formula2>NaN</formula2>
    </dataValidation>
    <dataValidation type="decimal" allowBlank="1" showErrorMessage="1" sqref="T108">
      <formula1>0</formula1>
      <formula2>NaN</formula2>
    </dataValidation>
    <dataValidation type="decimal" allowBlank="1" showErrorMessage="1" sqref="T109">
      <formula1>0</formula1>
      <formula2>NaN</formula2>
    </dataValidation>
    <dataValidation type="decimal" allowBlank="1" showErrorMessage="1" sqref="T110">
      <formula1>0</formula1>
      <formula2>NaN</formula2>
    </dataValidation>
    <dataValidation type="decimal" allowBlank="1" showErrorMessage="1" sqref="T111">
      <formula1>0</formula1>
      <formula2>NaN</formula2>
    </dataValidation>
    <dataValidation type="decimal" allowBlank="1" showErrorMessage="1" sqref="T112">
      <formula1>0</formula1>
      <formula2>NaN</formula2>
    </dataValidation>
    <dataValidation type="decimal" allowBlank="1" showErrorMessage="1" sqref="T113">
      <formula1>0</formula1>
      <formula2>NaN</formula2>
    </dataValidation>
    <dataValidation type="decimal" allowBlank="1" showErrorMessage="1" sqref="T114">
      <formula1>0</formula1>
      <formula2>NaN</formula2>
    </dataValidation>
    <dataValidation type="decimal" allowBlank="1" showErrorMessage="1" sqref="T115">
      <formula1>0</formula1>
      <formula2>NaN</formula2>
    </dataValidation>
    <dataValidation type="decimal" allowBlank="1" showErrorMessage="1" sqref="T116">
      <formula1>0</formula1>
      <formula2>NaN</formula2>
    </dataValidation>
    <dataValidation type="decimal" allowBlank="1" showErrorMessage="1" sqref="T117">
      <formula1>0</formula1>
      <formula2>NaN</formula2>
    </dataValidation>
    <dataValidation type="decimal" allowBlank="1" showErrorMessage="1" sqref="T118">
      <formula1>0</formula1>
      <formula2>NaN</formula2>
    </dataValidation>
    <dataValidation type="decimal" allowBlank="1" showErrorMessage="1" sqref="T119">
      <formula1>0</formula1>
      <formula2>NaN</formula2>
    </dataValidation>
    <dataValidation type="decimal" allowBlank="1" showErrorMessage="1" sqref="T120">
      <formula1>0</formula1>
      <formula2>NaN</formula2>
    </dataValidation>
    <dataValidation type="decimal" allowBlank="1" showErrorMessage="1" sqref="T121">
      <formula1>0</formula1>
      <formula2>NaN</formula2>
    </dataValidation>
    <dataValidation type="decimal" allowBlank="1" showErrorMessage="1" sqref="T122">
      <formula1>0</formula1>
      <formula2>NaN</formula2>
    </dataValidation>
    <dataValidation type="decimal" allowBlank="1" showErrorMessage="1" sqref="T123">
      <formula1>0</formula1>
      <formula2>NaN</formula2>
    </dataValidation>
    <dataValidation type="decimal" allowBlank="1" showErrorMessage="1" sqref="T124">
      <formula1>0</formula1>
      <formula2>NaN</formula2>
    </dataValidation>
    <dataValidation type="decimal" allowBlank="1" showErrorMessage="1" sqref="T125">
      <formula1>0</formula1>
      <formula2>NaN</formula2>
    </dataValidation>
    <dataValidation type="decimal" allowBlank="1" showErrorMessage="1" sqref="T126">
      <formula1>0</formula1>
      <formula2>NaN</formula2>
    </dataValidation>
    <dataValidation type="decimal" allowBlank="1" showErrorMessage="1" sqref="T127">
      <formula1>0</formula1>
      <formula2>NaN</formula2>
    </dataValidation>
    <dataValidation type="decimal" allowBlank="1" showErrorMessage="1" sqref="T128">
      <formula1>0</formula1>
      <formula2>NaN</formula2>
    </dataValidation>
    <dataValidation type="decimal" allowBlank="1" showErrorMessage="1" sqref="T129">
      <formula1>0</formula1>
      <formula2>NaN</formula2>
    </dataValidation>
    <dataValidation type="decimal" allowBlank="1" showErrorMessage="1" sqref="T130">
      <formula1>0</formula1>
      <formula2>NaN</formula2>
    </dataValidation>
    <dataValidation type="decimal" allowBlank="1" showErrorMessage="1" sqref="T131">
      <formula1>0</formula1>
      <formula2>NaN</formula2>
    </dataValidation>
    <dataValidation type="decimal" allowBlank="1" showErrorMessage="1" sqref="T132">
      <formula1>0</formula1>
      <formula2>NaN</formula2>
    </dataValidation>
    <dataValidation type="decimal" allowBlank="1" showErrorMessage="1" sqref="T133">
      <formula1>0</formula1>
      <formula2>NaN</formula2>
    </dataValidation>
    <dataValidation type="decimal" allowBlank="1" showErrorMessage="1" sqref="T134">
      <formula1>0</formula1>
      <formula2>NaN</formula2>
    </dataValidation>
    <dataValidation type="decimal" allowBlank="1" showErrorMessage="1" sqref="T135">
      <formula1>0</formula1>
      <formula2>NaN</formula2>
    </dataValidation>
    <dataValidation type="decimal" allowBlank="1" showErrorMessage="1" sqref="T136">
      <formula1>0</formula1>
      <formula2>NaN</formula2>
    </dataValidation>
    <dataValidation type="decimal" allowBlank="1" showErrorMessage="1" sqref="T137">
      <formula1>0</formula1>
      <formula2>NaN</formula2>
    </dataValidation>
    <dataValidation type="decimal" allowBlank="1" showErrorMessage="1" sqref="T138">
      <formula1>0</formula1>
      <formula2>NaN</formula2>
    </dataValidation>
    <dataValidation type="decimal" allowBlank="1" showErrorMessage="1" sqref="T139">
      <formula1>0</formula1>
      <formula2>NaN</formula2>
    </dataValidation>
    <dataValidation type="decimal" allowBlank="1" showErrorMessage="1" sqref="T140">
      <formula1>0</formula1>
      <formula2>NaN</formula2>
    </dataValidation>
    <dataValidation type="decimal" allowBlank="1" showErrorMessage="1" sqref="T141">
      <formula1>0</formula1>
      <formula2>NaN</formula2>
    </dataValidation>
    <dataValidation type="decimal" allowBlank="1" showErrorMessage="1" sqref="T17">
      <formula1>0</formula1>
      <formula2>NaN</formula2>
    </dataValidation>
    <dataValidation type="decimal" allowBlank="1" showErrorMessage="1" sqref="T18">
      <formula1>0</formula1>
      <formula2>NaN</formula2>
    </dataValidation>
    <dataValidation type="decimal" allowBlank="1" showErrorMessage="1" sqref="T19">
      <formula1>0</formula1>
      <formula2>NaN</formula2>
    </dataValidation>
    <dataValidation type="decimal" allowBlank="1" showErrorMessage="1" sqref="T20">
      <formula1>0</formula1>
      <formula2>NaN</formula2>
    </dataValidation>
    <dataValidation type="decimal" allowBlank="1" showErrorMessage="1" sqref="T21">
      <formula1>0</formula1>
      <formula2>NaN</formula2>
    </dataValidation>
    <dataValidation type="decimal" allowBlank="1" showErrorMessage="1" sqref="T22">
      <formula1>0</formula1>
      <formula2>NaN</formula2>
    </dataValidation>
    <dataValidation type="decimal" allowBlank="1" showErrorMessage="1" sqref="T23">
      <formula1>0</formula1>
      <formula2>NaN</formula2>
    </dataValidation>
    <dataValidation type="decimal" allowBlank="1" showErrorMessage="1" sqref="T24">
      <formula1>0</formula1>
      <formula2>NaN</formula2>
    </dataValidation>
    <dataValidation type="decimal" allowBlank="1" showErrorMessage="1" sqref="T25">
      <formula1>0</formula1>
      <formula2>NaN</formula2>
    </dataValidation>
    <dataValidation type="decimal" allowBlank="1" showErrorMessage="1" sqref="T26">
      <formula1>0</formula1>
      <formula2>NaN</formula2>
    </dataValidation>
    <dataValidation type="decimal" allowBlank="1" showErrorMessage="1" sqref="T27">
      <formula1>0</formula1>
      <formula2>NaN</formula2>
    </dataValidation>
    <dataValidation type="decimal" allowBlank="1" showErrorMessage="1" sqref="T28">
      <formula1>0</formula1>
      <formula2>NaN</formula2>
    </dataValidation>
    <dataValidation type="decimal" allowBlank="1" showErrorMessage="1" sqref="T29">
      <formula1>0</formula1>
      <formula2>NaN</formula2>
    </dataValidation>
    <dataValidation type="decimal" allowBlank="1" showErrorMessage="1" sqref="T30">
      <formula1>0</formula1>
      <formula2>NaN</formula2>
    </dataValidation>
    <dataValidation type="decimal" allowBlank="1" showErrorMessage="1" sqref="T31">
      <formula1>0</formula1>
      <formula2>NaN</formula2>
    </dataValidation>
    <dataValidation type="decimal" allowBlank="1" showErrorMessage="1" sqref="T32">
      <formula1>0</formula1>
      <formula2>NaN</formula2>
    </dataValidation>
    <dataValidation type="decimal" allowBlank="1" showErrorMessage="1" sqref="T33">
      <formula1>0</formula1>
      <formula2>NaN</formula2>
    </dataValidation>
    <dataValidation type="decimal" allowBlank="1" showErrorMessage="1" sqref="T34">
      <formula1>0</formula1>
      <formula2>NaN</formula2>
    </dataValidation>
    <dataValidation type="decimal" allowBlank="1" showErrorMessage="1" sqref="T35">
      <formula1>0</formula1>
      <formula2>NaN</formula2>
    </dataValidation>
    <dataValidation type="decimal" allowBlank="1" showErrorMessage="1" sqref="T36">
      <formula1>0</formula1>
      <formula2>NaN</formula2>
    </dataValidation>
    <dataValidation type="decimal" allowBlank="1" showErrorMessage="1" sqref="T37">
      <formula1>0</formula1>
      <formula2>NaN</formula2>
    </dataValidation>
    <dataValidation type="decimal" allowBlank="1" showErrorMessage="1" sqref="T38">
      <formula1>0</formula1>
      <formula2>NaN</formula2>
    </dataValidation>
    <dataValidation type="decimal" allowBlank="1" showErrorMessage="1" sqref="T39">
      <formula1>0</formula1>
      <formula2>NaN</formula2>
    </dataValidation>
    <dataValidation type="decimal" allowBlank="1" showErrorMessage="1" sqref="T40">
      <formula1>0</formula1>
      <formula2>NaN</formula2>
    </dataValidation>
    <dataValidation type="decimal" allowBlank="1" showErrorMessage="1" sqref="T41">
      <formula1>0</formula1>
      <formula2>NaN</formula2>
    </dataValidation>
    <dataValidation type="decimal" allowBlank="1" showErrorMessage="1" sqref="T42">
      <formula1>0</formula1>
      <formula2>NaN</formula2>
    </dataValidation>
    <dataValidation type="decimal" allowBlank="1" showErrorMessage="1" sqref="T43">
      <formula1>0</formula1>
      <formula2>NaN</formula2>
    </dataValidation>
    <dataValidation type="decimal" allowBlank="1" showErrorMessage="1" sqref="T44">
      <formula1>0</formula1>
      <formula2>NaN</formula2>
    </dataValidation>
    <dataValidation type="decimal" allowBlank="1" showErrorMessage="1" sqref="T45">
      <formula1>0</formula1>
      <formula2>NaN</formula2>
    </dataValidation>
    <dataValidation type="decimal" allowBlank="1" showErrorMessage="1" sqref="T46">
      <formula1>0</formula1>
      <formula2>NaN</formula2>
    </dataValidation>
    <dataValidation type="decimal" allowBlank="1" showErrorMessage="1" sqref="T47">
      <formula1>0</formula1>
      <formula2>NaN</formula2>
    </dataValidation>
    <dataValidation type="decimal" allowBlank="1" showErrorMessage="1" sqref="T48">
      <formula1>0</formula1>
      <formula2>NaN</formula2>
    </dataValidation>
    <dataValidation type="decimal" allowBlank="1" showErrorMessage="1" sqref="T49">
      <formula1>0</formula1>
      <formula2>NaN</formula2>
    </dataValidation>
    <dataValidation type="decimal" allowBlank="1" showErrorMessage="1" sqref="T50">
      <formula1>0</formula1>
      <formula2>NaN</formula2>
    </dataValidation>
    <dataValidation type="decimal" allowBlank="1" showErrorMessage="1" sqref="T51">
      <formula1>0</formula1>
      <formula2>NaN</formula2>
    </dataValidation>
    <dataValidation type="decimal" allowBlank="1" showErrorMessage="1" sqref="T52">
      <formula1>0</formula1>
      <formula2>NaN</formula2>
    </dataValidation>
    <dataValidation type="decimal" allowBlank="1" showErrorMessage="1" sqref="T53">
      <formula1>0</formula1>
      <formula2>NaN</formula2>
    </dataValidation>
    <dataValidation type="decimal" allowBlank="1" showErrorMessage="1" sqref="T54">
      <formula1>0</formula1>
      <formula2>NaN</formula2>
    </dataValidation>
    <dataValidation type="decimal" allowBlank="1" showErrorMessage="1" sqref="T55">
      <formula1>0</formula1>
      <formula2>NaN</formula2>
    </dataValidation>
    <dataValidation type="decimal" allowBlank="1" showErrorMessage="1" sqref="T56">
      <formula1>0</formula1>
      <formula2>NaN</formula2>
    </dataValidation>
    <dataValidation type="decimal" allowBlank="1" showErrorMessage="1" sqref="T57">
      <formula1>0</formula1>
      <formula2>NaN</formula2>
    </dataValidation>
    <dataValidation type="decimal" allowBlank="1" showErrorMessage="1" sqref="T58">
      <formula1>0</formula1>
      <formula2>NaN</formula2>
    </dataValidation>
    <dataValidation type="decimal" allowBlank="1" showErrorMessage="1" sqref="T59">
      <formula1>0</formula1>
      <formula2>NaN</formula2>
    </dataValidation>
    <dataValidation type="decimal" allowBlank="1" showErrorMessage="1" sqref="T60">
      <formula1>0</formula1>
      <formula2>NaN</formula2>
    </dataValidation>
    <dataValidation type="decimal" allowBlank="1" showErrorMessage="1" sqref="T61">
      <formula1>0</formula1>
      <formula2>NaN</formula2>
    </dataValidation>
    <dataValidation type="decimal" allowBlank="1" showErrorMessage="1" sqref="T62">
      <formula1>0</formula1>
      <formula2>NaN</formula2>
    </dataValidation>
    <dataValidation type="decimal" allowBlank="1" showErrorMessage="1" sqref="T63">
      <formula1>0</formula1>
      <formula2>NaN</formula2>
    </dataValidation>
    <dataValidation type="decimal" allowBlank="1" showErrorMessage="1" sqref="T64">
      <formula1>0</formula1>
      <formula2>NaN</formula2>
    </dataValidation>
    <dataValidation type="decimal" allowBlank="1" showErrorMessage="1" sqref="T65">
      <formula1>0</formula1>
      <formula2>NaN</formula2>
    </dataValidation>
    <dataValidation type="decimal" allowBlank="1" showErrorMessage="1" sqref="T66">
      <formula1>0</formula1>
      <formula2>NaN</formula2>
    </dataValidation>
    <dataValidation type="decimal" allowBlank="1" showErrorMessage="1" sqref="T67">
      <formula1>0</formula1>
      <formula2>NaN</formula2>
    </dataValidation>
    <dataValidation type="decimal" allowBlank="1" showErrorMessage="1" sqref="T68">
      <formula1>0</formula1>
      <formula2>NaN</formula2>
    </dataValidation>
    <dataValidation type="decimal" allowBlank="1" showErrorMessage="1" sqref="T69">
      <formula1>0</formula1>
      <formula2>NaN</formula2>
    </dataValidation>
    <dataValidation type="decimal" allowBlank="1" showErrorMessage="1" sqref="T70">
      <formula1>0</formula1>
      <formula2>NaN</formula2>
    </dataValidation>
    <dataValidation type="decimal" allowBlank="1" showErrorMessage="1" sqref="T71">
      <formula1>0</formula1>
      <formula2>NaN</formula2>
    </dataValidation>
    <dataValidation type="decimal" allowBlank="1" showErrorMessage="1" sqref="T72">
      <formula1>0</formula1>
      <formula2>NaN</formula2>
    </dataValidation>
    <dataValidation type="decimal" allowBlank="1" showErrorMessage="1" sqref="T73">
      <formula1>0</formula1>
      <formula2>NaN</formula2>
    </dataValidation>
    <dataValidation type="decimal" allowBlank="1" showErrorMessage="1" sqref="T74">
      <formula1>0</formula1>
      <formula2>NaN</formula2>
    </dataValidation>
    <dataValidation type="decimal" allowBlank="1" showErrorMessage="1" sqref="T75">
      <formula1>0</formula1>
      <formula2>NaN</formula2>
    </dataValidation>
    <dataValidation type="decimal" allowBlank="1" showErrorMessage="1" sqref="T76">
      <formula1>0</formula1>
      <formula2>NaN</formula2>
    </dataValidation>
    <dataValidation type="decimal" allowBlank="1" showErrorMessage="1" sqref="T77">
      <formula1>0</formula1>
      <formula2>NaN</formula2>
    </dataValidation>
    <dataValidation type="decimal" allowBlank="1" showErrorMessage="1" sqref="T78">
      <formula1>0</formula1>
      <formula2>NaN</formula2>
    </dataValidation>
    <dataValidation type="decimal" allowBlank="1" showErrorMessage="1" sqref="T79">
      <formula1>0</formula1>
      <formula2>NaN</formula2>
    </dataValidation>
    <dataValidation type="decimal" allowBlank="1" showErrorMessage="1" sqref="T80">
      <formula1>0</formula1>
      <formula2>NaN</formula2>
    </dataValidation>
    <dataValidation type="decimal" allowBlank="1" showErrorMessage="1" sqref="T81">
      <formula1>0</formula1>
      <formula2>NaN</formula2>
    </dataValidation>
    <dataValidation type="decimal" allowBlank="1" showErrorMessage="1" sqref="T82">
      <formula1>0</formula1>
      <formula2>NaN</formula2>
    </dataValidation>
    <dataValidation type="decimal" allowBlank="1" showErrorMessage="1" sqref="T83">
      <formula1>0</formula1>
      <formula2>NaN</formula2>
    </dataValidation>
    <dataValidation type="decimal" allowBlank="1" showErrorMessage="1" sqref="T84">
      <formula1>0</formula1>
      <formula2>NaN</formula2>
    </dataValidation>
    <dataValidation type="decimal" allowBlank="1" showErrorMessage="1" sqref="T85">
      <formula1>0</formula1>
      <formula2>NaN</formula2>
    </dataValidation>
    <dataValidation type="decimal" allowBlank="1" showErrorMessage="1" sqref="T86">
      <formula1>0</formula1>
      <formula2>NaN</formula2>
    </dataValidation>
    <dataValidation type="decimal" allowBlank="1" showErrorMessage="1" sqref="T87">
      <formula1>0</formula1>
      <formula2>NaN</formula2>
    </dataValidation>
    <dataValidation type="decimal" allowBlank="1" showErrorMessage="1" sqref="T88">
      <formula1>0</formula1>
      <formula2>NaN</formula2>
    </dataValidation>
    <dataValidation type="decimal" allowBlank="1" showErrorMessage="1" sqref="T89">
      <formula1>0</formula1>
      <formula2>NaN</formula2>
    </dataValidation>
    <dataValidation type="decimal" allowBlank="1" showErrorMessage="1" sqref="T90">
      <formula1>0</formula1>
      <formula2>NaN</formula2>
    </dataValidation>
    <dataValidation type="decimal" allowBlank="1" showErrorMessage="1" sqref="T91">
      <formula1>0</formula1>
      <formula2>NaN</formula2>
    </dataValidation>
    <dataValidation type="decimal" allowBlank="1" showErrorMessage="1" sqref="T92">
      <formula1>0</formula1>
      <formula2>NaN</formula2>
    </dataValidation>
    <dataValidation type="decimal" allowBlank="1" showErrorMessage="1" sqref="T93">
      <formula1>0</formula1>
      <formula2>NaN</formula2>
    </dataValidation>
    <dataValidation type="decimal" allowBlank="1" showErrorMessage="1" sqref="T94">
      <formula1>0</formula1>
      <formula2>NaN</formula2>
    </dataValidation>
    <dataValidation type="decimal" allowBlank="1" showErrorMessage="1" sqref="T95">
      <formula1>0</formula1>
      <formula2>NaN</formula2>
    </dataValidation>
    <dataValidation type="decimal" allowBlank="1" showErrorMessage="1" sqref="T96">
      <formula1>0</formula1>
      <formula2>NaN</formula2>
    </dataValidation>
    <dataValidation type="decimal" allowBlank="1" showErrorMessage="1" sqref="T97">
      <formula1>0</formula1>
      <formula2>NaN</formula2>
    </dataValidation>
    <dataValidation type="decimal" allowBlank="1" showErrorMessage="1" sqref="T98">
      <formula1>0</formula1>
      <formula2>NaN</formula2>
    </dataValidation>
    <dataValidation type="decimal" allowBlank="1" showErrorMessage="1" sqref="T99">
      <formula1>0</formula1>
      <formula2>NaN</formula2>
    </dataValidation>
  </dataValidation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000"/>
  <sheetViews>
    <sheetView workbookViewId="0" zoomScale="100" zoomScaleNormal="100"/>
  </sheetViews>
  <sheetFormatPr defaultRowHeight="15" outlineLevelRow="0" outlineLevelCol="0" x14ac:dyDescent="0" defaultColWidth="14.43"/>
  <cols>
    <col min="1" max="1" width="10.57" customWidth="1"/>
    <col min="2" max="21" width="6.71" customWidth="1"/>
    <col min="22" max="22" width="4.29" customWidth="1"/>
    <col min="23" max="42" width="6.71" customWidth="1"/>
    <col min="43" max="43" width="6.57" customWidth="1"/>
    <col min="44" max="44" width="6.43" customWidth="1"/>
    <col min="45" max="47" width="9.14" customWidth="1"/>
  </cols>
  <sheetData>
    <row r="1" ht="14.25" customHeight="1" spans="1:47" x14ac:dyDescent="0.25">
      <c r="A1" s="1" t="str">
        <f>CT!A1</f>
        <v>CSE 2203+CSE 2204: Microprocessor and Microcontroller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ht="33.75" customHeight="1" spans="1:47" x14ac:dyDescent="0.25">
      <c r="A2" s="41" t="s">
        <v>107</v>
      </c>
      <c r="B2" s="53"/>
      <c r="C2" s="53"/>
      <c r="D2" s="53"/>
      <c r="E2" s="97"/>
      <c r="F2" s="97"/>
      <c r="G2" s="9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ht="35.25" customHeight="1" spans="1:47" x14ac:dyDescent="0.25">
      <c r="A3" s="4"/>
      <c r="B3" s="55" t="s">
        <v>108</v>
      </c>
      <c r="C3" s="55" t="s">
        <v>109</v>
      </c>
      <c r="D3" s="55" t="s">
        <v>110</v>
      </c>
      <c r="E3" s="98" t="s">
        <v>111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99" t="s">
        <v>112</v>
      </c>
      <c r="U3" s="4"/>
      <c r="V3" s="4"/>
      <c r="W3" s="4"/>
      <c r="X3" s="4"/>
      <c r="Y3" s="4"/>
      <c r="Z3" s="4"/>
      <c r="AA3" s="4"/>
      <c r="AB3" s="4"/>
      <c r="AC3" s="100" t="s">
        <v>113</v>
      </c>
      <c r="AD3"/>
      <c r="AE3"/>
      <c r="AF3"/>
      <c r="AG3"/>
      <c r="AH3"/>
      <c r="AI3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ht="27" customHeight="1" spans="1:47" x14ac:dyDescent="0.25">
      <c r="A4" s="4"/>
      <c r="B4" s="56"/>
      <c r="C4" s="56"/>
      <c r="D4" s="56"/>
      <c r="E4" s="14" t="s">
        <v>114</v>
      </c>
      <c r="F4" s="7"/>
      <c r="G4" s="7"/>
      <c r="H4" s="14" t="s">
        <v>115</v>
      </c>
      <c r="I4" s="7"/>
      <c r="J4" s="7"/>
      <c r="K4" s="14" t="s">
        <v>116</v>
      </c>
      <c r="L4" s="7"/>
      <c r="M4" s="7"/>
      <c r="N4" s="14" t="s">
        <v>117</v>
      </c>
      <c r="O4" s="7"/>
      <c r="P4" s="7"/>
      <c r="Q4" s="14" t="s">
        <v>118</v>
      </c>
      <c r="R4" s="7"/>
      <c r="S4" s="7"/>
      <c r="T4" s="101" t="s">
        <v>119</v>
      </c>
      <c r="U4" s="4"/>
      <c r="V4" s="4"/>
      <c r="W4" s="4"/>
      <c r="X4" s="4"/>
      <c r="Y4" s="4"/>
      <c r="Z4" s="4"/>
      <c r="AA4" s="4"/>
      <c r="AB4" s="4"/>
      <c r="AC4"/>
      <c r="AD4"/>
      <c r="AE4"/>
      <c r="AF4"/>
      <c r="AG4"/>
      <c r="AH4"/>
      <c r="AI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ht="15" customHeight="1" spans="1:47" x14ac:dyDescent="0.25">
      <c r="A5" s="17" t="s">
        <v>19</v>
      </c>
      <c r="B5" s="102"/>
      <c r="C5" s="102"/>
      <c r="D5" s="102"/>
      <c r="E5" s="17" t="s">
        <v>20</v>
      </c>
      <c r="F5" s="17" t="s">
        <v>21</v>
      </c>
      <c r="G5" s="17" t="s">
        <v>22</v>
      </c>
      <c r="H5" s="17" t="s">
        <v>20</v>
      </c>
      <c r="I5" s="17" t="s">
        <v>21</v>
      </c>
      <c r="J5" s="17" t="s">
        <v>22</v>
      </c>
      <c r="K5" s="17" t="s">
        <v>20</v>
      </c>
      <c r="L5" s="17" t="s">
        <v>21</v>
      </c>
      <c r="M5" s="17" t="s">
        <v>22</v>
      </c>
      <c r="N5" s="17" t="s">
        <v>20</v>
      </c>
      <c r="O5" s="17" t="s">
        <v>21</v>
      </c>
      <c r="P5" s="17" t="s">
        <v>22</v>
      </c>
      <c r="Q5" s="17" t="s">
        <v>20</v>
      </c>
      <c r="R5" s="17" t="s">
        <v>21</v>
      </c>
      <c r="S5" s="17" t="s">
        <v>22</v>
      </c>
      <c r="T5" s="10"/>
      <c r="U5" s="18" t="s">
        <v>23</v>
      </c>
      <c r="V5" s="4"/>
      <c r="W5" s="103" t="s">
        <v>120</v>
      </c>
      <c r="X5" s="7"/>
      <c r="Y5" s="7"/>
      <c r="Z5" s="7"/>
      <c r="AA5" s="7"/>
      <c r="AB5" s="73">
        <f>SUM(IF(J13&gt;0,1,0),IF(M13&gt;0,1,0),IF(G13&gt;0,1,0),IF(P13&gt;0,1,0),IF(S13&gt;0,1,0))</f>
        <v>0</v>
      </c>
      <c r="AC5"/>
      <c r="AD5"/>
      <c r="AE5"/>
      <c r="AF5"/>
      <c r="AG5"/>
      <c r="AH5"/>
      <c r="AI5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</row>
    <row r="6" ht="15" customHeight="1" spans="1:47" x14ac:dyDescent="0.25">
      <c r="A6" s="6" t="s">
        <v>25</v>
      </c>
      <c r="B6" s="6" t="s">
        <v>47</v>
      </c>
      <c r="C6" s="6" t="s">
        <v>47</v>
      </c>
      <c r="D6" s="6" t="s">
        <v>47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104">
        <f>AB7</f>
      </c>
      <c r="U6" s="21">
        <f t="shared" ref="U6:U11" si="0">SUM(E6:S6)</f>
        <v>0</v>
      </c>
      <c r="V6" s="4"/>
      <c r="W6" s="105" t="s">
        <v>121</v>
      </c>
      <c r="X6" s="7"/>
      <c r="Y6" s="7"/>
      <c r="Z6" s="7"/>
      <c r="AA6" s="7"/>
      <c r="AB6" s="73">
        <f>50-AB8</f>
        <v>50</v>
      </c>
      <c r="AC6"/>
      <c r="AD6"/>
      <c r="AE6"/>
      <c r="AF6"/>
      <c r="AG6"/>
      <c r="AH6"/>
      <c r="AI6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</row>
    <row r="7" ht="15" customHeight="1" spans="1:47" x14ac:dyDescent="0.25">
      <c r="A7" s="6" t="s">
        <v>27</v>
      </c>
      <c r="B7" s="6" t="s">
        <v>47</v>
      </c>
      <c r="C7" s="6" t="s">
        <v>47</v>
      </c>
      <c r="D7" s="6" t="s">
        <v>47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37"/>
      <c r="U7" s="21">
        <f t="shared" si="0"/>
        <v>0</v>
      </c>
      <c r="V7" s="4"/>
      <c r="W7" s="106" t="s">
        <v>122</v>
      </c>
      <c r="X7" s="7"/>
      <c r="Y7" s="7"/>
      <c r="Z7" s="7"/>
      <c r="AA7" s="7"/>
      <c r="AB7" s="23"/>
      <c r="AC7"/>
      <c r="AD7"/>
      <c r="AE7"/>
      <c r="AF7"/>
      <c r="AG7"/>
      <c r="AH7"/>
      <c r="AI7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</row>
    <row r="8" ht="15" customHeight="1" spans="1:47" x14ac:dyDescent="0.25">
      <c r="A8" s="6" t="s">
        <v>29</v>
      </c>
      <c r="B8" s="6" t="s">
        <v>47</v>
      </c>
      <c r="C8" s="6" t="s">
        <v>47</v>
      </c>
      <c r="D8" s="6" t="s">
        <v>47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37"/>
      <c r="U8" s="21">
        <f t="shared" si="0"/>
        <v>0</v>
      </c>
      <c r="V8" s="4"/>
      <c r="W8" s="107" t="s">
        <v>123</v>
      </c>
      <c r="X8" s="7"/>
      <c r="Y8" s="7"/>
      <c r="Z8" s="7"/>
      <c r="AA8" s="7"/>
      <c r="AB8" s="23"/>
      <c r="AC8"/>
      <c r="AD8"/>
      <c r="AE8"/>
      <c r="AF8"/>
      <c r="AG8"/>
      <c r="AH8"/>
      <c r="AI8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</row>
    <row r="9" ht="15" customHeight="1" spans="1:47" x14ac:dyDescent="0.25">
      <c r="A9" s="6" t="s">
        <v>30</v>
      </c>
      <c r="B9" s="6" t="s">
        <v>47</v>
      </c>
      <c r="C9" s="6" t="s">
        <v>47</v>
      </c>
      <c r="D9" s="6" t="s">
        <v>47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4"/>
      <c r="S9" s="6"/>
      <c r="T9" s="37"/>
      <c r="U9" s="21">
        <f t="shared" si="0"/>
        <v>0</v>
      </c>
      <c r="V9" s="4"/>
      <c r="W9" s="108" t="s">
        <v>124</v>
      </c>
      <c r="X9" s="7"/>
      <c r="Y9" s="7"/>
      <c r="Z9" s="7"/>
      <c r="AA9" s="7"/>
      <c r="AB9" s="23"/>
      <c r="AC9"/>
      <c r="AD9"/>
      <c r="AE9"/>
      <c r="AF9"/>
      <c r="AG9"/>
      <c r="AH9"/>
      <c r="AI9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</row>
    <row r="10" ht="14.25" customHeight="1" spans="1:47" x14ac:dyDescent="0.25">
      <c r="A10" s="6" t="s">
        <v>31</v>
      </c>
      <c r="B10" s="6" t="s">
        <v>47</v>
      </c>
      <c r="C10" s="6" t="s">
        <v>47</v>
      </c>
      <c r="D10" s="6" t="s">
        <v>47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37"/>
      <c r="U10" s="21">
        <f t="shared" si="0"/>
        <v>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</row>
    <row r="11" ht="14.25" customHeight="1" spans="1:47" x14ac:dyDescent="0.25">
      <c r="A11" s="6" t="s">
        <v>33</v>
      </c>
      <c r="B11" s="6" t="s">
        <v>47</v>
      </c>
      <c r="C11" s="6" t="s">
        <v>47</v>
      </c>
      <c r="D11" s="6" t="s">
        <v>47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10"/>
      <c r="U11" s="21">
        <f t="shared" si="0"/>
        <v>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</row>
    <row r="12" ht="14.25" customHeight="1" spans="1:47" x14ac:dyDescent="0.25">
      <c r="A12" s="4" t="s">
        <v>125</v>
      </c>
      <c r="B12" s="4"/>
      <c r="C12" s="4"/>
      <c r="D12" s="4"/>
      <c r="E12" s="29">
        <f t="shared" ref="E12:U12" si="1">SUM(E6:E11)</f>
        <v>0</v>
      </c>
      <c r="F12" s="29">
        <f t="shared" si="1"/>
        <v>0</v>
      </c>
      <c r="G12" s="29">
        <f t="shared" si="1"/>
        <v>0</v>
      </c>
      <c r="H12" s="29">
        <f t="shared" si="1"/>
        <v>0</v>
      </c>
      <c r="I12" s="29">
        <f t="shared" si="1"/>
        <v>0</v>
      </c>
      <c r="J12" s="29">
        <f t="shared" si="1"/>
        <v>0</v>
      </c>
      <c r="K12" s="29">
        <f t="shared" si="1"/>
        <v>0</v>
      </c>
      <c r="L12" s="29">
        <f t="shared" si="1"/>
        <v>0</v>
      </c>
      <c r="M12" s="29">
        <f t="shared" si="1"/>
        <v>0</v>
      </c>
      <c r="N12" s="29">
        <f t="shared" si="1"/>
        <v>0</v>
      </c>
      <c r="O12" s="29">
        <f t="shared" si="1"/>
        <v>0</v>
      </c>
      <c r="P12" s="29">
        <f t="shared" si="1"/>
        <v>0</v>
      </c>
      <c r="Q12" s="29">
        <f t="shared" si="1"/>
        <v>0</v>
      </c>
      <c r="R12" s="29">
        <f t="shared" si="1"/>
        <v>0</v>
      </c>
      <c r="S12" s="29">
        <f t="shared" si="1"/>
        <v>0</v>
      </c>
      <c r="T12" s="29">
        <f t="shared" si="1"/>
        <v>0</v>
      </c>
      <c r="U12" s="109">
        <f t="shared" si="1"/>
        <v>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</row>
    <row r="13" ht="14.25" customHeight="1" spans="1:47" x14ac:dyDescent="0.25">
      <c r="A13" s="4"/>
      <c r="B13" s="4"/>
      <c r="C13" s="4"/>
      <c r="D13" s="4"/>
      <c r="E13" s="4"/>
      <c r="F13" s="4"/>
      <c r="G13" s="29">
        <f>SUM(E12:G12)</f>
        <v>0</v>
      </c>
      <c r="H13" s="4"/>
      <c r="I13" s="4"/>
      <c r="J13" s="29">
        <f>SUM(H12:J12)</f>
        <v>0</v>
      </c>
      <c r="K13" s="4"/>
      <c r="L13" s="4"/>
      <c r="M13" s="29">
        <f>SUM(K12:M12)</f>
        <v>0</v>
      </c>
      <c r="N13" s="4"/>
      <c r="O13" s="4"/>
      <c r="P13" s="29">
        <f>SUM(N12:P12)</f>
        <v>0</v>
      </c>
      <c r="Q13" s="4"/>
      <c r="R13" s="4"/>
      <c r="S13" s="29">
        <f>SUM(Q12:S12)</f>
        <v>0</v>
      </c>
      <c r="T13" s="4"/>
      <c r="U13" s="2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</row>
    <row r="14" ht="14.25" customHeight="1" spans="1:47" x14ac:dyDescent="0.25">
      <c r="A14" s="17" t="s">
        <v>35</v>
      </c>
      <c r="B14" s="56"/>
      <c r="C14" s="56"/>
      <c r="D14" s="56"/>
      <c r="E14" s="21">
        <f>IFERROR(IF($AB$9,E15,E16)/G13,0)</f>
        <v>0</v>
      </c>
      <c r="F14" s="7"/>
      <c r="G14" s="7"/>
      <c r="H14" s="21">
        <f>IFERROR(IF($AB$9,H15,H16)/J13,0)</f>
        <v>0</v>
      </c>
      <c r="I14" s="7"/>
      <c r="J14" s="7"/>
      <c r="K14" s="21">
        <f>IFERROR(IF($AB$9,K15,K16)/M13,0)</f>
        <v>0</v>
      </c>
      <c r="L14" s="7"/>
      <c r="M14" s="7"/>
      <c r="N14" s="21">
        <f>IFERROR(IF($AB$9,N15,N16)/P13,0)</f>
        <v>0</v>
      </c>
      <c r="O14" s="7"/>
      <c r="P14" s="7"/>
      <c r="Q14" s="21">
        <f>IFERROR(IF($AB$9,Q15,Q16)/S13,0)</f>
        <v>0</v>
      </c>
      <c r="R14" s="7"/>
      <c r="S14" s="7"/>
      <c r="T14" s="73" t="str">
        <f>AB6/T12</f>
        <v>#DIV/0!</v>
      </c>
      <c r="U14" s="4" t="str">
        <f>T14*T12</f>
        <v>#DIV/0!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</row>
    <row r="15" ht="14.25" customHeight="1" spans="1:47" x14ac:dyDescent="0.25">
      <c r="A15" s="17" t="s">
        <v>36</v>
      </c>
      <c r="B15" s="56"/>
      <c r="C15" s="56"/>
      <c r="D15" s="56"/>
      <c r="E15" s="21">
        <f>IF(G13,$AB$8/$AB$5,0)</f>
        <v>0</v>
      </c>
      <c r="F15" s="7"/>
      <c r="G15" s="7"/>
      <c r="H15" s="21">
        <f>IF(J13,$AB$8/$AB$5,0)</f>
        <v>0</v>
      </c>
      <c r="I15" s="7"/>
      <c r="J15" s="7"/>
      <c r="K15" s="21">
        <f>IF(M13,$AB$8/$AB$5,0)</f>
        <v>0</v>
      </c>
      <c r="L15" s="7"/>
      <c r="M15" s="7"/>
      <c r="N15" s="21">
        <f>IF(P13,$AB$8/$AB$5,0)</f>
        <v>0</v>
      </c>
      <c r="O15" s="7"/>
      <c r="P15" s="7"/>
      <c r="Q15" s="21">
        <f>IF(S13,$AB$8/$AB$5,0)</f>
        <v>0</v>
      </c>
      <c r="R15" s="7"/>
      <c r="S15" s="7"/>
      <c r="T15" s="73"/>
      <c r="U15" s="36">
        <f t="shared" ref="U15:U16" si="2">SUM(E15:S15)</f>
        <v>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</row>
    <row r="16" ht="14.25" customHeight="1" spans="1:47" x14ac:dyDescent="0.25">
      <c r="A16" s="17" t="s">
        <v>37</v>
      </c>
      <c r="B16" s="56"/>
      <c r="C16" s="56"/>
      <c r="D16" s="56"/>
      <c r="E16" s="33"/>
      <c r="F16" s="7"/>
      <c r="G16" s="7"/>
      <c r="H16" s="6"/>
      <c r="I16" s="7"/>
      <c r="J16" s="7"/>
      <c r="K16" s="6"/>
      <c r="L16" s="7"/>
      <c r="M16" s="7"/>
      <c r="N16" s="6"/>
      <c r="O16" s="7"/>
      <c r="P16" s="7"/>
      <c r="Q16" s="6">
        <v>0</v>
      </c>
      <c r="R16" s="7"/>
      <c r="S16" s="7"/>
      <c r="T16" s="73"/>
      <c r="U16" s="36">
        <f t="shared" si="2"/>
        <v>0</v>
      </c>
      <c r="V16" s="34" t="str">
        <f>IF(U16&lt;&gt;$AB$8,IF(AB9=0,"Sum should be "&amp;AB8,"Sum should be "&amp;AB8 &amp;", you can ignore as Eq. wt=1"),"ok")</f>
        <v>ok</v>
      </c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</row>
    <row r="17" ht="14.25" customHeight="1" spans="1:47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</row>
    <row r="18" ht="27" customHeight="1" spans="1:47" x14ac:dyDescent="0.25">
      <c r="A18" s="4"/>
      <c r="B18" s="63" t="str">
        <f t="shared" ref="B18:D18" si="3">B3</f>
        <v>Attn. </v>
      </c>
      <c r="C18" s="63" t="str">
        <f t="shared" si="3"/>
        <v>Quiz</v>
      </c>
      <c r="D18" s="63" t="str">
        <f t="shared" si="3"/>
        <v>C. Viva</v>
      </c>
      <c r="E18" s="110" t="str">
        <f>E3&amp;" out of "&amp;AB8</f>
        <v>CO Mapping of Lab Activity Marks out of </v>
      </c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36"/>
      <c r="U18" s="111" t="s">
        <v>23</v>
      </c>
      <c r="V18" s="4"/>
      <c r="W18" s="4"/>
      <c r="X18" s="4"/>
      <c r="Y18" s="4"/>
      <c r="Z18" s="21" t="str">
        <f>"CO wise multiplication factor out of " &amp;AB8</f>
        <v>CO wise multiplication factor out of </v>
      </c>
      <c r="AA18" s="7"/>
      <c r="AB18" s="7"/>
      <c r="AC18" s="7"/>
      <c r="AD18" s="7"/>
      <c r="AE18" s="7"/>
      <c r="AF18" s="7"/>
      <c r="AG18" s="7"/>
      <c r="AH18" s="7"/>
      <c r="AI18" s="112"/>
      <c r="AJ18" s="112"/>
      <c r="AK18" s="112"/>
      <c r="AL18" s="112"/>
      <c r="AM18" s="112"/>
      <c r="AN18" s="113"/>
      <c r="AO18" s="4"/>
      <c r="AP18" s="4"/>
      <c r="AQ18" s="4"/>
      <c r="AR18" s="4"/>
      <c r="AS18" s="4"/>
      <c r="AT18" s="4"/>
      <c r="AU18" s="4"/>
    </row>
    <row r="19" ht="14.25" customHeight="1" spans="1:47" x14ac:dyDescent="0.25">
      <c r="A19" s="4"/>
      <c r="B19" s="37"/>
      <c r="C19" s="37"/>
      <c r="D19" s="37"/>
      <c r="E19" s="21" t="str">
        <f t="shared" ref="E19:E20" si="4">E4</f>
        <v>Activity1</v>
      </c>
      <c r="F19" s="7"/>
      <c r="G19" s="7"/>
      <c r="H19" s="21" t="str">
        <f>H4</f>
        <v>Activity2</v>
      </c>
      <c r="I19" s="7"/>
      <c r="J19" s="7"/>
      <c r="K19" s="21" t="str">
        <f>K4</f>
        <v>Activity3</v>
      </c>
      <c r="L19" s="7"/>
      <c r="M19" s="7"/>
      <c r="N19" s="21" t="str">
        <f>N4</f>
        <v>Activity4</v>
      </c>
      <c r="O19" s="7"/>
      <c r="P19" s="7"/>
      <c r="Q19" s="21" t="str">
        <f>Q4</f>
        <v>Activity5</v>
      </c>
      <c r="R19" s="7"/>
      <c r="S19" s="7"/>
      <c r="T19" s="36"/>
      <c r="U19" s="10"/>
      <c r="V19" s="4"/>
      <c r="W19" s="4"/>
      <c r="X19" s="4"/>
      <c r="Y19" s="114"/>
      <c r="Z19" s="110" t="str">
        <f>E4</f>
        <v>Activity1</v>
      </c>
      <c r="AA19" s="45"/>
      <c r="AB19" s="115"/>
      <c r="AC19" s="110" t="str">
        <f>H4</f>
        <v>Activity2</v>
      </c>
      <c r="AD19" s="45"/>
      <c r="AE19" s="115"/>
      <c r="AF19" s="110" t="str">
        <f>K4</f>
        <v>Activity3</v>
      </c>
      <c r="AG19" s="45"/>
      <c r="AH19" s="115"/>
      <c r="AI19" s="110" t="str">
        <f>N4</f>
        <v>Activity4</v>
      </c>
      <c r="AJ19" s="45"/>
      <c r="AK19" s="45"/>
      <c r="AL19" s="116" t="str">
        <f>Q4</f>
        <v>Activity5</v>
      </c>
      <c r="AM19" s="45"/>
      <c r="AN19" s="45"/>
      <c r="AO19" s="4"/>
      <c r="AP19" s="4"/>
      <c r="AQ19" s="4"/>
      <c r="AR19" s="4"/>
      <c r="AS19" s="4"/>
      <c r="AT19" s="4"/>
      <c r="AU19" s="4"/>
    </row>
    <row r="20" ht="14.25" customHeight="1" spans="1:47" x14ac:dyDescent="0.25">
      <c r="A20" s="117" t="s">
        <v>19</v>
      </c>
      <c r="B20" s="10"/>
      <c r="C20" s="10"/>
      <c r="D20" s="10"/>
      <c r="E20" s="20" t="str">
        <f t="shared" si="4"/>
        <v>Q1</v>
      </c>
      <c r="F20" s="20" t="str">
        <f t="shared" ref="F20:S20" si="5">F5</f>
        <v>Q2</v>
      </c>
      <c r="G20" s="20" t="str">
        <f t="shared" si="5"/>
        <v>Q3</v>
      </c>
      <c r="H20" s="20" t="str">
        <f t="shared" si="5"/>
        <v>Q1</v>
      </c>
      <c r="I20" s="20" t="str">
        <f t="shared" si="5"/>
        <v>Q2</v>
      </c>
      <c r="J20" s="20" t="str">
        <f t="shared" si="5"/>
        <v>Q3</v>
      </c>
      <c r="K20" s="20" t="str">
        <f t="shared" si="5"/>
        <v>Q1</v>
      </c>
      <c r="L20" s="20" t="str">
        <f t="shared" si="5"/>
        <v>Q2</v>
      </c>
      <c r="M20" s="20" t="str">
        <f t="shared" si="5"/>
        <v>Q3</v>
      </c>
      <c r="N20" s="20" t="str">
        <f t="shared" si="5"/>
        <v>Q1</v>
      </c>
      <c r="O20" s="20" t="str">
        <f t="shared" si="5"/>
        <v>Q2</v>
      </c>
      <c r="P20" s="20" t="str">
        <f t="shared" si="5"/>
        <v>Q3</v>
      </c>
      <c r="Q20" s="20" t="str">
        <f t="shared" si="5"/>
        <v>Q1</v>
      </c>
      <c r="R20" s="20" t="str">
        <f t="shared" si="5"/>
        <v>Q2</v>
      </c>
      <c r="S20" s="20" t="str">
        <f t="shared" si="5"/>
        <v>Q3</v>
      </c>
      <c r="T20" s="36"/>
      <c r="U20" s="118"/>
      <c r="V20" s="4"/>
      <c r="W20" s="4"/>
      <c r="X20" s="4"/>
      <c r="Y20" s="35" t="s">
        <v>19</v>
      </c>
      <c r="Z20" s="20" t="s">
        <v>20</v>
      </c>
      <c r="AA20" s="20" t="s">
        <v>21</v>
      </c>
      <c r="AB20" s="20" t="s">
        <v>51</v>
      </c>
      <c r="AC20" s="20" t="s">
        <v>20</v>
      </c>
      <c r="AD20" s="20" t="s">
        <v>21</v>
      </c>
      <c r="AE20" s="20" t="s">
        <v>51</v>
      </c>
      <c r="AF20" s="20" t="s">
        <v>20</v>
      </c>
      <c r="AG20" s="20" t="s">
        <v>21</v>
      </c>
      <c r="AH20" s="20" t="s">
        <v>51</v>
      </c>
      <c r="AI20" s="20" t="s">
        <v>20</v>
      </c>
      <c r="AJ20" s="20" t="s">
        <v>21</v>
      </c>
      <c r="AK20" s="20" t="s">
        <v>51</v>
      </c>
      <c r="AL20" s="20" t="s">
        <v>20</v>
      </c>
      <c r="AM20" s="20" t="s">
        <v>21</v>
      </c>
      <c r="AN20" s="20" t="s">
        <v>51</v>
      </c>
      <c r="AO20" s="4"/>
      <c r="AP20" s="4"/>
      <c r="AQ20" s="4"/>
      <c r="AR20" s="4"/>
      <c r="AS20" s="4"/>
      <c r="AT20" s="4"/>
      <c r="AU20" s="4"/>
    </row>
    <row r="21" ht="14.25" customHeight="1" spans="1:47" x14ac:dyDescent="0.25">
      <c r="A21" s="20" t="s">
        <v>25</v>
      </c>
      <c r="B21" s="20"/>
      <c r="C21" s="20"/>
      <c r="D21" s="20"/>
      <c r="E21" s="20">
        <f t="shared" ref="E21:G21" si="6">IFERROR(E6*$E$14,0)</f>
        <v>0</v>
      </c>
      <c r="F21" s="20">
        <f t="shared" si="6"/>
        <v>0</v>
      </c>
      <c r="G21" s="20">
        <f t="shared" si="6"/>
        <v>0</v>
      </c>
      <c r="H21" s="20">
        <f t="shared" ref="H21:J21" si="7">IFERROR(H6*$H$14,0)</f>
        <v>0</v>
      </c>
      <c r="I21" s="20">
        <f t="shared" si="7"/>
        <v>0</v>
      </c>
      <c r="J21" s="20">
        <f t="shared" si="7"/>
        <v>0</v>
      </c>
      <c r="K21" s="20">
        <f t="shared" ref="K21:M21" si="8">IFERROR(K6*$K$14,0)</f>
        <v>0</v>
      </c>
      <c r="L21" s="20">
        <f t="shared" si="8"/>
        <v>0</v>
      </c>
      <c r="M21" s="20">
        <f t="shared" si="8"/>
        <v>0</v>
      </c>
      <c r="N21" s="20">
        <f t="shared" ref="N21:P21" si="9">IFERROR(N6*$N$14,0)</f>
        <v>0</v>
      </c>
      <c r="O21" s="20">
        <f t="shared" si="9"/>
        <v>0</v>
      </c>
      <c r="P21" s="20">
        <f t="shared" si="9"/>
        <v>0</v>
      </c>
      <c r="Q21" s="20">
        <f t="shared" ref="Q21:S21" si="10">IFERROR(Q6*$Q$14,0)</f>
        <v>0</v>
      </c>
      <c r="R21" s="20">
        <f t="shared" si="10"/>
        <v>0</v>
      </c>
      <c r="S21" s="20">
        <f t="shared" si="10"/>
        <v>0</v>
      </c>
      <c r="T21" s="36"/>
      <c r="U21" s="20">
        <f t="shared" ref="U21:U26" si="11">ROUND(SUM(E21:S21),2)</f>
        <v>0</v>
      </c>
      <c r="V21" s="4"/>
      <c r="W21" s="4"/>
      <c r="X21" s="4"/>
      <c r="Y21" s="20" t="s">
        <v>25</v>
      </c>
      <c r="Z21" s="20">
        <f t="shared" ref="Z21:AN21" si="12">IFERROR(E21/E6,0)</f>
        <v>0</v>
      </c>
      <c r="AA21" s="20">
        <f t="shared" si="12"/>
        <v>0</v>
      </c>
      <c r="AB21" s="20">
        <f t="shared" si="12"/>
        <v>0</v>
      </c>
      <c r="AC21" s="20">
        <f t="shared" si="12"/>
        <v>0</v>
      </c>
      <c r="AD21" s="20">
        <f t="shared" si="12"/>
        <v>0</v>
      </c>
      <c r="AE21" s="20">
        <f t="shared" si="12"/>
        <v>0</v>
      </c>
      <c r="AF21" s="20">
        <f t="shared" si="12"/>
        <v>0</v>
      </c>
      <c r="AG21" s="20">
        <f t="shared" si="12"/>
        <v>0</v>
      </c>
      <c r="AH21" s="20">
        <f t="shared" si="12"/>
        <v>0</v>
      </c>
      <c r="AI21" s="20">
        <f t="shared" si="12"/>
        <v>0</v>
      </c>
      <c r="AJ21" s="20">
        <f t="shared" si="12"/>
        <v>0</v>
      </c>
      <c r="AK21" s="20">
        <f t="shared" si="12"/>
        <v>0</v>
      </c>
      <c r="AL21" s="20">
        <f t="shared" si="12"/>
        <v>0</v>
      </c>
      <c r="AM21" s="20">
        <f t="shared" si="12"/>
        <v>0</v>
      </c>
      <c r="AN21" s="20">
        <f t="shared" si="12"/>
        <v>0</v>
      </c>
      <c r="AO21" s="4"/>
      <c r="AP21" s="4"/>
      <c r="AQ21" s="4"/>
      <c r="AR21" s="4"/>
      <c r="AS21" s="4"/>
      <c r="AT21" s="4"/>
      <c r="AU21" s="4"/>
    </row>
    <row r="22" ht="14.25" customHeight="1" spans="1:47" x14ac:dyDescent="0.25">
      <c r="A22" s="20" t="s">
        <v>27</v>
      </c>
      <c r="B22" s="20"/>
      <c r="C22" s="20"/>
      <c r="D22" s="20"/>
      <c r="E22" s="20">
        <f t="shared" ref="E22:G22" si="13">IFERROR(E7*$E$14,0)</f>
        <v>0</v>
      </c>
      <c r="F22" s="20">
        <f t="shared" si="13"/>
        <v>0</v>
      </c>
      <c r="G22" s="20">
        <f t="shared" si="13"/>
        <v>0</v>
      </c>
      <c r="H22" s="20">
        <f t="shared" ref="H22:J22" si="14">IFERROR(H7*$H$14,0)</f>
        <v>0</v>
      </c>
      <c r="I22" s="20">
        <f t="shared" si="14"/>
        <v>0</v>
      </c>
      <c r="J22" s="20">
        <f t="shared" si="14"/>
        <v>0</v>
      </c>
      <c r="K22" s="20">
        <f t="shared" ref="K22:M22" si="15">IFERROR(K7*$K$14,0)</f>
        <v>0</v>
      </c>
      <c r="L22" s="20">
        <f t="shared" si="15"/>
        <v>0</v>
      </c>
      <c r="M22" s="20">
        <f t="shared" si="15"/>
        <v>0</v>
      </c>
      <c r="N22" s="20">
        <f t="shared" ref="N22:P22" si="16">IFERROR(N7*$N$14,0)</f>
        <v>0</v>
      </c>
      <c r="O22" s="20">
        <f t="shared" si="16"/>
        <v>0</v>
      </c>
      <c r="P22" s="20">
        <f t="shared" si="16"/>
        <v>0</v>
      </c>
      <c r="Q22" s="20">
        <f t="shared" ref="Q22:S22" si="17">IFERROR(Q7*$Q$14,0)</f>
        <v>0</v>
      </c>
      <c r="R22" s="20">
        <f t="shared" si="17"/>
        <v>0</v>
      </c>
      <c r="S22" s="20">
        <f t="shared" si="17"/>
        <v>0</v>
      </c>
      <c r="T22" s="36"/>
      <c r="U22" s="20">
        <f t="shared" si="11"/>
        <v>0</v>
      </c>
      <c r="V22" s="4"/>
      <c r="W22" s="4"/>
      <c r="X22" s="4"/>
      <c r="Y22" s="20" t="s">
        <v>27</v>
      </c>
      <c r="Z22" s="20">
        <f t="shared" ref="Z22:AN22" si="18">IFERROR(E22/E7,0)</f>
        <v>0</v>
      </c>
      <c r="AA22" s="20">
        <f t="shared" si="18"/>
        <v>0</v>
      </c>
      <c r="AB22" s="20">
        <f t="shared" si="18"/>
        <v>0</v>
      </c>
      <c r="AC22" s="20">
        <f t="shared" si="18"/>
        <v>0</v>
      </c>
      <c r="AD22" s="20">
        <f t="shared" si="18"/>
        <v>0</v>
      </c>
      <c r="AE22" s="20">
        <f t="shared" si="18"/>
        <v>0</v>
      </c>
      <c r="AF22" s="20">
        <f t="shared" si="18"/>
        <v>0</v>
      </c>
      <c r="AG22" s="20">
        <f t="shared" si="18"/>
        <v>0</v>
      </c>
      <c r="AH22" s="20">
        <f t="shared" si="18"/>
        <v>0</v>
      </c>
      <c r="AI22" s="20">
        <f t="shared" si="18"/>
        <v>0</v>
      </c>
      <c r="AJ22" s="20">
        <f t="shared" si="18"/>
        <v>0</v>
      </c>
      <c r="AK22" s="20">
        <f t="shared" si="18"/>
        <v>0</v>
      </c>
      <c r="AL22" s="20">
        <f t="shared" si="18"/>
        <v>0</v>
      </c>
      <c r="AM22" s="20">
        <f t="shared" si="18"/>
        <v>0</v>
      </c>
      <c r="AN22" s="20">
        <f t="shared" si="18"/>
        <v>0</v>
      </c>
      <c r="AO22" s="4"/>
      <c r="AP22" s="4"/>
      <c r="AQ22" s="4"/>
      <c r="AR22" s="4"/>
      <c r="AS22" s="4"/>
      <c r="AT22" s="4"/>
      <c r="AU22" s="4"/>
    </row>
    <row r="23" ht="14.25" customHeight="1" spans="1:47" x14ac:dyDescent="0.25">
      <c r="A23" s="20" t="s">
        <v>29</v>
      </c>
      <c r="B23" s="20"/>
      <c r="C23" s="20"/>
      <c r="D23" s="20"/>
      <c r="E23" s="20">
        <f t="shared" ref="E23:G23" si="19">IFERROR(E8*$E$14,0)</f>
        <v>0</v>
      </c>
      <c r="F23" s="20">
        <f t="shared" si="19"/>
        <v>0</v>
      </c>
      <c r="G23" s="20">
        <f t="shared" si="19"/>
        <v>0</v>
      </c>
      <c r="H23" s="20">
        <f t="shared" ref="H23:J23" si="20">IFERROR(H8*$H$14,0)</f>
        <v>0</v>
      </c>
      <c r="I23" s="20">
        <f t="shared" si="20"/>
        <v>0</v>
      </c>
      <c r="J23" s="20">
        <f t="shared" si="20"/>
        <v>0</v>
      </c>
      <c r="K23" s="20">
        <f t="shared" ref="K23:M23" si="21">IFERROR(K8*$K$14,0)</f>
        <v>0</v>
      </c>
      <c r="L23" s="20">
        <f t="shared" si="21"/>
        <v>0</v>
      </c>
      <c r="M23" s="20">
        <f t="shared" si="21"/>
        <v>0</v>
      </c>
      <c r="N23" s="20">
        <f t="shared" ref="N23:P23" si="22">IFERROR(N8*$N$14,0)</f>
        <v>0</v>
      </c>
      <c r="O23" s="20">
        <f t="shared" si="22"/>
        <v>0</v>
      </c>
      <c r="P23" s="20">
        <f t="shared" si="22"/>
        <v>0</v>
      </c>
      <c r="Q23" s="20">
        <f t="shared" ref="Q23:S23" si="23">IFERROR(Q8*$Q$14,0)</f>
        <v>0</v>
      </c>
      <c r="R23" s="20">
        <f t="shared" si="23"/>
        <v>0</v>
      </c>
      <c r="S23" s="20">
        <f t="shared" si="23"/>
        <v>0</v>
      </c>
      <c r="T23" s="36"/>
      <c r="U23" s="20">
        <f t="shared" si="11"/>
        <v>0</v>
      </c>
      <c r="V23" s="4"/>
      <c r="W23" s="4"/>
      <c r="X23" s="4"/>
      <c r="Y23" s="20" t="s">
        <v>29</v>
      </c>
      <c r="Z23" s="20">
        <f t="shared" ref="Z23:AN23" si="24">IFERROR(E23/E8,0)</f>
        <v>0</v>
      </c>
      <c r="AA23" s="20">
        <f t="shared" si="24"/>
        <v>0</v>
      </c>
      <c r="AB23" s="20">
        <f t="shared" si="24"/>
        <v>0</v>
      </c>
      <c r="AC23" s="20">
        <f t="shared" si="24"/>
        <v>0</v>
      </c>
      <c r="AD23" s="20">
        <f t="shared" si="24"/>
        <v>0</v>
      </c>
      <c r="AE23" s="20">
        <f t="shared" si="24"/>
        <v>0</v>
      </c>
      <c r="AF23" s="20">
        <f t="shared" si="24"/>
        <v>0</v>
      </c>
      <c r="AG23" s="20">
        <f t="shared" si="24"/>
        <v>0</v>
      </c>
      <c r="AH23" s="20">
        <f t="shared" si="24"/>
        <v>0</v>
      </c>
      <c r="AI23" s="20">
        <f t="shared" si="24"/>
        <v>0</v>
      </c>
      <c r="AJ23" s="20">
        <f t="shared" si="24"/>
        <v>0</v>
      </c>
      <c r="AK23" s="20">
        <f t="shared" si="24"/>
        <v>0</v>
      </c>
      <c r="AL23" s="20">
        <f t="shared" si="24"/>
        <v>0</v>
      </c>
      <c r="AM23" s="20">
        <f t="shared" si="24"/>
        <v>0</v>
      </c>
      <c r="AN23" s="20">
        <f t="shared" si="24"/>
        <v>0</v>
      </c>
      <c r="AO23" s="4"/>
      <c r="AP23" s="4"/>
      <c r="AQ23" s="4"/>
      <c r="AR23" s="4"/>
      <c r="AS23" s="4"/>
      <c r="AT23" s="4"/>
      <c r="AU23" s="4"/>
    </row>
    <row r="24" ht="14.25" customHeight="1" spans="1:47" x14ac:dyDescent="0.25">
      <c r="A24" s="20" t="s">
        <v>30</v>
      </c>
      <c r="B24" s="20"/>
      <c r="C24" s="20"/>
      <c r="D24" s="20"/>
      <c r="E24" s="20">
        <f t="shared" ref="E24:G24" si="25">IFERROR(E9*$E$14,0)</f>
        <v>0</v>
      </c>
      <c r="F24" s="20">
        <f t="shared" si="25"/>
        <v>0</v>
      </c>
      <c r="G24" s="20">
        <f t="shared" si="25"/>
        <v>0</v>
      </c>
      <c r="H24" s="20">
        <f t="shared" ref="H24:J24" si="26">IFERROR(H9*$H$14,0)</f>
        <v>0</v>
      </c>
      <c r="I24" s="20">
        <f t="shared" si="26"/>
        <v>0</v>
      </c>
      <c r="J24" s="20">
        <f t="shared" si="26"/>
        <v>0</v>
      </c>
      <c r="K24" s="20">
        <f t="shared" ref="K24:M24" si="27">IFERROR(K9*$K$14,0)</f>
        <v>0</v>
      </c>
      <c r="L24" s="20">
        <f t="shared" si="27"/>
        <v>0</v>
      </c>
      <c r="M24" s="20">
        <f t="shared" si="27"/>
        <v>0</v>
      </c>
      <c r="N24" s="20">
        <f t="shared" ref="N24:P24" si="28">IFERROR(N9*$N$14,0)</f>
        <v>0</v>
      </c>
      <c r="O24" s="20">
        <f t="shared" si="28"/>
        <v>0</v>
      </c>
      <c r="P24" s="20">
        <f t="shared" si="28"/>
        <v>0</v>
      </c>
      <c r="Q24" s="20">
        <f t="shared" ref="Q24:S24" si="29">IFERROR(Q9*$Q$14,0)</f>
        <v>0</v>
      </c>
      <c r="R24" s="20">
        <f t="shared" si="29"/>
        <v>0</v>
      </c>
      <c r="S24" s="20">
        <f t="shared" si="29"/>
        <v>0</v>
      </c>
      <c r="T24" s="36"/>
      <c r="U24" s="20">
        <f t="shared" si="11"/>
        <v>0</v>
      </c>
      <c r="V24" s="4"/>
      <c r="W24" s="4"/>
      <c r="X24" s="4"/>
      <c r="Y24" s="20" t="s">
        <v>30</v>
      </c>
      <c r="Z24" s="20">
        <f t="shared" ref="Z24:AN24" si="30">IFERROR(E24/E9,0)</f>
        <v>0</v>
      </c>
      <c r="AA24" s="20">
        <f t="shared" si="30"/>
        <v>0</v>
      </c>
      <c r="AB24" s="20">
        <f t="shared" si="30"/>
        <v>0</v>
      </c>
      <c r="AC24" s="20">
        <f t="shared" si="30"/>
        <v>0</v>
      </c>
      <c r="AD24" s="20">
        <f t="shared" si="30"/>
        <v>0</v>
      </c>
      <c r="AE24" s="20">
        <f t="shared" si="30"/>
        <v>0</v>
      </c>
      <c r="AF24" s="20">
        <f t="shared" si="30"/>
        <v>0</v>
      </c>
      <c r="AG24" s="20">
        <f t="shared" si="30"/>
        <v>0</v>
      </c>
      <c r="AH24" s="20">
        <f t="shared" si="30"/>
        <v>0</v>
      </c>
      <c r="AI24" s="20">
        <f t="shared" si="30"/>
        <v>0</v>
      </c>
      <c r="AJ24" s="20">
        <f t="shared" si="30"/>
        <v>0</v>
      </c>
      <c r="AK24" s="20">
        <f t="shared" si="30"/>
        <v>0</v>
      </c>
      <c r="AL24" s="20">
        <f t="shared" si="30"/>
        <v>0</v>
      </c>
      <c r="AM24" s="20">
        <f t="shared" si="30"/>
        <v>0</v>
      </c>
      <c r="AN24" s="20">
        <f t="shared" si="30"/>
        <v>0</v>
      </c>
      <c r="AO24" s="4"/>
      <c r="AP24" s="4"/>
      <c r="AQ24" s="4"/>
      <c r="AR24" s="4"/>
      <c r="AS24" s="4"/>
      <c r="AT24" s="4"/>
      <c r="AU24" s="4"/>
    </row>
    <row r="25" ht="14.25" customHeight="1" spans="1:47" x14ac:dyDescent="0.25">
      <c r="A25" s="20" t="s">
        <v>31</v>
      </c>
      <c r="B25" s="20"/>
      <c r="C25" s="20"/>
      <c r="D25" s="20"/>
      <c r="E25" s="20">
        <f t="shared" ref="E25:G25" si="31">IFERROR(E10*$E$14,0)</f>
        <v>0</v>
      </c>
      <c r="F25" s="20">
        <f t="shared" si="31"/>
        <v>0</v>
      </c>
      <c r="G25" s="20">
        <f t="shared" si="31"/>
        <v>0</v>
      </c>
      <c r="H25" s="20">
        <f t="shared" ref="H25:J25" si="32">IFERROR(H10*$H$14,0)</f>
        <v>0</v>
      </c>
      <c r="I25" s="20">
        <f t="shared" si="32"/>
        <v>0</v>
      </c>
      <c r="J25" s="20">
        <f t="shared" si="32"/>
        <v>0</v>
      </c>
      <c r="K25" s="20">
        <f t="shared" ref="K25:M25" si="33">IFERROR(K10*$K$14,0)</f>
        <v>0</v>
      </c>
      <c r="L25" s="20">
        <f t="shared" si="33"/>
        <v>0</v>
      </c>
      <c r="M25" s="20">
        <f t="shared" si="33"/>
        <v>0</v>
      </c>
      <c r="N25" s="20">
        <f t="shared" ref="N25:P25" si="34">IFERROR(N10*$N$14,0)</f>
        <v>0</v>
      </c>
      <c r="O25" s="20">
        <f t="shared" si="34"/>
        <v>0</v>
      </c>
      <c r="P25" s="20">
        <f t="shared" si="34"/>
        <v>0</v>
      </c>
      <c r="Q25" s="20">
        <f t="shared" ref="Q25:S25" si="35">IFERROR(Q10*$Q$14,0)</f>
        <v>0</v>
      </c>
      <c r="R25" s="20">
        <f t="shared" si="35"/>
        <v>0</v>
      </c>
      <c r="S25" s="20">
        <f t="shared" si="35"/>
        <v>0</v>
      </c>
      <c r="T25" s="36"/>
      <c r="U25" s="20">
        <f t="shared" si="11"/>
        <v>0</v>
      </c>
      <c r="V25" s="4"/>
      <c r="W25" s="4"/>
      <c r="X25" s="4"/>
      <c r="Y25" s="20" t="s">
        <v>31</v>
      </c>
      <c r="Z25" s="20">
        <f t="shared" ref="Z25:AN25" si="36">IFERROR(E25/E10,0)</f>
        <v>0</v>
      </c>
      <c r="AA25" s="20">
        <f t="shared" si="36"/>
        <v>0</v>
      </c>
      <c r="AB25" s="20">
        <f t="shared" si="36"/>
        <v>0</v>
      </c>
      <c r="AC25" s="20">
        <f t="shared" si="36"/>
        <v>0</v>
      </c>
      <c r="AD25" s="20">
        <f t="shared" si="36"/>
        <v>0</v>
      </c>
      <c r="AE25" s="20">
        <f t="shared" si="36"/>
        <v>0</v>
      </c>
      <c r="AF25" s="20">
        <f t="shared" si="36"/>
        <v>0</v>
      </c>
      <c r="AG25" s="20">
        <f t="shared" si="36"/>
        <v>0</v>
      </c>
      <c r="AH25" s="20">
        <f t="shared" si="36"/>
        <v>0</v>
      </c>
      <c r="AI25" s="20">
        <f t="shared" si="36"/>
        <v>0</v>
      </c>
      <c r="AJ25" s="20">
        <f t="shared" si="36"/>
        <v>0</v>
      </c>
      <c r="AK25" s="20">
        <f t="shared" si="36"/>
        <v>0</v>
      </c>
      <c r="AL25" s="20">
        <f t="shared" si="36"/>
        <v>0</v>
      </c>
      <c r="AM25" s="20">
        <f t="shared" si="36"/>
        <v>0</v>
      </c>
      <c r="AN25" s="20">
        <f t="shared" si="36"/>
        <v>0</v>
      </c>
      <c r="AO25" s="4"/>
      <c r="AP25" s="4"/>
      <c r="AQ25" s="4"/>
      <c r="AR25" s="4"/>
      <c r="AS25" s="4"/>
      <c r="AT25" s="4"/>
      <c r="AU25" s="4"/>
    </row>
    <row r="26" ht="14.25" customHeight="1" spans="1:47" x14ac:dyDescent="0.25">
      <c r="A26" s="20" t="s">
        <v>33</v>
      </c>
      <c r="B26" s="20"/>
      <c r="C26" s="20"/>
      <c r="D26" s="20"/>
      <c r="E26" s="20">
        <f t="shared" ref="E26:G26" si="37">IFERROR(E11*$E$14,0)</f>
        <v>0</v>
      </c>
      <c r="F26" s="20">
        <f t="shared" si="37"/>
        <v>0</v>
      </c>
      <c r="G26" s="20">
        <f t="shared" si="37"/>
        <v>0</v>
      </c>
      <c r="H26" s="20">
        <f t="shared" ref="H26:J26" si="38">IFERROR(H11*$H$14,0)</f>
        <v>0</v>
      </c>
      <c r="I26" s="20">
        <f t="shared" si="38"/>
        <v>0</v>
      </c>
      <c r="J26" s="20">
        <f t="shared" si="38"/>
        <v>0</v>
      </c>
      <c r="K26" s="20">
        <f t="shared" ref="K26:M26" si="39">IFERROR(K11*$K$14,0)</f>
        <v>0</v>
      </c>
      <c r="L26" s="20">
        <f t="shared" si="39"/>
        <v>0</v>
      </c>
      <c r="M26" s="20">
        <f t="shared" si="39"/>
        <v>0</v>
      </c>
      <c r="N26" s="20">
        <f t="shared" ref="N26:P26" si="40">IFERROR(N11*$N$14,0)</f>
        <v>0</v>
      </c>
      <c r="O26" s="20">
        <f t="shared" si="40"/>
        <v>0</v>
      </c>
      <c r="P26" s="20">
        <f t="shared" si="40"/>
        <v>0</v>
      </c>
      <c r="Q26" s="20">
        <f t="shared" ref="Q26:S26" si="41">IFERROR(Q11*$Q$14,0)</f>
        <v>0</v>
      </c>
      <c r="R26" s="20">
        <f t="shared" si="41"/>
        <v>0</v>
      </c>
      <c r="S26" s="20">
        <f t="shared" si="41"/>
        <v>0</v>
      </c>
      <c r="T26" s="36"/>
      <c r="U26" s="20">
        <f t="shared" si="11"/>
        <v>0</v>
      </c>
      <c r="V26" s="4"/>
      <c r="W26" s="4"/>
      <c r="X26" s="4"/>
      <c r="Y26" s="20" t="s">
        <v>33</v>
      </c>
      <c r="Z26" s="20">
        <f t="shared" ref="Z26:AN26" si="42">IFERROR(E26/E11,0)</f>
        <v>0</v>
      </c>
      <c r="AA26" s="20">
        <f t="shared" si="42"/>
        <v>0</v>
      </c>
      <c r="AB26" s="20">
        <f t="shared" si="42"/>
        <v>0</v>
      </c>
      <c r="AC26" s="20">
        <f t="shared" si="42"/>
        <v>0</v>
      </c>
      <c r="AD26" s="20">
        <f t="shared" si="42"/>
        <v>0</v>
      </c>
      <c r="AE26" s="20">
        <f t="shared" si="42"/>
        <v>0</v>
      </c>
      <c r="AF26" s="20">
        <f t="shared" si="42"/>
        <v>0</v>
      </c>
      <c r="AG26" s="20">
        <f t="shared" si="42"/>
        <v>0</v>
      </c>
      <c r="AH26" s="20">
        <f t="shared" si="42"/>
        <v>0</v>
      </c>
      <c r="AI26" s="20">
        <f t="shared" si="42"/>
        <v>0</v>
      </c>
      <c r="AJ26" s="20">
        <f t="shared" si="42"/>
        <v>0</v>
      </c>
      <c r="AK26" s="20">
        <f t="shared" si="42"/>
        <v>0</v>
      </c>
      <c r="AL26" s="20">
        <f t="shared" si="42"/>
        <v>0</v>
      </c>
      <c r="AM26" s="20">
        <f t="shared" si="42"/>
        <v>0</v>
      </c>
      <c r="AN26" s="20">
        <f t="shared" si="42"/>
        <v>0</v>
      </c>
      <c r="AO26" s="4"/>
      <c r="AP26" s="4"/>
      <c r="AQ26" s="4"/>
      <c r="AR26" s="4"/>
      <c r="AS26" s="4"/>
      <c r="AT26" s="4"/>
      <c r="AU26" s="4"/>
    </row>
    <row r="27" ht="14.25" customHeight="1" spans="1:47" x14ac:dyDescent="0.25">
      <c r="A27" s="36"/>
      <c r="B27" s="36"/>
      <c r="C27" s="36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119">
        <f>SUM(U21:U26)</f>
        <v>0</v>
      </c>
      <c r="V27" s="40" t="str">
        <f>IF(U27&lt;&gt;$AB$8,"Should be "&amp;$AB$8,"ok")</f>
        <v>ok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</row>
    <row r="28" ht="36" customHeight="1" spans="1:47" x14ac:dyDescent="0.25">
      <c r="A28" s="13" t="s">
        <v>126</v>
      </c>
      <c r="B28"/>
      <c r="C28"/>
      <c r="D28"/>
      <c r="E28"/>
      <c r="F28"/>
      <c r="G28"/>
      <c r="H28"/>
      <c r="I28"/>
      <c r="J28"/>
      <c r="K28"/>
      <c r="L28" s="4"/>
      <c r="M28" s="4"/>
      <c r="N28" s="4"/>
      <c r="O28" s="4"/>
      <c r="P28" s="4"/>
      <c r="Q28" s="4"/>
      <c r="R28" s="4"/>
      <c r="S28" s="4"/>
      <c r="T28" s="4"/>
      <c r="U28" s="120" t="str">
        <f>IF(SUM(U27,U14)&lt;&gt;50,"Activity+Others marks mismatch, check "&amp; ADDRESS(ROW(U14),COLUMN(U14),4)&amp;"+" &amp;ADDRESS(ROW(U27),COLUMN(U27),4),"Activity marks okay")</f>
        <v>#DIV/0!</v>
      </c>
      <c r="V28" s="121"/>
      <c r="W28" s="121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</row>
    <row r="29" ht="29.25" customHeight="1" spans="1:47" x14ac:dyDescent="0.25">
      <c r="A29" s="43" t="s">
        <v>39</v>
      </c>
      <c r="B29" s="66" t="str">
        <f t="shared" ref="B29:D29" si="43">B3</f>
        <v>Attn. </v>
      </c>
      <c r="C29" s="66" t="str">
        <f t="shared" si="43"/>
        <v>Quiz</v>
      </c>
      <c r="D29" s="66" t="str">
        <f t="shared" si="43"/>
        <v>C. Viva</v>
      </c>
      <c r="E29" s="44" t="str">
        <f>"Lab Activity marks obtained out of "&amp;U12</f>
        <v>Lab Activity marks obtained out of 0</v>
      </c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"/>
      <c r="U29" s="4"/>
      <c r="V29" s="4"/>
      <c r="W29" s="91" t="str">
        <f>"CO wise obtained marks out of " &amp;U12</f>
        <v>CO wise obtained marks out of 0</v>
      </c>
      <c r="X29" s="7"/>
      <c r="Y29" s="7"/>
      <c r="Z29" s="7"/>
      <c r="AA29" s="7"/>
      <c r="AB29" s="7"/>
      <c r="AC29" s="4"/>
      <c r="AD29" s="91" t="str">
        <f>"CO wise obtained marks out of " &amp;U27</f>
        <v>CO wise obtained marks out of 0</v>
      </c>
      <c r="AE29" s="7"/>
      <c r="AF29" s="7"/>
      <c r="AG29" s="7"/>
      <c r="AH29" s="7"/>
      <c r="AI29" s="7"/>
      <c r="AJ29" s="4"/>
      <c r="AK29" s="88">
        <f t="shared" ref="AK29:AP29" si="44">IF(AD31,1,0)</f>
        <v>0</v>
      </c>
      <c r="AL29" s="88">
        <f t="shared" si="44"/>
        <v>0</v>
      </c>
      <c r="AM29" s="88">
        <f t="shared" si="44"/>
        <v>0</v>
      </c>
      <c r="AN29" s="88">
        <f t="shared" si="44"/>
        <v>0</v>
      </c>
      <c r="AO29" s="88">
        <f t="shared" si="44"/>
        <v>0</v>
      </c>
      <c r="AP29" s="88">
        <f t="shared" si="44"/>
        <v>0</v>
      </c>
      <c r="AQ29" s="4"/>
      <c r="AR29" s="4"/>
      <c r="AS29" s="4"/>
      <c r="AT29" s="4"/>
      <c r="AU29" s="4"/>
    </row>
    <row r="30" ht="14.25" customHeight="1" spans="1:47" x14ac:dyDescent="0.25">
      <c r="A30" s="10"/>
      <c r="B30" s="10"/>
      <c r="C30" s="10"/>
      <c r="D30" s="10"/>
      <c r="E30" s="14" t="str">
        <f>E4&amp;" ("&amp;G13 &amp;")"</f>
        <v>Activity1 (0)</v>
      </c>
      <c r="F30" s="7"/>
      <c r="G30" s="7"/>
      <c r="H30" s="14" t="str">
        <f>H4&amp;" ("&amp;J13 &amp;")"</f>
        <v>Activity2 (0)</v>
      </c>
      <c r="I30" s="7"/>
      <c r="J30" s="7"/>
      <c r="K30" s="14" t="str">
        <f>K4&amp;" ("&amp;M13 &amp;")"</f>
        <v>Activity3 (0)</v>
      </c>
      <c r="L30" s="7"/>
      <c r="M30" s="7"/>
      <c r="N30" s="14" t="str">
        <f>N4&amp;" ("&amp;P13 &amp;")"</f>
        <v>Activity4 (0)</v>
      </c>
      <c r="O30" s="7"/>
      <c r="P30" s="7"/>
      <c r="Q30" s="14" t="str">
        <f>Q4&amp;" ("&amp;S13 &amp;")"</f>
        <v>Activity5 (0)</v>
      </c>
      <c r="R30" s="7"/>
      <c r="S30" s="7"/>
      <c r="T30" s="122" t="str">
        <f>T3&amp;" ("&amp;T12 &amp;")"</f>
        <v>Other  (0)</v>
      </c>
      <c r="U30" s="123" t="str">
        <f>T3&amp;" ("&amp;AB6 &amp;")"</f>
        <v>Other  (50)</v>
      </c>
      <c r="V30" s="4"/>
      <c r="W30" s="88" t="s">
        <v>25</v>
      </c>
      <c r="X30" s="88" t="s">
        <v>27</v>
      </c>
      <c r="Y30" s="88" t="s">
        <v>29</v>
      </c>
      <c r="Z30" s="88" t="s">
        <v>30</v>
      </c>
      <c r="AA30" s="88" t="s">
        <v>31</v>
      </c>
      <c r="AB30" s="88" t="s">
        <v>33</v>
      </c>
      <c r="AC30" s="93"/>
      <c r="AD30" s="88" t="s">
        <v>25</v>
      </c>
      <c r="AE30" s="88" t="s">
        <v>27</v>
      </c>
      <c r="AF30" s="88" t="s">
        <v>29</v>
      </c>
      <c r="AG30" s="88" t="s">
        <v>30</v>
      </c>
      <c r="AH30" s="88" t="s">
        <v>31</v>
      </c>
      <c r="AI30" s="88" t="s">
        <v>33</v>
      </c>
      <c r="AJ30" s="4"/>
      <c r="AK30" s="91" t="s">
        <v>127</v>
      </c>
      <c r="AL30" s="7"/>
      <c r="AM30" s="7"/>
      <c r="AN30" s="7"/>
      <c r="AO30" s="7"/>
      <c r="AP30" s="124"/>
      <c r="AQ30" s="125" t="s">
        <v>128</v>
      </c>
      <c r="AR30" s="77" t="s">
        <v>129</v>
      </c>
      <c r="AS30" s="4"/>
      <c r="AT30" s="4"/>
      <c r="AU30" s="4"/>
    </row>
    <row r="31" ht="14.25" customHeight="1" spans="1:47" x14ac:dyDescent="0.25">
      <c r="A31" s="17"/>
      <c r="B31" s="126" t="str">
        <f t="shared" ref="B31:D31" si="45">"Out of "&amp;B5</f>
        <v>Out of </v>
      </c>
      <c r="C31" s="126" t="str">
        <f t="shared" si="45"/>
        <v>Out of </v>
      </c>
      <c r="D31" s="126" t="str">
        <f t="shared" si="45"/>
        <v>Out of </v>
      </c>
      <c r="E31" s="43" t="str">
        <f t="shared" ref="E31:S31" si="46">E5</f>
        <v>Q1</v>
      </c>
      <c r="F31" s="43" t="str">
        <f t="shared" si="46"/>
        <v>Q2</v>
      </c>
      <c r="G31" s="43" t="str">
        <f t="shared" si="46"/>
        <v>Q3</v>
      </c>
      <c r="H31" s="43" t="str">
        <f t="shared" si="46"/>
        <v>Q1</v>
      </c>
      <c r="I31" s="43" t="str">
        <f t="shared" si="46"/>
        <v>Q2</v>
      </c>
      <c r="J31" s="43" t="str">
        <f t="shared" si="46"/>
        <v>Q3</v>
      </c>
      <c r="K31" s="43" t="str">
        <f t="shared" si="46"/>
        <v>Q1</v>
      </c>
      <c r="L31" s="43" t="str">
        <f t="shared" si="46"/>
        <v>Q2</v>
      </c>
      <c r="M31" s="43" t="str">
        <f t="shared" si="46"/>
        <v>Q3</v>
      </c>
      <c r="N31" s="43" t="str">
        <f t="shared" si="46"/>
        <v>Q1</v>
      </c>
      <c r="O31" s="43" t="str">
        <f t="shared" si="46"/>
        <v>Q2</v>
      </c>
      <c r="P31" s="43" t="str">
        <f t="shared" si="46"/>
        <v>Q3</v>
      </c>
      <c r="Q31" s="43" t="str">
        <f t="shared" si="46"/>
        <v>Q1</v>
      </c>
      <c r="R31" s="43" t="str">
        <f t="shared" si="46"/>
        <v>Q2</v>
      </c>
      <c r="S31" s="43" t="str">
        <f t="shared" si="46"/>
        <v>Q3</v>
      </c>
      <c r="T31" s="10"/>
      <c r="U31" s="10"/>
      <c r="V31" s="4"/>
      <c r="W31" s="88">
        <f>U6</f>
        <v>0</v>
      </c>
      <c r="X31" s="88">
        <f>U7</f>
        <v>0</v>
      </c>
      <c r="Y31" s="88">
        <f>U8</f>
        <v>0</v>
      </c>
      <c r="Z31" s="88">
        <f>U9</f>
        <v>0</v>
      </c>
      <c r="AA31" s="88">
        <f>U10</f>
        <v>0</v>
      </c>
      <c r="AB31" s="88">
        <f>U11</f>
        <v>0</v>
      </c>
      <c r="AC31" s="93"/>
      <c r="AD31" s="88">
        <f>U21</f>
        <v>0</v>
      </c>
      <c r="AE31" s="88">
        <f>U22</f>
        <v>0</v>
      </c>
      <c r="AF31" s="88">
        <f>U23</f>
        <v>0</v>
      </c>
      <c r="AG31" s="88">
        <f>U24</f>
        <v>0</v>
      </c>
      <c r="AH31" s="88">
        <f>U25</f>
        <v>0</v>
      </c>
      <c r="AI31" s="88">
        <f>U26</f>
        <v>0</v>
      </c>
      <c r="AJ31" s="4"/>
      <c r="AK31" s="88" t="s">
        <v>25</v>
      </c>
      <c r="AL31" s="88" t="s">
        <v>27</v>
      </c>
      <c r="AM31" s="88" t="s">
        <v>29</v>
      </c>
      <c r="AN31" s="88" t="s">
        <v>30</v>
      </c>
      <c r="AO31" s="88" t="s">
        <v>31</v>
      </c>
      <c r="AP31" s="88" t="s">
        <v>33</v>
      </c>
      <c r="AQ31" s="127">
        <f>SUM(B5,C5,D5,T15,U27)</f>
        <v>0</v>
      </c>
      <c r="AR31" s="4"/>
      <c r="AS31" s="4"/>
      <c r="AT31" s="4">
        <v>0</v>
      </c>
      <c r="AU31" s="4" t="s">
        <v>130</v>
      </c>
    </row>
    <row r="32" ht="14.25" customHeight="1" spans="1:47" x14ac:dyDescent="0.25">
      <c r="A32" s="68">
        <f>IF(ISBLANK(CT!A32),"",CT!A32)</f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85" t="str">
        <f t="shared" ref="U32:U156" si="47">T32*$T$14</f>
        <v>#DIV/0!</v>
      </c>
      <c r="V32" s="6"/>
      <c r="W32" s="20">
        <f t="shared" ref="W32:W156" si="48">IF($A32="","",SUMIF($E$6:$S$6,"&gt;0",$E32:$S32))</f>
      </c>
      <c r="X32" s="20">
        <f t="shared" ref="X32:X156" si="49">IF($A32="","",SUMIF($E$7:$S$7,"&gt;0",$E32:$S32))</f>
      </c>
      <c r="Y32" s="20">
        <f t="shared" ref="Y32:Y156" si="50">IF($A32="","",SUMIF($E$8:$S$8,"&gt;0",$E32:$S32))</f>
      </c>
      <c r="Z32" s="20">
        <f t="shared" ref="Z32:Z156" si="51">IF($A32="","",SUMIF($E$9:$S$9,"&gt;0",$E32:$R32))</f>
      </c>
      <c r="AA32" s="20">
        <f t="shared" ref="AA32:AA156" si="52">IF($A32="","",SUMIF($E$10:$S$10,"&gt;0",$E32:$S32))</f>
      </c>
      <c r="AB32" s="20">
        <f t="shared" ref="AB32:AB156" si="53">IF($A32="","",SUMIF($E$11:$S$11,"&gt;0",$E32:$S32))</f>
      </c>
      <c r="AC32" s="36"/>
      <c r="AD32" s="20">
        <f t="shared" ref="AD32:AD156" si="54">IF($A32="","",SUMPRODUCT($E32:$S32,$Z$21:$AN$21))</f>
      </c>
      <c r="AE32" s="20">
        <f t="shared" ref="AE32:AE156" si="55">IF($A32="","",SUMPRODUCT($E32:$S32,$Z$22:$AN$22))</f>
      </c>
      <c r="AF32" s="20">
        <f t="shared" ref="AF32:AF156" si="56">IF($A32="","",SUMPRODUCT($E32:$S32,$Z$23:$AN$23))</f>
      </c>
      <c r="AG32" s="20">
        <f t="shared" ref="AG32:AG156" si="57">IF($A32="","",SUMPRODUCT($E32:$S32,$Z$24:$AN$24))</f>
      </c>
      <c r="AH32" s="20">
        <f t="shared" ref="AH32:AH156" si="58">IF($A32="","",SUMPRODUCT($E32:$S32,$Z$25:$AN$25))</f>
      </c>
      <c r="AI32" s="20">
        <f t="shared" ref="AI32:AI156" si="59">IF($A32="","",SUMPRODUCT($E32:$S32,$Z$26:$AN$26))</f>
      </c>
      <c r="AJ32" s="4"/>
      <c r="AK32" s="20">
        <f t="shared" ref="AK32:AP32" si="60">IF($A32="","",IFERROR(AD32/AD$31,0))</f>
      </c>
      <c r="AL32" s="20">
        <f t="shared" si="60"/>
      </c>
      <c r="AM32" s="20">
        <f t="shared" si="60"/>
      </c>
      <c r="AN32" s="20">
        <f t="shared" si="60"/>
      </c>
      <c r="AO32" s="20">
        <f t="shared" si="60"/>
      </c>
      <c r="AP32" s="20">
        <f t="shared" si="60"/>
      </c>
      <c r="AQ32" s="71" t="str">
        <f t="shared" ref="AQ32:AQ156" si="61">SUM(B32,C32,D32,U32,AD32:AI32)</f>
        <v>#DIV/0!</v>
      </c>
      <c r="AR32" s="4" t="str">
        <f t="shared" ref="AR32:AR156" si="62">VLOOKUP(_xlfn.CEILING.MATH(AQ32,1),$AT$31:$AU$41,2,TRUE)</f>
        <v>#DIV/0!</v>
      </c>
      <c r="AS32" s="4"/>
      <c r="AT32" s="4">
        <v>40</v>
      </c>
      <c r="AU32" s="4" t="s">
        <v>131</v>
      </c>
    </row>
    <row r="33" ht="14.25" customHeight="1" spans="1:47" x14ac:dyDescent="0.25">
      <c r="A33" s="68">
        <f>IF(ISBLANK(CT!A33),"",CT!A33)</f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85" t="str">
        <f t="shared" si="47"/>
        <v>#DIV/0!</v>
      </c>
      <c r="V33" s="6"/>
      <c r="W33" s="20">
        <f t="shared" si="48"/>
      </c>
      <c r="X33" s="20">
        <f t="shared" si="49"/>
      </c>
      <c r="Y33" s="20">
        <f t="shared" si="50"/>
      </c>
      <c r="Z33" s="20">
        <f t="shared" si="51"/>
      </c>
      <c r="AA33" s="20">
        <f t="shared" si="52"/>
      </c>
      <c r="AB33" s="20">
        <f t="shared" si="53"/>
      </c>
      <c r="AC33" s="36"/>
      <c r="AD33" s="20">
        <f t="shared" si="54"/>
      </c>
      <c r="AE33" s="20">
        <f t="shared" si="55"/>
      </c>
      <c r="AF33" s="20">
        <f t="shared" si="56"/>
      </c>
      <c r="AG33" s="20">
        <f t="shared" si="57"/>
      </c>
      <c r="AH33" s="20">
        <f t="shared" si="58"/>
      </c>
      <c r="AI33" s="20">
        <f t="shared" si="59"/>
      </c>
      <c r="AJ33" s="4"/>
      <c r="AK33" s="20">
        <f t="shared" ref="AK33:AP33" si="63">IF($A33="","",IFERROR(AD33/AD$31,0))</f>
      </c>
      <c r="AL33" s="20">
        <f t="shared" si="63"/>
      </c>
      <c r="AM33" s="20">
        <f t="shared" si="63"/>
      </c>
      <c r="AN33" s="20">
        <f t="shared" si="63"/>
      </c>
      <c r="AO33" s="20">
        <f t="shared" si="63"/>
      </c>
      <c r="AP33" s="20">
        <f t="shared" si="63"/>
      </c>
      <c r="AQ33" s="71" t="str">
        <f t="shared" si="61"/>
        <v>#DIV/0!</v>
      </c>
      <c r="AR33" s="4" t="str">
        <f t="shared" si="62"/>
        <v>#DIV/0!</v>
      </c>
      <c r="AS33" s="4"/>
      <c r="AT33" s="4">
        <v>45</v>
      </c>
      <c r="AU33" s="4" t="s">
        <v>1</v>
      </c>
    </row>
    <row r="34" ht="14.25" customHeight="1" spans="1:47" x14ac:dyDescent="0.25">
      <c r="A34" s="68">
        <f>IF(ISBLANK(CT!A34),"",CT!A34)</f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85" t="str">
        <f t="shared" si="47"/>
        <v>#DIV/0!</v>
      </c>
      <c r="V34" s="6"/>
      <c r="W34" s="20">
        <f t="shared" si="48"/>
      </c>
      <c r="X34" s="20">
        <f t="shared" si="49"/>
      </c>
      <c r="Y34" s="20">
        <f t="shared" si="50"/>
      </c>
      <c r="Z34" s="20">
        <f t="shared" si="51"/>
      </c>
      <c r="AA34" s="20">
        <f t="shared" si="52"/>
      </c>
      <c r="AB34" s="20">
        <f t="shared" si="53"/>
      </c>
      <c r="AC34" s="36"/>
      <c r="AD34" s="20">
        <f t="shared" si="54"/>
      </c>
      <c r="AE34" s="20">
        <f t="shared" si="55"/>
      </c>
      <c r="AF34" s="20">
        <f t="shared" si="56"/>
      </c>
      <c r="AG34" s="20">
        <f t="shared" si="57"/>
      </c>
      <c r="AH34" s="20">
        <f t="shared" si="58"/>
      </c>
      <c r="AI34" s="20">
        <f t="shared" si="59"/>
      </c>
      <c r="AJ34" s="4"/>
      <c r="AK34" s="20">
        <f t="shared" ref="AK34:AP34" si="64">IF($A34="","",IFERROR(AD34/AD$31,0))</f>
      </c>
      <c r="AL34" s="20">
        <f t="shared" si="64"/>
      </c>
      <c r="AM34" s="20">
        <f t="shared" si="64"/>
      </c>
      <c r="AN34" s="20">
        <f t="shared" si="64"/>
      </c>
      <c r="AO34" s="20">
        <f t="shared" si="64"/>
      </c>
      <c r="AP34" s="20">
        <f t="shared" si="64"/>
      </c>
      <c r="AQ34" s="71" t="str">
        <f t="shared" si="61"/>
        <v>#DIV/0!</v>
      </c>
      <c r="AR34" s="4" t="str">
        <f t="shared" si="62"/>
        <v>#DIV/0!</v>
      </c>
      <c r="AS34" s="4"/>
      <c r="AT34" s="4">
        <v>50</v>
      </c>
      <c r="AU34" s="4" t="s">
        <v>132</v>
      </c>
    </row>
    <row r="35" ht="14.25" customHeight="1" spans="1:47" x14ac:dyDescent="0.25">
      <c r="A35" s="68">
        <f>IF(ISBLANK(CT!A35),"",CT!A35)</f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85" t="str">
        <f t="shared" si="47"/>
        <v>#DIV/0!</v>
      </c>
      <c r="V35" s="6"/>
      <c r="W35" s="20">
        <f t="shared" si="48"/>
      </c>
      <c r="X35" s="20">
        <f t="shared" si="49"/>
      </c>
      <c r="Y35" s="20">
        <f t="shared" si="50"/>
      </c>
      <c r="Z35" s="20">
        <f t="shared" si="51"/>
      </c>
      <c r="AA35" s="20">
        <f t="shared" si="52"/>
      </c>
      <c r="AB35" s="20">
        <f t="shared" si="53"/>
      </c>
      <c r="AC35" s="36"/>
      <c r="AD35" s="20">
        <f t="shared" si="54"/>
      </c>
      <c r="AE35" s="20">
        <f t="shared" si="55"/>
      </c>
      <c r="AF35" s="20">
        <f t="shared" si="56"/>
      </c>
      <c r="AG35" s="20">
        <f t="shared" si="57"/>
      </c>
      <c r="AH35" s="20">
        <f t="shared" si="58"/>
      </c>
      <c r="AI35" s="20">
        <f t="shared" si="59"/>
      </c>
      <c r="AJ35" s="4"/>
      <c r="AK35" s="20">
        <f t="shared" ref="AK35:AP35" si="65">IF($A35="","",IFERROR(AD35/AD$31,0))</f>
      </c>
      <c r="AL35" s="20">
        <f t="shared" si="65"/>
      </c>
      <c r="AM35" s="20">
        <f t="shared" si="65"/>
      </c>
      <c r="AN35" s="20">
        <f t="shared" si="65"/>
      </c>
      <c r="AO35" s="20">
        <f t="shared" si="65"/>
      </c>
      <c r="AP35" s="20">
        <f t="shared" si="65"/>
      </c>
      <c r="AQ35" s="71" t="str">
        <f t="shared" si="61"/>
        <v>#DIV/0!</v>
      </c>
      <c r="AR35" s="4" t="str">
        <f t="shared" si="62"/>
        <v>#DIV/0!</v>
      </c>
      <c r="AS35" s="4"/>
      <c r="AT35" s="4">
        <v>55</v>
      </c>
      <c r="AU35" s="4" t="s">
        <v>133</v>
      </c>
    </row>
    <row r="36" ht="14.25" customHeight="1" spans="1:47" x14ac:dyDescent="0.25">
      <c r="A36" s="68">
        <f>IF(ISBLANK(CT!A36),"",CT!A36)</f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85" t="str">
        <f t="shared" si="47"/>
        <v>#DIV/0!</v>
      </c>
      <c r="V36" s="6"/>
      <c r="W36" s="20">
        <f t="shared" si="48"/>
      </c>
      <c r="X36" s="20">
        <f t="shared" si="49"/>
      </c>
      <c r="Y36" s="20">
        <f t="shared" si="50"/>
      </c>
      <c r="Z36" s="20">
        <f t="shared" si="51"/>
      </c>
      <c r="AA36" s="20">
        <f t="shared" si="52"/>
      </c>
      <c r="AB36" s="20">
        <f t="shared" si="53"/>
      </c>
      <c r="AC36" s="36"/>
      <c r="AD36" s="20">
        <f t="shared" si="54"/>
      </c>
      <c r="AE36" s="20">
        <f t="shared" si="55"/>
      </c>
      <c r="AF36" s="20">
        <f t="shared" si="56"/>
      </c>
      <c r="AG36" s="20">
        <f t="shared" si="57"/>
      </c>
      <c r="AH36" s="20">
        <f t="shared" si="58"/>
      </c>
      <c r="AI36" s="20">
        <f t="shared" si="59"/>
      </c>
      <c r="AJ36" s="4"/>
      <c r="AK36" s="20">
        <f t="shared" ref="AK36:AP36" si="66">IF($A36="","",IFERROR(AD36/AD$31,0))</f>
      </c>
      <c r="AL36" s="20">
        <f t="shared" si="66"/>
      </c>
      <c r="AM36" s="20">
        <f t="shared" si="66"/>
      </c>
      <c r="AN36" s="20">
        <f t="shared" si="66"/>
      </c>
      <c r="AO36" s="20">
        <f t="shared" si="66"/>
      </c>
      <c r="AP36" s="20">
        <f t="shared" si="66"/>
      </c>
      <c r="AQ36" s="71" t="str">
        <f t="shared" si="61"/>
        <v>#DIV/0!</v>
      </c>
      <c r="AR36" s="4" t="str">
        <f t="shared" si="62"/>
        <v>#DIV/0!</v>
      </c>
      <c r="AS36" s="4"/>
      <c r="AT36" s="4">
        <v>60</v>
      </c>
      <c r="AU36" s="4" t="s">
        <v>134</v>
      </c>
    </row>
    <row r="37" ht="14.25" customHeight="1" spans="1:47" x14ac:dyDescent="0.25">
      <c r="A37" s="68">
        <f>IF(ISBLANK(CT!A37),"",CT!A37)</f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85" t="str">
        <f t="shared" si="47"/>
        <v>#DIV/0!</v>
      </c>
      <c r="V37" s="6"/>
      <c r="W37" s="20">
        <f t="shared" si="48"/>
      </c>
      <c r="X37" s="20">
        <f t="shared" si="49"/>
      </c>
      <c r="Y37" s="20">
        <f t="shared" si="50"/>
      </c>
      <c r="Z37" s="20">
        <f t="shared" si="51"/>
      </c>
      <c r="AA37" s="20">
        <f t="shared" si="52"/>
      </c>
      <c r="AB37" s="20">
        <f t="shared" si="53"/>
      </c>
      <c r="AC37" s="36"/>
      <c r="AD37" s="20">
        <f t="shared" si="54"/>
      </c>
      <c r="AE37" s="20">
        <f t="shared" si="55"/>
      </c>
      <c r="AF37" s="20">
        <f t="shared" si="56"/>
      </c>
      <c r="AG37" s="20">
        <f t="shared" si="57"/>
      </c>
      <c r="AH37" s="20">
        <f t="shared" si="58"/>
      </c>
      <c r="AI37" s="20">
        <f t="shared" si="59"/>
      </c>
      <c r="AJ37" s="4"/>
      <c r="AK37" s="20">
        <f t="shared" ref="AK37:AP37" si="67">IF($A37="","",IFERROR(AD37/AD$31,0))</f>
      </c>
      <c r="AL37" s="20">
        <f t="shared" si="67"/>
      </c>
      <c r="AM37" s="20">
        <f t="shared" si="67"/>
      </c>
      <c r="AN37" s="20">
        <f t="shared" si="67"/>
      </c>
      <c r="AO37" s="20">
        <f t="shared" si="67"/>
      </c>
      <c r="AP37" s="20">
        <f t="shared" si="67"/>
      </c>
      <c r="AQ37" s="71" t="str">
        <f t="shared" si="61"/>
        <v>#DIV/0!</v>
      </c>
      <c r="AR37" s="4" t="str">
        <f t="shared" si="62"/>
        <v>#DIV/0!</v>
      </c>
      <c r="AS37" s="4"/>
      <c r="AT37" s="4">
        <v>65</v>
      </c>
      <c r="AU37" s="4" t="s">
        <v>135</v>
      </c>
    </row>
    <row r="38" ht="14.25" customHeight="1" spans="1:47" x14ac:dyDescent="0.25">
      <c r="A38" s="68">
        <f>IF(ISBLANK(CT!A38),"",CT!A38)</f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85" t="str">
        <f t="shared" si="47"/>
        <v>#DIV/0!</v>
      </c>
      <c r="V38" s="6"/>
      <c r="W38" s="20">
        <f t="shared" si="48"/>
      </c>
      <c r="X38" s="20">
        <f t="shared" si="49"/>
      </c>
      <c r="Y38" s="20">
        <f t="shared" si="50"/>
      </c>
      <c r="Z38" s="20">
        <f t="shared" si="51"/>
      </c>
      <c r="AA38" s="20">
        <f t="shared" si="52"/>
      </c>
      <c r="AB38" s="20">
        <f t="shared" si="53"/>
      </c>
      <c r="AC38" s="36"/>
      <c r="AD38" s="20">
        <f t="shared" si="54"/>
      </c>
      <c r="AE38" s="20">
        <f t="shared" si="55"/>
      </c>
      <c r="AF38" s="20">
        <f t="shared" si="56"/>
      </c>
      <c r="AG38" s="20">
        <f t="shared" si="57"/>
      </c>
      <c r="AH38" s="20">
        <f t="shared" si="58"/>
      </c>
      <c r="AI38" s="20">
        <f t="shared" si="59"/>
      </c>
      <c r="AJ38" s="4"/>
      <c r="AK38" s="20">
        <f t="shared" ref="AK38:AP38" si="68">IF($A38="","",IFERROR(AD38/AD$31,0))</f>
      </c>
      <c r="AL38" s="20">
        <f t="shared" si="68"/>
      </c>
      <c r="AM38" s="20">
        <f t="shared" si="68"/>
      </c>
      <c r="AN38" s="20">
        <f t="shared" si="68"/>
      </c>
      <c r="AO38" s="20">
        <f t="shared" si="68"/>
      </c>
      <c r="AP38" s="20">
        <f t="shared" si="68"/>
      </c>
      <c r="AQ38" s="71" t="str">
        <f t="shared" si="61"/>
        <v>#DIV/0!</v>
      </c>
      <c r="AR38" s="4" t="str">
        <f t="shared" si="62"/>
        <v>#DIV/0!</v>
      </c>
      <c r="AS38" s="4"/>
      <c r="AT38" s="4">
        <v>70</v>
      </c>
      <c r="AU38" s="4" t="s">
        <v>136</v>
      </c>
    </row>
    <row r="39" ht="14.25" customHeight="1" spans="1:47" x14ac:dyDescent="0.25">
      <c r="A39" s="68">
        <f>IF(ISBLANK(CT!A39),"",CT!A39)</f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85" t="str">
        <f t="shared" si="47"/>
        <v>#DIV/0!</v>
      </c>
      <c r="V39" s="6"/>
      <c r="W39" s="20">
        <f t="shared" si="48"/>
      </c>
      <c r="X39" s="20">
        <f t="shared" si="49"/>
      </c>
      <c r="Y39" s="20">
        <f t="shared" si="50"/>
      </c>
      <c r="Z39" s="20">
        <f t="shared" si="51"/>
      </c>
      <c r="AA39" s="20">
        <f t="shared" si="52"/>
      </c>
      <c r="AB39" s="20">
        <f t="shared" si="53"/>
      </c>
      <c r="AC39" s="36"/>
      <c r="AD39" s="20">
        <f t="shared" si="54"/>
      </c>
      <c r="AE39" s="20">
        <f t="shared" si="55"/>
      </c>
      <c r="AF39" s="20">
        <f t="shared" si="56"/>
      </c>
      <c r="AG39" s="20">
        <f t="shared" si="57"/>
      </c>
      <c r="AH39" s="20">
        <f t="shared" si="58"/>
      </c>
      <c r="AI39" s="20">
        <f t="shared" si="59"/>
      </c>
      <c r="AJ39" s="4"/>
      <c r="AK39" s="20">
        <f t="shared" ref="AK39:AP39" si="69">IF($A39="","",IFERROR(AD39/AD$31,0))</f>
      </c>
      <c r="AL39" s="20">
        <f t="shared" si="69"/>
      </c>
      <c r="AM39" s="20">
        <f t="shared" si="69"/>
      </c>
      <c r="AN39" s="20">
        <f t="shared" si="69"/>
      </c>
      <c r="AO39" s="20">
        <f t="shared" si="69"/>
      </c>
      <c r="AP39" s="20">
        <f t="shared" si="69"/>
      </c>
      <c r="AQ39" s="71" t="str">
        <f t="shared" si="61"/>
        <v>#DIV/0!</v>
      </c>
      <c r="AR39" s="4" t="str">
        <f t="shared" si="62"/>
        <v>#DIV/0!</v>
      </c>
      <c r="AS39" s="4"/>
      <c r="AT39" s="4">
        <v>75</v>
      </c>
      <c r="AU39" s="4" t="s">
        <v>2</v>
      </c>
    </row>
    <row r="40" ht="14.25" customHeight="1" spans="1:47" x14ac:dyDescent="0.25">
      <c r="A40" s="68">
        <f>IF(ISBLANK(CT!A40),"",CT!A40)</f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85" t="str">
        <f t="shared" si="47"/>
        <v>#DIV/0!</v>
      </c>
      <c r="V40" s="6"/>
      <c r="W40" s="20">
        <f t="shared" si="48"/>
      </c>
      <c r="X40" s="20">
        <f t="shared" si="49"/>
      </c>
      <c r="Y40" s="20">
        <f t="shared" si="50"/>
      </c>
      <c r="Z40" s="20">
        <f t="shared" si="51"/>
      </c>
      <c r="AA40" s="20">
        <f t="shared" si="52"/>
      </c>
      <c r="AB40" s="20">
        <f t="shared" si="53"/>
      </c>
      <c r="AC40" s="36"/>
      <c r="AD40" s="20">
        <f t="shared" si="54"/>
      </c>
      <c r="AE40" s="20">
        <f t="shared" si="55"/>
      </c>
      <c r="AF40" s="20">
        <f t="shared" si="56"/>
      </c>
      <c r="AG40" s="20">
        <f t="shared" si="57"/>
      </c>
      <c r="AH40" s="20">
        <f t="shared" si="58"/>
      </c>
      <c r="AI40" s="20">
        <f t="shared" si="59"/>
      </c>
      <c r="AJ40" s="4"/>
      <c r="AK40" s="20">
        <f t="shared" ref="AK40:AP40" si="70">IF($A40="","",IFERROR(AD40/AD$31,0))</f>
      </c>
      <c r="AL40" s="20">
        <f t="shared" si="70"/>
      </c>
      <c r="AM40" s="20">
        <f t="shared" si="70"/>
      </c>
      <c r="AN40" s="20">
        <f t="shared" si="70"/>
      </c>
      <c r="AO40" s="20">
        <f t="shared" si="70"/>
      </c>
      <c r="AP40" s="20">
        <f t="shared" si="70"/>
      </c>
      <c r="AQ40" s="71" t="str">
        <f t="shared" si="61"/>
        <v>#DIV/0!</v>
      </c>
      <c r="AR40" s="4" t="str">
        <f t="shared" si="62"/>
        <v>#DIV/0!</v>
      </c>
      <c r="AS40" s="4"/>
      <c r="AT40" s="4">
        <v>80</v>
      </c>
      <c r="AU40" s="4" t="s">
        <v>137</v>
      </c>
    </row>
    <row r="41" ht="14.25" customHeight="1" spans="1:47" x14ac:dyDescent="0.25">
      <c r="A41" s="68">
        <f>IF(ISBLANK(CT!A41),"",CT!A41)</f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85" t="str">
        <f t="shared" si="47"/>
        <v>#DIV/0!</v>
      </c>
      <c r="V41" s="6"/>
      <c r="W41" s="20">
        <f t="shared" si="48"/>
      </c>
      <c r="X41" s="20">
        <f t="shared" si="49"/>
      </c>
      <c r="Y41" s="20">
        <f t="shared" si="50"/>
      </c>
      <c r="Z41" s="20">
        <f t="shared" si="51"/>
      </c>
      <c r="AA41" s="20">
        <f t="shared" si="52"/>
      </c>
      <c r="AB41" s="20">
        <f t="shared" si="53"/>
      </c>
      <c r="AC41" s="36"/>
      <c r="AD41" s="20">
        <f t="shared" si="54"/>
      </c>
      <c r="AE41" s="20">
        <f t="shared" si="55"/>
      </c>
      <c r="AF41" s="20">
        <f t="shared" si="56"/>
      </c>
      <c r="AG41" s="20">
        <f t="shared" si="57"/>
      </c>
      <c r="AH41" s="20">
        <f t="shared" si="58"/>
      </c>
      <c r="AI41" s="20">
        <f t="shared" si="59"/>
      </c>
      <c r="AJ41" s="4"/>
      <c r="AK41" s="20">
        <f t="shared" ref="AK41:AP41" si="71">IF($A41="","",IFERROR(AD41/AD$31,0))</f>
      </c>
      <c r="AL41" s="20">
        <f t="shared" si="71"/>
      </c>
      <c r="AM41" s="20">
        <f t="shared" si="71"/>
      </c>
      <c r="AN41" s="20">
        <f t="shared" si="71"/>
      </c>
      <c r="AO41" s="20">
        <f t="shared" si="71"/>
      </c>
      <c r="AP41" s="20">
        <f t="shared" si="71"/>
      </c>
      <c r="AQ41" s="71" t="str">
        <f t="shared" si="61"/>
        <v>#DIV/0!</v>
      </c>
      <c r="AR41" s="4" t="str">
        <f t="shared" si="62"/>
        <v>#DIV/0!</v>
      </c>
      <c r="AS41" s="4"/>
      <c r="AT41" s="4">
        <v>100</v>
      </c>
      <c r="AU41" s="4" t="s">
        <v>137</v>
      </c>
    </row>
    <row r="42" ht="14.25" customHeight="1" spans="1:47" x14ac:dyDescent="0.25">
      <c r="A42" s="68">
        <f>IF(ISBLANK(CT!A42),"",CT!A42)</f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85" t="str">
        <f t="shared" si="47"/>
        <v>#DIV/0!</v>
      </c>
      <c r="V42" s="6"/>
      <c r="W42" s="20">
        <f t="shared" si="48"/>
      </c>
      <c r="X42" s="20">
        <f t="shared" si="49"/>
      </c>
      <c r="Y42" s="20">
        <f t="shared" si="50"/>
      </c>
      <c r="Z42" s="20">
        <f t="shared" si="51"/>
      </c>
      <c r="AA42" s="20">
        <f t="shared" si="52"/>
      </c>
      <c r="AB42" s="20">
        <f t="shared" si="53"/>
      </c>
      <c r="AC42" s="36"/>
      <c r="AD42" s="20">
        <f t="shared" si="54"/>
      </c>
      <c r="AE42" s="20">
        <f t="shared" si="55"/>
      </c>
      <c r="AF42" s="20">
        <f t="shared" si="56"/>
      </c>
      <c r="AG42" s="20">
        <f t="shared" si="57"/>
      </c>
      <c r="AH42" s="20">
        <f t="shared" si="58"/>
      </c>
      <c r="AI42" s="20">
        <f t="shared" si="59"/>
      </c>
      <c r="AJ42" s="4"/>
      <c r="AK42" s="20">
        <f t="shared" ref="AK42:AP42" si="72">IF($A42="","",IFERROR(AD42/AD$31,0))</f>
      </c>
      <c r="AL42" s="20">
        <f t="shared" si="72"/>
      </c>
      <c r="AM42" s="20">
        <f t="shared" si="72"/>
      </c>
      <c r="AN42" s="20">
        <f t="shared" si="72"/>
      </c>
      <c r="AO42" s="20">
        <f t="shared" si="72"/>
      </c>
      <c r="AP42" s="20">
        <f t="shared" si="72"/>
      </c>
      <c r="AQ42" s="71" t="str">
        <f t="shared" si="61"/>
        <v>#DIV/0!</v>
      </c>
      <c r="AR42" s="4" t="str">
        <f t="shared" si="62"/>
        <v>#DIV/0!</v>
      </c>
      <c r="AS42" s="4"/>
      <c r="AT42" s="4"/>
      <c r="AU42" s="4"/>
    </row>
    <row r="43" ht="14.25" customHeight="1" spans="1:47" x14ac:dyDescent="0.25">
      <c r="A43" s="68">
        <f>IF(ISBLANK(CT!A43),"",CT!A43)</f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85" t="str">
        <f t="shared" si="47"/>
        <v>#DIV/0!</v>
      </c>
      <c r="V43" s="6"/>
      <c r="W43" s="20">
        <f t="shared" si="48"/>
      </c>
      <c r="X43" s="20">
        <f t="shared" si="49"/>
      </c>
      <c r="Y43" s="20">
        <f t="shared" si="50"/>
      </c>
      <c r="Z43" s="20">
        <f t="shared" si="51"/>
      </c>
      <c r="AA43" s="20">
        <f t="shared" si="52"/>
      </c>
      <c r="AB43" s="20">
        <f t="shared" si="53"/>
      </c>
      <c r="AC43" s="36"/>
      <c r="AD43" s="20">
        <f t="shared" si="54"/>
      </c>
      <c r="AE43" s="20">
        <f t="shared" si="55"/>
      </c>
      <c r="AF43" s="20">
        <f t="shared" si="56"/>
      </c>
      <c r="AG43" s="20">
        <f t="shared" si="57"/>
      </c>
      <c r="AH43" s="20">
        <f t="shared" si="58"/>
      </c>
      <c r="AI43" s="20">
        <f t="shared" si="59"/>
      </c>
      <c r="AJ43" s="4"/>
      <c r="AK43" s="20">
        <f t="shared" ref="AK43:AP43" si="73">IF($A43="","",IFERROR(AD43/AD$31,0))</f>
      </c>
      <c r="AL43" s="20">
        <f t="shared" si="73"/>
      </c>
      <c r="AM43" s="20">
        <f t="shared" si="73"/>
      </c>
      <c r="AN43" s="20">
        <f t="shared" si="73"/>
      </c>
      <c r="AO43" s="20">
        <f t="shared" si="73"/>
      </c>
      <c r="AP43" s="20">
        <f t="shared" si="73"/>
      </c>
      <c r="AQ43" s="71" t="str">
        <f t="shared" si="61"/>
        <v>#DIV/0!</v>
      </c>
      <c r="AR43" s="4" t="str">
        <f t="shared" si="62"/>
        <v>#DIV/0!</v>
      </c>
      <c r="AS43" s="4"/>
      <c r="AT43" s="4"/>
      <c r="AU43" s="4"/>
    </row>
    <row r="44" ht="14.25" customHeight="1" spans="1:47" x14ac:dyDescent="0.25">
      <c r="A44" s="68">
        <f>IF(ISBLANK(CT!A44),"",CT!A44)</f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85" t="str">
        <f t="shared" si="47"/>
        <v>#DIV/0!</v>
      </c>
      <c r="V44" s="6"/>
      <c r="W44" s="20">
        <f t="shared" si="48"/>
      </c>
      <c r="X44" s="20">
        <f t="shared" si="49"/>
      </c>
      <c r="Y44" s="20">
        <f t="shared" si="50"/>
      </c>
      <c r="Z44" s="20">
        <f t="shared" si="51"/>
      </c>
      <c r="AA44" s="20">
        <f t="shared" si="52"/>
      </c>
      <c r="AB44" s="20">
        <f t="shared" si="53"/>
      </c>
      <c r="AC44" s="36"/>
      <c r="AD44" s="20">
        <f t="shared" si="54"/>
      </c>
      <c r="AE44" s="20">
        <f t="shared" si="55"/>
      </c>
      <c r="AF44" s="20">
        <f t="shared" si="56"/>
      </c>
      <c r="AG44" s="20">
        <f t="shared" si="57"/>
      </c>
      <c r="AH44" s="20">
        <f t="shared" si="58"/>
      </c>
      <c r="AI44" s="20">
        <f t="shared" si="59"/>
      </c>
      <c r="AJ44" s="4"/>
      <c r="AK44" s="20">
        <f t="shared" ref="AK44:AP44" si="74">IF($A44="","",IFERROR(AD44/AD$31,0))</f>
      </c>
      <c r="AL44" s="20">
        <f t="shared" si="74"/>
      </c>
      <c r="AM44" s="20">
        <f t="shared" si="74"/>
      </c>
      <c r="AN44" s="20">
        <f t="shared" si="74"/>
      </c>
      <c r="AO44" s="20">
        <f t="shared" si="74"/>
      </c>
      <c r="AP44" s="20">
        <f t="shared" si="74"/>
      </c>
      <c r="AQ44" s="71" t="str">
        <f t="shared" si="61"/>
        <v>#DIV/0!</v>
      </c>
      <c r="AR44" s="4" t="str">
        <f t="shared" si="62"/>
        <v>#DIV/0!</v>
      </c>
      <c r="AS44" s="4"/>
      <c r="AT44" s="4"/>
      <c r="AU44" s="4"/>
    </row>
    <row r="45" ht="14.25" customHeight="1" spans="1:47" x14ac:dyDescent="0.25">
      <c r="A45" s="68">
        <f>IF(ISBLANK(CT!A45),"",CT!A45)</f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85" t="str">
        <f t="shared" si="47"/>
        <v>#DIV/0!</v>
      </c>
      <c r="V45" s="6"/>
      <c r="W45" s="20">
        <f t="shared" si="48"/>
      </c>
      <c r="X45" s="20">
        <f t="shared" si="49"/>
      </c>
      <c r="Y45" s="20">
        <f t="shared" si="50"/>
      </c>
      <c r="Z45" s="20">
        <f t="shared" si="51"/>
      </c>
      <c r="AA45" s="20">
        <f t="shared" si="52"/>
      </c>
      <c r="AB45" s="20">
        <f t="shared" si="53"/>
      </c>
      <c r="AC45" s="36"/>
      <c r="AD45" s="20">
        <f t="shared" si="54"/>
      </c>
      <c r="AE45" s="20">
        <f t="shared" si="55"/>
      </c>
      <c r="AF45" s="20">
        <f t="shared" si="56"/>
      </c>
      <c r="AG45" s="20">
        <f t="shared" si="57"/>
      </c>
      <c r="AH45" s="20">
        <f t="shared" si="58"/>
      </c>
      <c r="AI45" s="20">
        <f t="shared" si="59"/>
      </c>
      <c r="AJ45" s="4"/>
      <c r="AK45" s="20">
        <f t="shared" ref="AK45:AP45" si="75">IF($A45="","",IFERROR(AD45/AD$31,0))</f>
      </c>
      <c r="AL45" s="20">
        <f t="shared" si="75"/>
      </c>
      <c r="AM45" s="20">
        <f t="shared" si="75"/>
      </c>
      <c r="AN45" s="20">
        <f t="shared" si="75"/>
      </c>
      <c r="AO45" s="20">
        <f t="shared" si="75"/>
      </c>
      <c r="AP45" s="20">
        <f t="shared" si="75"/>
      </c>
      <c r="AQ45" s="71" t="str">
        <f t="shared" si="61"/>
        <v>#DIV/0!</v>
      </c>
      <c r="AR45" s="4" t="str">
        <f t="shared" si="62"/>
        <v>#DIV/0!</v>
      </c>
      <c r="AS45" s="4"/>
      <c r="AT45" s="4"/>
      <c r="AU45" s="4"/>
    </row>
    <row r="46" ht="14.25" customHeight="1" spans="1:47" x14ac:dyDescent="0.25">
      <c r="A46" s="68">
        <f>IF(ISBLANK(CT!A46),"",CT!A46)</f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85" t="str">
        <f t="shared" si="47"/>
        <v>#DIV/0!</v>
      </c>
      <c r="V46" s="6"/>
      <c r="W46" s="20">
        <f t="shared" si="48"/>
      </c>
      <c r="X46" s="20">
        <f t="shared" si="49"/>
      </c>
      <c r="Y46" s="20">
        <f t="shared" si="50"/>
      </c>
      <c r="Z46" s="20">
        <f t="shared" si="51"/>
      </c>
      <c r="AA46" s="20">
        <f t="shared" si="52"/>
      </c>
      <c r="AB46" s="20">
        <f t="shared" si="53"/>
      </c>
      <c r="AC46" s="36"/>
      <c r="AD46" s="20">
        <f t="shared" si="54"/>
      </c>
      <c r="AE46" s="20">
        <f t="shared" si="55"/>
      </c>
      <c r="AF46" s="20">
        <f t="shared" si="56"/>
      </c>
      <c r="AG46" s="20">
        <f t="shared" si="57"/>
      </c>
      <c r="AH46" s="20">
        <f t="shared" si="58"/>
      </c>
      <c r="AI46" s="20">
        <f t="shared" si="59"/>
      </c>
      <c r="AJ46" s="4"/>
      <c r="AK46" s="20">
        <f t="shared" ref="AK46:AP46" si="76">IF($A46="","",IFERROR(AD46/AD$31,0))</f>
      </c>
      <c r="AL46" s="20">
        <f t="shared" si="76"/>
      </c>
      <c r="AM46" s="20">
        <f t="shared" si="76"/>
      </c>
      <c r="AN46" s="20">
        <f t="shared" si="76"/>
      </c>
      <c r="AO46" s="20">
        <f t="shared" si="76"/>
      </c>
      <c r="AP46" s="20">
        <f t="shared" si="76"/>
      </c>
      <c r="AQ46" s="71" t="str">
        <f t="shared" si="61"/>
        <v>#DIV/0!</v>
      </c>
      <c r="AR46" s="4" t="str">
        <f t="shared" si="62"/>
        <v>#DIV/0!</v>
      </c>
      <c r="AS46" s="4"/>
      <c r="AT46" s="4"/>
      <c r="AU46" s="4"/>
    </row>
    <row r="47" ht="14.25" customHeight="1" spans="1:47" x14ac:dyDescent="0.25">
      <c r="A47" s="68">
        <f>IF(ISBLANK(CT!A47),"",CT!A47)</f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85" t="str">
        <f t="shared" si="47"/>
        <v>#DIV/0!</v>
      </c>
      <c r="V47" s="6"/>
      <c r="W47" s="20">
        <f t="shared" si="48"/>
      </c>
      <c r="X47" s="20">
        <f t="shared" si="49"/>
      </c>
      <c r="Y47" s="20">
        <f t="shared" si="50"/>
      </c>
      <c r="Z47" s="20">
        <f t="shared" si="51"/>
      </c>
      <c r="AA47" s="20">
        <f t="shared" si="52"/>
      </c>
      <c r="AB47" s="20">
        <f t="shared" si="53"/>
      </c>
      <c r="AC47" s="36"/>
      <c r="AD47" s="20">
        <f t="shared" si="54"/>
      </c>
      <c r="AE47" s="20">
        <f t="shared" si="55"/>
      </c>
      <c r="AF47" s="20">
        <f t="shared" si="56"/>
      </c>
      <c r="AG47" s="20">
        <f t="shared" si="57"/>
      </c>
      <c r="AH47" s="20">
        <f t="shared" si="58"/>
      </c>
      <c r="AI47" s="20">
        <f t="shared" si="59"/>
      </c>
      <c r="AJ47" s="4"/>
      <c r="AK47" s="20">
        <f t="shared" ref="AK47:AP47" si="77">IF($A47="","",IFERROR(AD47/AD$31,0))</f>
      </c>
      <c r="AL47" s="20">
        <f t="shared" si="77"/>
      </c>
      <c r="AM47" s="20">
        <f t="shared" si="77"/>
      </c>
      <c r="AN47" s="20">
        <f t="shared" si="77"/>
      </c>
      <c r="AO47" s="20">
        <f t="shared" si="77"/>
      </c>
      <c r="AP47" s="20">
        <f t="shared" si="77"/>
      </c>
      <c r="AQ47" s="71" t="str">
        <f t="shared" si="61"/>
        <v>#DIV/0!</v>
      </c>
      <c r="AR47" s="4" t="str">
        <f t="shared" si="62"/>
        <v>#DIV/0!</v>
      </c>
      <c r="AS47" s="4"/>
      <c r="AT47" s="4"/>
      <c r="AU47" s="4"/>
    </row>
    <row r="48" ht="14.25" customHeight="1" spans="1:47" x14ac:dyDescent="0.25">
      <c r="A48" s="68">
        <f>IF(ISBLANK(CT!A48),"",CT!A48)</f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85" t="str">
        <f t="shared" si="47"/>
        <v>#DIV/0!</v>
      </c>
      <c r="V48" s="6"/>
      <c r="W48" s="20">
        <f t="shared" si="48"/>
      </c>
      <c r="X48" s="20">
        <f t="shared" si="49"/>
      </c>
      <c r="Y48" s="20">
        <f t="shared" si="50"/>
      </c>
      <c r="Z48" s="20">
        <f t="shared" si="51"/>
      </c>
      <c r="AA48" s="20">
        <f t="shared" si="52"/>
      </c>
      <c r="AB48" s="20">
        <f t="shared" si="53"/>
      </c>
      <c r="AC48" s="36"/>
      <c r="AD48" s="20">
        <f t="shared" si="54"/>
      </c>
      <c r="AE48" s="20">
        <f t="shared" si="55"/>
      </c>
      <c r="AF48" s="20">
        <f t="shared" si="56"/>
      </c>
      <c r="AG48" s="20">
        <f t="shared" si="57"/>
      </c>
      <c r="AH48" s="20">
        <f t="shared" si="58"/>
      </c>
      <c r="AI48" s="20">
        <f t="shared" si="59"/>
      </c>
      <c r="AJ48" s="4"/>
      <c r="AK48" s="20">
        <f t="shared" ref="AK48:AP48" si="78">IF($A48="","",IFERROR(AD48/AD$31,0))</f>
      </c>
      <c r="AL48" s="20">
        <f t="shared" si="78"/>
      </c>
      <c r="AM48" s="20">
        <f t="shared" si="78"/>
      </c>
      <c r="AN48" s="20">
        <f t="shared" si="78"/>
      </c>
      <c r="AO48" s="20">
        <f t="shared" si="78"/>
      </c>
      <c r="AP48" s="20">
        <f t="shared" si="78"/>
      </c>
      <c r="AQ48" s="71" t="str">
        <f t="shared" si="61"/>
        <v>#DIV/0!</v>
      </c>
      <c r="AR48" s="4" t="str">
        <f t="shared" si="62"/>
        <v>#DIV/0!</v>
      </c>
      <c r="AS48" s="4"/>
      <c r="AT48" s="4"/>
      <c r="AU48" s="4"/>
    </row>
    <row r="49" ht="14.25" customHeight="1" spans="1:47" x14ac:dyDescent="0.25">
      <c r="A49" s="68">
        <f>IF(ISBLANK(CT!A49),"",CT!A49)</f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85" t="str">
        <f t="shared" si="47"/>
        <v>#DIV/0!</v>
      </c>
      <c r="V49" s="6"/>
      <c r="W49" s="20">
        <f t="shared" si="48"/>
      </c>
      <c r="X49" s="20">
        <f t="shared" si="49"/>
      </c>
      <c r="Y49" s="20">
        <f t="shared" si="50"/>
      </c>
      <c r="Z49" s="20">
        <f t="shared" si="51"/>
      </c>
      <c r="AA49" s="20">
        <f t="shared" si="52"/>
      </c>
      <c r="AB49" s="20">
        <f t="shared" si="53"/>
      </c>
      <c r="AC49" s="36"/>
      <c r="AD49" s="20">
        <f t="shared" si="54"/>
      </c>
      <c r="AE49" s="20">
        <f t="shared" si="55"/>
      </c>
      <c r="AF49" s="20">
        <f t="shared" si="56"/>
      </c>
      <c r="AG49" s="20">
        <f t="shared" si="57"/>
      </c>
      <c r="AH49" s="20">
        <f t="shared" si="58"/>
      </c>
      <c r="AI49" s="20">
        <f t="shared" si="59"/>
      </c>
      <c r="AJ49" s="4"/>
      <c r="AK49" s="20">
        <f t="shared" ref="AK49:AP49" si="79">IF($A49="","",IFERROR(AD49/AD$31,0))</f>
      </c>
      <c r="AL49" s="20">
        <f t="shared" si="79"/>
      </c>
      <c r="AM49" s="20">
        <f t="shared" si="79"/>
      </c>
      <c r="AN49" s="20">
        <f t="shared" si="79"/>
      </c>
      <c r="AO49" s="20">
        <f t="shared" si="79"/>
      </c>
      <c r="AP49" s="20">
        <f t="shared" si="79"/>
      </c>
      <c r="AQ49" s="71" t="str">
        <f t="shared" si="61"/>
        <v>#DIV/0!</v>
      </c>
      <c r="AR49" s="4" t="str">
        <f t="shared" si="62"/>
        <v>#DIV/0!</v>
      </c>
      <c r="AS49" s="4"/>
      <c r="AT49" s="4"/>
      <c r="AU49" s="4"/>
    </row>
    <row r="50" ht="14.25" customHeight="1" spans="1:47" x14ac:dyDescent="0.25">
      <c r="A50" s="68">
        <f>IF(ISBLANK(CT!A50),"",CT!A50)</f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85" t="str">
        <f t="shared" si="47"/>
        <v>#DIV/0!</v>
      </c>
      <c r="V50" s="6"/>
      <c r="W50" s="20">
        <f t="shared" si="48"/>
      </c>
      <c r="X50" s="20">
        <f t="shared" si="49"/>
      </c>
      <c r="Y50" s="20">
        <f t="shared" si="50"/>
      </c>
      <c r="Z50" s="20">
        <f t="shared" si="51"/>
      </c>
      <c r="AA50" s="20">
        <f t="shared" si="52"/>
      </c>
      <c r="AB50" s="20">
        <f t="shared" si="53"/>
      </c>
      <c r="AC50" s="36"/>
      <c r="AD50" s="20">
        <f t="shared" si="54"/>
      </c>
      <c r="AE50" s="20">
        <f t="shared" si="55"/>
      </c>
      <c r="AF50" s="20">
        <f t="shared" si="56"/>
      </c>
      <c r="AG50" s="20">
        <f t="shared" si="57"/>
      </c>
      <c r="AH50" s="20">
        <f t="shared" si="58"/>
      </c>
      <c r="AI50" s="20">
        <f t="shared" si="59"/>
      </c>
      <c r="AJ50" s="4"/>
      <c r="AK50" s="20">
        <f t="shared" ref="AK50:AP50" si="80">IF($A50="","",IFERROR(AD50/AD$31,0))</f>
      </c>
      <c r="AL50" s="20">
        <f t="shared" si="80"/>
      </c>
      <c r="AM50" s="20">
        <f t="shared" si="80"/>
      </c>
      <c r="AN50" s="20">
        <f t="shared" si="80"/>
      </c>
      <c r="AO50" s="20">
        <f t="shared" si="80"/>
      </c>
      <c r="AP50" s="20">
        <f t="shared" si="80"/>
      </c>
      <c r="AQ50" s="71" t="str">
        <f t="shared" si="61"/>
        <v>#DIV/0!</v>
      </c>
      <c r="AR50" s="4" t="str">
        <f t="shared" si="62"/>
        <v>#DIV/0!</v>
      </c>
      <c r="AS50" s="4"/>
      <c r="AT50" s="4"/>
      <c r="AU50" s="4"/>
    </row>
    <row r="51" ht="14.25" customHeight="1" spans="1:47" x14ac:dyDescent="0.25">
      <c r="A51" s="68">
        <f>IF(ISBLANK(CT!A51),"",CT!A51)</f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85" t="str">
        <f t="shared" si="47"/>
        <v>#DIV/0!</v>
      </c>
      <c r="V51" s="6"/>
      <c r="W51" s="20">
        <f t="shared" si="48"/>
      </c>
      <c r="X51" s="20">
        <f t="shared" si="49"/>
      </c>
      <c r="Y51" s="20">
        <f t="shared" si="50"/>
      </c>
      <c r="Z51" s="20">
        <f t="shared" si="51"/>
      </c>
      <c r="AA51" s="20">
        <f t="shared" si="52"/>
      </c>
      <c r="AB51" s="20">
        <f t="shared" si="53"/>
      </c>
      <c r="AC51" s="36"/>
      <c r="AD51" s="20">
        <f t="shared" si="54"/>
      </c>
      <c r="AE51" s="20">
        <f t="shared" si="55"/>
      </c>
      <c r="AF51" s="20">
        <f t="shared" si="56"/>
      </c>
      <c r="AG51" s="20">
        <f t="shared" si="57"/>
      </c>
      <c r="AH51" s="20">
        <f t="shared" si="58"/>
      </c>
      <c r="AI51" s="20">
        <f t="shared" si="59"/>
      </c>
      <c r="AJ51" s="4"/>
      <c r="AK51" s="20">
        <f t="shared" ref="AK51:AP51" si="81">IF($A51="","",IFERROR(AD51/AD$31,0))</f>
      </c>
      <c r="AL51" s="20">
        <f t="shared" si="81"/>
      </c>
      <c r="AM51" s="20">
        <f t="shared" si="81"/>
      </c>
      <c r="AN51" s="20">
        <f t="shared" si="81"/>
      </c>
      <c r="AO51" s="20">
        <f t="shared" si="81"/>
      </c>
      <c r="AP51" s="20">
        <f t="shared" si="81"/>
      </c>
      <c r="AQ51" s="71" t="str">
        <f t="shared" si="61"/>
        <v>#DIV/0!</v>
      </c>
      <c r="AR51" s="4" t="str">
        <f t="shared" si="62"/>
        <v>#DIV/0!</v>
      </c>
      <c r="AS51" s="4"/>
      <c r="AT51" s="4"/>
      <c r="AU51" s="4"/>
    </row>
    <row r="52" ht="14.25" customHeight="1" spans="1:47" x14ac:dyDescent="0.25">
      <c r="A52" s="68">
        <f>IF(ISBLANK(CT!A52),"",CT!A52)</f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85" t="str">
        <f t="shared" si="47"/>
        <v>#DIV/0!</v>
      </c>
      <c r="V52" s="6"/>
      <c r="W52" s="20">
        <f t="shared" si="48"/>
      </c>
      <c r="X52" s="20">
        <f t="shared" si="49"/>
      </c>
      <c r="Y52" s="20">
        <f t="shared" si="50"/>
      </c>
      <c r="Z52" s="20">
        <f t="shared" si="51"/>
      </c>
      <c r="AA52" s="20">
        <f t="shared" si="52"/>
      </c>
      <c r="AB52" s="20">
        <f t="shared" si="53"/>
      </c>
      <c r="AC52" s="36"/>
      <c r="AD52" s="20">
        <f t="shared" si="54"/>
      </c>
      <c r="AE52" s="20">
        <f t="shared" si="55"/>
      </c>
      <c r="AF52" s="20">
        <f t="shared" si="56"/>
      </c>
      <c r="AG52" s="20">
        <f t="shared" si="57"/>
      </c>
      <c r="AH52" s="20">
        <f t="shared" si="58"/>
      </c>
      <c r="AI52" s="20">
        <f t="shared" si="59"/>
      </c>
      <c r="AJ52" s="4"/>
      <c r="AK52" s="20">
        <f t="shared" ref="AK52:AP52" si="82">IF($A52="","",IFERROR(AD52/AD$31,0))</f>
      </c>
      <c r="AL52" s="20">
        <f t="shared" si="82"/>
      </c>
      <c r="AM52" s="20">
        <f t="shared" si="82"/>
      </c>
      <c r="AN52" s="20">
        <f t="shared" si="82"/>
      </c>
      <c r="AO52" s="20">
        <f t="shared" si="82"/>
      </c>
      <c r="AP52" s="20">
        <f t="shared" si="82"/>
      </c>
      <c r="AQ52" s="71" t="str">
        <f t="shared" si="61"/>
        <v>#DIV/0!</v>
      </c>
      <c r="AR52" s="4" t="str">
        <f t="shared" si="62"/>
        <v>#DIV/0!</v>
      </c>
      <c r="AS52" s="4"/>
      <c r="AT52" s="4"/>
      <c r="AU52" s="4"/>
    </row>
    <row r="53" ht="14.25" customHeight="1" spans="1:47" x14ac:dyDescent="0.25">
      <c r="A53" s="68">
        <f>IF(ISBLANK(CT!A53),"",CT!A53)</f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85" t="str">
        <f t="shared" si="47"/>
        <v>#DIV/0!</v>
      </c>
      <c r="V53" s="6"/>
      <c r="W53" s="20">
        <f t="shared" si="48"/>
      </c>
      <c r="X53" s="20">
        <f t="shared" si="49"/>
      </c>
      <c r="Y53" s="20">
        <f t="shared" si="50"/>
      </c>
      <c r="Z53" s="20">
        <f t="shared" si="51"/>
      </c>
      <c r="AA53" s="20">
        <f t="shared" si="52"/>
      </c>
      <c r="AB53" s="20">
        <f t="shared" si="53"/>
      </c>
      <c r="AC53" s="36"/>
      <c r="AD53" s="20">
        <f t="shared" si="54"/>
      </c>
      <c r="AE53" s="20">
        <f t="shared" si="55"/>
      </c>
      <c r="AF53" s="20">
        <f t="shared" si="56"/>
      </c>
      <c r="AG53" s="20">
        <f t="shared" si="57"/>
      </c>
      <c r="AH53" s="20">
        <f t="shared" si="58"/>
      </c>
      <c r="AI53" s="20">
        <f t="shared" si="59"/>
      </c>
      <c r="AJ53" s="4"/>
      <c r="AK53" s="20">
        <f t="shared" ref="AK53:AP53" si="83">IF($A53="","",IFERROR(AD53/AD$31,0))</f>
      </c>
      <c r="AL53" s="20">
        <f t="shared" si="83"/>
      </c>
      <c r="AM53" s="20">
        <f t="shared" si="83"/>
      </c>
      <c r="AN53" s="20">
        <f t="shared" si="83"/>
      </c>
      <c r="AO53" s="20">
        <f t="shared" si="83"/>
      </c>
      <c r="AP53" s="20">
        <f t="shared" si="83"/>
      </c>
      <c r="AQ53" s="71" t="str">
        <f t="shared" si="61"/>
        <v>#DIV/0!</v>
      </c>
      <c r="AR53" s="4" t="str">
        <f t="shared" si="62"/>
        <v>#DIV/0!</v>
      </c>
      <c r="AS53" s="4"/>
      <c r="AT53" s="4"/>
      <c r="AU53" s="4"/>
    </row>
    <row r="54" ht="14.25" customHeight="1" spans="1:47" x14ac:dyDescent="0.25">
      <c r="A54" s="68">
        <f>IF(ISBLANK(CT!A54),"",CT!A54)</f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85" t="str">
        <f t="shared" si="47"/>
        <v>#DIV/0!</v>
      </c>
      <c r="V54" s="6"/>
      <c r="W54" s="20">
        <f t="shared" si="48"/>
      </c>
      <c r="X54" s="20">
        <f t="shared" si="49"/>
      </c>
      <c r="Y54" s="20">
        <f t="shared" si="50"/>
      </c>
      <c r="Z54" s="20">
        <f t="shared" si="51"/>
      </c>
      <c r="AA54" s="20">
        <f t="shared" si="52"/>
      </c>
      <c r="AB54" s="20">
        <f t="shared" si="53"/>
      </c>
      <c r="AC54" s="36"/>
      <c r="AD54" s="20">
        <f t="shared" si="54"/>
      </c>
      <c r="AE54" s="20">
        <f t="shared" si="55"/>
      </c>
      <c r="AF54" s="20">
        <f t="shared" si="56"/>
      </c>
      <c r="AG54" s="20">
        <f t="shared" si="57"/>
      </c>
      <c r="AH54" s="20">
        <f t="shared" si="58"/>
      </c>
      <c r="AI54" s="20">
        <f t="shared" si="59"/>
      </c>
      <c r="AJ54" s="4"/>
      <c r="AK54" s="20">
        <f t="shared" ref="AK54:AP54" si="84">IF($A54="","",IFERROR(AD54/AD$31,0))</f>
      </c>
      <c r="AL54" s="20">
        <f t="shared" si="84"/>
      </c>
      <c r="AM54" s="20">
        <f t="shared" si="84"/>
      </c>
      <c r="AN54" s="20">
        <f t="shared" si="84"/>
      </c>
      <c r="AO54" s="20">
        <f t="shared" si="84"/>
      </c>
      <c r="AP54" s="20">
        <f t="shared" si="84"/>
      </c>
      <c r="AQ54" s="71" t="str">
        <f t="shared" si="61"/>
        <v>#DIV/0!</v>
      </c>
      <c r="AR54" s="4" t="str">
        <f t="shared" si="62"/>
        <v>#DIV/0!</v>
      </c>
      <c r="AS54" s="4"/>
      <c r="AT54" s="4"/>
      <c r="AU54" s="4"/>
    </row>
    <row r="55" ht="14.25" customHeight="1" spans="1:47" x14ac:dyDescent="0.25">
      <c r="A55" s="68">
        <f>IF(ISBLANK(CT!A55),"",CT!A55)</f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85" t="str">
        <f t="shared" si="47"/>
        <v>#DIV/0!</v>
      </c>
      <c r="V55" s="6"/>
      <c r="W55" s="20">
        <f t="shared" si="48"/>
      </c>
      <c r="X55" s="20">
        <f t="shared" si="49"/>
      </c>
      <c r="Y55" s="20">
        <f t="shared" si="50"/>
      </c>
      <c r="Z55" s="20">
        <f t="shared" si="51"/>
      </c>
      <c r="AA55" s="20">
        <f t="shared" si="52"/>
      </c>
      <c r="AB55" s="20">
        <f t="shared" si="53"/>
      </c>
      <c r="AC55" s="36"/>
      <c r="AD55" s="20">
        <f t="shared" si="54"/>
      </c>
      <c r="AE55" s="20">
        <f t="shared" si="55"/>
      </c>
      <c r="AF55" s="20">
        <f t="shared" si="56"/>
      </c>
      <c r="AG55" s="20">
        <f t="shared" si="57"/>
      </c>
      <c r="AH55" s="20">
        <f t="shared" si="58"/>
      </c>
      <c r="AI55" s="20">
        <f t="shared" si="59"/>
      </c>
      <c r="AJ55" s="4"/>
      <c r="AK55" s="20">
        <f t="shared" ref="AK55:AP55" si="85">IF($A55="","",IFERROR(AD55/AD$31,0))</f>
      </c>
      <c r="AL55" s="20">
        <f t="shared" si="85"/>
      </c>
      <c r="AM55" s="20">
        <f t="shared" si="85"/>
      </c>
      <c r="AN55" s="20">
        <f t="shared" si="85"/>
      </c>
      <c r="AO55" s="20">
        <f t="shared" si="85"/>
      </c>
      <c r="AP55" s="20">
        <f t="shared" si="85"/>
      </c>
      <c r="AQ55" s="71" t="str">
        <f t="shared" si="61"/>
        <v>#DIV/0!</v>
      </c>
      <c r="AR55" s="4" t="str">
        <f t="shared" si="62"/>
        <v>#DIV/0!</v>
      </c>
      <c r="AS55" s="4"/>
      <c r="AT55" s="4"/>
      <c r="AU55" s="4"/>
    </row>
    <row r="56" ht="14.25" customHeight="1" spans="1:47" x14ac:dyDescent="0.25">
      <c r="A56" s="68">
        <f>IF(ISBLANK(CT!A56),"",CT!A56)</f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85" t="str">
        <f t="shared" si="47"/>
        <v>#DIV/0!</v>
      </c>
      <c r="V56" s="6"/>
      <c r="W56" s="20">
        <f t="shared" si="48"/>
      </c>
      <c r="X56" s="20">
        <f t="shared" si="49"/>
      </c>
      <c r="Y56" s="20">
        <f t="shared" si="50"/>
      </c>
      <c r="Z56" s="20">
        <f t="shared" si="51"/>
      </c>
      <c r="AA56" s="20">
        <f t="shared" si="52"/>
      </c>
      <c r="AB56" s="20">
        <f t="shared" si="53"/>
      </c>
      <c r="AC56" s="36"/>
      <c r="AD56" s="20">
        <f t="shared" si="54"/>
      </c>
      <c r="AE56" s="20">
        <f t="shared" si="55"/>
      </c>
      <c r="AF56" s="20">
        <f t="shared" si="56"/>
      </c>
      <c r="AG56" s="20">
        <f t="shared" si="57"/>
      </c>
      <c r="AH56" s="20">
        <f t="shared" si="58"/>
      </c>
      <c r="AI56" s="20">
        <f t="shared" si="59"/>
      </c>
      <c r="AJ56" s="4"/>
      <c r="AK56" s="20">
        <f t="shared" ref="AK56:AP56" si="86">IF($A56="","",IFERROR(AD56/AD$31,0))</f>
      </c>
      <c r="AL56" s="20">
        <f t="shared" si="86"/>
      </c>
      <c r="AM56" s="20">
        <f t="shared" si="86"/>
      </c>
      <c r="AN56" s="20">
        <f t="shared" si="86"/>
      </c>
      <c r="AO56" s="20">
        <f t="shared" si="86"/>
      </c>
      <c r="AP56" s="20">
        <f t="shared" si="86"/>
      </c>
      <c r="AQ56" s="71" t="str">
        <f t="shared" si="61"/>
        <v>#DIV/0!</v>
      </c>
      <c r="AR56" s="4" t="str">
        <f t="shared" si="62"/>
        <v>#DIV/0!</v>
      </c>
      <c r="AS56" s="4"/>
      <c r="AT56" s="4"/>
      <c r="AU56" s="4"/>
    </row>
    <row r="57" ht="14.25" customHeight="1" spans="1:47" x14ac:dyDescent="0.25">
      <c r="A57" s="68">
        <f>IF(ISBLANK(CT!A57),"",CT!A57)</f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85" t="str">
        <f t="shared" si="47"/>
        <v>#DIV/0!</v>
      </c>
      <c r="V57" s="6"/>
      <c r="W57" s="20">
        <f t="shared" si="48"/>
      </c>
      <c r="X57" s="20">
        <f t="shared" si="49"/>
      </c>
      <c r="Y57" s="20">
        <f t="shared" si="50"/>
      </c>
      <c r="Z57" s="20">
        <f t="shared" si="51"/>
      </c>
      <c r="AA57" s="20">
        <f t="shared" si="52"/>
      </c>
      <c r="AB57" s="20">
        <f t="shared" si="53"/>
      </c>
      <c r="AC57" s="36"/>
      <c r="AD57" s="20">
        <f t="shared" si="54"/>
      </c>
      <c r="AE57" s="20">
        <f t="shared" si="55"/>
      </c>
      <c r="AF57" s="20">
        <f t="shared" si="56"/>
      </c>
      <c r="AG57" s="20">
        <f t="shared" si="57"/>
      </c>
      <c r="AH57" s="20">
        <f t="shared" si="58"/>
      </c>
      <c r="AI57" s="20">
        <f t="shared" si="59"/>
      </c>
      <c r="AJ57" s="4"/>
      <c r="AK57" s="20">
        <f t="shared" ref="AK57:AP57" si="87">IF($A57="","",IFERROR(AD57/AD$31,0))</f>
      </c>
      <c r="AL57" s="20">
        <f t="shared" si="87"/>
      </c>
      <c r="AM57" s="20">
        <f t="shared" si="87"/>
      </c>
      <c r="AN57" s="20">
        <f t="shared" si="87"/>
      </c>
      <c r="AO57" s="20">
        <f t="shared" si="87"/>
      </c>
      <c r="AP57" s="20">
        <f t="shared" si="87"/>
      </c>
      <c r="AQ57" s="71" t="str">
        <f t="shared" si="61"/>
        <v>#DIV/0!</v>
      </c>
      <c r="AR57" s="4" t="str">
        <f t="shared" si="62"/>
        <v>#DIV/0!</v>
      </c>
      <c r="AS57" s="4"/>
      <c r="AT57" s="4"/>
      <c r="AU57" s="4"/>
    </row>
    <row r="58" ht="14.25" customHeight="1" spans="1:47" x14ac:dyDescent="0.25">
      <c r="A58" s="68">
        <f>IF(ISBLANK(CT!A58),"",CT!A58)</f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85" t="str">
        <f t="shared" si="47"/>
        <v>#DIV/0!</v>
      </c>
      <c r="V58" s="6"/>
      <c r="W58" s="20">
        <f t="shared" si="48"/>
      </c>
      <c r="X58" s="20">
        <f t="shared" si="49"/>
      </c>
      <c r="Y58" s="20">
        <f t="shared" si="50"/>
      </c>
      <c r="Z58" s="20">
        <f t="shared" si="51"/>
      </c>
      <c r="AA58" s="20">
        <f t="shared" si="52"/>
      </c>
      <c r="AB58" s="20">
        <f t="shared" si="53"/>
      </c>
      <c r="AC58" s="36"/>
      <c r="AD58" s="20">
        <f t="shared" si="54"/>
      </c>
      <c r="AE58" s="20">
        <f t="shared" si="55"/>
      </c>
      <c r="AF58" s="20">
        <f t="shared" si="56"/>
      </c>
      <c r="AG58" s="20">
        <f t="shared" si="57"/>
      </c>
      <c r="AH58" s="20">
        <f t="shared" si="58"/>
      </c>
      <c r="AI58" s="20">
        <f t="shared" si="59"/>
      </c>
      <c r="AJ58" s="4"/>
      <c r="AK58" s="20">
        <f t="shared" ref="AK58:AP58" si="88">IF($A58="","",IFERROR(AD58/AD$31,0))</f>
      </c>
      <c r="AL58" s="20">
        <f t="shared" si="88"/>
      </c>
      <c r="AM58" s="20">
        <f t="shared" si="88"/>
      </c>
      <c r="AN58" s="20">
        <f t="shared" si="88"/>
      </c>
      <c r="AO58" s="20">
        <f t="shared" si="88"/>
      </c>
      <c r="AP58" s="20">
        <f t="shared" si="88"/>
      </c>
      <c r="AQ58" s="71" t="str">
        <f t="shared" si="61"/>
        <v>#DIV/0!</v>
      </c>
      <c r="AR58" s="4" t="str">
        <f t="shared" si="62"/>
        <v>#DIV/0!</v>
      </c>
      <c r="AS58" s="4"/>
      <c r="AT58" s="4"/>
      <c r="AU58" s="4"/>
    </row>
    <row r="59" ht="14.25" customHeight="1" spans="1:47" x14ac:dyDescent="0.25">
      <c r="A59" s="68">
        <f>IF(ISBLANK(CT!A59),"",CT!A59)</f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85" t="str">
        <f t="shared" si="47"/>
        <v>#DIV/0!</v>
      </c>
      <c r="V59" s="6"/>
      <c r="W59" s="20">
        <f t="shared" si="48"/>
      </c>
      <c r="X59" s="20">
        <f t="shared" si="49"/>
      </c>
      <c r="Y59" s="20">
        <f t="shared" si="50"/>
      </c>
      <c r="Z59" s="20">
        <f t="shared" si="51"/>
      </c>
      <c r="AA59" s="20">
        <f t="shared" si="52"/>
      </c>
      <c r="AB59" s="20">
        <f t="shared" si="53"/>
      </c>
      <c r="AC59" s="36"/>
      <c r="AD59" s="20">
        <f t="shared" si="54"/>
      </c>
      <c r="AE59" s="20">
        <f t="shared" si="55"/>
      </c>
      <c r="AF59" s="20">
        <f t="shared" si="56"/>
      </c>
      <c r="AG59" s="20">
        <f t="shared" si="57"/>
      </c>
      <c r="AH59" s="20">
        <f t="shared" si="58"/>
      </c>
      <c r="AI59" s="20">
        <f t="shared" si="59"/>
      </c>
      <c r="AJ59" s="4"/>
      <c r="AK59" s="20">
        <f t="shared" ref="AK59:AP59" si="89">IF($A59="","",IFERROR(AD59/AD$31,0))</f>
      </c>
      <c r="AL59" s="20">
        <f t="shared" si="89"/>
      </c>
      <c r="AM59" s="20">
        <f t="shared" si="89"/>
      </c>
      <c r="AN59" s="20">
        <f t="shared" si="89"/>
      </c>
      <c r="AO59" s="20">
        <f t="shared" si="89"/>
      </c>
      <c r="AP59" s="20">
        <f t="shared" si="89"/>
      </c>
      <c r="AQ59" s="71" t="str">
        <f t="shared" si="61"/>
        <v>#DIV/0!</v>
      </c>
      <c r="AR59" s="4" t="str">
        <f t="shared" si="62"/>
        <v>#DIV/0!</v>
      </c>
      <c r="AS59" s="4"/>
      <c r="AT59" s="4"/>
      <c r="AU59" s="4"/>
    </row>
    <row r="60" ht="14.25" customHeight="1" spans="1:47" x14ac:dyDescent="0.25">
      <c r="A60" s="68">
        <f>IF(ISBLANK(CT!A60),"",CT!A60)</f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85" t="str">
        <f t="shared" si="47"/>
        <v>#DIV/0!</v>
      </c>
      <c r="V60" s="6"/>
      <c r="W60" s="20">
        <f t="shared" si="48"/>
      </c>
      <c r="X60" s="20">
        <f t="shared" si="49"/>
      </c>
      <c r="Y60" s="20">
        <f t="shared" si="50"/>
      </c>
      <c r="Z60" s="20">
        <f t="shared" si="51"/>
      </c>
      <c r="AA60" s="20">
        <f t="shared" si="52"/>
      </c>
      <c r="AB60" s="20">
        <f t="shared" si="53"/>
      </c>
      <c r="AC60" s="36"/>
      <c r="AD60" s="20">
        <f t="shared" si="54"/>
      </c>
      <c r="AE60" s="20">
        <f t="shared" si="55"/>
      </c>
      <c r="AF60" s="20">
        <f t="shared" si="56"/>
      </c>
      <c r="AG60" s="20">
        <f t="shared" si="57"/>
      </c>
      <c r="AH60" s="20">
        <f t="shared" si="58"/>
      </c>
      <c r="AI60" s="20">
        <f t="shared" si="59"/>
      </c>
      <c r="AJ60" s="4"/>
      <c r="AK60" s="20">
        <f t="shared" ref="AK60:AP60" si="90">IF($A60="","",IFERROR(AD60/AD$31,0))</f>
      </c>
      <c r="AL60" s="20">
        <f t="shared" si="90"/>
      </c>
      <c r="AM60" s="20">
        <f t="shared" si="90"/>
      </c>
      <c r="AN60" s="20">
        <f t="shared" si="90"/>
      </c>
      <c r="AO60" s="20">
        <f t="shared" si="90"/>
      </c>
      <c r="AP60" s="20">
        <f t="shared" si="90"/>
      </c>
      <c r="AQ60" s="71" t="str">
        <f t="shared" si="61"/>
        <v>#DIV/0!</v>
      </c>
      <c r="AR60" s="4" t="str">
        <f t="shared" si="62"/>
        <v>#DIV/0!</v>
      </c>
      <c r="AS60" s="4"/>
      <c r="AT60" s="4"/>
      <c r="AU60" s="4"/>
    </row>
    <row r="61" ht="14.25" customHeight="1" spans="1:47" x14ac:dyDescent="0.25">
      <c r="A61" s="68">
        <f>IF(ISBLANK(CT!A61),"",CT!A61)</f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85" t="str">
        <f t="shared" si="47"/>
        <v>#DIV/0!</v>
      </c>
      <c r="V61" s="6"/>
      <c r="W61" s="20">
        <f t="shared" si="48"/>
      </c>
      <c r="X61" s="20">
        <f t="shared" si="49"/>
      </c>
      <c r="Y61" s="20">
        <f t="shared" si="50"/>
      </c>
      <c r="Z61" s="20">
        <f t="shared" si="51"/>
      </c>
      <c r="AA61" s="20">
        <f t="shared" si="52"/>
      </c>
      <c r="AB61" s="20">
        <f t="shared" si="53"/>
      </c>
      <c r="AC61" s="36"/>
      <c r="AD61" s="20">
        <f t="shared" si="54"/>
      </c>
      <c r="AE61" s="20">
        <f t="shared" si="55"/>
      </c>
      <c r="AF61" s="20">
        <f t="shared" si="56"/>
      </c>
      <c r="AG61" s="20">
        <f t="shared" si="57"/>
      </c>
      <c r="AH61" s="20">
        <f t="shared" si="58"/>
      </c>
      <c r="AI61" s="20">
        <f t="shared" si="59"/>
      </c>
      <c r="AJ61" s="4"/>
      <c r="AK61" s="20">
        <f t="shared" ref="AK61:AP61" si="91">IF($A61="","",IFERROR(AD61/AD$31,0))</f>
      </c>
      <c r="AL61" s="20">
        <f t="shared" si="91"/>
      </c>
      <c r="AM61" s="20">
        <f t="shared" si="91"/>
      </c>
      <c r="AN61" s="20">
        <f t="shared" si="91"/>
      </c>
      <c r="AO61" s="20">
        <f t="shared" si="91"/>
      </c>
      <c r="AP61" s="20">
        <f t="shared" si="91"/>
      </c>
      <c r="AQ61" s="71" t="str">
        <f t="shared" si="61"/>
        <v>#DIV/0!</v>
      </c>
      <c r="AR61" s="4" t="str">
        <f t="shared" si="62"/>
        <v>#DIV/0!</v>
      </c>
      <c r="AS61" s="4"/>
      <c r="AT61" s="4"/>
      <c r="AU61" s="4"/>
    </row>
    <row r="62" ht="14.25" customHeight="1" spans="1:47" x14ac:dyDescent="0.25">
      <c r="A62" s="68">
        <f>IF(ISBLANK(CT!A62),"",CT!A62)</f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85" t="str">
        <f t="shared" si="47"/>
        <v>#DIV/0!</v>
      </c>
      <c r="V62" s="6"/>
      <c r="W62" s="20">
        <f t="shared" si="48"/>
      </c>
      <c r="X62" s="20">
        <f t="shared" si="49"/>
      </c>
      <c r="Y62" s="20">
        <f t="shared" si="50"/>
      </c>
      <c r="Z62" s="20">
        <f t="shared" si="51"/>
      </c>
      <c r="AA62" s="20">
        <f t="shared" si="52"/>
      </c>
      <c r="AB62" s="20">
        <f t="shared" si="53"/>
      </c>
      <c r="AC62" s="36"/>
      <c r="AD62" s="20">
        <f t="shared" si="54"/>
      </c>
      <c r="AE62" s="20">
        <f t="shared" si="55"/>
      </c>
      <c r="AF62" s="20">
        <f t="shared" si="56"/>
      </c>
      <c r="AG62" s="20">
        <f t="shared" si="57"/>
      </c>
      <c r="AH62" s="20">
        <f t="shared" si="58"/>
      </c>
      <c r="AI62" s="20">
        <f t="shared" si="59"/>
      </c>
      <c r="AJ62" s="4"/>
      <c r="AK62" s="20">
        <f t="shared" ref="AK62:AP62" si="92">IF($A62="","",IFERROR(AD62/AD$31,0))</f>
      </c>
      <c r="AL62" s="20">
        <f t="shared" si="92"/>
      </c>
      <c r="AM62" s="20">
        <f t="shared" si="92"/>
      </c>
      <c r="AN62" s="20">
        <f t="shared" si="92"/>
      </c>
      <c r="AO62" s="20">
        <f t="shared" si="92"/>
      </c>
      <c r="AP62" s="20">
        <f t="shared" si="92"/>
      </c>
      <c r="AQ62" s="71" t="str">
        <f t="shared" si="61"/>
        <v>#DIV/0!</v>
      </c>
      <c r="AR62" s="4" t="str">
        <f t="shared" si="62"/>
        <v>#DIV/0!</v>
      </c>
      <c r="AS62" s="4"/>
      <c r="AT62" s="4"/>
      <c r="AU62" s="4"/>
    </row>
    <row r="63" ht="14.25" customHeight="1" spans="1:47" x14ac:dyDescent="0.25">
      <c r="A63" s="68">
        <f>IF(ISBLANK(CT!A63),"",CT!A63)</f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85" t="str">
        <f t="shared" si="47"/>
        <v>#DIV/0!</v>
      </c>
      <c r="V63" s="6"/>
      <c r="W63" s="20">
        <f t="shared" si="48"/>
      </c>
      <c r="X63" s="20">
        <f t="shared" si="49"/>
      </c>
      <c r="Y63" s="20">
        <f t="shared" si="50"/>
      </c>
      <c r="Z63" s="20">
        <f t="shared" si="51"/>
      </c>
      <c r="AA63" s="20">
        <f t="shared" si="52"/>
      </c>
      <c r="AB63" s="20">
        <f t="shared" si="53"/>
      </c>
      <c r="AC63" s="36"/>
      <c r="AD63" s="20">
        <f t="shared" si="54"/>
      </c>
      <c r="AE63" s="20">
        <f t="shared" si="55"/>
      </c>
      <c r="AF63" s="20">
        <f t="shared" si="56"/>
      </c>
      <c r="AG63" s="20">
        <f t="shared" si="57"/>
      </c>
      <c r="AH63" s="20">
        <f t="shared" si="58"/>
      </c>
      <c r="AI63" s="20">
        <f t="shared" si="59"/>
      </c>
      <c r="AJ63" s="4"/>
      <c r="AK63" s="20">
        <f t="shared" ref="AK63:AP63" si="93">IF($A63="","",IFERROR(AD63/AD$31,0))</f>
      </c>
      <c r="AL63" s="20">
        <f t="shared" si="93"/>
      </c>
      <c r="AM63" s="20">
        <f t="shared" si="93"/>
      </c>
      <c r="AN63" s="20">
        <f t="shared" si="93"/>
      </c>
      <c r="AO63" s="20">
        <f t="shared" si="93"/>
      </c>
      <c r="AP63" s="20">
        <f t="shared" si="93"/>
      </c>
      <c r="AQ63" s="71" t="str">
        <f t="shared" si="61"/>
        <v>#DIV/0!</v>
      </c>
      <c r="AR63" s="4" t="str">
        <f t="shared" si="62"/>
        <v>#DIV/0!</v>
      </c>
      <c r="AS63" s="4"/>
      <c r="AT63" s="4"/>
      <c r="AU63" s="4"/>
    </row>
    <row r="64" ht="14.25" customHeight="1" spans="1:47" x14ac:dyDescent="0.25">
      <c r="A64" s="68">
        <f>IF(ISBLANK(CT!A64),"",CT!A64)</f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85" t="str">
        <f t="shared" si="47"/>
        <v>#DIV/0!</v>
      </c>
      <c r="V64" s="6"/>
      <c r="W64" s="20">
        <f t="shared" si="48"/>
      </c>
      <c r="X64" s="20">
        <f t="shared" si="49"/>
      </c>
      <c r="Y64" s="20">
        <f t="shared" si="50"/>
      </c>
      <c r="Z64" s="20">
        <f t="shared" si="51"/>
      </c>
      <c r="AA64" s="20">
        <f t="shared" si="52"/>
      </c>
      <c r="AB64" s="20">
        <f t="shared" si="53"/>
      </c>
      <c r="AC64" s="36"/>
      <c r="AD64" s="20">
        <f t="shared" si="54"/>
      </c>
      <c r="AE64" s="20">
        <f t="shared" si="55"/>
      </c>
      <c r="AF64" s="20">
        <f t="shared" si="56"/>
      </c>
      <c r="AG64" s="20">
        <f t="shared" si="57"/>
      </c>
      <c r="AH64" s="20">
        <f t="shared" si="58"/>
      </c>
      <c r="AI64" s="20">
        <f t="shared" si="59"/>
      </c>
      <c r="AJ64" s="4"/>
      <c r="AK64" s="20">
        <f t="shared" ref="AK64:AP64" si="94">IF($A64="","",IFERROR(AD64/AD$31,0))</f>
      </c>
      <c r="AL64" s="20">
        <f t="shared" si="94"/>
      </c>
      <c r="AM64" s="20">
        <f t="shared" si="94"/>
      </c>
      <c r="AN64" s="20">
        <f t="shared" si="94"/>
      </c>
      <c r="AO64" s="20">
        <f t="shared" si="94"/>
      </c>
      <c r="AP64" s="20">
        <f t="shared" si="94"/>
      </c>
      <c r="AQ64" s="71" t="str">
        <f t="shared" si="61"/>
        <v>#DIV/0!</v>
      </c>
      <c r="AR64" s="4" t="str">
        <f t="shared" si="62"/>
        <v>#DIV/0!</v>
      </c>
      <c r="AS64" s="4"/>
      <c r="AT64" s="4"/>
      <c r="AU64" s="4"/>
    </row>
    <row r="65" ht="14.25" customHeight="1" spans="1:47" x14ac:dyDescent="0.25">
      <c r="A65" s="68">
        <f>IF(ISBLANK(CT!A65),"",CT!A65)</f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85" t="str">
        <f t="shared" si="47"/>
        <v>#DIV/0!</v>
      </c>
      <c r="V65" s="6"/>
      <c r="W65" s="20">
        <f t="shared" si="48"/>
      </c>
      <c r="X65" s="20">
        <f t="shared" si="49"/>
      </c>
      <c r="Y65" s="20">
        <f t="shared" si="50"/>
      </c>
      <c r="Z65" s="20">
        <f t="shared" si="51"/>
      </c>
      <c r="AA65" s="20">
        <f t="shared" si="52"/>
      </c>
      <c r="AB65" s="20">
        <f t="shared" si="53"/>
      </c>
      <c r="AC65" s="36"/>
      <c r="AD65" s="20">
        <f t="shared" si="54"/>
      </c>
      <c r="AE65" s="20">
        <f t="shared" si="55"/>
      </c>
      <c r="AF65" s="20">
        <f t="shared" si="56"/>
      </c>
      <c r="AG65" s="20">
        <f t="shared" si="57"/>
      </c>
      <c r="AH65" s="20">
        <f t="shared" si="58"/>
      </c>
      <c r="AI65" s="20">
        <f t="shared" si="59"/>
      </c>
      <c r="AJ65" s="4"/>
      <c r="AK65" s="20">
        <f t="shared" ref="AK65:AP65" si="95">IF($A65="","",IFERROR(AD65/AD$31,0))</f>
      </c>
      <c r="AL65" s="20">
        <f t="shared" si="95"/>
      </c>
      <c r="AM65" s="20">
        <f t="shared" si="95"/>
      </c>
      <c r="AN65" s="20">
        <f t="shared" si="95"/>
      </c>
      <c r="AO65" s="20">
        <f t="shared" si="95"/>
      </c>
      <c r="AP65" s="20">
        <f t="shared" si="95"/>
      </c>
      <c r="AQ65" s="71" t="str">
        <f t="shared" si="61"/>
        <v>#DIV/0!</v>
      </c>
      <c r="AR65" s="4" t="str">
        <f t="shared" si="62"/>
        <v>#DIV/0!</v>
      </c>
      <c r="AS65" s="4"/>
      <c r="AT65" s="4"/>
      <c r="AU65" s="4"/>
    </row>
    <row r="66" ht="14.25" customHeight="1" spans="1:47" x14ac:dyDescent="0.25">
      <c r="A66" s="68">
        <f>IF(ISBLANK(CT!A66),"",CT!A66)</f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85" t="str">
        <f t="shared" si="47"/>
        <v>#DIV/0!</v>
      </c>
      <c r="V66" s="6"/>
      <c r="W66" s="20">
        <f t="shared" si="48"/>
      </c>
      <c r="X66" s="20">
        <f t="shared" si="49"/>
      </c>
      <c r="Y66" s="20">
        <f t="shared" si="50"/>
      </c>
      <c r="Z66" s="20">
        <f t="shared" si="51"/>
      </c>
      <c r="AA66" s="20">
        <f t="shared" si="52"/>
      </c>
      <c r="AB66" s="20">
        <f t="shared" si="53"/>
      </c>
      <c r="AC66" s="36"/>
      <c r="AD66" s="20">
        <f t="shared" si="54"/>
      </c>
      <c r="AE66" s="20">
        <f t="shared" si="55"/>
      </c>
      <c r="AF66" s="20">
        <f t="shared" si="56"/>
      </c>
      <c r="AG66" s="20">
        <f t="shared" si="57"/>
      </c>
      <c r="AH66" s="20">
        <f t="shared" si="58"/>
      </c>
      <c r="AI66" s="20">
        <f t="shared" si="59"/>
      </c>
      <c r="AJ66" s="4"/>
      <c r="AK66" s="20">
        <f t="shared" ref="AK66:AP66" si="96">IF($A66="","",IFERROR(AD66/AD$31,0))</f>
      </c>
      <c r="AL66" s="20">
        <f t="shared" si="96"/>
      </c>
      <c r="AM66" s="20">
        <f t="shared" si="96"/>
      </c>
      <c r="AN66" s="20">
        <f t="shared" si="96"/>
      </c>
      <c r="AO66" s="20">
        <f t="shared" si="96"/>
      </c>
      <c r="AP66" s="20">
        <f t="shared" si="96"/>
      </c>
      <c r="AQ66" s="71" t="str">
        <f t="shared" si="61"/>
        <v>#DIV/0!</v>
      </c>
      <c r="AR66" s="4" t="str">
        <f t="shared" si="62"/>
        <v>#DIV/0!</v>
      </c>
      <c r="AS66" s="4"/>
      <c r="AT66" s="4"/>
      <c r="AU66" s="4"/>
    </row>
    <row r="67" ht="14.25" customHeight="1" spans="1:47" x14ac:dyDescent="0.25">
      <c r="A67" s="68">
        <f>IF(ISBLANK(CT!A67),"",CT!A67)</f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85" t="str">
        <f t="shared" si="47"/>
        <v>#DIV/0!</v>
      </c>
      <c r="V67" s="6"/>
      <c r="W67" s="20">
        <f t="shared" si="48"/>
      </c>
      <c r="X67" s="20">
        <f t="shared" si="49"/>
      </c>
      <c r="Y67" s="20">
        <f t="shared" si="50"/>
      </c>
      <c r="Z67" s="20">
        <f t="shared" si="51"/>
      </c>
      <c r="AA67" s="20">
        <f t="shared" si="52"/>
      </c>
      <c r="AB67" s="20">
        <f t="shared" si="53"/>
      </c>
      <c r="AC67" s="36"/>
      <c r="AD67" s="20">
        <f t="shared" si="54"/>
      </c>
      <c r="AE67" s="20">
        <f t="shared" si="55"/>
      </c>
      <c r="AF67" s="20">
        <f t="shared" si="56"/>
      </c>
      <c r="AG67" s="20">
        <f t="shared" si="57"/>
      </c>
      <c r="AH67" s="20">
        <f t="shared" si="58"/>
      </c>
      <c r="AI67" s="20">
        <f t="shared" si="59"/>
      </c>
      <c r="AJ67" s="4"/>
      <c r="AK67" s="20">
        <f t="shared" ref="AK67:AP67" si="97">IF($A67="","",IFERROR(AD67/AD$31,0))</f>
      </c>
      <c r="AL67" s="20">
        <f t="shared" si="97"/>
      </c>
      <c r="AM67" s="20">
        <f t="shared" si="97"/>
      </c>
      <c r="AN67" s="20">
        <f t="shared" si="97"/>
      </c>
      <c r="AO67" s="20">
        <f t="shared" si="97"/>
      </c>
      <c r="AP67" s="20">
        <f t="shared" si="97"/>
      </c>
      <c r="AQ67" s="71" t="str">
        <f t="shared" si="61"/>
        <v>#DIV/0!</v>
      </c>
      <c r="AR67" s="4" t="str">
        <f t="shared" si="62"/>
        <v>#DIV/0!</v>
      </c>
      <c r="AS67" s="4"/>
      <c r="AT67" s="4"/>
      <c r="AU67" s="4"/>
    </row>
    <row r="68" ht="14.25" customHeight="1" spans="1:47" x14ac:dyDescent="0.25">
      <c r="A68" s="68">
        <f>IF(ISBLANK(CT!A68),"",CT!A68)</f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85" t="str">
        <f t="shared" si="47"/>
        <v>#DIV/0!</v>
      </c>
      <c r="V68" s="6"/>
      <c r="W68" s="20">
        <f t="shared" si="48"/>
      </c>
      <c r="X68" s="20">
        <f t="shared" si="49"/>
      </c>
      <c r="Y68" s="20">
        <f t="shared" si="50"/>
      </c>
      <c r="Z68" s="20">
        <f t="shared" si="51"/>
      </c>
      <c r="AA68" s="20">
        <f t="shared" si="52"/>
      </c>
      <c r="AB68" s="20">
        <f t="shared" si="53"/>
      </c>
      <c r="AC68" s="36"/>
      <c r="AD68" s="20">
        <f t="shared" si="54"/>
      </c>
      <c r="AE68" s="20">
        <f t="shared" si="55"/>
      </c>
      <c r="AF68" s="20">
        <f t="shared" si="56"/>
      </c>
      <c r="AG68" s="20">
        <f t="shared" si="57"/>
      </c>
      <c r="AH68" s="20">
        <f t="shared" si="58"/>
      </c>
      <c r="AI68" s="20">
        <f t="shared" si="59"/>
      </c>
      <c r="AJ68" s="4"/>
      <c r="AK68" s="20">
        <f t="shared" ref="AK68:AP68" si="98">IF($A68="","",IFERROR(AD68/AD$31,0))</f>
      </c>
      <c r="AL68" s="20">
        <f t="shared" si="98"/>
      </c>
      <c r="AM68" s="20">
        <f t="shared" si="98"/>
      </c>
      <c r="AN68" s="20">
        <f t="shared" si="98"/>
      </c>
      <c r="AO68" s="20">
        <f t="shared" si="98"/>
      </c>
      <c r="AP68" s="20">
        <f t="shared" si="98"/>
      </c>
      <c r="AQ68" s="71" t="str">
        <f t="shared" si="61"/>
        <v>#DIV/0!</v>
      </c>
      <c r="AR68" s="4" t="str">
        <f t="shared" si="62"/>
        <v>#DIV/0!</v>
      </c>
      <c r="AS68" s="4"/>
      <c r="AT68" s="4"/>
      <c r="AU68" s="4"/>
    </row>
    <row r="69" ht="14.25" customHeight="1" spans="1:47" x14ac:dyDescent="0.25">
      <c r="A69" s="68">
        <f>IF(ISBLANK(CT!A69),"",CT!A69)</f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85" t="str">
        <f t="shared" si="47"/>
        <v>#DIV/0!</v>
      </c>
      <c r="V69" s="6"/>
      <c r="W69" s="20">
        <f t="shared" si="48"/>
      </c>
      <c r="X69" s="20">
        <f t="shared" si="49"/>
      </c>
      <c r="Y69" s="20">
        <f t="shared" si="50"/>
      </c>
      <c r="Z69" s="20">
        <f t="shared" si="51"/>
      </c>
      <c r="AA69" s="20">
        <f t="shared" si="52"/>
      </c>
      <c r="AB69" s="20">
        <f t="shared" si="53"/>
      </c>
      <c r="AC69" s="36"/>
      <c r="AD69" s="20">
        <f t="shared" si="54"/>
      </c>
      <c r="AE69" s="20">
        <f t="shared" si="55"/>
      </c>
      <c r="AF69" s="20">
        <f t="shared" si="56"/>
      </c>
      <c r="AG69" s="20">
        <f t="shared" si="57"/>
      </c>
      <c r="AH69" s="20">
        <f t="shared" si="58"/>
      </c>
      <c r="AI69" s="20">
        <f t="shared" si="59"/>
      </c>
      <c r="AJ69" s="4"/>
      <c r="AK69" s="20">
        <f t="shared" ref="AK69:AP69" si="99">IF($A69="","",IFERROR(AD69/AD$31,0))</f>
      </c>
      <c r="AL69" s="20">
        <f t="shared" si="99"/>
      </c>
      <c r="AM69" s="20">
        <f t="shared" si="99"/>
      </c>
      <c r="AN69" s="20">
        <f t="shared" si="99"/>
      </c>
      <c r="AO69" s="20">
        <f t="shared" si="99"/>
      </c>
      <c r="AP69" s="20">
        <f t="shared" si="99"/>
      </c>
      <c r="AQ69" s="71" t="str">
        <f t="shared" si="61"/>
        <v>#DIV/0!</v>
      </c>
      <c r="AR69" s="4" t="str">
        <f t="shared" si="62"/>
        <v>#DIV/0!</v>
      </c>
      <c r="AS69" s="4"/>
      <c r="AT69" s="4"/>
      <c r="AU69" s="4"/>
    </row>
    <row r="70" ht="14.25" customHeight="1" spans="1:47" x14ac:dyDescent="0.25">
      <c r="A70" s="68">
        <f>IF(ISBLANK(CT!A70),"",CT!A70)</f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85" t="str">
        <f t="shared" si="47"/>
        <v>#DIV/0!</v>
      </c>
      <c r="V70" s="6"/>
      <c r="W70" s="20">
        <f t="shared" si="48"/>
      </c>
      <c r="X70" s="20">
        <f t="shared" si="49"/>
      </c>
      <c r="Y70" s="20">
        <f t="shared" si="50"/>
      </c>
      <c r="Z70" s="20">
        <f t="shared" si="51"/>
      </c>
      <c r="AA70" s="20">
        <f t="shared" si="52"/>
      </c>
      <c r="AB70" s="20">
        <f t="shared" si="53"/>
      </c>
      <c r="AC70" s="36"/>
      <c r="AD70" s="20">
        <f t="shared" si="54"/>
      </c>
      <c r="AE70" s="20">
        <f t="shared" si="55"/>
      </c>
      <c r="AF70" s="20">
        <f t="shared" si="56"/>
      </c>
      <c r="AG70" s="20">
        <f t="shared" si="57"/>
      </c>
      <c r="AH70" s="20">
        <f t="shared" si="58"/>
      </c>
      <c r="AI70" s="20">
        <f t="shared" si="59"/>
      </c>
      <c r="AJ70" s="4"/>
      <c r="AK70" s="20">
        <f t="shared" ref="AK70:AP70" si="100">IF($A70="","",IFERROR(AD70/AD$31,0))</f>
      </c>
      <c r="AL70" s="20">
        <f t="shared" si="100"/>
      </c>
      <c r="AM70" s="20">
        <f t="shared" si="100"/>
      </c>
      <c r="AN70" s="20">
        <f t="shared" si="100"/>
      </c>
      <c r="AO70" s="20">
        <f t="shared" si="100"/>
      </c>
      <c r="AP70" s="20">
        <f t="shared" si="100"/>
      </c>
      <c r="AQ70" s="71" t="str">
        <f t="shared" si="61"/>
        <v>#DIV/0!</v>
      </c>
      <c r="AR70" s="4" t="str">
        <f t="shared" si="62"/>
        <v>#DIV/0!</v>
      </c>
      <c r="AS70" s="4"/>
      <c r="AT70" s="4"/>
      <c r="AU70" s="4"/>
    </row>
    <row r="71" ht="14.25" customHeight="1" spans="1:47" x14ac:dyDescent="0.25">
      <c r="A71" s="68">
        <f>IF(ISBLANK(CT!A71),"",CT!A71)</f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85" t="str">
        <f t="shared" si="47"/>
        <v>#DIV/0!</v>
      </c>
      <c r="V71" s="6"/>
      <c r="W71" s="20">
        <f t="shared" si="48"/>
      </c>
      <c r="X71" s="20">
        <f t="shared" si="49"/>
      </c>
      <c r="Y71" s="20">
        <f t="shared" si="50"/>
      </c>
      <c r="Z71" s="20">
        <f t="shared" si="51"/>
      </c>
      <c r="AA71" s="20">
        <f t="shared" si="52"/>
      </c>
      <c r="AB71" s="20">
        <f t="shared" si="53"/>
      </c>
      <c r="AC71" s="36"/>
      <c r="AD71" s="20">
        <f t="shared" si="54"/>
      </c>
      <c r="AE71" s="20">
        <f t="shared" si="55"/>
      </c>
      <c r="AF71" s="20">
        <f t="shared" si="56"/>
      </c>
      <c r="AG71" s="20">
        <f t="shared" si="57"/>
      </c>
      <c r="AH71" s="20">
        <f t="shared" si="58"/>
      </c>
      <c r="AI71" s="20">
        <f t="shared" si="59"/>
      </c>
      <c r="AJ71" s="4"/>
      <c r="AK71" s="20">
        <f t="shared" ref="AK71:AP71" si="101">IF($A71="","",IFERROR(AD71/AD$31,0))</f>
      </c>
      <c r="AL71" s="20">
        <f t="shared" si="101"/>
      </c>
      <c r="AM71" s="20">
        <f t="shared" si="101"/>
      </c>
      <c r="AN71" s="20">
        <f t="shared" si="101"/>
      </c>
      <c r="AO71" s="20">
        <f t="shared" si="101"/>
      </c>
      <c r="AP71" s="20">
        <f t="shared" si="101"/>
      </c>
      <c r="AQ71" s="71" t="str">
        <f t="shared" si="61"/>
        <v>#DIV/0!</v>
      </c>
      <c r="AR71" s="4" t="str">
        <f t="shared" si="62"/>
        <v>#DIV/0!</v>
      </c>
      <c r="AS71" s="4"/>
      <c r="AT71" s="4"/>
      <c r="AU71" s="4"/>
    </row>
    <row r="72" ht="14.25" customHeight="1" spans="1:47" x14ac:dyDescent="0.25">
      <c r="A72" s="68">
        <f>IF(ISBLANK(CT!A72),"",CT!A72)</f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85" t="str">
        <f t="shared" si="47"/>
        <v>#DIV/0!</v>
      </c>
      <c r="V72" s="6"/>
      <c r="W72" s="20">
        <f t="shared" si="48"/>
      </c>
      <c r="X72" s="20">
        <f t="shared" si="49"/>
      </c>
      <c r="Y72" s="20">
        <f t="shared" si="50"/>
      </c>
      <c r="Z72" s="20">
        <f t="shared" si="51"/>
      </c>
      <c r="AA72" s="20">
        <f t="shared" si="52"/>
      </c>
      <c r="AB72" s="20">
        <f t="shared" si="53"/>
      </c>
      <c r="AC72" s="36"/>
      <c r="AD72" s="20">
        <f t="shared" si="54"/>
      </c>
      <c r="AE72" s="20">
        <f t="shared" si="55"/>
      </c>
      <c r="AF72" s="20">
        <f t="shared" si="56"/>
      </c>
      <c r="AG72" s="20">
        <f t="shared" si="57"/>
      </c>
      <c r="AH72" s="20">
        <f t="shared" si="58"/>
      </c>
      <c r="AI72" s="20">
        <f t="shared" si="59"/>
      </c>
      <c r="AJ72" s="4"/>
      <c r="AK72" s="20">
        <f t="shared" ref="AK72:AP72" si="102">IF($A72="","",IFERROR(AD72/AD$31,0))</f>
      </c>
      <c r="AL72" s="20">
        <f t="shared" si="102"/>
      </c>
      <c r="AM72" s="20">
        <f t="shared" si="102"/>
      </c>
      <c r="AN72" s="20">
        <f t="shared" si="102"/>
      </c>
      <c r="AO72" s="20">
        <f t="shared" si="102"/>
      </c>
      <c r="AP72" s="20">
        <f t="shared" si="102"/>
      </c>
      <c r="AQ72" s="71" t="str">
        <f t="shared" si="61"/>
        <v>#DIV/0!</v>
      </c>
      <c r="AR72" s="4" t="str">
        <f t="shared" si="62"/>
        <v>#DIV/0!</v>
      </c>
      <c r="AS72" s="4"/>
      <c r="AT72" s="4"/>
      <c r="AU72" s="4"/>
    </row>
    <row r="73" ht="14.25" customHeight="1" spans="1:47" x14ac:dyDescent="0.25">
      <c r="A73" s="68">
        <f>IF(ISBLANK(CT!A73),"",CT!A73)</f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85" t="str">
        <f t="shared" si="47"/>
        <v>#DIV/0!</v>
      </c>
      <c r="V73" s="6"/>
      <c r="W73" s="20">
        <f t="shared" si="48"/>
      </c>
      <c r="X73" s="20">
        <f t="shared" si="49"/>
      </c>
      <c r="Y73" s="20">
        <f t="shared" si="50"/>
      </c>
      <c r="Z73" s="20">
        <f t="shared" si="51"/>
      </c>
      <c r="AA73" s="20">
        <f t="shared" si="52"/>
      </c>
      <c r="AB73" s="20">
        <f t="shared" si="53"/>
      </c>
      <c r="AC73" s="36"/>
      <c r="AD73" s="20">
        <f t="shared" si="54"/>
      </c>
      <c r="AE73" s="20">
        <f t="shared" si="55"/>
      </c>
      <c r="AF73" s="20">
        <f t="shared" si="56"/>
      </c>
      <c r="AG73" s="20">
        <f t="shared" si="57"/>
      </c>
      <c r="AH73" s="20">
        <f t="shared" si="58"/>
      </c>
      <c r="AI73" s="20">
        <f t="shared" si="59"/>
      </c>
      <c r="AJ73" s="4"/>
      <c r="AK73" s="20">
        <f t="shared" ref="AK73:AP73" si="103">IF($A73="","",IFERROR(AD73/AD$31,0))</f>
      </c>
      <c r="AL73" s="20">
        <f t="shared" si="103"/>
      </c>
      <c r="AM73" s="20">
        <f t="shared" si="103"/>
      </c>
      <c r="AN73" s="20">
        <f t="shared" si="103"/>
      </c>
      <c r="AO73" s="20">
        <f t="shared" si="103"/>
      </c>
      <c r="AP73" s="20">
        <f t="shared" si="103"/>
      </c>
      <c r="AQ73" s="71" t="str">
        <f t="shared" si="61"/>
        <v>#DIV/0!</v>
      </c>
      <c r="AR73" s="4" t="str">
        <f t="shared" si="62"/>
        <v>#DIV/0!</v>
      </c>
      <c r="AS73" s="4"/>
      <c r="AT73" s="4"/>
      <c r="AU73" s="4"/>
    </row>
    <row r="74" ht="14.25" customHeight="1" spans="1:47" x14ac:dyDescent="0.25">
      <c r="A74" s="68">
        <f>IF(ISBLANK(CT!A74),"",CT!A74)</f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85" t="str">
        <f t="shared" si="47"/>
        <v>#DIV/0!</v>
      </c>
      <c r="V74" s="6"/>
      <c r="W74" s="20">
        <f t="shared" si="48"/>
      </c>
      <c r="X74" s="20">
        <f t="shared" si="49"/>
      </c>
      <c r="Y74" s="20">
        <f t="shared" si="50"/>
      </c>
      <c r="Z74" s="20">
        <f t="shared" si="51"/>
      </c>
      <c r="AA74" s="20">
        <f t="shared" si="52"/>
      </c>
      <c r="AB74" s="20">
        <f t="shared" si="53"/>
      </c>
      <c r="AC74" s="36"/>
      <c r="AD74" s="20">
        <f t="shared" si="54"/>
      </c>
      <c r="AE74" s="20">
        <f t="shared" si="55"/>
      </c>
      <c r="AF74" s="20">
        <f t="shared" si="56"/>
      </c>
      <c r="AG74" s="20">
        <f t="shared" si="57"/>
      </c>
      <c r="AH74" s="20">
        <f t="shared" si="58"/>
      </c>
      <c r="AI74" s="20">
        <f t="shared" si="59"/>
      </c>
      <c r="AJ74" s="4"/>
      <c r="AK74" s="20">
        <f t="shared" ref="AK74:AP74" si="104">IF($A74="","",IFERROR(AD74/AD$31,0))</f>
      </c>
      <c r="AL74" s="20">
        <f t="shared" si="104"/>
      </c>
      <c r="AM74" s="20">
        <f t="shared" si="104"/>
      </c>
      <c r="AN74" s="20">
        <f t="shared" si="104"/>
      </c>
      <c r="AO74" s="20">
        <f t="shared" si="104"/>
      </c>
      <c r="AP74" s="20">
        <f t="shared" si="104"/>
      </c>
      <c r="AQ74" s="71" t="str">
        <f t="shared" si="61"/>
        <v>#DIV/0!</v>
      </c>
      <c r="AR74" s="4" t="str">
        <f t="shared" si="62"/>
        <v>#DIV/0!</v>
      </c>
      <c r="AS74" s="4"/>
      <c r="AT74" s="4"/>
      <c r="AU74" s="4"/>
    </row>
    <row r="75" ht="14.25" customHeight="1" spans="1:47" x14ac:dyDescent="0.25">
      <c r="A75" s="68">
        <f>IF(ISBLANK(CT!A75),"",CT!A75)</f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85" t="str">
        <f t="shared" si="47"/>
        <v>#DIV/0!</v>
      </c>
      <c r="V75" s="6"/>
      <c r="W75" s="20">
        <f t="shared" si="48"/>
      </c>
      <c r="X75" s="20">
        <f t="shared" si="49"/>
      </c>
      <c r="Y75" s="20">
        <f t="shared" si="50"/>
      </c>
      <c r="Z75" s="20">
        <f t="shared" si="51"/>
      </c>
      <c r="AA75" s="20">
        <f t="shared" si="52"/>
      </c>
      <c r="AB75" s="20">
        <f t="shared" si="53"/>
      </c>
      <c r="AC75" s="36"/>
      <c r="AD75" s="20">
        <f t="shared" si="54"/>
      </c>
      <c r="AE75" s="20">
        <f t="shared" si="55"/>
      </c>
      <c r="AF75" s="20">
        <f t="shared" si="56"/>
      </c>
      <c r="AG75" s="20">
        <f t="shared" si="57"/>
      </c>
      <c r="AH75" s="20">
        <f t="shared" si="58"/>
      </c>
      <c r="AI75" s="20">
        <f t="shared" si="59"/>
      </c>
      <c r="AJ75" s="4"/>
      <c r="AK75" s="20">
        <f t="shared" ref="AK75:AP75" si="105">IF($A75="","",IFERROR(AD75/AD$31,0))</f>
      </c>
      <c r="AL75" s="20">
        <f t="shared" si="105"/>
      </c>
      <c r="AM75" s="20">
        <f t="shared" si="105"/>
      </c>
      <c r="AN75" s="20">
        <f t="shared" si="105"/>
      </c>
      <c r="AO75" s="20">
        <f t="shared" si="105"/>
      </c>
      <c r="AP75" s="20">
        <f t="shared" si="105"/>
      </c>
      <c r="AQ75" s="71" t="str">
        <f t="shared" si="61"/>
        <v>#DIV/0!</v>
      </c>
      <c r="AR75" s="4" t="str">
        <f t="shared" si="62"/>
        <v>#DIV/0!</v>
      </c>
      <c r="AS75" s="4"/>
      <c r="AT75" s="4"/>
      <c r="AU75" s="4"/>
    </row>
    <row r="76" ht="14.25" customHeight="1" spans="1:47" x14ac:dyDescent="0.25">
      <c r="A76" s="68">
        <f>IF(ISBLANK(CT!A76),"",CT!A76)</f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85" t="str">
        <f t="shared" si="47"/>
        <v>#DIV/0!</v>
      </c>
      <c r="V76" s="6"/>
      <c r="W76" s="20">
        <f t="shared" si="48"/>
      </c>
      <c r="X76" s="20">
        <f t="shared" si="49"/>
      </c>
      <c r="Y76" s="20">
        <f t="shared" si="50"/>
      </c>
      <c r="Z76" s="20">
        <f t="shared" si="51"/>
      </c>
      <c r="AA76" s="20">
        <f t="shared" si="52"/>
      </c>
      <c r="AB76" s="20">
        <f t="shared" si="53"/>
      </c>
      <c r="AC76" s="36"/>
      <c r="AD76" s="20">
        <f t="shared" si="54"/>
      </c>
      <c r="AE76" s="20">
        <f t="shared" si="55"/>
      </c>
      <c r="AF76" s="20">
        <f t="shared" si="56"/>
      </c>
      <c r="AG76" s="20">
        <f t="shared" si="57"/>
      </c>
      <c r="AH76" s="20">
        <f t="shared" si="58"/>
      </c>
      <c r="AI76" s="20">
        <f t="shared" si="59"/>
      </c>
      <c r="AJ76" s="4"/>
      <c r="AK76" s="20">
        <f t="shared" ref="AK76:AP76" si="106">IF($A76="","",IFERROR(AD76/AD$31,0))</f>
      </c>
      <c r="AL76" s="20">
        <f t="shared" si="106"/>
      </c>
      <c r="AM76" s="20">
        <f t="shared" si="106"/>
      </c>
      <c r="AN76" s="20">
        <f t="shared" si="106"/>
      </c>
      <c r="AO76" s="20">
        <f t="shared" si="106"/>
      </c>
      <c r="AP76" s="20">
        <f t="shared" si="106"/>
      </c>
      <c r="AQ76" s="71" t="str">
        <f t="shared" si="61"/>
        <v>#DIV/0!</v>
      </c>
      <c r="AR76" s="4" t="str">
        <f t="shared" si="62"/>
        <v>#DIV/0!</v>
      </c>
      <c r="AS76" s="4"/>
      <c r="AT76" s="4"/>
      <c r="AU76" s="4"/>
    </row>
    <row r="77" ht="14.25" customHeight="1" spans="1:47" x14ac:dyDescent="0.25">
      <c r="A77" s="68">
        <f>IF(ISBLANK(CT!A77),"",CT!A77)</f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85" t="str">
        <f t="shared" si="47"/>
        <v>#DIV/0!</v>
      </c>
      <c r="V77" s="6"/>
      <c r="W77" s="20">
        <f t="shared" si="48"/>
      </c>
      <c r="X77" s="20">
        <f t="shared" si="49"/>
      </c>
      <c r="Y77" s="20">
        <f t="shared" si="50"/>
      </c>
      <c r="Z77" s="20">
        <f t="shared" si="51"/>
      </c>
      <c r="AA77" s="20">
        <f t="shared" si="52"/>
      </c>
      <c r="AB77" s="20">
        <f t="shared" si="53"/>
      </c>
      <c r="AC77" s="36"/>
      <c r="AD77" s="20">
        <f t="shared" si="54"/>
      </c>
      <c r="AE77" s="20">
        <f t="shared" si="55"/>
      </c>
      <c r="AF77" s="20">
        <f t="shared" si="56"/>
      </c>
      <c r="AG77" s="20">
        <f t="shared" si="57"/>
      </c>
      <c r="AH77" s="20">
        <f t="shared" si="58"/>
      </c>
      <c r="AI77" s="20">
        <f t="shared" si="59"/>
      </c>
      <c r="AJ77" s="4"/>
      <c r="AK77" s="20">
        <f t="shared" ref="AK77:AP77" si="107">IF($A77="","",IFERROR(AD77/AD$31,0))</f>
      </c>
      <c r="AL77" s="20">
        <f t="shared" si="107"/>
      </c>
      <c r="AM77" s="20">
        <f t="shared" si="107"/>
      </c>
      <c r="AN77" s="20">
        <f t="shared" si="107"/>
      </c>
      <c r="AO77" s="20">
        <f t="shared" si="107"/>
      </c>
      <c r="AP77" s="20">
        <f t="shared" si="107"/>
      </c>
      <c r="AQ77" s="71" t="str">
        <f t="shared" si="61"/>
        <v>#DIV/0!</v>
      </c>
      <c r="AR77" s="4" t="str">
        <f t="shared" si="62"/>
        <v>#DIV/0!</v>
      </c>
      <c r="AS77" s="4"/>
      <c r="AT77" s="4"/>
      <c r="AU77" s="4"/>
    </row>
    <row r="78" ht="14.25" customHeight="1" spans="1:47" x14ac:dyDescent="0.25">
      <c r="A78" s="68">
        <f>IF(ISBLANK(CT!A78),"",CT!A78)</f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85" t="str">
        <f t="shared" si="47"/>
        <v>#DIV/0!</v>
      </c>
      <c r="V78" s="6"/>
      <c r="W78" s="20">
        <f t="shared" si="48"/>
      </c>
      <c r="X78" s="20">
        <f t="shared" si="49"/>
      </c>
      <c r="Y78" s="20">
        <f t="shared" si="50"/>
      </c>
      <c r="Z78" s="20">
        <f t="shared" si="51"/>
      </c>
      <c r="AA78" s="20">
        <f t="shared" si="52"/>
      </c>
      <c r="AB78" s="20">
        <f t="shared" si="53"/>
      </c>
      <c r="AC78" s="36"/>
      <c r="AD78" s="20">
        <f t="shared" si="54"/>
      </c>
      <c r="AE78" s="20">
        <f t="shared" si="55"/>
      </c>
      <c r="AF78" s="20">
        <f t="shared" si="56"/>
      </c>
      <c r="AG78" s="20">
        <f t="shared" si="57"/>
      </c>
      <c r="AH78" s="20">
        <f t="shared" si="58"/>
      </c>
      <c r="AI78" s="20">
        <f t="shared" si="59"/>
      </c>
      <c r="AJ78" s="4"/>
      <c r="AK78" s="20">
        <f t="shared" ref="AK78:AP78" si="108">IF($A78="","",IFERROR(AD78/AD$31,0))</f>
      </c>
      <c r="AL78" s="20">
        <f t="shared" si="108"/>
      </c>
      <c r="AM78" s="20">
        <f t="shared" si="108"/>
      </c>
      <c r="AN78" s="20">
        <f t="shared" si="108"/>
      </c>
      <c r="AO78" s="20">
        <f t="shared" si="108"/>
      </c>
      <c r="AP78" s="20">
        <f t="shared" si="108"/>
      </c>
      <c r="AQ78" s="71" t="str">
        <f t="shared" si="61"/>
        <v>#DIV/0!</v>
      </c>
      <c r="AR78" s="4" t="str">
        <f t="shared" si="62"/>
        <v>#DIV/0!</v>
      </c>
      <c r="AS78" s="4"/>
      <c r="AT78" s="4"/>
      <c r="AU78" s="4"/>
    </row>
    <row r="79" ht="14.25" customHeight="1" spans="1:47" x14ac:dyDescent="0.25">
      <c r="A79" s="68">
        <f>IF(ISBLANK(CT!A79),"",CT!A79)</f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85" t="str">
        <f t="shared" si="47"/>
        <v>#DIV/0!</v>
      </c>
      <c r="V79" s="6"/>
      <c r="W79" s="20">
        <f t="shared" si="48"/>
      </c>
      <c r="X79" s="20">
        <f t="shared" si="49"/>
      </c>
      <c r="Y79" s="20">
        <f t="shared" si="50"/>
      </c>
      <c r="Z79" s="20">
        <f t="shared" si="51"/>
      </c>
      <c r="AA79" s="20">
        <f t="shared" si="52"/>
      </c>
      <c r="AB79" s="20">
        <f t="shared" si="53"/>
      </c>
      <c r="AC79" s="36"/>
      <c r="AD79" s="20">
        <f t="shared" si="54"/>
      </c>
      <c r="AE79" s="20">
        <f t="shared" si="55"/>
      </c>
      <c r="AF79" s="20">
        <f t="shared" si="56"/>
      </c>
      <c r="AG79" s="20">
        <f t="shared" si="57"/>
      </c>
      <c r="AH79" s="20">
        <f t="shared" si="58"/>
      </c>
      <c r="AI79" s="20">
        <f t="shared" si="59"/>
      </c>
      <c r="AJ79" s="4"/>
      <c r="AK79" s="20">
        <f t="shared" ref="AK79:AP79" si="109">IF($A79="","",IFERROR(AD79/AD$31,0))</f>
      </c>
      <c r="AL79" s="20">
        <f t="shared" si="109"/>
      </c>
      <c r="AM79" s="20">
        <f t="shared" si="109"/>
      </c>
      <c r="AN79" s="20">
        <f t="shared" si="109"/>
      </c>
      <c r="AO79" s="20">
        <f t="shared" si="109"/>
      </c>
      <c r="AP79" s="20">
        <f t="shared" si="109"/>
      </c>
      <c r="AQ79" s="71" t="str">
        <f t="shared" si="61"/>
        <v>#DIV/0!</v>
      </c>
      <c r="AR79" s="4" t="str">
        <f t="shared" si="62"/>
        <v>#DIV/0!</v>
      </c>
      <c r="AS79" s="4"/>
      <c r="AT79" s="4"/>
      <c r="AU79" s="4"/>
    </row>
    <row r="80" ht="14.25" customHeight="1" spans="1:47" x14ac:dyDescent="0.25">
      <c r="A80" s="68">
        <f>IF(ISBLANK(CT!A80),"",CT!A80)</f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85" t="str">
        <f t="shared" si="47"/>
        <v>#DIV/0!</v>
      </c>
      <c r="V80" s="6"/>
      <c r="W80" s="20">
        <f t="shared" si="48"/>
      </c>
      <c r="X80" s="20">
        <f t="shared" si="49"/>
      </c>
      <c r="Y80" s="20">
        <f t="shared" si="50"/>
      </c>
      <c r="Z80" s="20">
        <f t="shared" si="51"/>
      </c>
      <c r="AA80" s="20">
        <f t="shared" si="52"/>
      </c>
      <c r="AB80" s="20">
        <f t="shared" si="53"/>
      </c>
      <c r="AC80" s="36"/>
      <c r="AD80" s="20">
        <f t="shared" si="54"/>
      </c>
      <c r="AE80" s="20">
        <f t="shared" si="55"/>
      </c>
      <c r="AF80" s="20">
        <f t="shared" si="56"/>
      </c>
      <c r="AG80" s="20">
        <f t="shared" si="57"/>
      </c>
      <c r="AH80" s="20">
        <f t="shared" si="58"/>
      </c>
      <c r="AI80" s="20">
        <f t="shared" si="59"/>
      </c>
      <c r="AJ80" s="4"/>
      <c r="AK80" s="20">
        <f t="shared" ref="AK80:AP80" si="110">IF($A80="","",IFERROR(AD80/AD$31,0))</f>
      </c>
      <c r="AL80" s="20">
        <f t="shared" si="110"/>
      </c>
      <c r="AM80" s="20">
        <f t="shared" si="110"/>
      </c>
      <c r="AN80" s="20">
        <f t="shared" si="110"/>
      </c>
      <c r="AO80" s="20">
        <f t="shared" si="110"/>
      </c>
      <c r="AP80" s="20">
        <f t="shared" si="110"/>
      </c>
      <c r="AQ80" s="71" t="str">
        <f t="shared" si="61"/>
        <v>#DIV/0!</v>
      </c>
      <c r="AR80" s="4" t="str">
        <f t="shared" si="62"/>
        <v>#DIV/0!</v>
      </c>
      <c r="AS80" s="4"/>
      <c r="AT80" s="4"/>
      <c r="AU80" s="4"/>
    </row>
    <row r="81" ht="14.25" customHeight="1" spans="1:47" x14ac:dyDescent="0.25">
      <c r="A81" s="68">
        <f>IF(ISBLANK(CT!A81),"",CT!A81)</f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85" t="str">
        <f t="shared" si="47"/>
        <v>#DIV/0!</v>
      </c>
      <c r="V81" s="6"/>
      <c r="W81" s="20">
        <f t="shared" si="48"/>
      </c>
      <c r="X81" s="20">
        <f t="shared" si="49"/>
      </c>
      <c r="Y81" s="20">
        <f t="shared" si="50"/>
      </c>
      <c r="Z81" s="20">
        <f t="shared" si="51"/>
      </c>
      <c r="AA81" s="20">
        <f t="shared" si="52"/>
      </c>
      <c r="AB81" s="20">
        <f t="shared" si="53"/>
      </c>
      <c r="AC81" s="36"/>
      <c r="AD81" s="20">
        <f t="shared" si="54"/>
      </c>
      <c r="AE81" s="20">
        <f t="shared" si="55"/>
      </c>
      <c r="AF81" s="20">
        <f t="shared" si="56"/>
      </c>
      <c r="AG81" s="20">
        <f t="shared" si="57"/>
      </c>
      <c r="AH81" s="20">
        <f t="shared" si="58"/>
      </c>
      <c r="AI81" s="20">
        <f t="shared" si="59"/>
      </c>
      <c r="AJ81" s="4"/>
      <c r="AK81" s="20">
        <f t="shared" ref="AK81:AP81" si="111">IF($A81="","",IFERROR(AD81/AD$31,0))</f>
      </c>
      <c r="AL81" s="20">
        <f t="shared" si="111"/>
      </c>
      <c r="AM81" s="20">
        <f t="shared" si="111"/>
      </c>
      <c r="AN81" s="20">
        <f t="shared" si="111"/>
      </c>
      <c r="AO81" s="20">
        <f t="shared" si="111"/>
      </c>
      <c r="AP81" s="20">
        <f t="shared" si="111"/>
      </c>
      <c r="AQ81" s="71" t="str">
        <f t="shared" si="61"/>
        <v>#DIV/0!</v>
      </c>
      <c r="AR81" s="4" t="str">
        <f t="shared" si="62"/>
        <v>#DIV/0!</v>
      </c>
      <c r="AS81" s="4"/>
      <c r="AT81" s="4"/>
      <c r="AU81" s="4"/>
    </row>
    <row r="82" ht="14.25" customHeight="1" spans="1:47" x14ac:dyDescent="0.25">
      <c r="A82" s="68">
        <f>IF(ISBLANK(CT!A82),"",CT!A82)</f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85" t="str">
        <f t="shared" si="47"/>
        <v>#DIV/0!</v>
      </c>
      <c r="V82" s="6"/>
      <c r="W82" s="20">
        <f t="shared" si="48"/>
      </c>
      <c r="X82" s="20">
        <f t="shared" si="49"/>
      </c>
      <c r="Y82" s="20">
        <f t="shared" si="50"/>
      </c>
      <c r="Z82" s="20">
        <f t="shared" si="51"/>
      </c>
      <c r="AA82" s="20">
        <f t="shared" si="52"/>
      </c>
      <c r="AB82" s="20">
        <f t="shared" si="53"/>
      </c>
      <c r="AC82" s="36"/>
      <c r="AD82" s="20">
        <f t="shared" si="54"/>
      </c>
      <c r="AE82" s="20">
        <f t="shared" si="55"/>
      </c>
      <c r="AF82" s="20">
        <f t="shared" si="56"/>
      </c>
      <c r="AG82" s="20">
        <f t="shared" si="57"/>
      </c>
      <c r="AH82" s="20">
        <f t="shared" si="58"/>
      </c>
      <c r="AI82" s="20">
        <f t="shared" si="59"/>
      </c>
      <c r="AJ82" s="4"/>
      <c r="AK82" s="20">
        <f t="shared" ref="AK82:AP82" si="112">IF($A82="","",IFERROR(AD82/AD$31,0))</f>
      </c>
      <c r="AL82" s="20">
        <f t="shared" si="112"/>
      </c>
      <c r="AM82" s="20">
        <f t="shared" si="112"/>
      </c>
      <c r="AN82" s="20">
        <f t="shared" si="112"/>
      </c>
      <c r="AO82" s="20">
        <f t="shared" si="112"/>
      </c>
      <c r="AP82" s="20">
        <f t="shared" si="112"/>
      </c>
      <c r="AQ82" s="71" t="str">
        <f t="shared" si="61"/>
        <v>#DIV/0!</v>
      </c>
      <c r="AR82" s="4" t="str">
        <f t="shared" si="62"/>
        <v>#DIV/0!</v>
      </c>
      <c r="AS82" s="4"/>
      <c r="AT82" s="4"/>
      <c r="AU82" s="4"/>
    </row>
    <row r="83" ht="14.25" customHeight="1" spans="1:47" x14ac:dyDescent="0.25">
      <c r="A83" s="68">
        <f>IF(ISBLANK(CT!A83),"",CT!A83)</f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85" t="str">
        <f t="shared" si="47"/>
        <v>#DIV/0!</v>
      </c>
      <c r="V83" s="6"/>
      <c r="W83" s="20">
        <f t="shared" si="48"/>
      </c>
      <c r="X83" s="20">
        <f t="shared" si="49"/>
      </c>
      <c r="Y83" s="20">
        <f t="shared" si="50"/>
      </c>
      <c r="Z83" s="20">
        <f t="shared" si="51"/>
      </c>
      <c r="AA83" s="20">
        <f t="shared" si="52"/>
      </c>
      <c r="AB83" s="20">
        <f t="shared" si="53"/>
      </c>
      <c r="AC83" s="36"/>
      <c r="AD83" s="20">
        <f t="shared" si="54"/>
      </c>
      <c r="AE83" s="20">
        <f t="shared" si="55"/>
      </c>
      <c r="AF83" s="20">
        <f t="shared" si="56"/>
      </c>
      <c r="AG83" s="20">
        <f t="shared" si="57"/>
      </c>
      <c r="AH83" s="20">
        <f t="shared" si="58"/>
      </c>
      <c r="AI83" s="20">
        <f t="shared" si="59"/>
      </c>
      <c r="AJ83" s="4"/>
      <c r="AK83" s="20">
        <f t="shared" ref="AK83:AP83" si="113">IF($A83="","",IFERROR(AD83/AD$31,0))</f>
      </c>
      <c r="AL83" s="20">
        <f t="shared" si="113"/>
      </c>
      <c r="AM83" s="20">
        <f t="shared" si="113"/>
      </c>
      <c r="AN83" s="20">
        <f t="shared" si="113"/>
      </c>
      <c r="AO83" s="20">
        <f t="shared" si="113"/>
      </c>
      <c r="AP83" s="20">
        <f t="shared" si="113"/>
      </c>
      <c r="AQ83" s="71" t="str">
        <f t="shared" si="61"/>
        <v>#DIV/0!</v>
      </c>
      <c r="AR83" s="4" t="str">
        <f t="shared" si="62"/>
        <v>#DIV/0!</v>
      </c>
      <c r="AS83" s="4"/>
      <c r="AT83" s="4"/>
      <c r="AU83" s="4"/>
    </row>
    <row r="84" ht="14.25" customHeight="1" spans="1:47" x14ac:dyDescent="0.25">
      <c r="A84" s="68">
        <f>IF(ISBLANK(CT!A84),"",CT!A84)</f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85" t="str">
        <f t="shared" si="47"/>
        <v>#DIV/0!</v>
      </c>
      <c r="V84" s="6"/>
      <c r="W84" s="20">
        <f t="shared" si="48"/>
      </c>
      <c r="X84" s="20">
        <f t="shared" si="49"/>
      </c>
      <c r="Y84" s="20">
        <f t="shared" si="50"/>
      </c>
      <c r="Z84" s="20">
        <f t="shared" si="51"/>
      </c>
      <c r="AA84" s="20">
        <f t="shared" si="52"/>
      </c>
      <c r="AB84" s="20">
        <f t="shared" si="53"/>
      </c>
      <c r="AC84" s="36"/>
      <c r="AD84" s="20">
        <f t="shared" si="54"/>
      </c>
      <c r="AE84" s="20">
        <f t="shared" si="55"/>
      </c>
      <c r="AF84" s="20">
        <f t="shared" si="56"/>
      </c>
      <c r="AG84" s="20">
        <f t="shared" si="57"/>
      </c>
      <c r="AH84" s="20">
        <f t="shared" si="58"/>
      </c>
      <c r="AI84" s="20">
        <f t="shared" si="59"/>
      </c>
      <c r="AJ84" s="4"/>
      <c r="AK84" s="20">
        <f t="shared" ref="AK84:AP84" si="114">IF($A84="","",IFERROR(AD84/AD$31,0))</f>
      </c>
      <c r="AL84" s="20">
        <f t="shared" si="114"/>
      </c>
      <c r="AM84" s="20">
        <f t="shared" si="114"/>
      </c>
      <c r="AN84" s="20">
        <f t="shared" si="114"/>
      </c>
      <c r="AO84" s="20">
        <f t="shared" si="114"/>
      </c>
      <c r="AP84" s="20">
        <f t="shared" si="114"/>
      </c>
      <c r="AQ84" s="71" t="str">
        <f t="shared" si="61"/>
        <v>#DIV/0!</v>
      </c>
      <c r="AR84" s="4" t="str">
        <f t="shared" si="62"/>
        <v>#DIV/0!</v>
      </c>
      <c r="AS84" s="4"/>
      <c r="AT84" s="4"/>
      <c r="AU84" s="4"/>
    </row>
    <row r="85" ht="14.25" customHeight="1" spans="1:47" x14ac:dyDescent="0.25">
      <c r="A85" s="68">
        <f>IF(ISBLANK(CT!A85),"",CT!A85)</f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85" t="str">
        <f t="shared" si="47"/>
        <v>#DIV/0!</v>
      </c>
      <c r="V85" s="6"/>
      <c r="W85" s="20">
        <f t="shared" si="48"/>
      </c>
      <c r="X85" s="20">
        <f t="shared" si="49"/>
      </c>
      <c r="Y85" s="20">
        <f t="shared" si="50"/>
      </c>
      <c r="Z85" s="20">
        <f t="shared" si="51"/>
      </c>
      <c r="AA85" s="20">
        <f t="shared" si="52"/>
      </c>
      <c r="AB85" s="20">
        <f t="shared" si="53"/>
      </c>
      <c r="AC85" s="36"/>
      <c r="AD85" s="20">
        <f t="shared" si="54"/>
      </c>
      <c r="AE85" s="20">
        <f t="shared" si="55"/>
      </c>
      <c r="AF85" s="20">
        <f t="shared" si="56"/>
      </c>
      <c r="AG85" s="20">
        <f t="shared" si="57"/>
      </c>
      <c r="AH85" s="20">
        <f t="shared" si="58"/>
      </c>
      <c r="AI85" s="20">
        <f t="shared" si="59"/>
      </c>
      <c r="AJ85" s="4"/>
      <c r="AK85" s="20">
        <f t="shared" ref="AK85:AP85" si="115">IF($A85="","",IFERROR(AD85/AD$31,0))</f>
      </c>
      <c r="AL85" s="20">
        <f t="shared" si="115"/>
      </c>
      <c r="AM85" s="20">
        <f t="shared" si="115"/>
      </c>
      <c r="AN85" s="20">
        <f t="shared" si="115"/>
      </c>
      <c r="AO85" s="20">
        <f t="shared" si="115"/>
      </c>
      <c r="AP85" s="20">
        <f t="shared" si="115"/>
      </c>
      <c r="AQ85" s="71" t="str">
        <f t="shared" si="61"/>
        <v>#DIV/0!</v>
      </c>
      <c r="AR85" s="4" t="str">
        <f t="shared" si="62"/>
        <v>#DIV/0!</v>
      </c>
      <c r="AS85" s="4"/>
      <c r="AT85" s="4"/>
      <c r="AU85" s="4"/>
    </row>
    <row r="86" ht="14.25" customHeight="1" spans="1:47" x14ac:dyDescent="0.25">
      <c r="A86" s="68">
        <f>IF(ISBLANK(CT!A86),"",CT!A86)</f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85" t="str">
        <f t="shared" si="47"/>
        <v>#DIV/0!</v>
      </c>
      <c r="V86" s="6"/>
      <c r="W86" s="20">
        <f t="shared" si="48"/>
      </c>
      <c r="X86" s="20">
        <f t="shared" si="49"/>
      </c>
      <c r="Y86" s="20">
        <f t="shared" si="50"/>
      </c>
      <c r="Z86" s="20">
        <f t="shared" si="51"/>
      </c>
      <c r="AA86" s="20">
        <f t="shared" si="52"/>
      </c>
      <c r="AB86" s="20">
        <f t="shared" si="53"/>
      </c>
      <c r="AC86" s="36"/>
      <c r="AD86" s="20">
        <f t="shared" si="54"/>
      </c>
      <c r="AE86" s="20">
        <f t="shared" si="55"/>
      </c>
      <c r="AF86" s="20">
        <f t="shared" si="56"/>
      </c>
      <c r="AG86" s="20">
        <f t="shared" si="57"/>
      </c>
      <c r="AH86" s="20">
        <f t="shared" si="58"/>
      </c>
      <c r="AI86" s="20">
        <f t="shared" si="59"/>
      </c>
      <c r="AJ86" s="4"/>
      <c r="AK86" s="20">
        <f t="shared" ref="AK86:AP86" si="116">IF($A86="","",IFERROR(AD86/AD$31,0))</f>
      </c>
      <c r="AL86" s="20">
        <f t="shared" si="116"/>
      </c>
      <c r="AM86" s="20">
        <f t="shared" si="116"/>
      </c>
      <c r="AN86" s="20">
        <f t="shared" si="116"/>
      </c>
      <c r="AO86" s="20">
        <f t="shared" si="116"/>
      </c>
      <c r="AP86" s="20">
        <f t="shared" si="116"/>
      </c>
      <c r="AQ86" s="71" t="str">
        <f t="shared" si="61"/>
        <v>#DIV/0!</v>
      </c>
      <c r="AR86" s="4" t="str">
        <f t="shared" si="62"/>
        <v>#DIV/0!</v>
      </c>
      <c r="AS86" s="4"/>
      <c r="AT86" s="4"/>
      <c r="AU86" s="4"/>
    </row>
    <row r="87" ht="14.25" customHeight="1" spans="1:47" x14ac:dyDescent="0.25">
      <c r="A87" s="68">
        <f>IF(ISBLANK(CT!A87),"",CT!A87)</f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85" t="str">
        <f t="shared" si="47"/>
        <v>#DIV/0!</v>
      </c>
      <c r="V87" s="6"/>
      <c r="W87" s="20">
        <f t="shared" si="48"/>
      </c>
      <c r="X87" s="20">
        <f t="shared" si="49"/>
      </c>
      <c r="Y87" s="20">
        <f t="shared" si="50"/>
      </c>
      <c r="Z87" s="20">
        <f t="shared" si="51"/>
      </c>
      <c r="AA87" s="20">
        <f t="shared" si="52"/>
      </c>
      <c r="AB87" s="20">
        <f t="shared" si="53"/>
      </c>
      <c r="AC87" s="36"/>
      <c r="AD87" s="20">
        <f t="shared" si="54"/>
      </c>
      <c r="AE87" s="20">
        <f t="shared" si="55"/>
      </c>
      <c r="AF87" s="20">
        <f t="shared" si="56"/>
      </c>
      <c r="AG87" s="20">
        <f t="shared" si="57"/>
      </c>
      <c r="AH87" s="20">
        <f t="shared" si="58"/>
      </c>
      <c r="AI87" s="20">
        <f t="shared" si="59"/>
      </c>
      <c r="AJ87" s="4"/>
      <c r="AK87" s="20">
        <f t="shared" ref="AK87:AP87" si="117">IF($A87="","",IFERROR(AD87/AD$31,0))</f>
      </c>
      <c r="AL87" s="20">
        <f t="shared" si="117"/>
      </c>
      <c r="AM87" s="20">
        <f t="shared" si="117"/>
      </c>
      <c r="AN87" s="20">
        <f t="shared" si="117"/>
      </c>
      <c r="AO87" s="20">
        <f t="shared" si="117"/>
      </c>
      <c r="AP87" s="20">
        <f t="shared" si="117"/>
      </c>
      <c r="AQ87" s="71" t="str">
        <f t="shared" si="61"/>
        <v>#DIV/0!</v>
      </c>
      <c r="AR87" s="4" t="str">
        <f t="shared" si="62"/>
        <v>#DIV/0!</v>
      </c>
      <c r="AS87" s="4"/>
      <c r="AT87" s="4"/>
      <c r="AU87" s="4"/>
    </row>
    <row r="88" ht="14.25" customHeight="1" spans="1:47" x14ac:dyDescent="0.25">
      <c r="A88" s="68">
        <f>IF(ISBLANK(CT!A88),"",CT!A88)</f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85" t="str">
        <f t="shared" si="47"/>
        <v>#DIV/0!</v>
      </c>
      <c r="V88" s="6"/>
      <c r="W88" s="20">
        <f t="shared" si="48"/>
      </c>
      <c r="X88" s="20">
        <f t="shared" si="49"/>
      </c>
      <c r="Y88" s="20">
        <f t="shared" si="50"/>
      </c>
      <c r="Z88" s="20">
        <f t="shared" si="51"/>
      </c>
      <c r="AA88" s="20">
        <f t="shared" si="52"/>
      </c>
      <c r="AB88" s="20">
        <f t="shared" si="53"/>
      </c>
      <c r="AC88" s="36"/>
      <c r="AD88" s="20">
        <f t="shared" si="54"/>
      </c>
      <c r="AE88" s="20">
        <f t="shared" si="55"/>
      </c>
      <c r="AF88" s="20">
        <f t="shared" si="56"/>
      </c>
      <c r="AG88" s="20">
        <f t="shared" si="57"/>
      </c>
      <c r="AH88" s="20">
        <f t="shared" si="58"/>
      </c>
      <c r="AI88" s="20">
        <f t="shared" si="59"/>
      </c>
      <c r="AJ88" s="4"/>
      <c r="AK88" s="20">
        <f t="shared" ref="AK88:AP88" si="118">IF($A88="","",IFERROR(AD88/AD$31,0))</f>
      </c>
      <c r="AL88" s="20">
        <f t="shared" si="118"/>
      </c>
      <c r="AM88" s="20">
        <f t="shared" si="118"/>
      </c>
      <c r="AN88" s="20">
        <f t="shared" si="118"/>
      </c>
      <c r="AO88" s="20">
        <f t="shared" si="118"/>
      </c>
      <c r="AP88" s="20">
        <f t="shared" si="118"/>
      </c>
      <c r="AQ88" s="71" t="str">
        <f t="shared" si="61"/>
        <v>#DIV/0!</v>
      </c>
      <c r="AR88" s="4" t="str">
        <f t="shared" si="62"/>
        <v>#DIV/0!</v>
      </c>
      <c r="AS88" s="4"/>
      <c r="AT88" s="4"/>
      <c r="AU88" s="4"/>
    </row>
    <row r="89" ht="14.25" customHeight="1" spans="1:47" x14ac:dyDescent="0.25">
      <c r="A89" s="68">
        <f>IF(ISBLANK(CT!A89),"",CT!A89)</f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85" t="str">
        <f t="shared" si="47"/>
        <v>#DIV/0!</v>
      </c>
      <c r="V89" s="6"/>
      <c r="W89" s="20">
        <f t="shared" si="48"/>
      </c>
      <c r="X89" s="20">
        <f t="shared" si="49"/>
      </c>
      <c r="Y89" s="20">
        <f t="shared" si="50"/>
      </c>
      <c r="Z89" s="20">
        <f t="shared" si="51"/>
      </c>
      <c r="AA89" s="20">
        <f t="shared" si="52"/>
      </c>
      <c r="AB89" s="20">
        <f t="shared" si="53"/>
      </c>
      <c r="AC89" s="36"/>
      <c r="AD89" s="20">
        <f t="shared" si="54"/>
      </c>
      <c r="AE89" s="20">
        <f t="shared" si="55"/>
      </c>
      <c r="AF89" s="20">
        <f t="shared" si="56"/>
      </c>
      <c r="AG89" s="20">
        <f t="shared" si="57"/>
      </c>
      <c r="AH89" s="20">
        <f t="shared" si="58"/>
      </c>
      <c r="AI89" s="20">
        <f t="shared" si="59"/>
      </c>
      <c r="AJ89" s="4"/>
      <c r="AK89" s="20">
        <f t="shared" ref="AK89:AP89" si="119">IF($A89="","",IFERROR(AD89/AD$31,0))</f>
      </c>
      <c r="AL89" s="20">
        <f t="shared" si="119"/>
      </c>
      <c r="AM89" s="20">
        <f t="shared" si="119"/>
      </c>
      <c r="AN89" s="20">
        <f t="shared" si="119"/>
      </c>
      <c r="AO89" s="20">
        <f t="shared" si="119"/>
      </c>
      <c r="AP89" s="20">
        <f t="shared" si="119"/>
      </c>
      <c r="AQ89" s="71" t="str">
        <f t="shared" si="61"/>
        <v>#DIV/0!</v>
      </c>
      <c r="AR89" s="4" t="str">
        <f t="shared" si="62"/>
        <v>#DIV/0!</v>
      </c>
      <c r="AS89" s="4"/>
      <c r="AT89" s="4"/>
      <c r="AU89" s="4"/>
    </row>
    <row r="90" ht="14.25" customHeight="1" spans="1:47" x14ac:dyDescent="0.25">
      <c r="A90" s="68">
        <f>IF(ISBLANK(CT!A90),"",CT!A90)</f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85" t="str">
        <f t="shared" si="47"/>
        <v>#DIV/0!</v>
      </c>
      <c r="V90" s="6"/>
      <c r="W90" s="20">
        <f t="shared" si="48"/>
      </c>
      <c r="X90" s="20">
        <f t="shared" si="49"/>
      </c>
      <c r="Y90" s="20">
        <f t="shared" si="50"/>
      </c>
      <c r="Z90" s="20">
        <f t="shared" si="51"/>
      </c>
      <c r="AA90" s="20">
        <f t="shared" si="52"/>
      </c>
      <c r="AB90" s="20">
        <f t="shared" si="53"/>
      </c>
      <c r="AC90" s="36"/>
      <c r="AD90" s="20">
        <f t="shared" si="54"/>
      </c>
      <c r="AE90" s="20">
        <f t="shared" si="55"/>
      </c>
      <c r="AF90" s="20">
        <f t="shared" si="56"/>
      </c>
      <c r="AG90" s="20">
        <f t="shared" si="57"/>
      </c>
      <c r="AH90" s="20">
        <f t="shared" si="58"/>
      </c>
      <c r="AI90" s="20">
        <f t="shared" si="59"/>
      </c>
      <c r="AJ90" s="4"/>
      <c r="AK90" s="20">
        <f t="shared" ref="AK90:AP90" si="120">IF($A90="","",IFERROR(AD90/AD$31,0))</f>
      </c>
      <c r="AL90" s="20">
        <f t="shared" si="120"/>
      </c>
      <c r="AM90" s="20">
        <f t="shared" si="120"/>
      </c>
      <c r="AN90" s="20">
        <f t="shared" si="120"/>
      </c>
      <c r="AO90" s="20">
        <f t="shared" si="120"/>
      </c>
      <c r="AP90" s="20">
        <f t="shared" si="120"/>
      </c>
      <c r="AQ90" s="71" t="str">
        <f t="shared" si="61"/>
        <v>#DIV/0!</v>
      </c>
      <c r="AR90" s="4" t="str">
        <f t="shared" si="62"/>
        <v>#DIV/0!</v>
      </c>
      <c r="AS90" s="4"/>
      <c r="AT90" s="4"/>
      <c r="AU90" s="4"/>
    </row>
    <row r="91" ht="14.25" customHeight="1" spans="1:47" x14ac:dyDescent="0.25">
      <c r="A91" s="68">
        <f>IF(ISBLANK(CT!A91),"",CT!A91)</f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85" t="str">
        <f t="shared" si="47"/>
        <v>#DIV/0!</v>
      </c>
      <c r="V91" s="6"/>
      <c r="W91" s="20">
        <f t="shared" si="48"/>
      </c>
      <c r="X91" s="20">
        <f t="shared" si="49"/>
      </c>
      <c r="Y91" s="20">
        <f t="shared" si="50"/>
      </c>
      <c r="Z91" s="20">
        <f t="shared" si="51"/>
      </c>
      <c r="AA91" s="20">
        <f t="shared" si="52"/>
      </c>
      <c r="AB91" s="20">
        <f t="shared" si="53"/>
      </c>
      <c r="AC91" s="36"/>
      <c r="AD91" s="20">
        <f t="shared" si="54"/>
      </c>
      <c r="AE91" s="20">
        <f t="shared" si="55"/>
      </c>
      <c r="AF91" s="20">
        <f t="shared" si="56"/>
      </c>
      <c r="AG91" s="20">
        <f t="shared" si="57"/>
      </c>
      <c r="AH91" s="20">
        <f t="shared" si="58"/>
      </c>
      <c r="AI91" s="20">
        <f t="shared" si="59"/>
      </c>
      <c r="AJ91" s="4"/>
      <c r="AK91" s="20">
        <f t="shared" ref="AK91:AP91" si="121">IF($A91="","",IFERROR(AD91/AD$31,0))</f>
      </c>
      <c r="AL91" s="20">
        <f t="shared" si="121"/>
      </c>
      <c r="AM91" s="20">
        <f t="shared" si="121"/>
      </c>
      <c r="AN91" s="20">
        <f t="shared" si="121"/>
      </c>
      <c r="AO91" s="20">
        <f t="shared" si="121"/>
      </c>
      <c r="AP91" s="20">
        <f t="shared" si="121"/>
      </c>
      <c r="AQ91" s="71" t="str">
        <f t="shared" si="61"/>
        <v>#DIV/0!</v>
      </c>
      <c r="AR91" s="4" t="str">
        <f t="shared" si="62"/>
        <v>#DIV/0!</v>
      </c>
      <c r="AS91" s="4"/>
      <c r="AT91" s="4"/>
      <c r="AU91" s="4"/>
    </row>
    <row r="92" ht="14.25" customHeight="1" spans="1:47" x14ac:dyDescent="0.25">
      <c r="A92" s="68">
        <f>IF(ISBLANK(CT!A92),"",CT!A92)</f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85" t="str">
        <f t="shared" si="47"/>
        <v>#DIV/0!</v>
      </c>
      <c r="V92" s="6"/>
      <c r="W92" s="20">
        <f t="shared" si="48"/>
      </c>
      <c r="X92" s="20">
        <f t="shared" si="49"/>
      </c>
      <c r="Y92" s="20">
        <f t="shared" si="50"/>
      </c>
      <c r="Z92" s="20">
        <f t="shared" si="51"/>
      </c>
      <c r="AA92" s="20">
        <f t="shared" si="52"/>
      </c>
      <c r="AB92" s="20">
        <f t="shared" si="53"/>
      </c>
      <c r="AC92" s="36"/>
      <c r="AD92" s="20">
        <f t="shared" si="54"/>
      </c>
      <c r="AE92" s="20">
        <f t="shared" si="55"/>
      </c>
      <c r="AF92" s="20">
        <f t="shared" si="56"/>
      </c>
      <c r="AG92" s="20">
        <f t="shared" si="57"/>
      </c>
      <c r="AH92" s="20">
        <f t="shared" si="58"/>
      </c>
      <c r="AI92" s="20">
        <f t="shared" si="59"/>
      </c>
      <c r="AJ92" s="4"/>
      <c r="AK92" s="20">
        <f t="shared" ref="AK92:AP92" si="122">IF($A92="","",IFERROR(AD92/AD$31,0))</f>
      </c>
      <c r="AL92" s="20">
        <f t="shared" si="122"/>
      </c>
      <c r="AM92" s="20">
        <f t="shared" si="122"/>
      </c>
      <c r="AN92" s="20">
        <f t="shared" si="122"/>
      </c>
      <c r="AO92" s="20">
        <f t="shared" si="122"/>
      </c>
      <c r="AP92" s="20">
        <f t="shared" si="122"/>
      </c>
      <c r="AQ92" s="71" t="str">
        <f t="shared" si="61"/>
        <v>#DIV/0!</v>
      </c>
      <c r="AR92" s="4" t="str">
        <f t="shared" si="62"/>
        <v>#DIV/0!</v>
      </c>
      <c r="AS92" s="4"/>
      <c r="AT92" s="4"/>
      <c r="AU92" s="4"/>
    </row>
    <row r="93" ht="14.25" customHeight="1" spans="1:47" x14ac:dyDescent="0.25">
      <c r="A93" s="68">
        <f>IF(ISBLANK(CT!A93),"",CT!A93)</f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85" t="str">
        <f t="shared" si="47"/>
        <v>#DIV/0!</v>
      </c>
      <c r="V93" s="6"/>
      <c r="W93" s="20">
        <f t="shared" si="48"/>
      </c>
      <c r="X93" s="20">
        <f t="shared" si="49"/>
      </c>
      <c r="Y93" s="20">
        <f t="shared" si="50"/>
      </c>
      <c r="Z93" s="20">
        <f t="shared" si="51"/>
      </c>
      <c r="AA93" s="20">
        <f t="shared" si="52"/>
      </c>
      <c r="AB93" s="20">
        <f t="shared" si="53"/>
      </c>
      <c r="AC93" s="36"/>
      <c r="AD93" s="20">
        <f t="shared" si="54"/>
      </c>
      <c r="AE93" s="20">
        <f t="shared" si="55"/>
      </c>
      <c r="AF93" s="20">
        <f t="shared" si="56"/>
      </c>
      <c r="AG93" s="20">
        <f t="shared" si="57"/>
      </c>
      <c r="AH93" s="20">
        <f t="shared" si="58"/>
      </c>
      <c r="AI93" s="20">
        <f t="shared" si="59"/>
      </c>
      <c r="AJ93" s="4"/>
      <c r="AK93" s="20">
        <f t="shared" ref="AK93:AP93" si="123">IF($A93="","",IFERROR(AD93/AD$31,0))</f>
      </c>
      <c r="AL93" s="20">
        <f t="shared" si="123"/>
      </c>
      <c r="AM93" s="20">
        <f t="shared" si="123"/>
      </c>
      <c r="AN93" s="20">
        <f t="shared" si="123"/>
      </c>
      <c r="AO93" s="20">
        <f t="shared" si="123"/>
      </c>
      <c r="AP93" s="20">
        <f t="shared" si="123"/>
      </c>
      <c r="AQ93" s="71" t="str">
        <f t="shared" si="61"/>
        <v>#DIV/0!</v>
      </c>
      <c r="AR93" s="4" t="str">
        <f t="shared" si="62"/>
        <v>#DIV/0!</v>
      </c>
      <c r="AS93" s="4"/>
      <c r="AT93" s="4"/>
      <c r="AU93" s="4"/>
    </row>
    <row r="94" ht="14.25" customHeight="1" spans="1:47" x14ac:dyDescent="0.25">
      <c r="A94" s="68">
        <f>IF(ISBLANK(CT!A94),"",CT!A94)</f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85" t="str">
        <f t="shared" si="47"/>
        <v>#DIV/0!</v>
      </c>
      <c r="V94" s="6"/>
      <c r="W94" s="20">
        <f t="shared" si="48"/>
      </c>
      <c r="X94" s="20">
        <f t="shared" si="49"/>
      </c>
      <c r="Y94" s="20">
        <f t="shared" si="50"/>
      </c>
      <c r="Z94" s="20">
        <f t="shared" si="51"/>
      </c>
      <c r="AA94" s="20">
        <f t="shared" si="52"/>
      </c>
      <c r="AB94" s="20">
        <f t="shared" si="53"/>
      </c>
      <c r="AC94" s="36"/>
      <c r="AD94" s="20">
        <f t="shared" si="54"/>
      </c>
      <c r="AE94" s="20">
        <f t="shared" si="55"/>
      </c>
      <c r="AF94" s="20">
        <f t="shared" si="56"/>
      </c>
      <c r="AG94" s="20">
        <f t="shared" si="57"/>
      </c>
      <c r="AH94" s="20">
        <f t="shared" si="58"/>
      </c>
      <c r="AI94" s="20">
        <f t="shared" si="59"/>
      </c>
      <c r="AJ94" s="4"/>
      <c r="AK94" s="20">
        <f t="shared" ref="AK94:AP94" si="124">IF($A94="","",IFERROR(AD94/AD$31,0))</f>
      </c>
      <c r="AL94" s="20">
        <f t="shared" si="124"/>
      </c>
      <c r="AM94" s="20">
        <f t="shared" si="124"/>
      </c>
      <c r="AN94" s="20">
        <f t="shared" si="124"/>
      </c>
      <c r="AO94" s="20">
        <f t="shared" si="124"/>
      </c>
      <c r="AP94" s="20">
        <f t="shared" si="124"/>
      </c>
      <c r="AQ94" s="71" t="str">
        <f t="shared" si="61"/>
        <v>#DIV/0!</v>
      </c>
      <c r="AR94" s="4" t="str">
        <f t="shared" si="62"/>
        <v>#DIV/0!</v>
      </c>
      <c r="AS94" s="4"/>
      <c r="AT94" s="4"/>
      <c r="AU94" s="4"/>
    </row>
    <row r="95" ht="14.25" customHeight="1" spans="1:47" x14ac:dyDescent="0.25">
      <c r="A95" s="68">
        <f>IF(ISBLANK(CT!A95),"",CT!A95)</f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85" t="str">
        <f t="shared" si="47"/>
        <v>#DIV/0!</v>
      </c>
      <c r="V95" s="6"/>
      <c r="W95" s="20">
        <f t="shared" si="48"/>
      </c>
      <c r="X95" s="20">
        <f t="shared" si="49"/>
      </c>
      <c r="Y95" s="20">
        <f t="shared" si="50"/>
      </c>
      <c r="Z95" s="20">
        <f t="shared" si="51"/>
      </c>
      <c r="AA95" s="20">
        <f t="shared" si="52"/>
      </c>
      <c r="AB95" s="20">
        <f t="shared" si="53"/>
      </c>
      <c r="AC95" s="36"/>
      <c r="AD95" s="20">
        <f t="shared" si="54"/>
      </c>
      <c r="AE95" s="20">
        <f t="shared" si="55"/>
      </c>
      <c r="AF95" s="20">
        <f t="shared" si="56"/>
      </c>
      <c r="AG95" s="20">
        <f t="shared" si="57"/>
      </c>
      <c r="AH95" s="20">
        <f t="shared" si="58"/>
      </c>
      <c r="AI95" s="20">
        <f t="shared" si="59"/>
      </c>
      <c r="AJ95" s="4"/>
      <c r="AK95" s="20">
        <f t="shared" ref="AK95:AP95" si="125">IF($A95="","",IFERROR(AD95/AD$31,0))</f>
      </c>
      <c r="AL95" s="20">
        <f t="shared" si="125"/>
      </c>
      <c r="AM95" s="20">
        <f t="shared" si="125"/>
      </c>
      <c r="AN95" s="20">
        <f t="shared" si="125"/>
      </c>
      <c r="AO95" s="20">
        <f t="shared" si="125"/>
      </c>
      <c r="AP95" s="20">
        <f t="shared" si="125"/>
      </c>
      <c r="AQ95" s="71" t="str">
        <f t="shared" si="61"/>
        <v>#DIV/0!</v>
      </c>
      <c r="AR95" s="4" t="str">
        <f t="shared" si="62"/>
        <v>#DIV/0!</v>
      </c>
      <c r="AS95" s="4"/>
      <c r="AT95" s="4"/>
      <c r="AU95" s="4"/>
    </row>
    <row r="96" ht="14.25" customHeight="1" spans="1:47" x14ac:dyDescent="0.25">
      <c r="A96" s="68">
        <f>IF(ISBLANK(CT!A96),"",CT!A96)</f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85" t="str">
        <f t="shared" si="47"/>
        <v>#DIV/0!</v>
      </c>
      <c r="V96" s="6"/>
      <c r="W96" s="20">
        <f t="shared" si="48"/>
      </c>
      <c r="X96" s="20">
        <f t="shared" si="49"/>
      </c>
      <c r="Y96" s="20">
        <f t="shared" si="50"/>
      </c>
      <c r="Z96" s="20">
        <f t="shared" si="51"/>
      </c>
      <c r="AA96" s="20">
        <f t="shared" si="52"/>
      </c>
      <c r="AB96" s="20">
        <f t="shared" si="53"/>
      </c>
      <c r="AC96" s="36"/>
      <c r="AD96" s="20">
        <f t="shared" si="54"/>
      </c>
      <c r="AE96" s="20">
        <f t="shared" si="55"/>
      </c>
      <c r="AF96" s="20">
        <f t="shared" si="56"/>
      </c>
      <c r="AG96" s="20">
        <f t="shared" si="57"/>
      </c>
      <c r="AH96" s="20">
        <f t="shared" si="58"/>
      </c>
      <c r="AI96" s="20">
        <f t="shared" si="59"/>
      </c>
      <c r="AJ96" s="4"/>
      <c r="AK96" s="20">
        <f t="shared" ref="AK96:AP96" si="126">IF($A96="","",IFERROR(AD96/AD$31,0))</f>
      </c>
      <c r="AL96" s="20">
        <f t="shared" si="126"/>
      </c>
      <c r="AM96" s="20">
        <f t="shared" si="126"/>
      </c>
      <c r="AN96" s="20">
        <f t="shared" si="126"/>
      </c>
      <c r="AO96" s="20">
        <f t="shared" si="126"/>
      </c>
      <c r="AP96" s="20">
        <f t="shared" si="126"/>
      </c>
      <c r="AQ96" s="71" t="str">
        <f t="shared" si="61"/>
        <v>#DIV/0!</v>
      </c>
      <c r="AR96" s="4" t="str">
        <f t="shared" si="62"/>
        <v>#DIV/0!</v>
      </c>
      <c r="AS96" s="4"/>
      <c r="AT96" s="4"/>
      <c r="AU96" s="4"/>
    </row>
    <row r="97" ht="14.25" customHeight="1" spans="1:47" x14ac:dyDescent="0.25">
      <c r="A97" s="68">
        <f>IF(ISBLANK(CT!A97),"",CT!A97)</f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85" t="str">
        <f t="shared" si="47"/>
        <v>#DIV/0!</v>
      </c>
      <c r="V97" s="6"/>
      <c r="W97" s="20">
        <f t="shared" si="48"/>
      </c>
      <c r="X97" s="20">
        <f t="shared" si="49"/>
      </c>
      <c r="Y97" s="20">
        <f t="shared" si="50"/>
      </c>
      <c r="Z97" s="20">
        <f t="shared" si="51"/>
      </c>
      <c r="AA97" s="20">
        <f t="shared" si="52"/>
      </c>
      <c r="AB97" s="20">
        <f t="shared" si="53"/>
      </c>
      <c r="AC97" s="36"/>
      <c r="AD97" s="20">
        <f t="shared" si="54"/>
      </c>
      <c r="AE97" s="20">
        <f t="shared" si="55"/>
      </c>
      <c r="AF97" s="20">
        <f t="shared" si="56"/>
      </c>
      <c r="AG97" s="20">
        <f t="shared" si="57"/>
      </c>
      <c r="AH97" s="20">
        <f t="shared" si="58"/>
      </c>
      <c r="AI97" s="20">
        <f t="shared" si="59"/>
      </c>
      <c r="AJ97" s="4"/>
      <c r="AK97" s="20">
        <f t="shared" ref="AK97:AP97" si="127">IF($A97="","",IFERROR(AD97/AD$31,0))</f>
      </c>
      <c r="AL97" s="20">
        <f t="shared" si="127"/>
      </c>
      <c r="AM97" s="20">
        <f t="shared" si="127"/>
      </c>
      <c r="AN97" s="20">
        <f t="shared" si="127"/>
      </c>
      <c r="AO97" s="20">
        <f t="shared" si="127"/>
      </c>
      <c r="AP97" s="20">
        <f t="shared" si="127"/>
      </c>
      <c r="AQ97" s="71" t="str">
        <f t="shared" si="61"/>
        <v>#DIV/0!</v>
      </c>
      <c r="AR97" s="4" t="str">
        <f t="shared" si="62"/>
        <v>#DIV/0!</v>
      </c>
      <c r="AS97" s="4"/>
      <c r="AT97" s="4"/>
      <c r="AU97" s="4"/>
    </row>
    <row r="98" ht="14.25" customHeight="1" spans="1:47" x14ac:dyDescent="0.25">
      <c r="A98" s="68">
        <f>IF(ISBLANK(CT!A98),"",CT!A98)</f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85" t="str">
        <f t="shared" si="47"/>
        <v>#DIV/0!</v>
      </c>
      <c r="V98" s="6"/>
      <c r="W98" s="20">
        <f t="shared" si="48"/>
      </c>
      <c r="X98" s="20">
        <f t="shared" si="49"/>
      </c>
      <c r="Y98" s="20">
        <f t="shared" si="50"/>
      </c>
      <c r="Z98" s="20">
        <f t="shared" si="51"/>
      </c>
      <c r="AA98" s="20">
        <f t="shared" si="52"/>
      </c>
      <c r="AB98" s="20">
        <f t="shared" si="53"/>
      </c>
      <c r="AC98" s="36"/>
      <c r="AD98" s="20">
        <f t="shared" si="54"/>
      </c>
      <c r="AE98" s="20">
        <f t="shared" si="55"/>
      </c>
      <c r="AF98" s="20">
        <f t="shared" si="56"/>
      </c>
      <c r="AG98" s="20">
        <f t="shared" si="57"/>
      </c>
      <c r="AH98" s="20">
        <f t="shared" si="58"/>
      </c>
      <c r="AI98" s="20">
        <f t="shared" si="59"/>
      </c>
      <c r="AJ98" s="4"/>
      <c r="AK98" s="20">
        <f t="shared" ref="AK98:AP98" si="128">IF($A98="","",IFERROR(AD98/AD$31,0))</f>
      </c>
      <c r="AL98" s="20">
        <f t="shared" si="128"/>
      </c>
      <c r="AM98" s="20">
        <f t="shared" si="128"/>
      </c>
      <c r="AN98" s="20">
        <f t="shared" si="128"/>
      </c>
      <c r="AO98" s="20">
        <f t="shared" si="128"/>
      </c>
      <c r="AP98" s="20">
        <f t="shared" si="128"/>
      </c>
      <c r="AQ98" s="71" t="str">
        <f t="shared" si="61"/>
        <v>#DIV/0!</v>
      </c>
      <c r="AR98" s="4" t="str">
        <f t="shared" si="62"/>
        <v>#DIV/0!</v>
      </c>
      <c r="AS98" s="4"/>
      <c r="AT98" s="4"/>
      <c r="AU98" s="4"/>
    </row>
    <row r="99" ht="14.25" customHeight="1" spans="1:47" x14ac:dyDescent="0.25">
      <c r="A99" s="68">
        <f>IF(ISBLANK(CT!A99),"",CT!A99)</f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85" t="str">
        <f t="shared" si="47"/>
        <v>#DIV/0!</v>
      </c>
      <c r="V99" s="6"/>
      <c r="W99" s="20">
        <f t="shared" si="48"/>
      </c>
      <c r="X99" s="20">
        <f t="shared" si="49"/>
      </c>
      <c r="Y99" s="20">
        <f t="shared" si="50"/>
      </c>
      <c r="Z99" s="20">
        <f t="shared" si="51"/>
      </c>
      <c r="AA99" s="20">
        <f t="shared" si="52"/>
      </c>
      <c r="AB99" s="20">
        <f t="shared" si="53"/>
      </c>
      <c r="AC99" s="36"/>
      <c r="AD99" s="20">
        <f t="shared" si="54"/>
      </c>
      <c r="AE99" s="20">
        <f t="shared" si="55"/>
      </c>
      <c r="AF99" s="20">
        <f t="shared" si="56"/>
      </c>
      <c r="AG99" s="20">
        <f t="shared" si="57"/>
      </c>
      <c r="AH99" s="20">
        <f t="shared" si="58"/>
      </c>
      <c r="AI99" s="20">
        <f t="shared" si="59"/>
      </c>
      <c r="AJ99" s="4"/>
      <c r="AK99" s="20">
        <f t="shared" ref="AK99:AP99" si="129">IF($A99="","",IFERROR(AD99/AD$31,0))</f>
      </c>
      <c r="AL99" s="20">
        <f t="shared" si="129"/>
      </c>
      <c r="AM99" s="20">
        <f t="shared" si="129"/>
      </c>
      <c r="AN99" s="20">
        <f t="shared" si="129"/>
      </c>
      <c r="AO99" s="20">
        <f t="shared" si="129"/>
      </c>
      <c r="AP99" s="20">
        <f t="shared" si="129"/>
      </c>
      <c r="AQ99" s="71" t="str">
        <f t="shared" si="61"/>
        <v>#DIV/0!</v>
      </c>
      <c r="AR99" s="4" t="str">
        <f t="shared" si="62"/>
        <v>#DIV/0!</v>
      </c>
      <c r="AS99" s="4"/>
      <c r="AT99" s="4"/>
      <c r="AU99" s="4"/>
    </row>
    <row r="100" ht="14.25" customHeight="1" spans="1:47" x14ac:dyDescent="0.25">
      <c r="A100" s="68">
        <f>IF(ISBLANK(CT!A100),"",CT!A100)</f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85" t="str">
        <f t="shared" si="47"/>
        <v>#DIV/0!</v>
      </c>
      <c r="V100" s="6"/>
      <c r="W100" s="20">
        <f t="shared" si="48"/>
      </c>
      <c r="X100" s="20">
        <f t="shared" si="49"/>
      </c>
      <c r="Y100" s="20">
        <f t="shared" si="50"/>
      </c>
      <c r="Z100" s="20">
        <f t="shared" si="51"/>
      </c>
      <c r="AA100" s="20">
        <f t="shared" si="52"/>
      </c>
      <c r="AB100" s="20">
        <f t="shared" si="53"/>
      </c>
      <c r="AC100" s="36"/>
      <c r="AD100" s="20">
        <f t="shared" si="54"/>
      </c>
      <c r="AE100" s="20">
        <f t="shared" si="55"/>
      </c>
      <c r="AF100" s="20">
        <f t="shared" si="56"/>
      </c>
      <c r="AG100" s="20">
        <f t="shared" si="57"/>
      </c>
      <c r="AH100" s="20">
        <f t="shared" si="58"/>
      </c>
      <c r="AI100" s="20">
        <f t="shared" si="59"/>
      </c>
      <c r="AJ100" s="4"/>
      <c r="AK100" s="20">
        <f t="shared" ref="AK100:AP100" si="130">IF($A100="","",IFERROR(AD100/AD$31,0))</f>
      </c>
      <c r="AL100" s="20">
        <f t="shared" si="130"/>
      </c>
      <c r="AM100" s="20">
        <f t="shared" si="130"/>
      </c>
      <c r="AN100" s="20">
        <f t="shared" si="130"/>
      </c>
      <c r="AO100" s="20">
        <f t="shared" si="130"/>
      </c>
      <c r="AP100" s="20">
        <f t="shared" si="130"/>
      </c>
      <c r="AQ100" s="71" t="str">
        <f t="shared" si="61"/>
        <v>#DIV/0!</v>
      </c>
      <c r="AR100" s="4" t="str">
        <f t="shared" si="62"/>
        <v>#DIV/0!</v>
      </c>
      <c r="AS100" s="4"/>
      <c r="AT100" s="4"/>
      <c r="AU100" s="4"/>
    </row>
    <row r="101" ht="14.25" customHeight="1" spans="1:47" x14ac:dyDescent="0.25">
      <c r="A101" s="68">
        <f>IF(ISBLANK(CT!A101),"",CT!A101)</f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85" t="str">
        <f t="shared" si="47"/>
        <v>#DIV/0!</v>
      </c>
      <c r="V101" s="6"/>
      <c r="W101" s="20">
        <f t="shared" si="48"/>
      </c>
      <c r="X101" s="20">
        <f t="shared" si="49"/>
      </c>
      <c r="Y101" s="20">
        <f t="shared" si="50"/>
      </c>
      <c r="Z101" s="20">
        <f t="shared" si="51"/>
      </c>
      <c r="AA101" s="20">
        <f t="shared" si="52"/>
      </c>
      <c r="AB101" s="20">
        <f t="shared" si="53"/>
      </c>
      <c r="AC101" s="36"/>
      <c r="AD101" s="20">
        <f t="shared" si="54"/>
      </c>
      <c r="AE101" s="20">
        <f t="shared" si="55"/>
      </c>
      <c r="AF101" s="20">
        <f t="shared" si="56"/>
      </c>
      <c r="AG101" s="20">
        <f t="shared" si="57"/>
      </c>
      <c r="AH101" s="20">
        <f t="shared" si="58"/>
      </c>
      <c r="AI101" s="20">
        <f t="shared" si="59"/>
      </c>
      <c r="AJ101" s="4"/>
      <c r="AK101" s="20">
        <f t="shared" ref="AK101:AP101" si="131">IF($A101="","",IFERROR(AD101/AD$31,0))</f>
      </c>
      <c r="AL101" s="20">
        <f t="shared" si="131"/>
      </c>
      <c r="AM101" s="20">
        <f t="shared" si="131"/>
      </c>
      <c r="AN101" s="20">
        <f t="shared" si="131"/>
      </c>
      <c r="AO101" s="20">
        <f t="shared" si="131"/>
      </c>
      <c r="AP101" s="20">
        <f t="shared" si="131"/>
      </c>
      <c r="AQ101" s="71" t="str">
        <f t="shared" si="61"/>
        <v>#DIV/0!</v>
      </c>
      <c r="AR101" s="4" t="str">
        <f t="shared" si="62"/>
        <v>#DIV/0!</v>
      </c>
      <c r="AS101" s="4"/>
      <c r="AT101" s="4"/>
      <c r="AU101" s="4"/>
    </row>
    <row r="102" ht="14.25" customHeight="1" spans="1:47" x14ac:dyDescent="0.25">
      <c r="A102" s="68">
        <f>IF(ISBLANK(CT!A102),"",CT!A102)</f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85" t="str">
        <f t="shared" si="47"/>
        <v>#DIV/0!</v>
      </c>
      <c r="V102" s="6"/>
      <c r="W102" s="20">
        <f t="shared" si="48"/>
      </c>
      <c r="X102" s="20">
        <f t="shared" si="49"/>
      </c>
      <c r="Y102" s="20">
        <f t="shared" si="50"/>
      </c>
      <c r="Z102" s="20">
        <f t="shared" si="51"/>
      </c>
      <c r="AA102" s="20">
        <f t="shared" si="52"/>
      </c>
      <c r="AB102" s="20">
        <f t="shared" si="53"/>
      </c>
      <c r="AC102" s="36"/>
      <c r="AD102" s="20">
        <f t="shared" si="54"/>
      </c>
      <c r="AE102" s="20">
        <f t="shared" si="55"/>
      </c>
      <c r="AF102" s="20">
        <f t="shared" si="56"/>
      </c>
      <c r="AG102" s="20">
        <f t="shared" si="57"/>
      </c>
      <c r="AH102" s="20">
        <f t="shared" si="58"/>
      </c>
      <c r="AI102" s="20">
        <f t="shared" si="59"/>
      </c>
      <c r="AJ102" s="4"/>
      <c r="AK102" s="20">
        <f t="shared" ref="AK102:AP102" si="132">IF($A102="","",IFERROR(AD102/AD$31,0))</f>
      </c>
      <c r="AL102" s="20">
        <f t="shared" si="132"/>
      </c>
      <c r="AM102" s="20">
        <f t="shared" si="132"/>
      </c>
      <c r="AN102" s="20">
        <f t="shared" si="132"/>
      </c>
      <c r="AO102" s="20">
        <f t="shared" si="132"/>
      </c>
      <c r="AP102" s="20">
        <f t="shared" si="132"/>
      </c>
      <c r="AQ102" s="71" t="str">
        <f t="shared" si="61"/>
        <v>#DIV/0!</v>
      </c>
      <c r="AR102" s="4" t="str">
        <f t="shared" si="62"/>
        <v>#DIV/0!</v>
      </c>
      <c r="AS102" s="4"/>
      <c r="AT102" s="4"/>
      <c r="AU102" s="4"/>
    </row>
    <row r="103" ht="14.25" customHeight="1" spans="1:47" x14ac:dyDescent="0.25">
      <c r="A103" s="68">
        <f>IF(ISBLANK(CT!A103),"",CT!A103)</f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85" t="str">
        <f t="shared" si="47"/>
        <v>#DIV/0!</v>
      </c>
      <c r="V103" s="6"/>
      <c r="W103" s="20">
        <f t="shared" si="48"/>
      </c>
      <c r="X103" s="20">
        <f t="shared" si="49"/>
      </c>
      <c r="Y103" s="20">
        <f t="shared" si="50"/>
      </c>
      <c r="Z103" s="20">
        <f t="shared" si="51"/>
      </c>
      <c r="AA103" s="20">
        <f t="shared" si="52"/>
      </c>
      <c r="AB103" s="20">
        <f t="shared" si="53"/>
      </c>
      <c r="AC103" s="36"/>
      <c r="AD103" s="20">
        <f t="shared" si="54"/>
      </c>
      <c r="AE103" s="20">
        <f t="shared" si="55"/>
      </c>
      <c r="AF103" s="20">
        <f t="shared" si="56"/>
      </c>
      <c r="AG103" s="20">
        <f t="shared" si="57"/>
      </c>
      <c r="AH103" s="20">
        <f t="shared" si="58"/>
      </c>
      <c r="AI103" s="20">
        <f t="shared" si="59"/>
      </c>
      <c r="AJ103" s="4"/>
      <c r="AK103" s="20">
        <f t="shared" ref="AK103:AP103" si="133">IF($A103="","",IFERROR(AD103/AD$31,0))</f>
      </c>
      <c r="AL103" s="20">
        <f t="shared" si="133"/>
      </c>
      <c r="AM103" s="20">
        <f t="shared" si="133"/>
      </c>
      <c r="AN103" s="20">
        <f t="shared" si="133"/>
      </c>
      <c r="AO103" s="20">
        <f t="shared" si="133"/>
      </c>
      <c r="AP103" s="20">
        <f t="shared" si="133"/>
      </c>
      <c r="AQ103" s="71" t="str">
        <f t="shared" si="61"/>
        <v>#DIV/0!</v>
      </c>
      <c r="AR103" s="4" t="str">
        <f t="shared" si="62"/>
        <v>#DIV/0!</v>
      </c>
      <c r="AS103" s="4"/>
      <c r="AT103" s="4"/>
      <c r="AU103" s="4"/>
    </row>
    <row r="104" ht="14.25" customHeight="1" spans="1:47" x14ac:dyDescent="0.25">
      <c r="A104" s="68">
        <f>IF(ISBLANK(CT!A104),"",CT!A104)</f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85" t="str">
        <f t="shared" si="47"/>
        <v>#DIV/0!</v>
      </c>
      <c r="V104" s="6"/>
      <c r="W104" s="20">
        <f t="shared" si="48"/>
      </c>
      <c r="X104" s="20">
        <f t="shared" si="49"/>
      </c>
      <c r="Y104" s="20">
        <f t="shared" si="50"/>
      </c>
      <c r="Z104" s="20">
        <f t="shared" si="51"/>
      </c>
      <c r="AA104" s="20">
        <f t="shared" si="52"/>
      </c>
      <c r="AB104" s="20">
        <f t="shared" si="53"/>
      </c>
      <c r="AC104" s="36"/>
      <c r="AD104" s="20">
        <f t="shared" si="54"/>
      </c>
      <c r="AE104" s="20">
        <f t="shared" si="55"/>
      </c>
      <c r="AF104" s="20">
        <f t="shared" si="56"/>
      </c>
      <c r="AG104" s="20">
        <f t="shared" si="57"/>
      </c>
      <c r="AH104" s="20">
        <f t="shared" si="58"/>
      </c>
      <c r="AI104" s="20">
        <f t="shared" si="59"/>
      </c>
      <c r="AJ104" s="4"/>
      <c r="AK104" s="20">
        <f t="shared" ref="AK104:AP104" si="134">IF($A104="","",IFERROR(AD104/AD$31,0))</f>
      </c>
      <c r="AL104" s="20">
        <f t="shared" si="134"/>
      </c>
      <c r="AM104" s="20">
        <f t="shared" si="134"/>
      </c>
      <c r="AN104" s="20">
        <f t="shared" si="134"/>
      </c>
      <c r="AO104" s="20">
        <f t="shared" si="134"/>
      </c>
      <c r="AP104" s="20">
        <f t="shared" si="134"/>
      </c>
      <c r="AQ104" s="71" t="str">
        <f t="shared" si="61"/>
        <v>#DIV/0!</v>
      </c>
      <c r="AR104" s="4" t="str">
        <f t="shared" si="62"/>
        <v>#DIV/0!</v>
      </c>
      <c r="AS104" s="4"/>
      <c r="AT104" s="4"/>
      <c r="AU104" s="4"/>
    </row>
    <row r="105" ht="14.25" customHeight="1" spans="1:47" x14ac:dyDescent="0.25">
      <c r="A105" s="68">
        <f>IF(ISBLANK(CT!A105),"",CT!A105)</f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85" t="str">
        <f t="shared" si="47"/>
        <v>#DIV/0!</v>
      </c>
      <c r="V105" s="6"/>
      <c r="W105" s="20">
        <f t="shared" si="48"/>
      </c>
      <c r="X105" s="20">
        <f t="shared" si="49"/>
      </c>
      <c r="Y105" s="20">
        <f t="shared" si="50"/>
      </c>
      <c r="Z105" s="20">
        <f t="shared" si="51"/>
      </c>
      <c r="AA105" s="20">
        <f t="shared" si="52"/>
      </c>
      <c r="AB105" s="20">
        <f t="shared" si="53"/>
      </c>
      <c r="AC105" s="36"/>
      <c r="AD105" s="20">
        <f t="shared" si="54"/>
      </c>
      <c r="AE105" s="20">
        <f t="shared" si="55"/>
      </c>
      <c r="AF105" s="20">
        <f t="shared" si="56"/>
      </c>
      <c r="AG105" s="20">
        <f t="shared" si="57"/>
      </c>
      <c r="AH105" s="20">
        <f t="shared" si="58"/>
      </c>
      <c r="AI105" s="20">
        <f t="shared" si="59"/>
      </c>
      <c r="AJ105" s="4"/>
      <c r="AK105" s="20">
        <f t="shared" ref="AK105:AP105" si="135">IF($A105="","",IFERROR(AD105/AD$31,0))</f>
      </c>
      <c r="AL105" s="20">
        <f t="shared" si="135"/>
      </c>
      <c r="AM105" s="20">
        <f t="shared" si="135"/>
      </c>
      <c r="AN105" s="20">
        <f t="shared" si="135"/>
      </c>
      <c r="AO105" s="20">
        <f t="shared" si="135"/>
      </c>
      <c r="AP105" s="20">
        <f t="shared" si="135"/>
      </c>
      <c r="AQ105" s="71" t="str">
        <f t="shared" si="61"/>
        <v>#DIV/0!</v>
      </c>
      <c r="AR105" s="4" t="str">
        <f t="shared" si="62"/>
        <v>#DIV/0!</v>
      </c>
      <c r="AS105" s="4"/>
      <c r="AT105" s="4"/>
      <c r="AU105" s="4"/>
    </row>
    <row r="106" ht="14.25" customHeight="1" spans="1:47" x14ac:dyDescent="0.25">
      <c r="A106" s="68">
        <f>IF(ISBLANK(CT!A106),"",CT!A106)</f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85" t="str">
        <f t="shared" si="47"/>
        <v>#DIV/0!</v>
      </c>
      <c r="V106" s="6"/>
      <c r="W106" s="20">
        <f t="shared" si="48"/>
      </c>
      <c r="X106" s="20">
        <f t="shared" si="49"/>
      </c>
      <c r="Y106" s="20">
        <f t="shared" si="50"/>
      </c>
      <c r="Z106" s="20">
        <f t="shared" si="51"/>
      </c>
      <c r="AA106" s="20">
        <f t="shared" si="52"/>
      </c>
      <c r="AB106" s="20">
        <f t="shared" si="53"/>
      </c>
      <c r="AC106" s="36"/>
      <c r="AD106" s="20">
        <f t="shared" si="54"/>
      </c>
      <c r="AE106" s="20">
        <f t="shared" si="55"/>
      </c>
      <c r="AF106" s="20">
        <f t="shared" si="56"/>
      </c>
      <c r="AG106" s="20">
        <f t="shared" si="57"/>
      </c>
      <c r="AH106" s="20">
        <f t="shared" si="58"/>
      </c>
      <c r="AI106" s="20">
        <f t="shared" si="59"/>
      </c>
      <c r="AJ106" s="4"/>
      <c r="AK106" s="20">
        <f t="shared" ref="AK106:AP106" si="136">IF($A106="","",IFERROR(AD106/AD$31,0))</f>
      </c>
      <c r="AL106" s="20">
        <f t="shared" si="136"/>
      </c>
      <c r="AM106" s="20">
        <f t="shared" si="136"/>
      </c>
      <c r="AN106" s="20">
        <f t="shared" si="136"/>
      </c>
      <c r="AO106" s="20">
        <f t="shared" si="136"/>
      </c>
      <c r="AP106" s="20">
        <f t="shared" si="136"/>
      </c>
      <c r="AQ106" s="71" t="str">
        <f t="shared" si="61"/>
        <v>#DIV/0!</v>
      </c>
      <c r="AR106" s="4" t="str">
        <f t="shared" si="62"/>
        <v>#DIV/0!</v>
      </c>
      <c r="AS106" s="4"/>
      <c r="AT106" s="4"/>
      <c r="AU106" s="4"/>
    </row>
    <row r="107" ht="14.25" customHeight="1" spans="1:47" x14ac:dyDescent="0.25">
      <c r="A107" s="68">
        <f>IF(ISBLANK(CT!A107),"",CT!A107)</f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85" t="str">
        <f t="shared" si="47"/>
        <v>#DIV/0!</v>
      </c>
      <c r="V107" s="6"/>
      <c r="W107" s="20">
        <f t="shared" si="48"/>
      </c>
      <c r="X107" s="20">
        <f t="shared" si="49"/>
      </c>
      <c r="Y107" s="20">
        <f t="shared" si="50"/>
      </c>
      <c r="Z107" s="20">
        <f t="shared" si="51"/>
      </c>
      <c r="AA107" s="20">
        <f t="shared" si="52"/>
      </c>
      <c r="AB107" s="20">
        <f t="shared" si="53"/>
      </c>
      <c r="AC107" s="36"/>
      <c r="AD107" s="20">
        <f t="shared" si="54"/>
      </c>
      <c r="AE107" s="20">
        <f t="shared" si="55"/>
      </c>
      <c r="AF107" s="20">
        <f t="shared" si="56"/>
      </c>
      <c r="AG107" s="20">
        <f t="shared" si="57"/>
      </c>
      <c r="AH107" s="20">
        <f t="shared" si="58"/>
      </c>
      <c r="AI107" s="20">
        <f t="shared" si="59"/>
      </c>
      <c r="AJ107" s="4"/>
      <c r="AK107" s="20">
        <f t="shared" ref="AK107:AP107" si="137">IF($A107="","",IFERROR(AD107/AD$31,0))</f>
      </c>
      <c r="AL107" s="20">
        <f t="shared" si="137"/>
      </c>
      <c r="AM107" s="20">
        <f t="shared" si="137"/>
      </c>
      <c r="AN107" s="20">
        <f t="shared" si="137"/>
      </c>
      <c r="AO107" s="20">
        <f t="shared" si="137"/>
      </c>
      <c r="AP107" s="20">
        <f t="shared" si="137"/>
      </c>
      <c r="AQ107" s="71" t="str">
        <f t="shared" si="61"/>
        <v>#DIV/0!</v>
      </c>
      <c r="AR107" s="4" t="str">
        <f t="shared" si="62"/>
        <v>#DIV/0!</v>
      </c>
      <c r="AS107" s="4"/>
      <c r="AT107" s="4"/>
      <c r="AU107" s="4"/>
    </row>
    <row r="108" ht="14.25" customHeight="1" spans="1:47" x14ac:dyDescent="0.25">
      <c r="A108" s="68">
        <f>IF(ISBLANK(CT!A108),"",CT!A108)</f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85" t="str">
        <f t="shared" si="47"/>
        <v>#DIV/0!</v>
      </c>
      <c r="V108" s="6"/>
      <c r="W108" s="20">
        <f t="shared" si="48"/>
      </c>
      <c r="X108" s="20">
        <f t="shared" si="49"/>
      </c>
      <c r="Y108" s="20">
        <f t="shared" si="50"/>
      </c>
      <c r="Z108" s="20">
        <f t="shared" si="51"/>
      </c>
      <c r="AA108" s="20">
        <f t="shared" si="52"/>
      </c>
      <c r="AB108" s="20">
        <f t="shared" si="53"/>
      </c>
      <c r="AC108" s="36"/>
      <c r="AD108" s="20">
        <f t="shared" si="54"/>
      </c>
      <c r="AE108" s="20">
        <f t="shared" si="55"/>
      </c>
      <c r="AF108" s="20">
        <f t="shared" si="56"/>
      </c>
      <c r="AG108" s="20">
        <f t="shared" si="57"/>
      </c>
      <c r="AH108" s="20">
        <f t="shared" si="58"/>
      </c>
      <c r="AI108" s="20">
        <f t="shared" si="59"/>
      </c>
      <c r="AJ108" s="4"/>
      <c r="AK108" s="20">
        <f t="shared" ref="AK108:AP108" si="138">IF($A108="","",IFERROR(AD108/AD$31,0))</f>
      </c>
      <c r="AL108" s="20">
        <f t="shared" si="138"/>
      </c>
      <c r="AM108" s="20">
        <f t="shared" si="138"/>
      </c>
      <c r="AN108" s="20">
        <f t="shared" si="138"/>
      </c>
      <c r="AO108" s="20">
        <f t="shared" si="138"/>
      </c>
      <c r="AP108" s="20">
        <f t="shared" si="138"/>
      </c>
      <c r="AQ108" s="71" t="str">
        <f t="shared" si="61"/>
        <v>#DIV/0!</v>
      </c>
      <c r="AR108" s="4" t="str">
        <f t="shared" si="62"/>
        <v>#DIV/0!</v>
      </c>
      <c r="AS108" s="4"/>
      <c r="AT108" s="4"/>
      <c r="AU108" s="4"/>
    </row>
    <row r="109" ht="14.25" customHeight="1" spans="1:47" x14ac:dyDescent="0.25">
      <c r="A109" s="68">
        <f>IF(ISBLANK(CT!A109),"",CT!A109)</f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85" t="str">
        <f t="shared" si="47"/>
        <v>#DIV/0!</v>
      </c>
      <c r="V109" s="6"/>
      <c r="W109" s="20">
        <f t="shared" si="48"/>
      </c>
      <c r="X109" s="20">
        <f t="shared" si="49"/>
      </c>
      <c r="Y109" s="20">
        <f t="shared" si="50"/>
      </c>
      <c r="Z109" s="20">
        <f t="shared" si="51"/>
      </c>
      <c r="AA109" s="20">
        <f t="shared" si="52"/>
      </c>
      <c r="AB109" s="20">
        <f t="shared" si="53"/>
      </c>
      <c r="AC109" s="36"/>
      <c r="AD109" s="20">
        <f t="shared" si="54"/>
      </c>
      <c r="AE109" s="20">
        <f t="shared" si="55"/>
      </c>
      <c r="AF109" s="20">
        <f t="shared" si="56"/>
      </c>
      <c r="AG109" s="20">
        <f t="shared" si="57"/>
      </c>
      <c r="AH109" s="20">
        <f t="shared" si="58"/>
      </c>
      <c r="AI109" s="20">
        <f t="shared" si="59"/>
      </c>
      <c r="AJ109" s="4"/>
      <c r="AK109" s="20">
        <f t="shared" ref="AK109:AP109" si="139">IF($A109="","",IFERROR(AD109/AD$31,0))</f>
      </c>
      <c r="AL109" s="20">
        <f t="shared" si="139"/>
      </c>
      <c r="AM109" s="20">
        <f t="shared" si="139"/>
      </c>
      <c r="AN109" s="20">
        <f t="shared" si="139"/>
      </c>
      <c r="AO109" s="20">
        <f t="shared" si="139"/>
      </c>
      <c r="AP109" s="20">
        <f t="shared" si="139"/>
      </c>
      <c r="AQ109" s="71" t="str">
        <f t="shared" si="61"/>
        <v>#DIV/0!</v>
      </c>
      <c r="AR109" s="4" t="str">
        <f t="shared" si="62"/>
        <v>#DIV/0!</v>
      </c>
      <c r="AS109" s="4"/>
      <c r="AT109" s="4"/>
      <c r="AU109" s="4"/>
    </row>
    <row r="110" ht="14.25" customHeight="1" spans="1:47" x14ac:dyDescent="0.25">
      <c r="A110" s="68">
        <f>IF(ISBLANK(CT!A110),"",CT!A110)</f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85" t="str">
        <f t="shared" si="47"/>
        <v>#DIV/0!</v>
      </c>
      <c r="V110" s="6"/>
      <c r="W110" s="20">
        <f t="shared" si="48"/>
      </c>
      <c r="X110" s="20">
        <f t="shared" si="49"/>
      </c>
      <c r="Y110" s="20">
        <f t="shared" si="50"/>
      </c>
      <c r="Z110" s="20">
        <f t="shared" si="51"/>
      </c>
      <c r="AA110" s="20">
        <f t="shared" si="52"/>
      </c>
      <c r="AB110" s="20">
        <f t="shared" si="53"/>
      </c>
      <c r="AC110" s="36"/>
      <c r="AD110" s="20">
        <f t="shared" si="54"/>
      </c>
      <c r="AE110" s="20">
        <f t="shared" si="55"/>
      </c>
      <c r="AF110" s="20">
        <f t="shared" si="56"/>
      </c>
      <c r="AG110" s="20">
        <f t="shared" si="57"/>
      </c>
      <c r="AH110" s="20">
        <f t="shared" si="58"/>
      </c>
      <c r="AI110" s="20">
        <f t="shared" si="59"/>
      </c>
      <c r="AJ110" s="4"/>
      <c r="AK110" s="20">
        <f t="shared" ref="AK110:AP110" si="140">IF($A110="","",IFERROR(AD110/AD$31,0))</f>
      </c>
      <c r="AL110" s="20">
        <f t="shared" si="140"/>
      </c>
      <c r="AM110" s="20">
        <f t="shared" si="140"/>
      </c>
      <c r="AN110" s="20">
        <f t="shared" si="140"/>
      </c>
      <c r="AO110" s="20">
        <f t="shared" si="140"/>
      </c>
      <c r="AP110" s="20">
        <f t="shared" si="140"/>
      </c>
      <c r="AQ110" s="71" t="str">
        <f t="shared" si="61"/>
        <v>#DIV/0!</v>
      </c>
      <c r="AR110" s="4" t="str">
        <f t="shared" si="62"/>
        <v>#DIV/0!</v>
      </c>
      <c r="AS110" s="4"/>
      <c r="AT110" s="4"/>
      <c r="AU110" s="4"/>
    </row>
    <row r="111" ht="14.25" customHeight="1" spans="1:47" x14ac:dyDescent="0.25">
      <c r="A111" s="68">
        <f>IF(ISBLANK(CT!A111),"",CT!A111)</f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85" t="str">
        <f t="shared" si="47"/>
        <v>#DIV/0!</v>
      </c>
      <c r="V111" s="6"/>
      <c r="W111" s="20">
        <f t="shared" si="48"/>
      </c>
      <c r="X111" s="20">
        <f t="shared" si="49"/>
      </c>
      <c r="Y111" s="20">
        <f t="shared" si="50"/>
      </c>
      <c r="Z111" s="20">
        <f t="shared" si="51"/>
      </c>
      <c r="AA111" s="20">
        <f t="shared" si="52"/>
      </c>
      <c r="AB111" s="20">
        <f t="shared" si="53"/>
      </c>
      <c r="AC111" s="36"/>
      <c r="AD111" s="20">
        <f t="shared" si="54"/>
      </c>
      <c r="AE111" s="20">
        <f t="shared" si="55"/>
      </c>
      <c r="AF111" s="20">
        <f t="shared" si="56"/>
      </c>
      <c r="AG111" s="20">
        <f t="shared" si="57"/>
      </c>
      <c r="AH111" s="20">
        <f t="shared" si="58"/>
      </c>
      <c r="AI111" s="20">
        <f t="shared" si="59"/>
      </c>
      <c r="AJ111" s="4"/>
      <c r="AK111" s="20">
        <f t="shared" ref="AK111:AP111" si="141">IF($A111="","",IFERROR(AD111/AD$31,0))</f>
      </c>
      <c r="AL111" s="20">
        <f t="shared" si="141"/>
      </c>
      <c r="AM111" s="20">
        <f t="shared" si="141"/>
      </c>
      <c r="AN111" s="20">
        <f t="shared" si="141"/>
      </c>
      <c r="AO111" s="20">
        <f t="shared" si="141"/>
      </c>
      <c r="AP111" s="20">
        <f t="shared" si="141"/>
      </c>
      <c r="AQ111" s="71" t="str">
        <f t="shared" si="61"/>
        <v>#DIV/0!</v>
      </c>
      <c r="AR111" s="4" t="str">
        <f t="shared" si="62"/>
        <v>#DIV/0!</v>
      </c>
      <c r="AS111" s="4"/>
      <c r="AT111" s="4"/>
      <c r="AU111" s="4"/>
    </row>
    <row r="112" ht="14.25" customHeight="1" spans="1:47" x14ac:dyDescent="0.25">
      <c r="A112" s="68">
        <f>IF(ISBLANK(CT!A112),"",CT!A112)</f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85" t="str">
        <f t="shared" si="47"/>
        <v>#DIV/0!</v>
      </c>
      <c r="V112" s="6"/>
      <c r="W112" s="20">
        <f t="shared" si="48"/>
      </c>
      <c r="X112" s="20">
        <f t="shared" si="49"/>
      </c>
      <c r="Y112" s="20">
        <f t="shared" si="50"/>
      </c>
      <c r="Z112" s="20">
        <f t="shared" si="51"/>
      </c>
      <c r="AA112" s="20">
        <f t="shared" si="52"/>
      </c>
      <c r="AB112" s="20">
        <f t="shared" si="53"/>
      </c>
      <c r="AC112" s="36"/>
      <c r="AD112" s="20">
        <f t="shared" si="54"/>
      </c>
      <c r="AE112" s="20">
        <f t="shared" si="55"/>
      </c>
      <c r="AF112" s="20">
        <f t="shared" si="56"/>
      </c>
      <c r="AG112" s="20">
        <f t="shared" si="57"/>
      </c>
      <c r="AH112" s="20">
        <f t="shared" si="58"/>
      </c>
      <c r="AI112" s="20">
        <f t="shared" si="59"/>
      </c>
      <c r="AJ112" s="4"/>
      <c r="AK112" s="20">
        <f t="shared" ref="AK112:AP112" si="142">IF($A112="","",IFERROR(AD112/AD$31,0))</f>
      </c>
      <c r="AL112" s="20">
        <f t="shared" si="142"/>
      </c>
      <c r="AM112" s="20">
        <f t="shared" si="142"/>
      </c>
      <c r="AN112" s="20">
        <f t="shared" si="142"/>
      </c>
      <c r="AO112" s="20">
        <f t="shared" si="142"/>
      </c>
      <c r="AP112" s="20">
        <f t="shared" si="142"/>
      </c>
      <c r="AQ112" s="71" t="str">
        <f t="shared" si="61"/>
        <v>#DIV/0!</v>
      </c>
      <c r="AR112" s="4" t="str">
        <f t="shared" si="62"/>
        <v>#DIV/0!</v>
      </c>
      <c r="AS112" s="4"/>
      <c r="AT112" s="4"/>
      <c r="AU112" s="4"/>
    </row>
    <row r="113" ht="14.25" customHeight="1" spans="1:47" x14ac:dyDescent="0.25">
      <c r="A113" s="68">
        <f>IF(ISBLANK(CT!A113),"",CT!A113)</f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85" t="str">
        <f t="shared" si="47"/>
        <v>#DIV/0!</v>
      </c>
      <c r="V113" s="6"/>
      <c r="W113" s="20">
        <f t="shared" si="48"/>
      </c>
      <c r="X113" s="20">
        <f t="shared" si="49"/>
      </c>
      <c r="Y113" s="20">
        <f t="shared" si="50"/>
      </c>
      <c r="Z113" s="20">
        <f t="shared" si="51"/>
      </c>
      <c r="AA113" s="20">
        <f t="shared" si="52"/>
      </c>
      <c r="AB113" s="20">
        <f t="shared" si="53"/>
      </c>
      <c r="AC113" s="36"/>
      <c r="AD113" s="20">
        <f t="shared" si="54"/>
      </c>
      <c r="AE113" s="20">
        <f t="shared" si="55"/>
      </c>
      <c r="AF113" s="20">
        <f t="shared" si="56"/>
      </c>
      <c r="AG113" s="20">
        <f t="shared" si="57"/>
      </c>
      <c r="AH113" s="20">
        <f t="shared" si="58"/>
      </c>
      <c r="AI113" s="20">
        <f t="shared" si="59"/>
      </c>
      <c r="AJ113" s="4"/>
      <c r="AK113" s="20">
        <f t="shared" ref="AK113:AP113" si="143">IF($A113="","",IFERROR(AD113/AD$31,0))</f>
      </c>
      <c r="AL113" s="20">
        <f t="shared" si="143"/>
      </c>
      <c r="AM113" s="20">
        <f t="shared" si="143"/>
      </c>
      <c r="AN113" s="20">
        <f t="shared" si="143"/>
      </c>
      <c r="AO113" s="20">
        <f t="shared" si="143"/>
      </c>
      <c r="AP113" s="20">
        <f t="shared" si="143"/>
      </c>
      <c r="AQ113" s="71" t="str">
        <f t="shared" si="61"/>
        <v>#DIV/0!</v>
      </c>
      <c r="AR113" s="4" t="str">
        <f t="shared" si="62"/>
        <v>#DIV/0!</v>
      </c>
      <c r="AS113" s="4"/>
      <c r="AT113" s="4"/>
      <c r="AU113" s="4"/>
    </row>
    <row r="114" ht="14.25" customHeight="1" spans="1:47" x14ac:dyDescent="0.25">
      <c r="A114" s="68">
        <f>IF(ISBLANK(CT!A114),"",CT!A114)</f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85" t="str">
        <f t="shared" si="47"/>
        <v>#DIV/0!</v>
      </c>
      <c r="V114" s="6"/>
      <c r="W114" s="20">
        <f t="shared" si="48"/>
      </c>
      <c r="X114" s="20">
        <f t="shared" si="49"/>
      </c>
      <c r="Y114" s="20">
        <f t="shared" si="50"/>
      </c>
      <c r="Z114" s="20">
        <f t="shared" si="51"/>
      </c>
      <c r="AA114" s="20">
        <f t="shared" si="52"/>
      </c>
      <c r="AB114" s="20">
        <f t="shared" si="53"/>
      </c>
      <c r="AC114" s="36"/>
      <c r="AD114" s="20">
        <f t="shared" si="54"/>
      </c>
      <c r="AE114" s="20">
        <f t="shared" si="55"/>
      </c>
      <c r="AF114" s="20">
        <f t="shared" si="56"/>
      </c>
      <c r="AG114" s="20">
        <f t="shared" si="57"/>
      </c>
      <c r="AH114" s="20">
        <f t="shared" si="58"/>
      </c>
      <c r="AI114" s="20">
        <f t="shared" si="59"/>
      </c>
      <c r="AJ114" s="4"/>
      <c r="AK114" s="20">
        <f t="shared" ref="AK114:AP114" si="144">IF($A114="","",IFERROR(AD114/AD$31,0))</f>
      </c>
      <c r="AL114" s="20">
        <f t="shared" si="144"/>
      </c>
      <c r="AM114" s="20">
        <f t="shared" si="144"/>
      </c>
      <c r="AN114" s="20">
        <f t="shared" si="144"/>
      </c>
      <c r="AO114" s="20">
        <f t="shared" si="144"/>
      </c>
      <c r="AP114" s="20">
        <f t="shared" si="144"/>
      </c>
      <c r="AQ114" s="71" t="str">
        <f t="shared" si="61"/>
        <v>#DIV/0!</v>
      </c>
      <c r="AR114" s="4" t="str">
        <f t="shared" si="62"/>
        <v>#DIV/0!</v>
      </c>
      <c r="AS114" s="4"/>
      <c r="AT114" s="4"/>
      <c r="AU114" s="4"/>
    </row>
    <row r="115" ht="14.25" customHeight="1" spans="1:47" x14ac:dyDescent="0.25">
      <c r="A115" s="68">
        <f>IF(ISBLANK(CT!A115),"",CT!A115)</f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85" t="str">
        <f t="shared" si="47"/>
        <v>#DIV/0!</v>
      </c>
      <c r="V115" s="6"/>
      <c r="W115" s="20">
        <f t="shared" si="48"/>
      </c>
      <c r="X115" s="20">
        <f t="shared" si="49"/>
      </c>
      <c r="Y115" s="20">
        <f t="shared" si="50"/>
      </c>
      <c r="Z115" s="20">
        <f t="shared" si="51"/>
      </c>
      <c r="AA115" s="20">
        <f t="shared" si="52"/>
      </c>
      <c r="AB115" s="20">
        <f t="shared" si="53"/>
      </c>
      <c r="AC115" s="36"/>
      <c r="AD115" s="20">
        <f t="shared" si="54"/>
      </c>
      <c r="AE115" s="20">
        <f t="shared" si="55"/>
      </c>
      <c r="AF115" s="20">
        <f t="shared" si="56"/>
      </c>
      <c r="AG115" s="20">
        <f t="shared" si="57"/>
      </c>
      <c r="AH115" s="20">
        <f t="shared" si="58"/>
      </c>
      <c r="AI115" s="20">
        <f t="shared" si="59"/>
      </c>
      <c r="AJ115" s="4"/>
      <c r="AK115" s="20">
        <f t="shared" ref="AK115:AP115" si="145">IF($A115="","",IFERROR(AD115/AD$31,0))</f>
      </c>
      <c r="AL115" s="20">
        <f t="shared" si="145"/>
      </c>
      <c r="AM115" s="20">
        <f t="shared" si="145"/>
      </c>
      <c r="AN115" s="20">
        <f t="shared" si="145"/>
      </c>
      <c r="AO115" s="20">
        <f t="shared" si="145"/>
      </c>
      <c r="AP115" s="20">
        <f t="shared" si="145"/>
      </c>
      <c r="AQ115" s="71" t="str">
        <f t="shared" si="61"/>
        <v>#DIV/0!</v>
      </c>
      <c r="AR115" s="4" t="str">
        <f t="shared" si="62"/>
        <v>#DIV/0!</v>
      </c>
      <c r="AS115" s="4"/>
      <c r="AT115" s="4"/>
      <c r="AU115" s="4"/>
    </row>
    <row r="116" ht="14.25" customHeight="1" spans="1:47" x14ac:dyDescent="0.25">
      <c r="A116" s="68">
        <f>IF(ISBLANK(CT!A116),"",CT!A116)</f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85" t="str">
        <f t="shared" si="47"/>
        <v>#DIV/0!</v>
      </c>
      <c r="V116" s="6"/>
      <c r="W116" s="20">
        <f t="shared" si="48"/>
      </c>
      <c r="X116" s="20">
        <f t="shared" si="49"/>
      </c>
      <c r="Y116" s="20">
        <f t="shared" si="50"/>
      </c>
      <c r="Z116" s="20">
        <f t="shared" si="51"/>
      </c>
      <c r="AA116" s="20">
        <f t="shared" si="52"/>
      </c>
      <c r="AB116" s="20">
        <f t="shared" si="53"/>
      </c>
      <c r="AC116" s="36"/>
      <c r="AD116" s="20">
        <f t="shared" si="54"/>
      </c>
      <c r="AE116" s="20">
        <f t="shared" si="55"/>
      </c>
      <c r="AF116" s="20">
        <f t="shared" si="56"/>
      </c>
      <c r="AG116" s="20">
        <f t="shared" si="57"/>
      </c>
      <c r="AH116" s="20">
        <f t="shared" si="58"/>
      </c>
      <c r="AI116" s="20">
        <f t="shared" si="59"/>
      </c>
      <c r="AJ116" s="4"/>
      <c r="AK116" s="20">
        <f t="shared" ref="AK116:AP116" si="146">IF($A116="","",IFERROR(AD116/AD$31,0))</f>
      </c>
      <c r="AL116" s="20">
        <f t="shared" si="146"/>
      </c>
      <c r="AM116" s="20">
        <f t="shared" si="146"/>
      </c>
      <c r="AN116" s="20">
        <f t="shared" si="146"/>
      </c>
      <c r="AO116" s="20">
        <f t="shared" si="146"/>
      </c>
      <c r="AP116" s="20">
        <f t="shared" si="146"/>
      </c>
      <c r="AQ116" s="71" t="str">
        <f t="shared" si="61"/>
        <v>#DIV/0!</v>
      </c>
      <c r="AR116" s="4" t="str">
        <f t="shared" si="62"/>
        <v>#DIV/0!</v>
      </c>
      <c r="AS116" s="4"/>
      <c r="AT116" s="4"/>
      <c r="AU116" s="4"/>
    </row>
    <row r="117" ht="14.25" customHeight="1" spans="1:47" x14ac:dyDescent="0.25">
      <c r="A117" s="68">
        <f>IF(ISBLANK(CT!A117),"",CT!A117)</f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85" t="str">
        <f t="shared" si="47"/>
        <v>#DIV/0!</v>
      </c>
      <c r="V117" s="6"/>
      <c r="W117" s="20">
        <f t="shared" si="48"/>
      </c>
      <c r="X117" s="20">
        <f t="shared" si="49"/>
      </c>
      <c r="Y117" s="20">
        <f t="shared" si="50"/>
      </c>
      <c r="Z117" s="20">
        <f t="shared" si="51"/>
      </c>
      <c r="AA117" s="20">
        <f t="shared" si="52"/>
      </c>
      <c r="AB117" s="20">
        <f t="shared" si="53"/>
      </c>
      <c r="AC117" s="36"/>
      <c r="AD117" s="20">
        <f t="shared" si="54"/>
      </c>
      <c r="AE117" s="20">
        <f t="shared" si="55"/>
      </c>
      <c r="AF117" s="20">
        <f t="shared" si="56"/>
      </c>
      <c r="AG117" s="20">
        <f t="shared" si="57"/>
      </c>
      <c r="AH117" s="20">
        <f t="shared" si="58"/>
      </c>
      <c r="AI117" s="20">
        <f t="shared" si="59"/>
      </c>
      <c r="AJ117" s="4"/>
      <c r="AK117" s="20">
        <f t="shared" ref="AK117:AP117" si="147">IF($A117="","",IFERROR(AD117/AD$31,0))</f>
      </c>
      <c r="AL117" s="20">
        <f t="shared" si="147"/>
      </c>
      <c r="AM117" s="20">
        <f t="shared" si="147"/>
      </c>
      <c r="AN117" s="20">
        <f t="shared" si="147"/>
      </c>
      <c r="AO117" s="20">
        <f t="shared" si="147"/>
      </c>
      <c r="AP117" s="20">
        <f t="shared" si="147"/>
      </c>
      <c r="AQ117" s="71" t="str">
        <f t="shared" si="61"/>
        <v>#DIV/0!</v>
      </c>
      <c r="AR117" s="4" t="str">
        <f t="shared" si="62"/>
        <v>#DIV/0!</v>
      </c>
      <c r="AS117" s="4"/>
      <c r="AT117" s="4"/>
      <c r="AU117" s="4"/>
    </row>
    <row r="118" ht="14.25" customHeight="1" spans="1:47" x14ac:dyDescent="0.25">
      <c r="A118" s="68">
        <f>IF(ISBLANK(CT!A118),"",CT!A118)</f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85" t="str">
        <f t="shared" si="47"/>
        <v>#DIV/0!</v>
      </c>
      <c r="V118" s="6"/>
      <c r="W118" s="20">
        <f t="shared" si="48"/>
      </c>
      <c r="X118" s="20">
        <f t="shared" si="49"/>
      </c>
      <c r="Y118" s="20">
        <f t="shared" si="50"/>
      </c>
      <c r="Z118" s="20">
        <f t="shared" si="51"/>
      </c>
      <c r="AA118" s="20">
        <f t="shared" si="52"/>
      </c>
      <c r="AB118" s="20">
        <f t="shared" si="53"/>
      </c>
      <c r="AC118" s="36"/>
      <c r="AD118" s="20">
        <f t="shared" si="54"/>
      </c>
      <c r="AE118" s="20">
        <f t="shared" si="55"/>
      </c>
      <c r="AF118" s="20">
        <f t="shared" si="56"/>
      </c>
      <c r="AG118" s="20">
        <f t="shared" si="57"/>
      </c>
      <c r="AH118" s="20">
        <f t="shared" si="58"/>
      </c>
      <c r="AI118" s="20">
        <f t="shared" si="59"/>
      </c>
      <c r="AJ118" s="4"/>
      <c r="AK118" s="20">
        <f t="shared" ref="AK118:AP118" si="148">IF($A118="","",IFERROR(AD118/AD$31,0))</f>
      </c>
      <c r="AL118" s="20">
        <f t="shared" si="148"/>
      </c>
      <c r="AM118" s="20">
        <f t="shared" si="148"/>
      </c>
      <c r="AN118" s="20">
        <f t="shared" si="148"/>
      </c>
      <c r="AO118" s="20">
        <f t="shared" si="148"/>
      </c>
      <c r="AP118" s="20">
        <f t="shared" si="148"/>
      </c>
      <c r="AQ118" s="71" t="str">
        <f t="shared" si="61"/>
        <v>#DIV/0!</v>
      </c>
      <c r="AR118" s="4" t="str">
        <f t="shared" si="62"/>
        <v>#DIV/0!</v>
      </c>
      <c r="AS118" s="4"/>
      <c r="AT118" s="4"/>
      <c r="AU118" s="4"/>
    </row>
    <row r="119" ht="14.25" customHeight="1" spans="1:47" x14ac:dyDescent="0.25">
      <c r="A119" s="68">
        <f>IF(ISBLANK(CT!A119),"",CT!A119)</f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85" t="str">
        <f t="shared" si="47"/>
        <v>#DIV/0!</v>
      </c>
      <c r="V119" s="6"/>
      <c r="W119" s="20">
        <f t="shared" si="48"/>
      </c>
      <c r="X119" s="20">
        <f t="shared" si="49"/>
      </c>
      <c r="Y119" s="20">
        <f t="shared" si="50"/>
      </c>
      <c r="Z119" s="20">
        <f t="shared" si="51"/>
      </c>
      <c r="AA119" s="20">
        <f t="shared" si="52"/>
      </c>
      <c r="AB119" s="20">
        <f t="shared" si="53"/>
      </c>
      <c r="AC119" s="36"/>
      <c r="AD119" s="20">
        <f t="shared" si="54"/>
      </c>
      <c r="AE119" s="20">
        <f t="shared" si="55"/>
      </c>
      <c r="AF119" s="20">
        <f t="shared" si="56"/>
      </c>
      <c r="AG119" s="20">
        <f t="shared" si="57"/>
      </c>
      <c r="AH119" s="20">
        <f t="shared" si="58"/>
      </c>
      <c r="AI119" s="20">
        <f t="shared" si="59"/>
      </c>
      <c r="AJ119" s="4"/>
      <c r="AK119" s="20">
        <f t="shared" ref="AK119:AP119" si="149">IF($A119="","",IFERROR(AD119/AD$31,0))</f>
      </c>
      <c r="AL119" s="20">
        <f t="shared" si="149"/>
      </c>
      <c r="AM119" s="20">
        <f t="shared" si="149"/>
      </c>
      <c r="AN119" s="20">
        <f t="shared" si="149"/>
      </c>
      <c r="AO119" s="20">
        <f t="shared" si="149"/>
      </c>
      <c r="AP119" s="20">
        <f t="shared" si="149"/>
      </c>
      <c r="AQ119" s="71" t="str">
        <f t="shared" si="61"/>
        <v>#DIV/0!</v>
      </c>
      <c r="AR119" s="4" t="str">
        <f t="shared" si="62"/>
        <v>#DIV/0!</v>
      </c>
      <c r="AS119" s="4"/>
      <c r="AT119" s="4"/>
      <c r="AU119" s="4"/>
    </row>
    <row r="120" ht="14.25" customHeight="1" spans="1:47" x14ac:dyDescent="0.25">
      <c r="A120" s="68">
        <f>IF(ISBLANK(CT!A120),"",CT!A120)</f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85" t="str">
        <f t="shared" si="47"/>
        <v>#DIV/0!</v>
      </c>
      <c r="V120" s="6"/>
      <c r="W120" s="20">
        <f t="shared" si="48"/>
      </c>
      <c r="X120" s="20">
        <f t="shared" si="49"/>
      </c>
      <c r="Y120" s="20">
        <f t="shared" si="50"/>
      </c>
      <c r="Z120" s="20">
        <f t="shared" si="51"/>
      </c>
      <c r="AA120" s="20">
        <f t="shared" si="52"/>
      </c>
      <c r="AB120" s="20">
        <f t="shared" si="53"/>
      </c>
      <c r="AC120" s="36"/>
      <c r="AD120" s="20">
        <f t="shared" si="54"/>
      </c>
      <c r="AE120" s="20">
        <f t="shared" si="55"/>
      </c>
      <c r="AF120" s="20">
        <f t="shared" si="56"/>
      </c>
      <c r="AG120" s="20">
        <f t="shared" si="57"/>
      </c>
      <c r="AH120" s="20">
        <f t="shared" si="58"/>
      </c>
      <c r="AI120" s="20">
        <f t="shared" si="59"/>
      </c>
      <c r="AJ120" s="4"/>
      <c r="AK120" s="20">
        <f t="shared" ref="AK120:AP120" si="150">IF($A120="","",IFERROR(AD120/AD$31,0))</f>
      </c>
      <c r="AL120" s="20">
        <f t="shared" si="150"/>
      </c>
      <c r="AM120" s="20">
        <f t="shared" si="150"/>
      </c>
      <c r="AN120" s="20">
        <f t="shared" si="150"/>
      </c>
      <c r="AO120" s="20">
        <f t="shared" si="150"/>
      </c>
      <c r="AP120" s="20">
        <f t="shared" si="150"/>
      </c>
      <c r="AQ120" s="71" t="str">
        <f t="shared" si="61"/>
        <v>#DIV/0!</v>
      </c>
      <c r="AR120" s="4" t="str">
        <f t="shared" si="62"/>
        <v>#DIV/0!</v>
      </c>
      <c r="AS120" s="4"/>
      <c r="AT120" s="4"/>
      <c r="AU120" s="4"/>
    </row>
    <row r="121" ht="14.25" customHeight="1" spans="1:47" x14ac:dyDescent="0.25">
      <c r="A121" s="68">
        <f>IF(ISBLANK(CT!A121),"",CT!A121)</f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85" t="str">
        <f t="shared" si="47"/>
        <v>#DIV/0!</v>
      </c>
      <c r="V121" s="6"/>
      <c r="W121" s="20">
        <f t="shared" si="48"/>
      </c>
      <c r="X121" s="20">
        <f t="shared" si="49"/>
      </c>
      <c r="Y121" s="20">
        <f t="shared" si="50"/>
      </c>
      <c r="Z121" s="20">
        <f t="shared" si="51"/>
      </c>
      <c r="AA121" s="20">
        <f t="shared" si="52"/>
      </c>
      <c r="AB121" s="20">
        <f t="shared" si="53"/>
      </c>
      <c r="AC121" s="36"/>
      <c r="AD121" s="20">
        <f t="shared" si="54"/>
      </c>
      <c r="AE121" s="20">
        <f t="shared" si="55"/>
      </c>
      <c r="AF121" s="20">
        <f t="shared" si="56"/>
      </c>
      <c r="AG121" s="20">
        <f t="shared" si="57"/>
      </c>
      <c r="AH121" s="20">
        <f t="shared" si="58"/>
      </c>
      <c r="AI121" s="20">
        <f t="shared" si="59"/>
      </c>
      <c r="AJ121" s="4"/>
      <c r="AK121" s="20">
        <f t="shared" ref="AK121:AP121" si="151">IF($A121="","",IFERROR(AD121/AD$31,0))</f>
      </c>
      <c r="AL121" s="20">
        <f t="shared" si="151"/>
      </c>
      <c r="AM121" s="20">
        <f t="shared" si="151"/>
      </c>
      <c r="AN121" s="20">
        <f t="shared" si="151"/>
      </c>
      <c r="AO121" s="20">
        <f t="shared" si="151"/>
      </c>
      <c r="AP121" s="20">
        <f t="shared" si="151"/>
      </c>
      <c r="AQ121" s="71" t="str">
        <f t="shared" si="61"/>
        <v>#DIV/0!</v>
      </c>
      <c r="AR121" s="4" t="str">
        <f t="shared" si="62"/>
        <v>#DIV/0!</v>
      </c>
      <c r="AS121" s="4"/>
      <c r="AT121" s="4"/>
      <c r="AU121" s="4"/>
    </row>
    <row r="122" ht="14.25" customHeight="1" spans="1:47" x14ac:dyDescent="0.25">
      <c r="A122" s="68">
        <f>IF(ISBLANK(CT!A122),"",CT!A122)</f>
      </c>
      <c r="B122" s="6"/>
      <c r="C122" s="6"/>
      <c r="D122" s="6"/>
      <c r="E122" s="6"/>
      <c r="F122" s="6"/>
      <c r="G122" s="4"/>
      <c r="H122" s="6"/>
      <c r="I122" s="6"/>
      <c r="J122" s="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85" t="str">
        <f t="shared" si="47"/>
        <v>#DIV/0!</v>
      </c>
      <c r="V122" s="6"/>
      <c r="W122" s="20">
        <f t="shared" si="48"/>
      </c>
      <c r="X122" s="20">
        <f t="shared" si="49"/>
      </c>
      <c r="Y122" s="20">
        <f t="shared" si="50"/>
      </c>
      <c r="Z122" s="20">
        <f t="shared" si="51"/>
      </c>
      <c r="AA122" s="20">
        <f t="shared" si="52"/>
      </c>
      <c r="AB122" s="20">
        <f t="shared" si="53"/>
      </c>
      <c r="AC122" s="36"/>
      <c r="AD122" s="20">
        <f t="shared" si="54"/>
      </c>
      <c r="AE122" s="20">
        <f t="shared" si="55"/>
      </c>
      <c r="AF122" s="20">
        <f t="shared" si="56"/>
      </c>
      <c r="AG122" s="20">
        <f t="shared" si="57"/>
      </c>
      <c r="AH122" s="20">
        <f t="shared" si="58"/>
      </c>
      <c r="AI122" s="20">
        <f t="shared" si="59"/>
      </c>
      <c r="AJ122" s="4"/>
      <c r="AK122" s="20">
        <f t="shared" ref="AK122:AP122" si="152">IF($A122="","",IFERROR(AD122/AD$31,0))</f>
      </c>
      <c r="AL122" s="20">
        <f t="shared" si="152"/>
      </c>
      <c r="AM122" s="20">
        <f t="shared" si="152"/>
      </c>
      <c r="AN122" s="20">
        <f t="shared" si="152"/>
      </c>
      <c r="AO122" s="20">
        <f t="shared" si="152"/>
      </c>
      <c r="AP122" s="20">
        <f t="shared" si="152"/>
      </c>
      <c r="AQ122" s="71" t="str">
        <f t="shared" si="61"/>
        <v>#DIV/0!</v>
      </c>
      <c r="AR122" s="4" t="str">
        <f t="shared" si="62"/>
        <v>#DIV/0!</v>
      </c>
      <c r="AS122" s="4"/>
      <c r="AT122" s="4"/>
      <c r="AU122" s="4"/>
    </row>
    <row r="123" ht="14.25" customHeight="1" spans="1:47" x14ac:dyDescent="0.25">
      <c r="A123" s="68">
        <f>IF(ISBLANK(CT!A123),"",CT!A123)</f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85" t="str">
        <f t="shared" si="47"/>
        <v>#DIV/0!</v>
      </c>
      <c r="V123" s="6"/>
      <c r="W123" s="20">
        <f t="shared" si="48"/>
      </c>
      <c r="X123" s="20">
        <f t="shared" si="49"/>
      </c>
      <c r="Y123" s="20">
        <f t="shared" si="50"/>
      </c>
      <c r="Z123" s="20">
        <f t="shared" si="51"/>
      </c>
      <c r="AA123" s="20">
        <f t="shared" si="52"/>
      </c>
      <c r="AB123" s="20">
        <f t="shared" si="53"/>
      </c>
      <c r="AC123" s="36"/>
      <c r="AD123" s="20">
        <f t="shared" si="54"/>
      </c>
      <c r="AE123" s="20">
        <f t="shared" si="55"/>
      </c>
      <c r="AF123" s="20">
        <f t="shared" si="56"/>
      </c>
      <c r="AG123" s="20">
        <f t="shared" si="57"/>
      </c>
      <c r="AH123" s="20">
        <f t="shared" si="58"/>
      </c>
      <c r="AI123" s="20">
        <f t="shared" si="59"/>
      </c>
      <c r="AJ123" s="4"/>
      <c r="AK123" s="20">
        <f t="shared" ref="AK123:AP123" si="153">IF($A123="","",IFERROR(AD123/AD$31,0))</f>
      </c>
      <c r="AL123" s="20">
        <f t="shared" si="153"/>
      </c>
      <c r="AM123" s="20">
        <f t="shared" si="153"/>
      </c>
      <c r="AN123" s="20">
        <f t="shared" si="153"/>
      </c>
      <c r="AO123" s="20">
        <f t="shared" si="153"/>
      </c>
      <c r="AP123" s="20">
        <f t="shared" si="153"/>
      </c>
      <c r="AQ123" s="71" t="str">
        <f t="shared" si="61"/>
        <v>#DIV/0!</v>
      </c>
      <c r="AR123" s="4" t="str">
        <f t="shared" si="62"/>
        <v>#DIV/0!</v>
      </c>
      <c r="AS123" s="4"/>
      <c r="AT123" s="4"/>
      <c r="AU123" s="4"/>
    </row>
    <row r="124" ht="14.25" customHeight="1" spans="1:47" x14ac:dyDescent="0.25">
      <c r="A124" s="68">
        <f>IF(ISBLANK(CT!A124),"",CT!A124)</f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85" t="str">
        <f t="shared" si="47"/>
        <v>#DIV/0!</v>
      </c>
      <c r="V124" s="6"/>
      <c r="W124" s="20">
        <f t="shared" si="48"/>
      </c>
      <c r="X124" s="20">
        <f t="shared" si="49"/>
      </c>
      <c r="Y124" s="20">
        <f t="shared" si="50"/>
      </c>
      <c r="Z124" s="20">
        <f t="shared" si="51"/>
      </c>
      <c r="AA124" s="20">
        <f t="shared" si="52"/>
      </c>
      <c r="AB124" s="20">
        <f t="shared" si="53"/>
      </c>
      <c r="AC124" s="36"/>
      <c r="AD124" s="20">
        <f t="shared" si="54"/>
      </c>
      <c r="AE124" s="20">
        <f t="shared" si="55"/>
      </c>
      <c r="AF124" s="20">
        <f t="shared" si="56"/>
      </c>
      <c r="AG124" s="20">
        <f t="shared" si="57"/>
      </c>
      <c r="AH124" s="20">
        <f t="shared" si="58"/>
      </c>
      <c r="AI124" s="20">
        <f t="shared" si="59"/>
      </c>
      <c r="AJ124" s="4"/>
      <c r="AK124" s="20">
        <f t="shared" ref="AK124:AP124" si="154">IF($A124="","",IFERROR(AD124/AD$31,0))</f>
      </c>
      <c r="AL124" s="20">
        <f t="shared" si="154"/>
      </c>
      <c r="AM124" s="20">
        <f t="shared" si="154"/>
      </c>
      <c r="AN124" s="20">
        <f t="shared" si="154"/>
      </c>
      <c r="AO124" s="20">
        <f t="shared" si="154"/>
      </c>
      <c r="AP124" s="20">
        <f t="shared" si="154"/>
      </c>
      <c r="AQ124" s="71" t="str">
        <f t="shared" si="61"/>
        <v>#DIV/0!</v>
      </c>
      <c r="AR124" s="4" t="str">
        <f t="shared" si="62"/>
        <v>#DIV/0!</v>
      </c>
      <c r="AS124" s="4"/>
      <c r="AT124" s="4"/>
      <c r="AU124" s="4"/>
    </row>
    <row r="125" ht="14.25" customHeight="1" spans="1:47" x14ac:dyDescent="0.25">
      <c r="A125" s="68">
        <f>IF(ISBLANK(CT!A125),"",CT!A125)</f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85" t="str">
        <f t="shared" si="47"/>
        <v>#DIV/0!</v>
      </c>
      <c r="V125" s="6"/>
      <c r="W125" s="20">
        <f t="shared" si="48"/>
      </c>
      <c r="X125" s="20">
        <f t="shared" si="49"/>
      </c>
      <c r="Y125" s="20">
        <f t="shared" si="50"/>
      </c>
      <c r="Z125" s="20">
        <f t="shared" si="51"/>
      </c>
      <c r="AA125" s="20">
        <f t="shared" si="52"/>
      </c>
      <c r="AB125" s="20">
        <f t="shared" si="53"/>
      </c>
      <c r="AC125" s="36"/>
      <c r="AD125" s="20">
        <f t="shared" si="54"/>
      </c>
      <c r="AE125" s="20">
        <f t="shared" si="55"/>
      </c>
      <c r="AF125" s="20">
        <f t="shared" si="56"/>
      </c>
      <c r="AG125" s="20">
        <f t="shared" si="57"/>
      </c>
      <c r="AH125" s="20">
        <f t="shared" si="58"/>
      </c>
      <c r="AI125" s="20">
        <f t="shared" si="59"/>
      </c>
      <c r="AJ125" s="4"/>
      <c r="AK125" s="20">
        <f t="shared" ref="AK125:AP125" si="155">IF($A125="","",IFERROR(AD125/AD$31,0))</f>
      </c>
      <c r="AL125" s="20">
        <f t="shared" si="155"/>
      </c>
      <c r="AM125" s="20">
        <f t="shared" si="155"/>
      </c>
      <c r="AN125" s="20">
        <f t="shared" si="155"/>
      </c>
      <c r="AO125" s="20">
        <f t="shared" si="155"/>
      </c>
      <c r="AP125" s="20">
        <f t="shared" si="155"/>
      </c>
      <c r="AQ125" s="71" t="str">
        <f t="shared" si="61"/>
        <v>#DIV/0!</v>
      </c>
      <c r="AR125" s="4" t="str">
        <f t="shared" si="62"/>
        <v>#DIV/0!</v>
      </c>
      <c r="AS125" s="4"/>
      <c r="AT125" s="4"/>
      <c r="AU125" s="4"/>
    </row>
    <row r="126" ht="14.25" customHeight="1" spans="1:47" x14ac:dyDescent="0.25">
      <c r="A126" s="68">
        <f>IF(ISBLANK(CT!A126),"",CT!A126)</f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85" t="str">
        <f t="shared" si="47"/>
        <v>#DIV/0!</v>
      </c>
      <c r="V126" s="6"/>
      <c r="W126" s="20">
        <f t="shared" si="48"/>
      </c>
      <c r="X126" s="20">
        <f t="shared" si="49"/>
      </c>
      <c r="Y126" s="20">
        <f t="shared" si="50"/>
      </c>
      <c r="Z126" s="20">
        <f t="shared" si="51"/>
      </c>
      <c r="AA126" s="20">
        <f t="shared" si="52"/>
      </c>
      <c r="AB126" s="20">
        <f t="shared" si="53"/>
      </c>
      <c r="AC126" s="36"/>
      <c r="AD126" s="20">
        <f t="shared" si="54"/>
      </c>
      <c r="AE126" s="20">
        <f t="shared" si="55"/>
      </c>
      <c r="AF126" s="20">
        <f t="shared" si="56"/>
      </c>
      <c r="AG126" s="20">
        <f t="shared" si="57"/>
      </c>
      <c r="AH126" s="20">
        <f t="shared" si="58"/>
      </c>
      <c r="AI126" s="20">
        <f t="shared" si="59"/>
      </c>
      <c r="AJ126" s="4"/>
      <c r="AK126" s="20">
        <f t="shared" ref="AK126:AP126" si="156">IF($A126="","",IFERROR(AD126/AD$31,0))</f>
      </c>
      <c r="AL126" s="20">
        <f t="shared" si="156"/>
      </c>
      <c r="AM126" s="20">
        <f t="shared" si="156"/>
      </c>
      <c r="AN126" s="20">
        <f t="shared" si="156"/>
      </c>
      <c r="AO126" s="20">
        <f t="shared" si="156"/>
      </c>
      <c r="AP126" s="20">
        <f t="shared" si="156"/>
      </c>
      <c r="AQ126" s="71" t="str">
        <f t="shared" si="61"/>
        <v>#DIV/0!</v>
      </c>
      <c r="AR126" s="4" t="str">
        <f t="shared" si="62"/>
        <v>#DIV/0!</v>
      </c>
      <c r="AS126" s="4"/>
      <c r="AT126" s="4"/>
      <c r="AU126" s="4"/>
    </row>
    <row r="127" ht="14.25" customHeight="1" spans="1:47" x14ac:dyDescent="0.25">
      <c r="A127" s="68">
        <f>IF(ISBLANK(CT!A127),"",CT!A127)</f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85" t="str">
        <f t="shared" si="47"/>
        <v>#DIV/0!</v>
      </c>
      <c r="V127" s="6"/>
      <c r="W127" s="20">
        <f t="shared" si="48"/>
      </c>
      <c r="X127" s="20">
        <f t="shared" si="49"/>
      </c>
      <c r="Y127" s="20">
        <f t="shared" si="50"/>
      </c>
      <c r="Z127" s="20">
        <f t="shared" si="51"/>
      </c>
      <c r="AA127" s="20">
        <f t="shared" si="52"/>
      </c>
      <c r="AB127" s="20">
        <f t="shared" si="53"/>
      </c>
      <c r="AC127" s="36"/>
      <c r="AD127" s="20">
        <f t="shared" si="54"/>
      </c>
      <c r="AE127" s="20">
        <f t="shared" si="55"/>
      </c>
      <c r="AF127" s="20">
        <f t="shared" si="56"/>
      </c>
      <c r="AG127" s="20">
        <f t="shared" si="57"/>
      </c>
      <c r="AH127" s="20">
        <f t="shared" si="58"/>
      </c>
      <c r="AI127" s="20">
        <f t="shared" si="59"/>
      </c>
      <c r="AJ127" s="4"/>
      <c r="AK127" s="20">
        <f t="shared" ref="AK127:AP127" si="157">IF($A127="","",IFERROR(AD127/AD$31,0))</f>
      </c>
      <c r="AL127" s="20">
        <f t="shared" si="157"/>
      </c>
      <c r="AM127" s="20">
        <f t="shared" si="157"/>
      </c>
      <c r="AN127" s="20">
        <f t="shared" si="157"/>
      </c>
      <c r="AO127" s="20">
        <f t="shared" si="157"/>
      </c>
      <c r="AP127" s="20">
        <f t="shared" si="157"/>
      </c>
      <c r="AQ127" s="71" t="str">
        <f t="shared" si="61"/>
        <v>#DIV/0!</v>
      </c>
      <c r="AR127" s="4" t="str">
        <f t="shared" si="62"/>
        <v>#DIV/0!</v>
      </c>
      <c r="AS127" s="4"/>
      <c r="AT127" s="4"/>
      <c r="AU127" s="4"/>
    </row>
    <row r="128" ht="14.25" customHeight="1" spans="1:47" x14ac:dyDescent="0.25">
      <c r="A128" s="68">
        <f>IF(ISBLANK(CT!A128),"",CT!A128)</f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85" t="str">
        <f t="shared" si="47"/>
        <v>#DIV/0!</v>
      </c>
      <c r="V128" s="6"/>
      <c r="W128" s="20">
        <f t="shared" si="48"/>
      </c>
      <c r="X128" s="20">
        <f t="shared" si="49"/>
      </c>
      <c r="Y128" s="20">
        <f t="shared" si="50"/>
      </c>
      <c r="Z128" s="20">
        <f t="shared" si="51"/>
      </c>
      <c r="AA128" s="20">
        <f t="shared" si="52"/>
      </c>
      <c r="AB128" s="20">
        <f t="shared" si="53"/>
      </c>
      <c r="AC128" s="36"/>
      <c r="AD128" s="20">
        <f t="shared" si="54"/>
      </c>
      <c r="AE128" s="20">
        <f t="shared" si="55"/>
      </c>
      <c r="AF128" s="20">
        <f t="shared" si="56"/>
      </c>
      <c r="AG128" s="20">
        <f t="shared" si="57"/>
      </c>
      <c r="AH128" s="20">
        <f t="shared" si="58"/>
      </c>
      <c r="AI128" s="20">
        <f t="shared" si="59"/>
      </c>
      <c r="AJ128" s="4"/>
      <c r="AK128" s="20">
        <f t="shared" ref="AK128:AP128" si="158">IF($A128="","",IFERROR(AD128/AD$31,0))</f>
      </c>
      <c r="AL128" s="20">
        <f t="shared" si="158"/>
      </c>
      <c r="AM128" s="20">
        <f t="shared" si="158"/>
      </c>
      <c r="AN128" s="20">
        <f t="shared" si="158"/>
      </c>
      <c r="AO128" s="20">
        <f t="shared" si="158"/>
      </c>
      <c r="AP128" s="20">
        <f t="shared" si="158"/>
      </c>
      <c r="AQ128" s="71" t="str">
        <f t="shared" si="61"/>
        <v>#DIV/0!</v>
      </c>
      <c r="AR128" s="4" t="str">
        <f t="shared" si="62"/>
        <v>#DIV/0!</v>
      </c>
      <c r="AS128" s="4"/>
      <c r="AT128" s="4"/>
      <c r="AU128" s="4"/>
    </row>
    <row r="129" ht="14.25" customHeight="1" spans="1:47" x14ac:dyDescent="0.25">
      <c r="A129" s="68">
        <f>IF(ISBLANK(CT!A129),"",CT!A129)</f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85" t="str">
        <f t="shared" si="47"/>
        <v>#DIV/0!</v>
      </c>
      <c r="V129" s="6"/>
      <c r="W129" s="20">
        <f t="shared" si="48"/>
      </c>
      <c r="X129" s="20">
        <f t="shared" si="49"/>
      </c>
      <c r="Y129" s="20">
        <f t="shared" si="50"/>
      </c>
      <c r="Z129" s="20">
        <f t="shared" si="51"/>
      </c>
      <c r="AA129" s="20">
        <f t="shared" si="52"/>
      </c>
      <c r="AB129" s="20">
        <f t="shared" si="53"/>
      </c>
      <c r="AC129" s="36"/>
      <c r="AD129" s="20">
        <f t="shared" si="54"/>
      </c>
      <c r="AE129" s="20">
        <f t="shared" si="55"/>
      </c>
      <c r="AF129" s="20">
        <f t="shared" si="56"/>
      </c>
      <c r="AG129" s="20">
        <f t="shared" si="57"/>
      </c>
      <c r="AH129" s="20">
        <f t="shared" si="58"/>
      </c>
      <c r="AI129" s="20">
        <f t="shared" si="59"/>
      </c>
      <c r="AJ129" s="4"/>
      <c r="AK129" s="20">
        <f t="shared" ref="AK129:AP129" si="159">IF($A129="","",IFERROR(AD129/AD$31,0))</f>
      </c>
      <c r="AL129" s="20">
        <f t="shared" si="159"/>
      </c>
      <c r="AM129" s="20">
        <f t="shared" si="159"/>
      </c>
      <c r="AN129" s="20">
        <f t="shared" si="159"/>
      </c>
      <c r="AO129" s="20">
        <f t="shared" si="159"/>
      </c>
      <c r="AP129" s="20">
        <f t="shared" si="159"/>
      </c>
      <c r="AQ129" s="71" t="str">
        <f t="shared" si="61"/>
        <v>#DIV/0!</v>
      </c>
      <c r="AR129" s="4" t="str">
        <f t="shared" si="62"/>
        <v>#DIV/0!</v>
      </c>
      <c r="AS129" s="4"/>
      <c r="AT129" s="4"/>
      <c r="AU129" s="4"/>
    </row>
    <row r="130" ht="14.25" customHeight="1" spans="1:47" x14ac:dyDescent="0.25">
      <c r="A130" s="68">
        <f>IF(ISBLANK(CT!A130),"",CT!A130)</f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85" t="str">
        <f t="shared" si="47"/>
        <v>#DIV/0!</v>
      </c>
      <c r="V130" s="6"/>
      <c r="W130" s="20">
        <f t="shared" si="48"/>
      </c>
      <c r="X130" s="20">
        <f t="shared" si="49"/>
      </c>
      <c r="Y130" s="20">
        <f t="shared" si="50"/>
      </c>
      <c r="Z130" s="20">
        <f t="shared" si="51"/>
      </c>
      <c r="AA130" s="20">
        <f t="shared" si="52"/>
      </c>
      <c r="AB130" s="20">
        <f t="shared" si="53"/>
      </c>
      <c r="AC130" s="36"/>
      <c r="AD130" s="20">
        <f t="shared" si="54"/>
      </c>
      <c r="AE130" s="20">
        <f t="shared" si="55"/>
      </c>
      <c r="AF130" s="20">
        <f t="shared" si="56"/>
      </c>
      <c r="AG130" s="20">
        <f t="shared" si="57"/>
      </c>
      <c r="AH130" s="20">
        <f t="shared" si="58"/>
      </c>
      <c r="AI130" s="20">
        <f t="shared" si="59"/>
      </c>
      <c r="AJ130" s="4"/>
      <c r="AK130" s="20">
        <f t="shared" ref="AK130:AP130" si="160">IF($A130="","",IFERROR(AD130/AD$31,0))</f>
      </c>
      <c r="AL130" s="20">
        <f t="shared" si="160"/>
      </c>
      <c r="AM130" s="20">
        <f t="shared" si="160"/>
      </c>
      <c r="AN130" s="20">
        <f t="shared" si="160"/>
      </c>
      <c r="AO130" s="20">
        <f t="shared" si="160"/>
      </c>
      <c r="AP130" s="20">
        <f t="shared" si="160"/>
      </c>
      <c r="AQ130" s="71" t="str">
        <f t="shared" si="61"/>
        <v>#DIV/0!</v>
      </c>
      <c r="AR130" s="4" t="str">
        <f t="shared" si="62"/>
        <v>#DIV/0!</v>
      </c>
      <c r="AS130" s="4"/>
      <c r="AT130" s="4"/>
      <c r="AU130" s="4"/>
    </row>
    <row r="131" ht="14.25" customHeight="1" spans="1:47" x14ac:dyDescent="0.25">
      <c r="A131" s="68">
        <f>IF(ISBLANK(CT!A131),"",CT!A131)</f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85" t="str">
        <f t="shared" si="47"/>
        <v>#DIV/0!</v>
      </c>
      <c r="V131" s="6"/>
      <c r="W131" s="20">
        <f t="shared" si="48"/>
      </c>
      <c r="X131" s="20">
        <f t="shared" si="49"/>
      </c>
      <c r="Y131" s="20">
        <f t="shared" si="50"/>
      </c>
      <c r="Z131" s="20">
        <f t="shared" si="51"/>
      </c>
      <c r="AA131" s="20">
        <f t="shared" si="52"/>
      </c>
      <c r="AB131" s="20">
        <f t="shared" si="53"/>
      </c>
      <c r="AC131" s="36"/>
      <c r="AD131" s="20">
        <f t="shared" si="54"/>
      </c>
      <c r="AE131" s="20">
        <f t="shared" si="55"/>
      </c>
      <c r="AF131" s="20">
        <f t="shared" si="56"/>
      </c>
      <c r="AG131" s="20">
        <f t="shared" si="57"/>
      </c>
      <c r="AH131" s="20">
        <f t="shared" si="58"/>
      </c>
      <c r="AI131" s="20">
        <f t="shared" si="59"/>
      </c>
      <c r="AJ131" s="4"/>
      <c r="AK131" s="20">
        <f t="shared" ref="AK131:AP131" si="161">IF($A131="","",IFERROR(AD131/AD$31,0))</f>
      </c>
      <c r="AL131" s="20">
        <f t="shared" si="161"/>
      </c>
      <c r="AM131" s="20">
        <f t="shared" si="161"/>
      </c>
      <c r="AN131" s="20">
        <f t="shared" si="161"/>
      </c>
      <c r="AO131" s="20">
        <f t="shared" si="161"/>
      </c>
      <c r="AP131" s="20">
        <f t="shared" si="161"/>
      </c>
      <c r="AQ131" s="71" t="str">
        <f t="shared" si="61"/>
        <v>#DIV/0!</v>
      </c>
      <c r="AR131" s="4" t="str">
        <f t="shared" si="62"/>
        <v>#DIV/0!</v>
      </c>
      <c r="AS131" s="4"/>
      <c r="AT131" s="4"/>
      <c r="AU131" s="4"/>
    </row>
    <row r="132" ht="14.25" customHeight="1" spans="1:47" x14ac:dyDescent="0.25">
      <c r="A132" s="68">
        <f>IF(ISBLANK(CT!A132),"",CT!A132)</f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85" t="str">
        <f t="shared" si="47"/>
        <v>#DIV/0!</v>
      </c>
      <c r="V132" s="6"/>
      <c r="W132" s="20">
        <f t="shared" si="48"/>
      </c>
      <c r="X132" s="20">
        <f t="shared" si="49"/>
      </c>
      <c r="Y132" s="20">
        <f t="shared" si="50"/>
      </c>
      <c r="Z132" s="20">
        <f t="shared" si="51"/>
      </c>
      <c r="AA132" s="20">
        <f t="shared" si="52"/>
      </c>
      <c r="AB132" s="20">
        <f t="shared" si="53"/>
      </c>
      <c r="AC132" s="36"/>
      <c r="AD132" s="20">
        <f t="shared" si="54"/>
      </c>
      <c r="AE132" s="20">
        <f t="shared" si="55"/>
      </c>
      <c r="AF132" s="20">
        <f t="shared" si="56"/>
      </c>
      <c r="AG132" s="20">
        <f t="shared" si="57"/>
      </c>
      <c r="AH132" s="20">
        <f t="shared" si="58"/>
      </c>
      <c r="AI132" s="20">
        <f t="shared" si="59"/>
      </c>
      <c r="AJ132" s="4"/>
      <c r="AK132" s="20">
        <f t="shared" ref="AK132:AP132" si="162">IF($A132="","",IFERROR(AD132/AD$31,0))</f>
      </c>
      <c r="AL132" s="20">
        <f t="shared" si="162"/>
      </c>
      <c r="AM132" s="20">
        <f t="shared" si="162"/>
      </c>
      <c r="AN132" s="20">
        <f t="shared" si="162"/>
      </c>
      <c r="AO132" s="20">
        <f t="shared" si="162"/>
      </c>
      <c r="AP132" s="20">
        <f t="shared" si="162"/>
      </c>
      <c r="AQ132" s="71" t="str">
        <f t="shared" si="61"/>
        <v>#DIV/0!</v>
      </c>
      <c r="AR132" s="4" t="str">
        <f t="shared" si="62"/>
        <v>#DIV/0!</v>
      </c>
      <c r="AS132" s="4"/>
      <c r="AT132" s="4"/>
      <c r="AU132" s="4"/>
    </row>
    <row r="133" ht="14.25" customHeight="1" spans="1:47" x14ac:dyDescent="0.25">
      <c r="A133" s="68">
        <f>IF(ISBLANK(CT!A133),"",CT!A133)</f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85" t="str">
        <f t="shared" si="47"/>
        <v>#DIV/0!</v>
      </c>
      <c r="V133" s="6"/>
      <c r="W133" s="20">
        <f t="shared" si="48"/>
      </c>
      <c r="X133" s="20">
        <f t="shared" si="49"/>
      </c>
      <c r="Y133" s="20">
        <f t="shared" si="50"/>
      </c>
      <c r="Z133" s="20">
        <f t="shared" si="51"/>
      </c>
      <c r="AA133" s="20">
        <f t="shared" si="52"/>
      </c>
      <c r="AB133" s="20">
        <f t="shared" si="53"/>
      </c>
      <c r="AC133" s="36"/>
      <c r="AD133" s="20">
        <f t="shared" si="54"/>
      </c>
      <c r="AE133" s="20">
        <f t="shared" si="55"/>
      </c>
      <c r="AF133" s="20">
        <f t="shared" si="56"/>
      </c>
      <c r="AG133" s="20">
        <f t="shared" si="57"/>
      </c>
      <c r="AH133" s="20">
        <f t="shared" si="58"/>
      </c>
      <c r="AI133" s="20">
        <f t="shared" si="59"/>
      </c>
      <c r="AJ133" s="4"/>
      <c r="AK133" s="20">
        <f t="shared" ref="AK133:AP133" si="163">IF($A133="","",IFERROR(AD133/AD$31,0))</f>
      </c>
      <c r="AL133" s="20">
        <f t="shared" si="163"/>
      </c>
      <c r="AM133" s="20">
        <f t="shared" si="163"/>
      </c>
      <c r="AN133" s="20">
        <f t="shared" si="163"/>
      </c>
      <c r="AO133" s="20">
        <f t="shared" si="163"/>
      </c>
      <c r="AP133" s="20">
        <f t="shared" si="163"/>
      </c>
      <c r="AQ133" s="71" t="str">
        <f t="shared" si="61"/>
        <v>#DIV/0!</v>
      </c>
      <c r="AR133" s="4" t="str">
        <f t="shared" si="62"/>
        <v>#DIV/0!</v>
      </c>
      <c r="AS133" s="4"/>
      <c r="AT133" s="4"/>
      <c r="AU133" s="4"/>
    </row>
    <row r="134" ht="14.25" customHeight="1" spans="1:47" x14ac:dyDescent="0.25">
      <c r="A134" s="68">
        <f>IF(ISBLANK(CT!A134),"",CT!A134)</f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85" t="str">
        <f t="shared" si="47"/>
        <v>#DIV/0!</v>
      </c>
      <c r="V134" s="6"/>
      <c r="W134" s="20">
        <f t="shared" si="48"/>
      </c>
      <c r="X134" s="20">
        <f t="shared" si="49"/>
      </c>
      <c r="Y134" s="20">
        <f t="shared" si="50"/>
      </c>
      <c r="Z134" s="20">
        <f t="shared" si="51"/>
      </c>
      <c r="AA134" s="20">
        <f t="shared" si="52"/>
      </c>
      <c r="AB134" s="20">
        <f t="shared" si="53"/>
      </c>
      <c r="AC134" s="36"/>
      <c r="AD134" s="20">
        <f t="shared" si="54"/>
      </c>
      <c r="AE134" s="20">
        <f t="shared" si="55"/>
      </c>
      <c r="AF134" s="20">
        <f t="shared" si="56"/>
      </c>
      <c r="AG134" s="20">
        <f t="shared" si="57"/>
      </c>
      <c r="AH134" s="20">
        <f t="shared" si="58"/>
      </c>
      <c r="AI134" s="20">
        <f t="shared" si="59"/>
      </c>
      <c r="AJ134" s="4"/>
      <c r="AK134" s="20">
        <f t="shared" ref="AK134:AP134" si="164">IF($A134="","",IFERROR(AD134/AD$31,0))</f>
      </c>
      <c r="AL134" s="20">
        <f t="shared" si="164"/>
      </c>
      <c r="AM134" s="20">
        <f t="shared" si="164"/>
      </c>
      <c r="AN134" s="20">
        <f t="shared" si="164"/>
      </c>
      <c r="AO134" s="20">
        <f t="shared" si="164"/>
      </c>
      <c r="AP134" s="20">
        <f t="shared" si="164"/>
      </c>
      <c r="AQ134" s="71" t="str">
        <f t="shared" si="61"/>
        <v>#DIV/0!</v>
      </c>
      <c r="AR134" s="4" t="str">
        <f t="shared" si="62"/>
        <v>#DIV/0!</v>
      </c>
      <c r="AS134" s="4"/>
      <c r="AT134" s="4"/>
      <c r="AU134" s="4"/>
    </row>
    <row r="135" ht="14.25" customHeight="1" spans="1:47" x14ac:dyDescent="0.25">
      <c r="A135" s="68">
        <f>IF(ISBLANK(CT!A135),"",CT!A135)</f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85" t="str">
        <f t="shared" si="47"/>
        <v>#DIV/0!</v>
      </c>
      <c r="V135" s="6"/>
      <c r="W135" s="20">
        <f t="shared" si="48"/>
      </c>
      <c r="X135" s="20">
        <f t="shared" si="49"/>
      </c>
      <c r="Y135" s="20">
        <f t="shared" si="50"/>
      </c>
      <c r="Z135" s="20">
        <f t="shared" si="51"/>
      </c>
      <c r="AA135" s="20">
        <f t="shared" si="52"/>
      </c>
      <c r="AB135" s="20">
        <f t="shared" si="53"/>
      </c>
      <c r="AC135" s="36"/>
      <c r="AD135" s="20">
        <f t="shared" si="54"/>
      </c>
      <c r="AE135" s="20">
        <f t="shared" si="55"/>
      </c>
      <c r="AF135" s="20">
        <f t="shared" si="56"/>
      </c>
      <c r="AG135" s="20">
        <f t="shared" si="57"/>
      </c>
      <c r="AH135" s="20">
        <f t="shared" si="58"/>
      </c>
      <c r="AI135" s="20">
        <f t="shared" si="59"/>
      </c>
      <c r="AJ135" s="4"/>
      <c r="AK135" s="20">
        <f t="shared" ref="AK135:AP135" si="165">IF($A135="","",IFERROR(AD135/AD$31,0))</f>
      </c>
      <c r="AL135" s="20">
        <f t="shared" si="165"/>
      </c>
      <c r="AM135" s="20">
        <f t="shared" si="165"/>
      </c>
      <c r="AN135" s="20">
        <f t="shared" si="165"/>
      </c>
      <c r="AO135" s="20">
        <f t="shared" si="165"/>
      </c>
      <c r="AP135" s="20">
        <f t="shared" si="165"/>
      </c>
      <c r="AQ135" s="71" t="str">
        <f t="shared" si="61"/>
        <v>#DIV/0!</v>
      </c>
      <c r="AR135" s="4" t="str">
        <f t="shared" si="62"/>
        <v>#DIV/0!</v>
      </c>
      <c r="AS135" s="4"/>
      <c r="AT135" s="4"/>
      <c r="AU135" s="4"/>
    </row>
    <row r="136" ht="14.25" customHeight="1" spans="1:47" x14ac:dyDescent="0.25">
      <c r="A136" s="68">
        <f>IF(ISBLANK(CT!A136),"",CT!A136)</f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85" t="str">
        <f t="shared" si="47"/>
        <v>#DIV/0!</v>
      </c>
      <c r="V136" s="6"/>
      <c r="W136" s="20">
        <f t="shared" si="48"/>
      </c>
      <c r="X136" s="20">
        <f t="shared" si="49"/>
      </c>
      <c r="Y136" s="20">
        <f t="shared" si="50"/>
      </c>
      <c r="Z136" s="20">
        <f t="shared" si="51"/>
      </c>
      <c r="AA136" s="20">
        <f t="shared" si="52"/>
      </c>
      <c r="AB136" s="20">
        <f t="shared" si="53"/>
      </c>
      <c r="AC136" s="36"/>
      <c r="AD136" s="20">
        <f t="shared" si="54"/>
      </c>
      <c r="AE136" s="20">
        <f t="shared" si="55"/>
      </c>
      <c r="AF136" s="20">
        <f t="shared" si="56"/>
      </c>
      <c r="AG136" s="20">
        <f t="shared" si="57"/>
      </c>
      <c r="AH136" s="20">
        <f t="shared" si="58"/>
      </c>
      <c r="AI136" s="20">
        <f t="shared" si="59"/>
      </c>
      <c r="AJ136" s="4"/>
      <c r="AK136" s="20">
        <f t="shared" ref="AK136:AP136" si="166">IF($A136="","",IFERROR(AD136/AD$31,0))</f>
      </c>
      <c r="AL136" s="20">
        <f t="shared" si="166"/>
      </c>
      <c r="AM136" s="20">
        <f t="shared" si="166"/>
      </c>
      <c r="AN136" s="20">
        <f t="shared" si="166"/>
      </c>
      <c r="AO136" s="20">
        <f t="shared" si="166"/>
      </c>
      <c r="AP136" s="20">
        <f t="shared" si="166"/>
      </c>
      <c r="AQ136" s="71" t="str">
        <f t="shared" si="61"/>
        <v>#DIV/0!</v>
      </c>
      <c r="AR136" s="4" t="str">
        <f t="shared" si="62"/>
        <v>#DIV/0!</v>
      </c>
      <c r="AS136" s="4"/>
      <c r="AT136" s="4"/>
      <c r="AU136" s="4"/>
    </row>
    <row r="137" ht="14.25" customHeight="1" spans="1:47" x14ac:dyDescent="0.25">
      <c r="A137" s="68">
        <f>IF(ISBLANK(CT!A137),"",CT!A137)</f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85" t="str">
        <f t="shared" si="47"/>
        <v>#DIV/0!</v>
      </c>
      <c r="V137" s="6"/>
      <c r="W137" s="20">
        <f t="shared" si="48"/>
      </c>
      <c r="X137" s="20">
        <f t="shared" si="49"/>
      </c>
      <c r="Y137" s="20">
        <f t="shared" si="50"/>
      </c>
      <c r="Z137" s="20">
        <f t="shared" si="51"/>
      </c>
      <c r="AA137" s="20">
        <f t="shared" si="52"/>
      </c>
      <c r="AB137" s="20">
        <f t="shared" si="53"/>
      </c>
      <c r="AC137" s="36"/>
      <c r="AD137" s="20">
        <f t="shared" si="54"/>
      </c>
      <c r="AE137" s="20">
        <f t="shared" si="55"/>
      </c>
      <c r="AF137" s="20">
        <f t="shared" si="56"/>
      </c>
      <c r="AG137" s="20">
        <f t="shared" si="57"/>
      </c>
      <c r="AH137" s="20">
        <f t="shared" si="58"/>
      </c>
      <c r="AI137" s="20">
        <f t="shared" si="59"/>
      </c>
      <c r="AJ137" s="4"/>
      <c r="AK137" s="20">
        <f t="shared" ref="AK137:AP137" si="167">IF($A137="","",IFERROR(AD137/AD$31,0))</f>
      </c>
      <c r="AL137" s="20">
        <f t="shared" si="167"/>
      </c>
      <c r="AM137" s="20">
        <f t="shared" si="167"/>
      </c>
      <c r="AN137" s="20">
        <f t="shared" si="167"/>
      </c>
      <c r="AO137" s="20">
        <f t="shared" si="167"/>
      </c>
      <c r="AP137" s="20">
        <f t="shared" si="167"/>
      </c>
      <c r="AQ137" s="71" t="str">
        <f t="shared" si="61"/>
        <v>#DIV/0!</v>
      </c>
      <c r="AR137" s="4" t="str">
        <f t="shared" si="62"/>
        <v>#DIV/0!</v>
      </c>
      <c r="AS137" s="4"/>
      <c r="AT137" s="4"/>
      <c r="AU137" s="4"/>
    </row>
    <row r="138" ht="14.25" customHeight="1" spans="1:47" x14ac:dyDescent="0.25">
      <c r="A138" s="68">
        <f>IF(ISBLANK(CT!A138),"",CT!A138)</f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85" t="str">
        <f t="shared" si="47"/>
        <v>#DIV/0!</v>
      </c>
      <c r="V138" s="6"/>
      <c r="W138" s="20">
        <f t="shared" si="48"/>
      </c>
      <c r="X138" s="20">
        <f t="shared" si="49"/>
      </c>
      <c r="Y138" s="20">
        <f t="shared" si="50"/>
      </c>
      <c r="Z138" s="20">
        <f t="shared" si="51"/>
      </c>
      <c r="AA138" s="20">
        <f t="shared" si="52"/>
      </c>
      <c r="AB138" s="20">
        <f t="shared" si="53"/>
      </c>
      <c r="AC138" s="36"/>
      <c r="AD138" s="20">
        <f t="shared" si="54"/>
      </c>
      <c r="AE138" s="20">
        <f t="shared" si="55"/>
      </c>
      <c r="AF138" s="20">
        <f t="shared" si="56"/>
      </c>
      <c r="AG138" s="20">
        <f t="shared" si="57"/>
      </c>
      <c r="AH138" s="20">
        <f t="shared" si="58"/>
      </c>
      <c r="AI138" s="20">
        <f t="shared" si="59"/>
      </c>
      <c r="AJ138" s="4"/>
      <c r="AK138" s="20">
        <f t="shared" ref="AK138:AP138" si="168">IF($A138="","",IFERROR(AD138/AD$31,0))</f>
      </c>
      <c r="AL138" s="20">
        <f t="shared" si="168"/>
      </c>
      <c r="AM138" s="20">
        <f t="shared" si="168"/>
      </c>
      <c r="AN138" s="20">
        <f t="shared" si="168"/>
      </c>
      <c r="AO138" s="20">
        <f t="shared" si="168"/>
      </c>
      <c r="AP138" s="20">
        <f t="shared" si="168"/>
      </c>
      <c r="AQ138" s="71" t="str">
        <f t="shared" si="61"/>
        <v>#DIV/0!</v>
      </c>
      <c r="AR138" s="4" t="str">
        <f t="shared" si="62"/>
        <v>#DIV/0!</v>
      </c>
      <c r="AS138" s="4"/>
      <c r="AT138" s="4"/>
      <c r="AU138" s="4"/>
    </row>
    <row r="139" ht="14.25" customHeight="1" spans="1:47" x14ac:dyDescent="0.25">
      <c r="A139" s="68">
        <f>IF(ISBLANK(CT!A139),"",CT!A139)</f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85" t="str">
        <f t="shared" si="47"/>
        <v>#DIV/0!</v>
      </c>
      <c r="V139" s="6"/>
      <c r="W139" s="20">
        <f t="shared" si="48"/>
      </c>
      <c r="X139" s="20">
        <f t="shared" si="49"/>
      </c>
      <c r="Y139" s="20">
        <f t="shared" si="50"/>
      </c>
      <c r="Z139" s="20">
        <f t="shared" si="51"/>
      </c>
      <c r="AA139" s="20">
        <f t="shared" si="52"/>
      </c>
      <c r="AB139" s="20">
        <f t="shared" si="53"/>
      </c>
      <c r="AC139" s="36"/>
      <c r="AD139" s="20">
        <f t="shared" si="54"/>
      </c>
      <c r="AE139" s="20">
        <f t="shared" si="55"/>
      </c>
      <c r="AF139" s="20">
        <f t="shared" si="56"/>
      </c>
      <c r="AG139" s="20">
        <f t="shared" si="57"/>
      </c>
      <c r="AH139" s="20">
        <f t="shared" si="58"/>
      </c>
      <c r="AI139" s="20">
        <f t="shared" si="59"/>
      </c>
      <c r="AJ139" s="4"/>
      <c r="AK139" s="20">
        <f t="shared" ref="AK139:AP139" si="169">IF($A139="","",IFERROR(AD139/AD$31,0))</f>
      </c>
      <c r="AL139" s="20">
        <f t="shared" si="169"/>
      </c>
      <c r="AM139" s="20">
        <f t="shared" si="169"/>
      </c>
      <c r="AN139" s="20">
        <f t="shared" si="169"/>
      </c>
      <c r="AO139" s="20">
        <f t="shared" si="169"/>
      </c>
      <c r="AP139" s="20">
        <f t="shared" si="169"/>
      </c>
      <c r="AQ139" s="71" t="str">
        <f t="shared" si="61"/>
        <v>#DIV/0!</v>
      </c>
      <c r="AR139" s="4" t="str">
        <f t="shared" si="62"/>
        <v>#DIV/0!</v>
      </c>
      <c r="AS139" s="4"/>
      <c r="AT139" s="4"/>
      <c r="AU139" s="4"/>
    </row>
    <row r="140" ht="14.25" customHeight="1" spans="1:47" x14ac:dyDescent="0.25">
      <c r="A140" s="68">
        <f>IF(ISBLANK(CT!A140),"",CT!A140)</f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85" t="str">
        <f t="shared" si="47"/>
        <v>#DIV/0!</v>
      </c>
      <c r="V140" s="6"/>
      <c r="W140" s="20">
        <f t="shared" si="48"/>
      </c>
      <c r="X140" s="20">
        <f t="shared" si="49"/>
      </c>
      <c r="Y140" s="20">
        <f t="shared" si="50"/>
      </c>
      <c r="Z140" s="20">
        <f t="shared" si="51"/>
      </c>
      <c r="AA140" s="20">
        <f t="shared" si="52"/>
      </c>
      <c r="AB140" s="20">
        <f t="shared" si="53"/>
      </c>
      <c r="AC140" s="36"/>
      <c r="AD140" s="20">
        <f t="shared" si="54"/>
      </c>
      <c r="AE140" s="20">
        <f t="shared" si="55"/>
      </c>
      <c r="AF140" s="20">
        <f t="shared" si="56"/>
      </c>
      <c r="AG140" s="20">
        <f t="shared" si="57"/>
      </c>
      <c r="AH140" s="20">
        <f t="shared" si="58"/>
      </c>
      <c r="AI140" s="20">
        <f t="shared" si="59"/>
      </c>
      <c r="AJ140" s="4"/>
      <c r="AK140" s="20">
        <f t="shared" ref="AK140:AP140" si="170">IF($A140="","",IFERROR(AD140/AD$31,0))</f>
      </c>
      <c r="AL140" s="20">
        <f t="shared" si="170"/>
      </c>
      <c r="AM140" s="20">
        <f t="shared" si="170"/>
      </c>
      <c r="AN140" s="20">
        <f t="shared" si="170"/>
      </c>
      <c r="AO140" s="20">
        <f t="shared" si="170"/>
      </c>
      <c r="AP140" s="20">
        <f t="shared" si="170"/>
      </c>
      <c r="AQ140" s="71" t="str">
        <f t="shared" si="61"/>
        <v>#DIV/0!</v>
      </c>
      <c r="AR140" s="4" t="str">
        <f t="shared" si="62"/>
        <v>#DIV/0!</v>
      </c>
      <c r="AS140" s="4"/>
      <c r="AT140" s="4"/>
      <c r="AU140" s="4"/>
    </row>
    <row r="141" ht="14.25" customHeight="1" spans="1:47" x14ac:dyDescent="0.25">
      <c r="A141" s="68">
        <f>IF(ISBLANK(CT!A141),"",CT!A141)</f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85" t="str">
        <f t="shared" si="47"/>
        <v>#DIV/0!</v>
      </c>
      <c r="V141" s="6"/>
      <c r="W141" s="20">
        <f t="shared" si="48"/>
      </c>
      <c r="X141" s="20">
        <f t="shared" si="49"/>
      </c>
      <c r="Y141" s="20">
        <f t="shared" si="50"/>
      </c>
      <c r="Z141" s="20">
        <f t="shared" si="51"/>
      </c>
      <c r="AA141" s="20">
        <f t="shared" si="52"/>
      </c>
      <c r="AB141" s="20">
        <f t="shared" si="53"/>
      </c>
      <c r="AC141" s="36"/>
      <c r="AD141" s="20">
        <f t="shared" si="54"/>
      </c>
      <c r="AE141" s="20">
        <f t="shared" si="55"/>
      </c>
      <c r="AF141" s="20">
        <f t="shared" si="56"/>
      </c>
      <c r="AG141" s="20">
        <f t="shared" si="57"/>
      </c>
      <c r="AH141" s="20">
        <f t="shared" si="58"/>
      </c>
      <c r="AI141" s="20">
        <f t="shared" si="59"/>
      </c>
      <c r="AJ141" s="4"/>
      <c r="AK141" s="20">
        <f t="shared" ref="AK141:AP141" si="171">IF($A141="","",IFERROR(AD141/AD$31,0))</f>
      </c>
      <c r="AL141" s="20">
        <f t="shared" si="171"/>
      </c>
      <c r="AM141" s="20">
        <f t="shared" si="171"/>
      </c>
      <c r="AN141" s="20">
        <f t="shared" si="171"/>
      </c>
      <c r="AO141" s="20">
        <f t="shared" si="171"/>
      </c>
      <c r="AP141" s="20">
        <f t="shared" si="171"/>
      </c>
      <c r="AQ141" s="71" t="str">
        <f t="shared" si="61"/>
        <v>#DIV/0!</v>
      </c>
      <c r="AR141" s="4" t="str">
        <f t="shared" si="62"/>
        <v>#DIV/0!</v>
      </c>
      <c r="AS141" s="4"/>
      <c r="AT141" s="4"/>
      <c r="AU141" s="4"/>
    </row>
    <row r="142" ht="14.25" customHeight="1" spans="1:47" x14ac:dyDescent="0.25">
      <c r="A142" s="68">
        <f>IF(ISBLANK(CT!A142),"",CT!A142)</f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85" t="str">
        <f t="shared" si="47"/>
        <v>#DIV/0!</v>
      </c>
      <c r="V142" s="6"/>
      <c r="W142" s="20">
        <f t="shared" si="48"/>
      </c>
      <c r="X142" s="20">
        <f t="shared" si="49"/>
      </c>
      <c r="Y142" s="20">
        <f t="shared" si="50"/>
      </c>
      <c r="Z142" s="20">
        <f t="shared" si="51"/>
      </c>
      <c r="AA142" s="20">
        <f t="shared" si="52"/>
      </c>
      <c r="AB142" s="20">
        <f t="shared" si="53"/>
      </c>
      <c r="AC142" s="36"/>
      <c r="AD142" s="20">
        <f t="shared" si="54"/>
      </c>
      <c r="AE142" s="20">
        <f t="shared" si="55"/>
      </c>
      <c r="AF142" s="20">
        <f t="shared" si="56"/>
      </c>
      <c r="AG142" s="20">
        <f t="shared" si="57"/>
      </c>
      <c r="AH142" s="20">
        <f t="shared" si="58"/>
      </c>
      <c r="AI142" s="20">
        <f t="shared" si="59"/>
      </c>
      <c r="AJ142" s="4"/>
      <c r="AK142" s="20">
        <f t="shared" ref="AK142:AP142" si="172">IF($A142="","",IFERROR(AD142/AD$31,0))</f>
      </c>
      <c r="AL142" s="20">
        <f t="shared" si="172"/>
      </c>
      <c r="AM142" s="20">
        <f t="shared" si="172"/>
      </c>
      <c r="AN142" s="20">
        <f t="shared" si="172"/>
      </c>
      <c r="AO142" s="20">
        <f t="shared" si="172"/>
      </c>
      <c r="AP142" s="20">
        <f t="shared" si="172"/>
      </c>
      <c r="AQ142" s="71" t="str">
        <f t="shared" si="61"/>
        <v>#DIV/0!</v>
      </c>
      <c r="AR142" s="4" t="str">
        <f t="shared" si="62"/>
        <v>#DIV/0!</v>
      </c>
      <c r="AS142" s="4"/>
      <c r="AT142" s="4"/>
      <c r="AU142" s="4"/>
    </row>
    <row r="143" ht="14.25" customHeight="1" spans="1:47" x14ac:dyDescent="0.25">
      <c r="A143" s="68">
        <f>IF(ISBLANK(CT!A143),"",CT!A143)</f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85" t="str">
        <f t="shared" si="47"/>
        <v>#DIV/0!</v>
      </c>
      <c r="V143" s="6"/>
      <c r="W143" s="20">
        <f t="shared" si="48"/>
      </c>
      <c r="X143" s="20">
        <f t="shared" si="49"/>
      </c>
      <c r="Y143" s="20">
        <f t="shared" si="50"/>
      </c>
      <c r="Z143" s="20">
        <f t="shared" si="51"/>
      </c>
      <c r="AA143" s="20">
        <f t="shared" si="52"/>
      </c>
      <c r="AB143" s="20">
        <f t="shared" si="53"/>
      </c>
      <c r="AC143" s="36"/>
      <c r="AD143" s="20">
        <f t="shared" si="54"/>
      </c>
      <c r="AE143" s="20">
        <f t="shared" si="55"/>
      </c>
      <c r="AF143" s="20">
        <f t="shared" si="56"/>
      </c>
      <c r="AG143" s="20">
        <f t="shared" si="57"/>
      </c>
      <c r="AH143" s="20">
        <f t="shared" si="58"/>
      </c>
      <c r="AI143" s="20">
        <f t="shared" si="59"/>
      </c>
      <c r="AJ143" s="4"/>
      <c r="AK143" s="20">
        <f t="shared" ref="AK143:AP143" si="173">IF($A143="","",IFERROR(AD143/AD$31,0))</f>
      </c>
      <c r="AL143" s="20">
        <f t="shared" si="173"/>
      </c>
      <c r="AM143" s="20">
        <f t="shared" si="173"/>
      </c>
      <c r="AN143" s="20">
        <f t="shared" si="173"/>
      </c>
      <c r="AO143" s="20">
        <f t="shared" si="173"/>
      </c>
      <c r="AP143" s="20">
        <f t="shared" si="173"/>
      </c>
      <c r="AQ143" s="71" t="str">
        <f t="shared" si="61"/>
        <v>#DIV/0!</v>
      </c>
      <c r="AR143" s="4" t="str">
        <f t="shared" si="62"/>
        <v>#DIV/0!</v>
      </c>
      <c r="AS143" s="4"/>
      <c r="AT143" s="4"/>
      <c r="AU143" s="4"/>
    </row>
    <row r="144" ht="14.25" customHeight="1" spans="1:47" x14ac:dyDescent="0.25">
      <c r="A144" s="68">
        <f>IF(ISBLANK(CT!A144),"",CT!A144)</f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85" t="str">
        <f t="shared" si="47"/>
        <v>#DIV/0!</v>
      </c>
      <c r="V144" s="6"/>
      <c r="W144" s="20">
        <f t="shared" si="48"/>
      </c>
      <c r="X144" s="20">
        <f t="shared" si="49"/>
      </c>
      <c r="Y144" s="20">
        <f t="shared" si="50"/>
      </c>
      <c r="Z144" s="20">
        <f t="shared" si="51"/>
      </c>
      <c r="AA144" s="20">
        <f t="shared" si="52"/>
      </c>
      <c r="AB144" s="20">
        <f t="shared" si="53"/>
      </c>
      <c r="AC144" s="36"/>
      <c r="AD144" s="20">
        <f t="shared" si="54"/>
      </c>
      <c r="AE144" s="20">
        <f t="shared" si="55"/>
      </c>
      <c r="AF144" s="20">
        <f t="shared" si="56"/>
      </c>
      <c r="AG144" s="20">
        <f t="shared" si="57"/>
      </c>
      <c r="AH144" s="20">
        <f t="shared" si="58"/>
      </c>
      <c r="AI144" s="20">
        <f t="shared" si="59"/>
      </c>
      <c r="AJ144" s="4"/>
      <c r="AK144" s="20">
        <f t="shared" ref="AK144:AP144" si="174">IF($A144="","",IFERROR(AD144/AD$31,0))</f>
      </c>
      <c r="AL144" s="20">
        <f t="shared" si="174"/>
      </c>
      <c r="AM144" s="20">
        <f t="shared" si="174"/>
      </c>
      <c r="AN144" s="20">
        <f t="shared" si="174"/>
      </c>
      <c r="AO144" s="20">
        <f t="shared" si="174"/>
      </c>
      <c r="AP144" s="20">
        <f t="shared" si="174"/>
      </c>
      <c r="AQ144" s="71" t="str">
        <f t="shared" si="61"/>
        <v>#DIV/0!</v>
      </c>
      <c r="AR144" s="4" t="str">
        <f t="shared" si="62"/>
        <v>#DIV/0!</v>
      </c>
      <c r="AS144" s="4"/>
      <c r="AT144" s="4"/>
      <c r="AU144" s="4"/>
    </row>
    <row r="145" ht="14.25" customHeight="1" spans="1:47" x14ac:dyDescent="0.25">
      <c r="A145" s="68">
        <f>IF(ISBLANK(CT!A145),"",CT!A145)</f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85" t="str">
        <f t="shared" si="47"/>
        <v>#DIV/0!</v>
      </c>
      <c r="V145" s="6"/>
      <c r="W145" s="20">
        <f t="shared" si="48"/>
      </c>
      <c r="X145" s="20">
        <f t="shared" si="49"/>
      </c>
      <c r="Y145" s="20">
        <f t="shared" si="50"/>
      </c>
      <c r="Z145" s="20">
        <f t="shared" si="51"/>
      </c>
      <c r="AA145" s="20">
        <f t="shared" si="52"/>
      </c>
      <c r="AB145" s="20">
        <f t="shared" si="53"/>
      </c>
      <c r="AC145" s="36"/>
      <c r="AD145" s="20">
        <f t="shared" si="54"/>
      </c>
      <c r="AE145" s="20">
        <f t="shared" si="55"/>
      </c>
      <c r="AF145" s="20">
        <f t="shared" si="56"/>
      </c>
      <c r="AG145" s="20">
        <f t="shared" si="57"/>
      </c>
      <c r="AH145" s="20">
        <f t="shared" si="58"/>
      </c>
      <c r="AI145" s="20">
        <f t="shared" si="59"/>
      </c>
      <c r="AJ145" s="4"/>
      <c r="AK145" s="20">
        <f t="shared" ref="AK145:AP145" si="175">IF($A145="","",IFERROR(AD145/AD$31,0))</f>
      </c>
      <c r="AL145" s="20">
        <f t="shared" si="175"/>
      </c>
      <c r="AM145" s="20">
        <f t="shared" si="175"/>
      </c>
      <c r="AN145" s="20">
        <f t="shared" si="175"/>
      </c>
      <c r="AO145" s="20">
        <f t="shared" si="175"/>
      </c>
      <c r="AP145" s="20">
        <f t="shared" si="175"/>
      </c>
      <c r="AQ145" s="71" t="str">
        <f t="shared" si="61"/>
        <v>#DIV/0!</v>
      </c>
      <c r="AR145" s="4" t="str">
        <f t="shared" si="62"/>
        <v>#DIV/0!</v>
      </c>
      <c r="AS145" s="4"/>
      <c r="AT145" s="4"/>
      <c r="AU145" s="4"/>
    </row>
    <row r="146" ht="14.25" customHeight="1" spans="1:47" x14ac:dyDescent="0.25">
      <c r="A146" s="68">
        <f>IF(ISBLANK(CT!A146),"",CT!A146)</f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85" t="str">
        <f t="shared" si="47"/>
        <v>#DIV/0!</v>
      </c>
      <c r="V146" s="6"/>
      <c r="W146" s="20">
        <f t="shared" si="48"/>
      </c>
      <c r="X146" s="20">
        <f t="shared" si="49"/>
      </c>
      <c r="Y146" s="20">
        <f t="shared" si="50"/>
      </c>
      <c r="Z146" s="20">
        <f t="shared" si="51"/>
      </c>
      <c r="AA146" s="20">
        <f t="shared" si="52"/>
      </c>
      <c r="AB146" s="20">
        <f t="shared" si="53"/>
      </c>
      <c r="AC146" s="36"/>
      <c r="AD146" s="20">
        <f t="shared" si="54"/>
      </c>
      <c r="AE146" s="20">
        <f t="shared" si="55"/>
      </c>
      <c r="AF146" s="20">
        <f t="shared" si="56"/>
      </c>
      <c r="AG146" s="20">
        <f t="shared" si="57"/>
      </c>
      <c r="AH146" s="20">
        <f t="shared" si="58"/>
      </c>
      <c r="AI146" s="20">
        <f t="shared" si="59"/>
      </c>
      <c r="AJ146" s="4"/>
      <c r="AK146" s="20">
        <f t="shared" ref="AK146:AP146" si="176">IF($A146="","",IFERROR(AD146/AD$31,0))</f>
      </c>
      <c r="AL146" s="20">
        <f t="shared" si="176"/>
      </c>
      <c r="AM146" s="20">
        <f t="shared" si="176"/>
      </c>
      <c r="AN146" s="20">
        <f t="shared" si="176"/>
      </c>
      <c r="AO146" s="20">
        <f t="shared" si="176"/>
      </c>
      <c r="AP146" s="20">
        <f t="shared" si="176"/>
      </c>
      <c r="AQ146" s="71" t="str">
        <f t="shared" si="61"/>
        <v>#DIV/0!</v>
      </c>
      <c r="AR146" s="4" t="str">
        <f t="shared" si="62"/>
        <v>#DIV/0!</v>
      </c>
      <c r="AS146" s="4"/>
      <c r="AT146" s="4"/>
      <c r="AU146" s="4"/>
    </row>
    <row r="147" ht="14.25" customHeight="1" spans="1:47" x14ac:dyDescent="0.25">
      <c r="A147" s="68">
        <f>IF(ISBLANK(CT!A147),"",CT!A147)</f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85" t="str">
        <f t="shared" si="47"/>
        <v>#DIV/0!</v>
      </c>
      <c r="V147" s="6"/>
      <c r="W147" s="20">
        <f t="shared" si="48"/>
      </c>
      <c r="X147" s="20">
        <f t="shared" si="49"/>
      </c>
      <c r="Y147" s="20">
        <f t="shared" si="50"/>
      </c>
      <c r="Z147" s="20">
        <f t="shared" si="51"/>
      </c>
      <c r="AA147" s="20">
        <f t="shared" si="52"/>
      </c>
      <c r="AB147" s="20">
        <f t="shared" si="53"/>
      </c>
      <c r="AC147" s="36"/>
      <c r="AD147" s="20">
        <f t="shared" si="54"/>
      </c>
      <c r="AE147" s="20">
        <f t="shared" si="55"/>
      </c>
      <c r="AF147" s="20">
        <f t="shared" si="56"/>
      </c>
      <c r="AG147" s="20">
        <f t="shared" si="57"/>
      </c>
      <c r="AH147" s="20">
        <f t="shared" si="58"/>
      </c>
      <c r="AI147" s="20">
        <f t="shared" si="59"/>
      </c>
      <c r="AJ147" s="4"/>
      <c r="AK147" s="20">
        <f t="shared" ref="AK147:AP147" si="177">IF($A147="","",IFERROR(AD147/AD$31,0))</f>
      </c>
      <c r="AL147" s="20">
        <f t="shared" si="177"/>
      </c>
      <c r="AM147" s="20">
        <f t="shared" si="177"/>
      </c>
      <c r="AN147" s="20">
        <f t="shared" si="177"/>
      </c>
      <c r="AO147" s="20">
        <f t="shared" si="177"/>
      </c>
      <c r="AP147" s="20">
        <f t="shared" si="177"/>
      </c>
      <c r="AQ147" s="71" t="str">
        <f t="shared" si="61"/>
        <v>#DIV/0!</v>
      </c>
      <c r="AR147" s="4" t="str">
        <f t="shared" si="62"/>
        <v>#DIV/0!</v>
      </c>
      <c r="AS147" s="4"/>
      <c r="AT147" s="4"/>
      <c r="AU147" s="4"/>
    </row>
    <row r="148" ht="14.25" customHeight="1" spans="1:47" x14ac:dyDescent="0.25">
      <c r="A148" s="68">
        <f>IF(ISBLANK(CT!A148),"",CT!A148)</f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85" t="str">
        <f t="shared" si="47"/>
        <v>#DIV/0!</v>
      </c>
      <c r="V148" s="6"/>
      <c r="W148" s="20">
        <f t="shared" si="48"/>
      </c>
      <c r="X148" s="20">
        <f t="shared" si="49"/>
      </c>
      <c r="Y148" s="20">
        <f t="shared" si="50"/>
      </c>
      <c r="Z148" s="20">
        <f t="shared" si="51"/>
      </c>
      <c r="AA148" s="20">
        <f t="shared" si="52"/>
      </c>
      <c r="AB148" s="20">
        <f t="shared" si="53"/>
      </c>
      <c r="AC148" s="36"/>
      <c r="AD148" s="20">
        <f t="shared" si="54"/>
      </c>
      <c r="AE148" s="20">
        <f t="shared" si="55"/>
      </c>
      <c r="AF148" s="20">
        <f t="shared" si="56"/>
      </c>
      <c r="AG148" s="20">
        <f t="shared" si="57"/>
      </c>
      <c r="AH148" s="20">
        <f t="shared" si="58"/>
      </c>
      <c r="AI148" s="20">
        <f t="shared" si="59"/>
      </c>
      <c r="AJ148" s="4"/>
      <c r="AK148" s="20">
        <f t="shared" ref="AK148:AP148" si="178">IF($A148="","",IFERROR(AD148/AD$31,0))</f>
      </c>
      <c r="AL148" s="20">
        <f t="shared" si="178"/>
      </c>
      <c r="AM148" s="20">
        <f t="shared" si="178"/>
      </c>
      <c r="AN148" s="20">
        <f t="shared" si="178"/>
      </c>
      <c r="AO148" s="20">
        <f t="shared" si="178"/>
      </c>
      <c r="AP148" s="20">
        <f t="shared" si="178"/>
      </c>
      <c r="AQ148" s="71" t="str">
        <f t="shared" si="61"/>
        <v>#DIV/0!</v>
      </c>
      <c r="AR148" s="4" t="str">
        <f t="shared" si="62"/>
        <v>#DIV/0!</v>
      </c>
      <c r="AS148" s="4"/>
      <c r="AT148" s="4"/>
      <c r="AU148" s="4"/>
    </row>
    <row r="149" ht="14.25" customHeight="1" spans="1:47" x14ac:dyDescent="0.25">
      <c r="A149" s="68">
        <f>IF(ISBLANK(CT!A149),"",CT!A149)</f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85" t="str">
        <f t="shared" si="47"/>
        <v>#DIV/0!</v>
      </c>
      <c r="V149" s="6"/>
      <c r="W149" s="20">
        <f t="shared" si="48"/>
      </c>
      <c r="X149" s="20">
        <f t="shared" si="49"/>
      </c>
      <c r="Y149" s="20">
        <f t="shared" si="50"/>
      </c>
      <c r="Z149" s="20">
        <f t="shared" si="51"/>
      </c>
      <c r="AA149" s="20">
        <f t="shared" si="52"/>
      </c>
      <c r="AB149" s="20">
        <f t="shared" si="53"/>
      </c>
      <c r="AC149" s="36"/>
      <c r="AD149" s="20">
        <f t="shared" si="54"/>
      </c>
      <c r="AE149" s="20">
        <f t="shared" si="55"/>
      </c>
      <c r="AF149" s="20">
        <f t="shared" si="56"/>
      </c>
      <c r="AG149" s="20">
        <f t="shared" si="57"/>
      </c>
      <c r="AH149" s="20">
        <f t="shared" si="58"/>
      </c>
      <c r="AI149" s="20">
        <f t="shared" si="59"/>
      </c>
      <c r="AJ149" s="4"/>
      <c r="AK149" s="20">
        <f t="shared" ref="AK149:AP149" si="179">IF($A149="","",IFERROR(AD149/AD$31,0))</f>
      </c>
      <c r="AL149" s="20">
        <f t="shared" si="179"/>
      </c>
      <c r="AM149" s="20">
        <f t="shared" si="179"/>
      </c>
      <c r="AN149" s="20">
        <f t="shared" si="179"/>
      </c>
      <c r="AO149" s="20">
        <f t="shared" si="179"/>
      </c>
      <c r="AP149" s="20">
        <f t="shared" si="179"/>
      </c>
      <c r="AQ149" s="71" t="str">
        <f t="shared" si="61"/>
        <v>#DIV/0!</v>
      </c>
      <c r="AR149" s="4" t="str">
        <f t="shared" si="62"/>
        <v>#DIV/0!</v>
      </c>
      <c r="AS149" s="4"/>
      <c r="AT149" s="4"/>
      <c r="AU149" s="4"/>
    </row>
    <row r="150" ht="14.25" customHeight="1" spans="1:47" x14ac:dyDescent="0.25">
      <c r="A150" s="68">
        <f>IF(ISBLANK(CT!A150),"",CT!A150)</f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85" t="str">
        <f t="shared" si="47"/>
        <v>#DIV/0!</v>
      </c>
      <c r="V150" s="6"/>
      <c r="W150" s="20">
        <f t="shared" si="48"/>
      </c>
      <c r="X150" s="20">
        <f t="shared" si="49"/>
      </c>
      <c r="Y150" s="20">
        <f t="shared" si="50"/>
      </c>
      <c r="Z150" s="20">
        <f t="shared" si="51"/>
      </c>
      <c r="AA150" s="20">
        <f t="shared" si="52"/>
      </c>
      <c r="AB150" s="20">
        <f t="shared" si="53"/>
      </c>
      <c r="AC150" s="36"/>
      <c r="AD150" s="20">
        <f t="shared" si="54"/>
      </c>
      <c r="AE150" s="20">
        <f t="shared" si="55"/>
      </c>
      <c r="AF150" s="20">
        <f t="shared" si="56"/>
      </c>
      <c r="AG150" s="20">
        <f t="shared" si="57"/>
      </c>
      <c r="AH150" s="20">
        <f t="shared" si="58"/>
      </c>
      <c r="AI150" s="20">
        <f t="shared" si="59"/>
      </c>
      <c r="AJ150" s="4"/>
      <c r="AK150" s="20">
        <f t="shared" ref="AK150:AP150" si="180">IF($A150="","",IFERROR(AD150/AD$31,0))</f>
      </c>
      <c r="AL150" s="20">
        <f t="shared" si="180"/>
      </c>
      <c r="AM150" s="20">
        <f t="shared" si="180"/>
      </c>
      <c r="AN150" s="20">
        <f t="shared" si="180"/>
      </c>
      <c r="AO150" s="20">
        <f t="shared" si="180"/>
      </c>
      <c r="AP150" s="20">
        <f t="shared" si="180"/>
      </c>
      <c r="AQ150" s="71" t="str">
        <f t="shared" si="61"/>
        <v>#DIV/0!</v>
      </c>
      <c r="AR150" s="4" t="str">
        <f t="shared" si="62"/>
        <v>#DIV/0!</v>
      </c>
      <c r="AS150" s="4"/>
      <c r="AT150" s="4"/>
      <c r="AU150" s="4"/>
    </row>
    <row r="151" ht="14.25" customHeight="1" spans="1:47" x14ac:dyDescent="0.25">
      <c r="A151" s="68">
        <f>IF(ISBLANK(CT!A151),"",CT!A151)</f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85" t="str">
        <f t="shared" si="47"/>
        <v>#DIV/0!</v>
      </c>
      <c r="V151" s="6"/>
      <c r="W151" s="20">
        <f t="shared" si="48"/>
      </c>
      <c r="X151" s="20">
        <f t="shared" si="49"/>
      </c>
      <c r="Y151" s="20">
        <f t="shared" si="50"/>
      </c>
      <c r="Z151" s="20">
        <f t="shared" si="51"/>
      </c>
      <c r="AA151" s="20">
        <f t="shared" si="52"/>
      </c>
      <c r="AB151" s="20">
        <f t="shared" si="53"/>
      </c>
      <c r="AC151" s="36"/>
      <c r="AD151" s="20">
        <f t="shared" si="54"/>
      </c>
      <c r="AE151" s="20">
        <f t="shared" si="55"/>
      </c>
      <c r="AF151" s="20">
        <f t="shared" si="56"/>
      </c>
      <c r="AG151" s="20">
        <f t="shared" si="57"/>
      </c>
      <c r="AH151" s="20">
        <f t="shared" si="58"/>
      </c>
      <c r="AI151" s="20">
        <f t="shared" si="59"/>
      </c>
      <c r="AJ151" s="4"/>
      <c r="AK151" s="20">
        <f t="shared" ref="AK151:AP151" si="181">IF($A151="","",IFERROR(AD151/AD$31,0))</f>
      </c>
      <c r="AL151" s="20">
        <f t="shared" si="181"/>
      </c>
      <c r="AM151" s="20">
        <f t="shared" si="181"/>
      </c>
      <c r="AN151" s="20">
        <f t="shared" si="181"/>
      </c>
      <c r="AO151" s="20">
        <f t="shared" si="181"/>
      </c>
      <c r="AP151" s="20">
        <f t="shared" si="181"/>
      </c>
      <c r="AQ151" s="71" t="str">
        <f t="shared" si="61"/>
        <v>#DIV/0!</v>
      </c>
      <c r="AR151" s="4" t="str">
        <f t="shared" si="62"/>
        <v>#DIV/0!</v>
      </c>
      <c r="AS151" s="4"/>
      <c r="AT151" s="4"/>
      <c r="AU151" s="4"/>
    </row>
    <row r="152" ht="14.25" customHeight="1" spans="1:47" x14ac:dyDescent="0.25">
      <c r="A152" s="68">
        <f>IF(ISBLANK(CT!A152),"",CT!A152)</f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85" t="str">
        <f t="shared" si="47"/>
        <v>#DIV/0!</v>
      </c>
      <c r="V152" s="6"/>
      <c r="W152" s="20">
        <f t="shared" si="48"/>
      </c>
      <c r="X152" s="20">
        <f t="shared" si="49"/>
      </c>
      <c r="Y152" s="20">
        <f t="shared" si="50"/>
      </c>
      <c r="Z152" s="20">
        <f t="shared" si="51"/>
      </c>
      <c r="AA152" s="20">
        <f t="shared" si="52"/>
      </c>
      <c r="AB152" s="20">
        <f t="shared" si="53"/>
      </c>
      <c r="AC152" s="36"/>
      <c r="AD152" s="20">
        <f t="shared" si="54"/>
      </c>
      <c r="AE152" s="20">
        <f t="shared" si="55"/>
      </c>
      <c r="AF152" s="20">
        <f t="shared" si="56"/>
      </c>
      <c r="AG152" s="20">
        <f t="shared" si="57"/>
      </c>
      <c r="AH152" s="20">
        <f t="shared" si="58"/>
      </c>
      <c r="AI152" s="20">
        <f t="shared" si="59"/>
      </c>
      <c r="AJ152" s="4"/>
      <c r="AK152" s="20">
        <f t="shared" ref="AK152:AP152" si="182">IF($A152="","",IFERROR(AD152/AD$31,0))</f>
      </c>
      <c r="AL152" s="20">
        <f t="shared" si="182"/>
      </c>
      <c r="AM152" s="20">
        <f t="shared" si="182"/>
      </c>
      <c r="AN152" s="20">
        <f t="shared" si="182"/>
      </c>
      <c r="AO152" s="20">
        <f t="shared" si="182"/>
      </c>
      <c r="AP152" s="20">
        <f t="shared" si="182"/>
      </c>
      <c r="AQ152" s="71" t="str">
        <f t="shared" si="61"/>
        <v>#DIV/0!</v>
      </c>
      <c r="AR152" s="4" t="str">
        <f t="shared" si="62"/>
        <v>#DIV/0!</v>
      </c>
      <c r="AS152" s="4"/>
      <c r="AT152" s="4"/>
      <c r="AU152" s="4"/>
    </row>
    <row r="153" ht="14.25" customHeight="1" spans="1:47" x14ac:dyDescent="0.25">
      <c r="A153" s="68">
        <f>IF(ISBLANK(CT!A153),"",CT!A153)</f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85" t="str">
        <f t="shared" si="47"/>
        <v>#DIV/0!</v>
      </c>
      <c r="V153" s="6"/>
      <c r="W153" s="20">
        <f t="shared" si="48"/>
      </c>
      <c r="X153" s="20">
        <f t="shared" si="49"/>
      </c>
      <c r="Y153" s="20">
        <f t="shared" si="50"/>
      </c>
      <c r="Z153" s="20">
        <f t="shared" si="51"/>
      </c>
      <c r="AA153" s="20">
        <f t="shared" si="52"/>
      </c>
      <c r="AB153" s="20">
        <f t="shared" si="53"/>
      </c>
      <c r="AC153" s="36"/>
      <c r="AD153" s="20">
        <f t="shared" si="54"/>
      </c>
      <c r="AE153" s="20">
        <f t="shared" si="55"/>
      </c>
      <c r="AF153" s="20">
        <f t="shared" si="56"/>
      </c>
      <c r="AG153" s="20">
        <f t="shared" si="57"/>
      </c>
      <c r="AH153" s="20">
        <f t="shared" si="58"/>
      </c>
      <c r="AI153" s="20">
        <f t="shared" si="59"/>
      </c>
      <c r="AJ153" s="4"/>
      <c r="AK153" s="20">
        <f t="shared" ref="AK153:AP153" si="183">IF($A153="","",IFERROR(AD153/AD$31,0))</f>
      </c>
      <c r="AL153" s="20">
        <f t="shared" si="183"/>
      </c>
      <c r="AM153" s="20">
        <f t="shared" si="183"/>
      </c>
      <c r="AN153" s="20">
        <f t="shared" si="183"/>
      </c>
      <c r="AO153" s="20">
        <f t="shared" si="183"/>
      </c>
      <c r="AP153" s="20">
        <f t="shared" si="183"/>
      </c>
      <c r="AQ153" s="71" t="str">
        <f t="shared" si="61"/>
        <v>#DIV/0!</v>
      </c>
      <c r="AR153" s="4" t="str">
        <f t="shared" si="62"/>
        <v>#DIV/0!</v>
      </c>
      <c r="AS153" s="4"/>
      <c r="AT153" s="4"/>
      <c r="AU153" s="4"/>
    </row>
    <row r="154" ht="14.25" customHeight="1" spans="1:47" x14ac:dyDescent="0.25">
      <c r="A154" s="68">
        <f>IF(ISBLANK(CT!A154),"",CT!A154)</f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85" t="str">
        <f t="shared" si="47"/>
        <v>#DIV/0!</v>
      </c>
      <c r="V154" s="6"/>
      <c r="W154" s="20">
        <f t="shared" si="48"/>
      </c>
      <c r="X154" s="20">
        <f t="shared" si="49"/>
      </c>
      <c r="Y154" s="20">
        <f t="shared" si="50"/>
      </c>
      <c r="Z154" s="20">
        <f t="shared" si="51"/>
      </c>
      <c r="AA154" s="20">
        <f t="shared" si="52"/>
      </c>
      <c r="AB154" s="20">
        <f t="shared" si="53"/>
      </c>
      <c r="AC154" s="36"/>
      <c r="AD154" s="20">
        <f t="shared" si="54"/>
      </c>
      <c r="AE154" s="20">
        <f t="shared" si="55"/>
      </c>
      <c r="AF154" s="20">
        <f t="shared" si="56"/>
      </c>
      <c r="AG154" s="20">
        <f t="shared" si="57"/>
      </c>
      <c r="AH154" s="20">
        <f t="shared" si="58"/>
      </c>
      <c r="AI154" s="20">
        <f t="shared" si="59"/>
      </c>
      <c r="AJ154" s="4"/>
      <c r="AK154" s="20">
        <f t="shared" ref="AK154:AP154" si="184">IF($A154="","",IFERROR(AD154/AD$31,0))</f>
      </c>
      <c r="AL154" s="20">
        <f t="shared" si="184"/>
      </c>
      <c r="AM154" s="20">
        <f t="shared" si="184"/>
      </c>
      <c r="AN154" s="20">
        <f t="shared" si="184"/>
      </c>
      <c r="AO154" s="20">
        <f t="shared" si="184"/>
      </c>
      <c r="AP154" s="20">
        <f t="shared" si="184"/>
      </c>
      <c r="AQ154" s="71" t="str">
        <f t="shared" si="61"/>
        <v>#DIV/0!</v>
      </c>
      <c r="AR154" s="4" t="str">
        <f t="shared" si="62"/>
        <v>#DIV/0!</v>
      </c>
      <c r="AS154" s="4"/>
      <c r="AT154" s="4"/>
      <c r="AU154" s="4"/>
    </row>
    <row r="155" ht="14.25" customHeight="1" spans="1:47" x14ac:dyDescent="0.25">
      <c r="A155" s="68">
        <f>IF(ISBLANK(CT!A155),"",CT!A155)</f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85" t="str">
        <f t="shared" si="47"/>
        <v>#DIV/0!</v>
      </c>
      <c r="V155" s="6"/>
      <c r="W155" s="20">
        <f t="shared" si="48"/>
      </c>
      <c r="X155" s="20">
        <f t="shared" si="49"/>
      </c>
      <c r="Y155" s="20">
        <f t="shared" si="50"/>
      </c>
      <c r="Z155" s="20">
        <f t="shared" si="51"/>
      </c>
      <c r="AA155" s="20">
        <f t="shared" si="52"/>
      </c>
      <c r="AB155" s="20">
        <f t="shared" si="53"/>
      </c>
      <c r="AC155" s="36"/>
      <c r="AD155" s="20">
        <f t="shared" si="54"/>
      </c>
      <c r="AE155" s="20">
        <f t="shared" si="55"/>
      </c>
      <c r="AF155" s="20">
        <f t="shared" si="56"/>
      </c>
      <c r="AG155" s="20">
        <f t="shared" si="57"/>
      </c>
      <c r="AH155" s="20">
        <f t="shared" si="58"/>
      </c>
      <c r="AI155" s="20">
        <f t="shared" si="59"/>
      </c>
      <c r="AJ155" s="4"/>
      <c r="AK155" s="20">
        <f t="shared" ref="AK155:AP155" si="185">IF($A155="","",IFERROR(AD155/AD$31,0))</f>
      </c>
      <c r="AL155" s="20">
        <f t="shared" si="185"/>
      </c>
      <c r="AM155" s="20">
        <f t="shared" si="185"/>
      </c>
      <c r="AN155" s="20">
        <f t="shared" si="185"/>
      </c>
      <c r="AO155" s="20">
        <f t="shared" si="185"/>
      </c>
      <c r="AP155" s="20">
        <f t="shared" si="185"/>
      </c>
      <c r="AQ155" s="71" t="str">
        <f t="shared" si="61"/>
        <v>#DIV/0!</v>
      </c>
      <c r="AR155" s="4" t="str">
        <f t="shared" si="62"/>
        <v>#DIV/0!</v>
      </c>
      <c r="AS155" s="4"/>
      <c r="AT155" s="4"/>
      <c r="AU155" s="4"/>
    </row>
    <row r="156" ht="14.25" customHeight="1" spans="1:47" x14ac:dyDescent="0.25">
      <c r="A156" s="68">
        <f>IF(ISBLANK(CT!A156),"",CT!A156)</f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85" t="str">
        <f t="shared" si="47"/>
        <v>#DIV/0!</v>
      </c>
      <c r="V156" s="6"/>
      <c r="W156" s="20">
        <f t="shared" si="48"/>
      </c>
      <c r="X156" s="20">
        <f t="shared" si="49"/>
      </c>
      <c r="Y156" s="20">
        <f t="shared" si="50"/>
      </c>
      <c r="Z156" s="20">
        <f t="shared" si="51"/>
      </c>
      <c r="AA156" s="20">
        <f t="shared" si="52"/>
      </c>
      <c r="AB156" s="20">
        <f t="shared" si="53"/>
      </c>
      <c r="AC156" s="36"/>
      <c r="AD156" s="20">
        <f t="shared" si="54"/>
      </c>
      <c r="AE156" s="20">
        <f t="shared" si="55"/>
      </c>
      <c r="AF156" s="20">
        <f t="shared" si="56"/>
      </c>
      <c r="AG156" s="20">
        <f t="shared" si="57"/>
      </c>
      <c r="AH156" s="20">
        <f t="shared" si="58"/>
      </c>
      <c r="AI156" s="20">
        <f t="shared" si="59"/>
      </c>
      <c r="AJ156" s="4"/>
      <c r="AK156" s="20">
        <f t="shared" ref="AK156:AP156" si="186">IF($A156="","",IFERROR(AD156/AD$31,0))</f>
      </c>
      <c r="AL156" s="20">
        <f t="shared" si="186"/>
      </c>
      <c r="AM156" s="20">
        <f t="shared" si="186"/>
      </c>
      <c r="AN156" s="20">
        <f t="shared" si="186"/>
      </c>
      <c r="AO156" s="20">
        <f t="shared" si="186"/>
      </c>
      <c r="AP156" s="20">
        <f t="shared" si="186"/>
      </c>
      <c r="AQ156" s="71" t="str">
        <f t="shared" si="61"/>
        <v>#DIV/0!</v>
      </c>
      <c r="AR156" s="4" t="str">
        <f t="shared" si="62"/>
        <v>#DIV/0!</v>
      </c>
      <c r="AS156" s="4"/>
      <c r="AT156" s="4"/>
      <c r="AU156" s="4"/>
    </row>
    <row r="157" ht="14.25" customHeight="1" spans="1:47" x14ac:dyDescent="0.25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4"/>
      <c r="AT157" s="4"/>
      <c r="AU157" s="4"/>
    </row>
    <row r="158" ht="14.25" customHeight="1" spans="1:47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</row>
    <row r="159" ht="14.25" customHeight="1" spans="1:47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</row>
    <row r="160" ht="14.25" customHeight="1" spans="1:47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</row>
    <row r="161" ht="14.25" customHeight="1" spans="1:47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</row>
    <row r="162" ht="14.25" customHeight="1" spans="1:47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</row>
    <row r="163" ht="14.25" customHeight="1" spans="1:47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</row>
    <row r="164" ht="14.25" customHeight="1" spans="1:47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</row>
    <row r="165" ht="14.25" customHeight="1" spans="1:47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</row>
    <row r="166" ht="14.25" customHeight="1" spans="1:47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</row>
    <row r="167" ht="14.25" customHeight="1" spans="1:47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</row>
    <row r="168" ht="14.25" customHeight="1" spans="1:47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</row>
    <row r="169" ht="14.25" customHeight="1" spans="1:47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</row>
    <row r="170" ht="14.25" customHeight="1" spans="1:47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</row>
    <row r="171" ht="14.25" customHeight="1" spans="1:47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</row>
    <row r="172" ht="14.25" customHeight="1" spans="1:47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</row>
    <row r="173" ht="14.25" customHeight="1" spans="1:47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</row>
    <row r="174" ht="14.25" customHeight="1" spans="1:47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</row>
    <row r="175" ht="14.25" customHeight="1" spans="1:47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</row>
    <row r="176" ht="14.25" customHeight="1" spans="1:47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</row>
    <row r="177" ht="14.25" customHeight="1" spans="1:47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</row>
    <row r="178" ht="14.25" customHeight="1" spans="1:47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</row>
    <row r="179" ht="14.25" customHeight="1" spans="1:47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</row>
    <row r="180" ht="14.25" customHeight="1" spans="1:47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</row>
    <row r="181" ht="14.25" customHeight="1" spans="1:47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</row>
    <row r="182" ht="14.25" customHeight="1" spans="1:47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</row>
    <row r="183" ht="14.25" customHeight="1" spans="1:47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</row>
    <row r="184" ht="14.25" customHeight="1" spans="1:47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</row>
    <row r="185" ht="14.25" customHeight="1" spans="1:47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</row>
    <row r="186" ht="14.25" customHeight="1" spans="1:47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</row>
    <row r="187" ht="14.25" customHeight="1" spans="1:47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</row>
    <row r="188" ht="14.25" customHeight="1" spans="1:47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</row>
    <row r="189" ht="14.25" customHeight="1" spans="1:47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</row>
    <row r="190" ht="14.25" customHeight="1" spans="1:47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</row>
    <row r="191" ht="14.25" customHeight="1" spans="1:47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</row>
    <row r="192" ht="14.25" customHeight="1" spans="1:47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</row>
    <row r="193" ht="14.25" customHeight="1" spans="1:47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</row>
    <row r="194" ht="14.25" customHeight="1" spans="1:47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</row>
    <row r="195" ht="14.25" customHeight="1" spans="1:47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</row>
    <row r="196" ht="14.25" customHeight="1" spans="1:47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</row>
    <row r="197" ht="14.25" customHeight="1" spans="1:47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</row>
    <row r="198" ht="14.25" customHeight="1" spans="1:47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</row>
    <row r="199" ht="14.25" customHeight="1" spans="1:47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</row>
    <row r="200" ht="14.25" customHeight="1" spans="1:47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</row>
    <row r="201" ht="14.25" customHeight="1" spans="1:47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</row>
    <row r="202" ht="14.25" customHeight="1" spans="1:47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</row>
    <row r="203" ht="14.25" customHeight="1" spans="1:47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</row>
    <row r="204" ht="14.25" customHeight="1" spans="1:47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</row>
    <row r="205" ht="14.25" customHeight="1" spans="1:47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</row>
    <row r="206" ht="14.25" customHeight="1" spans="1:47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</row>
    <row r="207" ht="14.25" customHeight="1" spans="1:47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</row>
    <row r="208" ht="14.25" customHeight="1" spans="1:47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</row>
    <row r="209" ht="14.25" customHeight="1" spans="1:47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</row>
    <row r="210" ht="14.25" customHeight="1" spans="1:47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</row>
    <row r="211" ht="14.25" customHeight="1" spans="1:47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</row>
    <row r="212" ht="14.25" customHeight="1" spans="1:47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</row>
    <row r="213" ht="14.25" customHeight="1" spans="1:47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</row>
    <row r="214" ht="14.25" customHeight="1" spans="1:47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</row>
    <row r="215" ht="14.25" customHeight="1" spans="1:47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</row>
    <row r="216" ht="14.25" customHeight="1" spans="1:47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</row>
    <row r="217" ht="14.25" customHeight="1" spans="1:47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</row>
    <row r="218" ht="14.25" customHeight="1" spans="1:47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</row>
    <row r="219" ht="14.25" customHeight="1" spans="1:47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</row>
    <row r="220" ht="14.25" customHeight="1" spans="1:47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</row>
    <row r="221" ht="14.25" customHeight="1" spans="1:47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</row>
    <row r="222" ht="14.25" customHeight="1" spans="1:47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</row>
    <row r="223" ht="14.25" customHeight="1" spans="1:47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</row>
    <row r="224" ht="14.25" customHeight="1" spans="1:47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</row>
    <row r="225" ht="14.25" customHeight="1" spans="1:47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</row>
    <row r="226" ht="14.25" customHeight="1" spans="1:47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</row>
    <row r="227" ht="14.25" customHeight="1" spans="1:47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</row>
    <row r="228" ht="14.25" customHeight="1" spans="1:47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</row>
    <row r="229" ht="14.25" customHeight="1" spans="1:47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</row>
    <row r="230" ht="14.25" customHeight="1" spans="1:47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</row>
    <row r="231" ht="14.25" customHeight="1" spans="1:47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</row>
    <row r="232" ht="14.25" customHeight="1" spans="1:47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</row>
    <row r="233" ht="14.25" customHeight="1" spans="1:47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</row>
    <row r="234" ht="14.25" customHeight="1" spans="1:47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</row>
    <row r="235" ht="14.25" customHeight="1" spans="1:47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</row>
    <row r="236" ht="14.25" customHeight="1" spans="1:47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</row>
    <row r="237" ht="14.25" customHeight="1" spans="1:47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</row>
    <row r="238" ht="14.25" customHeight="1" spans="1:47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</row>
    <row r="239" ht="14.25" customHeight="1" spans="1:47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</row>
    <row r="240" ht="14.25" customHeight="1" spans="1:47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</row>
    <row r="241" ht="14.25" customHeight="1" spans="1:47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</row>
    <row r="242" ht="14.25" customHeight="1" spans="1:47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</row>
    <row r="243" ht="14.25" customHeight="1" spans="1:47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</row>
    <row r="244" ht="14.25" customHeight="1" spans="1:47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</row>
    <row r="245" ht="14.25" customHeight="1" spans="1:47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</row>
    <row r="246" ht="14.25" customHeight="1" spans="1:47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</row>
    <row r="247" ht="14.25" customHeight="1" spans="1:47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</row>
    <row r="248" ht="14.25" customHeight="1" spans="1:47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</row>
    <row r="249" ht="14.25" customHeight="1" spans="1:47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</row>
    <row r="250" ht="14.25" customHeight="1" spans="1:47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</row>
    <row r="251" ht="14.25" customHeight="1" spans="1:47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</row>
    <row r="252" ht="14.25" customHeight="1" spans="1:47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</row>
    <row r="253" ht="14.25" customHeight="1" spans="1:47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</row>
    <row r="254" ht="14.25" customHeight="1" spans="1:47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</row>
    <row r="255" ht="14.25" customHeight="1" spans="1:47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</row>
    <row r="256" ht="14.25" customHeight="1" spans="1:47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</row>
    <row r="257" ht="14.25" customHeight="1" spans="1:47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</row>
    <row r="258" ht="14.25" customHeight="1" spans="1:47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</row>
    <row r="259" ht="14.25" customHeight="1" spans="1:47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</row>
    <row r="260" ht="14.25" customHeight="1" spans="1:47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</row>
    <row r="261" ht="14.25" customHeight="1" spans="1:47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</row>
    <row r="262" ht="14.25" customHeight="1" spans="1:47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</row>
    <row r="263" ht="14.25" customHeight="1" spans="1:47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</row>
    <row r="264" ht="14.25" customHeight="1" spans="1:47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</row>
    <row r="265" ht="14.25" customHeight="1" spans="1:47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</row>
    <row r="266" ht="14.25" customHeight="1" spans="1:47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</row>
    <row r="267" ht="14.25" customHeight="1" spans="1:47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</row>
    <row r="268" ht="14.25" customHeight="1" spans="1:47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</row>
    <row r="269" ht="14.25" customHeight="1" spans="1:47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</row>
    <row r="270" ht="14.25" customHeight="1" spans="1:47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</row>
    <row r="271" ht="14.25" customHeight="1" spans="1:47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</row>
    <row r="272" ht="14.25" customHeight="1" spans="1:47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</row>
    <row r="273" ht="14.25" customHeight="1" spans="1:47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</row>
    <row r="274" ht="14.25" customHeight="1" spans="1:47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</row>
    <row r="275" ht="14.25" customHeight="1" spans="1:47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</row>
    <row r="276" ht="14.25" customHeight="1" spans="1:47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</row>
    <row r="277" ht="14.25" customHeight="1" spans="1:47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</row>
    <row r="278" ht="14.25" customHeight="1" spans="1:47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</row>
    <row r="279" ht="14.25" customHeight="1" spans="1:47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</row>
    <row r="280" ht="14.25" customHeight="1" spans="1:47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</row>
    <row r="281" ht="14.25" customHeight="1" spans="1:47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</row>
    <row r="282" ht="14.25" customHeight="1" spans="1:47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</row>
    <row r="283" ht="14.25" customHeight="1" spans="1:47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</row>
    <row r="284" ht="14.25" customHeight="1" spans="1:47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</row>
    <row r="285" ht="14.25" customHeight="1" spans="1:47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</row>
    <row r="286" ht="14.25" customHeight="1" spans="1:47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</row>
    <row r="287" ht="14.25" customHeight="1" spans="1:47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</row>
    <row r="288" ht="14.25" customHeight="1" spans="1:47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</row>
    <row r="289" ht="14.25" customHeight="1" spans="1:47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</row>
    <row r="290" ht="14.25" customHeight="1" spans="1:47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</row>
    <row r="291" ht="14.25" customHeight="1" spans="1:47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</row>
    <row r="292" ht="14.25" customHeight="1" spans="1:47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</row>
    <row r="293" ht="14.25" customHeight="1" spans="1:47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</row>
    <row r="294" ht="14.25" customHeight="1" spans="1:47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</row>
    <row r="295" ht="14.25" customHeight="1" spans="1:47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</row>
    <row r="296" ht="14.25" customHeight="1" spans="1:47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</row>
    <row r="297" ht="14.25" customHeight="1" spans="1:47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</row>
    <row r="298" ht="14.25" customHeight="1" spans="1:47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</row>
    <row r="299" ht="14.25" customHeight="1" spans="1:47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</row>
    <row r="300" ht="14.25" customHeight="1" spans="1:47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</row>
    <row r="301" ht="14.25" customHeight="1" spans="1:47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</row>
    <row r="302" ht="14.25" customHeight="1" spans="1:47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</row>
    <row r="303" ht="14.25" customHeight="1" spans="1:47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</row>
    <row r="304" ht="14.25" customHeight="1" spans="1:47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</row>
    <row r="305" ht="14.25" customHeight="1" spans="1:47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</row>
    <row r="306" ht="14.25" customHeight="1" spans="1:47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</row>
    <row r="307" ht="14.25" customHeight="1" spans="1:47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</row>
    <row r="308" ht="14.25" customHeight="1" spans="1:47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</row>
    <row r="309" ht="14.25" customHeight="1" spans="1:47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</row>
    <row r="310" ht="14.25" customHeight="1" spans="1:47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</row>
    <row r="311" ht="14.25" customHeight="1" spans="1:47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</row>
    <row r="312" ht="14.25" customHeight="1" spans="1:47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</row>
    <row r="313" ht="14.25" customHeight="1" spans="1:47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</row>
    <row r="314" ht="14.25" customHeight="1" spans="1:47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</row>
    <row r="315" ht="14.25" customHeight="1" spans="1:47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</row>
    <row r="316" ht="14.25" customHeight="1" spans="1:47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</row>
    <row r="317" ht="14.25" customHeight="1" spans="1:47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</row>
    <row r="318" ht="14.25" customHeight="1" spans="1:47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</row>
    <row r="319" ht="14.25" customHeight="1" spans="1:47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</row>
    <row r="320" ht="14.25" customHeight="1" spans="1:47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</row>
    <row r="321" ht="14.25" customHeight="1" spans="1:47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</row>
    <row r="322" ht="14.25" customHeight="1" spans="1:47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</row>
    <row r="323" ht="14.25" customHeight="1" spans="1:47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</row>
    <row r="324" ht="14.25" customHeight="1" spans="1:47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</row>
    <row r="325" ht="14.25" customHeight="1" spans="1:47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</row>
    <row r="326" ht="14.25" customHeight="1" spans="1:47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</row>
    <row r="327" ht="14.25" customHeight="1" spans="1:47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</row>
    <row r="328" ht="14.25" customHeight="1" spans="1:47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</row>
    <row r="329" ht="14.25" customHeight="1" spans="1:47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</row>
    <row r="330" ht="14.25" customHeight="1" spans="1:47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</row>
    <row r="331" ht="14.25" customHeight="1" spans="1:47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</row>
    <row r="332" ht="14.25" customHeight="1" spans="1:47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</row>
    <row r="333" ht="14.25" customHeight="1" spans="1:47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</row>
    <row r="334" ht="14.25" customHeight="1" spans="1:47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</row>
    <row r="335" ht="14.25" customHeight="1" spans="1:47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</row>
    <row r="336" ht="14.25" customHeight="1" spans="1:47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</row>
    <row r="337" ht="14.25" customHeight="1" spans="1:47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</row>
    <row r="338" ht="14.25" customHeight="1" spans="1:47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</row>
    <row r="339" ht="14.25" customHeight="1" spans="1:47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</row>
    <row r="340" ht="14.25" customHeight="1" spans="1:47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</row>
    <row r="341" ht="14.25" customHeight="1" spans="1:47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</row>
    <row r="342" ht="14.25" customHeight="1" spans="1:47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</row>
    <row r="343" ht="14.25" customHeight="1" spans="1:47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</row>
    <row r="344" ht="14.25" customHeight="1" spans="1:47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</row>
    <row r="345" ht="14.25" customHeight="1" spans="1:47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</row>
    <row r="346" ht="14.25" customHeight="1" spans="1:47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</row>
    <row r="347" ht="14.25" customHeight="1" spans="1:47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</row>
    <row r="348" ht="14.25" customHeight="1" spans="1:47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</row>
    <row r="349" ht="14.25" customHeight="1" spans="1:47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</row>
    <row r="350" ht="14.25" customHeight="1" spans="1:47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</row>
    <row r="351" ht="14.25" customHeight="1" spans="1:47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</row>
    <row r="352" ht="14.25" customHeight="1" spans="1:47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</row>
    <row r="353" ht="14.25" customHeight="1" spans="1:47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</row>
    <row r="354" ht="14.25" customHeight="1" spans="1:47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</row>
    <row r="355" ht="14.25" customHeight="1" spans="1:47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</row>
    <row r="356" ht="14.25" customHeight="1" spans="1:47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</row>
    <row r="357" ht="14.25" customHeight="1" spans="1:47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</row>
    <row r="358" ht="14.25" customHeight="1" spans="1:47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</row>
    <row r="359" ht="14.25" customHeight="1" spans="1:47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</row>
    <row r="360" ht="14.25" customHeight="1" spans="1:47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</row>
    <row r="361" ht="14.25" customHeight="1" spans="1:47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</row>
    <row r="362" ht="14.25" customHeight="1" spans="1:47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</row>
    <row r="363" ht="14.25" customHeight="1" spans="1:47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</row>
    <row r="364" ht="14.25" customHeight="1" spans="1:47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</row>
    <row r="365" ht="14.25" customHeight="1" spans="1:47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</row>
    <row r="366" ht="14.25" customHeight="1" spans="1:47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</row>
    <row r="367" ht="14.25" customHeight="1" spans="1:47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</row>
    <row r="368" ht="14.25" customHeight="1" spans="1:47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</row>
    <row r="369" ht="14.25" customHeight="1" spans="1:47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</row>
    <row r="370" ht="14.25" customHeight="1" spans="1:47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</row>
    <row r="371" ht="14.25" customHeight="1" spans="1:47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</row>
    <row r="372" ht="14.25" customHeight="1" spans="1:47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</row>
    <row r="373" ht="14.25" customHeight="1" spans="1:47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</row>
    <row r="374" ht="14.25" customHeight="1" spans="1:47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</row>
    <row r="375" ht="14.25" customHeight="1" spans="1:47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</row>
    <row r="376" ht="14.25" customHeight="1" spans="1:47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</row>
    <row r="377" ht="14.25" customHeight="1" spans="1:47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</row>
    <row r="378" ht="14.25" customHeight="1" spans="1:47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</row>
    <row r="379" ht="14.25" customHeight="1" spans="1:47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</row>
    <row r="380" ht="14.25" customHeight="1" spans="1:47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</row>
    <row r="381" ht="14.25" customHeight="1" spans="1:47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</row>
    <row r="382" ht="14.25" customHeight="1" spans="1:47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</row>
    <row r="383" ht="14.25" customHeight="1" spans="1:47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</row>
    <row r="384" ht="14.25" customHeight="1" spans="1:47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</row>
    <row r="385" ht="14.25" customHeight="1" spans="1:47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</row>
    <row r="386" ht="14.25" customHeight="1" spans="1:47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</row>
    <row r="387" ht="14.25" customHeight="1" spans="1:47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</row>
    <row r="388" ht="14.25" customHeight="1" spans="1:47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</row>
    <row r="389" ht="14.25" customHeight="1" spans="1:47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</row>
    <row r="390" ht="14.25" customHeight="1" spans="1:47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</row>
    <row r="391" ht="14.25" customHeight="1" spans="1:47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</row>
    <row r="392" ht="14.25" customHeight="1" spans="1:47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</row>
    <row r="393" ht="14.25" customHeight="1" spans="1:47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</row>
    <row r="394" ht="14.25" customHeight="1" spans="1:47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</row>
    <row r="395" ht="14.25" customHeight="1" spans="1:47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</row>
    <row r="396" ht="14.25" customHeight="1" spans="1:47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</row>
    <row r="397" ht="14.25" customHeight="1" spans="1:47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</row>
    <row r="398" ht="14.25" customHeight="1" spans="1:47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</row>
    <row r="399" ht="14.25" customHeight="1" spans="1:47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</row>
    <row r="400" ht="14.25" customHeight="1" spans="1:47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</row>
    <row r="401" ht="14.25" customHeight="1" spans="1:47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</row>
    <row r="402" ht="14.25" customHeight="1" spans="1:47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</row>
    <row r="403" ht="14.25" customHeight="1" spans="1:47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</row>
    <row r="404" ht="14.25" customHeight="1" spans="1:47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</row>
    <row r="405" ht="14.25" customHeight="1" spans="1:47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</row>
    <row r="406" ht="14.25" customHeight="1" spans="1:47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</row>
    <row r="407" ht="14.25" customHeight="1" spans="1:47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</row>
    <row r="408" ht="14.25" customHeight="1" spans="1:47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</row>
    <row r="409" ht="14.25" customHeight="1" spans="1:47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</row>
    <row r="410" ht="14.25" customHeight="1" spans="1:47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</row>
    <row r="411" ht="14.25" customHeight="1" spans="1:47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</row>
    <row r="412" ht="14.25" customHeight="1" spans="1:47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</row>
    <row r="413" ht="14.25" customHeight="1" spans="1:47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</row>
    <row r="414" ht="14.25" customHeight="1" spans="1:47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</row>
    <row r="415" ht="14.25" customHeight="1" spans="1:47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</row>
    <row r="416" ht="14.25" customHeight="1" spans="1:47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</row>
    <row r="417" ht="14.25" customHeight="1" spans="1:47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</row>
    <row r="418" ht="14.25" customHeight="1" spans="1:47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</row>
    <row r="419" ht="14.25" customHeight="1" spans="1:47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</row>
    <row r="420" ht="14.25" customHeight="1" spans="1:47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</row>
    <row r="421" ht="14.25" customHeight="1" spans="1:47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</row>
    <row r="422" ht="14.25" customHeight="1" spans="1:47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</row>
    <row r="423" ht="14.25" customHeight="1" spans="1:47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</row>
    <row r="424" ht="14.25" customHeight="1" spans="1:47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</row>
    <row r="425" ht="14.25" customHeight="1" spans="1:47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</row>
    <row r="426" ht="14.25" customHeight="1" spans="1:47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</row>
    <row r="427" ht="14.25" customHeight="1" spans="1:47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</row>
    <row r="428" ht="14.25" customHeight="1" spans="1:47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</row>
    <row r="429" ht="14.25" customHeight="1" spans="1:47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</row>
    <row r="430" ht="14.25" customHeight="1" spans="1:47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</row>
    <row r="431" ht="14.25" customHeight="1" spans="1:47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</row>
    <row r="432" ht="14.25" customHeight="1" spans="1:47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</row>
    <row r="433" ht="14.25" customHeight="1" spans="1:47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</row>
    <row r="434" ht="14.25" customHeight="1" spans="1:47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</row>
    <row r="435" ht="14.25" customHeight="1" spans="1:47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</row>
    <row r="436" ht="14.25" customHeight="1" spans="1:47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</row>
    <row r="437" ht="14.25" customHeight="1" spans="1:47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</row>
    <row r="438" ht="14.25" customHeight="1" spans="1:47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</row>
    <row r="439" ht="14.25" customHeight="1" spans="1:47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</row>
    <row r="440" ht="14.25" customHeight="1" spans="1:47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</row>
    <row r="441" ht="14.25" customHeight="1" spans="1:47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</row>
    <row r="442" ht="14.25" customHeight="1" spans="1:47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</row>
    <row r="443" ht="14.25" customHeight="1" spans="1:47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</row>
    <row r="444" ht="14.25" customHeight="1" spans="1:47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</row>
    <row r="445" ht="14.25" customHeight="1" spans="1:47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</row>
    <row r="446" ht="14.25" customHeight="1" spans="1:47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</row>
    <row r="447" ht="14.25" customHeight="1" spans="1:47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</row>
    <row r="448" ht="14.25" customHeight="1" spans="1:47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</row>
    <row r="449" ht="14.25" customHeight="1" spans="1:47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</row>
    <row r="450" ht="14.25" customHeight="1" spans="1:47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</row>
    <row r="451" ht="14.25" customHeight="1" spans="1:47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</row>
    <row r="452" ht="14.25" customHeight="1" spans="1:47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</row>
    <row r="453" ht="14.25" customHeight="1" spans="1:47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</row>
    <row r="454" ht="14.25" customHeight="1" spans="1:47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</row>
    <row r="455" ht="14.25" customHeight="1" spans="1:47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</row>
    <row r="456" ht="14.25" customHeight="1" spans="1:47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</row>
    <row r="457" ht="14.25" customHeight="1" spans="1:47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</row>
    <row r="458" ht="14.25" customHeight="1" spans="1:47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</row>
    <row r="459" ht="14.25" customHeight="1" spans="1:47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</row>
    <row r="460" ht="14.25" customHeight="1" spans="1:47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</row>
    <row r="461" ht="14.25" customHeight="1" spans="1:47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</row>
    <row r="462" ht="14.25" customHeight="1" spans="1:47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</row>
    <row r="463" ht="14.25" customHeight="1" spans="1:47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</row>
    <row r="464" ht="14.25" customHeight="1" spans="1:47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</row>
    <row r="465" ht="14.25" customHeight="1" spans="1:47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</row>
    <row r="466" ht="14.25" customHeight="1" spans="1:47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</row>
    <row r="467" ht="14.25" customHeight="1" spans="1:47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</row>
    <row r="468" ht="14.25" customHeight="1" spans="1:47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</row>
    <row r="469" ht="14.25" customHeight="1" spans="1:47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</row>
    <row r="470" ht="14.25" customHeight="1" spans="1:47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</row>
    <row r="471" ht="14.25" customHeight="1" spans="1:47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</row>
    <row r="472" ht="14.25" customHeight="1" spans="1:47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</row>
    <row r="473" ht="14.25" customHeight="1" spans="1:47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</row>
    <row r="474" ht="14.25" customHeight="1" spans="1:47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</row>
    <row r="475" ht="14.25" customHeight="1" spans="1:47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</row>
    <row r="476" ht="14.25" customHeight="1" spans="1:47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</row>
    <row r="477" ht="14.25" customHeight="1" spans="1:47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</row>
    <row r="478" ht="14.25" customHeight="1" spans="1:47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</row>
    <row r="479" ht="14.25" customHeight="1" spans="1:47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</row>
    <row r="480" ht="14.25" customHeight="1" spans="1:47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</row>
    <row r="481" ht="14.25" customHeight="1" spans="1:47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</row>
    <row r="482" ht="14.25" customHeight="1" spans="1:47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</row>
    <row r="483" ht="14.25" customHeight="1" spans="1:47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</row>
    <row r="484" ht="14.25" customHeight="1" spans="1:47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</row>
    <row r="485" ht="14.25" customHeight="1" spans="1:47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</row>
    <row r="486" ht="14.25" customHeight="1" spans="1:47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</row>
    <row r="487" ht="14.25" customHeight="1" spans="1:47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</row>
    <row r="488" ht="14.25" customHeight="1" spans="1:47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</row>
    <row r="489" ht="14.25" customHeight="1" spans="1:47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</row>
    <row r="490" ht="14.25" customHeight="1" spans="1:47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</row>
    <row r="491" ht="14.25" customHeight="1" spans="1:47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</row>
    <row r="492" ht="14.25" customHeight="1" spans="1:47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</row>
    <row r="493" ht="14.25" customHeight="1" spans="1:47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</row>
    <row r="494" ht="14.25" customHeight="1" spans="1:47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</row>
    <row r="495" ht="14.25" customHeight="1" spans="1:47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</row>
    <row r="496" ht="14.25" customHeight="1" spans="1:47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</row>
    <row r="497" ht="14.25" customHeight="1" spans="1:47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</row>
    <row r="498" ht="14.25" customHeight="1" spans="1:47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</row>
    <row r="499" ht="14.25" customHeight="1" spans="1:47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</row>
    <row r="500" ht="14.25" customHeight="1" spans="1:47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</row>
    <row r="501" ht="14.25" customHeight="1" spans="1:47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</row>
    <row r="502" ht="14.25" customHeight="1" spans="1:47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</row>
    <row r="503" ht="14.25" customHeight="1" spans="1:47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</row>
    <row r="504" ht="14.25" customHeight="1" spans="1:47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</row>
    <row r="505" ht="14.25" customHeight="1" spans="1:47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</row>
    <row r="506" ht="14.25" customHeight="1" spans="1:47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</row>
    <row r="507" ht="14.25" customHeight="1" spans="1:47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</row>
    <row r="508" ht="14.25" customHeight="1" spans="1:47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</row>
    <row r="509" ht="14.25" customHeight="1" spans="1:47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</row>
    <row r="510" ht="14.25" customHeight="1" spans="1:47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</row>
    <row r="511" ht="14.25" customHeight="1" spans="1:47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</row>
    <row r="512" ht="14.25" customHeight="1" spans="1:47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</row>
    <row r="513" ht="14.25" customHeight="1" spans="1:47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</row>
    <row r="514" ht="14.25" customHeight="1" spans="1:47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</row>
    <row r="515" ht="14.25" customHeight="1" spans="1:47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</row>
    <row r="516" ht="14.25" customHeight="1" spans="1:47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</row>
    <row r="517" ht="14.25" customHeight="1" spans="1:47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</row>
    <row r="518" ht="14.25" customHeight="1" spans="1:47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</row>
    <row r="519" ht="14.25" customHeight="1" spans="1:47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</row>
    <row r="520" ht="14.25" customHeight="1" spans="1:47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</row>
    <row r="521" ht="14.25" customHeight="1" spans="1:47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</row>
    <row r="522" ht="14.25" customHeight="1" spans="1:47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</row>
    <row r="523" ht="14.25" customHeight="1" spans="1:47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</row>
    <row r="524" ht="14.25" customHeight="1" spans="1:47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</row>
    <row r="525" ht="14.25" customHeight="1" spans="1:47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</row>
    <row r="526" ht="14.25" customHeight="1" spans="1:47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</row>
    <row r="527" ht="14.25" customHeight="1" spans="1:47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</row>
    <row r="528" ht="14.25" customHeight="1" spans="1:47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</row>
    <row r="529" ht="14.25" customHeight="1" spans="1:47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</row>
    <row r="530" ht="14.25" customHeight="1" spans="1:47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</row>
    <row r="531" ht="14.25" customHeight="1" spans="1:47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</row>
    <row r="532" ht="14.25" customHeight="1" spans="1:47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</row>
    <row r="533" ht="14.25" customHeight="1" spans="1:47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</row>
    <row r="534" ht="14.25" customHeight="1" spans="1:47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</row>
    <row r="535" ht="14.25" customHeight="1" spans="1:47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</row>
    <row r="536" ht="14.25" customHeight="1" spans="1:47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</row>
    <row r="537" ht="14.25" customHeight="1" spans="1:47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</row>
    <row r="538" ht="14.25" customHeight="1" spans="1:47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</row>
    <row r="539" ht="14.25" customHeight="1" spans="1:47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</row>
    <row r="540" ht="14.25" customHeight="1" spans="1:47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</row>
    <row r="541" ht="14.25" customHeight="1" spans="1:47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</row>
    <row r="542" ht="14.25" customHeight="1" spans="1:47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</row>
    <row r="543" ht="14.25" customHeight="1" spans="1:47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</row>
    <row r="544" ht="14.25" customHeight="1" spans="1:47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</row>
    <row r="545" ht="14.25" customHeight="1" spans="1:47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</row>
    <row r="546" ht="14.25" customHeight="1" spans="1:47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</row>
    <row r="547" ht="14.25" customHeight="1" spans="1:47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</row>
    <row r="548" ht="14.25" customHeight="1" spans="1:47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</row>
    <row r="549" ht="14.25" customHeight="1" spans="1:47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</row>
    <row r="550" ht="14.25" customHeight="1" spans="1:47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</row>
    <row r="551" ht="14.25" customHeight="1" spans="1:47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</row>
    <row r="552" ht="14.25" customHeight="1" spans="1:47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</row>
    <row r="553" ht="14.25" customHeight="1" spans="1:47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</row>
    <row r="554" ht="14.25" customHeight="1" spans="1:47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</row>
    <row r="555" ht="14.25" customHeight="1" spans="1:47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</row>
    <row r="556" ht="14.25" customHeight="1" spans="1:47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</row>
    <row r="557" ht="14.25" customHeight="1" spans="1:47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</row>
    <row r="558" ht="14.25" customHeight="1" spans="1:47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</row>
    <row r="559" ht="14.25" customHeight="1" spans="1:47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</row>
    <row r="560" ht="14.25" customHeight="1" spans="1:47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</row>
    <row r="561" ht="14.25" customHeight="1" spans="1:47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</row>
    <row r="562" ht="14.25" customHeight="1" spans="1:47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</row>
    <row r="563" ht="14.25" customHeight="1" spans="1:47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</row>
    <row r="564" ht="14.25" customHeight="1" spans="1:47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</row>
    <row r="565" ht="14.25" customHeight="1" spans="1:47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</row>
    <row r="566" ht="14.25" customHeight="1" spans="1:47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</row>
    <row r="567" ht="14.25" customHeight="1" spans="1:47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</row>
    <row r="568" ht="14.25" customHeight="1" spans="1:47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</row>
    <row r="569" ht="14.25" customHeight="1" spans="1:47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</row>
    <row r="570" ht="14.25" customHeight="1" spans="1:47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</row>
    <row r="571" ht="14.25" customHeight="1" spans="1:47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</row>
    <row r="572" ht="14.25" customHeight="1" spans="1:47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</row>
    <row r="573" ht="14.25" customHeight="1" spans="1:47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</row>
    <row r="574" ht="14.25" customHeight="1" spans="1:47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</row>
    <row r="575" ht="14.25" customHeight="1" spans="1:47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</row>
    <row r="576" ht="14.25" customHeight="1" spans="1:47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</row>
    <row r="577" ht="14.25" customHeight="1" spans="1:47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</row>
    <row r="578" ht="14.25" customHeight="1" spans="1:47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</row>
    <row r="579" ht="14.25" customHeight="1" spans="1:47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</row>
    <row r="580" ht="14.25" customHeight="1" spans="1:47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</row>
    <row r="581" ht="14.25" customHeight="1" spans="1:47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</row>
    <row r="582" ht="14.25" customHeight="1" spans="1:47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</row>
    <row r="583" ht="14.25" customHeight="1" spans="1:47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</row>
    <row r="584" ht="14.25" customHeight="1" spans="1:47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</row>
    <row r="585" ht="14.25" customHeight="1" spans="1:47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</row>
    <row r="586" ht="14.25" customHeight="1" spans="1:47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</row>
    <row r="587" ht="14.25" customHeight="1" spans="1:47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</row>
    <row r="588" ht="14.25" customHeight="1" spans="1:47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</row>
    <row r="589" ht="14.25" customHeight="1" spans="1:47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</row>
    <row r="590" ht="14.25" customHeight="1" spans="1:47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</row>
    <row r="591" ht="14.25" customHeight="1" spans="1:47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</row>
    <row r="592" ht="14.25" customHeight="1" spans="1:47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</row>
    <row r="593" ht="14.25" customHeight="1" spans="1:47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</row>
    <row r="594" ht="14.25" customHeight="1" spans="1:47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</row>
    <row r="595" ht="14.25" customHeight="1" spans="1:47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</row>
    <row r="596" ht="14.25" customHeight="1" spans="1:47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</row>
    <row r="597" ht="14.25" customHeight="1" spans="1:47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</row>
    <row r="598" ht="14.25" customHeight="1" spans="1:47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</row>
    <row r="599" ht="14.25" customHeight="1" spans="1:47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</row>
    <row r="600" ht="14.25" customHeight="1" spans="1:47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</row>
    <row r="601" ht="14.25" customHeight="1" spans="1:47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</row>
    <row r="602" ht="14.25" customHeight="1" spans="1:47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</row>
    <row r="603" ht="14.25" customHeight="1" spans="1:47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</row>
    <row r="604" ht="14.25" customHeight="1" spans="1:47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</row>
    <row r="605" ht="14.25" customHeight="1" spans="1:47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</row>
    <row r="606" ht="14.25" customHeight="1" spans="1:47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</row>
    <row r="607" ht="14.25" customHeight="1" spans="1:47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</row>
    <row r="608" ht="14.25" customHeight="1" spans="1:47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</row>
    <row r="609" ht="14.25" customHeight="1" spans="1:47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</row>
    <row r="610" ht="14.25" customHeight="1" spans="1:47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</row>
    <row r="611" ht="14.25" customHeight="1" spans="1:47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</row>
    <row r="612" ht="14.25" customHeight="1" spans="1:47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</row>
    <row r="613" ht="14.25" customHeight="1" spans="1:47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</row>
    <row r="614" ht="14.25" customHeight="1" spans="1:47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</row>
    <row r="615" ht="14.25" customHeight="1" spans="1:47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</row>
    <row r="616" ht="14.25" customHeight="1" spans="1:47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</row>
    <row r="617" ht="14.25" customHeight="1" spans="1:47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</row>
    <row r="618" ht="14.25" customHeight="1" spans="1:47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</row>
    <row r="619" ht="14.25" customHeight="1" spans="1:47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</row>
    <row r="620" ht="14.25" customHeight="1" spans="1:47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</row>
    <row r="621" ht="14.25" customHeight="1" spans="1:47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</row>
    <row r="622" ht="14.25" customHeight="1" spans="1:47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</row>
    <row r="623" ht="14.25" customHeight="1" spans="1:47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</row>
    <row r="624" ht="14.25" customHeight="1" spans="1:47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</row>
    <row r="625" ht="14.25" customHeight="1" spans="1:47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</row>
    <row r="626" ht="14.25" customHeight="1" spans="1:47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</row>
    <row r="627" ht="14.25" customHeight="1" spans="1:47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</row>
    <row r="628" ht="14.25" customHeight="1" spans="1:47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</row>
    <row r="629" ht="14.25" customHeight="1" spans="1:47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</row>
    <row r="630" ht="14.25" customHeight="1" spans="1:47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</row>
    <row r="631" ht="14.25" customHeight="1" spans="1:47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</row>
    <row r="632" ht="14.25" customHeight="1" spans="1:47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</row>
    <row r="633" ht="14.25" customHeight="1" spans="1:47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</row>
    <row r="634" ht="14.25" customHeight="1" spans="1:47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</row>
    <row r="635" ht="14.25" customHeight="1" spans="1:47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</row>
    <row r="636" ht="14.25" customHeight="1" spans="1:47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</row>
    <row r="637" ht="14.25" customHeight="1" spans="1:47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</row>
    <row r="638" ht="14.25" customHeight="1" spans="1:47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</row>
    <row r="639" ht="14.25" customHeight="1" spans="1:47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</row>
    <row r="640" ht="14.25" customHeight="1" spans="1:47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</row>
    <row r="641" ht="14.25" customHeight="1" spans="1:47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</row>
    <row r="642" ht="14.25" customHeight="1" spans="1:47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</row>
    <row r="643" ht="14.25" customHeight="1" spans="1:47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</row>
    <row r="644" ht="14.25" customHeight="1" spans="1:47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</row>
    <row r="645" ht="14.25" customHeight="1" spans="1:47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</row>
    <row r="646" ht="14.25" customHeight="1" spans="1:47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</row>
    <row r="647" ht="14.25" customHeight="1" spans="1:47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</row>
    <row r="648" ht="14.25" customHeight="1" spans="1:47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</row>
    <row r="649" ht="14.25" customHeight="1" spans="1:47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</row>
    <row r="650" ht="14.25" customHeight="1" spans="1:47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</row>
    <row r="651" ht="14.25" customHeight="1" spans="1:47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</row>
    <row r="652" ht="14.25" customHeight="1" spans="1:47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</row>
    <row r="653" ht="14.25" customHeight="1" spans="1:47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</row>
    <row r="654" ht="14.25" customHeight="1" spans="1:47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</row>
    <row r="655" ht="14.25" customHeight="1" spans="1:47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</row>
    <row r="656" ht="14.25" customHeight="1" spans="1:47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</row>
    <row r="657" ht="14.25" customHeight="1" spans="1:47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</row>
    <row r="658" ht="14.25" customHeight="1" spans="1:47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</row>
    <row r="659" ht="14.25" customHeight="1" spans="1:47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</row>
    <row r="660" ht="14.25" customHeight="1" spans="1:47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</row>
    <row r="661" ht="14.25" customHeight="1" spans="1:47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</row>
    <row r="662" ht="14.25" customHeight="1" spans="1:47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</row>
    <row r="663" ht="14.25" customHeight="1" spans="1:47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</row>
    <row r="664" ht="14.25" customHeight="1" spans="1:47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</row>
    <row r="665" ht="14.25" customHeight="1" spans="1:47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</row>
    <row r="666" ht="14.25" customHeight="1" spans="1:47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</row>
    <row r="667" ht="14.25" customHeight="1" spans="1:47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</row>
    <row r="668" ht="14.25" customHeight="1" spans="1:47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</row>
    <row r="669" ht="14.25" customHeight="1" spans="1:47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</row>
    <row r="670" ht="14.25" customHeight="1" spans="1:47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</row>
    <row r="671" ht="14.25" customHeight="1" spans="1:47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</row>
    <row r="672" ht="14.25" customHeight="1" spans="1:47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</row>
    <row r="673" ht="14.25" customHeight="1" spans="1:47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</row>
    <row r="674" ht="14.25" customHeight="1" spans="1:47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</row>
    <row r="675" ht="14.25" customHeight="1" spans="1:47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</row>
    <row r="676" ht="14.25" customHeight="1" spans="1:47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</row>
    <row r="677" ht="14.25" customHeight="1" spans="1:47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</row>
    <row r="678" ht="14.25" customHeight="1" spans="1:47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</row>
    <row r="679" ht="14.25" customHeight="1" spans="1:47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</row>
    <row r="680" ht="14.25" customHeight="1" spans="1:47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</row>
    <row r="681" ht="14.25" customHeight="1" spans="1:47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</row>
    <row r="682" ht="14.25" customHeight="1" spans="1:47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</row>
    <row r="683" ht="14.25" customHeight="1" spans="1:47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</row>
    <row r="684" ht="14.25" customHeight="1" spans="1:47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</row>
    <row r="685" ht="14.25" customHeight="1" spans="1:47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</row>
    <row r="686" ht="14.25" customHeight="1" spans="1:47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</row>
    <row r="687" ht="14.25" customHeight="1" spans="1:47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</row>
    <row r="688" ht="14.25" customHeight="1" spans="1:47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</row>
    <row r="689" ht="14.25" customHeight="1" spans="1:47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</row>
    <row r="690" ht="14.25" customHeight="1" spans="1:47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</row>
    <row r="691" ht="14.25" customHeight="1" spans="1:47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</row>
    <row r="692" ht="14.25" customHeight="1" spans="1:47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</row>
    <row r="693" ht="14.25" customHeight="1" spans="1:47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</row>
    <row r="694" ht="14.25" customHeight="1" spans="1:47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</row>
    <row r="695" ht="14.25" customHeight="1" spans="1:47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</row>
    <row r="696" ht="14.25" customHeight="1" spans="1:47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</row>
    <row r="697" ht="14.25" customHeight="1" spans="1:47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</row>
    <row r="698" ht="14.25" customHeight="1" spans="1:47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</row>
    <row r="699" ht="14.25" customHeight="1" spans="1:47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</row>
    <row r="700" ht="14.25" customHeight="1" spans="1:47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</row>
    <row r="701" ht="14.25" customHeight="1" spans="1:47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</row>
    <row r="702" ht="14.25" customHeight="1" spans="1:47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</row>
    <row r="703" ht="14.25" customHeight="1" spans="1:47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</row>
    <row r="704" ht="14.25" customHeight="1" spans="1:47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</row>
    <row r="705" ht="14.25" customHeight="1" spans="1:47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</row>
    <row r="706" ht="14.25" customHeight="1" spans="1:47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</row>
    <row r="707" ht="14.25" customHeight="1" spans="1:47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</row>
    <row r="708" ht="14.25" customHeight="1" spans="1:47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</row>
    <row r="709" ht="14.25" customHeight="1" spans="1:47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</row>
    <row r="710" ht="14.25" customHeight="1" spans="1:47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</row>
    <row r="711" ht="14.25" customHeight="1" spans="1:47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</row>
    <row r="712" ht="14.25" customHeight="1" spans="1:47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</row>
    <row r="713" ht="14.25" customHeight="1" spans="1:47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</row>
    <row r="714" ht="14.25" customHeight="1" spans="1:47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</row>
    <row r="715" ht="14.25" customHeight="1" spans="1:47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</row>
    <row r="716" ht="14.25" customHeight="1" spans="1:47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</row>
    <row r="717" ht="14.25" customHeight="1" spans="1:47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</row>
    <row r="718" ht="14.25" customHeight="1" spans="1:47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</row>
    <row r="719" ht="14.25" customHeight="1" spans="1:47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</row>
    <row r="720" ht="14.25" customHeight="1" spans="1:47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</row>
    <row r="721" ht="14.25" customHeight="1" spans="1:47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</row>
    <row r="722" ht="14.25" customHeight="1" spans="1:47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</row>
    <row r="723" ht="14.25" customHeight="1" spans="1:47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</row>
    <row r="724" ht="14.25" customHeight="1" spans="1:47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</row>
    <row r="725" ht="14.25" customHeight="1" spans="1:47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</row>
    <row r="726" ht="14.25" customHeight="1" spans="1:47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</row>
    <row r="727" ht="14.25" customHeight="1" spans="1:47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</row>
    <row r="728" ht="14.25" customHeight="1" spans="1:47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</row>
    <row r="729" ht="14.25" customHeight="1" spans="1:47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</row>
    <row r="730" ht="14.25" customHeight="1" spans="1:47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</row>
    <row r="731" ht="14.25" customHeight="1" spans="1:47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</row>
    <row r="732" ht="14.25" customHeight="1" spans="1:47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</row>
    <row r="733" ht="14.25" customHeight="1" spans="1:47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</row>
    <row r="734" ht="14.25" customHeight="1" spans="1:47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</row>
    <row r="735" ht="14.25" customHeight="1" spans="1:47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</row>
    <row r="736" ht="14.25" customHeight="1" spans="1:47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</row>
    <row r="737" ht="14.25" customHeight="1" spans="1:47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</row>
    <row r="738" ht="14.25" customHeight="1" spans="1:47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</row>
    <row r="739" ht="14.25" customHeight="1" spans="1:47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</row>
    <row r="740" ht="14.25" customHeight="1" spans="1:47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</row>
    <row r="741" ht="14.25" customHeight="1" spans="1:47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</row>
    <row r="742" ht="14.25" customHeight="1" spans="1:47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</row>
    <row r="743" ht="14.25" customHeight="1" spans="1:47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</row>
    <row r="744" ht="14.25" customHeight="1" spans="1:47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</row>
    <row r="745" ht="14.25" customHeight="1" spans="1:47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</row>
    <row r="746" ht="14.25" customHeight="1" spans="1:47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</row>
    <row r="747" ht="14.25" customHeight="1" spans="1:47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</row>
    <row r="748" ht="14.25" customHeight="1" spans="1:47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</row>
    <row r="749" ht="14.25" customHeight="1" spans="1:47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</row>
    <row r="750" ht="14.25" customHeight="1" spans="1:47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</row>
    <row r="751" ht="14.25" customHeight="1" spans="1:47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</row>
    <row r="752" ht="14.25" customHeight="1" spans="1:47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</row>
    <row r="753" ht="14.25" customHeight="1" spans="1:47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</row>
    <row r="754" ht="14.25" customHeight="1" spans="1:47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</row>
    <row r="755" ht="14.25" customHeight="1" spans="1:47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</row>
    <row r="756" ht="14.25" customHeight="1" spans="1:47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</row>
    <row r="757" ht="14.25" customHeight="1" spans="1:47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</row>
    <row r="758" ht="14.25" customHeight="1" spans="1:47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</row>
    <row r="759" ht="14.25" customHeight="1" spans="1:47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</row>
    <row r="760" ht="14.25" customHeight="1" spans="1:47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</row>
    <row r="761" ht="14.25" customHeight="1" spans="1:47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</row>
    <row r="762" ht="14.25" customHeight="1" spans="1:47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</row>
    <row r="763" ht="14.25" customHeight="1" spans="1:47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</row>
    <row r="764" ht="14.25" customHeight="1" spans="1:47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</row>
    <row r="765" ht="14.25" customHeight="1" spans="1:47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</row>
    <row r="766" ht="14.25" customHeight="1" spans="1:47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</row>
    <row r="767" ht="14.25" customHeight="1" spans="1:47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</row>
    <row r="768" ht="14.25" customHeight="1" spans="1:47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</row>
    <row r="769" ht="14.25" customHeight="1" spans="1:47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</row>
    <row r="770" ht="14.25" customHeight="1" spans="1:47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</row>
    <row r="771" ht="14.25" customHeight="1" spans="1:47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</row>
    <row r="772" ht="14.25" customHeight="1" spans="1:47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</row>
    <row r="773" ht="14.25" customHeight="1" spans="1:47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</row>
    <row r="774" ht="14.25" customHeight="1" spans="1:47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</row>
    <row r="775" ht="14.25" customHeight="1" spans="1:47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</row>
    <row r="776" ht="14.25" customHeight="1" spans="1:47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</row>
    <row r="777" ht="14.25" customHeight="1" spans="1:47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</row>
    <row r="778" ht="14.25" customHeight="1" spans="1:47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</row>
    <row r="779" ht="14.25" customHeight="1" spans="1:47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</row>
    <row r="780" ht="14.25" customHeight="1" spans="1:47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</row>
    <row r="781" ht="14.25" customHeight="1" spans="1:47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</row>
    <row r="782" ht="14.25" customHeight="1" spans="1:47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</row>
    <row r="783" ht="14.25" customHeight="1" spans="1:47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</row>
    <row r="784" ht="14.25" customHeight="1" spans="1:47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</row>
    <row r="785" ht="14.25" customHeight="1" spans="1:47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</row>
    <row r="786" ht="14.25" customHeight="1" spans="1:47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</row>
    <row r="787" ht="14.25" customHeight="1" spans="1:47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</row>
    <row r="788" ht="14.25" customHeight="1" spans="1:47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</row>
    <row r="789" ht="14.25" customHeight="1" spans="1:47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</row>
    <row r="790" ht="14.25" customHeight="1" spans="1:47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</row>
    <row r="791" ht="14.25" customHeight="1" spans="1:47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</row>
    <row r="792" ht="14.25" customHeight="1" spans="1:47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</row>
    <row r="793" ht="14.25" customHeight="1" spans="1:47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</row>
    <row r="794" ht="14.25" customHeight="1" spans="1:47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</row>
    <row r="795" ht="14.25" customHeight="1" spans="1:47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</row>
    <row r="796" ht="14.25" customHeight="1" spans="1:47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</row>
    <row r="797" ht="14.25" customHeight="1" spans="1:47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</row>
    <row r="798" ht="14.25" customHeight="1" spans="1:47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</row>
    <row r="799" ht="14.25" customHeight="1" spans="1:47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</row>
    <row r="800" ht="14.25" customHeight="1" spans="1:47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</row>
    <row r="801" ht="14.25" customHeight="1" spans="1:47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</row>
    <row r="802" ht="14.25" customHeight="1" spans="1:47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</row>
    <row r="803" ht="14.25" customHeight="1" spans="1:47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</row>
    <row r="804" ht="14.25" customHeight="1" spans="1:47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</row>
    <row r="805" ht="14.25" customHeight="1" spans="1:47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</row>
    <row r="806" ht="14.25" customHeight="1" spans="1:47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</row>
    <row r="807" ht="14.25" customHeight="1" spans="1:47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</row>
    <row r="808" ht="14.25" customHeight="1" spans="1:47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</row>
    <row r="809" ht="14.25" customHeight="1" spans="1:47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</row>
    <row r="810" ht="14.25" customHeight="1" spans="1:47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</row>
    <row r="811" ht="14.25" customHeight="1" spans="1:47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</row>
    <row r="812" ht="14.25" customHeight="1" spans="1:47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</row>
    <row r="813" ht="14.25" customHeight="1" spans="1:47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</row>
    <row r="814" ht="14.25" customHeight="1" spans="1:47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</row>
    <row r="815" ht="14.25" customHeight="1" spans="1:47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</row>
    <row r="816" ht="14.25" customHeight="1" spans="1:47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</row>
    <row r="817" ht="14.25" customHeight="1" spans="1:47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</row>
    <row r="818" ht="14.25" customHeight="1" spans="1:47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</row>
    <row r="819" ht="14.25" customHeight="1" spans="1:47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</row>
    <row r="820" ht="14.25" customHeight="1" spans="1:47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</row>
    <row r="821" ht="14.25" customHeight="1" spans="1:47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</row>
    <row r="822" ht="14.25" customHeight="1" spans="1:47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</row>
    <row r="823" ht="14.25" customHeight="1" spans="1:47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</row>
    <row r="824" ht="14.25" customHeight="1" spans="1:47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</row>
    <row r="825" ht="14.25" customHeight="1" spans="1:47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</row>
    <row r="826" ht="14.25" customHeight="1" spans="1:47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</row>
    <row r="827" ht="14.25" customHeight="1" spans="1:47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</row>
    <row r="828" ht="14.25" customHeight="1" spans="1:47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</row>
    <row r="829" ht="14.25" customHeight="1" spans="1:47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</row>
    <row r="830" ht="14.25" customHeight="1" spans="1:47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</row>
    <row r="831" ht="14.25" customHeight="1" spans="1:47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</row>
    <row r="832" ht="14.25" customHeight="1" spans="1:47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</row>
    <row r="833" ht="14.25" customHeight="1" spans="1:47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</row>
    <row r="834" ht="14.25" customHeight="1" spans="1:47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</row>
    <row r="835" ht="14.25" customHeight="1" spans="1:47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</row>
    <row r="836" ht="14.25" customHeight="1" spans="1:47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</row>
    <row r="837" ht="14.25" customHeight="1" spans="1:47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</row>
    <row r="838" ht="14.25" customHeight="1" spans="1:47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</row>
    <row r="839" ht="14.25" customHeight="1" spans="1:47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</row>
    <row r="840" ht="14.25" customHeight="1" spans="1:47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</row>
    <row r="841" ht="14.25" customHeight="1" spans="1:47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</row>
    <row r="842" ht="14.25" customHeight="1" spans="1:47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</row>
    <row r="843" ht="14.25" customHeight="1" spans="1:47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</row>
    <row r="844" ht="14.25" customHeight="1" spans="1:47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</row>
    <row r="845" ht="14.25" customHeight="1" spans="1:47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</row>
    <row r="846" ht="14.25" customHeight="1" spans="1:47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</row>
    <row r="847" ht="14.25" customHeight="1" spans="1:47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</row>
    <row r="848" ht="14.25" customHeight="1" spans="1:47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</row>
    <row r="849" ht="14.25" customHeight="1" spans="1:47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</row>
    <row r="850" ht="14.25" customHeight="1" spans="1:47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</row>
    <row r="851" ht="14.25" customHeight="1" spans="1:47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</row>
    <row r="852" ht="14.25" customHeight="1" spans="1:47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</row>
    <row r="853" ht="14.25" customHeight="1" spans="1:47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</row>
    <row r="854" ht="14.25" customHeight="1" spans="1:47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</row>
    <row r="855" ht="14.25" customHeight="1" spans="1:47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</row>
    <row r="856" ht="14.25" customHeight="1" spans="1:47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</row>
    <row r="857" ht="14.25" customHeight="1" spans="1:47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</row>
    <row r="858" ht="14.25" customHeight="1" spans="1:47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</row>
    <row r="859" ht="14.25" customHeight="1" spans="1:47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</row>
    <row r="860" ht="14.25" customHeight="1" spans="1:47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</row>
    <row r="861" ht="14.25" customHeight="1" spans="1:47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</row>
    <row r="862" ht="14.25" customHeight="1" spans="1:47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</row>
    <row r="863" ht="14.25" customHeight="1" spans="1:47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</row>
    <row r="864" ht="14.25" customHeight="1" spans="1:47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</row>
    <row r="865" ht="14.25" customHeight="1" spans="1:47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</row>
    <row r="866" ht="14.25" customHeight="1" spans="1:47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</row>
    <row r="867" ht="14.25" customHeight="1" spans="1:47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</row>
    <row r="868" ht="14.25" customHeight="1" spans="1:47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</row>
    <row r="869" ht="14.25" customHeight="1" spans="1:47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</row>
    <row r="870" ht="14.25" customHeight="1" spans="1:47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</row>
    <row r="871" ht="14.25" customHeight="1" spans="1:47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</row>
    <row r="872" ht="14.25" customHeight="1" spans="1:47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</row>
    <row r="873" ht="14.25" customHeight="1" spans="1:47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</row>
    <row r="874" ht="14.25" customHeight="1" spans="1:47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</row>
    <row r="875" ht="14.25" customHeight="1" spans="1:47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</row>
    <row r="876" ht="14.25" customHeight="1" spans="1:47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</row>
    <row r="877" ht="14.25" customHeight="1" spans="1:47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</row>
    <row r="878" ht="14.25" customHeight="1" spans="1:47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</row>
    <row r="879" ht="14.25" customHeight="1" spans="1:47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</row>
    <row r="880" ht="14.25" customHeight="1" spans="1:47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</row>
    <row r="881" ht="14.25" customHeight="1" spans="1:47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</row>
    <row r="882" ht="14.25" customHeight="1" spans="1:47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</row>
    <row r="883" ht="14.25" customHeight="1" spans="1:47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</row>
    <row r="884" ht="14.25" customHeight="1" spans="1:47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</row>
    <row r="885" ht="14.25" customHeight="1" spans="1:47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</row>
    <row r="886" ht="14.25" customHeight="1" spans="1:47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</row>
    <row r="887" ht="14.25" customHeight="1" spans="1:47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</row>
    <row r="888" ht="14.25" customHeight="1" spans="1:47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</row>
    <row r="889" ht="14.25" customHeight="1" spans="1:47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</row>
    <row r="890" ht="14.25" customHeight="1" spans="1:47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</row>
    <row r="891" ht="14.25" customHeight="1" spans="1:47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</row>
    <row r="892" ht="14.25" customHeight="1" spans="1:47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</row>
    <row r="893" ht="14.25" customHeight="1" spans="1:47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</row>
    <row r="894" ht="14.25" customHeight="1" spans="1:47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</row>
    <row r="895" ht="14.25" customHeight="1" spans="1:47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</row>
    <row r="896" ht="14.25" customHeight="1" spans="1:47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</row>
    <row r="897" ht="14.25" customHeight="1" spans="1:47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</row>
    <row r="898" ht="14.25" customHeight="1" spans="1:47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</row>
    <row r="899" ht="14.25" customHeight="1" spans="1:47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</row>
    <row r="900" ht="14.25" customHeight="1" spans="1:47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</row>
    <row r="901" ht="14.25" customHeight="1" spans="1:47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</row>
    <row r="902" ht="14.25" customHeight="1" spans="1:47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</row>
    <row r="903" ht="14.25" customHeight="1" spans="1:47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</row>
    <row r="904" ht="14.25" customHeight="1" spans="1:47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</row>
    <row r="905" ht="14.25" customHeight="1" spans="1:47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</row>
    <row r="906" ht="14.25" customHeight="1" spans="1:47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</row>
    <row r="907" ht="14.25" customHeight="1" spans="1:47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</row>
    <row r="908" ht="14.25" customHeight="1" spans="1:47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</row>
    <row r="909" ht="14.25" customHeight="1" spans="1:47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</row>
    <row r="910" ht="14.25" customHeight="1" spans="1:47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</row>
    <row r="911" ht="14.25" customHeight="1" spans="1:47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</row>
    <row r="912" ht="14.25" customHeight="1" spans="1:47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</row>
    <row r="913" ht="14.25" customHeight="1" spans="1:47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</row>
    <row r="914" ht="14.25" customHeight="1" spans="1:47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</row>
    <row r="915" ht="14.25" customHeight="1" spans="1:47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</row>
    <row r="916" ht="14.25" customHeight="1" spans="1:47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</row>
    <row r="917" ht="14.25" customHeight="1" spans="1:47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</row>
    <row r="918" ht="14.25" customHeight="1" spans="1:47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</row>
    <row r="919" ht="14.25" customHeight="1" spans="1:47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</row>
    <row r="920" ht="14.25" customHeight="1" spans="1:47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</row>
    <row r="921" ht="14.25" customHeight="1" spans="1:47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</row>
    <row r="922" ht="14.25" customHeight="1" spans="1:47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</row>
    <row r="923" ht="14.25" customHeight="1" spans="1:47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</row>
    <row r="924" ht="14.25" customHeight="1" spans="1:47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</row>
    <row r="925" ht="14.25" customHeight="1" spans="1:47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</row>
    <row r="926" ht="14.25" customHeight="1" spans="1:47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</row>
    <row r="927" ht="14.25" customHeight="1" spans="1:47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</row>
    <row r="928" ht="14.25" customHeight="1" spans="1:47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</row>
    <row r="929" ht="14.25" customHeight="1" spans="1:47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</row>
    <row r="930" ht="14.25" customHeight="1" spans="1:47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</row>
    <row r="931" ht="14.25" customHeight="1" spans="1:47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</row>
    <row r="932" ht="14.25" customHeight="1" spans="1:47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</row>
    <row r="933" ht="14.25" customHeight="1" spans="1:47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</row>
    <row r="934" ht="14.25" customHeight="1" spans="1:47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</row>
    <row r="935" ht="14.25" customHeight="1" spans="1:47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</row>
    <row r="936" ht="14.25" customHeight="1" spans="1:47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</row>
    <row r="937" ht="14.25" customHeight="1" spans="1:47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</row>
    <row r="938" ht="14.25" customHeight="1" spans="1:47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</row>
    <row r="939" ht="14.25" customHeight="1" spans="1:47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</row>
    <row r="940" ht="14.25" customHeight="1" spans="1:47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</row>
    <row r="941" ht="14.25" customHeight="1" spans="1:47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</row>
    <row r="942" ht="14.25" customHeight="1" spans="1:47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</row>
    <row r="943" ht="14.25" customHeight="1" spans="1:47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</row>
    <row r="944" ht="14.25" customHeight="1" spans="1:47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</row>
    <row r="945" ht="14.25" customHeight="1" spans="1:47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</row>
    <row r="946" ht="14.25" customHeight="1" spans="1:47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</row>
    <row r="947" ht="14.25" customHeight="1" spans="1:47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</row>
    <row r="948" ht="14.25" customHeight="1" spans="1:47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</row>
    <row r="949" ht="14.25" customHeight="1" spans="1:47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</row>
    <row r="950" ht="14.25" customHeight="1" spans="1:47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</row>
    <row r="951" ht="14.25" customHeight="1" spans="1:47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</row>
    <row r="952" ht="14.25" customHeight="1" spans="1:47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</row>
    <row r="953" ht="14.25" customHeight="1" spans="1:47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</row>
    <row r="954" ht="14.25" customHeight="1" spans="1:47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</row>
    <row r="955" ht="14.25" customHeight="1" spans="1:47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</row>
    <row r="956" ht="14.25" customHeight="1" spans="1:47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</row>
    <row r="957" ht="14.25" customHeight="1" spans="1:47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</row>
    <row r="958" ht="14.25" customHeight="1" spans="1:47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</row>
    <row r="959" ht="14.25" customHeight="1" spans="1:47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</row>
    <row r="960" ht="14.25" customHeight="1" spans="1:47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</row>
    <row r="961" ht="14.25" customHeight="1" spans="1:47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</row>
    <row r="962" ht="14.25" customHeight="1" spans="1:47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</row>
    <row r="963" ht="14.25" customHeight="1" spans="1:47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</row>
    <row r="964" ht="14.25" customHeight="1" spans="1:47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</row>
    <row r="965" ht="14.25" customHeight="1" spans="1:47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</row>
    <row r="966" ht="14.25" customHeight="1" spans="1:47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</row>
    <row r="967" ht="14.25" customHeight="1" spans="1:47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</row>
    <row r="968" ht="14.25" customHeight="1" spans="1:47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</row>
    <row r="969" ht="14.25" customHeight="1" spans="1:47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</row>
    <row r="970" ht="14.25" customHeight="1" spans="1:47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</row>
    <row r="971" ht="14.25" customHeight="1" spans="1:47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</row>
    <row r="972" ht="14.25" customHeight="1" spans="1:47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</row>
    <row r="973" ht="14.25" customHeight="1" spans="1:47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</row>
    <row r="974" ht="14.25" customHeight="1" spans="1:47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</row>
    <row r="975" ht="14.25" customHeight="1" spans="1:47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</row>
    <row r="976" ht="14.25" customHeight="1" spans="1:47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</row>
    <row r="977" ht="14.25" customHeight="1" spans="1:47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</row>
    <row r="978" ht="14.25" customHeight="1" spans="1:47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</row>
    <row r="979" ht="14.25" customHeight="1" spans="1:47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</row>
    <row r="980" ht="14.25" customHeight="1" spans="1:47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</row>
    <row r="981" ht="14.25" customHeight="1" spans="1:47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</row>
    <row r="982" ht="14.25" customHeight="1" spans="1:47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</row>
    <row r="983" ht="14.25" customHeight="1" spans="1:47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</row>
    <row r="984" ht="14.25" customHeight="1" spans="1:47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</row>
    <row r="985" ht="14.25" customHeight="1" spans="1:47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</row>
    <row r="986" ht="14.25" customHeight="1" spans="1:47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</row>
    <row r="987" ht="14.25" customHeight="1" spans="1:47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</row>
    <row r="988" ht="14.25" customHeight="1" spans="1:47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</row>
    <row r="989" ht="14.25" customHeight="1" spans="1:47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</row>
    <row r="990" ht="14.25" customHeight="1" spans="1:47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</row>
    <row r="991" ht="14.25" customHeight="1" spans="1:47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</row>
    <row r="992" ht="14.25" customHeight="1" spans="1:47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</row>
    <row r="993" ht="14.25" customHeight="1" spans="1:47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</row>
    <row r="994" ht="14.25" customHeight="1" spans="1:47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</row>
    <row r="995" ht="14.25" customHeight="1" spans="1:47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</row>
    <row r="996" ht="14.25" customHeight="1" spans="1:47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</row>
    <row r="997" ht="14.25" customHeight="1" spans="1:47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</row>
    <row r="998" ht="14.25" customHeight="1" spans="1:47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</row>
    <row r="999" ht="14.25" customHeight="1" spans="1:47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</row>
    <row r="1000" ht="14.25" customHeight="1" spans="1:47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</row>
  </sheetData>
  <mergeCells count="63">
    <mergeCell ref="A1:T1"/>
    <mergeCell ref="E3:S3"/>
    <mergeCell ref="AC3:AI9"/>
    <mergeCell ref="E4:G4"/>
    <mergeCell ref="H4:J4"/>
    <mergeCell ref="K4:M4"/>
    <mergeCell ref="N4:P4"/>
    <mergeCell ref="Q4:S4"/>
    <mergeCell ref="T4:T5"/>
    <mergeCell ref="W5:AA5"/>
    <mergeCell ref="W6:AA6"/>
    <mergeCell ref="T6:T11"/>
    <mergeCell ref="W7:AA7"/>
    <mergeCell ref="W8:AA8"/>
    <mergeCell ref="W9:AA9"/>
    <mergeCell ref="U12:U13"/>
    <mergeCell ref="E14:G14"/>
    <mergeCell ref="H14:J14"/>
    <mergeCell ref="K14:M14"/>
    <mergeCell ref="N14:P14"/>
    <mergeCell ref="Q14:S14"/>
    <mergeCell ref="E15:G15"/>
    <mergeCell ref="H15:J15"/>
    <mergeCell ref="K15:M15"/>
    <mergeCell ref="N15:P15"/>
    <mergeCell ref="Q15:S15"/>
    <mergeCell ref="E16:G16"/>
    <mergeCell ref="H16:J16"/>
    <mergeCell ref="K16:M16"/>
    <mergeCell ref="N16:P16"/>
    <mergeCell ref="Q16:S16"/>
    <mergeCell ref="E18:S18"/>
    <mergeCell ref="Z18:AH18"/>
    <mergeCell ref="B18:B20"/>
    <mergeCell ref="C18:C20"/>
    <mergeCell ref="D18:D20"/>
    <mergeCell ref="E19:G19"/>
    <mergeCell ref="H19:J19"/>
    <mergeCell ref="K19:M19"/>
    <mergeCell ref="N19:P19"/>
    <mergeCell ref="Q19:S19"/>
    <mergeCell ref="U18:U19"/>
    <mergeCell ref="Z19:AB19"/>
    <mergeCell ref="AC19:AE19"/>
    <mergeCell ref="AF19:AH19"/>
    <mergeCell ref="AI19:AK19"/>
    <mergeCell ref="AL19:AN19"/>
    <mergeCell ref="A28:K28"/>
    <mergeCell ref="E29:S29"/>
    <mergeCell ref="W29:AB29"/>
    <mergeCell ref="AD29:AI29"/>
    <mergeCell ref="A29:A30"/>
    <mergeCell ref="B29:B30"/>
    <mergeCell ref="C29:C30"/>
    <mergeCell ref="D29:D30"/>
    <mergeCell ref="E30:G30"/>
    <mergeCell ref="H30:J30"/>
    <mergeCell ref="K30:M30"/>
    <mergeCell ref="N30:P30"/>
    <mergeCell ref="Q30:S30"/>
    <mergeCell ref="AK30:AO30"/>
    <mergeCell ref="T30:T31"/>
    <mergeCell ref="U30:U31"/>
  </mergeCells>
  <dataValidations count="2623">
    <dataValidation type="decimal" allowBlank="1" showErrorMessage="1" sqref="B100">
      <formula1>0</formula1>
      <formula2>NaN</formula2>
    </dataValidation>
    <dataValidation type="decimal" allowBlank="1" showErrorMessage="1" sqref="B101">
      <formula1>0</formula1>
      <formula2>NaN</formula2>
    </dataValidation>
    <dataValidation type="decimal" allowBlank="1" showErrorMessage="1" sqref="B102">
      <formula1>0</formula1>
      <formula2>NaN</formula2>
    </dataValidation>
    <dataValidation type="decimal" allowBlank="1" showErrorMessage="1" sqref="B103">
      <formula1>0</formula1>
      <formula2>NaN</formula2>
    </dataValidation>
    <dataValidation type="decimal" allowBlank="1" showErrorMessage="1" sqref="B104">
      <formula1>0</formula1>
      <formula2>NaN</formula2>
    </dataValidation>
    <dataValidation type="decimal" allowBlank="1" showErrorMessage="1" sqref="B105">
      <formula1>0</formula1>
      <formula2>NaN</formula2>
    </dataValidation>
    <dataValidation type="decimal" allowBlank="1" showErrorMessage="1" sqref="B106">
      <formula1>0</formula1>
      <formula2>NaN</formula2>
    </dataValidation>
    <dataValidation type="decimal" allowBlank="1" showErrorMessage="1" sqref="B107">
      <formula1>0</formula1>
      <formula2>NaN</formula2>
    </dataValidation>
    <dataValidation type="decimal" allowBlank="1" showErrorMessage="1" sqref="B108">
      <formula1>0</formula1>
      <formula2>NaN</formula2>
    </dataValidation>
    <dataValidation type="decimal" allowBlank="1" showErrorMessage="1" sqref="B109">
      <formula1>0</formula1>
      <formula2>NaN</formula2>
    </dataValidation>
    <dataValidation type="decimal" allowBlank="1" showErrorMessage="1" sqref="B110">
      <formula1>0</formula1>
      <formula2>NaN</formula2>
    </dataValidation>
    <dataValidation type="decimal" allowBlank="1" showErrorMessage="1" sqref="B111">
      <formula1>0</formula1>
      <formula2>NaN</formula2>
    </dataValidation>
    <dataValidation type="decimal" allowBlank="1" showErrorMessage="1" sqref="B112">
      <formula1>0</formula1>
      <formula2>NaN</formula2>
    </dataValidation>
    <dataValidation type="decimal" allowBlank="1" showErrorMessage="1" sqref="B113">
      <formula1>0</formula1>
      <formula2>NaN</formula2>
    </dataValidation>
    <dataValidation type="decimal" allowBlank="1" showErrorMessage="1" sqref="B114">
      <formula1>0</formula1>
      <formula2>NaN</formula2>
    </dataValidation>
    <dataValidation type="decimal" allowBlank="1" showErrorMessage="1" sqref="B115">
      <formula1>0</formula1>
      <formula2>NaN</formula2>
    </dataValidation>
    <dataValidation type="decimal" allowBlank="1" showErrorMessage="1" sqref="B116">
      <formula1>0</formula1>
      <formula2>NaN</formula2>
    </dataValidation>
    <dataValidation type="decimal" allowBlank="1" showErrorMessage="1" sqref="B117">
      <formula1>0</formula1>
      <formula2>NaN</formula2>
    </dataValidation>
    <dataValidation type="decimal" allowBlank="1" showErrorMessage="1" sqref="B118">
      <formula1>0</formula1>
      <formula2>NaN</formula2>
    </dataValidation>
    <dataValidation type="decimal" allowBlank="1" showErrorMessage="1" sqref="B119">
      <formula1>0</formula1>
      <formula2>NaN</formula2>
    </dataValidation>
    <dataValidation type="decimal" allowBlank="1" showErrorMessage="1" sqref="B120">
      <formula1>0</formula1>
      <formula2>NaN</formula2>
    </dataValidation>
    <dataValidation type="decimal" allowBlank="1" showErrorMessage="1" sqref="B121">
      <formula1>0</formula1>
      <formula2>NaN</formula2>
    </dataValidation>
    <dataValidation type="decimal" allowBlank="1" showErrorMessage="1" sqref="B122">
      <formula1>0</formula1>
      <formula2>NaN</formula2>
    </dataValidation>
    <dataValidation type="decimal" allowBlank="1" showErrorMessage="1" sqref="B123">
      <formula1>0</formula1>
      <formula2>NaN</formula2>
    </dataValidation>
    <dataValidation type="decimal" allowBlank="1" showErrorMessage="1" sqref="B124">
      <formula1>0</formula1>
      <formula2>NaN</formula2>
    </dataValidation>
    <dataValidation type="decimal" allowBlank="1" showErrorMessage="1" sqref="B125">
      <formula1>0</formula1>
      <formula2>NaN</formula2>
    </dataValidation>
    <dataValidation type="decimal" allowBlank="1" showErrorMessage="1" sqref="B126">
      <formula1>0</formula1>
      <formula2>NaN</formula2>
    </dataValidation>
    <dataValidation type="decimal" allowBlank="1" showErrorMessage="1" sqref="B127">
      <formula1>0</formula1>
      <formula2>NaN</formula2>
    </dataValidation>
    <dataValidation type="decimal" allowBlank="1" showErrorMessage="1" sqref="B128">
      <formula1>0</formula1>
      <formula2>NaN</formula2>
    </dataValidation>
    <dataValidation type="decimal" allowBlank="1" showErrorMessage="1" sqref="B129">
      <formula1>0</formula1>
      <formula2>NaN</formula2>
    </dataValidation>
    <dataValidation type="decimal" allowBlank="1" showErrorMessage="1" sqref="B130">
      <formula1>0</formula1>
      <formula2>NaN</formula2>
    </dataValidation>
    <dataValidation type="decimal" allowBlank="1" showErrorMessage="1" sqref="B131">
      <formula1>0</formula1>
      <formula2>NaN</formula2>
    </dataValidation>
    <dataValidation type="decimal" allowBlank="1" showErrorMessage="1" sqref="B132">
      <formula1>0</formula1>
      <formula2>NaN</formula2>
    </dataValidation>
    <dataValidation type="decimal" allowBlank="1" showErrorMessage="1" sqref="B133">
      <formula1>0</formula1>
      <formula2>NaN</formula2>
    </dataValidation>
    <dataValidation type="decimal" allowBlank="1" showErrorMessage="1" sqref="B134">
      <formula1>0</formula1>
      <formula2>NaN</formula2>
    </dataValidation>
    <dataValidation type="decimal" allowBlank="1" showErrorMessage="1" sqref="B135">
      <formula1>0</formula1>
      <formula2>NaN</formula2>
    </dataValidation>
    <dataValidation type="decimal" allowBlank="1" showErrorMessage="1" sqref="B136">
      <formula1>0</formula1>
      <formula2>NaN</formula2>
    </dataValidation>
    <dataValidation type="decimal" allowBlank="1" showErrorMessage="1" sqref="B137">
      <formula1>0</formula1>
      <formula2>NaN</formula2>
    </dataValidation>
    <dataValidation type="decimal" allowBlank="1" showErrorMessage="1" sqref="B138">
      <formula1>0</formula1>
      <formula2>NaN</formula2>
    </dataValidation>
    <dataValidation type="decimal" allowBlank="1" showErrorMessage="1" sqref="B139">
      <formula1>0</formula1>
      <formula2>NaN</formula2>
    </dataValidation>
    <dataValidation type="decimal" allowBlank="1" showErrorMessage="1" sqref="B140">
      <formula1>0</formula1>
      <formula2>NaN</formula2>
    </dataValidation>
    <dataValidation type="decimal" allowBlank="1" showErrorMessage="1" sqref="B141">
      <formula1>0</formula1>
      <formula2>NaN</formula2>
    </dataValidation>
    <dataValidation type="decimal" allowBlank="1" showErrorMessage="1" sqref="B142">
      <formula1>0</formula1>
      <formula2>NaN</formula2>
    </dataValidation>
    <dataValidation type="decimal" allowBlank="1" showErrorMessage="1" sqref="B143">
      <formula1>0</formula1>
      <formula2>NaN</formula2>
    </dataValidation>
    <dataValidation type="decimal" allowBlank="1" showErrorMessage="1" sqref="B144">
      <formula1>0</formula1>
      <formula2>NaN</formula2>
    </dataValidation>
    <dataValidation type="decimal" allowBlank="1" showErrorMessage="1" sqref="B145">
      <formula1>0</formula1>
      <formula2>NaN</formula2>
    </dataValidation>
    <dataValidation type="decimal" allowBlank="1" showErrorMessage="1" sqref="B146">
      <formula1>0</formula1>
      <formula2>NaN</formula2>
    </dataValidation>
    <dataValidation type="decimal" allowBlank="1" showErrorMessage="1" sqref="B147">
      <formula1>0</formula1>
      <formula2>NaN</formula2>
    </dataValidation>
    <dataValidation type="decimal" allowBlank="1" showErrorMessage="1" sqref="B148">
      <formula1>0</formula1>
      <formula2>NaN</formula2>
    </dataValidation>
    <dataValidation type="decimal" allowBlank="1" showErrorMessage="1" sqref="B149">
      <formula1>0</formula1>
      <formula2>NaN</formula2>
    </dataValidation>
    <dataValidation type="decimal" allowBlank="1" showErrorMessage="1" sqref="B150">
      <formula1>0</formula1>
      <formula2>NaN</formula2>
    </dataValidation>
    <dataValidation type="decimal" allowBlank="1" showErrorMessage="1" sqref="B151">
      <formula1>0</formula1>
      <formula2>NaN</formula2>
    </dataValidation>
    <dataValidation type="decimal" allowBlank="1" showErrorMessage="1" sqref="B152">
      <formula1>0</formula1>
      <formula2>NaN</formula2>
    </dataValidation>
    <dataValidation type="decimal" allowBlank="1" showErrorMessage="1" sqref="B153">
      <formula1>0</formula1>
      <formula2>NaN</formula2>
    </dataValidation>
    <dataValidation type="decimal" allowBlank="1" showErrorMessage="1" sqref="B154">
      <formula1>0</formula1>
      <formula2>NaN</formula2>
    </dataValidation>
    <dataValidation type="decimal" allowBlank="1" showErrorMessage="1" sqref="B155">
      <formula1>0</formula1>
      <formula2>NaN</formula2>
    </dataValidation>
    <dataValidation type="decimal" allowBlank="1" showErrorMessage="1" sqref="B156">
      <formula1>0</formula1>
      <formula2>NaN</formula2>
    </dataValidation>
    <dataValidation type="decimal" allowBlank="1" showErrorMessage="1" sqref="B32">
      <formula1>0</formula1>
      <formula2>NaN</formula2>
    </dataValidation>
    <dataValidation type="decimal" allowBlank="1" showErrorMessage="1" sqref="B33">
      <formula1>0</formula1>
      <formula2>NaN</formula2>
    </dataValidation>
    <dataValidation type="decimal" allowBlank="1" showErrorMessage="1" sqref="B34">
      <formula1>0</formula1>
      <formula2>NaN</formula2>
    </dataValidation>
    <dataValidation type="decimal" allowBlank="1" showErrorMessage="1" sqref="B35">
      <formula1>0</formula1>
      <formula2>NaN</formula2>
    </dataValidation>
    <dataValidation type="decimal" allowBlank="1" showErrorMessage="1" sqref="B36">
      <formula1>0</formula1>
      <formula2>NaN</formula2>
    </dataValidation>
    <dataValidation type="decimal" allowBlank="1" showErrorMessage="1" sqref="B37">
      <formula1>0</formula1>
      <formula2>NaN</formula2>
    </dataValidation>
    <dataValidation type="decimal" allowBlank="1" showErrorMessage="1" sqref="B38">
      <formula1>0</formula1>
      <formula2>NaN</formula2>
    </dataValidation>
    <dataValidation type="decimal" allowBlank="1" showErrorMessage="1" sqref="B39">
      <formula1>0</formula1>
      <formula2>NaN</formula2>
    </dataValidation>
    <dataValidation type="decimal" allowBlank="1" showErrorMessage="1" sqref="B40">
      <formula1>0</formula1>
      <formula2>NaN</formula2>
    </dataValidation>
    <dataValidation type="decimal" allowBlank="1" showErrorMessage="1" sqref="B41">
      <formula1>0</formula1>
      <formula2>NaN</formula2>
    </dataValidation>
    <dataValidation type="decimal" allowBlank="1" showErrorMessage="1" sqref="B42">
      <formula1>0</formula1>
      <formula2>NaN</formula2>
    </dataValidation>
    <dataValidation type="decimal" allowBlank="1" showErrorMessage="1" sqref="B43">
      <formula1>0</formula1>
      <formula2>NaN</formula2>
    </dataValidation>
    <dataValidation type="decimal" allowBlank="1" showErrorMessage="1" sqref="B44">
      <formula1>0</formula1>
      <formula2>NaN</formula2>
    </dataValidation>
    <dataValidation type="decimal" allowBlank="1" showErrorMessage="1" sqref="B45">
      <formula1>0</formula1>
      <formula2>NaN</formula2>
    </dataValidation>
    <dataValidation type="decimal" allowBlank="1" showErrorMessage="1" sqref="B46">
      <formula1>0</formula1>
      <formula2>NaN</formula2>
    </dataValidation>
    <dataValidation type="decimal" allowBlank="1" showErrorMessage="1" sqref="B47">
      <formula1>0</formula1>
      <formula2>NaN</formula2>
    </dataValidation>
    <dataValidation type="decimal" allowBlank="1" showErrorMessage="1" sqref="B48">
      <formula1>0</formula1>
      <formula2>NaN</formula2>
    </dataValidation>
    <dataValidation type="decimal" allowBlank="1" showErrorMessage="1" sqref="B49">
      <formula1>0</formula1>
      <formula2>NaN</formula2>
    </dataValidation>
    <dataValidation type="decimal" allowBlank="1" showErrorMessage="1" sqref="B50">
      <formula1>0</formula1>
      <formula2>NaN</formula2>
    </dataValidation>
    <dataValidation type="decimal" allowBlank="1" showErrorMessage="1" sqref="B51">
      <formula1>0</formula1>
      <formula2>NaN</formula2>
    </dataValidation>
    <dataValidation type="decimal" allowBlank="1" showErrorMessage="1" sqref="B52">
      <formula1>0</formula1>
      <formula2>NaN</formula2>
    </dataValidation>
    <dataValidation type="decimal" allowBlank="1" showErrorMessage="1" sqref="B53">
      <formula1>0</formula1>
      <formula2>NaN</formula2>
    </dataValidation>
    <dataValidation type="decimal" allowBlank="1" showErrorMessage="1" sqref="B54">
      <formula1>0</formula1>
      <formula2>NaN</formula2>
    </dataValidation>
    <dataValidation type="decimal" allowBlank="1" showErrorMessage="1" sqref="B55">
      <formula1>0</formula1>
      <formula2>NaN</formula2>
    </dataValidation>
    <dataValidation type="decimal" allowBlank="1" showErrorMessage="1" sqref="B56">
      <formula1>0</formula1>
      <formula2>NaN</formula2>
    </dataValidation>
    <dataValidation type="decimal" allowBlank="1" showErrorMessage="1" sqref="B57">
      <formula1>0</formula1>
      <formula2>NaN</formula2>
    </dataValidation>
    <dataValidation type="decimal" allowBlank="1" showErrorMessage="1" sqref="B58">
      <formula1>0</formula1>
      <formula2>NaN</formula2>
    </dataValidation>
    <dataValidation type="decimal" allowBlank="1" showErrorMessage="1" sqref="B59">
      <formula1>0</formula1>
      <formula2>NaN</formula2>
    </dataValidation>
    <dataValidation type="decimal" allowBlank="1" showErrorMessage="1" sqref="B60">
      <formula1>0</formula1>
      <formula2>NaN</formula2>
    </dataValidation>
    <dataValidation type="decimal" allowBlank="1" showErrorMessage="1" sqref="B61">
      <formula1>0</formula1>
      <formula2>NaN</formula2>
    </dataValidation>
    <dataValidation type="decimal" allowBlank="1" showErrorMessage="1" sqref="B62">
      <formula1>0</formula1>
      <formula2>NaN</formula2>
    </dataValidation>
    <dataValidation type="decimal" allowBlank="1" showErrorMessage="1" sqref="B63">
      <formula1>0</formula1>
      <formula2>NaN</formula2>
    </dataValidation>
    <dataValidation type="decimal" allowBlank="1" showErrorMessage="1" sqref="B64">
      <formula1>0</formula1>
      <formula2>NaN</formula2>
    </dataValidation>
    <dataValidation type="decimal" allowBlank="1" showErrorMessage="1" sqref="B65">
      <formula1>0</formula1>
      <formula2>NaN</formula2>
    </dataValidation>
    <dataValidation type="decimal" allowBlank="1" showErrorMessage="1" sqref="B66">
      <formula1>0</formula1>
      <formula2>NaN</formula2>
    </dataValidation>
    <dataValidation type="decimal" allowBlank="1" showErrorMessage="1" sqref="B67">
      <formula1>0</formula1>
      <formula2>NaN</formula2>
    </dataValidation>
    <dataValidation type="decimal" allowBlank="1" showErrorMessage="1" sqref="B68">
      <formula1>0</formula1>
      <formula2>NaN</formula2>
    </dataValidation>
    <dataValidation type="decimal" allowBlank="1" showErrorMessage="1" sqref="B69">
      <formula1>0</formula1>
      <formula2>NaN</formula2>
    </dataValidation>
    <dataValidation type="decimal" allowBlank="1" showErrorMessage="1" sqref="B70">
      <formula1>0</formula1>
      <formula2>NaN</formula2>
    </dataValidation>
    <dataValidation type="decimal" allowBlank="1" showErrorMessage="1" sqref="B71">
      <formula1>0</formula1>
      <formula2>NaN</formula2>
    </dataValidation>
    <dataValidation type="decimal" allowBlank="1" showErrorMessage="1" sqref="B72">
      <formula1>0</formula1>
      <formula2>NaN</formula2>
    </dataValidation>
    <dataValidation type="decimal" allowBlank="1" showErrorMessage="1" sqref="B73">
      <formula1>0</formula1>
      <formula2>NaN</formula2>
    </dataValidation>
    <dataValidation type="decimal" allowBlank="1" showErrorMessage="1" sqref="B74">
      <formula1>0</formula1>
      <formula2>NaN</formula2>
    </dataValidation>
    <dataValidation type="decimal" allowBlank="1" showErrorMessage="1" sqref="B75">
      <formula1>0</formula1>
      <formula2>NaN</formula2>
    </dataValidation>
    <dataValidation type="decimal" allowBlank="1" showErrorMessage="1" sqref="B76">
      <formula1>0</formula1>
      <formula2>NaN</formula2>
    </dataValidation>
    <dataValidation type="decimal" allowBlank="1" showErrorMessage="1" sqref="B77">
      <formula1>0</formula1>
      <formula2>NaN</formula2>
    </dataValidation>
    <dataValidation type="decimal" allowBlank="1" showErrorMessage="1" sqref="B78">
      <formula1>0</formula1>
      <formula2>NaN</formula2>
    </dataValidation>
    <dataValidation type="decimal" allowBlank="1" showErrorMessage="1" sqref="B79">
      <formula1>0</formula1>
      <formula2>NaN</formula2>
    </dataValidation>
    <dataValidation type="decimal" allowBlank="1" showErrorMessage="1" sqref="B80">
      <formula1>0</formula1>
      <formula2>NaN</formula2>
    </dataValidation>
    <dataValidation type="decimal" allowBlank="1" showErrorMessage="1" sqref="B81">
      <formula1>0</formula1>
      <formula2>NaN</formula2>
    </dataValidation>
    <dataValidation type="decimal" allowBlank="1" showErrorMessage="1" sqref="B82">
      <formula1>0</formula1>
      <formula2>NaN</formula2>
    </dataValidation>
    <dataValidation type="decimal" allowBlank="1" showErrorMessage="1" sqref="B83">
      <formula1>0</formula1>
      <formula2>NaN</formula2>
    </dataValidation>
    <dataValidation type="decimal" allowBlank="1" showErrorMessage="1" sqref="B84">
      <formula1>0</formula1>
      <formula2>NaN</formula2>
    </dataValidation>
    <dataValidation type="decimal" allowBlank="1" showErrorMessage="1" sqref="B85">
      <formula1>0</formula1>
      <formula2>NaN</formula2>
    </dataValidation>
    <dataValidation type="decimal" allowBlank="1" showErrorMessage="1" sqref="B86">
      <formula1>0</formula1>
      <formula2>NaN</formula2>
    </dataValidation>
    <dataValidation type="decimal" allowBlank="1" showErrorMessage="1" sqref="B87">
      <formula1>0</formula1>
      <formula2>NaN</formula2>
    </dataValidation>
    <dataValidation type="decimal" allowBlank="1" showErrorMessage="1" sqref="B88">
      <formula1>0</formula1>
      <formula2>NaN</formula2>
    </dataValidation>
    <dataValidation type="decimal" allowBlank="1" showErrorMessage="1" sqref="B89">
      <formula1>0</formula1>
      <formula2>NaN</formula2>
    </dataValidation>
    <dataValidation type="decimal" allowBlank="1" showErrorMessage="1" sqref="B90">
      <formula1>0</formula1>
      <formula2>NaN</formula2>
    </dataValidation>
    <dataValidation type="decimal" allowBlank="1" showErrorMessage="1" sqref="B91">
      <formula1>0</formula1>
      <formula2>NaN</formula2>
    </dataValidation>
    <dataValidation type="decimal" allowBlank="1" showErrorMessage="1" sqref="B92">
      <formula1>0</formula1>
      <formula2>NaN</formula2>
    </dataValidation>
    <dataValidation type="decimal" allowBlank="1" showErrorMessage="1" sqref="B93">
      <formula1>0</formula1>
      <formula2>NaN</formula2>
    </dataValidation>
    <dataValidation type="decimal" allowBlank="1" showErrorMessage="1" sqref="B94">
      <formula1>0</formula1>
      <formula2>NaN</formula2>
    </dataValidation>
    <dataValidation type="decimal" allowBlank="1" showErrorMessage="1" sqref="B95">
      <formula1>0</formula1>
      <formula2>NaN</formula2>
    </dataValidation>
    <dataValidation type="decimal" allowBlank="1" showErrorMessage="1" sqref="B96">
      <formula1>0</formula1>
      <formula2>NaN</formula2>
    </dataValidation>
    <dataValidation type="decimal" allowBlank="1" showErrorMessage="1" sqref="B97">
      <formula1>0</formula1>
      <formula2>NaN</formula2>
    </dataValidation>
    <dataValidation type="decimal" allowBlank="1" showErrorMessage="1" sqref="B98">
      <formula1>0</formula1>
      <formula2>NaN</formula2>
    </dataValidation>
    <dataValidation type="decimal" allowBlank="1" showErrorMessage="1" sqref="B99">
      <formula1>0</formula1>
      <formula2>NaN</formula2>
    </dataValidation>
    <dataValidation type="decimal" allowBlank="1" showErrorMessage="1" sqref="C100">
      <formula1>0</formula1>
      <formula2>NaN</formula2>
    </dataValidation>
    <dataValidation type="decimal" allowBlank="1" showErrorMessage="1" sqref="C101">
      <formula1>0</formula1>
      <formula2>NaN</formula2>
    </dataValidation>
    <dataValidation type="decimal" allowBlank="1" showErrorMessage="1" sqref="C102">
      <formula1>0</formula1>
      <formula2>NaN</formula2>
    </dataValidation>
    <dataValidation type="decimal" allowBlank="1" showErrorMessage="1" sqref="C103">
      <formula1>0</formula1>
      <formula2>NaN</formula2>
    </dataValidation>
    <dataValidation type="decimal" allowBlank="1" showErrorMessage="1" sqref="C104">
      <formula1>0</formula1>
      <formula2>NaN</formula2>
    </dataValidation>
    <dataValidation type="decimal" allowBlank="1" showErrorMessage="1" sqref="C105">
      <formula1>0</formula1>
      <formula2>NaN</formula2>
    </dataValidation>
    <dataValidation type="decimal" allowBlank="1" showErrorMessage="1" sqref="C106">
      <formula1>0</formula1>
      <formula2>NaN</formula2>
    </dataValidation>
    <dataValidation type="decimal" allowBlank="1" showErrorMessage="1" sqref="C107">
      <formula1>0</formula1>
      <formula2>NaN</formula2>
    </dataValidation>
    <dataValidation type="decimal" allowBlank="1" showErrorMessage="1" sqref="C108">
      <formula1>0</formula1>
      <formula2>NaN</formula2>
    </dataValidation>
    <dataValidation type="decimal" allowBlank="1" showErrorMessage="1" sqref="C109">
      <formula1>0</formula1>
      <formula2>NaN</formula2>
    </dataValidation>
    <dataValidation type="decimal" allowBlank="1" showErrorMessage="1" sqref="C110">
      <formula1>0</formula1>
      <formula2>NaN</formula2>
    </dataValidation>
    <dataValidation type="decimal" allowBlank="1" showErrorMessage="1" sqref="C111">
      <formula1>0</formula1>
      <formula2>NaN</formula2>
    </dataValidation>
    <dataValidation type="decimal" allowBlank="1" showErrorMessage="1" sqref="C112">
      <formula1>0</formula1>
      <formula2>NaN</formula2>
    </dataValidation>
    <dataValidation type="decimal" allowBlank="1" showErrorMessage="1" sqref="C113">
      <formula1>0</formula1>
      <formula2>NaN</formula2>
    </dataValidation>
    <dataValidation type="decimal" allowBlank="1" showErrorMessage="1" sqref="C114">
      <formula1>0</formula1>
      <formula2>NaN</formula2>
    </dataValidation>
    <dataValidation type="decimal" allowBlank="1" showErrorMessage="1" sqref="C115">
      <formula1>0</formula1>
      <formula2>NaN</formula2>
    </dataValidation>
    <dataValidation type="decimal" allowBlank="1" showErrorMessage="1" sqref="C116">
      <formula1>0</formula1>
      <formula2>NaN</formula2>
    </dataValidation>
    <dataValidation type="decimal" allowBlank="1" showErrorMessage="1" sqref="C117">
      <formula1>0</formula1>
      <formula2>NaN</formula2>
    </dataValidation>
    <dataValidation type="decimal" allowBlank="1" showErrorMessage="1" sqref="C118">
      <formula1>0</formula1>
      <formula2>NaN</formula2>
    </dataValidation>
    <dataValidation type="decimal" allowBlank="1" showErrorMessage="1" sqref="C119">
      <formula1>0</formula1>
      <formula2>NaN</formula2>
    </dataValidation>
    <dataValidation type="decimal" allowBlank="1" showErrorMessage="1" sqref="C120">
      <formula1>0</formula1>
      <formula2>NaN</formula2>
    </dataValidation>
    <dataValidation type="decimal" allowBlank="1" showErrorMessage="1" sqref="C121">
      <formula1>0</formula1>
      <formula2>NaN</formula2>
    </dataValidation>
    <dataValidation type="decimal" allowBlank="1" showErrorMessage="1" sqref="C122">
      <formula1>0</formula1>
      <formula2>NaN</formula2>
    </dataValidation>
    <dataValidation type="decimal" allowBlank="1" showErrorMessage="1" sqref="C123">
      <formula1>0</formula1>
      <formula2>NaN</formula2>
    </dataValidation>
    <dataValidation type="decimal" allowBlank="1" showErrorMessage="1" sqref="C124">
      <formula1>0</formula1>
      <formula2>NaN</formula2>
    </dataValidation>
    <dataValidation type="decimal" allowBlank="1" showErrorMessage="1" sqref="C125">
      <formula1>0</formula1>
      <formula2>NaN</formula2>
    </dataValidation>
    <dataValidation type="decimal" allowBlank="1" showErrorMessage="1" sqref="C126">
      <formula1>0</formula1>
      <formula2>NaN</formula2>
    </dataValidation>
    <dataValidation type="decimal" allowBlank="1" showErrorMessage="1" sqref="C127">
      <formula1>0</formula1>
      <formula2>NaN</formula2>
    </dataValidation>
    <dataValidation type="decimal" allowBlank="1" showErrorMessage="1" sqref="C128">
      <formula1>0</formula1>
      <formula2>NaN</formula2>
    </dataValidation>
    <dataValidation type="decimal" allowBlank="1" showErrorMessage="1" sqref="C129">
      <formula1>0</formula1>
      <formula2>NaN</formula2>
    </dataValidation>
    <dataValidation type="decimal" allowBlank="1" showErrorMessage="1" sqref="C130">
      <formula1>0</formula1>
      <formula2>NaN</formula2>
    </dataValidation>
    <dataValidation type="decimal" allowBlank="1" showErrorMessage="1" sqref="C131">
      <formula1>0</formula1>
      <formula2>NaN</formula2>
    </dataValidation>
    <dataValidation type="decimal" allowBlank="1" showErrorMessage="1" sqref="C132">
      <formula1>0</formula1>
      <formula2>NaN</formula2>
    </dataValidation>
    <dataValidation type="decimal" allowBlank="1" showErrorMessage="1" sqref="C133">
      <formula1>0</formula1>
      <formula2>NaN</formula2>
    </dataValidation>
    <dataValidation type="decimal" allowBlank="1" showErrorMessage="1" sqref="C134">
      <formula1>0</formula1>
      <formula2>NaN</formula2>
    </dataValidation>
    <dataValidation type="decimal" allowBlank="1" showErrorMessage="1" sqref="C135">
      <formula1>0</formula1>
      <formula2>NaN</formula2>
    </dataValidation>
    <dataValidation type="decimal" allowBlank="1" showErrorMessage="1" sqref="C136">
      <formula1>0</formula1>
      <formula2>NaN</formula2>
    </dataValidation>
    <dataValidation type="decimal" allowBlank="1" showErrorMessage="1" sqref="C137">
      <formula1>0</formula1>
      <formula2>NaN</formula2>
    </dataValidation>
    <dataValidation type="decimal" allowBlank="1" showErrorMessage="1" sqref="C138">
      <formula1>0</formula1>
      <formula2>NaN</formula2>
    </dataValidation>
    <dataValidation type="decimal" allowBlank="1" showErrorMessage="1" sqref="C139">
      <formula1>0</formula1>
      <formula2>NaN</formula2>
    </dataValidation>
    <dataValidation type="decimal" allowBlank="1" showErrorMessage="1" sqref="C140">
      <formula1>0</formula1>
      <formula2>NaN</formula2>
    </dataValidation>
    <dataValidation type="decimal" allowBlank="1" showErrorMessage="1" sqref="C141">
      <formula1>0</formula1>
      <formula2>NaN</formula2>
    </dataValidation>
    <dataValidation type="decimal" allowBlank="1" showErrorMessage="1" sqref="C142">
      <formula1>0</formula1>
      <formula2>NaN</formula2>
    </dataValidation>
    <dataValidation type="decimal" allowBlank="1" showErrorMessage="1" sqref="C143">
      <formula1>0</formula1>
      <formula2>NaN</formula2>
    </dataValidation>
    <dataValidation type="decimal" allowBlank="1" showErrorMessage="1" sqref="C144">
      <formula1>0</formula1>
      <formula2>NaN</formula2>
    </dataValidation>
    <dataValidation type="decimal" allowBlank="1" showErrorMessage="1" sqref="C145">
      <formula1>0</formula1>
      <formula2>NaN</formula2>
    </dataValidation>
    <dataValidation type="decimal" allowBlank="1" showErrorMessage="1" sqref="C146">
      <formula1>0</formula1>
      <formula2>NaN</formula2>
    </dataValidation>
    <dataValidation type="decimal" allowBlank="1" showErrorMessage="1" sqref="C147">
      <formula1>0</formula1>
      <formula2>NaN</formula2>
    </dataValidation>
    <dataValidation type="decimal" allowBlank="1" showErrorMessage="1" sqref="C148">
      <formula1>0</formula1>
      <formula2>NaN</formula2>
    </dataValidation>
    <dataValidation type="decimal" allowBlank="1" showErrorMessage="1" sqref="C149">
      <formula1>0</formula1>
      <formula2>NaN</formula2>
    </dataValidation>
    <dataValidation type="decimal" allowBlank="1" showErrorMessage="1" sqref="C150">
      <formula1>0</formula1>
      <formula2>NaN</formula2>
    </dataValidation>
    <dataValidation type="decimal" allowBlank="1" showErrorMessage="1" sqref="C151">
      <formula1>0</formula1>
      <formula2>NaN</formula2>
    </dataValidation>
    <dataValidation type="decimal" allowBlank="1" showErrorMessage="1" sqref="C152">
      <formula1>0</formula1>
      <formula2>NaN</formula2>
    </dataValidation>
    <dataValidation type="decimal" allowBlank="1" showErrorMessage="1" sqref="C153">
      <formula1>0</formula1>
      <formula2>NaN</formula2>
    </dataValidation>
    <dataValidation type="decimal" allowBlank="1" showErrorMessage="1" sqref="C154">
      <formula1>0</formula1>
      <formula2>NaN</formula2>
    </dataValidation>
    <dataValidation type="decimal" allowBlank="1" showErrorMessage="1" sqref="C155">
      <formula1>0</formula1>
      <formula2>NaN</formula2>
    </dataValidation>
    <dataValidation type="decimal" allowBlank="1" showErrorMessage="1" sqref="C156">
      <formula1>0</formula1>
      <formula2>NaN</formula2>
    </dataValidation>
    <dataValidation type="decimal" allowBlank="1" showErrorMessage="1" sqref="C32">
      <formula1>0</formula1>
      <formula2>NaN</formula2>
    </dataValidation>
    <dataValidation type="decimal" allowBlank="1" showErrorMessage="1" sqref="C33">
      <formula1>0</formula1>
      <formula2>NaN</formula2>
    </dataValidation>
    <dataValidation type="decimal" allowBlank="1" showErrorMessage="1" sqref="C34">
      <formula1>0</formula1>
      <formula2>NaN</formula2>
    </dataValidation>
    <dataValidation type="decimal" allowBlank="1" showErrorMessage="1" sqref="C35">
      <formula1>0</formula1>
      <formula2>NaN</formula2>
    </dataValidation>
    <dataValidation type="decimal" allowBlank="1" showErrorMessage="1" sqref="C36">
      <formula1>0</formula1>
      <formula2>NaN</formula2>
    </dataValidation>
    <dataValidation type="decimal" allowBlank="1" showErrorMessage="1" sqref="C37">
      <formula1>0</formula1>
      <formula2>NaN</formula2>
    </dataValidation>
    <dataValidation type="decimal" allowBlank="1" showErrorMessage="1" sqref="C38">
      <formula1>0</formula1>
      <formula2>NaN</formula2>
    </dataValidation>
    <dataValidation type="decimal" allowBlank="1" showErrorMessage="1" sqref="C39">
      <formula1>0</formula1>
      <formula2>NaN</formula2>
    </dataValidation>
    <dataValidation type="decimal" allowBlank="1" showErrorMessage="1" sqref="C40">
      <formula1>0</formula1>
      <formula2>NaN</formula2>
    </dataValidation>
    <dataValidation type="decimal" allowBlank="1" showErrorMessage="1" sqref="C41">
      <formula1>0</formula1>
      <formula2>NaN</formula2>
    </dataValidation>
    <dataValidation type="decimal" allowBlank="1" showErrorMessage="1" sqref="C42">
      <formula1>0</formula1>
      <formula2>NaN</formula2>
    </dataValidation>
    <dataValidation type="decimal" allowBlank="1" showErrorMessage="1" sqref="C43">
      <formula1>0</formula1>
      <formula2>NaN</formula2>
    </dataValidation>
    <dataValidation type="decimal" allowBlank="1" showErrorMessage="1" sqref="C44">
      <formula1>0</formula1>
      <formula2>NaN</formula2>
    </dataValidation>
    <dataValidation type="decimal" allowBlank="1" showErrorMessage="1" sqref="C45">
      <formula1>0</formula1>
      <formula2>NaN</formula2>
    </dataValidation>
    <dataValidation type="decimal" allowBlank="1" showErrorMessage="1" sqref="C46">
      <formula1>0</formula1>
      <formula2>NaN</formula2>
    </dataValidation>
    <dataValidation type="decimal" allowBlank="1" showErrorMessage="1" sqref="C47">
      <formula1>0</formula1>
      <formula2>NaN</formula2>
    </dataValidation>
    <dataValidation type="decimal" allowBlank="1" showErrorMessage="1" sqref="C48">
      <formula1>0</formula1>
      <formula2>NaN</formula2>
    </dataValidation>
    <dataValidation type="decimal" allowBlank="1" showErrorMessage="1" sqref="C49">
      <formula1>0</formula1>
      <formula2>NaN</formula2>
    </dataValidation>
    <dataValidation type="decimal" allowBlank="1" showErrorMessage="1" sqref="C50">
      <formula1>0</formula1>
      <formula2>NaN</formula2>
    </dataValidation>
    <dataValidation type="decimal" allowBlank="1" showErrorMessage="1" sqref="C51">
      <formula1>0</formula1>
      <formula2>NaN</formula2>
    </dataValidation>
    <dataValidation type="decimal" allowBlank="1" showErrorMessage="1" sqref="C52">
      <formula1>0</formula1>
      <formula2>NaN</formula2>
    </dataValidation>
    <dataValidation type="decimal" allowBlank="1" showErrorMessage="1" sqref="C53">
      <formula1>0</formula1>
      <formula2>NaN</formula2>
    </dataValidation>
    <dataValidation type="decimal" allowBlank="1" showErrorMessage="1" sqref="C54">
      <formula1>0</formula1>
      <formula2>NaN</formula2>
    </dataValidation>
    <dataValidation type="decimal" allowBlank="1" showErrorMessage="1" sqref="C55">
      <formula1>0</formula1>
      <formula2>NaN</formula2>
    </dataValidation>
    <dataValidation type="decimal" allowBlank="1" showErrorMessage="1" sqref="C56">
      <formula1>0</formula1>
      <formula2>NaN</formula2>
    </dataValidation>
    <dataValidation type="decimal" allowBlank="1" showErrorMessage="1" sqref="C57">
      <formula1>0</formula1>
      <formula2>NaN</formula2>
    </dataValidation>
    <dataValidation type="decimal" allowBlank="1" showErrorMessage="1" sqref="C58">
      <formula1>0</formula1>
      <formula2>NaN</formula2>
    </dataValidation>
    <dataValidation type="decimal" allowBlank="1" showErrorMessage="1" sqref="C59">
      <formula1>0</formula1>
      <formula2>NaN</formula2>
    </dataValidation>
    <dataValidation type="decimal" allowBlank="1" showErrorMessage="1" sqref="C60">
      <formula1>0</formula1>
      <formula2>NaN</formula2>
    </dataValidation>
    <dataValidation type="decimal" allowBlank="1" showErrorMessage="1" sqref="C61">
      <formula1>0</formula1>
      <formula2>NaN</formula2>
    </dataValidation>
    <dataValidation type="decimal" allowBlank="1" showErrorMessage="1" sqref="C62">
      <formula1>0</formula1>
      <formula2>NaN</formula2>
    </dataValidation>
    <dataValidation type="decimal" allowBlank="1" showErrorMessage="1" sqref="C63">
      <formula1>0</formula1>
      <formula2>NaN</formula2>
    </dataValidation>
    <dataValidation type="decimal" allowBlank="1" showErrorMessage="1" sqref="C64">
      <formula1>0</formula1>
      <formula2>NaN</formula2>
    </dataValidation>
    <dataValidation type="decimal" allowBlank="1" showErrorMessage="1" sqref="C65">
      <formula1>0</formula1>
      <formula2>NaN</formula2>
    </dataValidation>
    <dataValidation type="decimal" allowBlank="1" showErrorMessage="1" sqref="C66">
      <formula1>0</formula1>
      <formula2>NaN</formula2>
    </dataValidation>
    <dataValidation type="decimal" allowBlank="1" showErrorMessage="1" sqref="C67">
      <formula1>0</formula1>
      <formula2>NaN</formula2>
    </dataValidation>
    <dataValidation type="decimal" allowBlank="1" showErrorMessage="1" sqref="C68">
      <formula1>0</formula1>
      <formula2>NaN</formula2>
    </dataValidation>
    <dataValidation type="decimal" allowBlank="1" showErrorMessage="1" sqref="C69">
      <formula1>0</formula1>
      <formula2>NaN</formula2>
    </dataValidation>
    <dataValidation type="decimal" allowBlank="1" showErrorMessage="1" sqref="C70">
      <formula1>0</formula1>
      <formula2>NaN</formula2>
    </dataValidation>
    <dataValidation type="decimal" allowBlank="1" showErrorMessage="1" sqref="C71">
      <formula1>0</formula1>
      <formula2>NaN</formula2>
    </dataValidation>
    <dataValidation type="decimal" allowBlank="1" showErrorMessage="1" sqref="C72">
      <formula1>0</formula1>
      <formula2>NaN</formula2>
    </dataValidation>
    <dataValidation type="decimal" allowBlank="1" showErrorMessage="1" sqref="C73">
      <formula1>0</formula1>
      <formula2>NaN</formula2>
    </dataValidation>
    <dataValidation type="decimal" allowBlank="1" showErrorMessage="1" sqref="C74">
      <formula1>0</formula1>
      <formula2>NaN</formula2>
    </dataValidation>
    <dataValidation type="decimal" allowBlank="1" showErrorMessage="1" sqref="C75">
      <formula1>0</formula1>
      <formula2>NaN</formula2>
    </dataValidation>
    <dataValidation type="decimal" allowBlank="1" showErrorMessage="1" sqref="C76">
      <formula1>0</formula1>
      <formula2>NaN</formula2>
    </dataValidation>
    <dataValidation type="decimal" allowBlank="1" showErrorMessage="1" sqref="C77">
      <formula1>0</formula1>
      <formula2>NaN</formula2>
    </dataValidation>
    <dataValidation type="decimal" allowBlank="1" showErrorMessage="1" sqref="C78">
      <formula1>0</formula1>
      <formula2>NaN</formula2>
    </dataValidation>
    <dataValidation type="decimal" allowBlank="1" showErrorMessage="1" sqref="C79">
      <formula1>0</formula1>
      <formula2>NaN</formula2>
    </dataValidation>
    <dataValidation type="decimal" allowBlank="1" showErrorMessage="1" sqref="C80">
      <formula1>0</formula1>
      <formula2>NaN</formula2>
    </dataValidation>
    <dataValidation type="decimal" allowBlank="1" showErrorMessage="1" sqref="C81">
      <formula1>0</formula1>
      <formula2>NaN</formula2>
    </dataValidation>
    <dataValidation type="decimal" allowBlank="1" showErrorMessage="1" sqref="C82">
      <formula1>0</formula1>
      <formula2>NaN</formula2>
    </dataValidation>
    <dataValidation type="decimal" allowBlank="1" showErrorMessage="1" sqref="C83">
      <formula1>0</formula1>
      <formula2>NaN</formula2>
    </dataValidation>
    <dataValidation type="decimal" allowBlank="1" showErrorMessage="1" sqref="C84">
      <formula1>0</formula1>
      <formula2>NaN</formula2>
    </dataValidation>
    <dataValidation type="decimal" allowBlank="1" showErrorMessage="1" sqref="C85">
      <formula1>0</formula1>
      <formula2>NaN</formula2>
    </dataValidation>
    <dataValidation type="decimal" allowBlank="1" showErrorMessage="1" sqref="C86">
      <formula1>0</formula1>
      <formula2>NaN</formula2>
    </dataValidation>
    <dataValidation type="decimal" allowBlank="1" showErrorMessage="1" sqref="C87">
      <formula1>0</formula1>
      <formula2>NaN</formula2>
    </dataValidation>
    <dataValidation type="decimal" allowBlank="1" showErrorMessage="1" sqref="C88">
      <formula1>0</formula1>
      <formula2>NaN</formula2>
    </dataValidation>
    <dataValidation type="decimal" allowBlank="1" showErrorMessage="1" sqref="C89">
      <formula1>0</formula1>
      <formula2>NaN</formula2>
    </dataValidation>
    <dataValidation type="decimal" allowBlank="1" showErrorMessage="1" sqref="C90">
      <formula1>0</formula1>
      <formula2>NaN</formula2>
    </dataValidation>
    <dataValidation type="decimal" allowBlank="1" showErrorMessage="1" sqref="C91">
      <formula1>0</formula1>
      <formula2>NaN</formula2>
    </dataValidation>
    <dataValidation type="decimal" allowBlank="1" showErrorMessage="1" sqref="C92">
      <formula1>0</formula1>
      <formula2>NaN</formula2>
    </dataValidation>
    <dataValidation type="decimal" allowBlank="1" showErrorMessage="1" sqref="C93">
      <formula1>0</formula1>
      <formula2>NaN</formula2>
    </dataValidation>
    <dataValidation type="decimal" allowBlank="1" showErrorMessage="1" sqref="C94">
      <formula1>0</formula1>
      <formula2>NaN</formula2>
    </dataValidation>
    <dataValidation type="decimal" allowBlank="1" showErrorMessage="1" sqref="C95">
      <formula1>0</formula1>
      <formula2>NaN</formula2>
    </dataValidation>
    <dataValidation type="decimal" allowBlank="1" showErrorMessage="1" sqref="C96">
      <formula1>0</formula1>
      <formula2>NaN</formula2>
    </dataValidation>
    <dataValidation type="decimal" allowBlank="1" showErrorMessage="1" sqref="C97">
      <formula1>0</formula1>
      <formula2>NaN</formula2>
    </dataValidation>
    <dataValidation type="decimal" allowBlank="1" showErrorMessage="1" sqref="C98">
      <formula1>0</formula1>
      <formula2>NaN</formula2>
    </dataValidation>
    <dataValidation type="decimal" allowBlank="1" showErrorMessage="1" sqref="C99">
      <formula1>0</formula1>
      <formula2>NaN</formula2>
    </dataValidation>
    <dataValidation type="decimal" allowBlank="1" showErrorMessage="1" sqref="D100">
      <formula1>0</formula1>
      <formula2>NaN</formula2>
    </dataValidation>
    <dataValidation type="decimal" allowBlank="1" showErrorMessage="1" sqref="D101">
      <formula1>0</formula1>
      <formula2>NaN</formula2>
    </dataValidation>
    <dataValidation type="decimal" allowBlank="1" showErrorMessage="1" sqref="D102">
      <formula1>0</formula1>
      <formula2>NaN</formula2>
    </dataValidation>
    <dataValidation type="decimal" allowBlank="1" showErrorMessage="1" sqref="D103">
      <formula1>0</formula1>
      <formula2>NaN</formula2>
    </dataValidation>
    <dataValidation type="decimal" allowBlank="1" showErrorMessage="1" sqref="D104">
      <formula1>0</formula1>
      <formula2>NaN</formula2>
    </dataValidation>
    <dataValidation type="decimal" allowBlank="1" showErrorMessage="1" sqref="D105">
      <formula1>0</formula1>
      <formula2>NaN</formula2>
    </dataValidation>
    <dataValidation type="decimal" allowBlank="1" showErrorMessage="1" sqref="D106">
      <formula1>0</formula1>
      <formula2>NaN</formula2>
    </dataValidation>
    <dataValidation type="decimal" allowBlank="1" showErrorMessage="1" sqref="D107">
      <formula1>0</formula1>
      <formula2>NaN</formula2>
    </dataValidation>
    <dataValidation type="decimal" allowBlank="1" showErrorMessage="1" sqref="D108">
      <formula1>0</formula1>
      <formula2>NaN</formula2>
    </dataValidation>
    <dataValidation type="decimal" allowBlank="1" showErrorMessage="1" sqref="D109">
      <formula1>0</formula1>
      <formula2>NaN</formula2>
    </dataValidation>
    <dataValidation type="decimal" allowBlank="1" showErrorMessage="1" sqref="D110">
      <formula1>0</formula1>
      <formula2>NaN</formula2>
    </dataValidation>
    <dataValidation type="decimal" allowBlank="1" showErrorMessage="1" sqref="D111">
      <formula1>0</formula1>
      <formula2>NaN</formula2>
    </dataValidation>
    <dataValidation type="decimal" allowBlank="1" showErrorMessage="1" sqref="D112">
      <formula1>0</formula1>
      <formula2>NaN</formula2>
    </dataValidation>
    <dataValidation type="decimal" allowBlank="1" showErrorMessage="1" sqref="D113">
      <formula1>0</formula1>
      <formula2>NaN</formula2>
    </dataValidation>
    <dataValidation type="decimal" allowBlank="1" showErrorMessage="1" sqref="D114">
      <formula1>0</formula1>
      <formula2>NaN</formula2>
    </dataValidation>
    <dataValidation type="decimal" allowBlank="1" showErrorMessage="1" sqref="D115">
      <formula1>0</formula1>
      <formula2>NaN</formula2>
    </dataValidation>
    <dataValidation type="decimal" allowBlank="1" showErrorMessage="1" sqref="D116">
      <formula1>0</formula1>
      <formula2>NaN</formula2>
    </dataValidation>
    <dataValidation type="decimal" allowBlank="1" showErrorMessage="1" sqref="D117">
      <formula1>0</formula1>
      <formula2>NaN</formula2>
    </dataValidation>
    <dataValidation type="decimal" allowBlank="1" showErrorMessage="1" sqref="D118">
      <formula1>0</formula1>
      <formula2>NaN</formula2>
    </dataValidation>
    <dataValidation type="decimal" allowBlank="1" showErrorMessage="1" sqref="D119">
      <formula1>0</formula1>
      <formula2>NaN</formula2>
    </dataValidation>
    <dataValidation type="decimal" allowBlank="1" showErrorMessage="1" sqref="D120">
      <formula1>0</formula1>
      <formula2>NaN</formula2>
    </dataValidation>
    <dataValidation type="decimal" allowBlank="1" showErrorMessage="1" sqref="D121">
      <formula1>0</formula1>
      <formula2>NaN</formula2>
    </dataValidation>
    <dataValidation type="decimal" allowBlank="1" showErrorMessage="1" sqref="D122">
      <formula1>0</formula1>
      <formula2>NaN</formula2>
    </dataValidation>
    <dataValidation type="decimal" allowBlank="1" showErrorMessage="1" sqref="D123">
      <formula1>0</formula1>
      <formula2>NaN</formula2>
    </dataValidation>
    <dataValidation type="decimal" allowBlank="1" showErrorMessage="1" sqref="D124">
      <formula1>0</formula1>
      <formula2>NaN</formula2>
    </dataValidation>
    <dataValidation type="decimal" allowBlank="1" showErrorMessage="1" sqref="D125">
      <formula1>0</formula1>
      <formula2>NaN</formula2>
    </dataValidation>
    <dataValidation type="decimal" allowBlank="1" showErrorMessage="1" sqref="D126">
      <formula1>0</formula1>
      <formula2>NaN</formula2>
    </dataValidation>
    <dataValidation type="decimal" allowBlank="1" showErrorMessage="1" sqref="D127">
      <formula1>0</formula1>
      <formula2>NaN</formula2>
    </dataValidation>
    <dataValidation type="decimal" allowBlank="1" showErrorMessage="1" sqref="D128">
      <formula1>0</formula1>
      <formula2>NaN</formula2>
    </dataValidation>
    <dataValidation type="decimal" allowBlank="1" showErrorMessage="1" sqref="D129">
      <formula1>0</formula1>
      <formula2>NaN</formula2>
    </dataValidation>
    <dataValidation type="decimal" allowBlank="1" showErrorMessage="1" sqref="D130">
      <formula1>0</formula1>
      <formula2>NaN</formula2>
    </dataValidation>
    <dataValidation type="decimal" allowBlank="1" showErrorMessage="1" sqref="D131">
      <formula1>0</formula1>
      <formula2>NaN</formula2>
    </dataValidation>
    <dataValidation type="decimal" allowBlank="1" showErrorMessage="1" sqref="D132">
      <formula1>0</formula1>
      <formula2>NaN</formula2>
    </dataValidation>
    <dataValidation type="decimal" allowBlank="1" showErrorMessage="1" sqref="D133">
      <formula1>0</formula1>
      <formula2>NaN</formula2>
    </dataValidation>
    <dataValidation type="decimal" allowBlank="1" showErrorMessage="1" sqref="D134">
      <formula1>0</formula1>
      <formula2>NaN</formula2>
    </dataValidation>
    <dataValidation type="decimal" allowBlank="1" showErrorMessage="1" sqref="D135">
      <formula1>0</formula1>
      <formula2>NaN</formula2>
    </dataValidation>
    <dataValidation type="decimal" allowBlank="1" showErrorMessage="1" sqref="D136">
      <formula1>0</formula1>
      <formula2>NaN</formula2>
    </dataValidation>
    <dataValidation type="decimal" allowBlank="1" showErrorMessage="1" sqref="D137">
      <formula1>0</formula1>
      <formula2>NaN</formula2>
    </dataValidation>
    <dataValidation type="decimal" allowBlank="1" showErrorMessage="1" sqref="D138">
      <formula1>0</formula1>
      <formula2>NaN</formula2>
    </dataValidation>
    <dataValidation type="decimal" allowBlank="1" showErrorMessage="1" sqref="D139">
      <formula1>0</formula1>
      <formula2>NaN</formula2>
    </dataValidation>
    <dataValidation type="decimal" allowBlank="1" showErrorMessage="1" sqref="D140">
      <formula1>0</formula1>
      <formula2>NaN</formula2>
    </dataValidation>
    <dataValidation type="decimal" allowBlank="1" showErrorMessage="1" sqref="D141">
      <formula1>0</formula1>
      <formula2>NaN</formula2>
    </dataValidation>
    <dataValidation type="decimal" allowBlank="1" showErrorMessage="1" sqref="D142">
      <formula1>0</formula1>
      <formula2>NaN</formula2>
    </dataValidation>
    <dataValidation type="decimal" allowBlank="1" showErrorMessage="1" sqref="D143">
      <formula1>0</formula1>
      <formula2>NaN</formula2>
    </dataValidation>
    <dataValidation type="decimal" allowBlank="1" showErrorMessage="1" sqref="D144">
      <formula1>0</formula1>
      <formula2>NaN</formula2>
    </dataValidation>
    <dataValidation type="decimal" allowBlank="1" showErrorMessage="1" sqref="D145">
      <formula1>0</formula1>
      <formula2>NaN</formula2>
    </dataValidation>
    <dataValidation type="decimal" allowBlank="1" showErrorMessage="1" sqref="D146">
      <formula1>0</formula1>
      <formula2>NaN</formula2>
    </dataValidation>
    <dataValidation type="decimal" allowBlank="1" showErrorMessage="1" sqref="D147">
      <formula1>0</formula1>
      <formula2>NaN</formula2>
    </dataValidation>
    <dataValidation type="decimal" allowBlank="1" showErrorMessage="1" sqref="D148">
      <formula1>0</formula1>
      <formula2>NaN</formula2>
    </dataValidation>
    <dataValidation type="decimal" allowBlank="1" showErrorMessage="1" sqref="D149">
      <formula1>0</formula1>
      <formula2>NaN</formula2>
    </dataValidation>
    <dataValidation type="decimal" allowBlank="1" showErrorMessage="1" sqref="D150">
      <formula1>0</formula1>
      <formula2>NaN</formula2>
    </dataValidation>
    <dataValidation type="decimal" allowBlank="1" showErrorMessage="1" sqref="D151">
      <formula1>0</formula1>
      <formula2>NaN</formula2>
    </dataValidation>
    <dataValidation type="decimal" allowBlank="1" showErrorMessage="1" sqref="D152">
      <formula1>0</formula1>
      <formula2>NaN</formula2>
    </dataValidation>
    <dataValidation type="decimal" allowBlank="1" showErrorMessage="1" sqref="D153">
      <formula1>0</formula1>
      <formula2>NaN</formula2>
    </dataValidation>
    <dataValidation type="decimal" allowBlank="1" showErrorMessage="1" sqref="D154">
      <formula1>0</formula1>
      <formula2>NaN</formula2>
    </dataValidation>
    <dataValidation type="decimal" allowBlank="1" showErrorMessage="1" sqref="D155">
      <formula1>0</formula1>
      <formula2>NaN</formula2>
    </dataValidation>
    <dataValidation type="decimal" allowBlank="1" showErrorMessage="1" sqref="D156">
      <formula1>0</formula1>
      <formula2>NaN</formula2>
    </dataValidation>
    <dataValidation type="decimal" allowBlank="1" showErrorMessage="1" sqref="D32">
      <formula1>0</formula1>
      <formula2>NaN</formula2>
    </dataValidation>
    <dataValidation type="decimal" allowBlank="1" showErrorMessage="1" sqref="D33">
      <formula1>0</formula1>
      <formula2>NaN</formula2>
    </dataValidation>
    <dataValidation type="decimal" allowBlank="1" showErrorMessage="1" sqref="D34">
      <formula1>0</formula1>
      <formula2>NaN</formula2>
    </dataValidation>
    <dataValidation type="decimal" allowBlank="1" showErrorMessage="1" sqref="D35">
      <formula1>0</formula1>
      <formula2>NaN</formula2>
    </dataValidation>
    <dataValidation type="decimal" allowBlank="1" showErrorMessage="1" sqref="D36">
      <formula1>0</formula1>
      <formula2>NaN</formula2>
    </dataValidation>
    <dataValidation type="decimal" allowBlank="1" showErrorMessage="1" sqref="D37">
      <formula1>0</formula1>
      <formula2>NaN</formula2>
    </dataValidation>
    <dataValidation type="decimal" allowBlank="1" showErrorMessage="1" sqref="D38">
      <formula1>0</formula1>
      <formula2>NaN</formula2>
    </dataValidation>
    <dataValidation type="decimal" allowBlank="1" showErrorMessage="1" sqref="D39">
      <formula1>0</formula1>
      <formula2>NaN</formula2>
    </dataValidation>
    <dataValidation type="decimal" allowBlank="1" showErrorMessage="1" sqref="D40">
      <formula1>0</formula1>
      <formula2>NaN</formula2>
    </dataValidation>
    <dataValidation type="decimal" allowBlank="1" showErrorMessage="1" sqref="D41">
      <formula1>0</formula1>
      <formula2>NaN</formula2>
    </dataValidation>
    <dataValidation type="decimal" allowBlank="1" showErrorMessage="1" sqref="D42">
      <formula1>0</formula1>
      <formula2>NaN</formula2>
    </dataValidation>
    <dataValidation type="decimal" allowBlank="1" showErrorMessage="1" sqref="D43">
      <formula1>0</formula1>
      <formula2>NaN</formula2>
    </dataValidation>
    <dataValidation type="decimal" allowBlank="1" showErrorMessage="1" sqref="D44">
      <formula1>0</formula1>
      <formula2>NaN</formula2>
    </dataValidation>
    <dataValidation type="decimal" allowBlank="1" showErrorMessage="1" sqref="D45">
      <formula1>0</formula1>
      <formula2>NaN</formula2>
    </dataValidation>
    <dataValidation type="decimal" allowBlank="1" showErrorMessage="1" sqref="D46">
      <formula1>0</formula1>
      <formula2>NaN</formula2>
    </dataValidation>
    <dataValidation type="decimal" allowBlank="1" showErrorMessage="1" sqref="D47">
      <formula1>0</formula1>
      <formula2>NaN</formula2>
    </dataValidation>
    <dataValidation type="decimal" allowBlank="1" showErrorMessage="1" sqref="D48">
      <formula1>0</formula1>
      <formula2>NaN</formula2>
    </dataValidation>
    <dataValidation type="decimal" allowBlank="1" showErrorMessage="1" sqref="D49">
      <formula1>0</formula1>
      <formula2>NaN</formula2>
    </dataValidation>
    <dataValidation type="decimal" allowBlank="1" showErrorMessage="1" sqref="D50">
      <formula1>0</formula1>
      <formula2>NaN</formula2>
    </dataValidation>
    <dataValidation type="decimal" allowBlank="1" showErrorMessage="1" sqref="D51">
      <formula1>0</formula1>
      <formula2>NaN</formula2>
    </dataValidation>
    <dataValidation type="decimal" allowBlank="1" showErrorMessage="1" sqref="D52">
      <formula1>0</formula1>
      <formula2>NaN</formula2>
    </dataValidation>
    <dataValidation type="decimal" allowBlank="1" showErrorMessage="1" sqref="D53">
      <formula1>0</formula1>
      <formula2>NaN</formula2>
    </dataValidation>
    <dataValidation type="decimal" allowBlank="1" showErrorMessage="1" sqref="D54">
      <formula1>0</formula1>
      <formula2>NaN</formula2>
    </dataValidation>
    <dataValidation type="decimal" allowBlank="1" showErrorMessage="1" sqref="D55">
      <formula1>0</formula1>
      <formula2>NaN</formula2>
    </dataValidation>
    <dataValidation type="decimal" allowBlank="1" showErrorMessage="1" sqref="D56">
      <formula1>0</formula1>
      <formula2>NaN</formula2>
    </dataValidation>
    <dataValidation type="decimal" allowBlank="1" showErrorMessage="1" sqref="D57">
      <formula1>0</formula1>
      <formula2>NaN</formula2>
    </dataValidation>
    <dataValidation type="decimal" allowBlank="1" showErrorMessage="1" sqref="D58">
      <formula1>0</formula1>
      <formula2>NaN</formula2>
    </dataValidation>
    <dataValidation type="decimal" allowBlank="1" showErrorMessage="1" sqref="D59">
      <formula1>0</formula1>
      <formula2>NaN</formula2>
    </dataValidation>
    <dataValidation type="decimal" allowBlank="1" showErrorMessage="1" sqref="D60">
      <formula1>0</formula1>
      <formula2>NaN</formula2>
    </dataValidation>
    <dataValidation type="decimal" allowBlank="1" showErrorMessage="1" sqref="D61">
      <formula1>0</formula1>
      <formula2>NaN</formula2>
    </dataValidation>
    <dataValidation type="decimal" allowBlank="1" showErrorMessage="1" sqref="D62">
      <formula1>0</formula1>
      <formula2>NaN</formula2>
    </dataValidation>
    <dataValidation type="decimal" allowBlank="1" showErrorMessage="1" sqref="D63">
      <formula1>0</formula1>
      <formula2>NaN</formula2>
    </dataValidation>
    <dataValidation type="decimal" allowBlank="1" showErrorMessage="1" sqref="D64">
      <formula1>0</formula1>
      <formula2>NaN</formula2>
    </dataValidation>
    <dataValidation type="decimal" allowBlank="1" showErrorMessage="1" sqref="D65">
      <formula1>0</formula1>
      <formula2>NaN</formula2>
    </dataValidation>
    <dataValidation type="decimal" allowBlank="1" showErrorMessage="1" sqref="D66">
      <formula1>0</formula1>
      <formula2>NaN</formula2>
    </dataValidation>
    <dataValidation type="decimal" allowBlank="1" showErrorMessage="1" sqref="D67">
      <formula1>0</formula1>
      <formula2>NaN</formula2>
    </dataValidation>
    <dataValidation type="decimal" allowBlank="1" showErrorMessage="1" sqref="D68">
      <formula1>0</formula1>
      <formula2>NaN</formula2>
    </dataValidation>
    <dataValidation type="decimal" allowBlank="1" showErrorMessage="1" sqref="D69">
      <formula1>0</formula1>
      <formula2>NaN</formula2>
    </dataValidation>
    <dataValidation type="decimal" allowBlank="1" showErrorMessage="1" sqref="D70">
      <formula1>0</formula1>
      <formula2>NaN</formula2>
    </dataValidation>
    <dataValidation type="decimal" allowBlank="1" showErrorMessage="1" sqref="D71">
      <formula1>0</formula1>
      <formula2>NaN</formula2>
    </dataValidation>
    <dataValidation type="decimal" allowBlank="1" showErrorMessage="1" sqref="D72">
      <formula1>0</formula1>
      <formula2>NaN</formula2>
    </dataValidation>
    <dataValidation type="decimal" allowBlank="1" showErrorMessage="1" sqref="D73">
      <formula1>0</formula1>
      <formula2>NaN</formula2>
    </dataValidation>
    <dataValidation type="decimal" allowBlank="1" showErrorMessage="1" sqref="D74">
      <formula1>0</formula1>
      <formula2>NaN</formula2>
    </dataValidation>
    <dataValidation type="decimal" allowBlank="1" showErrorMessage="1" sqref="D75">
      <formula1>0</formula1>
      <formula2>NaN</formula2>
    </dataValidation>
    <dataValidation type="decimal" allowBlank="1" showErrorMessage="1" sqref="D76">
      <formula1>0</formula1>
      <formula2>NaN</formula2>
    </dataValidation>
    <dataValidation type="decimal" allowBlank="1" showErrorMessage="1" sqref="D77">
      <formula1>0</formula1>
      <formula2>NaN</formula2>
    </dataValidation>
    <dataValidation type="decimal" allowBlank="1" showErrorMessage="1" sqref="D78">
      <formula1>0</formula1>
      <formula2>NaN</formula2>
    </dataValidation>
    <dataValidation type="decimal" allowBlank="1" showErrorMessage="1" sqref="D79">
      <formula1>0</formula1>
      <formula2>NaN</formula2>
    </dataValidation>
    <dataValidation type="decimal" allowBlank="1" showErrorMessage="1" sqref="D80">
      <formula1>0</formula1>
      <formula2>NaN</formula2>
    </dataValidation>
    <dataValidation type="decimal" allowBlank="1" showErrorMessage="1" sqref="D81">
      <formula1>0</formula1>
      <formula2>NaN</formula2>
    </dataValidation>
    <dataValidation type="decimal" allowBlank="1" showErrorMessage="1" sqref="D82">
      <formula1>0</formula1>
      <formula2>NaN</formula2>
    </dataValidation>
    <dataValidation type="decimal" allowBlank="1" showErrorMessage="1" sqref="D83">
      <formula1>0</formula1>
      <formula2>NaN</formula2>
    </dataValidation>
    <dataValidation type="decimal" allowBlank="1" showErrorMessage="1" sqref="D84">
      <formula1>0</formula1>
      <formula2>NaN</formula2>
    </dataValidation>
    <dataValidation type="decimal" allowBlank="1" showErrorMessage="1" sqref="D85">
      <formula1>0</formula1>
      <formula2>NaN</formula2>
    </dataValidation>
    <dataValidation type="decimal" allowBlank="1" showErrorMessage="1" sqref="D86">
      <formula1>0</formula1>
      <formula2>NaN</formula2>
    </dataValidation>
    <dataValidation type="decimal" allowBlank="1" showErrorMessage="1" sqref="D87">
      <formula1>0</formula1>
      <formula2>NaN</formula2>
    </dataValidation>
    <dataValidation type="decimal" allowBlank="1" showErrorMessage="1" sqref="D88">
      <formula1>0</formula1>
      <formula2>NaN</formula2>
    </dataValidation>
    <dataValidation type="decimal" allowBlank="1" showErrorMessage="1" sqref="D89">
      <formula1>0</formula1>
      <formula2>NaN</formula2>
    </dataValidation>
    <dataValidation type="decimal" allowBlank="1" showErrorMessage="1" sqref="D90">
      <formula1>0</formula1>
      <formula2>NaN</formula2>
    </dataValidation>
    <dataValidation type="decimal" allowBlank="1" showErrorMessage="1" sqref="D91">
      <formula1>0</formula1>
      <formula2>NaN</formula2>
    </dataValidation>
    <dataValidation type="decimal" allowBlank="1" showErrorMessage="1" sqref="D92">
      <formula1>0</formula1>
      <formula2>NaN</formula2>
    </dataValidation>
    <dataValidation type="decimal" allowBlank="1" showErrorMessage="1" sqref="D93">
      <formula1>0</formula1>
      <formula2>NaN</formula2>
    </dataValidation>
    <dataValidation type="decimal" allowBlank="1" showErrorMessage="1" sqref="D94">
      <formula1>0</formula1>
      <formula2>NaN</formula2>
    </dataValidation>
    <dataValidation type="decimal" allowBlank="1" showErrorMessage="1" sqref="D95">
      <formula1>0</formula1>
      <formula2>NaN</formula2>
    </dataValidation>
    <dataValidation type="decimal" allowBlank="1" showErrorMessage="1" sqref="D96">
      <formula1>0</formula1>
      <formula2>NaN</formula2>
    </dataValidation>
    <dataValidation type="decimal" allowBlank="1" showErrorMessage="1" sqref="D97">
      <formula1>0</formula1>
      <formula2>NaN</formula2>
    </dataValidation>
    <dataValidation type="decimal" allowBlank="1" showErrorMessage="1" sqref="D98">
      <formula1>0</formula1>
      <formula2>NaN</formula2>
    </dataValidation>
    <dataValidation type="decimal" allowBlank="1" showErrorMessage="1" sqref="D99">
      <formula1>0</formula1>
      <formula2>NaN</formula2>
    </dataValidation>
    <dataValidation type="decimal" allowBlank="1" showErrorMessage="1" sqref="E100">
      <formula1>0</formula1>
      <formula2>NaN</formula2>
    </dataValidation>
    <dataValidation type="decimal" allowBlank="1" showErrorMessage="1" sqref="E101">
      <formula1>0</formula1>
      <formula2>NaN</formula2>
    </dataValidation>
    <dataValidation type="decimal" allowBlank="1" showErrorMessage="1" sqref="E102">
      <formula1>0</formula1>
      <formula2>NaN</formula2>
    </dataValidation>
    <dataValidation type="decimal" allowBlank="1" showErrorMessage="1" sqref="E103">
      <formula1>0</formula1>
      <formula2>NaN</formula2>
    </dataValidation>
    <dataValidation type="decimal" allowBlank="1" showErrorMessage="1" sqref="E104">
      <formula1>0</formula1>
      <formula2>NaN</formula2>
    </dataValidation>
    <dataValidation type="decimal" allowBlank="1" showErrorMessage="1" sqref="E105">
      <formula1>0</formula1>
      <formula2>NaN</formula2>
    </dataValidation>
    <dataValidation type="decimal" allowBlank="1" showErrorMessage="1" sqref="E106">
      <formula1>0</formula1>
      <formula2>NaN</formula2>
    </dataValidation>
    <dataValidation type="decimal" allowBlank="1" showErrorMessage="1" sqref="E107">
      <formula1>0</formula1>
      <formula2>NaN</formula2>
    </dataValidation>
    <dataValidation type="decimal" allowBlank="1" showErrorMessage="1" sqref="E108">
      <formula1>0</formula1>
      <formula2>NaN</formula2>
    </dataValidation>
    <dataValidation type="decimal" allowBlank="1" showErrorMessage="1" sqref="E109">
      <formula1>0</formula1>
      <formula2>NaN</formula2>
    </dataValidation>
    <dataValidation type="decimal" allowBlank="1" showErrorMessage="1" sqref="E110">
      <formula1>0</formula1>
      <formula2>NaN</formula2>
    </dataValidation>
    <dataValidation type="decimal" allowBlank="1" showErrorMessage="1" sqref="E111">
      <formula1>0</formula1>
      <formula2>NaN</formula2>
    </dataValidation>
    <dataValidation type="decimal" allowBlank="1" showErrorMessage="1" sqref="E112">
      <formula1>0</formula1>
      <formula2>NaN</formula2>
    </dataValidation>
    <dataValidation type="decimal" allowBlank="1" showErrorMessage="1" sqref="E113">
      <formula1>0</formula1>
      <formula2>NaN</formula2>
    </dataValidation>
    <dataValidation type="decimal" allowBlank="1" showErrorMessage="1" sqref="E114">
      <formula1>0</formula1>
      <formula2>NaN</formula2>
    </dataValidation>
    <dataValidation type="decimal" allowBlank="1" showErrorMessage="1" sqref="E115">
      <formula1>0</formula1>
      <formula2>NaN</formula2>
    </dataValidation>
    <dataValidation type="decimal" allowBlank="1" showErrorMessage="1" sqref="E116">
      <formula1>0</formula1>
      <formula2>NaN</formula2>
    </dataValidation>
    <dataValidation type="decimal" allowBlank="1" showErrorMessage="1" sqref="E117">
      <formula1>0</formula1>
      <formula2>NaN</formula2>
    </dataValidation>
    <dataValidation type="decimal" allowBlank="1" showErrorMessage="1" sqref="E118">
      <formula1>0</formula1>
      <formula2>NaN</formula2>
    </dataValidation>
    <dataValidation type="decimal" allowBlank="1" showErrorMessage="1" sqref="E119">
      <formula1>0</formula1>
      <formula2>NaN</formula2>
    </dataValidation>
    <dataValidation type="decimal" allowBlank="1" showErrorMessage="1" sqref="E120">
      <formula1>0</formula1>
      <formula2>NaN</formula2>
    </dataValidation>
    <dataValidation type="decimal" allowBlank="1" showErrorMessage="1" sqref="E121">
      <formula1>0</formula1>
      <formula2>NaN</formula2>
    </dataValidation>
    <dataValidation type="decimal" allowBlank="1" showErrorMessage="1" sqref="E122">
      <formula1>0</formula1>
      <formula2>NaN</formula2>
    </dataValidation>
    <dataValidation type="decimal" allowBlank="1" showErrorMessage="1" sqref="E123">
      <formula1>0</formula1>
      <formula2>NaN</formula2>
    </dataValidation>
    <dataValidation type="decimal" allowBlank="1" showErrorMessage="1" sqref="E124">
      <formula1>0</formula1>
      <formula2>NaN</formula2>
    </dataValidation>
    <dataValidation type="decimal" allowBlank="1" showErrorMessage="1" sqref="E125">
      <formula1>0</formula1>
      <formula2>NaN</formula2>
    </dataValidation>
    <dataValidation type="decimal" allowBlank="1" showErrorMessage="1" sqref="E126">
      <formula1>0</formula1>
      <formula2>NaN</formula2>
    </dataValidation>
    <dataValidation type="decimal" allowBlank="1" showErrorMessage="1" sqref="E127">
      <formula1>0</formula1>
      <formula2>NaN</formula2>
    </dataValidation>
    <dataValidation type="decimal" allowBlank="1" showErrorMessage="1" sqref="E128">
      <formula1>0</formula1>
      <formula2>NaN</formula2>
    </dataValidation>
    <dataValidation type="decimal" allowBlank="1" showErrorMessage="1" sqref="E129">
      <formula1>0</formula1>
      <formula2>NaN</formula2>
    </dataValidation>
    <dataValidation type="decimal" allowBlank="1" showErrorMessage="1" sqref="E130">
      <formula1>0</formula1>
      <formula2>NaN</formula2>
    </dataValidation>
    <dataValidation type="decimal" allowBlank="1" showErrorMessage="1" sqref="E131">
      <formula1>0</formula1>
      <formula2>NaN</formula2>
    </dataValidation>
    <dataValidation type="decimal" allowBlank="1" showErrorMessage="1" sqref="E132">
      <formula1>0</formula1>
      <formula2>NaN</formula2>
    </dataValidation>
    <dataValidation type="decimal" allowBlank="1" showErrorMessage="1" sqref="E133">
      <formula1>0</formula1>
      <formula2>NaN</formula2>
    </dataValidation>
    <dataValidation type="decimal" allowBlank="1" showErrorMessage="1" sqref="E134">
      <formula1>0</formula1>
      <formula2>NaN</formula2>
    </dataValidation>
    <dataValidation type="decimal" allowBlank="1" showErrorMessage="1" sqref="E135">
      <formula1>0</formula1>
      <formula2>NaN</formula2>
    </dataValidation>
    <dataValidation type="decimal" allowBlank="1" showErrorMessage="1" sqref="E136">
      <formula1>0</formula1>
      <formula2>NaN</formula2>
    </dataValidation>
    <dataValidation type="decimal" allowBlank="1" showErrorMessage="1" sqref="E137">
      <formula1>0</formula1>
      <formula2>NaN</formula2>
    </dataValidation>
    <dataValidation type="decimal" allowBlank="1" showErrorMessage="1" sqref="E138">
      <formula1>0</formula1>
      <formula2>NaN</formula2>
    </dataValidation>
    <dataValidation type="decimal" allowBlank="1" showErrorMessage="1" sqref="E139">
      <formula1>0</formula1>
      <formula2>NaN</formula2>
    </dataValidation>
    <dataValidation type="decimal" allowBlank="1" showErrorMessage="1" sqref="E140">
      <formula1>0</formula1>
      <formula2>NaN</formula2>
    </dataValidation>
    <dataValidation type="decimal" allowBlank="1" showErrorMessage="1" sqref="E141">
      <formula1>0</formula1>
      <formula2>NaN</formula2>
    </dataValidation>
    <dataValidation type="decimal" allowBlank="1" showErrorMessage="1" sqref="E142">
      <formula1>0</formula1>
      <formula2>NaN</formula2>
    </dataValidation>
    <dataValidation type="decimal" allowBlank="1" showErrorMessage="1" sqref="E143">
      <formula1>0</formula1>
      <formula2>NaN</formula2>
    </dataValidation>
    <dataValidation type="decimal" allowBlank="1" showErrorMessage="1" sqref="E144">
      <formula1>0</formula1>
      <formula2>NaN</formula2>
    </dataValidation>
    <dataValidation type="decimal" allowBlank="1" showErrorMessage="1" sqref="E145">
      <formula1>0</formula1>
      <formula2>NaN</formula2>
    </dataValidation>
    <dataValidation type="decimal" allowBlank="1" showErrorMessage="1" sqref="E146">
      <formula1>0</formula1>
      <formula2>NaN</formula2>
    </dataValidation>
    <dataValidation type="decimal" allowBlank="1" showErrorMessage="1" sqref="E147">
      <formula1>0</formula1>
      <formula2>NaN</formula2>
    </dataValidation>
    <dataValidation type="decimal" allowBlank="1" showErrorMessage="1" sqref="E148">
      <formula1>0</formula1>
      <formula2>NaN</formula2>
    </dataValidation>
    <dataValidation type="decimal" allowBlank="1" showErrorMessage="1" sqref="E149">
      <formula1>0</formula1>
      <formula2>NaN</formula2>
    </dataValidation>
    <dataValidation type="decimal" allowBlank="1" showErrorMessage="1" sqref="E150">
      <formula1>0</formula1>
      <formula2>NaN</formula2>
    </dataValidation>
    <dataValidation type="decimal" allowBlank="1" showErrorMessage="1" sqref="E151">
      <formula1>0</formula1>
      <formula2>NaN</formula2>
    </dataValidation>
    <dataValidation type="decimal" allowBlank="1" showErrorMessage="1" sqref="E152">
      <formula1>0</formula1>
      <formula2>NaN</formula2>
    </dataValidation>
    <dataValidation type="decimal" allowBlank="1" showErrorMessage="1" sqref="E153">
      <formula1>0</formula1>
      <formula2>NaN</formula2>
    </dataValidation>
    <dataValidation type="decimal" allowBlank="1" showErrorMessage="1" sqref="E154">
      <formula1>0</formula1>
      <formula2>NaN</formula2>
    </dataValidation>
    <dataValidation type="decimal" allowBlank="1" showErrorMessage="1" sqref="E155">
      <formula1>0</formula1>
      <formula2>NaN</formula2>
    </dataValidation>
    <dataValidation type="decimal" allowBlank="1" showErrorMessage="1" sqref="E156">
      <formula1>0</formula1>
      <formula2>NaN</formula2>
    </dataValidation>
    <dataValidation type="decimal" allowBlank="1" showErrorMessage="1" sqref="E32">
      <formula1>0</formula1>
      <formula2>NaN</formula2>
    </dataValidation>
    <dataValidation type="decimal" allowBlank="1" showErrorMessage="1" sqref="E33">
      <formula1>0</formula1>
      <formula2>NaN</formula2>
    </dataValidation>
    <dataValidation type="decimal" allowBlank="1" showErrorMessage="1" sqref="E34">
      <formula1>0</formula1>
      <formula2>NaN</formula2>
    </dataValidation>
    <dataValidation type="decimal" allowBlank="1" showErrorMessage="1" sqref="E35">
      <formula1>0</formula1>
      <formula2>NaN</formula2>
    </dataValidation>
    <dataValidation type="decimal" allowBlank="1" showErrorMessage="1" sqref="E36">
      <formula1>0</formula1>
      <formula2>NaN</formula2>
    </dataValidation>
    <dataValidation type="decimal" allowBlank="1" showErrorMessage="1" sqref="E37">
      <formula1>0</formula1>
      <formula2>NaN</formula2>
    </dataValidation>
    <dataValidation type="decimal" allowBlank="1" showErrorMessage="1" sqref="E38">
      <formula1>0</formula1>
      <formula2>NaN</formula2>
    </dataValidation>
    <dataValidation type="decimal" allowBlank="1" showErrorMessage="1" sqref="E39">
      <formula1>0</formula1>
      <formula2>NaN</formula2>
    </dataValidation>
    <dataValidation type="decimal" allowBlank="1" showErrorMessage="1" sqref="E40">
      <formula1>0</formula1>
      <formula2>NaN</formula2>
    </dataValidation>
    <dataValidation type="decimal" allowBlank="1" showErrorMessage="1" sqref="E41">
      <formula1>0</formula1>
      <formula2>NaN</formula2>
    </dataValidation>
    <dataValidation type="decimal" allowBlank="1" showErrorMessage="1" sqref="E42">
      <formula1>0</formula1>
      <formula2>NaN</formula2>
    </dataValidation>
    <dataValidation type="decimal" allowBlank="1" showErrorMessage="1" sqref="E43">
      <formula1>0</formula1>
      <formula2>NaN</formula2>
    </dataValidation>
    <dataValidation type="decimal" allowBlank="1" showErrorMessage="1" sqref="E44">
      <formula1>0</formula1>
      <formula2>NaN</formula2>
    </dataValidation>
    <dataValidation type="decimal" allowBlank="1" showErrorMessage="1" sqref="E45">
      <formula1>0</formula1>
      <formula2>NaN</formula2>
    </dataValidation>
    <dataValidation type="decimal" allowBlank="1" showErrorMessage="1" sqref="E46">
      <formula1>0</formula1>
      <formula2>NaN</formula2>
    </dataValidation>
    <dataValidation type="decimal" allowBlank="1" showErrorMessage="1" sqref="E47">
      <formula1>0</formula1>
      <formula2>NaN</formula2>
    </dataValidation>
    <dataValidation type="decimal" allowBlank="1" showErrorMessage="1" sqref="E48">
      <formula1>0</formula1>
      <formula2>NaN</formula2>
    </dataValidation>
    <dataValidation type="decimal" allowBlank="1" showErrorMessage="1" sqref="E49">
      <formula1>0</formula1>
      <formula2>NaN</formula2>
    </dataValidation>
    <dataValidation type="decimal" allowBlank="1" showErrorMessage="1" sqref="E50">
      <formula1>0</formula1>
      <formula2>NaN</formula2>
    </dataValidation>
    <dataValidation type="decimal" allowBlank="1" showErrorMessage="1" sqref="E51">
      <formula1>0</formula1>
      <formula2>NaN</formula2>
    </dataValidation>
    <dataValidation type="decimal" allowBlank="1" showErrorMessage="1" sqref="E52">
      <formula1>0</formula1>
      <formula2>NaN</formula2>
    </dataValidation>
    <dataValidation type="decimal" allowBlank="1" showErrorMessage="1" sqref="E53">
      <formula1>0</formula1>
      <formula2>NaN</formula2>
    </dataValidation>
    <dataValidation type="decimal" allowBlank="1" showErrorMessage="1" sqref="E54">
      <formula1>0</formula1>
      <formula2>NaN</formula2>
    </dataValidation>
    <dataValidation type="decimal" allowBlank="1" showErrorMessage="1" sqref="E55">
      <formula1>0</formula1>
      <formula2>NaN</formula2>
    </dataValidation>
    <dataValidation type="decimal" allowBlank="1" showErrorMessage="1" sqref="E56">
      <formula1>0</formula1>
      <formula2>NaN</formula2>
    </dataValidation>
    <dataValidation type="decimal" allowBlank="1" showErrorMessage="1" sqref="E57">
      <formula1>0</formula1>
      <formula2>NaN</formula2>
    </dataValidation>
    <dataValidation type="decimal" allowBlank="1" showErrorMessage="1" sqref="E58">
      <formula1>0</formula1>
      <formula2>NaN</formula2>
    </dataValidation>
    <dataValidation type="decimal" allowBlank="1" showErrorMessage="1" sqref="E59">
      <formula1>0</formula1>
      <formula2>NaN</formula2>
    </dataValidation>
    <dataValidation type="decimal" allowBlank="1" showErrorMessage="1" sqref="E60">
      <formula1>0</formula1>
      <formula2>NaN</formula2>
    </dataValidation>
    <dataValidation type="decimal" allowBlank="1" showErrorMessage="1" sqref="E61">
      <formula1>0</formula1>
      <formula2>NaN</formula2>
    </dataValidation>
    <dataValidation type="decimal" allowBlank="1" showErrorMessage="1" sqref="E62">
      <formula1>0</formula1>
      <formula2>NaN</formula2>
    </dataValidation>
    <dataValidation type="decimal" allowBlank="1" showErrorMessage="1" sqref="E63">
      <formula1>0</formula1>
      <formula2>NaN</formula2>
    </dataValidation>
    <dataValidation type="decimal" allowBlank="1" showErrorMessage="1" sqref="E64">
      <formula1>0</formula1>
      <formula2>NaN</formula2>
    </dataValidation>
    <dataValidation type="decimal" allowBlank="1" showErrorMessage="1" sqref="E65">
      <formula1>0</formula1>
      <formula2>NaN</formula2>
    </dataValidation>
    <dataValidation type="decimal" allowBlank="1" showErrorMessage="1" sqref="E66">
      <formula1>0</formula1>
      <formula2>NaN</formula2>
    </dataValidation>
    <dataValidation type="decimal" allowBlank="1" showErrorMessage="1" sqref="E67">
      <formula1>0</formula1>
      <formula2>NaN</formula2>
    </dataValidation>
    <dataValidation type="decimal" allowBlank="1" showErrorMessage="1" sqref="E68">
      <formula1>0</formula1>
      <formula2>NaN</formula2>
    </dataValidation>
    <dataValidation type="decimal" allowBlank="1" showErrorMessage="1" sqref="E69">
      <formula1>0</formula1>
      <formula2>NaN</formula2>
    </dataValidation>
    <dataValidation type="decimal" allowBlank="1" showErrorMessage="1" sqref="E70">
      <formula1>0</formula1>
      <formula2>NaN</formula2>
    </dataValidation>
    <dataValidation type="decimal" allowBlank="1" showErrorMessage="1" sqref="E71">
      <formula1>0</formula1>
      <formula2>NaN</formula2>
    </dataValidation>
    <dataValidation type="decimal" allowBlank="1" showErrorMessage="1" sqref="E72">
      <formula1>0</formula1>
      <formula2>NaN</formula2>
    </dataValidation>
    <dataValidation type="decimal" allowBlank="1" showErrorMessage="1" sqref="E73">
      <formula1>0</formula1>
      <formula2>NaN</formula2>
    </dataValidation>
    <dataValidation type="decimal" allowBlank="1" showErrorMessage="1" sqref="E74">
      <formula1>0</formula1>
      <formula2>NaN</formula2>
    </dataValidation>
    <dataValidation type="decimal" allowBlank="1" showErrorMessage="1" sqref="E75">
      <formula1>0</formula1>
      <formula2>NaN</formula2>
    </dataValidation>
    <dataValidation type="decimal" allowBlank="1" showErrorMessage="1" sqref="E76">
      <formula1>0</formula1>
      <formula2>NaN</formula2>
    </dataValidation>
    <dataValidation type="decimal" allowBlank="1" showErrorMessage="1" sqref="E77">
      <formula1>0</formula1>
      <formula2>NaN</formula2>
    </dataValidation>
    <dataValidation type="decimal" allowBlank="1" showErrorMessage="1" sqref="E78">
      <formula1>0</formula1>
      <formula2>NaN</formula2>
    </dataValidation>
    <dataValidation type="decimal" allowBlank="1" showErrorMessage="1" sqref="E79">
      <formula1>0</formula1>
      <formula2>NaN</formula2>
    </dataValidation>
    <dataValidation type="decimal" allowBlank="1" showErrorMessage="1" sqref="E80">
      <formula1>0</formula1>
      <formula2>NaN</formula2>
    </dataValidation>
    <dataValidation type="decimal" allowBlank="1" showErrorMessage="1" sqref="E81">
      <formula1>0</formula1>
      <formula2>NaN</formula2>
    </dataValidation>
    <dataValidation type="decimal" allowBlank="1" showErrorMessage="1" sqref="E82">
      <formula1>0</formula1>
      <formula2>NaN</formula2>
    </dataValidation>
    <dataValidation type="decimal" allowBlank="1" showErrorMessage="1" sqref="E83">
      <formula1>0</formula1>
      <formula2>NaN</formula2>
    </dataValidation>
    <dataValidation type="decimal" allowBlank="1" showErrorMessage="1" sqref="E84">
      <formula1>0</formula1>
      <formula2>NaN</formula2>
    </dataValidation>
    <dataValidation type="decimal" allowBlank="1" showErrorMessage="1" sqref="E85">
      <formula1>0</formula1>
      <formula2>NaN</formula2>
    </dataValidation>
    <dataValidation type="decimal" allowBlank="1" showErrorMessage="1" sqref="E86">
      <formula1>0</formula1>
      <formula2>NaN</formula2>
    </dataValidation>
    <dataValidation type="decimal" allowBlank="1" showErrorMessage="1" sqref="E87">
      <formula1>0</formula1>
      <formula2>NaN</formula2>
    </dataValidation>
    <dataValidation type="decimal" allowBlank="1" showErrorMessage="1" sqref="E88">
      <formula1>0</formula1>
      <formula2>NaN</formula2>
    </dataValidation>
    <dataValidation type="decimal" allowBlank="1" showErrorMessage="1" sqref="E89">
      <formula1>0</formula1>
      <formula2>NaN</formula2>
    </dataValidation>
    <dataValidation type="decimal" allowBlank="1" showErrorMessage="1" sqref="E90">
      <formula1>0</formula1>
      <formula2>NaN</formula2>
    </dataValidation>
    <dataValidation type="decimal" allowBlank="1" showErrorMessage="1" sqref="E91">
      <formula1>0</formula1>
      <formula2>NaN</formula2>
    </dataValidation>
    <dataValidation type="decimal" allowBlank="1" showErrorMessage="1" sqref="E92">
      <formula1>0</formula1>
      <formula2>NaN</formula2>
    </dataValidation>
    <dataValidation type="decimal" allowBlank="1" showErrorMessage="1" sqref="E93">
      <formula1>0</formula1>
      <formula2>NaN</formula2>
    </dataValidation>
    <dataValidation type="decimal" allowBlank="1" showErrorMessage="1" sqref="E94">
      <formula1>0</formula1>
      <formula2>NaN</formula2>
    </dataValidation>
    <dataValidation type="decimal" allowBlank="1" showErrorMessage="1" sqref="E95">
      <formula1>0</formula1>
      <formula2>NaN</formula2>
    </dataValidation>
    <dataValidation type="decimal" allowBlank="1" showErrorMessage="1" sqref="E96">
      <formula1>0</formula1>
      <formula2>NaN</formula2>
    </dataValidation>
    <dataValidation type="decimal" allowBlank="1" showErrorMessage="1" sqref="E97">
      <formula1>0</formula1>
      <formula2>NaN</formula2>
    </dataValidation>
    <dataValidation type="decimal" allowBlank="1" showErrorMessage="1" sqref="E98">
      <formula1>0</formula1>
      <formula2>NaN</formula2>
    </dataValidation>
    <dataValidation type="decimal" allowBlank="1" showErrorMessage="1" sqref="E99">
      <formula1>0</formula1>
      <formula2>NaN</formula2>
    </dataValidation>
    <dataValidation type="decimal" allowBlank="1" showErrorMessage="1" sqref="F100">
      <formula1>0</formula1>
      <formula2>NaN</formula2>
    </dataValidation>
    <dataValidation type="decimal" allowBlank="1" showErrorMessage="1" sqref="F101">
      <formula1>0</formula1>
      <formula2>NaN</formula2>
    </dataValidation>
    <dataValidation type="decimal" allowBlank="1" showErrorMessage="1" sqref="F102">
      <formula1>0</formula1>
      <formula2>NaN</formula2>
    </dataValidation>
    <dataValidation type="decimal" allowBlank="1" showErrorMessage="1" sqref="F103">
      <formula1>0</formula1>
      <formula2>NaN</formula2>
    </dataValidation>
    <dataValidation type="decimal" allowBlank="1" showErrorMessage="1" sqref="F104">
      <formula1>0</formula1>
      <formula2>NaN</formula2>
    </dataValidation>
    <dataValidation type="decimal" allowBlank="1" showErrorMessage="1" sqref="F105">
      <formula1>0</formula1>
      <formula2>NaN</formula2>
    </dataValidation>
    <dataValidation type="decimal" allowBlank="1" showErrorMessage="1" sqref="F106">
      <formula1>0</formula1>
      <formula2>NaN</formula2>
    </dataValidation>
    <dataValidation type="decimal" allowBlank="1" showErrorMessage="1" sqref="F107">
      <formula1>0</formula1>
      <formula2>NaN</formula2>
    </dataValidation>
    <dataValidation type="decimal" allowBlank="1" showErrorMessage="1" sqref="F108">
      <formula1>0</formula1>
      <formula2>NaN</formula2>
    </dataValidation>
    <dataValidation type="decimal" allowBlank="1" showErrorMessage="1" sqref="F109">
      <formula1>0</formula1>
      <formula2>NaN</formula2>
    </dataValidation>
    <dataValidation type="decimal" allowBlank="1" showErrorMessage="1" sqref="F110">
      <formula1>0</formula1>
      <formula2>NaN</formula2>
    </dataValidation>
    <dataValidation type="decimal" allowBlank="1" showErrorMessage="1" sqref="F111">
      <formula1>0</formula1>
      <formula2>NaN</formula2>
    </dataValidation>
    <dataValidation type="decimal" allowBlank="1" showErrorMessage="1" sqref="F112">
      <formula1>0</formula1>
      <formula2>NaN</formula2>
    </dataValidation>
    <dataValidation type="decimal" allowBlank="1" showErrorMessage="1" sqref="F113">
      <formula1>0</formula1>
      <formula2>NaN</formula2>
    </dataValidation>
    <dataValidation type="decimal" allowBlank="1" showErrorMessage="1" sqref="F114">
      <formula1>0</formula1>
      <formula2>NaN</formula2>
    </dataValidation>
    <dataValidation type="decimal" allowBlank="1" showErrorMessage="1" sqref="F115">
      <formula1>0</formula1>
      <formula2>NaN</formula2>
    </dataValidation>
    <dataValidation type="decimal" allowBlank="1" showErrorMessage="1" sqref="F116">
      <formula1>0</formula1>
      <formula2>NaN</formula2>
    </dataValidation>
    <dataValidation type="decimal" allowBlank="1" showErrorMessage="1" sqref="F117">
      <formula1>0</formula1>
      <formula2>NaN</formula2>
    </dataValidation>
    <dataValidation type="decimal" allowBlank="1" showErrorMessage="1" sqref="F118">
      <formula1>0</formula1>
      <formula2>NaN</formula2>
    </dataValidation>
    <dataValidation type="decimal" allowBlank="1" showErrorMessage="1" sqref="F119">
      <formula1>0</formula1>
      <formula2>NaN</formula2>
    </dataValidation>
    <dataValidation type="decimal" allowBlank="1" showErrorMessage="1" sqref="F120">
      <formula1>0</formula1>
      <formula2>NaN</formula2>
    </dataValidation>
    <dataValidation type="decimal" allowBlank="1" showErrorMessage="1" sqref="F121">
      <formula1>0</formula1>
      <formula2>NaN</formula2>
    </dataValidation>
    <dataValidation type="decimal" allowBlank="1" showErrorMessage="1" sqref="F122">
      <formula1>0</formula1>
      <formula2>NaN</formula2>
    </dataValidation>
    <dataValidation type="decimal" allowBlank="1" showErrorMessage="1" sqref="F123">
      <formula1>0</formula1>
      <formula2>NaN</formula2>
    </dataValidation>
    <dataValidation type="decimal" allowBlank="1" showErrorMessage="1" sqref="F124">
      <formula1>0</formula1>
      <formula2>NaN</formula2>
    </dataValidation>
    <dataValidation type="decimal" allowBlank="1" showErrorMessage="1" sqref="F125">
      <formula1>0</formula1>
      <formula2>NaN</formula2>
    </dataValidation>
    <dataValidation type="decimal" allowBlank="1" showErrorMessage="1" sqref="F126">
      <formula1>0</formula1>
      <formula2>NaN</formula2>
    </dataValidation>
    <dataValidation type="decimal" allowBlank="1" showErrorMessage="1" sqref="F127">
      <formula1>0</formula1>
      <formula2>NaN</formula2>
    </dataValidation>
    <dataValidation type="decimal" allowBlank="1" showErrorMessage="1" sqref="F128">
      <formula1>0</formula1>
      <formula2>NaN</formula2>
    </dataValidation>
    <dataValidation type="decimal" allowBlank="1" showErrorMessage="1" sqref="F129">
      <formula1>0</formula1>
      <formula2>NaN</formula2>
    </dataValidation>
    <dataValidation type="decimal" allowBlank="1" showErrorMessage="1" sqref="F130">
      <formula1>0</formula1>
      <formula2>NaN</formula2>
    </dataValidation>
    <dataValidation type="decimal" allowBlank="1" showErrorMessage="1" sqref="F131">
      <formula1>0</formula1>
      <formula2>NaN</formula2>
    </dataValidation>
    <dataValidation type="decimal" allowBlank="1" showErrorMessage="1" sqref="F132">
      <formula1>0</formula1>
      <formula2>NaN</formula2>
    </dataValidation>
    <dataValidation type="decimal" allowBlank="1" showErrorMessage="1" sqref="F133">
      <formula1>0</formula1>
      <formula2>NaN</formula2>
    </dataValidation>
    <dataValidation type="decimal" allowBlank="1" showErrorMessage="1" sqref="F134">
      <formula1>0</formula1>
      <formula2>NaN</formula2>
    </dataValidation>
    <dataValidation type="decimal" allowBlank="1" showErrorMessage="1" sqref="F135">
      <formula1>0</formula1>
      <formula2>NaN</formula2>
    </dataValidation>
    <dataValidation type="decimal" allowBlank="1" showErrorMessage="1" sqref="F136">
      <formula1>0</formula1>
      <formula2>NaN</formula2>
    </dataValidation>
    <dataValidation type="decimal" allowBlank="1" showErrorMessage="1" sqref="F137">
      <formula1>0</formula1>
      <formula2>NaN</formula2>
    </dataValidation>
    <dataValidation type="decimal" allowBlank="1" showErrorMessage="1" sqref="F138">
      <formula1>0</formula1>
      <formula2>NaN</formula2>
    </dataValidation>
    <dataValidation type="decimal" allowBlank="1" showErrorMessage="1" sqref="F139">
      <formula1>0</formula1>
      <formula2>NaN</formula2>
    </dataValidation>
    <dataValidation type="decimal" allowBlank="1" showErrorMessage="1" sqref="F140">
      <formula1>0</formula1>
      <formula2>NaN</formula2>
    </dataValidation>
    <dataValidation type="decimal" allowBlank="1" showErrorMessage="1" sqref="F141">
      <formula1>0</formula1>
      <formula2>NaN</formula2>
    </dataValidation>
    <dataValidation type="decimal" allowBlank="1" showErrorMessage="1" sqref="F142">
      <formula1>0</formula1>
      <formula2>NaN</formula2>
    </dataValidation>
    <dataValidation type="decimal" allowBlank="1" showErrorMessage="1" sqref="F143">
      <formula1>0</formula1>
      <formula2>NaN</formula2>
    </dataValidation>
    <dataValidation type="decimal" allowBlank="1" showErrorMessage="1" sqref="F144">
      <formula1>0</formula1>
      <formula2>NaN</formula2>
    </dataValidation>
    <dataValidation type="decimal" allowBlank="1" showErrorMessage="1" sqref="F145">
      <formula1>0</formula1>
      <formula2>NaN</formula2>
    </dataValidation>
    <dataValidation type="decimal" allowBlank="1" showErrorMessage="1" sqref="F146">
      <formula1>0</formula1>
      <formula2>NaN</formula2>
    </dataValidation>
    <dataValidation type="decimal" allowBlank="1" showErrorMessage="1" sqref="F147">
      <formula1>0</formula1>
      <formula2>NaN</formula2>
    </dataValidation>
    <dataValidation type="decimal" allowBlank="1" showErrorMessage="1" sqref="F148">
      <formula1>0</formula1>
      <formula2>NaN</formula2>
    </dataValidation>
    <dataValidation type="decimal" allowBlank="1" showErrorMessage="1" sqref="F149">
      <formula1>0</formula1>
      <formula2>NaN</formula2>
    </dataValidation>
    <dataValidation type="decimal" allowBlank="1" showErrorMessage="1" sqref="F150">
      <formula1>0</formula1>
      <formula2>NaN</formula2>
    </dataValidation>
    <dataValidation type="decimal" allowBlank="1" showErrorMessage="1" sqref="F151">
      <formula1>0</formula1>
      <formula2>NaN</formula2>
    </dataValidation>
    <dataValidation type="decimal" allowBlank="1" showErrorMessage="1" sqref="F152">
      <formula1>0</formula1>
      <formula2>NaN</formula2>
    </dataValidation>
    <dataValidation type="decimal" allowBlank="1" showErrorMessage="1" sqref="F153">
      <formula1>0</formula1>
      <formula2>NaN</formula2>
    </dataValidation>
    <dataValidation type="decimal" allowBlank="1" showErrorMessage="1" sqref="F154">
      <formula1>0</formula1>
      <formula2>NaN</formula2>
    </dataValidation>
    <dataValidation type="decimal" allowBlank="1" showErrorMessage="1" sqref="F155">
      <formula1>0</formula1>
      <formula2>NaN</formula2>
    </dataValidation>
    <dataValidation type="decimal" allowBlank="1" showErrorMessage="1" sqref="F156">
      <formula1>0</formula1>
      <formula2>NaN</formula2>
    </dataValidation>
    <dataValidation type="decimal" allowBlank="1" showErrorMessage="1" sqref="F32">
      <formula1>0</formula1>
      <formula2>NaN</formula2>
    </dataValidation>
    <dataValidation type="decimal" allowBlank="1" showErrorMessage="1" sqref="F33">
      <formula1>0</formula1>
      <formula2>NaN</formula2>
    </dataValidation>
    <dataValidation type="decimal" allowBlank="1" showErrorMessage="1" sqref="F34">
      <formula1>0</formula1>
      <formula2>NaN</formula2>
    </dataValidation>
    <dataValidation type="decimal" allowBlank="1" showErrorMessage="1" sqref="F35">
      <formula1>0</formula1>
      <formula2>NaN</formula2>
    </dataValidation>
    <dataValidation type="decimal" allowBlank="1" showErrorMessage="1" sqref="F36">
      <formula1>0</formula1>
      <formula2>NaN</formula2>
    </dataValidation>
    <dataValidation type="decimal" allowBlank="1" showErrorMessage="1" sqref="F37">
      <formula1>0</formula1>
      <formula2>NaN</formula2>
    </dataValidation>
    <dataValidation type="decimal" allowBlank="1" showErrorMessage="1" sqref="F38">
      <formula1>0</formula1>
      <formula2>NaN</formula2>
    </dataValidation>
    <dataValidation type="decimal" allowBlank="1" showErrorMessage="1" sqref="F39">
      <formula1>0</formula1>
      <formula2>NaN</formula2>
    </dataValidation>
    <dataValidation type="decimal" allowBlank="1" showErrorMessage="1" sqref="F40">
      <formula1>0</formula1>
      <formula2>NaN</formula2>
    </dataValidation>
    <dataValidation type="decimal" allowBlank="1" showErrorMessage="1" sqref="F41">
      <formula1>0</formula1>
      <formula2>NaN</formula2>
    </dataValidation>
    <dataValidation type="decimal" allowBlank="1" showErrorMessage="1" sqref="F42">
      <formula1>0</formula1>
      <formula2>NaN</formula2>
    </dataValidation>
    <dataValidation type="decimal" allowBlank="1" showErrorMessage="1" sqref="F43">
      <formula1>0</formula1>
      <formula2>NaN</formula2>
    </dataValidation>
    <dataValidation type="decimal" allowBlank="1" showErrorMessage="1" sqref="F44">
      <formula1>0</formula1>
      <formula2>NaN</formula2>
    </dataValidation>
    <dataValidation type="decimal" allowBlank="1" showErrorMessage="1" sqref="F45">
      <formula1>0</formula1>
      <formula2>NaN</formula2>
    </dataValidation>
    <dataValidation type="decimal" allowBlank="1" showErrorMessage="1" sqref="F46">
      <formula1>0</formula1>
      <formula2>NaN</formula2>
    </dataValidation>
    <dataValidation type="decimal" allowBlank="1" showErrorMessage="1" sqref="F47">
      <formula1>0</formula1>
      <formula2>NaN</formula2>
    </dataValidation>
    <dataValidation type="decimal" allowBlank="1" showErrorMessage="1" sqref="F48">
      <formula1>0</formula1>
      <formula2>NaN</formula2>
    </dataValidation>
    <dataValidation type="decimal" allowBlank="1" showErrorMessage="1" sqref="F49">
      <formula1>0</formula1>
      <formula2>NaN</formula2>
    </dataValidation>
    <dataValidation type="decimal" allowBlank="1" showErrorMessage="1" sqref="F50">
      <formula1>0</formula1>
      <formula2>NaN</formula2>
    </dataValidation>
    <dataValidation type="decimal" allowBlank="1" showErrorMessage="1" sqref="F51">
      <formula1>0</formula1>
      <formula2>NaN</formula2>
    </dataValidation>
    <dataValidation type="decimal" allowBlank="1" showErrorMessage="1" sqref="F52">
      <formula1>0</formula1>
      <formula2>NaN</formula2>
    </dataValidation>
    <dataValidation type="decimal" allowBlank="1" showErrorMessage="1" sqref="F53">
      <formula1>0</formula1>
      <formula2>NaN</formula2>
    </dataValidation>
    <dataValidation type="decimal" allowBlank="1" showErrorMessage="1" sqref="F54">
      <formula1>0</formula1>
      <formula2>NaN</formula2>
    </dataValidation>
    <dataValidation type="decimal" allowBlank="1" showErrorMessage="1" sqref="F55">
      <formula1>0</formula1>
      <formula2>NaN</formula2>
    </dataValidation>
    <dataValidation type="decimal" allowBlank="1" showErrorMessage="1" sqref="F56">
      <formula1>0</formula1>
      <formula2>NaN</formula2>
    </dataValidation>
    <dataValidation type="decimal" allowBlank="1" showErrorMessage="1" sqref="F57">
      <formula1>0</formula1>
      <formula2>NaN</formula2>
    </dataValidation>
    <dataValidation type="decimal" allowBlank="1" showErrorMessage="1" sqref="F58">
      <formula1>0</formula1>
      <formula2>NaN</formula2>
    </dataValidation>
    <dataValidation type="decimal" allowBlank="1" showErrorMessage="1" sqref="F59">
      <formula1>0</formula1>
      <formula2>NaN</formula2>
    </dataValidation>
    <dataValidation type="decimal" allowBlank="1" showErrorMessage="1" sqref="F60">
      <formula1>0</formula1>
      <formula2>NaN</formula2>
    </dataValidation>
    <dataValidation type="decimal" allowBlank="1" showErrorMessage="1" sqref="F61">
      <formula1>0</formula1>
      <formula2>NaN</formula2>
    </dataValidation>
    <dataValidation type="decimal" allowBlank="1" showErrorMessage="1" sqref="F62">
      <formula1>0</formula1>
      <formula2>NaN</formula2>
    </dataValidation>
    <dataValidation type="decimal" allowBlank="1" showErrorMessage="1" sqref="F63">
      <formula1>0</formula1>
      <formula2>NaN</formula2>
    </dataValidation>
    <dataValidation type="decimal" allowBlank="1" showErrorMessage="1" sqref="F64">
      <formula1>0</formula1>
      <formula2>NaN</formula2>
    </dataValidation>
    <dataValidation type="decimal" allowBlank="1" showErrorMessage="1" sqref="F65">
      <formula1>0</formula1>
      <formula2>NaN</formula2>
    </dataValidation>
    <dataValidation type="decimal" allowBlank="1" showErrorMessage="1" sqref="F66">
      <formula1>0</formula1>
      <formula2>NaN</formula2>
    </dataValidation>
    <dataValidation type="decimal" allowBlank="1" showErrorMessage="1" sqref="F67">
      <formula1>0</formula1>
      <formula2>NaN</formula2>
    </dataValidation>
    <dataValidation type="decimal" allowBlank="1" showErrorMessage="1" sqref="F68">
      <formula1>0</formula1>
      <formula2>NaN</formula2>
    </dataValidation>
    <dataValidation type="decimal" allowBlank="1" showErrorMessage="1" sqref="F69">
      <formula1>0</formula1>
      <formula2>NaN</formula2>
    </dataValidation>
    <dataValidation type="decimal" allowBlank="1" showErrorMessage="1" sqref="F70">
      <formula1>0</formula1>
      <formula2>NaN</formula2>
    </dataValidation>
    <dataValidation type="decimal" allowBlank="1" showErrorMessage="1" sqref="F71">
      <formula1>0</formula1>
      <formula2>NaN</formula2>
    </dataValidation>
    <dataValidation type="decimal" allowBlank="1" showErrorMessage="1" sqref="F72">
      <formula1>0</formula1>
      <formula2>NaN</formula2>
    </dataValidation>
    <dataValidation type="decimal" allowBlank="1" showErrorMessage="1" sqref="F73">
      <formula1>0</formula1>
      <formula2>NaN</formula2>
    </dataValidation>
    <dataValidation type="decimal" allowBlank="1" showErrorMessage="1" sqref="F74">
      <formula1>0</formula1>
      <formula2>NaN</formula2>
    </dataValidation>
    <dataValidation type="decimal" allowBlank="1" showErrorMessage="1" sqref="F75">
      <formula1>0</formula1>
      <formula2>NaN</formula2>
    </dataValidation>
    <dataValidation type="decimal" allowBlank="1" showErrorMessage="1" sqref="F76">
      <formula1>0</formula1>
      <formula2>NaN</formula2>
    </dataValidation>
    <dataValidation type="decimal" allowBlank="1" showErrorMessage="1" sqref="F77">
      <formula1>0</formula1>
      <formula2>NaN</formula2>
    </dataValidation>
    <dataValidation type="decimal" allowBlank="1" showErrorMessage="1" sqref="F78">
      <formula1>0</formula1>
      <formula2>NaN</formula2>
    </dataValidation>
    <dataValidation type="decimal" allowBlank="1" showErrorMessage="1" sqref="F79">
      <formula1>0</formula1>
      <formula2>NaN</formula2>
    </dataValidation>
    <dataValidation type="decimal" allowBlank="1" showErrorMessage="1" sqref="F80">
      <formula1>0</formula1>
      <formula2>NaN</formula2>
    </dataValidation>
    <dataValidation type="decimal" allowBlank="1" showErrorMessage="1" sqref="F81">
      <formula1>0</formula1>
      <formula2>NaN</formula2>
    </dataValidation>
    <dataValidation type="decimal" allowBlank="1" showErrorMessage="1" sqref="F82">
      <formula1>0</formula1>
      <formula2>NaN</formula2>
    </dataValidation>
    <dataValidation type="decimal" allowBlank="1" showErrorMessage="1" sqref="F83">
      <formula1>0</formula1>
      <formula2>NaN</formula2>
    </dataValidation>
    <dataValidation type="decimal" allowBlank="1" showErrorMessage="1" sqref="F84">
      <formula1>0</formula1>
      <formula2>NaN</formula2>
    </dataValidation>
    <dataValidation type="decimal" allowBlank="1" showErrorMessage="1" sqref="F85">
      <formula1>0</formula1>
      <formula2>NaN</formula2>
    </dataValidation>
    <dataValidation type="decimal" allowBlank="1" showErrorMessage="1" sqref="F86">
      <formula1>0</formula1>
      <formula2>NaN</formula2>
    </dataValidation>
    <dataValidation type="decimal" allowBlank="1" showErrorMessage="1" sqref="F87">
      <formula1>0</formula1>
      <formula2>NaN</formula2>
    </dataValidation>
    <dataValidation type="decimal" allowBlank="1" showErrorMessage="1" sqref="F88">
      <formula1>0</formula1>
      <formula2>NaN</formula2>
    </dataValidation>
    <dataValidation type="decimal" allowBlank="1" showErrorMessage="1" sqref="F89">
      <formula1>0</formula1>
      <formula2>NaN</formula2>
    </dataValidation>
    <dataValidation type="decimal" allowBlank="1" showErrorMessage="1" sqref="F90">
      <formula1>0</formula1>
      <formula2>NaN</formula2>
    </dataValidation>
    <dataValidation type="decimal" allowBlank="1" showErrorMessage="1" sqref="F91">
      <formula1>0</formula1>
      <formula2>NaN</formula2>
    </dataValidation>
    <dataValidation type="decimal" allowBlank="1" showErrorMessage="1" sqref="F92">
      <formula1>0</formula1>
      <formula2>NaN</formula2>
    </dataValidation>
    <dataValidation type="decimal" allowBlank="1" showErrorMessage="1" sqref="F93">
      <formula1>0</formula1>
      <formula2>NaN</formula2>
    </dataValidation>
    <dataValidation type="decimal" allowBlank="1" showErrorMessage="1" sqref="F94">
      <formula1>0</formula1>
      <formula2>NaN</formula2>
    </dataValidation>
    <dataValidation type="decimal" allowBlank="1" showErrorMessage="1" sqref="F95">
      <formula1>0</formula1>
      <formula2>NaN</formula2>
    </dataValidation>
    <dataValidation type="decimal" allowBlank="1" showErrorMessage="1" sqref="F96">
      <formula1>0</formula1>
      <formula2>NaN</formula2>
    </dataValidation>
    <dataValidation type="decimal" allowBlank="1" showErrorMessage="1" sqref="F97">
      <formula1>0</formula1>
      <formula2>NaN</formula2>
    </dataValidation>
    <dataValidation type="decimal" allowBlank="1" showErrorMessage="1" sqref="F98">
      <formula1>0</formula1>
      <formula2>NaN</formula2>
    </dataValidation>
    <dataValidation type="decimal" allowBlank="1" showErrorMessage="1" sqref="F99">
      <formula1>0</formula1>
      <formula2>NaN</formula2>
    </dataValidation>
    <dataValidation type="decimal" allowBlank="1" showErrorMessage="1" sqref="G100">
      <formula1>0</formula1>
      <formula2>NaN</formula2>
    </dataValidation>
    <dataValidation type="decimal" allowBlank="1" showErrorMessage="1" sqref="G101">
      <formula1>0</formula1>
      <formula2>NaN</formula2>
    </dataValidation>
    <dataValidation type="decimal" allowBlank="1" showErrorMessage="1" sqref="G102">
      <formula1>0</formula1>
      <formula2>NaN</formula2>
    </dataValidation>
    <dataValidation type="decimal" allowBlank="1" showErrorMessage="1" sqref="G103">
      <formula1>0</formula1>
      <formula2>NaN</formula2>
    </dataValidation>
    <dataValidation type="decimal" allowBlank="1" showErrorMessage="1" sqref="G104">
      <formula1>0</formula1>
      <formula2>NaN</formula2>
    </dataValidation>
    <dataValidation type="decimal" allowBlank="1" showErrorMessage="1" sqref="G105">
      <formula1>0</formula1>
      <formula2>NaN</formula2>
    </dataValidation>
    <dataValidation type="decimal" allowBlank="1" showErrorMessage="1" sqref="G106">
      <formula1>0</formula1>
      <formula2>NaN</formula2>
    </dataValidation>
    <dataValidation type="decimal" allowBlank="1" showErrorMessage="1" sqref="G107">
      <formula1>0</formula1>
      <formula2>NaN</formula2>
    </dataValidation>
    <dataValidation type="decimal" allowBlank="1" showErrorMessage="1" sqref="G108">
      <formula1>0</formula1>
      <formula2>NaN</formula2>
    </dataValidation>
    <dataValidation type="decimal" allowBlank="1" showErrorMessage="1" sqref="G109">
      <formula1>0</formula1>
      <formula2>NaN</formula2>
    </dataValidation>
    <dataValidation type="decimal" allowBlank="1" showErrorMessage="1" sqref="G110">
      <formula1>0</formula1>
      <formula2>NaN</formula2>
    </dataValidation>
    <dataValidation type="decimal" allowBlank="1" showErrorMessage="1" sqref="G111">
      <formula1>0</formula1>
      <formula2>NaN</formula2>
    </dataValidation>
    <dataValidation type="decimal" allowBlank="1" showErrorMessage="1" sqref="G112">
      <formula1>0</formula1>
      <formula2>NaN</formula2>
    </dataValidation>
    <dataValidation type="decimal" allowBlank="1" showErrorMessage="1" sqref="G113">
      <formula1>0</formula1>
      <formula2>NaN</formula2>
    </dataValidation>
    <dataValidation type="decimal" allowBlank="1" showErrorMessage="1" sqref="G114">
      <formula1>0</formula1>
      <formula2>NaN</formula2>
    </dataValidation>
    <dataValidation type="decimal" allowBlank="1" showErrorMessage="1" sqref="G115">
      <formula1>0</formula1>
      <formula2>NaN</formula2>
    </dataValidation>
    <dataValidation type="decimal" allowBlank="1" showErrorMessage="1" sqref="G116">
      <formula1>0</formula1>
      <formula2>NaN</formula2>
    </dataValidation>
    <dataValidation type="decimal" allowBlank="1" showErrorMessage="1" sqref="G117">
      <formula1>0</formula1>
      <formula2>NaN</formula2>
    </dataValidation>
    <dataValidation type="decimal" allowBlank="1" showErrorMessage="1" sqref="G118">
      <formula1>0</formula1>
      <formula2>NaN</formula2>
    </dataValidation>
    <dataValidation type="decimal" allowBlank="1" showErrorMessage="1" sqref="G119">
      <formula1>0</formula1>
      <formula2>NaN</formula2>
    </dataValidation>
    <dataValidation type="decimal" allowBlank="1" showErrorMessage="1" sqref="G120">
      <formula1>0</formula1>
      <formula2>NaN</formula2>
    </dataValidation>
    <dataValidation type="decimal" allowBlank="1" showErrorMessage="1" sqref="G121">
      <formula1>0</formula1>
      <formula2>NaN</formula2>
    </dataValidation>
    <dataValidation type="decimal" allowBlank="1" showErrorMessage="1" sqref="G123">
      <formula1>0</formula1>
      <formula2>NaN</formula2>
    </dataValidation>
    <dataValidation type="decimal" allowBlank="1" showErrorMessage="1" sqref="G124">
      <formula1>0</formula1>
      <formula2>NaN</formula2>
    </dataValidation>
    <dataValidation type="decimal" allowBlank="1" showErrorMessage="1" sqref="G125">
      <formula1>0</formula1>
      <formula2>NaN</formula2>
    </dataValidation>
    <dataValidation type="decimal" allowBlank="1" showErrorMessage="1" sqref="G126">
      <formula1>0</formula1>
      <formula2>NaN</formula2>
    </dataValidation>
    <dataValidation type="decimal" allowBlank="1" showErrorMessage="1" sqref="G127">
      <formula1>0</formula1>
      <formula2>NaN</formula2>
    </dataValidation>
    <dataValidation type="decimal" allowBlank="1" showErrorMessage="1" sqref="G128">
      <formula1>0</formula1>
      <formula2>NaN</formula2>
    </dataValidation>
    <dataValidation type="decimal" allowBlank="1" showErrorMessage="1" sqref="G129">
      <formula1>0</formula1>
      <formula2>NaN</formula2>
    </dataValidation>
    <dataValidation type="decimal" allowBlank="1" showErrorMessage="1" sqref="G130">
      <formula1>0</formula1>
      <formula2>NaN</formula2>
    </dataValidation>
    <dataValidation type="decimal" allowBlank="1" showErrorMessage="1" sqref="G131">
      <formula1>0</formula1>
      <formula2>NaN</formula2>
    </dataValidation>
    <dataValidation type="decimal" allowBlank="1" showErrorMessage="1" sqref="G132">
      <formula1>0</formula1>
      <formula2>NaN</formula2>
    </dataValidation>
    <dataValidation type="decimal" allowBlank="1" showErrorMessage="1" sqref="G133">
      <formula1>0</formula1>
      <formula2>NaN</formula2>
    </dataValidation>
    <dataValidation type="decimal" allowBlank="1" showErrorMessage="1" sqref="G134">
      <formula1>0</formula1>
      <formula2>NaN</formula2>
    </dataValidation>
    <dataValidation type="decimal" allowBlank="1" showErrorMessage="1" sqref="G135">
      <formula1>0</formula1>
      <formula2>NaN</formula2>
    </dataValidation>
    <dataValidation type="decimal" allowBlank="1" showErrorMessage="1" sqref="G136">
      <formula1>0</formula1>
      <formula2>NaN</formula2>
    </dataValidation>
    <dataValidation type="decimal" allowBlank="1" showErrorMessage="1" sqref="G137">
      <formula1>0</formula1>
      <formula2>NaN</formula2>
    </dataValidation>
    <dataValidation type="decimal" allowBlank="1" showErrorMessage="1" sqref="G138">
      <formula1>0</formula1>
      <formula2>NaN</formula2>
    </dataValidation>
    <dataValidation type="decimal" allowBlank="1" showErrorMessage="1" sqref="G139">
      <formula1>0</formula1>
      <formula2>NaN</formula2>
    </dataValidation>
    <dataValidation type="decimal" allowBlank="1" showErrorMessage="1" sqref="G140">
      <formula1>0</formula1>
      <formula2>NaN</formula2>
    </dataValidation>
    <dataValidation type="decimal" allowBlank="1" showErrorMessage="1" sqref="G141">
      <formula1>0</formula1>
      <formula2>NaN</formula2>
    </dataValidation>
    <dataValidation type="decimal" allowBlank="1" showErrorMessage="1" sqref="G142">
      <formula1>0</formula1>
      <formula2>NaN</formula2>
    </dataValidation>
    <dataValidation type="decimal" allowBlank="1" showErrorMessage="1" sqref="G143">
      <formula1>0</formula1>
      <formula2>NaN</formula2>
    </dataValidation>
    <dataValidation type="decimal" allowBlank="1" showErrorMessage="1" sqref="G144">
      <formula1>0</formula1>
      <formula2>NaN</formula2>
    </dataValidation>
    <dataValidation type="decimal" allowBlank="1" showErrorMessage="1" sqref="G145">
      <formula1>0</formula1>
      <formula2>NaN</formula2>
    </dataValidation>
    <dataValidation type="decimal" allowBlank="1" showErrorMessage="1" sqref="G146">
      <formula1>0</formula1>
      <formula2>NaN</formula2>
    </dataValidation>
    <dataValidation type="decimal" allowBlank="1" showErrorMessage="1" sqref="G147">
      <formula1>0</formula1>
      <formula2>NaN</formula2>
    </dataValidation>
    <dataValidation type="decimal" allowBlank="1" showErrorMessage="1" sqref="G148">
      <formula1>0</formula1>
      <formula2>NaN</formula2>
    </dataValidation>
    <dataValidation type="decimal" allowBlank="1" showErrorMessage="1" sqref="G149">
      <formula1>0</formula1>
      <formula2>NaN</formula2>
    </dataValidation>
    <dataValidation type="decimal" allowBlank="1" showErrorMessage="1" sqref="G150">
      <formula1>0</formula1>
      <formula2>NaN</formula2>
    </dataValidation>
    <dataValidation type="decimal" allowBlank="1" showErrorMessage="1" sqref="G151">
      <formula1>0</formula1>
      <formula2>NaN</formula2>
    </dataValidation>
    <dataValidation type="decimal" allowBlank="1" showErrorMessage="1" sqref="G152">
      <formula1>0</formula1>
      <formula2>NaN</formula2>
    </dataValidation>
    <dataValidation type="decimal" allowBlank="1" showErrorMessage="1" sqref="G153">
      <formula1>0</formula1>
      <formula2>NaN</formula2>
    </dataValidation>
    <dataValidation type="decimal" allowBlank="1" showErrorMessage="1" sqref="G154">
      <formula1>0</formula1>
      <formula2>NaN</formula2>
    </dataValidation>
    <dataValidation type="decimal" allowBlank="1" showErrorMessage="1" sqref="G155">
      <formula1>0</formula1>
      <formula2>NaN</formula2>
    </dataValidation>
    <dataValidation type="decimal" allowBlank="1" showErrorMessage="1" sqref="G156">
      <formula1>0</formula1>
      <formula2>NaN</formula2>
    </dataValidation>
    <dataValidation type="decimal" allowBlank="1" showErrorMessage="1" sqref="G32">
      <formula1>0</formula1>
      <formula2>NaN</formula2>
    </dataValidation>
    <dataValidation type="decimal" allowBlank="1" showErrorMessage="1" sqref="G33">
      <formula1>0</formula1>
      <formula2>NaN</formula2>
    </dataValidation>
    <dataValidation type="decimal" allowBlank="1" showErrorMessage="1" sqref="G34">
      <formula1>0</formula1>
      <formula2>NaN</formula2>
    </dataValidation>
    <dataValidation type="decimal" allowBlank="1" showErrorMessage="1" sqref="G35">
      <formula1>0</formula1>
      <formula2>NaN</formula2>
    </dataValidation>
    <dataValidation type="decimal" allowBlank="1" showErrorMessage="1" sqref="G36">
      <formula1>0</formula1>
      <formula2>NaN</formula2>
    </dataValidation>
    <dataValidation type="decimal" allowBlank="1" showErrorMessage="1" sqref="G37">
      <formula1>0</formula1>
      <formula2>NaN</formula2>
    </dataValidation>
    <dataValidation type="decimal" allowBlank="1" showErrorMessage="1" sqref="G38">
      <formula1>0</formula1>
      <formula2>NaN</formula2>
    </dataValidation>
    <dataValidation type="decimal" allowBlank="1" showErrorMessage="1" sqref="G39">
      <formula1>0</formula1>
      <formula2>NaN</formula2>
    </dataValidation>
    <dataValidation type="decimal" allowBlank="1" showErrorMessage="1" sqref="G40">
      <formula1>0</formula1>
      <formula2>NaN</formula2>
    </dataValidation>
    <dataValidation type="decimal" allowBlank="1" showErrorMessage="1" sqref="G41">
      <formula1>0</formula1>
      <formula2>NaN</formula2>
    </dataValidation>
    <dataValidation type="decimal" allowBlank="1" showErrorMessage="1" sqref="G42">
      <formula1>0</formula1>
      <formula2>NaN</formula2>
    </dataValidation>
    <dataValidation type="decimal" allowBlank="1" showErrorMessage="1" sqref="G43">
      <formula1>0</formula1>
      <formula2>NaN</formula2>
    </dataValidation>
    <dataValidation type="decimal" allowBlank="1" showErrorMessage="1" sqref="G44">
      <formula1>0</formula1>
      <formula2>NaN</formula2>
    </dataValidation>
    <dataValidation type="decimal" allowBlank="1" showErrorMessage="1" sqref="G45">
      <formula1>0</formula1>
      <formula2>NaN</formula2>
    </dataValidation>
    <dataValidation type="decimal" allowBlank="1" showErrorMessage="1" sqref="G46">
      <formula1>0</formula1>
      <formula2>NaN</formula2>
    </dataValidation>
    <dataValidation type="decimal" allowBlank="1" showErrorMessage="1" sqref="G47">
      <formula1>0</formula1>
      <formula2>NaN</formula2>
    </dataValidation>
    <dataValidation type="decimal" allowBlank="1" showErrorMessage="1" sqref="G48">
      <formula1>0</formula1>
      <formula2>NaN</formula2>
    </dataValidation>
    <dataValidation type="decimal" allowBlank="1" showErrorMessage="1" sqref="G49">
      <formula1>0</formula1>
      <formula2>NaN</formula2>
    </dataValidation>
    <dataValidation type="decimal" allowBlank="1" showErrorMessage="1" sqref="G50">
      <formula1>0</formula1>
      <formula2>NaN</formula2>
    </dataValidation>
    <dataValidation type="decimal" allowBlank="1" showErrorMessage="1" sqref="G51">
      <formula1>0</formula1>
      <formula2>NaN</formula2>
    </dataValidation>
    <dataValidation type="decimal" allowBlank="1" showErrorMessage="1" sqref="G52">
      <formula1>0</formula1>
      <formula2>NaN</formula2>
    </dataValidation>
    <dataValidation type="decimal" allowBlank="1" showErrorMessage="1" sqref="G53">
      <formula1>0</formula1>
      <formula2>NaN</formula2>
    </dataValidation>
    <dataValidation type="decimal" allowBlank="1" showErrorMessage="1" sqref="G54">
      <formula1>0</formula1>
      <formula2>NaN</formula2>
    </dataValidation>
    <dataValidation type="decimal" allowBlank="1" showErrorMessage="1" sqref="G55">
      <formula1>0</formula1>
      <formula2>NaN</formula2>
    </dataValidation>
    <dataValidation type="decimal" allowBlank="1" showErrorMessage="1" sqref="G56">
      <formula1>0</formula1>
      <formula2>NaN</formula2>
    </dataValidation>
    <dataValidation type="decimal" allowBlank="1" showErrorMessage="1" sqref="G57">
      <formula1>0</formula1>
      <formula2>NaN</formula2>
    </dataValidation>
    <dataValidation type="decimal" allowBlank="1" showErrorMessage="1" sqref="G58">
      <formula1>0</formula1>
      <formula2>NaN</formula2>
    </dataValidation>
    <dataValidation type="decimal" allowBlank="1" showErrorMessage="1" sqref="G59">
      <formula1>0</formula1>
      <formula2>NaN</formula2>
    </dataValidation>
    <dataValidation type="decimal" allowBlank="1" showErrorMessage="1" sqref="G60">
      <formula1>0</formula1>
      <formula2>NaN</formula2>
    </dataValidation>
    <dataValidation type="decimal" allowBlank="1" showErrorMessage="1" sqref="G61">
      <formula1>0</formula1>
      <formula2>NaN</formula2>
    </dataValidation>
    <dataValidation type="decimal" allowBlank="1" showErrorMessage="1" sqref="G62">
      <formula1>0</formula1>
      <formula2>NaN</formula2>
    </dataValidation>
    <dataValidation type="decimal" allowBlank="1" showErrorMessage="1" sqref="G63">
      <formula1>0</formula1>
      <formula2>NaN</formula2>
    </dataValidation>
    <dataValidation type="decimal" allowBlank="1" showErrorMessage="1" sqref="G64">
      <formula1>0</formula1>
      <formula2>NaN</formula2>
    </dataValidation>
    <dataValidation type="decimal" allowBlank="1" showErrorMessage="1" sqref="G65">
      <formula1>0</formula1>
      <formula2>NaN</formula2>
    </dataValidation>
    <dataValidation type="decimal" allowBlank="1" showErrorMessage="1" sqref="G66">
      <formula1>0</formula1>
      <formula2>NaN</formula2>
    </dataValidation>
    <dataValidation type="decimal" allowBlank="1" showErrorMessage="1" sqref="G67">
      <formula1>0</formula1>
      <formula2>NaN</formula2>
    </dataValidation>
    <dataValidation type="decimal" allowBlank="1" showErrorMessage="1" sqref="G68">
      <formula1>0</formula1>
      <formula2>NaN</formula2>
    </dataValidation>
    <dataValidation type="decimal" allowBlank="1" showErrorMessage="1" sqref="G69">
      <formula1>0</formula1>
      <formula2>NaN</formula2>
    </dataValidation>
    <dataValidation type="decimal" allowBlank="1" showErrorMessage="1" sqref="G70">
      <formula1>0</formula1>
      <formula2>NaN</formula2>
    </dataValidation>
    <dataValidation type="decimal" allowBlank="1" showErrorMessage="1" sqref="G71">
      <formula1>0</formula1>
      <formula2>NaN</formula2>
    </dataValidation>
    <dataValidation type="decimal" allowBlank="1" showErrorMessage="1" sqref="G72">
      <formula1>0</formula1>
      <formula2>NaN</formula2>
    </dataValidation>
    <dataValidation type="decimal" allowBlank="1" showErrorMessage="1" sqref="G73">
      <formula1>0</formula1>
      <formula2>NaN</formula2>
    </dataValidation>
    <dataValidation type="decimal" allowBlank="1" showErrorMessage="1" sqref="G74">
      <formula1>0</formula1>
      <formula2>NaN</formula2>
    </dataValidation>
    <dataValidation type="decimal" allowBlank="1" showErrorMessage="1" sqref="G75">
      <formula1>0</formula1>
      <formula2>NaN</formula2>
    </dataValidation>
    <dataValidation type="decimal" allowBlank="1" showErrorMessage="1" sqref="G76">
      <formula1>0</formula1>
      <formula2>NaN</formula2>
    </dataValidation>
    <dataValidation type="decimal" allowBlank="1" showErrorMessage="1" sqref="G77">
      <formula1>0</formula1>
      <formula2>NaN</formula2>
    </dataValidation>
    <dataValidation type="decimal" allowBlank="1" showErrorMessage="1" sqref="G78">
      <formula1>0</formula1>
      <formula2>NaN</formula2>
    </dataValidation>
    <dataValidation type="decimal" allowBlank="1" showErrorMessage="1" sqref="G79">
      <formula1>0</formula1>
      <formula2>NaN</formula2>
    </dataValidation>
    <dataValidation type="decimal" allowBlank="1" showErrorMessage="1" sqref="G80">
      <formula1>0</formula1>
      <formula2>NaN</formula2>
    </dataValidation>
    <dataValidation type="decimal" allowBlank="1" showErrorMessage="1" sqref="G81">
      <formula1>0</formula1>
      <formula2>NaN</formula2>
    </dataValidation>
    <dataValidation type="decimal" allowBlank="1" showErrorMessage="1" sqref="G82">
      <formula1>0</formula1>
      <formula2>NaN</formula2>
    </dataValidation>
    <dataValidation type="decimal" allowBlank="1" showErrorMessage="1" sqref="G83">
      <formula1>0</formula1>
      <formula2>NaN</formula2>
    </dataValidation>
    <dataValidation type="decimal" allowBlank="1" showErrorMessage="1" sqref="G84">
      <formula1>0</formula1>
      <formula2>NaN</formula2>
    </dataValidation>
    <dataValidation type="decimal" allowBlank="1" showErrorMessage="1" sqref="G85">
      <formula1>0</formula1>
      <formula2>NaN</formula2>
    </dataValidation>
    <dataValidation type="decimal" allowBlank="1" showErrorMessage="1" sqref="G86">
      <formula1>0</formula1>
      <formula2>NaN</formula2>
    </dataValidation>
    <dataValidation type="decimal" allowBlank="1" showErrorMessage="1" sqref="G87">
      <formula1>0</formula1>
      <formula2>NaN</formula2>
    </dataValidation>
    <dataValidation type="decimal" allowBlank="1" showErrorMessage="1" sqref="G88">
      <formula1>0</formula1>
      <formula2>NaN</formula2>
    </dataValidation>
    <dataValidation type="decimal" allowBlank="1" showErrorMessage="1" sqref="G89">
      <formula1>0</formula1>
      <formula2>NaN</formula2>
    </dataValidation>
    <dataValidation type="decimal" allowBlank="1" showErrorMessage="1" sqref="G90">
      <formula1>0</formula1>
      <formula2>NaN</formula2>
    </dataValidation>
    <dataValidation type="decimal" allowBlank="1" showErrorMessage="1" sqref="G91">
      <formula1>0</formula1>
      <formula2>NaN</formula2>
    </dataValidation>
    <dataValidation type="decimal" allowBlank="1" showErrorMessage="1" sqref="G92">
      <formula1>0</formula1>
      <formula2>NaN</formula2>
    </dataValidation>
    <dataValidation type="decimal" allowBlank="1" showErrorMessage="1" sqref="G93">
      <formula1>0</formula1>
      <formula2>NaN</formula2>
    </dataValidation>
    <dataValidation type="decimal" allowBlank="1" showErrorMessage="1" sqref="G94">
      <formula1>0</formula1>
      <formula2>NaN</formula2>
    </dataValidation>
    <dataValidation type="decimal" allowBlank="1" showErrorMessage="1" sqref="G95">
      <formula1>0</formula1>
      <formula2>NaN</formula2>
    </dataValidation>
    <dataValidation type="decimal" allowBlank="1" showErrorMessage="1" sqref="G96">
      <formula1>0</formula1>
      <formula2>NaN</formula2>
    </dataValidation>
    <dataValidation type="decimal" allowBlank="1" showErrorMessage="1" sqref="G97">
      <formula1>0</formula1>
      <formula2>NaN</formula2>
    </dataValidation>
    <dataValidation type="decimal" allowBlank="1" showErrorMessage="1" sqref="G98">
      <formula1>0</formula1>
      <formula2>NaN</formula2>
    </dataValidation>
    <dataValidation type="decimal" allowBlank="1" showErrorMessage="1" sqref="G99">
      <formula1>0</formula1>
      <formula2>NaN</formula2>
    </dataValidation>
    <dataValidation type="decimal" allowBlank="1" showErrorMessage="1" sqref="H100">
      <formula1>0</formula1>
      <formula2>NaN</formula2>
    </dataValidation>
    <dataValidation type="decimal" allowBlank="1" showErrorMessage="1" sqref="H101">
      <formula1>0</formula1>
      <formula2>NaN</formula2>
    </dataValidation>
    <dataValidation type="decimal" allowBlank="1" showErrorMessage="1" sqref="H102">
      <formula1>0</formula1>
      <formula2>NaN</formula2>
    </dataValidation>
    <dataValidation type="decimal" allowBlank="1" showErrorMessage="1" sqref="H103">
      <formula1>0</formula1>
      <formula2>NaN</formula2>
    </dataValidation>
    <dataValidation type="decimal" allowBlank="1" showErrorMessage="1" sqref="H104">
      <formula1>0</formula1>
      <formula2>NaN</formula2>
    </dataValidation>
    <dataValidation type="decimal" allowBlank="1" showErrorMessage="1" sqref="H105">
      <formula1>0</formula1>
      <formula2>NaN</formula2>
    </dataValidation>
    <dataValidation type="decimal" allowBlank="1" showErrorMessage="1" sqref="H106">
      <formula1>0</formula1>
      <formula2>NaN</formula2>
    </dataValidation>
    <dataValidation type="decimal" allowBlank="1" showErrorMessage="1" sqref="H107">
      <formula1>0</formula1>
      <formula2>NaN</formula2>
    </dataValidation>
    <dataValidation type="decimal" allowBlank="1" showErrorMessage="1" sqref="H108">
      <formula1>0</formula1>
      <formula2>NaN</formula2>
    </dataValidation>
    <dataValidation type="decimal" allowBlank="1" showErrorMessage="1" sqref="H109">
      <formula1>0</formula1>
      <formula2>NaN</formula2>
    </dataValidation>
    <dataValidation type="decimal" allowBlank="1" showErrorMessage="1" sqref="H110">
      <formula1>0</formula1>
      <formula2>NaN</formula2>
    </dataValidation>
    <dataValidation type="decimal" allowBlank="1" showErrorMessage="1" sqref="H111">
      <formula1>0</formula1>
      <formula2>NaN</formula2>
    </dataValidation>
    <dataValidation type="decimal" allowBlank="1" showErrorMessage="1" sqref="H112">
      <formula1>0</formula1>
      <formula2>NaN</formula2>
    </dataValidation>
    <dataValidation type="decimal" allowBlank="1" showErrorMessage="1" sqref="H113">
      <formula1>0</formula1>
      <formula2>NaN</formula2>
    </dataValidation>
    <dataValidation type="decimal" allowBlank="1" showErrorMessage="1" sqref="H114">
      <formula1>0</formula1>
      <formula2>NaN</formula2>
    </dataValidation>
    <dataValidation type="decimal" allowBlank="1" showErrorMessage="1" sqref="H115">
      <formula1>0</formula1>
      <formula2>NaN</formula2>
    </dataValidation>
    <dataValidation type="decimal" allowBlank="1" showErrorMessage="1" sqref="H116">
      <formula1>0</formula1>
      <formula2>NaN</formula2>
    </dataValidation>
    <dataValidation type="decimal" allowBlank="1" showErrorMessage="1" sqref="H117">
      <formula1>0</formula1>
      <formula2>NaN</formula2>
    </dataValidation>
    <dataValidation type="decimal" allowBlank="1" showErrorMessage="1" sqref="H118">
      <formula1>0</formula1>
      <formula2>NaN</formula2>
    </dataValidation>
    <dataValidation type="decimal" allowBlank="1" showErrorMessage="1" sqref="H119">
      <formula1>0</formula1>
      <formula2>NaN</formula2>
    </dataValidation>
    <dataValidation type="decimal" allowBlank="1" showErrorMessage="1" sqref="H120">
      <formula1>0</formula1>
      <formula2>NaN</formula2>
    </dataValidation>
    <dataValidation type="decimal" allowBlank="1" showErrorMessage="1" sqref="H121">
      <formula1>0</formula1>
      <formula2>NaN</formula2>
    </dataValidation>
    <dataValidation type="decimal" allowBlank="1" showErrorMessage="1" sqref="H122">
      <formula1>0</formula1>
      <formula2>NaN</formula2>
    </dataValidation>
    <dataValidation type="decimal" allowBlank="1" showErrorMessage="1" sqref="H123">
      <formula1>0</formula1>
      <formula2>NaN</formula2>
    </dataValidation>
    <dataValidation type="decimal" allowBlank="1" showErrorMessage="1" sqref="H124">
      <formula1>0</formula1>
      <formula2>NaN</formula2>
    </dataValidation>
    <dataValidation type="decimal" allowBlank="1" showErrorMessage="1" sqref="H125">
      <formula1>0</formula1>
      <formula2>NaN</formula2>
    </dataValidation>
    <dataValidation type="decimal" allowBlank="1" showErrorMessage="1" sqref="H126">
      <formula1>0</formula1>
      <formula2>NaN</formula2>
    </dataValidation>
    <dataValidation type="decimal" allowBlank="1" showErrorMessage="1" sqref="H127">
      <formula1>0</formula1>
      <formula2>NaN</formula2>
    </dataValidation>
    <dataValidation type="decimal" allowBlank="1" showErrorMessage="1" sqref="H128">
      <formula1>0</formula1>
      <formula2>NaN</formula2>
    </dataValidation>
    <dataValidation type="decimal" allowBlank="1" showErrorMessage="1" sqref="H129">
      <formula1>0</formula1>
      <formula2>NaN</formula2>
    </dataValidation>
    <dataValidation type="decimal" allowBlank="1" showErrorMessage="1" sqref="H130">
      <formula1>0</formula1>
      <formula2>NaN</formula2>
    </dataValidation>
    <dataValidation type="decimal" allowBlank="1" showErrorMessage="1" sqref="H131">
      <formula1>0</formula1>
      <formula2>NaN</formula2>
    </dataValidation>
    <dataValidation type="decimal" allowBlank="1" showErrorMessage="1" sqref="H132">
      <formula1>0</formula1>
      <formula2>NaN</formula2>
    </dataValidation>
    <dataValidation type="decimal" allowBlank="1" showErrorMessage="1" sqref="H133">
      <formula1>0</formula1>
      <formula2>NaN</formula2>
    </dataValidation>
    <dataValidation type="decimal" allowBlank="1" showErrorMessage="1" sqref="H134">
      <formula1>0</formula1>
      <formula2>NaN</formula2>
    </dataValidation>
    <dataValidation type="decimal" allowBlank="1" showErrorMessage="1" sqref="H135">
      <formula1>0</formula1>
      <formula2>NaN</formula2>
    </dataValidation>
    <dataValidation type="decimal" allowBlank="1" showErrorMessage="1" sqref="H136">
      <formula1>0</formula1>
      <formula2>NaN</formula2>
    </dataValidation>
    <dataValidation type="decimal" allowBlank="1" showErrorMessage="1" sqref="H137">
      <formula1>0</formula1>
      <formula2>NaN</formula2>
    </dataValidation>
    <dataValidation type="decimal" allowBlank="1" showErrorMessage="1" sqref="H138">
      <formula1>0</formula1>
      <formula2>NaN</formula2>
    </dataValidation>
    <dataValidation type="decimal" allowBlank="1" showErrorMessage="1" sqref="H139">
      <formula1>0</formula1>
      <formula2>NaN</formula2>
    </dataValidation>
    <dataValidation type="decimal" allowBlank="1" showErrorMessage="1" sqref="H140">
      <formula1>0</formula1>
      <formula2>NaN</formula2>
    </dataValidation>
    <dataValidation type="decimal" allowBlank="1" showErrorMessage="1" sqref="H141">
      <formula1>0</formula1>
      <formula2>NaN</formula2>
    </dataValidation>
    <dataValidation type="decimal" allowBlank="1" showErrorMessage="1" sqref="H142">
      <formula1>0</formula1>
      <formula2>NaN</formula2>
    </dataValidation>
    <dataValidation type="decimal" allowBlank="1" showErrorMessage="1" sqref="H143">
      <formula1>0</formula1>
      <formula2>NaN</formula2>
    </dataValidation>
    <dataValidation type="decimal" allowBlank="1" showErrorMessage="1" sqref="H144">
      <formula1>0</formula1>
      <formula2>NaN</formula2>
    </dataValidation>
    <dataValidation type="decimal" allowBlank="1" showErrorMessage="1" sqref="H145">
      <formula1>0</formula1>
      <formula2>NaN</formula2>
    </dataValidation>
    <dataValidation type="decimal" allowBlank="1" showErrorMessage="1" sqref="H146">
      <formula1>0</formula1>
      <formula2>NaN</formula2>
    </dataValidation>
    <dataValidation type="decimal" allowBlank="1" showErrorMessage="1" sqref="H147">
      <formula1>0</formula1>
      <formula2>NaN</formula2>
    </dataValidation>
    <dataValidation type="decimal" allowBlank="1" showErrorMessage="1" sqref="H148">
      <formula1>0</formula1>
      <formula2>NaN</formula2>
    </dataValidation>
    <dataValidation type="decimal" allowBlank="1" showErrorMessage="1" sqref="H149">
      <formula1>0</formula1>
      <formula2>NaN</formula2>
    </dataValidation>
    <dataValidation type="decimal" allowBlank="1" showErrorMessage="1" sqref="H150">
      <formula1>0</formula1>
      <formula2>NaN</formula2>
    </dataValidation>
    <dataValidation type="decimal" allowBlank="1" showErrorMessage="1" sqref="H151">
      <formula1>0</formula1>
      <formula2>NaN</formula2>
    </dataValidation>
    <dataValidation type="decimal" allowBlank="1" showErrorMessage="1" sqref="H152">
      <formula1>0</formula1>
      <formula2>NaN</formula2>
    </dataValidation>
    <dataValidation type="decimal" allowBlank="1" showErrorMessage="1" sqref="H153">
      <formula1>0</formula1>
      <formula2>NaN</formula2>
    </dataValidation>
    <dataValidation type="decimal" allowBlank="1" showErrorMessage="1" sqref="H154">
      <formula1>0</formula1>
      <formula2>NaN</formula2>
    </dataValidation>
    <dataValidation type="decimal" allowBlank="1" showErrorMessage="1" sqref="H155">
      <formula1>0</formula1>
      <formula2>NaN</formula2>
    </dataValidation>
    <dataValidation type="decimal" allowBlank="1" showErrorMessage="1" sqref="H156">
      <formula1>0</formula1>
      <formula2>NaN</formula2>
    </dataValidation>
    <dataValidation type="decimal" allowBlank="1" showErrorMessage="1" sqref="H32">
      <formula1>0</formula1>
      <formula2>NaN</formula2>
    </dataValidation>
    <dataValidation type="decimal" allowBlank="1" showErrorMessage="1" sqref="H33">
      <formula1>0</formula1>
      <formula2>NaN</formula2>
    </dataValidation>
    <dataValidation type="decimal" allowBlank="1" showErrorMessage="1" sqref="H34">
      <formula1>0</formula1>
      <formula2>NaN</formula2>
    </dataValidation>
    <dataValidation type="decimal" allowBlank="1" showErrorMessage="1" sqref="H35">
      <formula1>0</formula1>
      <formula2>NaN</formula2>
    </dataValidation>
    <dataValidation type="decimal" allowBlank="1" showErrorMessage="1" sqref="H36">
      <formula1>0</formula1>
      <formula2>NaN</formula2>
    </dataValidation>
    <dataValidation type="decimal" allowBlank="1" showErrorMessage="1" sqref="H37">
      <formula1>0</formula1>
      <formula2>NaN</formula2>
    </dataValidation>
    <dataValidation type="decimal" allowBlank="1" showErrorMessage="1" sqref="H38">
      <formula1>0</formula1>
      <formula2>NaN</formula2>
    </dataValidation>
    <dataValidation type="decimal" allowBlank="1" showErrorMessage="1" sqref="H39">
      <formula1>0</formula1>
      <formula2>NaN</formula2>
    </dataValidation>
    <dataValidation type="decimal" allowBlank="1" showErrorMessage="1" sqref="H40">
      <formula1>0</formula1>
      <formula2>NaN</formula2>
    </dataValidation>
    <dataValidation type="decimal" allowBlank="1" showErrorMessage="1" sqref="H41">
      <formula1>0</formula1>
      <formula2>NaN</formula2>
    </dataValidation>
    <dataValidation type="decimal" allowBlank="1" showErrorMessage="1" sqref="H42">
      <formula1>0</formula1>
      <formula2>NaN</formula2>
    </dataValidation>
    <dataValidation type="decimal" allowBlank="1" showErrorMessage="1" sqref="H43">
      <formula1>0</formula1>
      <formula2>NaN</formula2>
    </dataValidation>
    <dataValidation type="decimal" allowBlank="1" showErrorMessage="1" sqref="H44">
      <formula1>0</formula1>
      <formula2>NaN</formula2>
    </dataValidation>
    <dataValidation type="decimal" allowBlank="1" showErrorMessage="1" sqref="H45">
      <formula1>0</formula1>
      <formula2>NaN</formula2>
    </dataValidation>
    <dataValidation type="decimal" allowBlank="1" showErrorMessage="1" sqref="H46">
      <formula1>0</formula1>
      <formula2>NaN</formula2>
    </dataValidation>
    <dataValidation type="decimal" allowBlank="1" showErrorMessage="1" sqref="H47">
      <formula1>0</formula1>
      <formula2>NaN</formula2>
    </dataValidation>
    <dataValidation type="decimal" allowBlank="1" showErrorMessage="1" sqref="H48">
      <formula1>0</formula1>
      <formula2>NaN</formula2>
    </dataValidation>
    <dataValidation type="decimal" allowBlank="1" showErrorMessage="1" sqref="H49">
      <formula1>0</formula1>
      <formula2>NaN</formula2>
    </dataValidation>
    <dataValidation type="decimal" allowBlank="1" showErrorMessage="1" sqref="H50">
      <formula1>0</formula1>
      <formula2>NaN</formula2>
    </dataValidation>
    <dataValidation type="decimal" allowBlank="1" showErrorMessage="1" sqref="H51">
      <formula1>0</formula1>
      <formula2>NaN</formula2>
    </dataValidation>
    <dataValidation type="decimal" allowBlank="1" showErrorMessage="1" sqref="H52">
      <formula1>0</formula1>
      <formula2>NaN</formula2>
    </dataValidation>
    <dataValidation type="decimal" allowBlank="1" showErrorMessage="1" sqref="H53">
      <formula1>0</formula1>
      <formula2>NaN</formula2>
    </dataValidation>
    <dataValidation type="decimal" allowBlank="1" showErrorMessage="1" sqref="H54">
      <formula1>0</formula1>
      <formula2>NaN</formula2>
    </dataValidation>
    <dataValidation type="decimal" allowBlank="1" showErrorMessage="1" sqref="H55">
      <formula1>0</formula1>
      <formula2>NaN</formula2>
    </dataValidation>
    <dataValidation type="decimal" allowBlank="1" showErrorMessage="1" sqref="H56">
      <formula1>0</formula1>
      <formula2>NaN</formula2>
    </dataValidation>
    <dataValidation type="decimal" allowBlank="1" showErrorMessage="1" sqref="H57">
      <formula1>0</formula1>
      <formula2>NaN</formula2>
    </dataValidation>
    <dataValidation type="decimal" allowBlank="1" showErrorMessage="1" sqref="H58">
      <formula1>0</formula1>
      <formula2>NaN</formula2>
    </dataValidation>
    <dataValidation type="decimal" allowBlank="1" showErrorMessage="1" sqref="H59">
      <formula1>0</formula1>
      <formula2>NaN</formula2>
    </dataValidation>
    <dataValidation type="decimal" allowBlank="1" showErrorMessage="1" sqref="H60">
      <formula1>0</formula1>
      <formula2>NaN</formula2>
    </dataValidation>
    <dataValidation type="decimal" allowBlank="1" showErrorMessage="1" sqref="H61">
      <formula1>0</formula1>
      <formula2>NaN</formula2>
    </dataValidation>
    <dataValidation type="decimal" allowBlank="1" showErrorMessage="1" sqref="H62">
      <formula1>0</formula1>
      <formula2>NaN</formula2>
    </dataValidation>
    <dataValidation type="decimal" allowBlank="1" showErrorMessage="1" sqref="H63">
      <formula1>0</formula1>
      <formula2>NaN</formula2>
    </dataValidation>
    <dataValidation type="decimal" allowBlank="1" showErrorMessage="1" sqref="H64">
      <formula1>0</formula1>
      <formula2>NaN</formula2>
    </dataValidation>
    <dataValidation type="decimal" allowBlank="1" showErrorMessage="1" sqref="H65">
      <formula1>0</formula1>
      <formula2>NaN</formula2>
    </dataValidation>
    <dataValidation type="decimal" allowBlank="1" showErrorMessage="1" sqref="H66">
      <formula1>0</formula1>
      <formula2>NaN</formula2>
    </dataValidation>
    <dataValidation type="decimal" allowBlank="1" showErrorMessage="1" sqref="H67">
      <formula1>0</formula1>
      <formula2>NaN</formula2>
    </dataValidation>
    <dataValidation type="decimal" allowBlank="1" showErrorMessage="1" sqref="H68">
      <formula1>0</formula1>
      <formula2>NaN</formula2>
    </dataValidation>
    <dataValidation type="decimal" allowBlank="1" showErrorMessage="1" sqref="H69">
      <formula1>0</formula1>
      <formula2>NaN</formula2>
    </dataValidation>
    <dataValidation type="decimal" allowBlank="1" showErrorMessage="1" sqref="H70">
      <formula1>0</formula1>
      <formula2>NaN</formula2>
    </dataValidation>
    <dataValidation type="decimal" allowBlank="1" showErrorMessage="1" sqref="H71">
      <formula1>0</formula1>
      <formula2>NaN</formula2>
    </dataValidation>
    <dataValidation type="decimal" allowBlank="1" showErrorMessage="1" sqref="H72">
      <formula1>0</formula1>
      <formula2>NaN</formula2>
    </dataValidation>
    <dataValidation type="decimal" allowBlank="1" showErrorMessage="1" sqref="H73">
      <formula1>0</formula1>
      <formula2>NaN</formula2>
    </dataValidation>
    <dataValidation type="decimal" allowBlank="1" showErrorMessage="1" sqref="H74">
      <formula1>0</formula1>
      <formula2>NaN</formula2>
    </dataValidation>
    <dataValidation type="decimal" allowBlank="1" showErrorMessage="1" sqref="H75">
      <formula1>0</formula1>
      <formula2>NaN</formula2>
    </dataValidation>
    <dataValidation type="decimal" allowBlank="1" showErrorMessage="1" sqref="H76">
      <formula1>0</formula1>
      <formula2>NaN</formula2>
    </dataValidation>
    <dataValidation type="decimal" allowBlank="1" showErrorMessage="1" sqref="H77">
      <formula1>0</formula1>
      <formula2>NaN</formula2>
    </dataValidation>
    <dataValidation type="decimal" allowBlank="1" showErrorMessage="1" sqref="H78">
      <formula1>0</formula1>
      <formula2>NaN</formula2>
    </dataValidation>
    <dataValidation type="decimal" allowBlank="1" showErrorMessage="1" sqref="H79">
      <formula1>0</formula1>
      <formula2>NaN</formula2>
    </dataValidation>
    <dataValidation type="decimal" allowBlank="1" showErrorMessage="1" sqref="H80">
      <formula1>0</formula1>
      <formula2>NaN</formula2>
    </dataValidation>
    <dataValidation type="decimal" allowBlank="1" showErrorMessage="1" sqref="H81">
      <formula1>0</formula1>
      <formula2>NaN</formula2>
    </dataValidation>
    <dataValidation type="decimal" allowBlank="1" showErrorMessage="1" sqref="H82">
      <formula1>0</formula1>
      <formula2>NaN</formula2>
    </dataValidation>
    <dataValidation type="decimal" allowBlank="1" showErrorMessage="1" sqref="H83">
      <formula1>0</formula1>
      <formula2>NaN</formula2>
    </dataValidation>
    <dataValidation type="decimal" allowBlank="1" showErrorMessage="1" sqref="H84">
      <formula1>0</formula1>
      <formula2>NaN</formula2>
    </dataValidation>
    <dataValidation type="decimal" allowBlank="1" showErrorMessage="1" sqref="H85">
      <formula1>0</formula1>
      <formula2>NaN</formula2>
    </dataValidation>
    <dataValidation type="decimal" allowBlank="1" showErrorMessage="1" sqref="H86">
      <formula1>0</formula1>
      <formula2>NaN</formula2>
    </dataValidation>
    <dataValidation type="decimal" allowBlank="1" showErrorMessage="1" sqref="H87">
      <formula1>0</formula1>
      <formula2>NaN</formula2>
    </dataValidation>
    <dataValidation type="decimal" allowBlank="1" showErrorMessage="1" sqref="H88">
      <formula1>0</formula1>
      <formula2>NaN</formula2>
    </dataValidation>
    <dataValidation type="decimal" allowBlank="1" showErrorMessage="1" sqref="H89">
      <formula1>0</formula1>
      <formula2>NaN</formula2>
    </dataValidation>
    <dataValidation type="decimal" allowBlank="1" showErrorMessage="1" sqref="H90">
      <formula1>0</formula1>
      <formula2>NaN</formula2>
    </dataValidation>
    <dataValidation type="decimal" allowBlank="1" showErrorMessage="1" sqref="H91">
      <formula1>0</formula1>
      <formula2>NaN</formula2>
    </dataValidation>
    <dataValidation type="decimal" allowBlank="1" showErrorMessage="1" sqref="H92">
      <formula1>0</formula1>
      <formula2>NaN</formula2>
    </dataValidation>
    <dataValidation type="decimal" allowBlank="1" showErrorMessage="1" sqref="H93">
      <formula1>0</formula1>
      <formula2>NaN</formula2>
    </dataValidation>
    <dataValidation type="decimal" allowBlank="1" showErrorMessage="1" sqref="H94">
      <formula1>0</formula1>
      <formula2>NaN</formula2>
    </dataValidation>
    <dataValidation type="decimal" allowBlank="1" showErrorMessage="1" sqref="H95">
      <formula1>0</formula1>
      <formula2>NaN</formula2>
    </dataValidation>
    <dataValidation type="decimal" allowBlank="1" showErrorMessage="1" sqref="H96">
      <formula1>0</formula1>
      <formula2>NaN</formula2>
    </dataValidation>
    <dataValidation type="decimal" allowBlank="1" showErrorMessage="1" sqref="H97">
      <formula1>0</formula1>
      <formula2>NaN</formula2>
    </dataValidation>
    <dataValidation type="decimal" allowBlank="1" showErrorMessage="1" sqref="H98">
      <formula1>0</formula1>
      <formula2>NaN</formula2>
    </dataValidation>
    <dataValidation type="decimal" allowBlank="1" showErrorMessage="1" sqref="H99">
      <formula1>0</formula1>
      <formula2>NaN</formula2>
    </dataValidation>
    <dataValidation type="decimal" allowBlank="1" showErrorMessage="1" sqref="I100">
      <formula1>0</formula1>
      <formula2>NaN</formula2>
    </dataValidation>
    <dataValidation type="decimal" allowBlank="1" showErrorMessage="1" sqref="I101">
      <formula1>0</formula1>
      <formula2>NaN</formula2>
    </dataValidation>
    <dataValidation type="decimal" allowBlank="1" showErrorMessage="1" sqref="I102">
      <formula1>0</formula1>
      <formula2>NaN</formula2>
    </dataValidation>
    <dataValidation type="decimal" allowBlank="1" showErrorMessage="1" sqref="I103">
      <formula1>0</formula1>
      <formula2>NaN</formula2>
    </dataValidation>
    <dataValidation type="decimal" allowBlank="1" showErrorMessage="1" sqref="I104">
      <formula1>0</formula1>
      <formula2>NaN</formula2>
    </dataValidation>
    <dataValidation type="decimal" allowBlank="1" showErrorMessage="1" sqref="I105">
      <formula1>0</formula1>
      <formula2>NaN</formula2>
    </dataValidation>
    <dataValidation type="decimal" allowBlank="1" showErrorMessage="1" sqref="I106">
      <formula1>0</formula1>
      <formula2>NaN</formula2>
    </dataValidation>
    <dataValidation type="decimal" allowBlank="1" showErrorMessage="1" sqref="I107">
      <formula1>0</formula1>
      <formula2>NaN</formula2>
    </dataValidation>
    <dataValidation type="decimal" allowBlank="1" showErrorMessage="1" sqref="I108">
      <formula1>0</formula1>
      <formula2>NaN</formula2>
    </dataValidation>
    <dataValidation type="decimal" allowBlank="1" showErrorMessage="1" sqref="I109">
      <formula1>0</formula1>
      <formula2>NaN</formula2>
    </dataValidation>
    <dataValidation type="decimal" allowBlank="1" showErrorMessage="1" sqref="I110">
      <formula1>0</formula1>
      <formula2>NaN</formula2>
    </dataValidation>
    <dataValidation type="decimal" allowBlank="1" showErrorMessage="1" sqref="I111">
      <formula1>0</formula1>
      <formula2>NaN</formula2>
    </dataValidation>
    <dataValidation type="decimal" allowBlank="1" showErrorMessage="1" sqref="I112">
      <formula1>0</formula1>
      <formula2>NaN</formula2>
    </dataValidation>
    <dataValidation type="decimal" allowBlank="1" showErrorMessage="1" sqref="I113">
      <formula1>0</formula1>
      <formula2>NaN</formula2>
    </dataValidation>
    <dataValidation type="decimal" allowBlank="1" showErrorMessage="1" sqref="I114">
      <formula1>0</formula1>
      <formula2>NaN</formula2>
    </dataValidation>
    <dataValidation type="decimal" allowBlank="1" showErrorMessage="1" sqref="I115">
      <formula1>0</formula1>
      <formula2>NaN</formula2>
    </dataValidation>
    <dataValidation type="decimal" allowBlank="1" showErrorMessage="1" sqref="I116">
      <formula1>0</formula1>
      <formula2>NaN</formula2>
    </dataValidation>
    <dataValidation type="decimal" allowBlank="1" showErrorMessage="1" sqref="I117">
      <formula1>0</formula1>
      <formula2>NaN</formula2>
    </dataValidation>
    <dataValidation type="decimal" allowBlank="1" showErrorMessage="1" sqref="I118">
      <formula1>0</formula1>
      <formula2>NaN</formula2>
    </dataValidation>
    <dataValidation type="decimal" allowBlank="1" showErrorMessage="1" sqref="I119">
      <formula1>0</formula1>
      <formula2>NaN</formula2>
    </dataValidation>
    <dataValidation type="decimal" allowBlank="1" showErrorMessage="1" sqref="I120">
      <formula1>0</formula1>
      <formula2>NaN</formula2>
    </dataValidation>
    <dataValidation type="decimal" allowBlank="1" showErrorMessage="1" sqref="I121">
      <formula1>0</formula1>
      <formula2>NaN</formula2>
    </dataValidation>
    <dataValidation type="decimal" allowBlank="1" showErrorMessage="1" sqref="I122">
      <formula1>0</formula1>
      <formula2>NaN</formula2>
    </dataValidation>
    <dataValidation type="decimal" allowBlank="1" showErrorMessage="1" sqref="I123">
      <formula1>0</formula1>
      <formula2>NaN</formula2>
    </dataValidation>
    <dataValidation type="decimal" allowBlank="1" showErrorMessage="1" sqref="I124">
      <formula1>0</formula1>
      <formula2>NaN</formula2>
    </dataValidation>
    <dataValidation type="decimal" allowBlank="1" showErrorMessage="1" sqref="I125">
      <formula1>0</formula1>
      <formula2>NaN</formula2>
    </dataValidation>
    <dataValidation type="decimal" allowBlank="1" showErrorMessage="1" sqref="I126">
      <formula1>0</formula1>
      <formula2>NaN</formula2>
    </dataValidation>
    <dataValidation type="decimal" allowBlank="1" showErrorMessage="1" sqref="I127">
      <formula1>0</formula1>
      <formula2>NaN</formula2>
    </dataValidation>
    <dataValidation type="decimal" allowBlank="1" showErrorMessage="1" sqref="I128">
      <formula1>0</formula1>
      <formula2>NaN</formula2>
    </dataValidation>
    <dataValidation type="decimal" allowBlank="1" showErrorMessage="1" sqref="I129">
      <formula1>0</formula1>
      <formula2>NaN</formula2>
    </dataValidation>
    <dataValidation type="decimal" allowBlank="1" showErrorMessage="1" sqref="I130">
      <formula1>0</formula1>
      <formula2>NaN</formula2>
    </dataValidation>
    <dataValidation type="decimal" allowBlank="1" showErrorMessage="1" sqref="I131">
      <formula1>0</formula1>
      <formula2>NaN</formula2>
    </dataValidation>
    <dataValidation type="decimal" allowBlank="1" showErrorMessage="1" sqref="I132">
      <formula1>0</formula1>
      <formula2>NaN</formula2>
    </dataValidation>
    <dataValidation type="decimal" allowBlank="1" showErrorMessage="1" sqref="I133">
      <formula1>0</formula1>
      <formula2>NaN</formula2>
    </dataValidation>
    <dataValidation type="decimal" allowBlank="1" showErrorMessage="1" sqref="I134">
      <formula1>0</formula1>
      <formula2>NaN</formula2>
    </dataValidation>
    <dataValidation type="decimal" allowBlank="1" showErrorMessage="1" sqref="I135">
      <formula1>0</formula1>
      <formula2>NaN</formula2>
    </dataValidation>
    <dataValidation type="decimal" allowBlank="1" showErrorMessage="1" sqref="I136">
      <formula1>0</formula1>
      <formula2>NaN</formula2>
    </dataValidation>
    <dataValidation type="decimal" allowBlank="1" showErrorMessage="1" sqref="I137">
      <formula1>0</formula1>
      <formula2>NaN</formula2>
    </dataValidation>
    <dataValidation type="decimal" allowBlank="1" showErrorMessage="1" sqref="I138">
      <formula1>0</formula1>
      <formula2>NaN</formula2>
    </dataValidation>
    <dataValidation type="decimal" allowBlank="1" showErrorMessage="1" sqref="I139">
      <formula1>0</formula1>
      <formula2>NaN</formula2>
    </dataValidation>
    <dataValidation type="decimal" allowBlank="1" showErrorMessage="1" sqref="I140">
      <formula1>0</formula1>
      <formula2>NaN</formula2>
    </dataValidation>
    <dataValidation type="decimal" allowBlank="1" showErrorMessage="1" sqref="I141">
      <formula1>0</formula1>
      <formula2>NaN</formula2>
    </dataValidation>
    <dataValidation type="decimal" allowBlank="1" showErrorMessage="1" sqref="I142">
      <formula1>0</formula1>
      <formula2>NaN</formula2>
    </dataValidation>
    <dataValidation type="decimal" allowBlank="1" showErrorMessage="1" sqref="I143">
      <formula1>0</formula1>
      <formula2>NaN</formula2>
    </dataValidation>
    <dataValidation type="decimal" allowBlank="1" showErrorMessage="1" sqref="I144">
      <formula1>0</formula1>
      <formula2>NaN</formula2>
    </dataValidation>
    <dataValidation type="decimal" allowBlank="1" showErrorMessage="1" sqref="I145">
      <formula1>0</formula1>
      <formula2>NaN</formula2>
    </dataValidation>
    <dataValidation type="decimal" allowBlank="1" showErrorMessage="1" sqref="I146">
      <formula1>0</formula1>
      <formula2>NaN</formula2>
    </dataValidation>
    <dataValidation type="decimal" allowBlank="1" showErrorMessage="1" sqref="I147">
      <formula1>0</formula1>
      <formula2>NaN</formula2>
    </dataValidation>
    <dataValidation type="decimal" allowBlank="1" showErrorMessage="1" sqref="I148">
      <formula1>0</formula1>
      <formula2>NaN</formula2>
    </dataValidation>
    <dataValidation type="decimal" allowBlank="1" showErrorMessage="1" sqref="I149">
      <formula1>0</formula1>
      <formula2>NaN</formula2>
    </dataValidation>
    <dataValidation type="decimal" allowBlank="1" showErrorMessage="1" sqref="I150">
      <formula1>0</formula1>
      <formula2>NaN</formula2>
    </dataValidation>
    <dataValidation type="decimal" allowBlank="1" showErrorMessage="1" sqref="I151">
      <formula1>0</formula1>
      <formula2>NaN</formula2>
    </dataValidation>
    <dataValidation type="decimal" allowBlank="1" showErrorMessage="1" sqref="I152">
      <formula1>0</formula1>
      <formula2>NaN</formula2>
    </dataValidation>
    <dataValidation type="decimal" allowBlank="1" showErrorMessage="1" sqref="I153">
      <formula1>0</formula1>
      <formula2>NaN</formula2>
    </dataValidation>
    <dataValidation type="decimal" allowBlank="1" showErrorMessage="1" sqref="I154">
      <formula1>0</formula1>
      <formula2>NaN</formula2>
    </dataValidation>
    <dataValidation type="decimal" allowBlank="1" showErrorMessage="1" sqref="I155">
      <formula1>0</formula1>
      <formula2>NaN</formula2>
    </dataValidation>
    <dataValidation type="decimal" allowBlank="1" showErrorMessage="1" sqref="I156">
      <formula1>0</formula1>
      <formula2>NaN</formula2>
    </dataValidation>
    <dataValidation type="decimal" allowBlank="1" showErrorMessage="1" sqref="I32">
      <formula1>0</formula1>
      <formula2>NaN</formula2>
    </dataValidation>
    <dataValidation type="decimal" allowBlank="1" showErrorMessage="1" sqref="I33">
      <formula1>0</formula1>
      <formula2>NaN</formula2>
    </dataValidation>
    <dataValidation type="decimal" allowBlank="1" showErrorMessage="1" sqref="I34">
      <formula1>0</formula1>
      <formula2>NaN</formula2>
    </dataValidation>
    <dataValidation type="decimal" allowBlank="1" showErrorMessage="1" sqref="I35">
      <formula1>0</formula1>
      <formula2>NaN</formula2>
    </dataValidation>
    <dataValidation type="decimal" allowBlank="1" showErrorMessage="1" sqref="I36">
      <formula1>0</formula1>
      <formula2>NaN</formula2>
    </dataValidation>
    <dataValidation type="decimal" allowBlank="1" showErrorMessage="1" sqref="I37">
      <formula1>0</formula1>
      <formula2>NaN</formula2>
    </dataValidation>
    <dataValidation type="decimal" allowBlank="1" showErrorMessage="1" sqref="I38">
      <formula1>0</formula1>
      <formula2>NaN</formula2>
    </dataValidation>
    <dataValidation type="decimal" allowBlank="1" showErrorMessage="1" sqref="I39">
      <formula1>0</formula1>
      <formula2>NaN</formula2>
    </dataValidation>
    <dataValidation type="decimal" allowBlank="1" showErrorMessage="1" sqref="I40">
      <formula1>0</formula1>
      <formula2>NaN</formula2>
    </dataValidation>
    <dataValidation type="decimal" allowBlank="1" showErrorMessage="1" sqref="I41">
      <formula1>0</formula1>
      <formula2>NaN</formula2>
    </dataValidation>
    <dataValidation type="decimal" allowBlank="1" showErrorMessage="1" sqref="I42">
      <formula1>0</formula1>
      <formula2>NaN</formula2>
    </dataValidation>
    <dataValidation type="decimal" allowBlank="1" showErrorMessage="1" sqref="I43">
      <formula1>0</formula1>
      <formula2>NaN</formula2>
    </dataValidation>
    <dataValidation type="decimal" allowBlank="1" showErrorMessage="1" sqref="I44">
      <formula1>0</formula1>
      <formula2>NaN</formula2>
    </dataValidation>
    <dataValidation type="decimal" allowBlank="1" showErrorMessage="1" sqref="I45">
      <formula1>0</formula1>
      <formula2>NaN</formula2>
    </dataValidation>
    <dataValidation type="decimal" allowBlank="1" showErrorMessage="1" sqref="I46">
      <formula1>0</formula1>
      <formula2>NaN</formula2>
    </dataValidation>
    <dataValidation type="decimal" allowBlank="1" showErrorMessage="1" sqref="I47">
      <formula1>0</formula1>
      <formula2>NaN</formula2>
    </dataValidation>
    <dataValidation type="decimal" allowBlank="1" showErrorMessage="1" sqref="I48">
      <formula1>0</formula1>
      <formula2>NaN</formula2>
    </dataValidation>
    <dataValidation type="decimal" allowBlank="1" showErrorMessage="1" sqref="I49">
      <formula1>0</formula1>
      <formula2>NaN</formula2>
    </dataValidation>
    <dataValidation type="decimal" allowBlank="1" showErrorMessage="1" sqref="I50">
      <formula1>0</formula1>
      <formula2>NaN</formula2>
    </dataValidation>
    <dataValidation type="decimal" allowBlank="1" showErrorMessage="1" sqref="I51">
      <formula1>0</formula1>
      <formula2>NaN</formula2>
    </dataValidation>
    <dataValidation type="decimal" allowBlank="1" showErrorMessage="1" sqref="I52">
      <formula1>0</formula1>
      <formula2>NaN</formula2>
    </dataValidation>
    <dataValidation type="decimal" allowBlank="1" showErrorMessage="1" sqref="I53">
      <formula1>0</formula1>
      <formula2>NaN</formula2>
    </dataValidation>
    <dataValidation type="decimal" allowBlank="1" showErrorMessage="1" sqref="I54">
      <formula1>0</formula1>
      <formula2>NaN</formula2>
    </dataValidation>
    <dataValidation type="decimal" allowBlank="1" showErrorMessage="1" sqref="I55">
      <formula1>0</formula1>
      <formula2>NaN</formula2>
    </dataValidation>
    <dataValidation type="decimal" allowBlank="1" showErrorMessage="1" sqref="I56">
      <formula1>0</formula1>
      <formula2>NaN</formula2>
    </dataValidation>
    <dataValidation type="decimal" allowBlank="1" showErrorMessage="1" sqref="I57">
      <formula1>0</formula1>
      <formula2>NaN</formula2>
    </dataValidation>
    <dataValidation type="decimal" allowBlank="1" showErrorMessage="1" sqref="I58">
      <formula1>0</formula1>
      <formula2>NaN</formula2>
    </dataValidation>
    <dataValidation type="decimal" allowBlank="1" showErrorMessage="1" sqref="I59">
      <formula1>0</formula1>
      <formula2>NaN</formula2>
    </dataValidation>
    <dataValidation type="decimal" allowBlank="1" showErrorMessage="1" sqref="I60">
      <formula1>0</formula1>
      <formula2>NaN</formula2>
    </dataValidation>
    <dataValidation type="decimal" allowBlank="1" showErrorMessage="1" sqref="I61">
      <formula1>0</formula1>
      <formula2>NaN</formula2>
    </dataValidation>
    <dataValidation type="decimal" allowBlank="1" showErrorMessage="1" sqref="I62">
      <formula1>0</formula1>
      <formula2>NaN</formula2>
    </dataValidation>
    <dataValidation type="decimal" allowBlank="1" showErrorMessage="1" sqref="I63">
      <formula1>0</formula1>
      <formula2>NaN</formula2>
    </dataValidation>
    <dataValidation type="decimal" allowBlank="1" showErrorMessage="1" sqref="I64">
      <formula1>0</formula1>
      <formula2>NaN</formula2>
    </dataValidation>
    <dataValidation type="decimal" allowBlank="1" showErrorMessage="1" sqref="I65">
      <formula1>0</formula1>
      <formula2>NaN</formula2>
    </dataValidation>
    <dataValidation type="decimal" allowBlank="1" showErrorMessage="1" sqref="I66">
      <formula1>0</formula1>
      <formula2>NaN</formula2>
    </dataValidation>
    <dataValidation type="decimal" allowBlank="1" showErrorMessage="1" sqref="I67">
      <formula1>0</formula1>
      <formula2>NaN</formula2>
    </dataValidation>
    <dataValidation type="decimal" allowBlank="1" showErrorMessage="1" sqref="I68">
      <formula1>0</formula1>
      <formula2>NaN</formula2>
    </dataValidation>
    <dataValidation type="decimal" allowBlank="1" showErrorMessage="1" sqref="I69">
      <formula1>0</formula1>
      <formula2>NaN</formula2>
    </dataValidation>
    <dataValidation type="decimal" allowBlank="1" showErrorMessage="1" sqref="I70">
      <formula1>0</formula1>
      <formula2>NaN</formula2>
    </dataValidation>
    <dataValidation type="decimal" allowBlank="1" showErrorMessage="1" sqref="I71">
      <formula1>0</formula1>
      <formula2>NaN</formula2>
    </dataValidation>
    <dataValidation type="decimal" allowBlank="1" showErrorMessage="1" sqref="I72">
      <formula1>0</formula1>
      <formula2>NaN</formula2>
    </dataValidation>
    <dataValidation type="decimal" allowBlank="1" showErrorMessage="1" sqref="I73">
      <formula1>0</formula1>
      <formula2>NaN</formula2>
    </dataValidation>
    <dataValidation type="decimal" allowBlank="1" showErrorMessage="1" sqref="I74">
      <formula1>0</formula1>
      <formula2>NaN</formula2>
    </dataValidation>
    <dataValidation type="decimal" allowBlank="1" showErrorMessage="1" sqref="I75">
      <formula1>0</formula1>
      <formula2>NaN</formula2>
    </dataValidation>
    <dataValidation type="decimal" allowBlank="1" showErrorMessage="1" sqref="I76">
      <formula1>0</formula1>
      <formula2>NaN</formula2>
    </dataValidation>
    <dataValidation type="decimal" allowBlank="1" showErrorMessage="1" sqref="I77">
      <formula1>0</formula1>
      <formula2>NaN</formula2>
    </dataValidation>
    <dataValidation type="decimal" allowBlank="1" showErrorMessage="1" sqref="I78">
      <formula1>0</formula1>
      <formula2>NaN</formula2>
    </dataValidation>
    <dataValidation type="decimal" allowBlank="1" showErrorMessage="1" sqref="I79">
      <formula1>0</formula1>
      <formula2>NaN</formula2>
    </dataValidation>
    <dataValidation type="decimal" allowBlank="1" showErrorMessage="1" sqref="I80">
      <formula1>0</formula1>
      <formula2>NaN</formula2>
    </dataValidation>
    <dataValidation type="decimal" allowBlank="1" showErrorMessage="1" sqref="I81">
      <formula1>0</formula1>
      <formula2>NaN</formula2>
    </dataValidation>
    <dataValidation type="decimal" allowBlank="1" showErrorMessage="1" sqref="I82">
      <formula1>0</formula1>
      <formula2>NaN</formula2>
    </dataValidation>
    <dataValidation type="decimal" allowBlank="1" showErrorMessage="1" sqref="I83">
      <formula1>0</formula1>
      <formula2>NaN</formula2>
    </dataValidation>
    <dataValidation type="decimal" allowBlank="1" showErrorMessage="1" sqref="I84">
      <formula1>0</formula1>
      <formula2>NaN</formula2>
    </dataValidation>
    <dataValidation type="decimal" allowBlank="1" showErrorMessage="1" sqref="I85">
      <formula1>0</formula1>
      <formula2>NaN</formula2>
    </dataValidation>
    <dataValidation type="decimal" allowBlank="1" showErrorMessage="1" sqref="I86">
      <formula1>0</formula1>
      <formula2>NaN</formula2>
    </dataValidation>
    <dataValidation type="decimal" allowBlank="1" showErrorMessage="1" sqref="I87">
      <formula1>0</formula1>
      <formula2>NaN</formula2>
    </dataValidation>
    <dataValidation type="decimal" allowBlank="1" showErrorMessage="1" sqref="I88">
      <formula1>0</formula1>
      <formula2>NaN</formula2>
    </dataValidation>
    <dataValidation type="decimal" allowBlank="1" showErrorMessage="1" sqref="I89">
      <formula1>0</formula1>
      <formula2>NaN</formula2>
    </dataValidation>
    <dataValidation type="decimal" allowBlank="1" showErrorMessage="1" sqref="I90">
      <formula1>0</formula1>
      <formula2>NaN</formula2>
    </dataValidation>
    <dataValidation type="decimal" allowBlank="1" showErrorMessage="1" sqref="I91">
      <formula1>0</formula1>
      <formula2>NaN</formula2>
    </dataValidation>
    <dataValidation type="decimal" allowBlank="1" showErrorMessage="1" sqref="I92">
      <formula1>0</formula1>
      <formula2>NaN</formula2>
    </dataValidation>
    <dataValidation type="decimal" allowBlank="1" showErrorMessage="1" sqref="I93">
      <formula1>0</formula1>
      <formula2>NaN</formula2>
    </dataValidation>
    <dataValidation type="decimal" allowBlank="1" showErrorMessage="1" sqref="I94">
      <formula1>0</formula1>
      <formula2>NaN</formula2>
    </dataValidation>
    <dataValidation type="decimal" allowBlank="1" showErrorMessage="1" sqref="I95">
      <formula1>0</formula1>
      <formula2>NaN</formula2>
    </dataValidation>
    <dataValidation type="decimal" allowBlank="1" showErrorMessage="1" sqref="I96">
      <formula1>0</formula1>
      <formula2>NaN</formula2>
    </dataValidation>
    <dataValidation type="decimal" allowBlank="1" showErrorMessage="1" sqref="I97">
      <formula1>0</formula1>
      <formula2>NaN</formula2>
    </dataValidation>
    <dataValidation type="decimal" allowBlank="1" showErrorMessage="1" sqref="I98">
      <formula1>0</formula1>
      <formula2>NaN</formula2>
    </dataValidation>
    <dataValidation type="decimal" allowBlank="1" showErrorMessage="1" sqref="I99">
      <formula1>0</formula1>
      <formula2>NaN</formula2>
    </dataValidation>
    <dataValidation type="decimal" allowBlank="1" showErrorMessage="1" sqref="J100">
      <formula1>0</formula1>
      <formula2>NaN</formula2>
    </dataValidation>
    <dataValidation type="decimal" allowBlank="1" showErrorMessage="1" sqref="J101">
      <formula1>0</formula1>
      <formula2>NaN</formula2>
    </dataValidation>
    <dataValidation type="decimal" allowBlank="1" showErrorMessage="1" sqref="J102">
      <formula1>0</formula1>
      <formula2>NaN</formula2>
    </dataValidation>
    <dataValidation type="decimal" allowBlank="1" showErrorMessage="1" sqref="J103">
      <formula1>0</formula1>
      <formula2>NaN</formula2>
    </dataValidation>
    <dataValidation type="decimal" allowBlank="1" showErrorMessage="1" sqref="J104">
      <formula1>0</formula1>
      <formula2>NaN</formula2>
    </dataValidation>
    <dataValidation type="decimal" allowBlank="1" showErrorMessage="1" sqref="J105">
      <formula1>0</formula1>
      <formula2>NaN</formula2>
    </dataValidation>
    <dataValidation type="decimal" allowBlank="1" showErrorMessage="1" sqref="J106">
      <formula1>0</formula1>
      <formula2>NaN</formula2>
    </dataValidation>
    <dataValidation type="decimal" allowBlank="1" showErrorMessage="1" sqref="J107">
      <formula1>0</formula1>
      <formula2>NaN</formula2>
    </dataValidation>
    <dataValidation type="decimal" allowBlank="1" showErrorMessage="1" sqref="J108">
      <formula1>0</formula1>
      <formula2>NaN</formula2>
    </dataValidation>
    <dataValidation type="decimal" allowBlank="1" showErrorMessage="1" sqref="J109">
      <formula1>0</formula1>
      <formula2>NaN</formula2>
    </dataValidation>
    <dataValidation type="decimal" allowBlank="1" showErrorMessage="1" sqref="J110">
      <formula1>0</formula1>
      <formula2>NaN</formula2>
    </dataValidation>
    <dataValidation type="decimal" allowBlank="1" showErrorMessage="1" sqref="J111">
      <formula1>0</formula1>
      <formula2>NaN</formula2>
    </dataValidation>
    <dataValidation type="decimal" allowBlank="1" showErrorMessage="1" sqref="J112">
      <formula1>0</formula1>
      <formula2>NaN</formula2>
    </dataValidation>
    <dataValidation type="decimal" allowBlank="1" showErrorMessage="1" sqref="J113">
      <formula1>0</formula1>
      <formula2>NaN</formula2>
    </dataValidation>
    <dataValidation type="decimal" allowBlank="1" showErrorMessage="1" sqref="J114">
      <formula1>0</formula1>
      <formula2>NaN</formula2>
    </dataValidation>
    <dataValidation type="decimal" allowBlank="1" showErrorMessage="1" sqref="J115">
      <formula1>0</formula1>
      <formula2>NaN</formula2>
    </dataValidation>
    <dataValidation type="decimal" allowBlank="1" showErrorMessage="1" sqref="J116">
      <formula1>0</formula1>
      <formula2>NaN</formula2>
    </dataValidation>
    <dataValidation type="decimal" allowBlank="1" showErrorMessage="1" sqref="J117">
      <formula1>0</formula1>
      <formula2>NaN</formula2>
    </dataValidation>
    <dataValidation type="decimal" allowBlank="1" showErrorMessage="1" sqref="J118">
      <formula1>0</formula1>
      <formula2>NaN</formula2>
    </dataValidation>
    <dataValidation type="decimal" allowBlank="1" showErrorMessage="1" sqref="J119">
      <formula1>0</formula1>
      <formula2>NaN</formula2>
    </dataValidation>
    <dataValidation type="decimal" allowBlank="1" showErrorMessage="1" sqref="J120">
      <formula1>0</formula1>
      <formula2>NaN</formula2>
    </dataValidation>
    <dataValidation type="decimal" allowBlank="1" showErrorMessage="1" sqref="J121">
      <formula1>0</formula1>
      <formula2>NaN</formula2>
    </dataValidation>
    <dataValidation type="decimal" allowBlank="1" showErrorMessage="1" sqref="J123">
      <formula1>0</formula1>
      <formula2>NaN</formula2>
    </dataValidation>
    <dataValidation type="decimal" allowBlank="1" showErrorMessage="1" sqref="J124">
      <formula1>0</formula1>
      <formula2>NaN</formula2>
    </dataValidation>
    <dataValidation type="decimal" allowBlank="1" showErrorMessage="1" sqref="J125">
      <formula1>0</formula1>
      <formula2>NaN</formula2>
    </dataValidation>
    <dataValidation type="decimal" allowBlank="1" showErrorMessage="1" sqref="J126">
      <formula1>0</formula1>
      <formula2>NaN</formula2>
    </dataValidation>
    <dataValidation type="decimal" allowBlank="1" showErrorMessage="1" sqref="J127">
      <formula1>0</formula1>
      <formula2>NaN</formula2>
    </dataValidation>
    <dataValidation type="decimal" allowBlank="1" showErrorMessage="1" sqref="J128">
      <formula1>0</formula1>
      <formula2>NaN</formula2>
    </dataValidation>
    <dataValidation type="decimal" allowBlank="1" showErrorMessage="1" sqref="J129">
      <formula1>0</formula1>
      <formula2>NaN</formula2>
    </dataValidation>
    <dataValidation type="decimal" allowBlank="1" showErrorMessage="1" sqref="J130">
      <formula1>0</formula1>
      <formula2>NaN</formula2>
    </dataValidation>
    <dataValidation type="decimal" allowBlank="1" showErrorMessage="1" sqref="J131">
      <formula1>0</formula1>
      <formula2>NaN</formula2>
    </dataValidation>
    <dataValidation type="decimal" allowBlank="1" showErrorMessage="1" sqref="J132">
      <formula1>0</formula1>
      <formula2>NaN</formula2>
    </dataValidation>
    <dataValidation type="decimal" allowBlank="1" showErrorMessage="1" sqref="J133">
      <formula1>0</formula1>
      <formula2>NaN</formula2>
    </dataValidation>
    <dataValidation type="decimal" allowBlank="1" showErrorMessage="1" sqref="J134">
      <formula1>0</formula1>
      <formula2>NaN</formula2>
    </dataValidation>
    <dataValidation type="decimal" allowBlank="1" showErrorMessage="1" sqref="J135">
      <formula1>0</formula1>
      <formula2>NaN</formula2>
    </dataValidation>
    <dataValidation type="decimal" allowBlank="1" showErrorMessage="1" sqref="J136">
      <formula1>0</formula1>
      <formula2>NaN</formula2>
    </dataValidation>
    <dataValidation type="decimal" allowBlank="1" showErrorMessage="1" sqref="J137">
      <formula1>0</formula1>
      <formula2>NaN</formula2>
    </dataValidation>
    <dataValidation type="decimal" allowBlank="1" showErrorMessage="1" sqref="J138">
      <formula1>0</formula1>
      <formula2>NaN</formula2>
    </dataValidation>
    <dataValidation type="decimal" allowBlank="1" showErrorMessage="1" sqref="J139">
      <formula1>0</formula1>
      <formula2>NaN</formula2>
    </dataValidation>
    <dataValidation type="decimal" allowBlank="1" showErrorMessage="1" sqref="J140">
      <formula1>0</formula1>
      <formula2>NaN</formula2>
    </dataValidation>
    <dataValidation type="decimal" allowBlank="1" showErrorMessage="1" sqref="J141">
      <formula1>0</formula1>
      <formula2>NaN</formula2>
    </dataValidation>
    <dataValidation type="decimal" allowBlank="1" showErrorMessage="1" sqref="J142">
      <formula1>0</formula1>
      <formula2>NaN</formula2>
    </dataValidation>
    <dataValidation type="decimal" allowBlank="1" showErrorMessage="1" sqref="J143">
      <formula1>0</formula1>
      <formula2>NaN</formula2>
    </dataValidation>
    <dataValidation type="decimal" allowBlank="1" showErrorMessage="1" sqref="J144">
      <formula1>0</formula1>
      <formula2>NaN</formula2>
    </dataValidation>
    <dataValidation type="decimal" allowBlank="1" showErrorMessage="1" sqref="J145">
      <formula1>0</formula1>
      <formula2>NaN</formula2>
    </dataValidation>
    <dataValidation type="decimal" allowBlank="1" showErrorMessage="1" sqref="J146">
      <formula1>0</formula1>
      <formula2>NaN</formula2>
    </dataValidation>
    <dataValidation type="decimal" allowBlank="1" showErrorMessage="1" sqref="J147">
      <formula1>0</formula1>
      <formula2>NaN</formula2>
    </dataValidation>
    <dataValidation type="decimal" allowBlank="1" showErrorMessage="1" sqref="J148">
      <formula1>0</formula1>
      <formula2>NaN</formula2>
    </dataValidation>
    <dataValidation type="decimal" allowBlank="1" showErrorMessage="1" sqref="J149">
      <formula1>0</formula1>
      <formula2>NaN</formula2>
    </dataValidation>
    <dataValidation type="decimal" allowBlank="1" showErrorMessage="1" sqref="J150">
      <formula1>0</formula1>
      <formula2>NaN</formula2>
    </dataValidation>
    <dataValidation type="decimal" allowBlank="1" showErrorMessage="1" sqref="J151">
      <formula1>0</formula1>
      <formula2>NaN</formula2>
    </dataValidation>
    <dataValidation type="decimal" allowBlank="1" showErrorMessage="1" sqref="J152">
      <formula1>0</formula1>
      <formula2>NaN</formula2>
    </dataValidation>
    <dataValidation type="decimal" allowBlank="1" showErrorMessage="1" sqref="J153">
      <formula1>0</formula1>
      <formula2>NaN</formula2>
    </dataValidation>
    <dataValidation type="decimal" allowBlank="1" showErrorMessage="1" sqref="J154">
      <formula1>0</formula1>
      <formula2>NaN</formula2>
    </dataValidation>
    <dataValidation type="decimal" allowBlank="1" showErrorMessage="1" sqref="J155">
      <formula1>0</formula1>
      <formula2>NaN</formula2>
    </dataValidation>
    <dataValidation type="decimal" allowBlank="1" showErrorMessage="1" sqref="J156">
      <formula1>0</formula1>
      <formula2>NaN</formula2>
    </dataValidation>
    <dataValidation type="decimal" allowBlank="1" showErrorMessage="1" sqref="J32">
      <formula1>0</formula1>
      <formula2>NaN</formula2>
    </dataValidation>
    <dataValidation type="decimal" allowBlank="1" showErrorMessage="1" sqref="J33">
      <formula1>0</formula1>
      <formula2>NaN</formula2>
    </dataValidation>
    <dataValidation type="decimal" allowBlank="1" showErrorMessage="1" sqref="J34">
      <formula1>0</formula1>
      <formula2>NaN</formula2>
    </dataValidation>
    <dataValidation type="decimal" allowBlank="1" showErrorMessage="1" sqref="J35">
      <formula1>0</formula1>
      <formula2>NaN</formula2>
    </dataValidation>
    <dataValidation type="decimal" allowBlank="1" showErrorMessage="1" sqref="J36">
      <formula1>0</formula1>
      <formula2>NaN</formula2>
    </dataValidation>
    <dataValidation type="decimal" allowBlank="1" showErrorMessage="1" sqref="J37">
      <formula1>0</formula1>
      <formula2>NaN</formula2>
    </dataValidation>
    <dataValidation type="decimal" allowBlank="1" showErrorMessage="1" sqref="J38">
      <formula1>0</formula1>
      <formula2>NaN</formula2>
    </dataValidation>
    <dataValidation type="decimal" allowBlank="1" showErrorMessage="1" sqref="J39">
      <formula1>0</formula1>
      <formula2>NaN</formula2>
    </dataValidation>
    <dataValidation type="decimal" allowBlank="1" showErrorMessage="1" sqref="J40">
      <formula1>0</formula1>
      <formula2>NaN</formula2>
    </dataValidation>
    <dataValidation type="decimal" allowBlank="1" showErrorMessage="1" sqref="J41">
      <formula1>0</formula1>
      <formula2>NaN</formula2>
    </dataValidation>
    <dataValidation type="decimal" allowBlank="1" showErrorMessage="1" sqref="J42">
      <formula1>0</formula1>
      <formula2>NaN</formula2>
    </dataValidation>
    <dataValidation type="decimal" allowBlank="1" showErrorMessage="1" sqref="J43">
      <formula1>0</formula1>
      <formula2>NaN</formula2>
    </dataValidation>
    <dataValidation type="decimal" allowBlank="1" showErrorMessage="1" sqref="J44">
      <formula1>0</formula1>
      <formula2>NaN</formula2>
    </dataValidation>
    <dataValidation type="decimal" allowBlank="1" showErrorMessage="1" sqref="J45">
      <formula1>0</formula1>
      <formula2>NaN</formula2>
    </dataValidation>
    <dataValidation type="decimal" allowBlank="1" showErrorMessage="1" sqref="J46">
      <formula1>0</formula1>
      <formula2>NaN</formula2>
    </dataValidation>
    <dataValidation type="decimal" allowBlank="1" showErrorMessage="1" sqref="J47">
      <formula1>0</formula1>
      <formula2>NaN</formula2>
    </dataValidation>
    <dataValidation type="decimal" allowBlank="1" showErrorMessage="1" sqref="J48">
      <formula1>0</formula1>
      <formula2>NaN</formula2>
    </dataValidation>
    <dataValidation type="decimal" allowBlank="1" showErrorMessage="1" sqref="J49">
      <formula1>0</formula1>
      <formula2>NaN</formula2>
    </dataValidation>
    <dataValidation type="decimal" allowBlank="1" showErrorMessage="1" sqref="J50">
      <formula1>0</formula1>
      <formula2>NaN</formula2>
    </dataValidation>
    <dataValidation type="decimal" allowBlank="1" showErrorMessage="1" sqref="J51">
      <formula1>0</formula1>
      <formula2>NaN</formula2>
    </dataValidation>
    <dataValidation type="decimal" allowBlank="1" showErrorMessage="1" sqref="J52">
      <formula1>0</formula1>
      <formula2>NaN</formula2>
    </dataValidation>
    <dataValidation type="decimal" allowBlank="1" showErrorMessage="1" sqref="J53">
      <formula1>0</formula1>
      <formula2>NaN</formula2>
    </dataValidation>
    <dataValidation type="decimal" allowBlank="1" showErrorMessage="1" sqref="J54">
      <formula1>0</formula1>
      <formula2>NaN</formula2>
    </dataValidation>
    <dataValidation type="decimal" allowBlank="1" showErrorMessage="1" sqref="J55">
      <formula1>0</formula1>
      <formula2>NaN</formula2>
    </dataValidation>
    <dataValidation type="decimal" allowBlank="1" showErrorMessage="1" sqref="J56">
      <formula1>0</formula1>
      <formula2>NaN</formula2>
    </dataValidation>
    <dataValidation type="decimal" allowBlank="1" showErrorMessage="1" sqref="J57">
      <formula1>0</formula1>
      <formula2>NaN</formula2>
    </dataValidation>
    <dataValidation type="decimal" allowBlank="1" showErrorMessage="1" sqref="J58">
      <formula1>0</formula1>
      <formula2>NaN</formula2>
    </dataValidation>
    <dataValidation type="decimal" allowBlank="1" showErrorMessage="1" sqref="J59">
      <formula1>0</formula1>
      <formula2>NaN</formula2>
    </dataValidation>
    <dataValidation type="decimal" allowBlank="1" showErrorMessage="1" sqref="J60">
      <formula1>0</formula1>
      <formula2>NaN</formula2>
    </dataValidation>
    <dataValidation type="decimal" allowBlank="1" showErrorMessage="1" sqref="J61">
      <formula1>0</formula1>
      <formula2>NaN</formula2>
    </dataValidation>
    <dataValidation type="decimal" allowBlank="1" showErrorMessage="1" sqref="J62">
      <formula1>0</formula1>
      <formula2>NaN</formula2>
    </dataValidation>
    <dataValidation type="decimal" allowBlank="1" showErrorMessage="1" sqref="J63">
      <formula1>0</formula1>
      <formula2>NaN</formula2>
    </dataValidation>
    <dataValidation type="decimal" allowBlank="1" showErrorMessage="1" sqref="J64">
      <formula1>0</formula1>
      <formula2>NaN</formula2>
    </dataValidation>
    <dataValidation type="decimal" allowBlank="1" showErrorMessage="1" sqref="J65">
      <formula1>0</formula1>
      <formula2>NaN</formula2>
    </dataValidation>
    <dataValidation type="decimal" allowBlank="1" showErrorMessage="1" sqref="J66">
      <formula1>0</formula1>
      <formula2>NaN</formula2>
    </dataValidation>
    <dataValidation type="decimal" allowBlank="1" showErrorMessage="1" sqref="J67">
      <formula1>0</formula1>
      <formula2>NaN</formula2>
    </dataValidation>
    <dataValidation type="decimal" allowBlank="1" showErrorMessage="1" sqref="J68">
      <formula1>0</formula1>
      <formula2>NaN</formula2>
    </dataValidation>
    <dataValidation type="decimal" allowBlank="1" showErrorMessage="1" sqref="J69">
      <formula1>0</formula1>
      <formula2>NaN</formula2>
    </dataValidation>
    <dataValidation type="decimal" allowBlank="1" showErrorMessage="1" sqref="J70">
      <formula1>0</formula1>
      <formula2>NaN</formula2>
    </dataValidation>
    <dataValidation type="decimal" allowBlank="1" showErrorMessage="1" sqref="J71">
      <formula1>0</formula1>
      <formula2>NaN</formula2>
    </dataValidation>
    <dataValidation type="decimal" allowBlank="1" showErrorMessage="1" sqref="J72">
      <formula1>0</formula1>
      <formula2>NaN</formula2>
    </dataValidation>
    <dataValidation type="decimal" allowBlank="1" showErrorMessage="1" sqref="J73">
      <formula1>0</formula1>
      <formula2>NaN</formula2>
    </dataValidation>
    <dataValidation type="decimal" allowBlank="1" showErrorMessage="1" sqref="J74">
      <formula1>0</formula1>
      <formula2>NaN</formula2>
    </dataValidation>
    <dataValidation type="decimal" allowBlank="1" showErrorMessage="1" sqref="J75">
      <formula1>0</formula1>
      <formula2>NaN</formula2>
    </dataValidation>
    <dataValidation type="decimal" allowBlank="1" showErrorMessage="1" sqref="J76">
      <formula1>0</formula1>
      <formula2>NaN</formula2>
    </dataValidation>
    <dataValidation type="decimal" allowBlank="1" showErrorMessage="1" sqref="J77">
      <formula1>0</formula1>
      <formula2>NaN</formula2>
    </dataValidation>
    <dataValidation type="decimal" allowBlank="1" showErrorMessage="1" sqref="J78">
      <formula1>0</formula1>
      <formula2>NaN</formula2>
    </dataValidation>
    <dataValidation type="decimal" allowBlank="1" showErrorMessage="1" sqref="J79">
      <formula1>0</formula1>
      <formula2>NaN</formula2>
    </dataValidation>
    <dataValidation type="decimal" allowBlank="1" showErrorMessage="1" sqref="J80">
      <formula1>0</formula1>
      <formula2>NaN</formula2>
    </dataValidation>
    <dataValidation type="decimal" allowBlank="1" showErrorMessage="1" sqref="J81">
      <formula1>0</formula1>
      <formula2>NaN</formula2>
    </dataValidation>
    <dataValidation type="decimal" allowBlank="1" showErrorMessage="1" sqref="J82">
      <formula1>0</formula1>
      <formula2>NaN</formula2>
    </dataValidation>
    <dataValidation type="decimal" allowBlank="1" showErrorMessage="1" sqref="J83">
      <formula1>0</formula1>
      <formula2>NaN</formula2>
    </dataValidation>
    <dataValidation type="decimal" allowBlank="1" showErrorMessage="1" sqref="J84">
      <formula1>0</formula1>
      <formula2>NaN</formula2>
    </dataValidation>
    <dataValidation type="decimal" allowBlank="1" showErrorMessage="1" sqref="J85">
      <formula1>0</formula1>
      <formula2>NaN</formula2>
    </dataValidation>
    <dataValidation type="decimal" allowBlank="1" showErrorMessage="1" sqref="J86">
      <formula1>0</formula1>
      <formula2>NaN</formula2>
    </dataValidation>
    <dataValidation type="decimal" allowBlank="1" showErrorMessage="1" sqref="J87">
      <formula1>0</formula1>
      <formula2>NaN</formula2>
    </dataValidation>
    <dataValidation type="decimal" allowBlank="1" showErrorMessage="1" sqref="J88">
      <formula1>0</formula1>
      <formula2>NaN</formula2>
    </dataValidation>
    <dataValidation type="decimal" allowBlank="1" showErrorMessage="1" sqref="J89">
      <formula1>0</formula1>
      <formula2>NaN</formula2>
    </dataValidation>
    <dataValidation type="decimal" allowBlank="1" showErrorMessage="1" sqref="J90">
      <formula1>0</formula1>
      <formula2>NaN</formula2>
    </dataValidation>
    <dataValidation type="decimal" allowBlank="1" showErrorMessage="1" sqref="J91">
      <formula1>0</formula1>
      <formula2>NaN</formula2>
    </dataValidation>
    <dataValidation type="decimal" allowBlank="1" showErrorMessage="1" sqref="J92">
      <formula1>0</formula1>
      <formula2>NaN</formula2>
    </dataValidation>
    <dataValidation type="decimal" allowBlank="1" showErrorMessage="1" sqref="J93">
      <formula1>0</formula1>
      <formula2>NaN</formula2>
    </dataValidation>
    <dataValidation type="decimal" allowBlank="1" showErrorMessage="1" sqref="J94">
      <formula1>0</formula1>
      <formula2>NaN</formula2>
    </dataValidation>
    <dataValidation type="decimal" allowBlank="1" showErrorMessage="1" sqref="J95">
      <formula1>0</formula1>
      <formula2>NaN</formula2>
    </dataValidation>
    <dataValidation type="decimal" allowBlank="1" showErrorMessage="1" sqref="J96">
      <formula1>0</formula1>
      <formula2>NaN</formula2>
    </dataValidation>
    <dataValidation type="decimal" allowBlank="1" showErrorMessage="1" sqref="J97">
      <formula1>0</formula1>
      <formula2>NaN</formula2>
    </dataValidation>
    <dataValidation type="decimal" allowBlank="1" showErrorMessage="1" sqref="J98">
      <formula1>0</formula1>
      <formula2>NaN</formula2>
    </dataValidation>
    <dataValidation type="decimal" allowBlank="1" showErrorMessage="1" sqref="J99">
      <formula1>0</formula1>
      <formula2>NaN</formula2>
    </dataValidation>
    <dataValidation type="decimal" allowBlank="1" showErrorMessage="1" sqref="K100">
      <formula1>0</formula1>
      <formula2>NaN</formula2>
    </dataValidation>
    <dataValidation type="decimal" allowBlank="1" showErrorMessage="1" sqref="K101">
      <formula1>0</formula1>
      <formula2>NaN</formula2>
    </dataValidation>
    <dataValidation type="decimal" allowBlank="1" showErrorMessage="1" sqref="K102">
      <formula1>0</formula1>
      <formula2>NaN</formula2>
    </dataValidation>
    <dataValidation type="decimal" allowBlank="1" showErrorMessage="1" sqref="K103">
      <formula1>0</formula1>
      <formula2>NaN</formula2>
    </dataValidation>
    <dataValidation type="decimal" allowBlank="1" showErrorMessage="1" sqref="K104">
      <formula1>0</formula1>
      <formula2>NaN</formula2>
    </dataValidation>
    <dataValidation type="decimal" allowBlank="1" showErrorMessage="1" sqref="K105">
      <formula1>0</formula1>
      <formula2>NaN</formula2>
    </dataValidation>
    <dataValidation type="decimal" allowBlank="1" showErrorMessage="1" sqref="K106">
      <formula1>0</formula1>
      <formula2>NaN</formula2>
    </dataValidation>
    <dataValidation type="decimal" allowBlank="1" showErrorMessage="1" sqref="K107">
      <formula1>0</formula1>
      <formula2>NaN</formula2>
    </dataValidation>
    <dataValidation type="decimal" allowBlank="1" showErrorMessage="1" sqref="K108">
      <formula1>0</formula1>
      <formula2>NaN</formula2>
    </dataValidation>
    <dataValidation type="decimal" allowBlank="1" showErrorMessage="1" sqref="K109">
      <formula1>0</formula1>
      <formula2>NaN</formula2>
    </dataValidation>
    <dataValidation type="decimal" allowBlank="1" showErrorMessage="1" sqref="K110">
      <formula1>0</formula1>
      <formula2>NaN</formula2>
    </dataValidation>
    <dataValidation type="decimal" allowBlank="1" showErrorMessage="1" sqref="K111">
      <formula1>0</formula1>
      <formula2>NaN</formula2>
    </dataValidation>
    <dataValidation type="decimal" allowBlank="1" showErrorMessage="1" sqref="K112">
      <formula1>0</formula1>
      <formula2>NaN</formula2>
    </dataValidation>
    <dataValidation type="decimal" allowBlank="1" showErrorMessage="1" sqref="K113">
      <formula1>0</formula1>
      <formula2>NaN</formula2>
    </dataValidation>
    <dataValidation type="decimal" allowBlank="1" showErrorMessage="1" sqref="K114">
      <formula1>0</formula1>
      <formula2>NaN</formula2>
    </dataValidation>
    <dataValidation type="decimal" allowBlank="1" showErrorMessage="1" sqref="K115">
      <formula1>0</formula1>
      <formula2>NaN</formula2>
    </dataValidation>
    <dataValidation type="decimal" allowBlank="1" showErrorMessage="1" sqref="K116">
      <formula1>0</formula1>
      <formula2>NaN</formula2>
    </dataValidation>
    <dataValidation type="decimal" allowBlank="1" showErrorMessage="1" sqref="K117">
      <formula1>0</formula1>
      <formula2>NaN</formula2>
    </dataValidation>
    <dataValidation type="decimal" allowBlank="1" showErrorMessage="1" sqref="K118">
      <formula1>0</formula1>
      <formula2>NaN</formula2>
    </dataValidation>
    <dataValidation type="decimal" allowBlank="1" showErrorMessage="1" sqref="K119">
      <formula1>0</formula1>
      <formula2>NaN</formula2>
    </dataValidation>
    <dataValidation type="decimal" allowBlank="1" showErrorMessage="1" sqref="K120">
      <formula1>0</formula1>
      <formula2>NaN</formula2>
    </dataValidation>
    <dataValidation type="decimal" allowBlank="1" showErrorMessage="1" sqref="K121">
      <formula1>0</formula1>
      <formula2>NaN</formula2>
    </dataValidation>
    <dataValidation type="decimal" allowBlank="1" showErrorMessage="1" sqref="K122">
      <formula1>0</formula1>
      <formula2>NaN</formula2>
    </dataValidation>
    <dataValidation type="decimal" allowBlank="1" showErrorMessage="1" sqref="K123">
      <formula1>0</formula1>
      <formula2>NaN</formula2>
    </dataValidation>
    <dataValidation type="decimal" allowBlank="1" showErrorMessage="1" sqref="K124">
      <formula1>0</formula1>
      <formula2>NaN</formula2>
    </dataValidation>
    <dataValidation type="decimal" allowBlank="1" showErrorMessage="1" sqref="K125">
      <formula1>0</formula1>
      <formula2>NaN</formula2>
    </dataValidation>
    <dataValidation type="decimal" allowBlank="1" showErrorMessage="1" sqref="K126">
      <formula1>0</formula1>
      <formula2>NaN</formula2>
    </dataValidation>
    <dataValidation type="decimal" allowBlank="1" showErrorMessage="1" sqref="K127">
      <formula1>0</formula1>
      <formula2>NaN</formula2>
    </dataValidation>
    <dataValidation type="decimal" allowBlank="1" showErrorMessage="1" sqref="K128">
      <formula1>0</formula1>
      <formula2>NaN</formula2>
    </dataValidation>
    <dataValidation type="decimal" allowBlank="1" showErrorMessage="1" sqref="K129">
      <formula1>0</formula1>
      <formula2>NaN</formula2>
    </dataValidation>
    <dataValidation type="decimal" allowBlank="1" showErrorMessage="1" sqref="K130">
      <formula1>0</formula1>
      <formula2>NaN</formula2>
    </dataValidation>
    <dataValidation type="decimal" allowBlank="1" showErrorMessage="1" sqref="K131">
      <formula1>0</formula1>
      <formula2>NaN</formula2>
    </dataValidation>
    <dataValidation type="decimal" allowBlank="1" showErrorMessage="1" sqref="K132">
      <formula1>0</formula1>
      <formula2>NaN</formula2>
    </dataValidation>
    <dataValidation type="decimal" allowBlank="1" showErrorMessage="1" sqref="K133">
      <formula1>0</formula1>
      <formula2>NaN</formula2>
    </dataValidation>
    <dataValidation type="decimal" allowBlank="1" showErrorMessage="1" sqref="K134">
      <formula1>0</formula1>
      <formula2>NaN</formula2>
    </dataValidation>
    <dataValidation type="decimal" allowBlank="1" showErrorMessage="1" sqref="K135">
      <formula1>0</formula1>
      <formula2>NaN</formula2>
    </dataValidation>
    <dataValidation type="decimal" allowBlank="1" showErrorMessage="1" sqref="K136">
      <formula1>0</formula1>
      <formula2>NaN</formula2>
    </dataValidation>
    <dataValidation type="decimal" allowBlank="1" showErrorMessage="1" sqref="K137">
      <formula1>0</formula1>
      <formula2>NaN</formula2>
    </dataValidation>
    <dataValidation type="decimal" allowBlank="1" showErrorMessage="1" sqref="K138">
      <formula1>0</formula1>
      <formula2>NaN</formula2>
    </dataValidation>
    <dataValidation type="decimal" allowBlank="1" showErrorMessage="1" sqref="K139">
      <formula1>0</formula1>
      <formula2>NaN</formula2>
    </dataValidation>
    <dataValidation type="decimal" allowBlank="1" showErrorMessage="1" sqref="K140">
      <formula1>0</formula1>
      <formula2>NaN</formula2>
    </dataValidation>
    <dataValidation type="decimal" allowBlank="1" showErrorMessage="1" sqref="K141">
      <formula1>0</formula1>
      <formula2>NaN</formula2>
    </dataValidation>
    <dataValidation type="decimal" allowBlank="1" showErrorMessage="1" sqref="K142">
      <formula1>0</formula1>
      <formula2>NaN</formula2>
    </dataValidation>
    <dataValidation type="decimal" allowBlank="1" showErrorMessage="1" sqref="K143">
      <formula1>0</formula1>
      <formula2>NaN</formula2>
    </dataValidation>
    <dataValidation type="decimal" allowBlank="1" showErrorMessage="1" sqref="K144">
      <formula1>0</formula1>
      <formula2>NaN</formula2>
    </dataValidation>
    <dataValidation type="decimal" allowBlank="1" showErrorMessage="1" sqref="K145">
      <formula1>0</formula1>
      <formula2>NaN</formula2>
    </dataValidation>
    <dataValidation type="decimal" allowBlank="1" showErrorMessage="1" sqref="K146">
      <formula1>0</formula1>
      <formula2>NaN</formula2>
    </dataValidation>
    <dataValidation type="decimal" allowBlank="1" showErrorMessage="1" sqref="K147">
      <formula1>0</formula1>
      <formula2>NaN</formula2>
    </dataValidation>
    <dataValidation type="decimal" allowBlank="1" showErrorMessage="1" sqref="K148">
      <formula1>0</formula1>
      <formula2>NaN</formula2>
    </dataValidation>
    <dataValidation type="decimal" allowBlank="1" showErrorMessage="1" sqref="K149">
      <formula1>0</formula1>
      <formula2>NaN</formula2>
    </dataValidation>
    <dataValidation type="decimal" allowBlank="1" showErrorMessage="1" sqref="K150">
      <formula1>0</formula1>
      <formula2>NaN</formula2>
    </dataValidation>
    <dataValidation type="decimal" allowBlank="1" showErrorMessage="1" sqref="K151">
      <formula1>0</formula1>
      <formula2>NaN</formula2>
    </dataValidation>
    <dataValidation type="decimal" allowBlank="1" showErrorMessage="1" sqref="K152">
      <formula1>0</formula1>
      <formula2>NaN</formula2>
    </dataValidation>
    <dataValidation type="decimal" allowBlank="1" showErrorMessage="1" sqref="K153">
      <formula1>0</formula1>
      <formula2>NaN</formula2>
    </dataValidation>
    <dataValidation type="decimal" allowBlank="1" showErrorMessage="1" sqref="K154">
      <formula1>0</formula1>
      <formula2>NaN</formula2>
    </dataValidation>
    <dataValidation type="decimal" allowBlank="1" showErrorMessage="1" sqref="K155">
      <formula1>0</formula1>
      <formula2>NaN</formula2>
    </dataValidation>
    <dataValidation type="decimal" allowBlank="1" showErrorMessage="1" sqref="K156">
      <formula1>0</formula1>
      <formula2>NaN</formula2>
    </dataValidation>
    <dataValidation type="decimal" allowBlank="1" showErrorMessage="1" sqref="K32">
      <formula1>0</formula1>
      <formula2>NaN</formula2>
    </dataValidation>
    <dataValidation type="decimal" allowBlank="1" showErrorMessage="1" sqref="K33">
      <formula1>0</formula1>
      <formula2>NaN</formula2>
    </dataValidation>
    <dataValidation type="decimal" allowBlank="1" showErrorMessage="1" sqref="K34">
      <formula1>0</formula1>
      <formula2>NaN</formula2>
    </dataValidation>
    <dataValidation type="decimal" allowBlank="1" showErrorMessage="1" sqref="K35">
      <formula1>0</formula1>
      <formula2>NaN</formula2>
    </dataValidation>
    <dataValidation type="decimal" allowBlank="1" showErrorMessage="1" sqref="K36">
      <formula1>0</formula1>
      <formula2>NaN</formula2>
    </dataValidation>
    <dataValidation type="decimal" allowBlank="1" showErrorMessage="1" sqref="K37">
      <formula1>0</formula1>
      <formula2>NaN</formula2>
    </dataValidation>
    <dataValidation type="decimal" allowBlank="1" showErrorMessage="1" sqref="K38">
      <formula1>0</formula1>
      <formula2>NaN</formula2>
    </dataValidation>
    <dataValidation type="decimal" allowBlank="1" showErrorMessage="1" sqref="K39">
      <formula1>0</formula1>
      <formula2>NaN</formula2>
    </dataValidation>
    <dataValidation type="decimal" allowBlank="1" showErrorMessage="1" sqref="K40">
      <formula1>0</formula1>
      <formula2>NaN</formula2>
    </dataValidation>
    <dataValidation type="decimal" allowBlank="1" showErrorMessage="1" sqref="K41">
      <formula1>0</formula1>
      <formula2>NaN</formula2>
    </dataValidation>
    <dataValidation type="decimal" allowBlank="1" showErrorMessage="1" sqref="K42">
      <formula1>0</formula1>
      <formula2>NaN</formula2>
    </dataValidation>
    <dataValidation type="decimal" allowBlank="1" showErrorMessage="1" sqref="K43">
      <formula1>0</formula1>
      <formula2>NaN</formula2>
    </dataValidation>
    <dataValidation type="decimal" allowBlank="1" showErrorMessage="1" sqref="K44">
      <formula1>0</formula1>
      <formula2>NaN</formula2>
    </dataValidation>
    <dataValidation type="decimal" allowBlank="1" showErrorMessage="1" sqref="K45">
      <formula1>0</formula1>
      <formula2>NaN</formula2>
    </dataValidation>
    <dataValidation type="decimal" allowBlank="1" showErrorMessage="1" sqref="K46">
      <formula1>0</formula1>
      <formula2>NaN</formula2>
    </dataValidation>
    <dataValidation type="decimal" allowBlank="1" showErrorMessage="1" sqref="K47">
      <formula1>0</formula1>
      <formula2>NaN</formula2>
    </dataValidation>
    <dataValidation type="decimal" allowBlank="1" showErrorMessage="1" sqref="K48">
      <formula1>0</formula1>
      <formula2>NaN</formula2>
    </dataValidation>
    <dataValidation type="decimal" allowBlank="1" showErrorMessage="1" sqref="K49">
      <formula1>0</formula1>
      <formula2>NaN</formula2>
    </dataValidation>
    <dataValidation type="decimal" allowBlank="1" showErrorMessage="1" sqref="K50">
      <formula1>0</formula1>
      <formula2>NaN</formula2>
    </dataValidation>
    <dataValidation type="decimal" allowBlank="1" showErrorMessage="1" sqref="K51">
      <formula1>0</formula1>
      <formula2>NaN</formula2>
    </dataValidation>
    <dataValidation type="decimal" allowBlank="1" showErrorMessage="1" sqref="K52">
      <formula1>0</formula1>
      <formula2>NaN</formula2>
    </dataValidation>
    <dataValidation type="decimal" allowBlank="1" showErrorMessage="1" sqref="K53">
      <formula1>0</formula1>
      <formula2>NaN</formula2>
    </dataValidation>
    <dataValidation type="decimal" allowBlank="1" showErrorMessage="1" sqref="K54">
      <formula1>0</formula1>
      <formula2>NaN</formula2>
    </dataValidation>
    <dataValidation type="decimal" allowBlank="1" showErrorMessage="1" sqref="K55">
      <formula1>0</formula1>
      <formula2>NaN</formula2>
    </dataValidation>
    <dataValidation type="decimal" allowBlank="1" showErrorMessage="1" sqref="K56">
      <formula1>0</formula1>
      <formula2>NaN</formula2>
    </dataValidation>
    <dataValidation type="decimal" allowBlank="1" showErrorMessage="1" sqref="K57">
      <formula1>0</formula1>
      <formula2>NaN</formula2>
    </dataValidation>
    <dataValidation type="decimal" allowBlank="1" showErrorMessage="1" sqref="K58">
      <formula1>0</formula1>
      <formula2>NaN</formula2>
    </dataValidation>
    <dataValidation type="decimal" allowBlank="1" showErrorMessage="1" sqref="K59">
      <formula1>0</formula1>
      <formula2>NaN</formula2>
    </dataValidation>
    <dataValidation type="decimal" allowBlank="1" showErrorMessage="1" sqref="K60">
      <formula1>0</formula1>
      <formula2>NaN</formula2>
    </dataValidation>
    <dataValidation type="decimal" allowBlank="1" showErrorMessage="1" sqref="K61">
      <formula1>0</formula1>
      <formula2>NaN</formula2>
    </dataValidation>
    <dataValidation type="decimal" allowBlank="1" showErrorMessage="1" sqref="K62">
      <formula1>0</formula1>
      <formula2>NaN</formula2>
    </dataValidation>
    <dataValidation type="decimal" allowBlank="1" showErrorMessage="1" sqref="K63">
      <formula1>0</formula1>
      <formula2>NaN</formula2>
    </dataValidation>
    <dataValidation type="decimal" allowBlank="1" showErrorMessage="1" sqref="K64">
      <formula1>0</formula1>
      <formula2>NaN</formula2>
    </dataValidation>
    <dataValidation type="decimal" allowBlank="1" showErrorMessage="1" sqref="K65">
      <formula1>0</formula1>
      <formula2>NaN</formula2>
    </dataValidation>
    <dataValidation type="decimal" allowBlank="1" showErrorMessage="1" sqref="K66">
      <formula1>0</formula1>
      <formula2>NaN</formula2>
    </dataValidation>
    <dataValidation type="decimal" allowBlank="1" showErrorMessage="1" sqref="K67">
      <formula1>0</formula1>
      <formula2>NaN</formula2>
    </dataValidation>
    <dataValidation type="decimal" allowBlank="1" showErrorMessage="1" sqref="K68">
      <formula1>0</formula1>
      <formula2>NaN</formula2>
    </dataValidation>
    <dataValidation type="decimal" allowBlank="1" showErrorMessage="1" sqref="K69">
      <formula1>0</formula1>
      <formula2>NaN</formula2>
    </dataValidation>
    <dataValidation type="decimal" allowBlank="1" showErrorMessage="1" sqref="K70">
      <formula1>0</formula1>
      <formula2>NaN</formula2>
    </dataValidation>
    <dataValidation type="decimal" allowBlank="1" showErrorMessage="1" sqref="K71">
      <formula1>0</formula1>
      <formula2>NaN</formula2>
    </dataValidation>
    <dataValidation type="decimal" allowBlank="1" showErrorMessage="1" sqref="K72">
      <formula1>0</formula1>
      <formula2>NaN</formula2>
    </dataValidation>
    <dataValidation type="decimal" allowBlank="1" showErrorMessage="1" sqref="K73">
      <formula1>0</formula1>
      <formula2>NaN</formula2>
    </dataValidation>
    <dataValidation type="decimal" allowBlank="1" showErrorMessage="1" sqref="K74">
      <formula1>0</formula1>
      <formula2>NaN</formula2>
    </dataValidation>
    <dataValidation type="decimal" allowBlank="1" showErrorMessage="1" sqref="K75">
      <formula1>0</formula1>
      <formula2>NaN</formula2>
    </dataValidation>
    <dataValidation type="decimal" allowBlank="1" showErrorMessage="1" sqref="K76">
      <formula1>0</formula1>
      <formula2>NaN</formula2>
    </dataValidation>
    <dataValidation type="decimal" allowBlank="1" showErrorMessage="1" sqref="K77">
      <formula1>0</formula1>
      <formula2>NaN</formula2>
    </dataValidation>
    <dataValidation type="decimal" allowBlank="1" showErrorMessage="1" sqref="K78">
      <formula1>0</formula1>
      <formula2>NaN</formula2>
    </dataValidation>
    <dataValidation type="decimal" allowBlank="1" showErrorMessage="1" sqref="K79">
      <formula1>0</formula1>
      <formula2>NaN</formula2>
    </dataValidation>
    <dataValidation type="decimal" allowBlank="1" showErrorMessage="1" sqref="K80">
      <formula1>0</formula1>
      <formula2>NaN</formula2>
    </dataValidation>
    <dataValidation type="decimal" allowBlank="1" showErrorMessage="1" sqref="K81">
      <formula1>0</formula1>
      <formula2>NaN</formula2>
    </dataValidation>
    <dataValidation type="decimal" allowBlank="1" showErrorMessage="1" sqref="K82">
      <formula1>0</formula1>
      <formula2>NaN</formula2>
    </dataValidation>
    <dataValidation type="decimal" allowBlank="1" showErrorMessage="1" sqref="K83">
      <formula1>0</formula1>
      <formula2>NaN</formula2>
    </dataValidation>
    <dataValidation type="decimal" allowBlank="1" showErrorMessage="1" sqref="K84">
      <formula1>0</formula1>
      <formula2>NaN</formula2>
    </dataValidation>
    <dataValidation type="decimal" allowBlank="1" showErrorMessage="1" sqref="K85">
      <formula1>0</formula1>
      <formula2>NaN</formula2>
    </dataValidation>
    <dataValidation type="decimal" allowBlank="1" showErrorMessage="1" sqref="K86">
      <formula1>0</formula1>
      <formula2>NaN</formula2>
    </dataValidation>
    <dataValidation type="decimal" allowBlank="1" showErrorMessage="1" sqref="K87">
      <formula1>0</formula1>
      <formula2>NaN</formula2>
    </dataValidation>
    <dataValidation type="decimal" allowBlank="1" showErrorMessage="1" sqref="K88">
      <formula1>0</formula1>
      <formula2>NaN</formula2>
    </dataValidation>
    <dataValidation type="decimal" allowBlank="1" showErrorMessage="1" sqref="K89">
      <formula1>0</formula1>
      <formula2>NaN</formula2>
    </dataValidation>
    <dataValidation type="decimal" allowBlank="1" showErrorMessage="1" sqref="K90">
      <formula1>0</formula1>
      <formula2>NaN</formula2>
    </dataValidation>
    <dataValidation type="decimal" allowBlank="1" showErrorMessage="1" sqref="K91">
      <formula1>0</formula1>
      <formula2>NaN</formula2>
    </dataValidation>
    <dataValidation type="decimal" allowBlank="1" showErrorMessage="1" sqref="K92">
      <formula1>0</formula1>
      <formula2>NaN</formula2>
    </dataValidation>
    <dataValidation type="decimal" allowBlank="1" showErrorMessage="1" sqref="K93">
      <formula1>0</formula1>
      <formula2>NaN</formula2>
    </dataValidation>
    <dataValidation type="decimal" allowBlank="1" showErrorMessage="1" sqref="K94">
      <formula1>0</formula1>
      <formula2>NaN</formula2>
    </dataValidation>
    <dataValidation type="decimal" allowBlank="1" showErrorMessage="1" sqref="K95">
      <formula1>0</formula1>
      <formula2>NaN</formula2>
    </dataValidation>
    <dataValidation type="decimal" allowBlank="1" showErrorMessage="1" sqref="K96">
      <formula1>0</formula1>
      <formula2>NaN</formula2>
    </dataValidation>
    <dataValidation type="decimal" allowBlank="1" showErrorMessage="1" sqref="K97">
      <formula1>0</formula1>
      <formula2>NaN</formula2>
    </dataValidation>
    <dataValidation type="decimal" allowBlank="1" showErrorMessage="1" sqref="K98">
      <formula1>0</formula1>
      <formula2>NaN</formula2>
    </dataValidation>
    <dataValidation type="decimal" allowBlank="1" showErrorMessage="1" sqref="K99">
      <formula1>0</formula1>
      <formula2>NaN</formula2>
    </dataValidation>
    <dataValidation type="decimal" allowBlank="1" showErrorMessage="1" sqref="L100">
      <formula1>0</formula1>
      <formula2>NaN</formula2>
    </dataValidation>
    <dataValidation type="decimal" allowBlank="1" showErrorMessage="1" sqref="L101">
      <formula1>0</formula1>
      <formula2>NaN</formula2>
    </dataValidation>
    <dataValidation type="decimal" allowBlank="1" showErrorMessage="1" sqref="L102">
      <formula1>0</formula1>
      <formula2>NaN</formula2>
    </dataValidation>
    <dataValidation type="decimal" allowBlank="1" showErrorMessage="1" sqref="L103">
      <formula1>0</formula1>
      <formula2>NaN</formula2>
    </dataValidation>
    <dataValidation type="decimal" allowBlank="1" showErrorMessage="1" sqref="L104">
      <formula1>0</formula1>
      <formula2>NaN</formula2>
    </dataValidation>
    <dataValidation type="decimal" allowBlank="1" showErrorMessage="1" sqref="L105">
      <formula1>0</formula1>
      <formula2>NaN</formula2>
    </dataValidation>
    <dataValidation type="decimal" allowBlank="1" showErrorMessage="1" sqref="L106">
      <formula1>0</formula1>
      <formula2>NaN</formula2>
    </dataValidation>
    <dataValidation type="decimal" allowBlank="1" showErrorMessage="1" sqref="L107">
      <formula1>0</formula1>
      <formula2>NaN</formula2>
    </dataValidation>
    <dataValidation type="decimal" allowBlank="1" showErrorMessage="1" sqref="L108">
      <formula1>0</formula1>
      <formula2>NaN</formula2>
    </dataValidation>
    <dataValidation type="decimal" allowBlank="1" showErrorMessage="1" sqref="L109">
      <formula1>0</formula1>
      <formula2>NaN</formula2>
    </dataValidation>
    <dataValidation type="decimal" allowBlank="1" showErrorMessage="1" sqref="L110">
      <formula1>0</formula1>
      <formula2>NaN</formula2>
    </dataValidation>
    <dataValidation type="decimal" allowBlank="1" showErrorMessage="1" sqref="L111">
      <formula1>0</formula1>
      <formula2>NaN</formula2>
    </dataValidation>
    <dataValidation type="decimal" allowBlank="1" showErrorMessage="1" sqref="L112">
      <formula1>0</formula1>
      <formula2>NaN</formula2>
    </dataValidation>
    <dataValidation type="decimal" allowBlank="1" showErrorMessage="1" sqref="L113">
      <formula1>0</formula1>
      <formula2>NaN</formula2>
    </dataValidation>
    <dataValidation type="decimal" allowBlank="1" showErrorMessage="1" sqref="L114">
      <formula1>0</formula1>
      <formula2>NaN</formula2>
    </dataValidation>
    <dataValidation type="decimal" allowBlank="1" showErrorMessage="1" sqref="L115">
      <formula1>0</formula1>
      <formula2>NaN</formula2>
    </dataValidation>
    <dataValidation type="decimal" allowBlank="1" showErrorMessage="1" sqref="L116">
      <formula1>0</formula1>
      <formula2>NaN</formula2>
    </dataValidation>
    <dataValidation type="decimal" allowBlank="1" showErrorMessage="1" sqref="L117">
      <formula1>0</formula1>
      <formula2>NaN</formula2>
    </dataValidation>
    <dataValidation type="decimal" allowBlank="1" showErrorMessage="1" sqref="L118">
      <formula1>0</formula1>
      <formula2>NaN</formula2>
    </dataValidation>
    <dataValidation type="decimal" allowBlank="1" showErrorMessage="1" sqref="L119">
      <formula1>0</formula1>
      <formula2>NaN</formula2>
    </dataValidation>
    <dataValidation type="decimal" allowBlank="1" showErrorMessage="1" sqref="L120">
      <formula1>0</formula1>
      <formula2>NaN</formula2>
    </dataValidation>
    <dataValidation type="decimal" allowBlank="1" showErrorMessage="1" sqref="L121">
      <formula1>0</formula1>
      <formula2>NaN</formula2>
    </dataValidation>
    <dataValidation type="decimal" allowBlank="1" showErrorMessage="1" sqref="L122">
      <formula1>0</formula1>
      <formula2>NaN</formula2>
    </dataValidation>
    <dataValidation type="decimal" allowBlank="1" showErrorMessage="1" sqref="L123">
      <formula1>0</formula1>
      <formula2>NaN</formula2>
    </dataValidation>
    <dataValidation type="decimal" allowBlank="1" showErrorMessage="1" sqref="L124">
      <formula1>0</formula1>
      <formula2>NaN</formula2>
    </dataValidation>
    <dataValidation type="decimal" allowBlank="1" showErrorMessage="1" sqref="L125">
      <formula1>0</formula1>
      <formula2>NaN</formula2>
    </dataValidation>
    <dataValidation type="decimal" allowBlank="1" showErrorMessage="1" sqref="L126">
      <formula1>0</formula1>
      <formula2>NaN</formula2>
    </dataValidation>
    <dataValidation type="decimal" allowBlank="1" showErrorMessage="1" sqref="L127">
      <formula1>0</formula1>
      <formula2>NaN</formula2>
    </dataValidation>
    <dataValidation type="decimal" allowBlank="1" showErrorMessage="1" sqref="L128">
      <formula1>0</formula1>
      <formula2>NaN</formula2>
    </dataValidation>
    <dataValidation type="decimal" allowBlank="1" showErrorMessage="1" sqref="L129">
      <formula1>0</formula1>
      <formula2>NaN</formula2>
    </dataValidation>
    <dataValidation type="decimal" allowBlank="1" showErrorMessage="1" sqref="L130">
      <formula1>0</formula1>
      <formula2>NaN</formula2>
    </dataValidation>
    <dataValidation type="decimal" allowBlank="1" showErrorMessage="1" sqref="L131">
      <formula1>0</formula1>
      <formula2>NaN</formula2>
    </dataValidation>
    <dataValidation type="decimal" allowBlank="1" showErrorMessage="1" sqref="L132">
      <formula1>0</formula1>
      <formula2>NaN</formula2>
    </dataValidation>
    <dataValidation type="decimal" allowBlank="1" showErrorMessage="1" sqref="L133">
      <formula1>0</formula1>
      <formula2>NaN</formula2>
    </dataValidation>
    <dataValidation type="decimal" allowBlank="1" showErrorMessage="1" sqref="L134">
      <formula1>0</formula1>
      <formula2>NaN</formula2>
    </dataValidation>
    <dataValidation type="decimal" allowBlank="1" showErrorMessage="1" sqref="L135">
      <formula1>0</formula1>
      <formula2>NaN</formula2>
    </dataValidation>
    <dataValidation type="decimal" allowBlank="1" showErrorMessage="1" sqref="L136">
      <formula1>0</formula1>
      <formula2>NaN</formula2>
    </dataValidation>
    <dataValidation type="decimal" allowBlank="1" showErrorMessage="1" sqref="L137">
      <formula1>0</formula1>
      <formula2>NaN</formula2>
    </dataValidation>
    <dataValidation type="decimal" allowBlank="1" showErrorMessage="1" sqref="L138">
      <formula1>0</formula1>
      <formula2>NaN</formula2>
    </dataValidation>
    <dataValidation type="decimal" allowBlank="1" showErrorMessage="1" sqref="L139">
      <formula1>0</formula1>
      <formula2>NaN</formula2>
    </dataValidation>
    <dataValidation type="decimal" allowBlank="1" showErrorMessage="1" sqref="L140">
      <formula1>0</formula1>
      <formula2>NaN</formula2>
    </dataValidation>
    <dataValidation type="decimal" allowBlank="1" showErrorMessage="1" sqref="L141">
      <formula1>0</formula1>
      <formula2>NaN</formula2>
    </dataValidation>
    <dataValidation type="decimal" allowBlank="1" showErrorMessage="1" sqref="L142">
      <formula1>0</formula1>
      <formula2>NaN</formula2>
    </dataValidation>
    <dataValidation type="decimal" allowBlank="1" showErrorMessage="1" sqref="L143">
      <formula1>0</formula1>
      <formula2>NaN</formula2>
    </dataValidation>
    <dataValidation type="decimal" allowBlank="1" showErrorMessage="1" sqref="L144">
      <formula1>0</formula1>
      <formula2>NaN</formula2>
    </dataValidation>
    <dataValidation type="decimal" allowBlank="1" showErrorMessage="1" sqref="L145">
      <formula1>0</formula1>
      <formula2>NaN</formula2>
    </dataValidation>
    <dataValidation type="decimal" allowBlank="1" showErrorMessage="1" sqref="L146">
      <formula1>0</formula1>
      <formula2>NaN</formula2>
    </dataValidation>
    <dataValidation type="decimal" allowBlank="1" showErrorMessage="1" sqref="L147">
      <formula1>0</formula1>
      <formula2>NaN</formula2>
    </dataValidation>
    <dataValidation type="decimal" allowBlank="1" showErrorMessage="1" sqref="L148">
      <formula1>0</formula1>
      <formula2>NaN</formula2>
    </dataValidation>
    <dataValidation type="decimal" allowBlank="1" showErrorMessage="1" sqref="L149">
      <formula1>0</formula1>
      <formula2>NaN</formula2>
    </dataValidation>
    <dataValidation type="decimal" allowBlank="1" showErrorMessage="1" sqref="L150">
      <formula1>0</formula1>
      <formula2>NaN</formula2>
    </dataValidation>
    <dataValidation type="decimal" allowBlank="1" showErrorMessage="1" sqref="L151">
      <formula1>0</formula1>
      <formula2>NaN</formula2>
    </dataValidation>
    <dataValidation type="decimal" allowBlank="1" showErrorMessage="1" sqref="L152">
      <formula1>0</formula1>
      <formula2>NaN</formula2>
    </dataValidation>
    <dataValidation type="decimal" allowBlank="1" showErrorMessage="1" sqref="L153">
      <formula1>0</formula1>
      <formula2>NaN</formula2>
    </dataValidation>
    <dataValidation type="decimal" allowBlank="1" showErrorMessage="1" sqref="L154">
      <formula1>0</formula1>
      <formula2>NaN</formula2>
    </dataValidation>
    <dataValidation type="decimal" allowBlank="1" showErrorMessage="1" sqref="L155">
      <formula1>0</formula1>
      <formula2>NaN</formula2>
    </dataValidation>
    <dataValidation type="decimal" allowBlank="1" showErrorMessage="1" sqref="L156">
      <formula1>0</formula1>
      <formula2>NaN</formula2>
    </dataValidation>
    <dataValidation type="decimal" allowBlank="1" showErrorMessage="1" sqref="L32">
      <formula1>0</formula1>
      <formula2>NaN</formula2>
    </dataValidation>
    <dataValidation type="decimal" allowBlank="1" showErrorMessage="1" sqref="L33">
      <formula1>0</formula1>
      <formula2>NaN</formula2>
    </dataValidation>
    <dataValidation type="decimal" allowBlank="1" showErrorMessage="1" sqref="L34">
      <formula1>0</formula1>
      <formula2>NaN</formula2>
    </dataValidation>
    <dataValidation type="decimal" allowBlank="1" showErrorMessage="1" sqref="L35">
      <formula1>0</formula1>
      <formula2>NaN</formula2>
    </dataValidation>
    <dataValidation type="decimal" allowBlank="1" showErrorMessage="1" sqref="L36">
      <formula1>0</formula1>
      <formula2>NaN</formula2>
    </dataValidation>
    <dataValidation type="decimal" allowBlank="1" showErrorMessage="1" sqref="L37">
      <formula1>0</formula1>
      <formula2>NaN</formula2>
    </dataValidation>
    <dataValidation type="decimal" allowBlank="1" showErrorMessage="1" sqref="L38">
      <formula1>0</formula1>
      <formula2>NaN</formula2>
    </dataValidation>
    <dataValidation type="decimal" allowBlank="1" showErrorMessage="1" sqref="L39">
      <formula1>0</formula1>
      <formula2>NaN</formula2>
    </dataValidation>
    <dataValidation type="decimal" allowBlank="1" showErrorMessage="1" sqref="L40">
      <formula1>0</formula1>
      <formula2>NaN</formula2>
    </dataValidation>
    <dataValidation type="decimal" allowBlank="1" showErrorMessage="1" sqref="L41">
      <formula1>0</formula1>
      <formula2>NaN</formula2>
    </dataValidation>
    <dataValidation type="decimal" allowBlank="1" showErrorMessage="1" sqref="L42">
      <formula1>0</formula1>
      <formula2>NaN</formula2>
    </dataValidation>
    <dataValidation type="decimal" allowBlank="1" showErrorMessage="1" sqref="L43">
      <formula1>0</formula1>
      <formula2>NaN</formula2>
    </dataValidation>
    <dataValidation type="decimal" allowBlank="1" showErrorMessage="1" sqref="L44">
      <formula1>0</formula1>
      <formula2>NaN</formula2>
    </dataValidation>
    <dataValidation type="decimal" allowBlank="1" showErrorMessage="1" sqref="L45">
      <formula1>0</formula1>
      <formula2>NaN</formula2>
    </dataValidation>
    <dataValidation type="decimal" allowBlank="1" showErrorMessage="1" sqref="L46">
      <formula1>0</formula1>
      <formula2>NaN</formula2>
    </dataValidation>
    <dataValidation type="decimal" allowBlank="1" showErrorMessage="1" sqref="L47">
      <formula1>0</formula1>
      <formula2>NaN</formula2>
    </dataValidation>
    <dataValidation type="decimal" allowBlank="1" showErrorMessage="1" sqref="L48">
      <formula1>0</formula1>
      <formula2>NaN</formula2>
    </dataValidation>
    <dataValidation type="decimal" allowBlank="1" showErrorMessage="1" sqref="L49">
      <formula1>0</formula1>
      <formula2>NaN</formula2>
    </dataValidation>
    <dataValidation type="decimal" allowBlank="1" showErrorMessage="1" sqref="L50">
      <formula1>0</formula1>
      <formula2>NaN</formula2>
    </dataValidation>
    <dataValidation type="decimal" allowBlank="1" showErrorMessage="1" sqref="L51">
      <formula1>0</formula1>
      <formula2>NaN</formula2>
    </dataValidation>
    <dataValidation type="decimal" allowBlank="1" showErrorMessage="1" sqref="L52">
      <formula1>0</formula1>
      <formula2>NaN</formula2>
    </dataValidation>
    <dataValidation type="decimal" allowBlank="1" showErrorMessage="1" sqref="L53">
      <formula1>0</formula1>
      <formula2>NaN</formula2>
    </dataValidation>
    <dataValidation type="decimal" allowBlank="1" showErrorMessage="1" sqref="L54">
      <formula1>0</formula1>
      <formula2>NaN</formula2>
    </dataValidation>
    <dataValidation type="decimal" allowBlank="1" showErrorMessage="1" sqref="L55">
      <formula1>0</formula1>
      <formula2>NaN</formula2>
    </dataValidation>
    <dataValidation type="decimal" allowBlank="1" showErrorMessage="1" sqref="L56">
      <formula1>0</formula1>
      <formula2>NaN</formula2>
    </dataValidation>
    <dataValidation type="decimal" allowBlank="1" showErrorMessage="1" sqref="L57">
      <formula1>0</formula1>
      <formula2>NaN</formula2>
    </dataValidation>
    <dataValidation type="decimal" allowBlank="1" showErrorMessage="1" sqref="L58">
      <formula1>0</formula1>
      <formula2>NaN</formula2>
    </dataValidation>
    <dataValidation type="decimal" allowBlank="1" showErrorMessage="1" sqref="L59">
      <formula1>0</formula1>
      <formula2>NaN</formula2>
    </dataValidation>
    <dataValidation type="decimal" allowBlank="1" showErrorMessage="1" sqref="L60">
      <formula1>0</formula1>
      <formula2>NaN</formula2>
    </dataValidation>
    <dataValidation type="decimal" allowBlank="1" showErrorMessage="1" sqref="L61">
      <formula1>0</formula1>
      <formula2>NaN</formula2>
    </dataValidation>
    <dataValidation type="decimal" allowBlank="1" showErrorMessage="1" sqref="L62">
      <formula1>0</formula1>
      <formula2>NaN</formula2>
    </dataValidation>
    <dataValidation type="decimal" allowBlank="1" showErrorMessage="1" sqref="L63">
      <formula1>0</formula1>
      <formula2>NaN</formula2>
    </dataValidation>
    <dataValidation type="decimal" allowBlank="1" showErrorMessage="1" sqref="L64">
      <formula1>0</formula1>
      <formula2>NaN</formula2>
    </dataValidation>
    <dataValidation type="decimal" allowBlank="1" showErrorMessage="1" sqref="L65">
      <formula1>0</formula1>
      <formula2>NaN</formula2>
    </dataValidation>
    <dataValidation type="decimal" allowBlank="1" showErrorMessage="1" sqref="L66">
      <formula1>0</formula1>
      <formula2>NaN</formula2>
    </dataValidation>
    <dataValidation type="decimal" allowBlank="1" showErrorMessage="1" sqref="L67">
      <formula1>0</formula1>
      <formula2>NaN</formula2>
    </dataValidation>
    <dataValidation type="decimal" allowBlank="1" showErrorMessage="1" sqref="L68">
      <formula1>0</formula1>
      <formula2>NaN</formula2>
    </dataValidation>
    <dataValidation type="decimal" allowBlank="1" showErrorMessage="1" sqref="L69">
      <formula1>0</formula1>
      <formula2>NaN</formula2>
    </dataValidation>
    <dataValidation type="decimal" allowBlank="1" showErrorMessage="1" sqref="L70">
      <formula1>0</formula1>
      <formula2>NaN</formula2>
    </dataValidation>
    <dataValidation type="decimal" allowBlank="1" showErrorMessage="1" sqref="L71">
      <formula1>0</formula1>
      <formula2>NaN</formula2>
    </dataValidation>
    <dataValidation type="decimal" allowBlank="1" showErrorMessage="1" sqref="L72">
      <formula1>0</formula1>
      <formula2>NaN</formula2>
    </dataValidation>
    <dataValidation type="decimal" allowBlank="1" showErrorMessage="1" sqref="L73">
      <formula1>0</formula1>
      <formula2>NaN</formula2>
    </dataValidation>
    <dataValidation type="decimal" allowBlank="1" showErrorMessage="1" sqref="L74">
      <formula1>0</formula1>
      <formula2>NaN</formula2>
    </dataValidation>
    <dataValidation type="decimal" allowBlank="1" showErrorMessage="1" sqref="L75">
      <formula1>0</formula1>
      <formula2>NaN</formula2>
    </dataValidation>
    <dataValidation type="decimal" allowBlank="1" showErrorMessage="1" sqref="L76">
      <formula1>0</formula1>
      <formula2>NaN</formula2>
    </dataValidation>
    <dataValidation type="decimal" allowBlank="1" showErrorMessage="1" sqref="L77">
      <formula1>0</formula1>
      <formula2>NaN</formula2>
    </dataValidation>
    <dataValidation type="decimal" allowBlank="1" showErrorMessage="1" sqref="L78">
      <formula1>0</formula1>
      <formula2>NaN</formula2>
    </dataValidation>
    <dataValidation type="decimal" allowBlank="1" showErrorMessage="1" sqref="L79">
      <formula1>0</formula1>
      <formula2>NaN</formula2>
    </dataValidation>
    <dataValidation type="decimal" allowBlank="1" showErrorMessage="1" sqref="L80">
      <formula1>0</formula1>
      <formula2>NaN</formula2>
    </dataValidation>
    <dataValidation type="decimal" allowBlank="1" showErrorMessage="1" sqref="L81">
      <formula1>0</formula1>
      <formula2>NaN</formula2>
    </dataValidation>
    <dataValidation type="decimal" allowBlank="1" showErrorMessage="1" sqref="L82">
      <formula1>0</formula1>
      <formula2>NaN</formula2>
    </dataValidation>
    <dataValidation type="decimal" allowBlank="1" showErrorMessage="1" sqref="L83">
      <formula1>0</formula1>
      <formula2>NaN</formula2>
    </dataValidation>
    <dataValidation type="decimal" allowBlank="1" showErrorMessage="1" sqref="L84">
      <formula1>0</formula1>
      <formula2>NaN</formula2>
    </dataValidation>
    <dataValidation type="decimal" allowBlank="1" showErrorMessage="1" sqref="L85">
      <formula1>0</formula1>
      <formula2>NaN</formula2>
    </dataValidation>
    <dataValidation type="decimal" allowBlank="1" showErrorMessage="1" sqref="L86">
      <formula1>0</formula1>
      <formula2>NaN</formula2>
    </dataValidation>
    <dataValidation type="decimal" allowBlank="1" showErrorMessage="1" sqref="L87">
      <formula1>0</formula1>
      <formula2>NaN</formula2>
    </dataValidation>
    <dataValidation type="decimal" allowBlank="1" showErrorMessage="1" sqref="L88">
      <formula1>0</formula1>
      <formula2>NaN</formula2>
    </dataValidation>
    <dataValidation type="decimal" allowBlank="1" showErrorMessage="1" sqref="L89">
      <formula1>0</formula1>
      <formula2>NaN</formula2>
    </dataValidation>
    <dataValidation type="decimal" allowBlank="1" showErrorMessage="1" sqref="L90">
      <formula1>0</formula1>
      <formula2>NaN</formula2>
    </dataValidation>
    <dataValidation type="decimal" allowBlank="1" showErrorMessage="1" sqref="L91">
      <formula1>0</formula1>
      <formula2>NaN</formula2>
    </dataValidation>
    <dataValidation type="decimal" allowBlank="1" showErrorMessage="1" sqref="L92">
      <formula1>0</formula1>
      <formula2>NaN</formula2>
    </dataValidation>
    <dataValidation type="decimal" allowBlank="1" showErrorMessage="1" sqref="L93">
      <formula1>0</formula1>
      <formula2>NaN</formula2>
    </dataValidation>
    <dataValidation type="decimal" allowBlank="1" showErrorMessage="1" sqref="L94">
      <formula1>0</formula1>
      <formula2>NaN</formula2>
    </dataValidation>
    <dataValidation type="decimal" allowBlank="1" showErrorMessage="1" sqref="L95">
      <formula1>0</formula1>
      <formula2>NaN</formula2>
    </dataValidation>
    <dataValidation type="decimal" allowBlank="1" showErrorMessage="1" sqref="L96">
      <formula1>0</formula1>
      <formula2>NaN</formula2>
    </dataValidation>
    <dataValidation type="decimal" allowBlank="1" showErrorMessage="1" sqref="L97">
      <formula1>0</formula1>
      <formula2>NaN</formula2>
    </dataValidation>
    <dataValidation type="decimal" allowBlank="1" showErrorMessage="1" sqref="L98">
      <formula1>0</formula1>
      <formula2>NaN</formula2>
    </dataValidation>
    <dataValidation type="decimal" allowBlank="1" showErrorMessage="1" sqref="L99">
      <formula1>0</formula1>
      <formula2>NaN</formula2>
    </dataValidation>
    <dataValidation type="decimal" allowBlank="1" showErrorMessage="1" sqref="M100">
      <formula1>0</formula1>
      <formula2>NaN</formula2>
    </dataValidation>
    <dataValidation type="decimal" allowBlank="1" showErrorMessage="1" sqref="M101">
      <formula1>0</formula1>
      <formula2>NaN</formula2>
    </dataValidation>
    <dataValidation type="decimal" allowBlank="1" showErrorMessage="1" sqref="M102">
      <formula1>0</formula1>
      <formula2>NaN</formula2>
    </dataValidation>
    <dataValidation type="decimal" allowBlank="1" showErrorMessage="1" sqref="M103">
      <formula1>0</formula1>
      <formula2>NaN</formula2>
    </dataValidation>
    <dataValidation type="decimal" allowBlank="1" showErrorMessage="1" sqref="M104">
      <formula1>0</formula1>
      <formula2>NaN</formula2>
    </dataValidation>
    <dataValidation type="decimal" allowBlank="1" showErrorMessage="1" sqref="M105">
      <formula1>0</formula1>
      <formula2>NaN</formula2>
    </dataValidation>
    <dataValidation type="decimal" allowBlank="1" showErrorMessage="1" sqref="M106">
      <formula1>0</formula1>
      <formula2>NaN</formula2>
    </dataValidation>
    <dataValidation type="decimal" allowBlank="1" showErrorMessage="1" sqref="M107">
      <formula1>0</formula1>
      <formula2>NaN</formula2>
    </dataValidation>
    <dataValidation type="decimal" allowBlank="1" showErrorMessage="1" sqref="M108">
      <formula1>0</formula1>
      <formula2>NaN</formula2>
    </dataValidation>
    <dataValidation type="decimal" allowBlank="1" showErrorMessage="1" sqref="M109">
      <formula1>0</formula1>
      <formula2>NaN</formula2>
    </dataValidation>
    <dataValidation type="decimal" allowBlank="1" showErrorMessage="1" sqref="M110">
      <formula1>0</formula1>
      <formula2>NaN</formula2>
    </dataValidation>
    <dataValidation type="decimal" allowBlank="1" showErrorMessage="1" sqref="M111">
      <formula1>0</formula1>
      <formula2>NaN</formula2>
    </dataValidation>
    <dataValidation type="decimal" allowBlank="1" showErrorMessage="1" sqref="M112">
      <formula1>0</formula1>
      <formula2>NaN</formula2>
    </dataValidation>
    <dataValidation type="decimal" allowBlank="1" showErrorMessage="1" sqref="M113">
      <formula1>0</formula1>
      <formula2>NaN</formula2>
    </dataValidation>
    <dataValidation type="decimal" allowBlank="1" showErrorMessage="1" sqref="M114">
      <formula1>0</formula1>
      <formula2>NaN</formula2>
    </dataValidation>
    <dataValidation type="decimal" allowBlank="1" showErrorMessage="1" sqref="M115">
      <formula1>0</formula1>
      <formula2>NaN</formula2>
    </dataValidation>
    <dataValidation type="decimal" allowBlank="1" showErrorMessage="1" sqref="M116">
      <formula1>0</formula1>
      <formula2>NaN</formula2>
    </dataValidation>
    <dataValidation type="decimal" allowBlank="1" showErrorMessage="1" sqref="M117">
      <formula1>0</formula1>
      <formula2>NaN</formula2>
    </dataValidation>
    <dataValidation type="decimal" allowBlank="1" showErrorMessage="1" sqref="M118">
      <formula1>0</formula1>
      <formula2>NaN</formula2>
    </dataValidation>
    <dataValidation type="decimal" allowBlank="1" showErrorMessage="1" sqref="M119">
      <formula1>0</formula1>
      <formula2>NaN</formula2>
    </dataValidation>
    <dataValidation type="decimal" allowBlank="1" showErrorMessage="1" sqref="M120">
      <formula1>0</formula1>
      <formula2>NaN</formula2>
    </dataValidation>
    <dataValidation type="decimal" allowBlank="1" showErrorMessage="1" sqref="M121">
      <formula1>0</formula1>
      <formula2>NaN</formula2>
    </dataValidation>
    <dataValidation type="decimal" allowBlank="1" showErrorMessage="1" sqref="M122">
      <formula1>0</formula1>
      <formula2>NaN</formula2>
    </dataValidation>
    <dataValidation type="decimal" allowBlank="1" showErrorMessage="1" sqref="M123">
      <formula1>0</formula1>
      <formula2>NaN</formula2>
    </dataValidation>
    <dataValidation type="decimal" allowBlank="1" showErrorMessage="1" sqref="M124">
      <formula1>0</formula1>
      <formula2>NaN</formula2>
    </dataValidation>
    <dataValidation type="decimal" allowBlank="1" showErrorMessage="1" sqref="M125">
      <formula1>0</formula1>
      <formula2>NaN</formula2>
    </dataValidation>
    <dataValidation type="decimal" allowBlank="1" showErrorMessage="1" sqref="M126">
      <formula1>0</formula1>
      <formula2>NaN</formula2>
    </dataValidation>
    <dataValidation type="decimal" allowBlank="1" showErrorMessage="1" sqref="M127">
      <formula1>0</formula1>
      <formula2>NaN</formula2>
    </dataValidation>
    <dataValidation type="decimal" allowBlank="1" showErrorMessage="1" sqref="M128">
      <formula1>0</formula1>
      <formula2>NaN</formula2>
    </dataValidation>
    <dataValidation type="decimal" allowBlank="1" showErrorMessage="1" sqref="M129">
      <formula1>0</formula1>
      <formula2>NaN</formula2>
    </dataValidation>
    <dataValidation type="decimal" allowBlank="1" showErrorMessage="1" sqref="M130">
      <formula1>0</formula1>
      <formula2>NaN</formula2>
    </dataValidation>
    <dataValidation type="decimal" allowBlank="1" showErrorMessage="1" sqref="M131">
      <formula1>0</formula1>
      <formula2>NaN</formula2>
    </dataValidation>
    <dataValidation type="decimal" allowBlank="1" showErrorMessage="1" sqref="M132">
      <formula1>0</formula1>
      <formula2>NaN</formula2>
    </dataValidation>
    <dataValidation type="decimal" allowBlank="1" showErrorMessage="1" sqref="M133">
      <formula1>0</formula1>
      <formula2>NaN</formula2>
    </dataValidation>
    <dataValidation type="decimal" allowBlank="1" showErrorMessage="1" sqref="M134">
      <formula1>0</formula1>
      <formula2>NaN</formula2>
    </dataValidation>
    <dataValidation type="decimal" allowBlank="1" showErrorMessage="1" sqref="M135">
      <formula1>0</formula1>
      <formula2>NaN</formula2>
    </dataValidation>
    <dataValidation type="decimal" allowBlank="1" showErrorMessage="1" sqref="M136">
      <formula1>0</formula1>
      <formula2>NaN</formula2>
    </dataValidation>
    <dataValidation type="decimal" allowBlank="1" showErrorMessage="1" sqref="M137">
      <formula1>0</formula1>
      <formula2>NaN</formula2>
    </dataValidation>
    <dataValidation type="decimal" allowBlank="1" showErrorMessage="1" sqref="M138">
      <formula1>0</formula1>
      <formula2>NaN</formula2>
    </dataValidation>
    <dataValidation type="decimal" allowBlank="1" showErrorMessage="1" sqref="M139">
      <formula1>0</formula1>
      <formula2>NaN</formula2>
    </dataValidation>
    <dataValidation type="decimal" allowBlank="1" showErrorMessage="1" sqref="M140">
      <formula1>0</formula1>
      <formula2>NaN</formula2>
    </dataValidation>
    <dataValidation type="decimal" allowBlank="1" showErrorMessage="1" sqref="M141">
      <formula1>0</formula1>
      <formula2>NaN</formula2>
    </dataValidation>
    <dataValidation type="decimal" allowBlank="1" showErrorMessage="1" sqref="M142">
      <formula1>0</formula1>
      <formula2>NaN</formula2>
    </dataValidation>
    <dataValidation type="decimal" allowBlank="1" showErrorMessage="1" sqref="M143">
      <formula1>0</formula1>
      <formula2>NaN</formula2>
    </dataValidation>
    <dataValidation type="decimal" allowBlank="1" showErrorMessage="1" sqref="M144">
      <formula1>0</formula1>
      <formula2>NaN</formula2>
    </dataValidation>
    <dataValidation type="decimal" allowBlank="1" showErrorMessage="1" sqref="M145">
      <formula1>0</formula1>
      <formula2>NaN</formula2>
    </dataValidation>
    <dataValidation type="decimal" allowBlank="1" showErrorMessage="1" sqref="M146">
      <formula1>0</formula1>
      <formula2>NaN</formula2>
    </dataValidation>
    <dataValidation type="decimal" allowBlank="1" showErrorMessage="1" sqref="M147">
      <formula1>0</formula1>
      <formula2>NaN</formula2>
    </dataValidation>
    <dataValidation type="decimal" allowBlank="1" showErrorMessage="1" sqref="M148">
      <formula1>0</formula1>
      <formula2>NaN</formula2>
    </dataValidation>
    <dataValidation type="decimal" allowBlank="1" showErrorMessage="1" sqref="M149">
      <formula1>0</formula1>
      <formula2>NaN</formula2>
    </dataValidation>
    <dataValidation type="decimal" allowBlank="1" showErrorMessage="1" sqref="M150">
      <formula1>0</formula1>
      <formula2>NaN</formula2>
    </dataValidation>
    <dataValidation type="decimal" allowBlank="1" showErrorMessage="1" sqref="M151">
      <formula1>0</formula1>
      <formula2>NaN</formula2>
    </dataValidation>
    <dataValidation type="decimal" allowBlank="1" showErrorMessage="1" sqref="M152">
      <formula1>0</formula1>
      <formula2>NaN</formula2>
    </dataValidation>
    <dataValidation type="decimal" allowBlank="1" showErrorMessage="1" sqref="M153">
      <formula1>0</formula1>
      <formula2>NaN</formula2>
    </dataValidation>
    <dataValidation type="decimal" allowBlank="1" showErrorMessage="1" sqref="M154">
      <formula1>0</formula1>
      <formula2>NaN</formula2>
    </dataValidation>
    <dataValidation type="decimal" allowBlank="1" showErrorMessage="1" sqref="M155">
      <formula1>0</formula1>
      <formula2>NaN</formula2>
    </dataValidation>
    <dataValidation type="decimal" allowBlank="1" showErrorMessage="1" sqref="M156">
      <formula1>0</formula1>
      <formula2>NaN</formula2>
    </dataValidation>
    <dataValidation type="decimal" allowBlank="1" showErrorMessage="1" sqref="M32">
      <formula1>0</formula1>
      <formula2>NaN</formula2>
    </dataValidation>
    <dataValidation type="decimal" allowBlank="1" showErrorMessage="1" sqref="M33">
      <formula1>0</formula1>
      <formula2>NaN</formula2>
    </dataValidation>
    <dataValidation type="decimal" allowBlank="1" showErrorMessage="1" sqref="M34">
      <formula1>0</formula1>
      <formula2>NaN</formula2>
    </dataValidation>
    <dataValidation type="decimal" allowBlank="1" showErrorMessage="1" sqref="M35">
      <formula1>0</formula1>
      <formula2>NaN</formula2>
    </dataValidation>
    <dataValidation type="decimal" allowBlank="1" showErrorMessage="1" sqref="M36">
      <formula1>0</formula1>
      <formula2>NaN</formula2>
    </dataValidation>
    <dataValidation type="decimal" allowBlank="1" showErrorMessage="1" sqref="M37">
      <formula1>0</formula1>
      <formula2>NaN</formula2>
    </dataValidation>
    <dataValidation type="decimal" allowBlank="1" showErrorMessage="1" sqref="M38">
      <formula1>0</formula1>
      <formula2>NaN</formula2>
    </dataValidation>
    <dataValidation type="decimal" allowBlank="1" showErrorMessage="1" sqref="M39">
      <formula1>0</formula1>
      <formula2>NaN</formula2>
    </dataValidation>
    <dataValidation type="decimal" allowBlank="1" showErrorMessage="1" sqref="M40">
      <formula1>0</formula1>
      <formula2>NaN</formula2>
    </dataValidation>
    <dataValidation type="decimal" allowBlank="1" showErrorMessage="1" sqref="M41">
      <formula1>0</formula1>
      <formula2>NaN</formula2>
    </dataValidation>
    <dataValidation type="decimal" allowBlank="1" showErrorMessage="1" sqref="M42">
      <formula1>0</formula1>
      <formula2>NaN</formula2>
    </dataValidation>
    <dataValidation type="decimal" allowBlank="1" showErrorMessage="1" sqref="M43">
      <formula1>0</formula1>
      <formula2>NaN</formula2>
    </dataValidation>
    <dataValidation type="decimal" allowBlank="1" showErrorMessage="1" sqref="M44">
      <formula1>0</formula1>
      <formula2>NaN</formula2>
    </dataValidation>
    <dataValidation type="decimal" allowBlank="1" showErrorMessage="1" sqref="M45">
      <formula1>0</formula1>
      <formula2>NaN</formula2>
    </dataValidation>
    <dataValidation type="decimal" allowBlank="1" showErrorMessage="1" sqref="M46">
      <formula1>0</formula1>
      <formula2>NaN</formula2>
    </dataValidation>
    <dataValidation type="decimal" allowBlank="1" showErrorMessage="1" sqref="M47">
      <formula1>0</formula1>
      <formula2>NaN</formula2>
    </dataValidation>
    <dataValidation type="decimal" allowBlank="1" showErrorMessage="1" sqref="M48">
      <formula1>0</formula1>
      <formula2>NaN</formula2>
    </dataValidation>
    <dataValidation type="decimal" allowBlank="1" showErrorMessage="1" sqref="M49">
      <formula1>0</formula1>
      <formula2>NaN</formula2>
    </dataValidation>
    <dataValidation type="decimal" allowBlank="1" showErrorMessage="1" sqref="M50">
      <formula1>0</formula1>
      <formula2>NaN</formula2>
    </dataValidation>
    <dataValidation type="decimal" allowBlank="1" showErrorMessage="1" sqref="M51">
      <formula1>0</formula1>
      <formula2>NaN</formula2>
    </dataValidation>
    <dataValidation type="decimal" allowBlank="1" showErrorMessage="1" sqref="M52">
      <formula1>0</formula1>
      <formula2>NaN</formula2>
    </dataValidation>
    <dataValidation type="decimal" allowBlank="1" showErrorMessage="1" sqref="M53">
      <formula1>0</formula1>
      <formula2>NaN</formula2>
    </dataValidation>
    <dataValidation type="decimal" allowBlank="1" showErrorMessage="1" sqref="M54">
      <formula1>0</formula1>
      <formula2>NaN</formula2>
    </dataValidation>
    <dataValidation type="decimal" allowBlank="1" showErrorMessage="1" sqref="M55">
      <formula1>0</formula1>
      <formula2>NaN</formula2>
    </dataValidation>
    <dataValidation type="decimal" allowBlank="1" showErrorMessage="1" sqref="M56">
      <formula1>0</formula1>
      <formula2>NaN</formula2>
    </dataValidation>
    <dataValidation type="decimal" allowBlank="1" showErrorMessage="1" sqref="M57">
      <formula1>0</formula1>
      <formula2>NaN</formula2>
    </dataValidation>
    <dataValidation type="decimal" allowBlank="1" showErrorMessage="1" sqref="M58">
      <formula1>0</formula1>
      <formula2>NaN</formula2>
    </dataValidation>
    <dataValidation type="decimal" allowBlank="1" showErrorMessage="1" sqref="M59">
      <formula1>0</formula1>
      <formula2>NaN</formula2>
    </dataValidation>
    <dataValidation type="decimal" allowBlank="1" showErrorMessage="1" sqref="M60">
      <formula1>0</formula1>
      <formula2>NaN</formula2>
    </dataValidation>
    <dataValidation type="decimal" allowBlank="1" showErrorMessage="1" sqref="M61">
      <formula1>0</formula1>
      <formula2>NaN</formula2>
    </dataValidation>
    <dataValidation type="decimal" allowBlank="1" showErrorMessage="1" sqref="M62">
      <formula1>0</formula1>
      <formula2>NaN</formula2>
    </dataValidation>
    <dataValidation type="decimal" allowBlank="1" showErrorMessage="1" sqref="M63">
      <formula1>0</formula1>
      <formula2>NaN</formula2>
    </dataValidation>
    <dataValidation type="decimal" allowBlank="1" showErrorMessage="1" sqref="M64">
      <formula1>0</formula1>
      <formula2>NaN</formula2>
    </dataValidation>
    <dataValidation type="decimal" allowBlank="1" showErrorMessage="1" sqref="M65">
      <formula1>0</formula1>
      <formula2>NaN</formula2>
    </dataValidation>
    <dataValidation type="decimal" allowBlank="1" showErrorMessage="1" sqref="M66">
      <formula1>0</formula1>
      <formula2>NaN</formula2>
    </dataValidation>
    <dataValidation type="decimal" allowBlank="1" showErrorMessage="1" sqref="M67">
      <formula1>0</formula1>
      <formula2>NaN</formula2>
    </dataValidation>
    <dataValidation type="decimal" allowBlank="1" showErrorMessage="1" sqref="M68">
      <formula1>0</formula1>
      <formula2>NaN</formula2>
    </dataValidation>
    <dataValidation type="decimal" allowBlank="1" showErrorMessage="1" sqref="M69">
      <formula1>0</formula1>
      <formula2>NaN</formula2>
    </dataValidation>
    <dataValidation type="decimal" allowBlank="1" showErrorMessage="1" sqref="M70">
      <formula1>0</formula1>
      <formula2>NaN</formula2>
    </dataValidation>
    <dataValidation type="decimal" allowBlank="1" showErrorMessage="1" sqref="M71">
      <formula1>0</formula1>
      <formula2>NaN</formula2>
    </dataValidation>
    <dataValidation type="decimal" allowBlank="1" showErrorMessage="1" sqref="M72">
      <formula1>0</formula1>
      <formula2>NaN</formula2>
    </dataValidation>
    <dataValidation type="decimal" allowBlank="1" showErrorMessage="1" sqref="M73">
      <formula1>0</formula1>
      <formula2>NaN</formula2>
    </dataValidation>
    <dataValidation type="decimal" allowBlank="1" showErrorMessage="1" sqref="M74">
      <formula1>0</formula1>
      <formula2>NaN</formula2>
    </dataValidation>
    <dataValidation type="decimal" allowBlank="1" showErrorMessage="1" sqref="M75">
      <formula1>0</formula1>
      <formula2>NaN</formula2>
    </dataValidation>
    <dataValidation type="decimal" allowBlank="1" showErrorMessage="1" sqref="M76">
      <formula1>0</formula1>
      <formula2>NaN</formula2>
    </dataValidation>
    <dataValidation type="decimal" allowBlank="1" showErrorMessage="1" sqref="M77">
      <formula1>0</formula1>
      <formula2>NaN</formula2>
    </dataValidation>
    <dataValidation type="decimal" allowBlank="1" showErrorMessage="1" sqref="M78">
      <formula1>0</formula1>
      <formula2>NaN</formula2>
    </dataValidation>
    <dataValidation type="decimal" allowBlank="1" showErrorMessage="1" sqref="M79">
      <formula1>0</formula1>
      <formula2>NaN</formula2>
    </dataValidation>
    <dataValidation type="decimal" allowBlank="1" showErrorMessage="1" sqref="M80">
      <formula1>0</formula1>
      <formula2>NaN</formula2>
    </dataValidation>
    <dataValidation type="decimal" allowBlank="1" showErrorMessage="1" sqref="M81">
      <formula1>0</formula1>
      <formula2>NaN</formula2>
    </dataValidation>
    <dataValidation type="decimal" allowBlank="1" showErrorMessage="1" sqref="M82">
      <formula1>0</formula1>
      <formula2>NaN</formula2>
    </dataValidation>
    <dataValidation type="decimal" allowBlank="1" showErrorMessage="1" sqref="M83">
      <formula1>0</formula1>
      <formula2>NaN</formula2>
    </dataValidation>
    <dataValidation type="decimal" allowBlank="1" showErrorMessage="1" sqref="M84">
      <formula1>0</formula1>
      <formula2>NaN</formula2>
    </dataValidation>
    <dataValidation type="decimal" allowBlank="1" showErrorMessage="1" sqref="M85">
      <formula1>0</formula1>
      <formula2>NaN</formula2>
    </dataValidation>
    <dataValidation type="decimal" allowBlank="1" showErrorMessage="1" sqref="M86">
      <formula1>0</formula1>
      <formula2>NaN</formula2>
    </dataValidation>
    <dataValidation type="decimal" allowBlank="1" showErrorMessage="1" sqref="M87">
      <formula1>0</formula1>
      <formula2>NaN</formula2>
    </dataValidation>
    <dataValidation type="decimal" allowBlank="1" showErrorMessage="1" sqref="M88">
      <formula1>0</formula1>
      <formula2>NaN</formula2>
    </dataValidation>
    <dataValidation type="decimal" allowBlank="1" showErrorMessage="1" sqref="M89">
      <formula1>0</formula1>
      <formula2>NaN</formula2>
    </dataValidation>
    <dataValidation type="decimal" allowBlank="1" showErrorMessage="1" sqref="M90">
      <formula1>0</formula1>
      <formula2>NaN</formula2>
    </dataValidation>
    <dataValidation type="decimal" allowBlank="1" showErrorMessage="1" sqref="M91">
      <formula1>0</formula1>
      <formula2>NaN</formula2>
    </dataValidation>
    <dataValidation type="decimal" allowBlank="1" showErrorMessage="1" sqref="M92">
      <formula1>0</formula1>
      <formula2>NaN</formula2>
    </dataValidation>
    <dataValidation type="decimal" allowBlank="1" showErrorMessage="1" sqref="M93">
      <formula1>0</formula1>
      <formula2>NaN</formula2>
    </dataValidation>
    <dataValidation type="decimal" allowBlank="1" showErrorMessage="1" sqref="M94">
      <formula1>0</formula1>
      <formula2>NaN</formula2>
    </dataValidation>
    <dataValidation type="decimal" allowBlank="1" showErrorMessage="1" sqref="M95">
      <formula1>0</formula1>
      <formula2>NaN</formula2>
    </dataValidation>
    <dataValidation type="decimal" allowBlank="1" showErrorMessage="1" sqref="M96">
      <formula1>0</formula1>
      <formula2>NaN</formula2>
    </dataValidation>
    <dataValidation type="decimal" allowBlank="1" showErrorMessage="1" sqref="M97">
      <formula1>0</formula1>
      <formula2>NaN</formula2>
    </dataValidation>
    <dataValidation type="decimal" allowBlank="1" showErrorMessage="1" sqref="M98">
      <formula1>0</formula1>
      <formula2>NaN</formula2>
    </dataValidation>
    <dataValidation type="decimal" allowBlank="1" showErrorMessage="1" sqref="M99">
      <formula1>0</formula1>
      <formula2>NaN</formula2>
    </dataValidation>
    <dataValidation type="decimal" allowBlank="1" showErrorMessage="1" sqref="N100">
      <formula1>0</formula1>
      <formula2>NaN</formula2>
    </dataValidation>
    <dataValidation type="decimal" allowBlank="1" showErrorMessage="1" sqref="N101">
      <formula1>0</formula1>
      <formula2>NaN</formula2>
    </dataValidation>
    <dataValidation type="decimal" allowBlank="1" showErrorMessage="1" sqref="N102">
      <formula1>0</formula1>
      <formula2>NaN</formula2>
    </dataValidation>
    <dataValidation type="decimal" allowBlank="1" showErrorMessage="1" sqref="N103">
      <formula1>0</formula1>
      <formula2>NaN</formula2>
    </dataValidation>
    <dataValidation type="decimal" allowBlank="1" showErrorMessage="1" sqref="N104">
      <formula1>0</formula1>
      <formula2>NaN</formula2>
    </dataValidation>
    <dataValidation type="decimal" allowBlank="1" showErrorMessage="1" sqref="N105">
      <formula1>0</formula1>
      <formula2>NaN</formula2>
    </dataValidation>
    <dataValidation type="decimal" allowBlank="1" showErrorMessage="1" sqref="N106">
      <formula1>0</formula1>
      <formula2>NaN</formula2>
    </dataValidation>
    <dataValidation type="decimal" allowBlank="1" showErrorMessage="1" sqref="N107">
      <formula1>0</formula1>
      <formula2>NaN</formula2>
    </dataValidation>
    <dataValidation type="decimal" allowBlank="1" showErrorMessage="1" sqref="N108">
      <formula1>0</formula1>
      <formula2>NaN</formula2>
    </dataValidation>
    <dataValidation type="decimal" allowBlank="1" showErrorMessage="1" sqref="N109">
      <formula1>0</formula1>
      <formula2>NaN</formula2>
    </dataValidation>
    <dataValidation type="decimal" allowBlank="1" showErrorMessage="1" sqref="N110">
      <formula1>0</formula1>
      <formula2>NaN</formula2>
    </dataValidation>
    <dataValidation type="decimal" allowBlank="1" showErrorMessage="1" sqref="N111">
      <formula1>0</formula1>
      <formula2>NaN</formula2>
    </dataValidation>
    <dataValidation type="decimal" allowBlank="1" showErrorMessage="1" sqref="N112">
      <formula1>0</formula1>
      <formula2>NaN</formula2>
    </dataValidation>
    <dataValidation type="decimal" allowBlank="1" showErrorMessage="1" sqref="N113">
      <formula1>0</formula1>
      <formula2>NaN</formula2>
    </dataValidation>
    <dataValidation type="decimal" allowBlank="1" showErrorMessage="1" sqref="N114">
      <formula1>0</formula1>
      <formula2>NaN</formula2>
    </dataValidation>
    <dataValidation type="decimal" allowBlank="1" showErrorMessage="1" sqref="N115">
      <formula1>0</formula1>
      <formula2>NaN</formula2>
    </dataValidation>
    <dataValidation type="decimal" allowBlank="1" showErrorMessage="1" sqref="N116">
      <formula1>0</formula1>
      <formula2>NaN</formula2>
    </dataValidation>
    <dataValidation type="decimal" allowBlank="1" showErrorMessage="1" sqref="N117">
      <formula1>0</formula1>
      <formula2>NaN</formula2>
    </dataValidation>
    <dataValidation type="decimal" allowBlank="1" showErrorMessage="1" sqref="N118">
      <formula1>0</formula1>
      <formula2>NaN</formula2>
    </dataValidation>
    <dataValidation type="decimal" allowBlank="1" showErrorMessage="1" sqref="N119">
      <formula1>0</formula1>
      <formula2>NaN</formula2>
    </dataValidation>
    <dataValidation type="decimal" allowBlank="1" showErrorMessage="1" sqref="N120">
      <formula1>0</formula1>
      <formula2>NaN</formula2>
    </dataValidation>
    <dataValidation type="decimal" allowBlank="1" showErrorMessage="1" sqref="N121">
      <formula1>0</formula1>
      <formula2>NaN</formula2>
    </dataValidation>
    <dataValidation type="decimal" allowBlank="1" showErrorMessage="1" sqref="N122">
      <formula1>0</formula1>
      <formula2>NaN</formula2>
    </dataValidation>
    <dataValidation type="decimal" allowBlank="1" showErrorMessage="1" sqref="N123">
      <formula1>0</formula1>
      <formula2>NaN</formula2>
    </dataValidation>
    <dataValidation type="decimal" allowBlank="1" showErrorMessage="1" sqref="N124">
      <formula1>0</formula1>
      <formula2>NaN</formula2>
    </dataValidation>
    <dataValidation type="decimal" allowBlank="1" showErrorMessage="1" sqref="N125">
      <formula1>0</formula1>
      <formula2>NaN</formula2>
    </dataValidation>
    <dataValidation type="decimal" allowBlank="1" showErrorMessage="1" sqref="N126">
      <formula1>0</formula1>
      <formula2>NaN</formula2>
    </dataValidation>
    <dataValidation type="decimal" allowBlank="1" showErrorMessage="1" sqref="N127">
      <formula1>0</formula1>
      <formula2>NaN</formula2>
    </dataValidation>
    <dataValidation type="decimal" allowBlank="1" showErrorMessage="1" sqref="N128">
      <formula1>0</formula1>
      <formula2>NaN</formula2>
    </dataValidation>
    <dataValidation type="decimal" allowBlank="1" showErrorMessage="1" sqref="N129">
      <formula1>0</formula1>
      <formula2>NaN</formula2>
    </dataValidation>
    <dataValidation type="decimal" allowBlank="1" showErrorMessage="1" sqref="N130">
      <formula1>0</formula1>
      <formula2>NaN</formula2>
    </dataValidation>
    <dataValidation type="decimal" allowBlank="1" showErrorMessage="1" sqref="N131">
      <formula1>0</formula1>
      <formula2>NaN</formula2>
    </dataValidation>
    <dataValidation type="decimal" allowBlank="1" showErrorMessage="1" sqref="N132">
      <formula1>0</formula1>
      <formula2>NaN</formula2>
    </dataValidation>
    <dataValidation type="decimal" allowBlank="1" showErrorMessage="1" sqref="N133">
      <formula1>0</formula1>
      <formula2>NaN</formula2>
    </dataValidation>
    <dataValidation type="decimal" allowBlank="1" showErrorMessage="1" sqref="N134">
      <formula1>0</formula1>
      <formula2>NaN</formula2>
    </dataValidation>
    <dataValidation type="decimal" allowBlank="1" showErrorMessage="1" sqref="N135">
      <formula1>0</formula1>
      <formula2>NaN</formula2>
    </dataValidation>
    <dataValidation type="decimal" allowBlank="1" showErrorMessage="1" sqref="N136">
      <formula1>0</formula1>
      <formula2>NaN</formula2>
    </dataValidation>
    <dataValidation type="decimal" allowBlank="1" showErrorMessage="1" sqref="N137">
      <formula1>0</formula1>
      <formula2>NaN</formula2>
    </dataValidation>
    <dataValidation type="decimal" allowBlank="1" showErrorMessage="1" sqref="N138">
      <formula1>0</formula1>
      <formula2>NaN</formula2>
    </dataValidation>
    <dataValidation type="decimal" allowBlank="1" showErrorMessage="1" sqref="N139">
      <formula1>0</formula1>
      <formula2>NaN</formula2>
    </dataValidation>
    <dataValidation type="decimal" allowBlank="1" showErrorMessage="1" sqref="N140">
      <formula1>0</formula1>
      <formula2>NaN</formula2>
    </dataValidation>
    <dataValidation type="decimal" allowBlank="1" showErrorMessage="1" sqref="N141">
      <formula1>0</formula1>
      <formula2>NaN</formula2>
    </dataValidation>
    <dataValidation type="decimal" allowBlank="1" showErrorMessage="1" sqref="N142">
      <formula1>0</formula1>
      <formula2>NaN</formula2>
    </dataValidation>
    <dataValidation type="decimal" allowBlank="1" showErrorMessage="1" sqref="N143">
      <formula1>0</formula1>
      <formula2>NaN</formula2>
    </dataValidation>
    <dataValidation type="decimal" allowBlank="1" showErrorMessage="1" sqref="N144">
      <formula1>0</formula1>
      <formula2>NaN</formula2>
    </dataValidation>
    <dataValidation type="decimal" allowBlank="1" showErrorMessage="1" sqref="N145">
      <formula1>0</formula1>
      <formula2>NaN</formula2>
    </dataValidation>
    <dataValidation type="decimal" allowBlank="1" showErrorMessage="1" sqref="N146">
      <formula1>0</formula1>
      <formula2>NaN</formula2>
    </dataValidation>
    <dataValidation type="decimal" allowBlank="1" showErrorMessage="1" sqref="N147">
      <formula1>0</formula1>
      <formula2>NaN</formula2>
    </dataValidation>
    <dataValidation type="decimal" allowBlank="1" showErrorMessage="1" sqref="N148">
      <formula1>0</formula1>
      <formula2>NaN</formula2>
    </dataValidation>
    <dataValidation type="decimal" allowBlank="1" showErrorMessage="1" sqref="N149">
      <formula1>0</formula1>
      <formula2>NaN</formula2>
    </dataValidation>
    <dataValidation type="decimal" allowBlank="1" showErrorMessage="1" sqref="N150">
      <formula1>0</formula1>
      <formula2>NaN</formula2>
    </dataValidation>
    <dataValidation type="decimal" allowBlank="1" showErrorMessage="1" sqref="N151">
      <formula1>0</formula1>
      <formula2>NaN</formula2>
    </dataValidation>
    <dataValidation type="decimal" allowBlank="1" showErrorMessage="1" sqref="N152">
      <formula1>0</formula1>
      <formula2>NaN</formula2>
    </dataValidation>
    <dataValidation type="decimal" allowBlank="1" showErrorMessage="1" sqref="N153">
      <formula1>0</formula1>
      <formula2>NaN</formula2>
    </dataValidation>
    <dataValidation type="decimal" allowBlank="1" showErrorMessage="1" sqref="N154">
      <formula1>0</formula1>
      <formula2>NaN</formula2>
    </dataValidation>
    <dataValidation type="decimal" allowBlank="1" showErrorMessage="1" sqref="N155">
      <formula1>0</formula1>
      <formula2>NaN</formula2>
    </dataValidation>
    <dataValidation type="decimal" allowBlank="1" showErrorMessage="1" sqref="N156">
      <formula1>0</formula1>
      <formula2>NaN</formula2>
    </dataValidation>
    <dataValidation type="decimal" allowBlank="1" showErrorMessage="1" sqref="N32">
      <formula1>0</formula1>
      <formula2>NaN</formula2>
    </dataValidation>
    <dataValidation type="decimal" allowBlank="1" showErrorMessage="1" sqref="N33">
      <formula1>0</formula1>
      <formula2>NaN</formula2>
    </dataValidation>
    <dataValidation type="decimal" allowBlank="1" showErrorMessage="1" sqref="N34">
      <formula1>0</formula1>
      <formula2>NaN</formula2>
    </dataValidation>
    <dataValidation type="decimal" allowBlank="1" showErrorMessage="1" sqref="N35">
      <formula1>0</formula1>
      <formula2>NaN</formula2>
    </dataValidation>
    <dataValidation type="decimal" allowBlank="1" showErrorMessage="1" sqref="N36">
      <formula1>0</formula1>
      <formula2>NaN</formula2>
    </dataValidation>
    <dataValidation type="decimal" allowBlank="1" showErrorMessage="1" sqref="N37">
      <formula1>0</formula1>
      <formula2>NaN</formula2>
    </dataValidation>
    <dataValidation type="decimal" allowBlank="1" showErrorMessage="1" sqref="N38">
      <formula1>0</formula1>
      <formula2>NaN</formula2>
    </dataValidation>
    <dataValidation type="decimal" allowBlank="1" showErrorMessage="1" sqref="N39">
      <formula1>0</formula1>
      <formula2>NaN</formula2>
    </dataValidation>
    <dataValidation type="decimal" allowBlank="1" showErrorMessage="1" sqref="N40">
      <formula1>0</formula1>
      <formula2>NaN</formula2>
    </dataValidation>
    <dataValidation type="decimal" allowBlank="1" showErrorMessage="1" sqref="N41">
      <formula1>0</formula1>
      <formula2>NaN</formula2>
    </dataValidation>
    <dataValidation type="decimal" allowBlank="1" showErrorMessage="1" sqref="N42">
      <formula1>0</formula1>
      <formula2>NaN</formula2>
    </dataValidation>
    <dataValidation type="decimal" allowBlank="1" showErrorMessage="1" sqref="N43">
      <formula1>0</formula1>
      <formula2>NaN</formula2>
    </dataValidation>
    <dataValidation type="decimal" allowBlank="1" showErrorMessage="1" sqref="N44">
      <formula1>0</formula1>
      <formula2>NaN</formula2>
    </dataValidation>
    <dataValidation type="decimal" allowBlank="1" showErrorMessage="1" sqref="N45">
      <formula1>0</formula1>
      <formula2>NaN</formula2>
    </dataValidation>
    <dataValidation type="decimal" allowBlank="1" showErrorMessage="1" sqref="N46">
      <formula1>0</formula1>
      <formula2>NaN</formula2>
    </dataValidation>
    <dataValidation type="decimal" allowBlank="1" showErrorMessage="1" sqref="N47">
      <formula1>0</formula1>
      <formula2>NaN</formula2>
    </dataValidation>
    <dataValidation type="decimal" allowBlank="1" showErrorMessage="1" sqref="N48">
      <formula1>0</formula1>
      <formula2>NaN</formula2>
    </dataValidation>
    <dataValidation type="decimal" allowBlank="1" showErrorMessage="1" sqref="N49">
      <formula1>0</formula1>
      <formula2>NaN</formula2>
    </dataValidation>
    <dataValidation type="decimal" allowBlank="1" showErrorMessage="1" sqref="N50">
      <formula1>0</formula1>
      <formula2>NaN</formula2>
    </dataValidation>
    <dataValidation type="decimal" allowBlank="1" showErrorMessage="1" sqref="N51">
      <formula1>0</formula1>
      <formula2>NaN</formula2>
    </dataValidation>
    <dataValidation type="decimal" allowBlank="1" showErrorMessage="1" sqref="N52">
      <formula1>0</formula1>
      <formula2>NaN</formula2>
    </dataValidation>
    <dataValidation type="decimal" allowBlank="1" showErrorMessage="1" sqref="N53">
      <formula1>0</formula1>
      <formula2>NaN</formula2>
    </dataValidation>
    <dataValidation type="decimal" allowBlank="1" showErrorMessage="1" sqref="N54">
      <formula1>0</formula1>
      <formula2>NaN</formula2>
    </dataValidation>
    <dataValidation type="decimal" allowBlank="1" showErrorMessage="1" sqref="N55">
      <formula1>0</formula1>
      <formula2>NaN</formula2>
    </dataValidation>
    <dataValidation type="decimal" allowBlank="1" showErrorMessage="1" sqref="N56">
      <formula1>0</formula1>
      <formula2>NaN</formula2>
    </dataValidation>
    <dataValidation type="decimal" allowBlank="1" showErrorMessage="1" sqref="N57">
      <formula1>0</formula1>
      <formula2>NaN</formula2>
    </dataValidation>
    <dataValidation type="decimal" allowBlank="1" showErrorMessage="1" sqref="N58">
      <formula1>0</formula1>
      <formula2>NaN</formula2>
    </dataValidation>
    <dataValidation type="decimal" allowBlank="1" showErrorMessage="1" sqref="N59">
      <formula1>0</formula1>
      <formula2>NaN</formula2>
    </dataValidation>
    <dataValidation type="decimal" allowBlank="1" showErrorMessage="1" sqref="N60">
      <formula1>0</formula1>
      <formula2>NaN</formula2>
    </dataValidation>
    <dataValidation type="decimal" allowBlank="1" showErrorMessage="1" sqref="N61">
      <formula1>0</formula1>
      <formula2>NaN</formula2>
    </dataValidation>
    <dataValidation type="decimal" allowBlank="1" showErrorMessage="1" sqref="N62">
      <formula1>0</formula1>
      <formula2>NaN</formula2>
    </dataValidation>
    <dataValidation type="decimal" allowBlank="1" showErrorMessage="1" sqref="N63">
      <formula1>0</formula1>
      <formula2>NaN</formula2>
    </dataValidation>
    <dataValidation type="decimal" allowBlank="1" showErrorMessage="1" sqref="N64">
      <formula1>0</formula1>
      <formula2>NaN</formula2>
    </dataValidation>
    <dataValidation type="decimal" allowBlank="1" showErrorMessage="1" sqref="N65">
      <formula1>0</formula1>
      <formula2>NaN</formula2>
    </dataValidation>
    <dataValidation type="decimal" allowBlank="1" showErrorMessage="1" sqref="N66">
      <formula1>0</formula1>
      <formula2>NaN</formula2>
    </dataValidation>
    <dataValidation type="decimal" allowBlank="1" showErrorMessage="1" sqref="N67">
      <formula1>0</formula1>
      <formula2>NaN</formula2>
    </dataValidation>
    <dataValidation type="decimal" allowBlank="1" showErrorMessage="1" sqref="N68">
      <formula1>0</formula1>
      <formula2>NaN</formula2>
    </dataValidation>
    <dataValidation type="decimal" allowBlank="1" showErrorMessage="1" sqref="N69">
      <formula1>0</formula1>
      <formula2>NaN</formula2>
    </dataValidation>
    <dataValidation type="decimal" allowBlank="1" showErrorMessage="1" sqref="N70">
      <formula1>0</formula1>
      <formula2>NaN</formula2>
    </dataValidation>
    <dataValidation type="decimal" allowBlank="1" showErrorMessage="1" sqref="N71">
      <formula1>0</formula1>
      <formula2>NaN</formula2>
    </dataValidation>
    <dataValidation type="decimal" allowBlank="1" showErrorMessage="1" sqref="N72">
      <formula1>0</formula1>
      <formula2>NaN</formula2>
    </dataValidation>
    <dataValidation type="decimal" allowBlank="1" showErrorMessage="1" sqref="N73">
      <formula1>0</formula1>
      <formula2>NaN</formula2>
    </dataValidation>
    <dataValidation type="decimal" allowBlank="1" showErrorMessage="1" sqref="N74">
      <formula1>0</formula1>
      <formula2>NaN</formula2>
    </dataValidation>
    <dataValidation type="decimal" allowBlank="1" showErrorMessage="1" sqref="N75">
      <formula1>0</formula1>
      <formula2>NaN</formula2>
    </dataValidation>
    <dataValidation type="decimal" allowBlank="1" showErrorMessage="1" sqref="N76">
      <formula1>0</formula1>
      <formula2>NaN</formula2>
    </dataValidation>
    <dataValidation type="decimal" allowBlank="1" showErrorMessage="1" sqref="N77">
      <formula1>0</formula1>
      <formula2>NaN</formula2>
    </dataValidation>
    <dataValidation type="decimal" allowBlank="1" showErrorMessage="1" sqref="N78">
      <formula1>0</formula1>
      <formula2>NaN</formula2>
    </dataValidation>
    <dataValidation type="decimal" allowBlank="1" showErrorMessage="1" sqref="N79">
      <formula1>0</formula1>
      <formula2>NaN</formula2>
    </dataValidation>
    <dataValidation type="decimal" allowBlank="1" showErrorMessage="1" sqref="N80">
      <formula1>0</formula1>
      <formula2>NaN</formula2>
    </dataValidation>
    <dataValidation type="decimal" allowBlank="1" showErrorMessage="1" sqref="N81">
      <formula1>0</formula1>
      <formula2>NaN</formula2>
    </dataValidation>
    <dataValidation type="decimal" allowBlank="1" showErrorMessage="1" sqref="N82">
      <formula1>0</formula1>
      <formula2>NaN</formula2>
    </dataValidation>
    <dataValidation type="decimal" allowBlank="1" showErrorMessage="1" sqref="N83">
      <formula1>0</formula1>
      <formula2>NaN</formula2>
    </dataValidation>
    <dataValidation type="decimal" allowBlank="1" showErrorMessage="1" sqref="N84">
      <formula1>0</formula1>
      <formula2>NaN</formula2>
    </dataValidation>
    <dataValidation type="decimal" allowBlank="1" showErrorMessage="1" sqref="N85">
      <formula1>0</formula1>
      <formula2>NaN</formula2>
    </dataValidation>
    <dataValidation type="decimal" allowBlank="1" showErrorMessage="1" sqref="N86">
      <formula1>0</formula1>
      <formula2>NaN</formula2>
    </dataValidation>
    <dataValidation type="decimal" allowBlank="1" showErrorMessage="1" sqref="N87">
      <formula1>0</formula1>
      <formula2>NaN</formula2>
    </dataValidation>
    <dataValidation type="decimal" allowBlank="1" showErrorMessage="1" sqref="N88">
      <formula1>0</formula1>
      <formula2>NaN</formula2>
    </dataValidation>
    <dataValidation type="decimal" allowBlank="1" showErrorMessage="1" sqref="N89">
      <formula1>0</formula1>
      <formula2>NaN</formula2>
    </dataValidation>
    <dataValidation type="decimal" allowBlank="1" showErrorMessage="1" sqref="N90">
      <formula1>0</formula1>
      <formula2>NaN</formula2>
    </dataValidation>
    <dataValidation type="decimal" allowBlank="1" showErrorMessage="1" sqref="N91">
      <formula1>0</formula1>
      <formula2>NaN</formula2>
    </dataValidation>
    <dataValidation type="decimal" allowBlank="1" showErrorMessage="1" sqref="N92">
      <formula1>0</formula1>
      <formula2>NaN</formula2>
    </dataValidation>
    <dataValidation type="decimal" allowBlank="1" showErrorMessage="1" sqref="N93">
      <formula1>0</formula1>
      <formula2>NaN</formula2>
    </dataValidation>
    <dataValidation type="decimal" allowBlank="1" showErrorMessage="1" sqref="N94">
      <formula1>0</formula1>
      <formula2>NaN</formula2>
    </dataValidation>
    <dataValidation type="decimal" allowBlank="1" showErrorMessage="1" sqref="N95">
      <formula1>0</formula1>
      <formula2>NaN</formula2>
    </dataValidation>
    <dataValidation type="decimal" allowBlank="1" showErrorMessage="1" sqref="N96">
      <formula1>0</formula1>
      <formula2>NaN</formula2>
    </dataValidation>
    <dataValidation type="decimal" allowBlank="1" showErrorMessage="1" sqref="N97">
      <formula1>0</formula1>
      <formula2>NaN</formula2>
    </dataValidation>
    <dataValidation type="decimal" allowBlank="1" showErrorMessage="1" sqref="N98">
      <formula1>0</formula1>
      <formula2>NaN</formula2>
    </dataValidation>
    <dataValidation type="decimal" allowBlank="1" showErrorMessage="1" sqref="N99">
      <formula1>0</formula1>
      <formula2>NaN</formula2>
    </dataValidation>
    <dataValidation type="decimal" allowBlank="1" showErrorMessage="1" sqref="O100">
      <formula1>0</formula1>
      <formula2>NaN</formula2>
    </dataValidation>
    <dataValidation type="decimal" allowBlank="1" showErrorMessage="1" sqref="O101">
      <formula1>0</formula1>
      <formula2>NaN</formula2>
    </dataValidation>
    <dataValidation type="decimal" allowBlank="1" showErrorMessage="1" sqref="O102">
      <formula1>0</formula1>
      <formula2>NaN</formula2>
    </dataValidation>
    <dataValidation type="decimal" allowBlank="1" showErrorMessage="1" sqref="O103">
      <formula1>0</formula1>
      <formula2>NaN</formula2>
    </dataValidation>
    <dataValidation type="decimal" allowBlank="1" showErrorMessage="1" sqref="O104">
      <formula1>0</formula1>
      <formula2>NaN</formula2>
    </dataValidation>
    <dataValidation type="decimal" allowBlank="1" showErrorMessage="1" sqref="O105">
      <formula1>0</formula1>
      <formula2>NaN</formula2>
    </dataValidation>
    <dataValidation type="decimal" allowBlank="1" showErrorMessage="1" sqref="O106">
      <formula1>0</formula1>
      <formula2>NaN</formula2>
    </dataValidation>
    <dataValidation type="decimal" allowBlank="1" showErrorMessage="1" sqref="O107">
      <formula1>0</formula1>
      <formula2>NaN</formula2>
    </dataValidation>
    <dataValidation type="decimal" allowBlank="1" showErrorMessage="1" sqref="O108">
      <formula1>0</formula1>
      <formula2>NaN</formula2>
    </dataValidation>
    <dataValidation type="decimal" allowBlank="1" showErrorMessage="1" sqref="O109">
      <formula1>0</formula1>
      <formula2>NaN</formula2>
    </dataValidation>
    <dataValidation type="decimal" allowBlank="1" showErrorMessage="1" sqref="O110">
      <formula1>0</formula1>
      <formula2>NaN</formula2>
    </dataValidation>
    <dataValidation type="decimal" allowBlank="1" showErrorMessage="1" sqref="O111">
      <formula1>0</formula1>
      <formula2>NaN</formula2>
    </dataValidation>
    <dataValidation type="decimal" allowBlank="1" showErrorMessage="1" sqref="O112">
      <formula1>0</formula1>
      <formula2>NaN</formula2>
    </dataValidation>
    <dataValidation type="decimal" allowBlank="1" showErrorMessage="1" sqref="O113">
      <formula1>0</formula1>
      <formula2>NaN</formula2>
    </dataValidation>
    <dataValidation type="decimal" allowBlank="1" showErrorMessage="1" sqref="O114">
      <formula1>0</formula1>
      <formula2>NaN</formula2>
    </dataValidation>
    <dataValidation type="decimal" allowBlank="1" showErrorMessage="1" sqref="O115">
      <formula1>0</formula1>
      <formula2>NaN</formula2>
    </dataValidation>
    <dataValidation type="decimal" allowBlank="1" showErrorMessage="1" sqref="O116">
      <formula1>0</formula1>
      <formula2>NaN</formula2>
    </dataValidation>
    <dataValidation type="decimal" allowBlank="1" showErrorMessage="1" sqref="O117">
      <formula1>0</formula1>
      <formula2>NaN</formula2>
    </dataValidation>
    <dataValidation type="decimal" allowBlank="1" showErrorMessage="1" sqref="O118">
      <formula1>0</formula1>
      <formula2>NaN</formula2>
    </dataValidation>
    <dataValidation type="decimal" allowBlank="1" showErrorMessage="1" sqref="O119">
      <formula1>0</formula1>
      <formula2>NaN</formula2>
    </dataValidation>
    <dataValidation type="decimal" allowBlank="1" showErrorMessage="1" sqref="O120">
      <formula1>0</formula1>
      <formula2>NaN</formula2>
    </dataValidation>
    <dataValidation type="decimal" allowBlank="1" showErrorMessage="1" sqref="O121">
      <formula1>0</formula1>
      <formula2>NaN</formula2>
    </dataValidation>
    <dataValidation type="decimal" allowBlank="1" showErrorMessage="1" sqref="O122">
      <formula1>0</formula1>
      <formula2>NaN</formula2>
    </dataValidation>
    <dataValidation type="decimal" allowBlank="1" showErrorMessage="1" sqref="O123">
      <formula1>0</formula1>
      <formula2>NaN</formula2>
    </dataValidation>
    <dataValidation type="decimal" allowBlank="1" showErrorMessage="1" sqref="O124">
      <formula1>0</formula1>
      <formula2>NaN</formula2>
    </dataValidation>
    <dataValidation type="decimal" allowBlank="1" showErrorMessage="1" sqref="O125">
      <formula1>0</formula1>
      <formula2>NaN</formula2>
    </dataValidation>
    <dataValidation type="decimal" allowBlank="1" showErrorMessage="1" sqref="O126">
      <formula1>0</formula1>
      <formula2>NaN</formula2>
    </dataValidation>
    <dataValidation type="decimal" allowBlank="1" showErrorMessage="1" sqref="O127">
      <formula1>0</formula1>
      <formula2>NaN</formula2>
    </dataValidation>
    <dataValidation type="decimal" allowBlank="1" showErrorMessage="1" sqref="O128">
      <formula1>0</formula1>
      <formula2>NaN</formula2>
    </dataValidation>
    <dataValidation type="decimal" allowBlank="1" showErrorMessage="1" sqref="O129">
      <formula1>0</formula1>
      <formula2>NaN</formula2>
    </dataValidation>
    <dataValidation type="decimal" allowBlank="1" showErrorMessage="1" sqref="O130">
      <formula1>0</formula1>
      <formula2>NaN</formula2>
    </dataValidation>
    <dataValidation type="decimal" allowBlank="1" showErrorMessage="1" sqref="O131">
      <formula1>0</formula1>
      <formula2>NaN</formula2>
    </dataValidation>
    <dataValidation type="decimal" allowBlank="1" showErrorMessage="1" sqref="O132">
      <formula1>0</formula1>
      <formula2>NaN</formula2>
    </dataValidation>
    <dataValidation type="decimal" allowBlank="1" showErrorMessage="1" sqref="O133">
      <formula1>0</formula1>
      <formula2>NaN</formula2>
    </dataValidation>
    <dataValidation type="decimal" allowBlank="1" showErrorMessage="1" sqref="O134">
      <formula1>0</formula1>
      <formula2>NaN</formula2>
    </dataValidation>
    <dataValidation type="decimal" allowBlank="1" showErrorMessage="1" sqref="O135">
      <formula1>0</formula1>
      <formula2>NaN</formula2>
    </dataValidation>
    <dataValidation type="decimal" allowBlank="1" showErrorMessage="1" sqref="O136">
      <formula1>0</formula1>
      <formula2>NaN</formula2>
    </dataValidation>
    <dataValidation type="decimal" allowBlank="1" showErrorMessage="1" sqref="O137">
      <formula1>0</formula1>
      <formula2>NaN</formula2>
    </dataValidation>
    <dataValidation type="decimal" allowBlank="1" showErrorMessage="1" sqref="O138">
      <formula1>0</formula1>
      <formula2>NaN</formula2>
    </dataValidation>
    <dataValidation type="decimal" allowBlank="1" showErrorMessage="1" sqref="O139">
      <formula1>0</formula1>
      <formula2>NaN</formula2>
    </dataValidation>
    <dataValidation type="decimal" allowBlank="1" showErrorMessage="1" sqref="O140">
      <formula1>0</formula1>
      <formula2>NaN</formula2>
    </dataValidation>
    <dataValidation type="decimal" allowBlank="1" showErrorMessage="1" sqref="O141">
      <formula1>0</formula1>
      <formula2>NaN</formula2>
    </dataValidation>
    <dataValidation type="decimal" allowBlank="1" showErrorMessage="1" sqref="O142">
      <formula1>0</formula1>
      <formula2>NaN</formula2>
    </dataValidation>
    <dataValidation type="decimal" allowBlank="1" showErrorMessage="1" sqref="O143">
      <formula1>0</formula1>
      <formula2>NaN</formula2>
    </dataValidation>
    <dataValidation type="decimal" allowBlank="1" showErrorMessage="1" sqref="O144">
      <formula1>0</formula1>
      <formula2>NaN</formula2>
    </dataValidation>
    <dataValidation type="decimal" allowBlank="1" showErrorMessage="1" sqref="O145">
      <formula1>0</formula1>
      <formula2>NaN</formula2>
    </dataValidation>
    <dataValidation type="decimal" allowBlank="1" showErrorMessage="1" sqref="O146">
      <formula1>0</formula1>
      <formula2>NaN</formula2>
    </dataValidation>
    <dataValidation type="decimal" allowBlank="1" showErrorMessage="1" sqref="O147">
      <formula1>0</formula1>
      <formula2>NaN</formula2>
    </dataValidation>
    <dataValidation type="decimal" allowBlank="1" showErrorMessage="1" sqref="O148">
      <formula1>0</formula1>
      <formula2>NaN</formula2>
    </dataValidation>
    <dataValidation type="decimal" allowBlank="1" showErrorMessage="1" sqref="O149">
      <formula1>0</formula1>
      <formula2>NaN</formula2>
    </dataValidation>
    <dataValidation type="decimal" allowBlank="1" showErrorMessage="1" sqref="O150">
      <formula1>0</formula1>
      <formula2>NaN</formula2>
    </dataValidation>
    <dataValidation type="decimal" allowBlank="1" showErrorMessage="1" sqref="O151">
      <formula1>0</formula1>
      <formula2>NaN</formula2>
    </dataValidation>
    <dataValidation type="decimal" allowBlank="1" showErrorMessage="1" sqref="O152">
      <formula1>0</formula1>
      <formula2>NaN</formula2>
    </dataValidation>
    <dataValidation type="decimal" allowBlank="1" showErrorMessage="1" sqref="O153">
      <formula1>0</formula1>
      <formula2>NaN</formula2>
    </dataValidation>
    <dataValidation type="decimal" allowBlank="1" showErrorMessage="1" sqref="O154">
      <formula1>0</formula1>
      <formula2>NaN</formula2>
    </dataValidation>
    <dataValidation type="decimal" allowBlank="1" showErrorMessage="1" sqref="O155">
      <formula1>0</formula1>
      <formula2>NaN</formula2>
    </dataValidation>
    <dataValidation type="decimal" allowBlank="1" showErrorMessage="1" sqref="O156">
      <formula1>0</formula1>
      <formula2>NaN</formula2>
    </dataValidation>
    <dataValidation type="decimal" allowBlank="1" showErrorMessage="1" sqref="O32">
      <formula1>0</formula1>
      <formula2>NaN</formula2>
    </dataValidation>
    <dataValidation type="decimal" allowBlank="1" showErrorMessage="1" sqref="O33">
      <formula1>0</formula1>
      <formula2>NaN</formula2>
    </dataValidation>
    <dataValidation type="decimal" allowBlank="1" showErrorMessage="1" sqref="O34">
      <formula1>0</formula1>
      <formula2>NaN</formula2>
    </dataValidation>
    <dataValidation type="decimal" allowBlank="1" showErrorMessage="1" sqref="O35">
      <formula1>0</formula1>
      <formula2>NaN</formula2>
    </dataValidation>
    <dataValidation type="decimal" allowBlank="1" showErrorMessage="1" sqref="O36">
      <formula1>0</formula1>
      <formula2>NaN</formula2>
    </dataValidation>
    <dataValidation type="decimal" allowBlank="1" showErrorMessage="1" sqref="O37">
      <formula1>0</formula1>
      <formula2>NaN</formula2>
    </dataValidation>
    <dataValidation type="decimal" allowBlank="1" showErrorMessage="1" sqref="O38">
      <formula1>0</formula1>
      <formula2>NaN</formula2>
    </dataValidation>
    <dataValidation type="decimal" allowBlank="1" showErrorMessage="1" sqref="O39">
      <formula1>0</formula1>
      <formula2>NaN</formula2>
    </dataValidation>
    <dataValidation type="decimal" allowBlank="1" showErrorMessage="1" sqref="O40">
      <formula1>0</formula1>
      <formula2>NaN</formula2>
    </dataValidation>
    <dataValidation type="decimal" allowBlank="1" showErrorMessage="1" sqref="O41">
      <formula1>0</formula1>
      <formula2>NaN</formula2>
    </dataValidation>
    <dataValidation type="decimal" allowBlank="1" showErrorMessage="1" sqref="O42">
      <formula1>0</formula1>
      <formula2>NaN</formula2>
    </dataValidation>
    <dataValidation type="decimal" allowBlank="1" showErrorMessage="1" sqref="O43">
      <formula1>0</formula1>
      <formula2>NaN</formula2>
    </dataValidation>
    <dataValidation type="decimal" allowBlank="1" showErrorMessage="1" sqref="O44">
      <formula1>0</formula1>
      <formula2>NaN</formula2>
    </dataValidation>
    <dataValidation type="decimal" allowBlank="1" showErrorMessage="1" sqref="O45">
      <formula1>0</formula1>
      <formula2>NaN</formula2>
    </dataValidation>
    <dataValidation type="decimal" allowBlank="1" showErrorMessage="1" sqref="O46">
      <formula1>0</formula1>
      <formula2>NaN</formula2>
    </dataValidation>
    <dataValidation type="decimal" allowBlank="1" showErrorMessage="1" sqref="O47">
      <formula1>0</formula1>
      <formula2>NaN</formula2>
    </dataValidation>
    <dataValidation type="decimal" allowBlank="1" showErrorMessage="1" sqref="O48">
      <formula1>0</formula1>
      <formula2>NaN</formula2>
    </dataValidation>
    <dataValidation type="decimal" allowBlank="1" showErrorMessage="1" sqref="O49">
      <formula1>0</formula1>
      <formula2>NaN</formula2>
    </dataValidation>
    <dataValidation type="decimal" allowBlank="1" showErrorMessage="1" sqref="O50">
      <formula1>0</formula1>
      <formula2>NaN</formula2>
    </dataValidation>
    <dataValidation type="decimal" allowBlank="1" showErrorMessage="1" sqref="O51">
      <formula1>0</formula1>
      <formula2>NaN</formula2>
    </dataValidation>
    <dataValidation type="decimal" allowBlank="1" showErrorMessage="1" sqref="O52">
      <formula1>0</formula1>
      <formula2>NaN</formula2>
    </dataValidation>
    <dataValidation type="decimal" allowBlank="1" showErrorMessage="1" sqref="O53">
      <formula1>0</formula1>
      <formula2>NaN</formula2>
    </dataValidation>
    <dataValidation type="decimal" allowBlank="1" showErrorMessage="1" sqref="O54">
      <formula1>0</formula1>
      <formula2>NaN</formula2>
    </dataValidation>
    <dataValidation type="decimal" allowBlank="1" showErrorMessage="1" sqref="O55">
      <formula1>0</formula1>
      <formula2>NaN</formula2>
    </dataValidation>
    <dataValidation type="decimal" allowBlank="1" showErrorMessage="1" sqref="O56">
      <formula1>0</formula1>
      <formula2>NaN</formula2>
    </dataValidation>
    <dataValidation type="decimal" allowBlank="1" showErrorMessage="1" sqref="O57">
      <formula1>0</formula1>
      <formula2>NaN</formula2>
    </dataValidation>
    <dataValidation type="decimal" allowBlank="1" showErrorMessage="1" sqref="O58">
      <formula1>0</formula1>
      <formula2>NaN</formula2>
    </dataValidation>
    <dataValidation type="decimal" allowBlank="1" showErrorMessage="1" sqref="O59">
      <formula1>0</formula1>
      <formula2>NaN</formula2>
    </dataValidation>
    <dataValidation type="decimal" allowBlank="1" showErrorMessage="1" sqref="O60">
      <formula1>0</formula1>
      <formula2>NaN</formula2>
    </dataValidation>
    <dataValidation type="decimal" allowBlank="1" showErrorMessage="1" sqref="O61">
      <formula1>0</formula1>
      <formula2>NaN</formula2>
    </dataValidation>
    <dataValidation type="decimal" allowBlank="1" showErrorMessage="1" sqref="O62">
      <formula1>0</formula1>
      <formula2>NaN</formula2>
    </dataValidation>
    <dataValidation type="decimal" allowBlank="1" showErrorMessage="1" sqref="O63">
      <formula1>0</formula1>
      <formula2>NaN</formula2>
    </dataValidation>
    <dataValidation type="decimal" allowBlank="1" showErrorMessage="1" sqref="O64">
      <formula1>0</formula1>
      <formula2>NaN</formula2>
    </dataValidation>
    <dataValidation type="decimal" allowBlank="1" showErrorMessage="1" sqref="O65">
      <formula1>0</formula1>
      <formula2>NaN</formula2>
    </dataValidation>
    <dataValidation type="decimal" allowBlank="1" showErrorMessage="1" sqref="O66">
      <formula1>0</formula1>
      <formula2>NaN</formula2>
    </dataValidation>
    <dataValidation type="decimal" allowBlank="1" showErrorMessage="1" sqref="O67">
      <formula1>0</formula1>
      <formula2>NaN</formula2>
    </dataValidation>
    <dataValidation type="decimal" allowBlank="1" showErrorMessage="1" sqref="O68">
      <formula1>0</formula1>
      <formula2>NaN</formula2>
    </dataValidation>
    <dataValidation type="decimal" allowBlank="1" showErrorMessage="1" sqref="O69">
      <formula1>0</formula1>
      <formula2>NaN</formula2>
    </dataValidation>
    <dataValidation type="decimal" allowBlank="1" showErrorMessage="1" sqref="O70">
      <formula1>0</formula1>
      <formula2>NaN</formula2>
    </dataValidation>
    <dataValidation type="decimal" allowBlank="1" showErrorMessage="1" sqref="O71">
      <formula1>0</formula1>
      <formula2>NaN</formula2>
    </dataValidation>
    <dataValidation type="decimal" allowBlank="1" showErrorMessage="1" sqref="O72">
      <formula1>0</formula1>
      <formula2>NaN</formula2>
    </dataValidation>
    <dataValidation type="decimal" allowBlank="1" showErrorMessage="1" sqref="O73">
      <formula1>0</formula1>
      <formula2>NaN</formula2>
    </dataValidation>
    <dataValidation type="decimal" allowBlank="1" showErrorMessage="1" sqref="O74">
      <formula1>0</formula1>
      <formula2>NaN</formula2>
    </dataValidation>
    <dataValidation type="decimal" allowBlank="1" showErrorMessage="1" sqref="O75">
      <formula1>0</formula1>
      <formula2>NaN</formula2>
    </dataValidation>
    <dataValidation type="decimal" allowBlank="1" showErrorMessage="1" sqref="O76">
      <formula1>0</formula1>
      <formula2>NaN</formula2>
    </dataValidation>
    <dataValidation type="decimal" allowBlank="1" showErrorMessage="1" sqref="O77">
      <formula1>0</formula1>
      <formula2>NaN</formula2>
    </dataValidation>
    <dataValidation type="decimal" allowBlank="1" showErrorMessage="1" sqref="O78">
      <formula1>0</formula1>
      <formula2>NaN</formula2>
    </dataValidation>
    <dataValidation type="decimal" allowBlank="1" showErrorMessage="1" sqref="O79">
      <formula1>0</formula1>
      <formula2>NaN</formula2>
    </dataValidation>
    <dataValidation type="decimal" allowBlank="1" showErrorMessage="1" sqref="O80">
      <formula1>0</formula1>
      <formula2>NaN</formula2>
    </dataValidation>
    <dataValidation type="decimal" allowBlank="1" showErrorMessage="1" sqref="O81">
      <formula1>0</formula1>
      <formula2>NaN</formula2>
    </dataValidation>
    <dataValidation type="decimal" allowBlank="1" showErrorMessage="1" sqref="O82">
      <formula1>0</formula1>
      <formula2>NaN</formula2>
    </dataValidation>
    <dataValidation type="decimal" allowBlank="1" showErrorMessage="1" sqref="O83">
      <formula1>0</formula1>
      <formula2>NaN</formula2>
    </dataValidation>
    <dataValidation type="decimal" allowBlank="1" showErrorMessage="1" sqref="O84">
      <formula1>0</formula1>
      <formula2>NaN</formula2>
    </dataValidation>
    <dataValidation type="decimal" allowBlank="1" showErrorMessage="1" sqref="O85">
      <formula1>0</formula1>
      <formula2>NaN</formula2>
    </dataValidation>
    <dataValidation type="decimal" allowBlank="1" showErrorMessage="1" sqref="O86">
      <formula1>0</formula1>
      <formula2>NaN</formula2>
    </dataValidation>
    <dataValidation type="decimal" allowBlank="1" showErrorMessage="1" sqref="O87">
      <formula1>0</formula1>
      <formula2>NaN</formula2>
    </dataValidation>
    <dataValidation type="decimal" allowBlank="1" showErrorMessage="1" sqref="O88">
      <formula1>0</formula1>
      <formula2>NaN</formula2>
    </dataValidation>
    <dataValidation type="decimal" allowBlank="1" showErrorMessage="1" sqref="O89">
      <formula1>0</formula1>
      <formula2>NaN</formula2>
    </dataValidation>
    <dataValidation type="decimal" allowBlank="1" showErrorMessage="1" sqref="O90">
      <formula1>0</formula1>
      <formula2>NaN</formula2>
    </dataValidation>
    <dataValidation type="decimal" allowBlank="1" showErrorMessage="1" sqref="O91">
      <formula1>0</formula1>
      <formula2>NaN</formula2>
    </dataValidation>
    <dataValidation type="decimal" allowBlank="1" showErrorMessage="1" sqref="O92">
      <formula1>0</formula1>
      <formula2>NaN</formula2>
    </dataValidation>
    <dataValidation type="decimal" allowBlank="1" showErrorMessage="1" sqref="O93">
      <formula1>0</formula1>
      <formula2>NaN</formula2>
    </dataValidation>
    <dataValidation type="decimal" allowBlank="1" showErrorMessage="1" sqref="O94">
      <formula1>0</formula1>
      <formula2>NaN</formula2>
    </dataValidation>
    <dataValidation type="decimal" allowBlank="1" showErrorMessage="1" sqref="O95">
      <formula1>0</formula1>
      <formula2>NaN</formula2>
    </dataValidation>
    <dataValidation type="decimal" allowBlank="1" showErrorMessage="1" sqref="O96">
      <formula1>0</formula1>
      <formula2>NaN</formula2>
    </dataValidation>
    <dataValidation type="decimal" allowBlank="1" showErrorMessage="1" sqref="O97">
      <formula1>0</formula1>
      <formula2>NaN</formula2>
    </dataValidation>
    <dataValidation type="decimal" allowBlank="1" showErrorMessage="1" sqref="O98">
      <formula1>0</formula1>
      <formula2>NaN</formula2>
    </dataValidation>
    <dataValidation type="decimal" allowBlank="1" showErrorMessage="1" sqref="O99">
      <formula1>0</formula1>
      <formula2>NaN</formula2>
    </dataValidation>
    <dataValidation type="decimal" allowBlank="1" showErrorMessage="1" sqref="P100">
      <formula1>0</formula1>
      <formula2>NaN</formula2>
    </dataValidation>
    <dataValidation type="decimal" allowBlank="1" showErrorMessage="1" sqref="P101">
      <formula1>0</formula1>
      <formula2>NaN</formula2>
    </dataValidation>
    <dataValidation type="decimal" allowBlank="1" showErrorMessage="1" sqref="P102">
      <formula1>0</formula1>
      <formula2>NaN</formula2>
    </dataValidation>
    <dataValidation type="decimal" allowBlank="1" showErrorMessage="1" sqref="P103">
      <formula1>0</formula1>
      <formula2>NaN</formula2>
    </dataValidation>
    <dataValidation type="decimal" allowBlank="1" showErrorMessage="1" sqref="P104">
      <formula1>0</formula1>
      <formula2>NaN</formula2>
    </dataValidation>
    <dataValidation type="decimal" allowBlank="1" showErrorMessage="1" sqref="P105">
      <formula1>0</formula1>
      <formula2>NaN</formula2>
    </dataValidation>
    <dataValidation type="decimal" allowBlank="1" showErrorMessage="1" sqref="P106">
      <formula1>0</formula1>
      <formula2>NaN</formula2>
    </dataValidation>
    <dataValidation type="decimal" allowBlank="1" showErrorMessage="1" sqref="P107">
      <formula1>0</formula1>
      <formula2>NaN</formula2>
    </dataValidation>
    <dataValidation type="decimal" allowBlank="1" showErrorMessage="1" sqref="P108">
      <formula1>0</formula1>
      <formula2>NaN</formula2>
    </dataValidation>
    <dataValidation type="decimal" allowBlank="1" showErrorMessage="1" sqref="P109">
      <formula1>0</formula1>
      <formula2>NaN</formula2>
    </dataValidation>
    <dataValidation type="decimal" allowBlank="1" showErrorMessage="1" sqref="P110">
      <formula1>0</formula1>
      <formula2>NaN</formula2>
    </dataValidation>
    <dataValidation type="decimal" allowBlank="1" showErrorMessage="1" sqref="P111">
      <formula1>0</formula1>
      <formula2>NaN</formula2>
    </dataValidation>
    <dataValidation type="decimal" allowBlank="1" showErrorMessage="1" sqref="P112">
      <formula1>0</formula1>
      <formula2>NaN</formula2>
    </dataValidation>
    <dataValidation type="decimal" allowBlank="1" showErrorMessage="1" sqref="P113">
      <formula1>0</formula1>
      <formula2>NaN</formula2>
    </dataValidation>
    <dataValidation type="decimal" allowBlank="1" showErrorMessage="1" sqref="P114">
      <formula1>0</formula1>
      <formula2>NaN</formula2>
    </dataValidation>
    <dataValidation type="decimal" allowBlank="1" showErrorMessage="1" sqref="P115">
      <formula1>0</formula1>
      <formula2>NaN</formula2>
    </dataValidation>
    <dataValidation type="decimal" allowBlank="1" showErrorMessage="1" sqref="P116">
      <formula1>0</formula1>
      <formula2>NaN</formula2>
    </dataValidation>
    <dataValidation type="decimal" allowBlank="1" showErrorMessage="1" sqref="P117">
      <formula1>0</formula1>
      <formula2>NaN</formula2>
    </dataValidation>
    <dataValidation type="decimal" allowBlank="1" showErrorMessage="1" sqref="P118">
      <formula1>0</formula1>
      <formula2>NaN</formula2>
    </dataValidation>
    <dataValidation type="decimal" allowBlank="1" showErrorMessage="1" sqref="P119">
      <formula1>0</formula1>
      <formula2>NaN</formula2>
    </dataValidation>
    <dataValidation type="decimal" allowBlank="1" showErrorMessage="1" sqref="P120">
      <formula1>0</formula1>
      <formula2>NaN</formula2>
    </dataValidation>
    <dataValidation type="decimal" allowBlank="1" showErrorMessage="1" sqref="P121">
      <formula1>0</formula1>
      <formula2>NaN</formula2>
    </dataValidation>
    <dataValidation type="decimal" allowBlank="1" showErrorMessage="1" sqref="P122">
      <formula1>0</formula1>
      <formula2>NaN</formula2>
    </dataValidation>
    <dataValidation type="decimal" allowBlank="1" showErrorMessage="1" sqref="P123">
      <formula1>0</formula1>
      <formula2>NaN</formula2>
    </dataValidation>
    <dataValidation type="decimal" allowBlank="1" showErrorMessage="1" sqref="P124">
      <formula1>0</formula1>
      <formula2>NaN</formula2>
    </dataValidation>
    <dataValidation type="decimal" allowBlank="1" showErrorMessage="1" sqref="P125">
      <formula1>0</formula1>
      <formula2>NaN</formula2>
    </dataValidation>
    <dataValidation type="decimal" allowBlank="1" showErrorMessage="1" sqref="P126">
      <formula1>0</formula1>
      <formula2>NaN</formula2>
    </dataValidation>
    <dataValidation type="decimal" allowBlank="1" showErrorMessage="1" sqref="P127">
      <formula1>0</formula1>
      <formula2>NaN</formula2>
    </dataValidation>
    <dataValidation type="decimal" allowBlank="1" showErrorMessage="1" sqref="P128">
      <formula1>0</formula1>
      <formula2>NaN</formula2>
    </dataValidation>
    <dataValidation type="decimal" allowBlank="1" showErrorMessage="1" sqref="P129">
      <formula1>0</formula1>
      <formula2>NaN</formula2>
    </dataValidation>
    <dataValidation type="decimal" allowBlank="1" showErrorMessage="1" sqref="P130">
      <formula1>0</formula1>
      <formula2>NaN</formula2>
    </dataValidation>
    <dataValidation type="decimal" allowBlank="1" showErrorMessage="1" sqref="P131">
      <formula1>0</formula1>
      <formula2>NaN</formula2>
    </dataValidation>
    <dataValidation type="decimal" allowBlank="1" showErrorMessage="1" sqref="P132">
      <formula1>0</formula1>
      <formula2>NaN</formula2>
    </dataValidation>
    <dataValidation type="decimal" allowBlank="1" showErrorMessage="1" sqref="P133">
      <formula1>0</formula1>
      <formula2>NaN</formula2>
    </dataValidation>
    <dataValidation type="decimal" allowBlank="1" showErrorMessage="1" sqref="P134">
      <formula1>0</formula1>
      <formula2>NaN</formula2>
    </dataValidation>
    <dataValidation type="decimal" allowBlank="1" showErrorMessage="1" sqref="P135">
      <formula1>0</formula1>
      <formula2>NaN</formula2>
    </dataValidation>
    <dataValidation type="decimal" allowBlank="1" showErrorMessage="1" sqref="P136">
      <formula1>0</formula1>
      <formula2>NaN</formula2>
    </dataValidation>
    <dataValidation type="decimal" allowBlank="1" showErrorMessage="1" sqref="P137">
      <formula1>0</formula1>
      <formula2>NaN</formula2>
    </dataValidation>
    <dataValidation type="decimal" allowBlank="1" showErrorMessage="1" sqref="P138">
      <formula1>0</formula1>
      <formula2>NaN</formula2>
    </dataValidation>
    <dataValidation type="decimal" allowBlank="1" showErrorMessage="1" sqref="P139">
      <formula1>0</formula1>
      <formula2>NaN</formula2>
    </dataValidation>
    <dataValidation type="decimal" allowBlank="1" showErrorMessage="1" sqref="P140">
      <formula1>0</formula1>
      <formula2>NaN</formula2>
    </dataValidation>
    <dataValidation type="decimal" allowBlank="1" showErrorMessage="1" sqref="P141">
      <formula1>0</formula1>
      <formula2>NaN</formula2>
    </dataValidation>
    <dataValidation type="decimal" allowBlank="1" showErrorMessage="1" sqref="P142">
      <formula1>0</formula1>
      <formula2>NaN</formula2>
    </dataValidation>
    <dataValidation type="decimal" allowBlank="1" showErrorMessage="1" sqref="P143">
      <formula1>0</formula1>
      <formula2>NaN</formula2>
    </dataValidation>
    <dataValidation type="decimal" allowBlank="1" showErrorMessage="1" sqref="P144">
      <formula1>0</formula1>
      <formula2>NaN</formula2>
    </dataValidation>
    <dataValidation type="decimal" allowBlank="1" showErrorMessage="1" sqref="P145">
      <formula1>0</formula1>
      <formula2>NaN</formula2>
    </dataValidation>
    <dataValidation type="decimal" allowBlank="1" showErrorMessage="1" sqref="P146">
      <formula1>0</formula1>
      <formula2>NaN</formula2>
    </dataValidation>
    <dataValidation type="decimal" allowBlank="1" showErrorMessage="1" sqref="P147">
      <formula1>0</formula1>
      <formula2>NaN</formula2>
    </dataValidation>
    <dataValidation type="decimal" allowBlank="1" showErrorMessage="1" sqref="P148">
      <formula1>0</formula1>
      <formula2>NaN</formula2>
    </dataValidation>
    <dataValidation type="decimal" allowBlank="1" showErrorMessage="1" sqref="P149">
      <formula1>0</formula1>
      <formula2>NaN</formula2>
    </dataValidation>
    <dataValidation type="decimal" allowBlank="1" showErrorMessage="1" sqref="P150">
      <formula1>0</formula1>
      <formula2>NaN</formula2>
    </dataValidation>
    <dataValidation type="decimal" allowBlank="1" showErrorMessage="1" sqref="P151">
      <formula1>0</formula1>
      <formula2>NaN</formula2>
    </dataValidation>
    <dataValidation type="decimal" allowBlank="1" showErrorMessage="1" sqref="P152">
      <formula1>0</formula1>
      <formula2>NaN</formula2>
    </dataValidation>
    <dataValidation type="decimal" allowBlank="1" showErrorMessage="1" sqref="P153">
      <formula1>0</formula1>
      <formula2>NaN</formula2>
    </dataValidation>
    <dataValidation type="decimal" allowBlank="1" showErrorMessage="1" sqref="P154">
      <formula1>0</formula1>
      <formula2>NaN</formula2>
    </dataValidation>
    <dataValidation type="decimal" allowBlank="1" showErrorMessage="1" sqref="P155">
      <formula1>0</formula1>
      <formula2>NaN</formula2>
    </dataValidation>
    <dataValidation type="decimal" allowBlank="1" showErrorMessage="1" sqref="P156">
      <formula1>0</formula1>
      <formula2>NaN</formula2>
    </dataValidation>
    <dataValidation type="decimal" allowBlank="1" showErrorMessage="1" sqref="P32">
      <formula1>0</formula1>
      <formula2>NaN</formula2>
    </dataValidation>
    <dataValidation type="decimal" allowBlank="1" showErrorMessage="1" sqref="P33">
      <formula1>0</formula1>
      <formula2>NaN</formula2>
    </dataValidation>
    <dataValidation type="decimal" allowBlank="1" showErrorMessage="1" sqref="P34">
      <formula1>0</formula1>
      <formula2>NaN</formula2>
    </dataValidation>
    <dataValidation type="decimal" allowBlank="1" showErrorMessage="1" sqref="P35">
      <formula1>0</formula1>
      <formula2>NaN</formula2>
    </dataValidation>
    <dataValidation type="decimal" allowBlank="1" showErrorMessage="1" sqref="P36">
      <formula1>0</formula1>
      <formula2>NaN</formula2>
    </dataValidation>
    <dataValidation type="decimal" allowBlank="1" showErrorMessage="1" sqref="P37">
      <formula1>0</formula1>
      <formula2>NaN</formula2>
    </dataValidation>
    <dataValidation type="decimal" allowBlank="1" showErrorMessage="1" sqref="P38">
      <formula1>0</formula1>
      <formula2>NaN</formula2>
    </dataValidation>
    <dataValidation type="decimal" allowBlank="1" showErrorMessage="1" sqref="P39">
      <formula1>0</formula1>
      <formula2>NaN</formula2>
    </dataValidation>
    <dataValidation type="decimal" allowBlank="1" showErrorMessage="1" sqref="P40">
      <formula1>0</formula1>
      <formula2>NaN</formula2>
    </dataValidation>
    <dataValidation type="decimal" allowBlank="1" showErrorMessage="1" sqref="P41">
      <formula1>0</formula1>
      <formula2>NaN</formula2>
    </dataValidation>
    <dataValidation type="decimal" allowBlank="1" showErrorMessage="1" sqref="P42">
      <formula1>0</formula1>
      <formula2>NaN</formula2>
    </dataValidation>
    <dataValidation type="decimal" allowBlank="1" showErrorMessage="1" sqref="P43">
      <formula1>0</formula1>
      <formula2>NaN</formula2>
    </dataValidation>
    <dataValidation type="decimal" allowBlank="1" showErrorMessage="1" sqref="P44">
      <formula1>0</formula1>
      <formula2>NaN</formula2>
    </dataValidation>
    <dataValidation type="decimal" allowBlank="1" showErrorMessage="1" sqref="P45">
      <formula1>0</formula1>
      <formula2>NaN</formula2>
    </dataValidation>
    <dataValidation type="decimal" allowBlank="1" showErrorMessage="1" sqref="P46">
      <formula1>0</formula1>
      <formula2>NaN</formula2>
    </dataValidation>
    <dataValidation type="decimal" allowBlank="1" showErrorMessage="1" sqref="P47">
      <formula1>0</formula1>
      <formula2>NaN</formula2>
    </dataValidation>
    <dataValidation type="decimal" allowBlank="1" showErrorMessage="1" sqref="P48">
      <formula1>0</formula1>
      <formula2>NaN</formula2>
    </dataValidation>
    <dataValidation type="decimal" allowBlank="1" showErrorMessage="1" sqref="P49">
      <formula1>0</formula1>
      <formula2>NaN</formula2>
    </dataValidation>
    <dataValidation type="decimal" allowBlank="1" showErrorMessage="1" sqref="P50">
      <formula1>0</formula1>
      <formula2>NaN</formula2>
    </dataValidation>
    <dataValidation type="decimal" allowBlank="1" showErrorMessage="1" sqref="P51">
      <formula1>0</formula1>
      <formula2>NaN</formula2>
    </dataValidation>
    <dataValidation type="decimal" allowBlank="1" showErrorMessage="1" sqref="P52">
      <formula1>0</formula1>
      <formula2>NaN</formula2>
    </dataValidation>
    <dataValidation type="decimal" allowBlank="1" showErrorMessage="1" sqref="P53">
      <formula1>0</formula1>
      <formula2>NaN</formula2>
    </dataValidation>
    <dataValidation type="decimal" allowBlank="1" showErrorMessage="1" sqref="P54">
      <formula1>0</formula1>
      <formula2>NaN</formula2>
    </dataValidation>
    <dataValidation type="decimal" allowBlank="1" showErrorMessage="1" sqref="P55">
      <formula1>0</formula1>
      <formula2>NaN</formula2>
    </dataValidation>
    <dataValidation type="decimal" allowBlank="1" showErrorMessage="1" sqref="P56">
      <formula1>0</formula1>
      <formula2>NaN</formula2>
    </dataValidation>
    <dataValidation type="decimal" allowBlank="1" showErrorMessage="1" sqref="P57">
      <formula1>0</formula1>
      <formula2>NaN</formula2>
    </dataValidation>
    <dataValidation type="decimal" allowBlank="1" showErrorMessage="1" sqref="P58">
      <formula1>0</formula1>
      <formula2>NaN</formula2>
    </dataValidation>
    <dataValidation type="decimal" allowBlank="1" showErrorMessage="1" sqref="P59">
      <formula1>0</formula1>
      <formula2>NaN</formula2>
    </dataValidation>
    <dataValidation type="decimal" allowBlank="1" showErrorMessage="1" sqref="P60">
      <formula1>0</formula1>
      <formula2>NaN</formula2>
    </dataValidation>
    <dataValidation type="decimal" allowBlank="1" showErrorMessage="1" sqref="P61">
      <formula1>0</formula1>
      <formula2>NaN</formula2>
    </dataValidation>
    <dataValidation type="decimal" allowBlank="1" showErrorMessage="1" sqref="P62">
      <formula1>0</formula1>
      <formula2>NaN</formula2>
    </dataValidation>
    <dataValidation type="decimal" allowBlank="1" showErrorMessage="1" sqref="P63">
      <formula1>0</formula1>
      <formula2>NaN</formula2>
    </dataValidation>
    <dataValidation type="decimal" allowBlank="1" showErrorMessage="1" sqref="P64">
      <formula1>0</formula1>
      <formula2>NaN</formula2>
    </dataValidation>
    <dataValidation type="decimal" allowBlank="1" showErrorMessage="1" sqref="P65">
      <formula1>0</formula1>
      <formula2>NaN</formula2>
    </dataValidation>
    <dataValidation type="decimal" allowBlank="1" showErrorMessage="1" sqref="P66">
      <formula1>0</formula1>
      <formula2>NaN</formula2>
    </dataValidation>
    <dataValidation type="decimal" allowBlank="1" showErrorMessage="1" sqref="P67">
      <formula1>0</formula1>
      <formula2>NaN</formula2>
    </dataValidation>
    <dataValidation type="decimal" allowBlank="1" showErrorMessage="1" sqref="P68">
      <formula1>0</formula1>
      <formula2>NaN</formula2>
    </dataValidation>
    <dataValidation type="decimal" allowBlank="1" showErrorMessage="1" sqref="P69">
      <formula1>0</formula1>
      <formula2>NaN</formula2>
    </dataValidation>
    <dataValidation type="decimal" allowBlank="1" showErrorMessage="1" sqref="P70">
      <formula1>0</formula1>
      <formula2>NaN</formula2>
    </dataValidation>
    <dataValidation type="decimal" allowBlank="1" showErrorMessage="1" sqref="P71">
      <formula1>0</formula1>
      <formula2>NaN</formula2>
    </dataValidation>
    <dataValidation type="decimal" allowBlank="1" showErrorMessage="1" sqref="P72">
      <formula1>0</formula1>
      <formula2>NaN</formula2>
    </dataValidation>
    <dataValidation type="decimal" allowBlank="1" showErrorMessage="1" sqref="P73">
      <formula1>0</formula1>
      <formula2>NaN</formula2>
    </dataValidation>
    <dataValidation type="decimal" allowBlank="1" showErrorMessage="1" sqref="P74">
      <formula1>0</formula1>
      <formula2>NaN</formula2>
    </dataValidation>
    <dataValidation type="decimal" allowBlank="1" showErrorMessage="1" sqref="P75">
      <formula1>0</formula1>
      <formula2>NaN</formula2>
    </dataValidation>
    <dataValidation type="decimal" allowBlank="1" showErrorMessage="1" sqref="P76">
      <formula1>0</formula1>
      <formula2>NaN</formula2>
    </dataValidation>
    <dataValidation type="decimal" allowBlank="1" showErrorMessage="1" sqref="P77">
      <formula1>0</formula1>
      <formula2>NaN</formula2>
    </dataValidation>
    <dataValidation type="decimal" allowBlank="1" showErrorMessage="1" sqref="P78">
      <formula1>0</formula1>
      <formula2>NaN</formula2>
    </dataValidation>
    <dataValidation type="decimal" allowBlank="1" showErrorMessage="1" sqref="P79">
      <formula1>0</formula1>
      <formula2>NaN</formula2>
    </dataValidation>
    <dataValidation type="decimal" allowBlank="1" showErrorMessage="1" sqref="P80">
      <formula1>0</formula1>
      <formula2>NaN</formula2>
    </dataValidation>
    <dataValidation type="decimal" allowBlank="1" showErrorMessage="1" sqref="P81">
      <formula1>0</formula1>
      <formula2>NaN</formula2>
    </dataValidation>
    <dataValidation type="decimal" allowBlank="1" showErrorMessage="1" sqref="P82">
      <formula1>0</formula1>
      <formula2>NaN</formula2>
    </dataValidation>
    <dataValidation type="decimal" allowBlank="1" showErrorMessage="1" sqref="P83">
      <formula1>0</formula1>
      <formula2>NaN</formula2>
    </dataValidation>
    <dataValidation type="decimal" allowBlank="1" showErrorMessage="1" sqref="P84">
      <formula1>0</formula1>
      <formula2>NaN</formula2>
    </dataValidation>
    <dataValidation type="decimal" allowBlank="1" showErrorMessage="1" sqref="P85">
      <formula1>0</formula1>
      <formula2>NaN</formula2>
    </dataValidation>
    <dataValidation type="decimal" allowBlank="1" showErrorMessage="1" sqref="P86">
      <formula1>0</formula1>
      <formula2>NaN</formula2>
    </dataValidation>
    <dataValidation type="decimal" allowBlank="1" showErrorMessage="1" sqref="P87">
      <formula1>0</formula1>
      <formula2>NaN</formula2>
    </dataValidation>
    <dataValidation type="decimal" allowBlank="1" showErrorMessage="1" sqref="P88">
      <formula1>0</formula1>
      <formula2>NaN</formula2>
    </dataValidation>
    <dataValidation type="decimal" allowBlank="1" showErrorMessage="1" sqref="P89">
      <formula1>0</formula1>
      <formula2>NaN</formula2>
    </dataValidation>
    <dataValidation type="decimal" allowBlank="1" showErrorMessage="1" sqref="P90">
      <formula1>0</formula1>
      <formula2>NaN</formula2>
    </dataValidation>
    <dataValidation type="decimal" allowBlank="1" showErrorMessage="1" sqref="P91">
      <formula1>0</formula1>
      <formula2>NaN</formula2>
    </dataValidation>
    <dataValidation type="decimal" allowBlank="1" showErrorMessage="1" sqref="P92">
      <formula1>0</formula1>
      <formula2>NaN</formula2>
    </dataValidation>
    <dataValidation type="decimal" allowBlank="1" showErrorMessage="1" sqref="P93">
      <formula1>0</formula1>
      <formula2>NaN</formula2>
    </dataValidation>
    <dataValidation type="decimal" allowBlank="1" showErrorMessage="1" sqref="P94">
      <formula1>0</formula1>
      <formula2>NaN</formula2>
    </dataValidation>
    <dataValidation type="decimal" allowBlank="1" showErrorMessage="1" sqref="P95">
      <formula1>0</formula1>
      <formula2>NaN</formula2>
    </dataValidation>
    <dataValidation type="decimal" allowBlank="1" showErrorMessage="1" sqref="P96">
      <formula1>0</formula1>
      <formula2>NaN</formula2>
    </dataValidation>
    <dataValidation type="decimal" allowBlank="1" showErrorMessage="1" sqref="P97">
      <formula1>0</formula1>
      <formula2>NaN</formula2>
    </dataValidation>
    <dataValidation type="decimal" allowBlank="1" showErrorMessage="1" sqref="P98">
      <formula1>0</formula1>
      <formula2>NaN</formula2>
    </dataValidation>
    <dataValidation type="decimal" allowBlank="1" showErrorMessage="1" sqref="P99">
      <formula1>0</formula1>
      <formula2>NaN</formula2>
    </dataValidation>
    <dataValidation type="decimal" allowBlank="1" showErrorMessage="1" sqref="Q100">
      <formula1>0</formula1>
      <formula2>NaN</formula2>
    </dataValidation>
    <dataValidation type="decimal" allowBlank="1" showErrorMessage="1" sqref="Q101">
      <formula1>0</formula1>
      <formula2>NaN</formula2>
    </dataValidation>
    <dataValidation type="decimal" allowBlank="1" showErrorMessage="1" sqref="Q102">
      <formula1>0</formula1>
      <formula2>NaN</formula2>
    </dataValidation>
    <dataValidation type="decimal" allowBlank="1" showErrorMessage="1" sqref="Q103">
      <formula1>0</formula1>
      <formula2>NaN</formula2>
    </dataValidation>
    <dataValidation type="decimal" allowBlank="1" showErrorMessage="1" sqref="Q104">
      <formula1>0</formula1>
      <formula2>NaN</formula2>
    </dataValidation>
    <dataValidation type="decimal" allowBlank="1" showErrorMessage="1" sqref="Q105">
      <formula1>0</formula1>
      <formula2>NaN</formula2>
    </dataValidation>
    <dataValidation type="decimal" allowBlank="1" showErrorMessage="1" sqref="Q106">
      <formula1>0</formula1>
      <formula2>NaN</formula2>
    </dataValidation>
    <dataValidation type="decimal" allowBlank="1" showErrorMessage="1" sqref="Q107">
      <formula1>0</formula1>
      <formula2>NaN</formula2>
    </dataValidation>
    <dataValidation type="decimal" allowBlank="1" showErrorMessage="1" sqref="Q108">
      <formula1>0</formula1>
      <formula2>NaN</formula2>
    </dataValidation>
    <dataValidation type="decimal" allowBlank="1" showErrorMessage="1" sqref="Q109">
      <formula1>0</formula1>
      <formula2>NaN</formula2>
    </dataValidation>
    <dataValidation type="decimal" allowBlank="1" showErrorMessage="1" sqref="Q110">
      <formula1>0</formula1>
      <formula2>NaN</formula2>
    </dataValidation>
    <dataValidation type="decimal" allowBlank="1" showErrorMessage="1" sqref="Q111">
      <formula1>0</formula1>
      <formula2>NaN</formula2>
    </dataValidation>
    <dataValidation type="decimal" allowBlank="1" showErrorMessage="1" sqref="Q112">
      <formula1>0</formula1>
      <formula2>NaN</formula2>
    </dataValidation>
    <dataValidation type="decimal" allowBlank="1" showErrorMessage="1" sqref="Q113">
      <formula1>0</formula1>
      <formula2>NaN</formula2>
    </dataValidation>
    <dataValidation type="decimal" allowBlank="1" showErrorMessage="1" sqref="Q114">
      <formula1>0</formula1>
      <formula2>NaN</formula2>
    </dataValidation>
    <dataValidation type="decimal" allowBlank="1" showErrorMessage="1" sqref="Q115">
      <formula1>0</formula1>
      <formula2>NaN</formula2>
    </dataValidation>
    <dataValidation type="decimal" allowBlank="1" showErrorMessage="1" sqref="Q116">
      <formula1>0</formula1>
      <formula2>NaN</formula2>
    </dataValidation>
    <dataValidation type="decimal" allowBlank="1" showErrorMessage="1" sqref="Q117">
      <formula1>0</formula1>
      <formula2>NaN</formula2>
    </dataValidation>
    <dataValidation type="decimal" allowBlank="1" showErrorMessage="1" sqref="Q118">
      <formula1>0</formula1>
      <formula2>NaN</formula2>
    </dataValidation>
    <dataValidation type="decimal" allowBlank="1" showErrorMessage="1" sqref="Q119">
      <formula1>0</formula1>
      <formula2>NaN</formula2>
    </dataValidation>
    <dataValidation type="decimal" allowBlank="1" showErrorMessage="1" sqref="Q120">
      <formula1>0</formula1>
      <formula2>NaN</formula2>
    </dataValidation>
    <dataValidation type="decimal" allowBlank="1" showErrorMessage="1" sqref="Q121">
      <formula1>0</formula1>
      <formula2>NaN</formula2>
    </dataValidation>
    <dataValidation type="decimal" allowBlank="1" showErrorMessage="1" sqref="Q122">
      <formula1>0</formula1>
      <formula2>NaN</formula2>
    </dataValidation>
    <dataValidation type="decimal" allowBlank="1" showErrorMessage="1" sqref="Q123">
      <formula1>0</formula1>
      <formula2>NaN</formula2>
    </dataValidation>
    <dataValidation type="decimal" allowBlank="1" showErrorMessage="1" sqref="Q124">
      <formula1>0</formula1>
      <formula2>NaN</formula2>
    </dataValidation>
    <dataValidation type="decimal" allowBlank="1" showErrorMessage="1" sqref="Q125">
      <formula1>0</formula1>
      <formula2>NaN</formula2>
    </dataValidation>
    <dataValidation type="decimal" allowBlank="1" showErrorMessage="1" sqref="Q126">
      <formula1>0</formula1>
      <formula2>NaN</formula2>
    </dataValidation>
    <dataValidation type="decimal" allowBlank="1" showErrorMessage="1" sqref="Q127">
      <formula1>0</formula1>
      <formula2>NaN</formula2>
    </dataValidation>
    <dataValidation type="decimal" allowBlank="1" showErrorMessage="1" sqref="Q128">
      <formula1>0</formula1>
      <formula2>NaN</formula2>
    </dataValidation>
    <dataValidation type="decimal" allowBlank="1" showErrorMessage="1" sqref="Q129">
      <formula1>0</formula1>
      <formula2>NaN</formula2>
    </dataValidation>
    <dataValidation type="decimal" allowBlank="1" showErrorMessage="1" sqref="Q130">
      <formula1>0</formula1>
      <formula2>NaN</formula2>
    </dataValidation>
    <dataValidation type="decimal" allowBlank="1" showErrorMessage="1" sqref="Q131">
      <formula1>0</formula1>
      <formula2>NaN</formula2>
    </dataValidation>
    <dataValidation type="decimal" allowBlank="1" showErrorMessage="1" sqref="Q132">
      <formula1>0</formula1>
      <formula2>NaN</formula2>
    </dataValidation>
    <dataValidation type="decimal" allowBlank="1" showErrorMessage="1" sqref="Q133">
      <formula1>0</formula1>
      <formula2>NaN</formula2>
    </dataValidation>
    <dataValidation type="decimal" allowBlank="1" showErrorMessage="1" sqref="Q134">
      <formula1>0</formula1>
      <formula2>NaN</formula2>
    </dataValidation>
    <dataValidation type="decimal" allowBlank="1" showErrorMessage="1" sqref="Q135">
      <formula1>0</formula1>
      <formula2>NaN</formula2>
    </dataValidation>
    <dataValidation type="decimal" allowBlank="1" showErrorMessage="1" sqref="Q136">
      <formula1>0</formula1>
      <formula2>NaN</formula2>
    </dataValidation>
    <dataValidation type="decimal" allowBlank="1" showErrorMessage="1" sqref="Q137">
      <formula1>0</formula1>
      <formula2>NaN</formula2>
    </dataValidation>
    <dataValidation type="decimal" allowBlank="1" showErrorMessage="1" sqref="Q138">
      <formula1>0</formula1>
      <formula2>NaN</formula2>
    </dataValidation>
    <dataValidation type="decimal" allowBlank="1" showErrorMessage="1" sqref="Q139">
      <formula1>0</formula1>
      <formula2>NaN</formula2>
    </dataValidation>
    <dataValidation type="decimal" allowBlank="1" showErrorMessage="1" sqref="Q140">
      <formula1>0</formula1>
      <formula2>NaN</formula2>
    </dataValidation>
    <dataValidation type="decimal" allowBlank="1" showErrorMessage="1" sqref="Q141">
      <formula1>0</formula1>
      <formula2>NaN</formula2>
    </dataValidation>
    <dataValidation type="decimal" allowBlank="1" showErrorMessage="1" sqref="Q142">
      <formula1>0</formula1>
      <formula2>NaN</formula2>
    </dataValidation>
    <dataValidation type="decimal" allowBlank="1" showErrorMessage="1" sqref="Q143">
      <formula1>0</formula1>
      <formula2>NaN</formula2>
    </dataValidation>
    <dataValidation type="decimal" allowBlank="1" showErrorMessage="1" sqref="Q144">
      <formula1>0</formula1>
      <formula2>NaN</formula2>
    </dataValidation>
    <dataValidation type="decimal" allowBlank="1" showErrorMessage="1" sqref="Q145">
      <formula1>0</formula1>
      <formula2>NaN</formula2>
    </dataValidation>
    <dataValidation type="decimal" allowBlank="1" showErrorMessage="1" sqref="Q146">
      <formula1>0</formula1>
      <formula2>NaN</formula2>
    </dataValidation>
    <dataValidation type="decimal" allowBlank="1" showErrorMessage="1" sqref="Q147">
      <formula1>0</formula1>
      <formula2>NaN</formula2>
    </dataValidation>
    <dataValidation type="decimal" allowBlank="1" showErrorMessage="1" sqref="Q148">
      <formula1>0</formula1>
      <formula2>NaN</formula2>
    </dataValidation>
    <dataValidation type="decimal" allowBlank="1" showErrorMessage="1" sqref="Q149">
      <formula1>0</formula1>
      <formula2>NaN</formula2>
    </dataValidation>
    <dataValidation type="decimal" allowBlank="1" showErrorMessage="1" sqref="Q150">
      <formula1>0</formula1>
      <formula2>NaN</formula2>
    </dataValidation>
    <dataValidation type="decimal" allowBlank="1" showErrorMessage="1" sqref="Q151">
      <formula1>0</formula1>
      <formula2>NaN</formula2>
    </dataValidation>
    <dataValidation type="decimal" allowBlank="1" showErrorMessage="1" sqref="Q152">
      <formula1>0</formula1>
      <formula2>NaN</formula2>
    </dataValidation>
    <dataValidation type="decimal" allowBlank="1" showErrorMessage="1" sqref="Q153">
      <formula1>0</formula1>
      <formula2>NaN</formula2>
    </dataValidation>
    <dataValidation type="decimal" allowBlank="1" showErrorMessage="1" sqref="Q154">
      <formula1>0</formula1>
      <formula2>NaN</formula2>
    </dataValidation>
    <dataValidation type="decimal" allowBlank="1" showErrorMessage="1" sqref="Q155">
      <formula1>0</formula1>
      <formula2>NaN</formula2>
    </dataValidation>
    <dataValidation type="decimal" allowBlank="1" showErrorMessage="1" sqref="Q156">
      <formula1>0</formula1>
      <formula2>NaN</formula2>
    </dataValidation>
    <dataValidation type="decimal" allowBlank="1" showErrorMessage="1" sqref="Q32">
      <formula1>0</formula1>
      <formula2>NaN</formula2>
    </dataValidation>
    <dataValidation type="decimal" allowBlank="1" showErrorMessage="1" sqref="Q33">
      <formula1>0</formula1>
      <formula2>NaN</formula2>
    </dataValidation>
    <dataValidation type="decimal" allowBlank="1" showErrorMessage="1" sqref="Q34">
      <formula1>0</formula1>
      <formula2>NaN</formula2>
    </dataValidation>
    <dataValidation type="decimal" allowBlank="1" showErrorMessage="1" sqref="Q35">
      <formula1>0</formula1>
      <formula2>NaN</formula2>
    </dataValidation>
    <dataValidation type="decimal" allowBlank="1" showErrorMessage="1" sqref="Q36">
      <formula1>0</formula1>
      <formula2>NaN</formula2>
    </dataValidation>
    <dataValidation type="decimal" allowBlank="1" showErrorMessage="1" sqref="Q37">
      <formula1>0</formula1>
      <formula2>NaN</formula2>
    </dataValidation>
    <dataValidation type="decimal" allowBlank="1" showErrorMessage="1" sqref="Q38">
      <formula1>0</formula1>
      <formula2>NaN</formula2>
    </dataValidation>
    <dataValidation type="decimal" allowBlank="1" showErrorMessage="1" sqref="Q39">
      <formula1>0</formula1>
      <formula2>NaN</formula2>
    </dataValidation>
    <dataValidation type="decimal" allowBlank="1" showErrorMessage="1" sqref="Q40">
      <formula1>0</formula1>
      <formula2>NaN</formula2>
    </dataValidation>
    <dataValidation type="decimal" allowBlank="1" showErrorMessage="1" sqref="Q41">
      <formula1>0</formula1>
      <formula2>NaN</formula2>
    </dataValidation>
    <dataValidation type="decimal" allowBlank="1" showErrorMessage="1" sqref="Q42">
      <formula1>0</formula1>
      <formula2>NaN</formula2>
    </dataValidation>
    <dataValidation type="decimal" allowBlank="1" showErrorMessage="1" sqref="Q43">
      <formula1>0</formula1>
      <formula2>NaN</formula2>
    </dataValidation>
    <dataValidation type="decimal" allowBlank="1" showErrorMessage="1" sqref="Q44">
      <formula1>0</formula1>
      <formula2>NaN</formula2>
    </dataValidation>
    <dataValidation type="decimal" allowBlank="1" showErrorMessage="1" sqref="Q45">
      <formula1>0</formula1>
      <formula2>NaN</formula2>
    </dataValidation>
    <dataValidation type="decimal" allowBlank="1" showErrorMessage="1" sqref="Q46">
      <formula1>0</formula1>
      <formula2>NaN</formula2>
    </dataValidation>
    <dataValidation type="decimal" allowBlank="1" showErrorMessage="1" sqref="Q47">
      <formula1>0</formula1>
      <formula2>NaN</formula2>
    </dataValidation>
    <dataValidation type="decimal" allowBlank="1" showErrorMessage="1" sqref="Q48">
      <formula1>0</formula1>
      <formula2>NaN</formula2>
    </dataValidation>
    <dataValidation type="decimal" allowBlank="1" showErrorMessage="1" sqref="Q49">
      <formula1>0</formula1>
      <formula2>NaN</formula2>
    </dataValidation>
    <dataValidation type="decimal" allowBlank="1" showErrorMessage="1" sqref="Q50">
      <formula1>0</formula1>
      <formula2>NaN</formula2>
    </dataValidation>
    <dataValidation type="decimal" allowBlank="1" showErrorMessage="1" sqref="Q51">
      <formula1>0</formula1>
      <formula2>NaN</formula2>
    </dataValidation>
    <dataValidation type="decimal" allowBlank="1" showErrorMessage="1" sqref="Q52">
      <formula1>0</formula1>
      <formula2>NaN</formula2>
    </dataValidation>
    <dataValidation type="decimal" allowBlank="1" showErrorMessage="1" sqref="Q53">
      <formula1>0</formula1>
      <formula2>NaN</formula2>
    </dataValidation>
    <dataValidation type="decimal" allowBlank="1" showErrorMessage="1" sqref="Q54">
      <formula1>0</formula1>
      <formula2>NaN</formula2>
    </dataValidation>
    <dataValidation type="decimal" allowBlank="1" showErrorMessage="1" sqref="Q55">
      <formula1>0</formula1>
      <formula2>NaN</formula2>
    </dataValidation>
    <dataValidation type="decimal" allowBlank="1" showErrorMessage="1" sqref="Q56">
      <formula1>0</formula1>
      <formula2>NaN</formula2>
    </dataValidation>
    <dataValidation type="decimal" allowBlank="1" showErrorMessage="1" sqref="Q57">
      <formula1>0</formula1>
      <formula2>NaN</formula2>
    </dataValidation>
    <dataValidation type="decimal" allowBlank="1" showErrorMessage="1" sqref="Q58">
      <formula1>0</formula1>
      <formula2>NaN</formula2>
    </dataValidation>
    <dataValidation type="decimal" allowBlank="1" showErrorMessage="1" sqref="Q59">
      <formula1>0</formula1>
      <formula2>NaN</formula2>
    </dataValidation>
    <dataValidation type="decimal" allowBlank="1" showErrorMessage="1" sqref="Q60">
      <formula1>0</formula1>
      <formula2>NaN</formula2>
    </dataValidation>
    <dataValidation type="decimal" allowBlank="1" showErrorMessage="1" sqref="Q61">
      <formula1>0</formula1>
      <formula2>NaN</formula2>
    </dataValidation>
    <dataValidation type="decimal" allowBlank="1" showErrorMessage="1" sqref="Q62">
      <formula1>0</formula1>
      <formula2>NaN</formula2>
    </dataValidation>
    <dataValidation type="decimal" allowBlank="1" showErrorMessage="1" sqref="Q63">
      <formula1>0</formula1>
      <formula2>NaN</formula2>
    </dataValidation>
    <dataValidation type="decimal" allowBlank="1" showErrorMessage="1" sqref="Q64">
      <formula1>0</formula1>
      <formula2>NaN</formula2>
    </dataValidation>
    <dataValidation type="decimal" allowBlank="1" showErrorMessage="1" sqref="Q65">
      <formula1>0</formula1>
      <formula2>NaN</formula2>
    </dataValidation>
    <dataValidation type="decimal" allowBlank="1" showErrorMessage="1" sqref="Q66">
      <formula1>0</formula1>
      <formula2>NaN</formula2>
    </dataValidation>
    <dataValidation type="decimal" allowBlank="1" showErrorMessage="1" sqref="Q67">
      <formula1>0</formula1>
      <formula2>NaN</formula2>
    </dataValidation>
    <dataValidation type="decimal" allowBlank="1" showErrorMessage="1" sqref="Q68">
      <formula1>0</formula1>
      <formula2>NaN</formula2>
    </dataValidation>
    <dataValidation type="decimal" allowBlank="1" showErrorMessage="1" sqref="Q69">
      <formula1>0</formula1>
      <formula2>NaN</formula2>
    </dataValidation>
    <dataValidation type="decimal" allowBlank="1" showErrorMessage="1" sqref="Q70">
      <formula1>0</formula1>
      <formula2>NaN</formula2>
    </dataValidation>
    <dataValidation type="decimal" allowBlank="1" showErrorMessage="1" sqref="Q71">
      <formula1>0</formula1>
      <formula2>NaN</formula2>
    </dataValidation>
    <dataValidation type="decimal" allowBlank="1" showErrorMessage="1" sqref="Q72">
      <formula1>0</formula1>
      <formula2>NaN</formula2>
    </dataValidation>
    <dataValidation type="decimal" allowBlank="1" showErrorMessage="1" sqref="Q73">
      <formula1>0</formula1>
      <formula2>NaN</formula2>
    </dataValidation>
    <dataValidation type="decimal" allowBlank="1" showErrorMessage="1" sqref="Q74">
      <formula1>0</formula1>
      <formula2>NaN</formula2>
    </dataValidation>
    <dataValidation type="decimal" allowBlank="1" showErrorMessage="1" sqref="Q75">
      <formula1>0</formula1>
      <formula2>NaN</formula2>
    </dataValidation>
    <dataValidation type="decimal" allowBlank="1" showErrorMessage="1" sqref="Q76">
      <formula1>0</formula1>
      <formula2>NaN</formula2>
    </dataValidation>
    <dataValidation type="decimal" allowBlank="1" showErrorMessage="1" sqref="Q77">
      <formula1>0</formula1>
      <formula2>NaN</formula2>
    </dataValidation>
    <dataValidation type="decimal" allowBlank="1" showErrorMessage="1" sqref="Q78">
      <formula1>0</formula1>
      <formula2>NaN</formula2>
    </dataValidation>
    <dataValidation type="decimal" allowBlank="1" showErrorMessage="1" sqref="Q79">
      <formula1>0</formula1>
      <formula2>NaN</formula2>
    </dataValidation>
    <dataValidation type="decimal" allowBlank="1" showErrorMessage="1" sqref="Q80">
      <formula1>0</formula1>
      <formula2>NaN</formula2>
    </dataValidation>
    <dataValidation type="decimal" allowBlank="1" showErrorMessage="1" sqref="Q81">
      <formula1>0</formula1>
      <formula2>NaN</formula2>
    </dataValidation>
    <dataValidation type="decimal" allowBlank="1" showErrorMessage="1" sqref="Q82">
      <formula1>0</formula1>
      <formula2>NaN</formula2>
    </dataValidation>
    <dataValidation type="decimal" allowBlank="1" showErrorMessage="1" sqref="Q83">
      <formula1>0</formula1>
      <formula2>NaN</formula2>
    </dataValidation>
    <dataValidation type="decimal" allowBlank="1" showErrorMessage="1" sqref="Q84">
      <formula1>0</formula1>
      <formula2>NaN</formula2>
    </dataValidation>
    <dataValidation type="decimal" allowBlank="1" showErrorMessage="1" sqref="Q85">
      <formula1>0</formula1>
      <formula2>NaN</formula2>
    </dataValidation>
    <dataValidation type="decimal" allowBlank="1" showErrorMessage="1" sqref="Q86">
      <formula1>0</formula1>
      <formula2>NaN</formula2>
    </dataValidation>
    <dataValidation type="decimal" allowBlank="1" showErrorMessage="1" sqref="Q87">
      <formula1>0</formula1>
      <formula2>NaN</formula2>
    </dataValidation>
    <dataValidation type="decimal" allowBlank="1" showErrorMessage="1" sqref="Q88">
      <formula1>0</formula1>
      <formula2>NaN</formula2>
    </dataValidation>
    <dataValidation type="decimal" allowBlank="1" showErrorMessage="1" sqref="Q89">
      <formula1>0</formula1>
      <formula2>NaN</formula2>
    </dataValidation>
    <dataValidation type="decimal" allowBlank="1" showErrorMessage="1" sqref="Q90">
      <formula1>0</formula1>
      <formula2>NaN</formula2>
    </dataValidation>
    <dataValidation type="decimal" allowBlank="1" showErrorMessage="1" sqref="Q91">
      <formula1>0</formula1>
      <formula2>NaN</formula2>
    </dataValidation>
    <dataValidation type="decimal" allowBlank="1" showErrorMessage="1" sqref="Q92">
      <formula1>0</formula1>
      <formula2>NaN</formula2>
    </dataValidation>
    <dataValidation type="decimal" allowBlank="1" showErrorMessage="1" sqref="Q93">
      <formula1>0</formula1>
      <formula2>NaN</formula2>
    </dataValidation>
    <dataValidation type="decimal" allowBlank="1" showErrorMessage="1" sqref="Q94">
      <formula1>0</formula1>
      <formula2>NaN</formula2>
    </dataValidation>
    <dataValidation type="decimal" allowBlank="1" showErrorMessage="1" sqref="Q95">
      <formula1>0</formula1>
      <formula2>NaN</formula2>
    </dataValidation>
    <dataValidation type="decimal" allowBlank="1" showErrorMessage="1" sqref="Q96">
      <formula1>0</formula1>
      <formula2>NaN</formula2>
    </dataValidation>
    <dataValidation type="decimal" allowBlank="1" showErrorMessage="1" sqref="Q97">
      <formula1>0</formula1>
      <formula2>NaN</formula2>
    </dataValidation>
    <dataValidation type="decimal" allowBlank="1" showErrorMessage="1" sqref="Q98">
      <formula1>0</formula1>
      <formula2>NaN</formula2>
    </dataValidation>
    <dataValidation type="decimal" allowBlank="1" showErrorMessage="1" sqref="Q99">
      <formula1>0</formula1>
      <formula2>NaN</formula2>
    </dataValidation>
    <dataValidation type="decimal" allowBlank="1" showErrorMessage="1" sqref="R100">
      <formula1>0</formula1>
      <formula2>NaN</formula2>
    </dataValidation>
    <dataValidation type="decimal" allowBlank="1" showErrorMessage="1" sqref="R101">
      <formula1>0</formula1>
      <formula2>NaN</formula2>
    </dataValidation>
    <dataValidation type="decimal" allowBlank="1" showErrorMessage="1" sqref="R102">
      <formula1>0</formula1>
      <formula2>NaN</formula2>
    </dataValidation>
    <dataValidation type="decimal" allowBlank="1" showErrorMessage="1" sqref="R103">
      <formula1>0</formula1>
      <formula2>NaN</formula2>
    </dataValidation>
    <dataValidation type="decimal" allowBlank="1" showErrorMessage="1" sqref="R104">
      <formula1>0</formula1>
      <formula2>NaN</formula2>
    </dataValidation>
    <dataValidation type="decimal" allowBlank="1" showErrorMessage="1" sqref="R105">
      <formula1>0</formula1>
      <formula2>NaN</formula2>
    </dataValidation>
    <dataValidation type="decimal" allowBlank="1" showErrorMessage="1" sqref="R106">
      <formula1>0</formula1>
      <formula2>NaN</formula2>
    </dataValidation>
    <dataValidation type="decimal" allowBlank="1" showErrorMessage="1" sqref="R107">
      <formula1>0</formula1>
      <formula2>NaN</formula2>
    </dataValidation>
    <dataValidation type="decimal" allowBlank="1" showErrorMessage="1" sqref="R108">
      <formula1>0</formula1>
      <formula2>NaN</formula2>
    </dataValidation>
    <dataValidation type="decimal" allowBlank="1" showErrorMessage="1" sqref="R109">
      <formula1>0</formula1>
      <formula2>NaN</formula2>
    </dataValidation>
    <dataValidation type="decimal" allowBlank="1" showErrorMessage="1" sqref="R110">
      <formula1>0</formula1>
      <formula2>NaN</formula2>
    </dataValidation>
    <dataValidation type="decimal" allowBlank="1" showErrorMessage="1" sqref="R111">
      <formula1>0</formula1>
      <formula2>NaN</formula2>
    </dataValidation>
    <dataValidation type="decimal" allowBlank="1" showErrorMessage="1" sqref="R112">
      <formula1>0</formula1>
      <formula2>NaN</formula2>
    </dataValidation>
    <dataValidation type="decimal" allowBlank="1" showErrorMessage="1" sqref="R113">
      <formula1>0</formula1>
      <formula2>NaN</formula2>
    </dataValidation>
    <dataValidation type="decimal" allowBlank="1" showErrorMessage="1" sqref="R114">
      <formula1>0</formula1>
      <formula2>NaN</formula2>
    </dataValidation>
    <dataValidation type="decimal" allowBlank="1" showErrorMessage="1" sqref="R115">
      <formula1>0</formula1>
      <formula2>NaN</formula2>
    </dataValidation>
    <dataValidation type="decimal" allowBlank="1" showErrorMessage="1" sqref="R116">
      <formula1>0</formula1>
      <formula2>NaN</formula2>
    </dataValidation>
    <dataValidation type="decimal" allowBlank="1" showErrorMessage="1" sqref="R117">
      <formula1>0</formula1>
      <formula2>NaN</formula2>
    </dataValidation>
    <dataValidation type="decimal" allowBlank="1" showErrorMessage="1" sqref="R118">
      <formula1>0</formula1>
      <formula2>NaN</formula2>
    </dataValidation>
    <dataValidation type="decimal" allowBlank="1" showErrorMessage="1" sqref="R119">
      <formula1>0</formula1>
      <formula2>NaN</formula2>
    </dataValidation>
    <dataValidation type="decimal" allowBlank="1" showErrorMessage="1" sqref="R120">
      <formula1>0</formula1>
      <formula2>NaN</formula2>
    </dataValidation>
    <dataValidation type="decimal" allowBlank="1" showErrorMessage="1" sqref="R121">
      <formula1>0</formula1>
      <formula2>NaN</formula2>
    </dataValidation>
    <dataValidation type="decimal" allowBlank="1" showErrorMessage="1" sqref="R122">
      <formula1>0</formula1>
      <formula2>NaN</formula2>
    </dataValidation>
    <dataValidation type="decimal" allowBlank="1" showErrorMessage="1" sqref="R123">
      <formula1>0</formula1>
      <formula2>NaN</formula2>
    </dataValidation>
    <dataValidation type="decimal" allowBlank="1" showErrorMessage="1" sqref="R124">
      <formula1>0</formula1>
      <formula2>NaN</formula2>
    </dataValidation>
    <dataValidation type="decimal" allowBlank="1" showErrorMessage="1" sqref="R125">
      <formula1>0</formula1>
      <formula2>NaN</formula2>
    </dataValidation>
    <dataValidation type="decimal" allowBlank="1" showErrorMessage="1" sqref="R126">
      <formula1>0</formula1>
      <formula2>NaN</formula2>
    </dataValidation>
    <dataValidation type="decimal" allowBlank="1" showErrorMessage="1" sqref="R127">
      <formula1>0</formula1>
      <formula2>NaN</formula2>
    </dataValidation>
    <dataValidation type="decimal" allowBlank="1" showErrorMessage="1" sqref="R128">
      <formula1>0</formula1>
      <formula2>NaN</formula2>
    </dataValidation>
    <dataValidation type="decimal" allowBlank="1" showErrorMessage="1" sqref="R129">
      <formula1>0</formula1>
      <formula2>NaN</formula2>
    </dataValidation>
    <dataValidation type="decimal" allowBlank="1" showErrorMessage="1" sqref="R130">
      <formula1>0</formula1>
      <formula2>NaN</formula2>
    </dataValidation>
    <dataValidation type="decimal" allowBlank="1" showErrorMessage="1" sqref="R131">
      <formula1>0</formula1>
      <formula2>NaN</formula2>
    </dataValidation>
    <dataValidation type="decimal" allowBlank="1" showErrorMessage="1" sqref="R132">
      <formula1>0</formula1>
      <formula2>NaN</formula2>
    </dataValidation>
    <dataValidation type="decimal" allowBlank="1" showErrorMessage="1" sqref="R133">
      <formula1>0</formula1>
      <formula2>NaN</formula2>
    </dataValidation>
    <dataValidation type="decimal" allowBlank="1" showErrorMessage="1" sqref="R134">
      <formula1>0</formula1>
      <formula2>NaN</formula2>
    </dataValidation>
    <dataValidation type="decimal" allowBlank="1" showErrorMessage="1" sqref="R135">
      <formula1>0</formula1>
      <formula2>NaN</formula2>
    </dataValidation>
    <dataValidation type="decimal" allowBlank="1" showErrorMessage="1" sqref="R136">
      <formula1>0</formula1>
      <formula2>NaN</formula2>
    </dataValidation>
    <dataValidation type="decimal" allowBlank="1" showErrorMessage="1" sqref="R137">
      <formula1>0</formula1>
      <formula2>NaN</formula2>
    </dataValidation>
    <dataValidation type="decimal" allowBlank="1" showErrorMessage="1" sqref="R138">
      <formula1>0</formula1>
      <formula2>NaN</formula2>
    </dataValidation>
    <dataValidation type="decimal" allowBlank="1" showErrorMessage="1" sqref="R139">
      <formula1>0</formula1>
      <formula2>NaN</formula2>
    </dataValidation>
    <dataValidation type="decimal" allowBlank="1" showErrorMessage="1" sqref="R140">
      <formula1>0</formula1>
      <formula2>NaN</formula2>
    </dataValidation>
    <dataValidation type="decimal" allowBlank="1" showErrorMessage="1" sqref="R141">
      <formula1>0</formula1>
      <formula2>NaN</formula2>
    </dataValidation>
    <dataValidation type="decimal" allowBlank="1" showErrorMessage="1" sqref="R142">
      <formula1>0</formula1>
      <formula2>NaN</formula2>
    </dataValidation>
    <dataValidation type="decimal" allowBlank="1" showErrorMessage="1" sqref="R143">
      <formula1>0</formula1>
      <formula2>NaN</formula2>
    </dataValidation>
    <dataValidation type="decimal" allowBlank="1" showErrorMessage="1" sqref="R144">
      <formula1>0</formula1>
      <formula2>NaN</formula2>
    </dataValidation>
    <dataValidation type="decimal" allowBlank="1" showErrorMessage="1" sqref="R145">
      <formula1>0</formula1>
      <formula2>NaN</formula2>
    </dataValidation>
    <dataValidation type="decimal" allowBlank="1" showErrorMessage="1" sqref="R146">
      <formula1>0</formula1>
      <formula2>NaN</formula2>
    </dataValidation>
    <dataValidation type="decimal" allowBlank="1" showErrorMessage="1" sqref="R147">
      <formula1>0</formula1>
      <formula2>NaN</formula2>
    </dataValidation>
    <dataValidation type="decimal" allowBlank="1" showErrorMessage="1" sqref="R148">
      <formula1>0</formula1>
      <formula2>NaN</formula2>
    </dataValidation>
    <dataValidation type="decimal" allowBlank="1" showErrorMessage="1" sqref="R149">
      <formula1>0</formula1>
      <formula2>NaN</formula2>
    </dataValidation>
    <dataValidation type="decimal" allowBlank="1" showErrorMessage="1" sqref="R150">
      <formula1>0</formula1>
      <formula2>NaN</formula2>
    </dataValidation>
    <dataValidation type="decimal" allowBlank="1" showErrorMessage="1" sqref="R151">
      <formula1>0</formula1>
      <formula2>NaN</formula2>
    </dataValidation>
    <dataValidation type="decimal" allowBlank="1" showErrorMessage="1" sqref="R152">
      <formula1>0</formula1>
      <formula2>NaN</formula2>
    </dataValidation>
    <dataValidation type="decimal" allowBlank="1" showErrorMessage="1" sqref="R153">
      <formula1>0</formula1>
      <formula2>NaN</formula2>
    </dataValidation>
    <dataValidation type="decimal" allowBlank="1" showErrorMessage="1" sqref="R154">
      <formula1>0</formula1>
      <formula2>NaN</formula2>
    </dataValidation>
    <dataValidation type="decimal" allowBlank="1" showErrorMessage="1" sqref="R155">
      <formula1>0</formula1>
      <formula2>NaN</formula2>
    </dataValidation>
    <dataValidation type="decimal" allowBlank="1" showErrorMessage="1" sqref="R156">
      <formula1>0</formula1>
      <formula2>NaN</formula2>
    </dataValidation>
    <dataValidation type="decimal" allowBlank="1" showErrorMessage="1" sqref="R32">
      <formula1>0</formula1>
      <formula2>NaN</formula2>
    </dataValidation>
    <dataValidation type="decimal" allowBlank="1" showErrorMessage="1" sqref="R33">
      <formula1>0</formula1>
      <formula2>NaN</formula2>
    </dataValidation>
    <dataValidation type="decimal" allowBlank="1" showErrorMessage="1" sqref="R34">
      <formula1>0</formula1>
      <formula2>NaN</formula2>
    </dataValidation>
    <dataValidation type="decimal" allowBlank="1" showErrorMessage="1" sqref="R35">
      <formula1>0</formula1>
      <formula2>NaN</formula2>
    </dataValidation>
    <dataValidation type="decimal" allowBlank="1" showErrorMessage="1" sqref="R36">
      <formula1>0</formula1>
      <formula2>NaN</formula2>
    </dataValidation>
    <dataValidation type="decimal" allowBlank="1" showErrorMessage="1" sqref="R37">
      <formula1>0</formula1>
      <formula2>NaN</formula2>
    </dataValidation>
    <dataValidation type="decimal" allowBlank="1" showErrorMessage="1" sqref="R38">
      <formula1>0</formula1>
      <formula2>NaN</formula2>
    </dataValidation>
    <dataValidation type="decimal" allowBlank="1" showErrorMessage="1" sqref="R39">
      <formula1>0</formula1>
      <formula2>NaN</formula2>
    </dataValidation>
    <dataValidation type="decimal" allowBlank="1" showErrorMessage="1" sqref="R40">
      <formula1>0</formula1>
      <formula2>NaN</formula2>
    </dataValidation>
    <dataValidation type="decimal" allowBlank="1" showErrorMessage="1" sqref="R41">
      <formula1>0</formula1>
      <formula2>NaN</formula2>
    </dataValidation>
    <dataValidation type="decimal" allowBlank="1" showErrorMessage="1" sqref="R42">
      <formula1>0</formula1>
      <formula2>NaN</formula2>
    </dataValidation>
    <dataValidation type="decimal" allowBlank="1" showErrorMessage="1" sqref="R43">
      <formula1>0</formula1>
      <formula2>NaN</formula2>
    </dataValidation>
    <dataValidation type="decimal" allowBlank="1" showErrorMessage="1" sqref="R44">
      <formula1>0</formula1>
      <formula2>NaN</formula2>
    </dataValidation>
    <dataValidation type="decimal" allowBlank="1" showErrorMessage="1" sqref="R45">
      <formula1>0</formula1>
      <formula2>NaN</formula2>
    </dataValidation>
    <dataValidation type="decimal" allowBlank="1" showErrorMessage="1" sqref="R46">
      <formula1>0</formula1>
      <formula2>NaN</formula2>
    </dataValidation>
    <dataValidation type="decimal" allowBlank="1" showErrorMessage="1" sqref="R47">
      <formula1>0</formula1>
      <formula2>NaN</formula2>
    </dataValidation>
    <dataValidation type="decimal" allowBlank="1" showErrorMessage="1" sqref="R48">
      <formula1>0</formula1>
      <formula2>NaN</formula2>
    </dataValidation>
    <dataValidation type="decimal" allowBlank="1" showErrorMessage="1" sqref="R49">
      <formula1>0</formula1>
      <formula2>NaN</formula2>
    </dataValidation>
    <dataValidation type="decimal" allowBlank="1" showErrorMessage="1" sqref="R50">
      <formula1>0</formula1>
      <formula2>NaN</formula2>
    </dataValidation>
    <dataValidation type="decimal" allowBlank="1" showErrorMessage="1" sqref="R51">
      <formula1>0</formula1>
      <formula2>NaN</formula2>
    </dataValidation>
    <dataValidation type="decimal" allowBlank="1" showErrorMessage="1" sqref="R52">
      <formula1>0</formula1>
      <formula2>NaN</formula2>
    </dataValidation>
    <dataValidation type="decimal" allowBlank="1" showErrorMessage="1" sqref="R53">
      <formula1>0</formula1>
      <formula2>NaN</formula2>
    </dataValidation>
    <dataValidation type="decimal" allowBlank="1" showErrorMessage="1" sqref="R54">
      <formula1>0</formula1>
      <formula2>NaN</formula2>
    </dataValidation>
    <dataValidation type="decimal" allowBlank="1" showErrorMessage="1" sqref="R55">
      <formula1>0</formula1>
      <formula2>NaN</formula2>
    </dataValidation>
    <dataValidation type="decimal" allowBlank="1" showErrorMessage="1" sqref="R56">
      <formula1>0</formula1>
      <formula2>NaN</formula2>
    </dataValidation>
    <dataValidation type="decimal" allowBlank="1" showErrorMessage="1" sqref="R57">
      <formula1>0</formula1>
      <formula2>NaN</formula2>
    </dataValidation>
    <dataValidation type="decimal" allowBlank="1" showErrorMessage="1" sqref="R58">
      <formula1>0</formula1>
      <formula2>NaN</formula2>
    </dataValidation>
    <dataValidation type="decimal" allowBlank="1" showErrorMessage="1" sqref="R59">
      <formula1>0</formula1>
      <formula2>NaN</formula2>
    </dataValidation>
    <dataValidation type="decimal" allowBlank="1" showErrorMessage="1" sqref="R60">
      <formula1>0</formula1>
      <formula2>NaN</formula2>
    </dataValidation>
    <dataValidation type="decimal" allowBlank="1" showErrorMessage="1" sqref="R61">
      <formula1>0</formula1>
      <formula2>NaN</formula2>
    </dataValidation>
    <dataValidation type="decimal" allowBlank="1" showErrorMessage="1" sqref="R62">
      <formula1>0</formula1>
      <formula2>NaN</formula2>
    </dataValidation>
    <dataValidation type="decimal" allowBlank="1" showErrorMessage="1" sqref="R63">
      <formula1>0</formula1>
      <formula2>NaN</formula2>
    </dataValidation>
    <dataValidation type="decimal" allowBlank="1" showErrorMessage="1" sqref="R64">
      <formula1>0</formula1>
      <formula2>NaN</formula2>
    </dataValidation>
    <dataValidation type="decimal" allowBlank="1" showErrorMessage="1" sqref="R65">
      <formula1>0</formula1>
      <formula2>NaN</formula2>
    </dataValidation>
    <dataValidation type="decimal" allowBlank="1" showErrorMessage="1" sqref="R66">
      <formula1>0</formula1>
      <formula2>NaN</formula2>
    </dataValidation>
    <dataValidation type="decimal" allowBlank="1" showErrorMessage="1" sqref="R67">
      <formula1>0</formula1>
      <formula2>NaN</formula2>
    </dataValidation>
    <dataValidation type="decimal" allowBlank="1" showErrorMessage="1" sqref="R68">
      <formula1>0</formula1>
      <formula2>NaN</formula2>
    </dataValidation>
    <dataValidation type="decimal" allowBlank="1" showErrorMessage="1" sqref="R69">
      <formula1>0</formula1>
      <formula2>NaN</formula2>
    </dataValidation>
    <dataValidation type="decimal" allowBlank="1" showErrorMessage="1" sqref="R70">
      <formula1>0</formula1>
      <formula2>NaN</formula2>
    </dataValidation>
    <dataValidation type="decimal" allowBlank="1" showErrorMessage="1" sqref="R71">
      <formula1>0</formula1>
      <formula2>NaN</formula2>
    </dataValidation>
    <dataValidation type="decimal" allowBlank="1" showErrorMessage="1" sqref="R72">
      <formula1>0</formula1>
      <formula2>NaN</formula2>
    </dataValidation>
    <dataValidation type="decimal" allowBlank="1" showErrorMessage="1" sqref="R73">
      <formula1>0</formula1>
      <formula2>NaN</formula2>
    </dataValidation>
    <dataValidation type="decimal" allowBlank="1" showErrorMessage="1" sqref="R74">
      <formula1>0</formula1>
      <formula2>NaN</formula2>
    </dataValidation>
    <dataValidation type="decimal" allowBlank="1" showErrorMessage="1" sqref="R75">
      <formula1>0</formula1>
      <formula2>NaN</formula2>
    </dataValidation>
    <dataValidation type="decimal" allowBlank="1" showErrorMessage="1" sqref="R76">
      <formula1>0</formula1>
      <formula2>NaN</formula2>
    </dataValidation>
    <dataValidation type="decimal" allowBlank="1" showErrorMessage="1" sqref="R77">
      <formula1>0</formula1>
      <formula2>NaN</formula2>
    </dataValidation>
    <dataValidation type="decimal" allowBlank="1" showErrorMessage="1" sqref="R78">
      <formula1>0</formula1>
      <formula2>NaN</formula2>
    </dataValidation>
    <dataValidation type="decimal" allowBlank="1" showErrorMessage="1" sqref="R79">
      <formula1>0</formula1>
      <formula2>NaN</formula2>
    </dataValidation>
    <dataValidation type="decimal" allowBlank="1" showErrorMessage="1" sqref="R80">
      <formula1>0</formula1>
      <formula2>NaN</formula2>
    </dataValidation>
    <dataValidation type="decimal" allowBlank="1" showErrorMessage="1" sqref="R81">
      <formula1>0</formula1>
      <formula2>NaN</formula2>
    </dataValidation>
    <dataValidation type="decimal" allowBlank="1" showErrorMessage="1" sqref="R82">
      <formula1>0</formula1>
      <formula2>NaN</formula2>
    </dataValidation>
    <dataValidation type="decimal" allowBlank="1" showErrorMessage="1" sqref="R83">
      <formula1>0</formula1>
      <formula2>NaN</formula2>
    </dataValidation>
    <dataValidation type="decimal" allowBlank="1" showErrorMessage="1" sqref="R84">
      <formula1>0</formula1>
      <formula2>NaN</formula2>
    </dataValidation>
    <dataValidation type="decimal" allowBlank="1" showErrorMessage="1" sqref="R85">
      <formula1>0</formula1>
      <formula2>NaN</formula2>
    </dataValidation>
    <dataValidation type="decimal" allowBlank="1" showErrorMessage="1" sqref="R86">
      <formula1>0</formula1>
      <formula2>NaN</formula2>
    </dataValidation>
    <dataValidation type="decimal" allowBlank="1" showErrorMessage="1" sqref="R87">
      <formula1>0</formula1>
      <formula2>NaN</formula2>
    </dataValidation>
    <dataValidation type="decimal" allowBlank="1" showErrorMessage="1" sqref="R88">
      <formula1>0</formula1>
      <formula2>NaN</formula2>
    </dataValidation>
    <dataValidation type="decimal" allowBlank="1" showErrorMessage="1" sqref="R89">
      <formula1>0</formula1>
      <formula2>NaN</formula2>
    </dataValidation>
    <dataValidation type="decimal" allowBlank="1" showErrorMessage="1" sqref="R90">
      <formula1>0</formula1>
      <formula2>NaN</formula2>
    </dataValidation>
    <dataValidation type="decimal" allowBlank="1" showErrorMessage="1" sqref="R91">
      <formula1>0</formula1>
      <formula2>NaN</formula2>
    </dataValidation>
    <dataValidation type="decimal" allowBlank="1" showErrorMessage="1" sqref="R92">
      <formula1>0</formula1>
      <formula2>NaN</formula2>
    </dataValidation>
    <dataValidation type="decimal" allowBlank="1" showErrorMessage="1" sqref="R93">
      <formula1>0</formula1>
      <formula2>NaN</formula2>
    </dataValidation>
    <dataValidation type="decimal" allowBlank="1" showErrorMessage="1" sqref="R94">
      <formula1>0</formula1>
      <formula2>NaN</formula2>
    </dataValidation>
    <dataValidation type="decimal" allowBlank="1" showErrorMessage="1" sqref="R95">
      <formula1>0</formula1>
      <formula2>NaN</formula2>
    </dataValidation>
    <dataValidation type="decimal" allowBlank="1" showErrorMessage="1" sqref="R96">
      <formula1>0</formula1>
      <formula2>NaN</formula2>
    </dataValidation>
    <dataValidation type="decimal" allowBlank="1" showErrorMessage="1" sqref="R97">
      <formula1>0</formula1>
      <formula2>NaN</formula2>
    </dataValidation>
    <dataValidation type="decimal" allowBlank="1" showErrorMessage="1" sqref="R98">
      <formula1>0</formula1>
      <formula2>NaN</formula2>
    </dataValidation>
    <dataValidation type="decimal" allowBlank="1" showErrorMessage="1" sqref="R99">
      <formula1>0</formula1>
      <formula2>NaN</formula2>
    </dataValidation>
    <dataValidation type="decimal" allowBlank="1" showErrorMessage="1" sqref="S100">
      <formula1>0</formula1>
      <formula2>NaN</formula2>
    </dataValidation>
    <dataValidation type="decimal" allowBlank="1" showErrorMessage="1" sqref="S101">
      <formula1>0</formula1>
      <formula2>NaN</formula2>
    </dataValidation>
    <dataValidation type="decimal" allowBlank="1" showErrorMessage="1" sqref="S102">
      <formula1>0</formula1>
      <formula2>NaN</formula2>
    </dataValidation>
    <dataValidation type="decimal" allowBlank="1" showErrorMessage="1" sqref="S103">
      <formula1>0</formula1>
      <formula2>NaN</formula2>
    </dataValidation>
    <dataValidation type="decimal" allowBlank="1" showErrorMessage="1" sqref="S104">
      <formula1>0</formula1>
      <formula2>NaN</formula2>
    </dataValidation>
    <dataValidation type="decimal" allowBlank="1" showErrorMessage="1" sqref="S105">
      <formula1>0</formula1>
      <formula2>NaN</formula2>
    </dataValidation>
    <dataValidation type="decimal" allowBlank="1" showErrorMessage="1" sqref="S106">
      <formula1>0</formula1>
      <formula2>NaN</formula2>
    </dataValidation>
    <dataValidation type="decimal" allowBlank="1" showErrorMessage="1" sqref="S107">
      <formula1>0</formula1>
      <formula2>NaN</formula2>
    </dataValidation>
    <dataValidation type="decimal" allowBlank="1" showErrorMessage="1" sqref="S108">
      <formula1>0</formula1>
      <formula2>NaN</formula2>
    </dataValidation>
    <dataValidation type="decimal" allowBlank="1" showErrorMessage="1" sqref="S109">
      <formula1>0</formula1>
      <formula2>NaN</formula2>
    </dataValidation>
    <dataValidation type="decimal" allowBlank="1" showErrorMessage="1" sqref="S110">
      <formula1>0</formula1>
      <formula2>NaN</formula2>
    </dataValidation>
    <dataValidation type="decimal" allowBlank="1" showErrorMessage="1" sqref="S111">
      <formula1>0</formula1>
      <formula2>NaN</formula2>
    </dataValidation>
    <dataValidation type="decimal" allowBlank="1" showErrorMessage="1" sqref="S112">
      <formula1>0</formula1>
      <formula2>NaN</formula2>
    </dataValidation>
    <dataValidation type="decimal" allowBlank="1" showErrorMessage="1" sqref="S113">
      <formula1>0</formula1>
      <formula2>NaN</formula2>
    </dataValidation>
    <dataValidation type="decimal" allowBlank="1" showErrorMessage="1" sqref="S114">
      <formula1>0</formula1>
      <formula2>NaN</formula2>
    </dataValidation>
    <dataValidation type="decimal" allowBlank="1" showErrorMessage="1" sqref="S115">
      <formula1>0</formula1>
      <formula2>NaN</formula2>
    </dataValidation>
    <dataValidation type="decimal" allowBlank="1" showErrorMessage="1" sqref="S116">
      <formula1>0</formula1>
      <formula2>NaN</formula2>
    </dataValidation>
    <dataValidation type="decimal" allowBlank="1" showErrorMessage="1" sqref="S117">
      <formula1>0</formula1>
      <formula2>NaN</formula2>
    </dataValidation>
    <dataValidation type="decimal" allowBlank="1" showErrorMessage="1" sqref="S118">
      <formula1>0</formula1>
      <formula2>NaN</formula2>
    </dataValidation>
    <dataValidation type="decimal" allowBlank="1" showErrorMessage="1" sqref="S119">
      <formula1>0</formula1>
      <formula2>NaN</formula2>
    </dataValidation>
    <dataValidation type="decimal" allowBlank="1" showErrorMessage="1" sqref="S120">
      <formula1>0</formula1>
      <formula2>NaN</formula2>
    </dataValidation>
    <dataValidation type="decimal" allowBlank="1" showErrorMessage="1" sqref="S121">
      <formula1>0</formula1>
      <formula2>NaN</formula2>
    </dataValidation>
    <dataValidation type="decimal" allowBlank="1" showErrorMessage="1" sqref="S122">
      <formula1>0</formula1>
      <formula2>NaN</formula2>
    </dataValidation>
    <dataValidation type="decimal" allowBlank="1" showErrorMessage="1" sqref="S123">
      <formula1>0</formula1>
      <formula2>NaN</formula2>
    </dataValidation>
    <dataValidation type="decimal" allowBlank="1" showErrorMessage="1" sqref="S124">
      <formula1>0</formula1>
      <formula2>NaN</formula2>
    </dataValidation>
    <dataValidation type="decimal" allowBlank="1" showErrorMessage="1" sqref="S125">
      <formula1>0</formula1>
      <formula2>NaN</formula2>
    </dataValidation>
    <dataValidation type="decimal" allowBlank="1" showErrorMessage="1" sqref="S126">
      <formula1>0</formula1>
      <formula2>NaN</formula2>
    </dataValidation>
    <dataValidation type="decimal" allowBlank="1" showErrorMessage="1" sqref="S127">
      <formula1>0</formula1>
      <formula2>NaN</formula2>
    </dataValidation>
    <dataValidation type="decimal" allowBlank="1" showErrorMessage="1" sqref="S128">
      <formula1>0</formula1>
      <formula2>NaN</formula2>
    </dataValidation>
    <dataValidation type="decimal" allowBlank="1" showErrorMessage="1" sqref="S129">
      <formula1>0</formula1>
      <formula2>NaN</formula2>
    </dataValidation>
    <dataValidation type="decimal" allowBlank="1" showErrorMessage="1" sqref="S130">
      <formula1>0</formula1>
      <formula2>NaN</formula2>
    </dataValidation>
    <dataValidation type="decimal" allowBlank="1" showErrorMessage="1" sqref="S131">
      <formula1>0</formula1>
      <formula2>NaN</formula2>
    </dataValidation>
    <dataValidation type="decimal" allowBlank="1" showErrorMessage="1" sqref="S132">
      <formula1>0</formula1>
      <formula2>NaN</formula2>
    </dataValidation>
    <dataValidation type="decimal" allowBlank="1" showErrorMessage="1" sqref="S133">
      <formula1>0</formula1>
      <formula2>NaN</formula2>
    </dataValidation>
    <dataValidation type="decimal" allowBlank="1" showErrorMessage="1" sqref="S134">
      <formula1>0</formula1>
      <formula2>NaN</formula2>
    </dataValidation>
    <dataValidation type="decimal" allowBlank="1" showErrorMessage="1" sqref="S135">
      <formula1>0</formula1>
      <formula2>NaN</formula2>
    </dataValidation>
    <dataValidation type="decimal" allowBlank="1" showErrorMessage="1" sqref="S136">
      <formula1>0</formula1>
      <formula2>NaN</formula2>
    </dataValidation>
    <dataValidation type="decimal" allowBlank="1" showErrorMessage="1" sqref="S137">
      <formula1>0</formula1>
      <formula2>NaN</formula2>
    </dataValidation>
    <dataValidation type="decimal" allowBlank="1" showErrorMessage="1" sqref="S138">
      <formula1>0</formula1>
      <formula2>NaN</formula2>
    </dataValidation>
    <dataValidation type="decimal" allowBlank="1" showErrorMessage="1" sqref="S139">
      <formula1>0</formula1>
      <formula2>NaN</formula2>
    </dataValidation>
    <dataValidation type="decimal" allowBlank="1" showErrorMessage="1" sqref="S140">
      <formula1>0</formula1>
      <formula2>NaN</formula2>
    </dataValidation>
    <dataValidation type="decimal" allowBlank="1" showErrorMessage="1" sqref="S141">
      <formula1>0</formula1>
      <formula2>NaN</formula2>
    </dataValidation>
    <dataValidation type="decimal" allowBlank="1" showErrorMessage="1" sqref="S142">
      <formula1>0</formula1>
      <formula2>NaN</formula2>
    </dataValidation>
    <dataValidation type="decimal" allowBlank="1" showErrorMessage="1" sqref="S143">
      <formula1>0</formula1>
      <formula2>NaN</formula2>
    </dataValidation>
    <dataValidation type="decimal" allowBlank="1" showErrorMessage="1" sqref="S144">
      <formula1>0</formula1>
      <formula2>NaN</formula2>
    </dataValidation>
    <dataValidation type="decimal" allowBlank="1" showErrorMessage="1" sqref="S145">
      <formula1>0</formula1>
      <formula2>NaN</formula2>
    </dataValidation>
    <dataValidation type="decimal" allowBlank="1" showErrorMessage="1" sqref="S146">
      <formula1>0</formula1>
      <formula2>NaN</formula2>
    </dataValidation>
    <dataValidation type="decimal" allowBlank="1" showErrorMessage="1" sqref="S147">
      <formula1>0</formula1>
      <formula2>NaN</formula2>
    </dataValidation>
    <dataValidation type="decimal" allowBlank="1" showErrorMessage="1" sqref="S148">
      <formula1>0</formula1>
      <formula2>NaN</formula2>
    </dataValidation>
    <dataValidation type="decimal" allowBlank="1" showErrorMessage="1" sqref="S149">
      <formula1>0</formula1>
      <formula2>NaN</formula2>
    </dataValidation>
    <dataValidation type="decimal" allowBlank="1" showErrorMessage="1" sqref="S150">
      <formula1>0</formula1>
      <formula2>NaN</formula2>
    </dataValidation>
    <dataValidation type="decimal" allowBlank="1" showErrorMessage="1" sqref="S151">
      <formula1>0</formula1>
      <formula2>NaN</formula2>
    </dataValidation>
    <dataValidation type="decimal" allowBlank="1" showErrorMessage="1" sqref="S152">
      <formula1>0</formula1>
      <formula2>NaN</formula2>
    </dataValidation>
    <dataValidation type="decimal" allowBlank="1" showErrorMessage="1" sqref="S153">
      <formula1>0</formula1>
      <formula2>NaN</formula2>
    </dataValidation>
    <dataValidation type="decimal" allowBlank="1" showErrorMessage="1" sqref="S154">
      <formula1>0</formula1>
      <formula2>NaN</formula2>
    </dataValidation>
    <dataValidation type="decimal" allowBlank="1" showErrorMessage="1" sqref="S155">
      <formula1>0</formula1>
      <formula2>NaN</formula2>
    </dataValidation>
    <dataValidation type="decimal" allowBlank="1" showErrorMessage="1" sqref="S156">
      <formula1>0</formula1>
      <formula2>NaN</formula2>
    </dataValidation>
    <dataValidation type="decimal" allowBlank="1" showErrorMessage="1" sqref="S32">
      <formula1>0</formula1>
      <formula2>NaN</formula2>
    </dataValidation>
    <dataValidation type="decimal" allowBlank="1" showErrorMessage="1" sqref="S33">
      <formula1>0</formula1>
      <formula2>NaN</formula2>
    </dataValidation>
    <dataValidation type="decimal" allowBlank="1" showErrorMessage="1" sqref="S34">
      <formula1>0</formula1>
      <formula2>NaN</formula2>
    </dataValidation>
    <dataValidation type="decimal" allowBlank="1" showErrorMessage="1" sqref="S35">
      <formula1>0</formula1>
      <formula2>NaN</formula2>
    </dataValidation>
    <dataValidation type="decimal" allowBlank="1" showErrorMessage="1" sqref="S36">
      <formula1>0</formula1>
      <formula2>NaN</formula2>
    </dataValidation>
    <dataValidation type="decimal" allowBlank="1" showErrorMessage="1" sqref="S37">
      <formula1>0</formula1>
      <formula2>NaN</formula2>
    </dataValidation>
    <dataValidation type="decimal" allowBlank="1" showErrorMessage="1" sqref="S38">
      <formula1>0</formula1>
      <formula2>NaN</formula2>
    </dataValidation>
    <dataValidation type="decimal" allowBlank="1" showErrorMessage="1" sqref="S39">
      <formula1>0</formula1>
      <formula2>NaN</formula2>
    </dataValidation>
    <dataValidation type="decimal" allowBlank="1" showErrorMessage="1" sqref="S40">
      <formula1>0</formula1>
      <formula2>NaN</formula2>
    </dataValidation>
    <dataValidation type="decimal" allowBlank="1" showErrorMessage="1" sqref="S41">
      <formula1>0</formula1>
      <formula2>NaN</formula2>
    </dataValidation>
    <dataValidation type="decimal" allowBlank="1" showErrorMessage="1" sqref="S42">
      <formula1>0</formula1>
      <formula2>NaN</formula2>
    </dataValidation>
    <dataValidation type="decimal" allowBlank="1" showErrorMessage="1" sqref="S43">
      <formula1>0</formula1>
      <formula2>NaN</formula2>
    </dataValidation>
    <dataValidation type="decimal" allowBlank="1" showErrorMessage="1" sqref="S44">
      <formula1>0</formula1>
      <formula2>NaN</formula2>
    </dataValidation>
    <dataValidation type="decimal" allowBlank="1" showErrorMessage="1" sqref="S45">
      <formula1>0</formula1>
      <formula2>NaN</formula2>
    </dataValidation>
    <dataValidation type="decimal" allowBlank="1" showErrorMessage="1" sqref="S46">
      <formula1>0</formula1>
      <formula2>NaN</formula2>
    </dataValidation>
    <dataValidation type="decimal" allowBlank="1" showErrorMessage="1" sqref="S47">
      <formula1>0</formula1>
      <formula2>NaN</formula2>
    </dataValidation>
    <dataValidation type="decimal" allowBlank="1" showErrorMessage="1" sqref="S48">
      <formula1>0</formula1>
      <formula2>NaN</formula2>
    </dataValidation>
    <dataValidation type="decimal" allowBlank="1" showErrorMessage="1" sqref="S49">
      <formula1>0</formula1>
      <formula2>NaN</formula2>
    </dataValidation>
    <dataValidation type="decimal" allowBlank="1" showErrorMessage="1" sqref="S50">
      <formula1>0</formula1>
      <formula2>NaN</formula2>
    </dataValidation>
    <dataValidation type="decimal" allowBlank="1" showErrorMessage="1" sqref="S51">
      <formula1>0</formula1>
      <formula2>NaN</formula2>
    </dataValidation>
    <dataValidation type="decimal" allowBlank="1" showErrorMessage="1" sqref="S52">
      <formula1>0</formula1>
      <formula2>NaN</formula2>
    </dataValidation>
    <dataValidation type="decimal" allowBlank="1" showErrorMessage="1" sqref="S53">
      <formula1>0</formula1>
      <formula2>NaN</formula2>
    </dataValidation>
    <dataValidation type="decimal" allowBlank="1" showErrorMessage="1" sqref="S54">
      <formula1>0</formula1>
      <formula2>NaN</formula2>
    </dataValidation>
    <dataValidation type="decimal" allowBlank="1" showErrorMessage="1" sqref="S55">
      <formula1>0</formula1>
      <formula2>NaN</formula2>
    </dataValidation>
    <dataValidation type="decimal" allowBlank="1" showErrorMessage="1" sqref="S56">
      <formula1>0</formula1>
      <formula2>NaN</formula2>
    </dataValidation>
    <dataValidation type="decimal" allowBlank="1" showErrorMessage="1" sqref="S57">
      <formula1>0</formula1>
      <formula2>NaN</formula2>
    </dataValidation>
    <dataValidation type="decimal" allowBlank="1" showErrorMessage="1" sqref="S58">
      <formula1>0</formula1>
      <formula2>NaN</formula2>
    </dataValidation>
    <dataValidation type="decimal" allowBlank="1" showErrorMessage="1" sqref="S59">
      <formula1>0</formula1>
      <formula2>NaN</formula2>
    </dataValidation>
    <dataValidation type="decimal" allowBlank="1" showErrorMessage="1" sqref="S60">
      <formula1>0</formula1>
      <formula2>NaN</formula2>
    </dataValidation>
    <dataValidation type="decimal" allowBlank="1" showErrorMessage="1" sqref="S61">
      <formula1>0</formula1>
      <formula2>NaN</formula2>
    </dataValidation>
    <dataValidation type="decimal" allowBlank="1" showErrorMessage="1" sqref="S62">
      <formula1>0</formula1>
      <formula2>NaN</formula2>
    </dataValidation>
    <dataValidation type="decimal" allowBlank="1" showErrorMessage="1" sqref="S63">
      <formula1>0</formula1>
      <formula2>NaN</formula2>
    </dataValidation>
    <dataValidation type="decimal" allowBlank="1" showErrorMessage="1" sqref="S64">
      <formula1>0</formula1>
      <formula2>NaN</formula2>
    </dataValidation>
    <dataValidation type="decimal" allowBlank="1" showErrorMessage="1" sqref="S65">
      <formula1>0</formula1>
      <formula2>NaN</formula2>
    </dataValidation>
    <dataValidation type="decimal" allowBlank="1" showErrorMessage="1" sqref="S66">
      <formula1>0</formula1>
      <formula2>NaN</formula2>
    </dataValidation>
    <dataValidation type="decimal" allowBlank="1" showErrorMessage="1" sqref="S67">
      <formula1>0</formula1>
      <formula2>NaN</formula2>
    </dataValidation>
    <dataValidation type="decimal" allowBlank="1" showErrorMessage="1" sqref="S68">
      <formula1>0</formula1>
      <formula2>NaN</formula2>
    </dataValidation>
    <dataValidation type="decimal" allowBlank="1" showErrorMessage="1" sqref="S69">
      <formula1>0</formula1>
      <formula2>NaN</formula2>
    </dataValidation>
    <dataValidation type="decimal" allowBlank="1" showErrorMessage="1" sqref="S70">
      <formula1>0</formula1>
      <formula2>NaN</formula2>
    </dataValidation>
    <dataValidation type="decimal" allowBlank="1" showErrorMessage="1" sqref="S71">
      <formula1>0</formula1>
      <formula2>NaN</formula2>
    </dataValidation>
    <dataValidation type="decimal" allowBlank="1" showErrorMessage="1" sqref="S72">
      <formula1>0</formula1>
      <formula2>NaN</formula2>
    </dataValidation>
    <dataValidation type="decimal" allowBlank="1" showErrorMessage="1" sqref="S73">
      <formula1>0</formula1>
      <formula2>NaN</formula2>
    </dataValidation>
    <dataValidation type="decimal" allowBlank="1" showErrorMessage="1" sqref="S74">
      <formula1>0</formula1>
      <formula2>NaN</formula2>
    </dataValidation>
    <dataValidation type="decimal" allowBlank="1" showErrorMessage="1" sqref="S75">
      <formula1>0</formula1>
      <formula2>NaN</formula2>
    </dataValidation>
    <dataValidation type="decimal" allowBlank="1" showErrorMessage="1" sqref="S76">
      <formula1>0</formula1>
      <formula2>NaN</formula2>
    </dataValidation>
    <dataValidation type="decimal" allowBlank="1" showErrorMessage="1" sqref="S77">
      <formula1>0</formula1>
      <formula2>NaN</formula2>
    </dataValidation>
    <dataValidation type="decimal" allowBlank="1" showErrorMessage="1" sqref="S78">
      <formula1>0</formula1>
      <formula2>NaN</formula2>
    </dataValidation>
    <dataValidation type="decimal" allowBlank="1" showErrorMessage="1" sqref="S79">
      <formula1>0</formula1>
      <formula2>NaN</formula2>
    </dataValidation>
    <dataValidation type="decimal" allowBlank="1" showErrorMessage="1" sqref="S80">
      <formula1>0</formula1>
      <formula2>NaN</formula2>
    </dataValidation>
    <dataValidation type="decimal" allowBlank="1" showErrorMessage="1" sqref="S81">
      <formula1>0</formula1>
      <formula2>NaN</formula2>
    </dataValidation>
    <dataValidation type="decimal" allowBlank="1" showErrorMessage="1" sqref="S82">
      <formula1>0</formula1>
      <formula2>NaN</formula2>
    </dataValidation>
    <dataValidation type="decimal" allowBlank="1" showErrorMessage="1" sqref="S83">
      <formula1>0</formula1>
      <formula2>NaN</formula2>
    </dataValidation>
    <dataValidation type="decimal" allowBlank="1" showErrorMessage="1" sqref="S84">
      <formula1>0</formula1>
      <formula2>NaN</formula2>
    </dataValidation>
    <dataValidation type="decimal" allowBlank="1" showErrorMessage="1" sqref="S85">
      <formula1>0</formula1>
      <formula2>NaN</formula2>
    </dataValidation>
    <dataValidation type="decimal" allowBlank="1" showErrorMessage="1" sqref="S86">
      <formula1>0</formula1>
      <formula2>NaN</formula2>
    </dataValidation>
    <dataValidation type="decimal" allowBlank="1" showErrorMessage="1" sqref="S87">
      <formula1>0</formula1>
      <formula2>NaN</formula2>
    </dataValidation>
    <dataValidation type="decimal" allowBlank="1" showErrorMessage="1" sqref="S88">
      <formula1>0</formula1>
      <formula2>NaN</formula2>
    </dataValidation>
    <dataValidation type="decimal" allowBlank="1" showErrorMessage="1" sqref="S89">
      <formula1>0</formula1>
      <formula2>NaN</formula2>
    </dataValidation>
    <dataValidation type="decimal" allowBlank="1" showErrorMessage="1" sqref="S90">
      <formula1>0</formula1>
      <formula2>NaN</formula2>
    </dataValidation>
    <dataValidation type="decimal" allowBlank="1" showErrorMessage="1" sqref="S91">
      <formula1>0</formula1>
      <formula2>NaN</formula2>
    </dataValidation>
    <dataValidation type="decimal" allowBlank="1" showErrorMessage="1" sqref="S92">
      <formula1>0</formula1>
      <formula2>NaN</formula2>
    </dataValidation>
    <dataValidation type="decimal" allowBlank="1" showErrorMessage="1" sqref="S93">
      <formula1>0</formula1>
      <formula2>NaN</formula2>
    </dataValidation>
    <dataValidation type="decimal" allowBlank="1" showErrorMessage="1" sqref="S94">
      <formula1>0</formula1>
      <formula2>NaN</formula2>
    </dataValidation>
    <dataValidation type="decimal" allowBlank="1" showErrorMessage="1" sqref="S95">
      <formula1>0</formula1>
      <formula2>NaN</formula2>
    </dataValidation>
    <dataValidation type="decimal" allowBlank="1" showErrorMessage="1" sqref="S96">
      <formula1>0</formula1>
      <formula2>NaN</formula2>
    </dataValidation>
    <dataValidation type="decimal" allowBlank="1" showErrorMessage="1" sqref="S97">
      <formula1>0</formula1>
      <formula2>NaN</formula2>
    </dataValidation>
    <dataValidation type="decimal" allowBlank="1" showErrorMessage="1" sqref="S98">
      <formula1>0</formula1>
      <formula2>NaN</formula2>
    </dataValidation>
    <dataValidation type="decimal" allowBlank="1" showErrorMessage="1" sqref="S99">
      <formula1>0</formula1>
      <formula2>NaN</formula2>
    </dataValidation>
    <dataValidation type="decimal" allowBlank="1" showErrorMessage="1" sqref="T100">
      <formula1>0</formula1>
      <formula2>NaN</formula2>
    </dataValidation>
    <dataValidation type="decimal" allowBlank="1" showErrorMessage="1" sqref="T101">
      <formula1>0</formula1>
      <formula2>NaN</formula2>
    </dataValidation>
    <dataValidation type="decimal" allowBlank="1" showErrorMessage="1" sqref="T102">
      <formula1>0</formula1>
      <formula2>NaN</formula2>
    </dataValidation>
    <dataValidation type="decimal" allowBlank="1" showErrorMessage="1" sqref="T103">
      <formula1>0</formula1>
      <formula2>NaN</formula2>
    </dataValidation>
    <dataValidation type="decimal" allowBlank="1" showErrorMessage="1" sqref="T104">
      <formula1>0</formula1>
      <formula2>NaN</formula2>
    </dataValidation>
    <dataValidation type="decimal" allowBlank="1" showErrorMessage="1" sqref="T105">
      <formula1>0</formula1>
      <formula2>NaN</formula2>
    </dataValidation>
    <dataValidation type="decimal" allowBlank="1" showErrorMessage="1" sqref="T106">
      <formula1>0</formula1>
      <formula2>NaN</formula2>
    </dataValidation>
    <dataValidation type="decimal" allowBlank="1" showErrorMessage="1" sqref="T107">
      <formula1>0</formula1>
      <formula2>NaN</formula2>
    </dataValidation>
    <dataValidation type="decimal" allowBlank="1" showErrorMessage="1" sqref="T108">
      <formula1>0</formula1>
      <formula2>NaN</formula2>
    </dataValidation>
    <dataValidation type="decimal" allowBlank="1" showErrorMessage="1" sqref="T109">
      <formula1>0</formula1>
      <formula2>NaN</formula2>
    </dataValidation>
    <dataValidation type="decimal" allowBlank="1" showErrorMessage="1" sqref="T110">
      <formula1>0</formula1>
      <formula2>NaN</formula2>
    </dataValidation>
    <dataValidation type="decimal" allowBlank="1" showErrorMessage="1" sqref="T111">
      <formula1>0</formula1>
      <formula2>NaN</formula2>
    </dataValidation>
    <dataValidation type="decimal" allowBlank="1" showErrorMessage="1" sqref="T112">
      <formula1>0</formula1>
      <formula2>NaN</formula2>
    </dataValidation>
    <dataValidation type="decimal" allowBlank="1" showErrorMessage="1" sqref="T113">
      <formula1>0</formula1>
      <formula2>NaN</formula2>
    </dataValidation>
    <dataValidation type="decimal" allowBlank="1" showErrorMessage="1" sqref="T114">
      <formula1>0</formula1>
      <formula2>NaN</formula2>
    </dataValidation>
    <dataValidation type="decimal" allowBlank="1" showErrorMessage="1" sqref="T115">
      <formula1>0</formula1>
      <formula2>NaN</formula2>
    </dataValidation>
    <dataValidation type="decimal" allowBlank="1" showErrorMessage="1" sqref="T116">
      <formula1>0</formula1>
      <formula2>NaN</formula2>
    </dataValidation>
    <dataValidation type="decimal" allowBlank="1" showErrorMessage="1" sqref="T117">
      <formula1>0</formula1>
      <formula2>NaN</formula2>
    </dataValidation>
    <dataValidation type="decimal" allowBlank="1" showErrorMessage="1" sqref="T118">
      <formula1>0</formula1>
      <formula2>NaN</formula2>
    </dataValidation>
    <dataValidation type="decimal" allowBlank="1" showErrorMessage="1" sqref="T119">
      <formula1>0</formula1>
      <formula2>NaN</formula2>
    </dataValidation>
    <dataValidation type="decimal" allowBlank="1" showErrorMessage="1" sqref="T120">
      <formula1>0</formula1>
      <formula2>NaN</formula2>
    </dataValidation>
    <dataValidation type="decimal" allowBlank="1" showErrorMessage="1" sqref="T121">
      <formula1>0</formula1>
      <formula2>NaN</formula2>
    </dataValidation>
    <dataValidation type="decimal" allowBlank="1" showErrorMessage="1" sqref="T122">
      <formula1>0</formula1>
      <formula2>NaN</formula2>
    </dataValidation>
    <dataValidation type="decimal" allowBlank="1" showErrorMessage="1" sqref="T123">
      <formula1>0</formula1>
      <formula2>NaN</formula2>
    </dataValidation>
    <dataValidation type="decimal" allowBlank="1" showErrorMessage="1" sqref="T124">
      <formula1>0</formula1>
      <formula2>NaN</formula2>
    </dataValidation>
    <dataValidation type="decimal" allowBlank="1" showErrorMessage="1" sqref="T125">
      <formula1>0</formula1>
      <formula2>NaN</formula2>
    </dataValidation>
    <dataValidation type="decimal" allowBlank="1" showErrorMessage="1" sqref="T126">
      <formula1>0</formula1>
      <formula2>NaN</formula2>
    </dataValidation>
    <dataValidation type="decimal" allowBlank="1" showErrorMessage="1" sqref="T127">
      <formula1>0</formula1>
      <formula2>NaN</formula2>
    </dataValidation>
    <dataValidation type="decimal" allowBlank="1" showErrorMessage="1" sqref="T128">
      <formula1>0</formula1>
      <formula2>NaN</formula2>
    </dataValidation>
    <dataValidation type="decimal" allowBlank="1" showErrorMessage="1" sqref="T129">
      <formula1>0</formula1>
      <formula2>NaN</formula2>
    </dataValidation>
    <dataValidation type="decimal" allowBlank="1" showErrorMessage="1" sqref="T130">
      <formula1>0</formula1>
      <formula2>NaN</formula2>
    </dataValidation>
    <dataValidation type="decimal" allowBlank="1" showErrorMessage="1" sqref="T131">
      <formula1>0</formula1>
      <formula2>NaN</formula2>
    </dataValidation>
    <dataValidation type="decimal" allowBlank="1" showErrorMessage="1" sqref="T132">
      <formula1>0</formula1>
      <formula2>NaN</formula2>
    </dataValidation>
    <dataValidation type="decimal" allowBlank="1" showErrorMessage="1" sqref="T133">
      <formula1>0</formula1>
      <formula2>NaN</formula2>
    </dataValidation>
    <dataValidation type="decimal" allowBlank="1" showErrorMessage="1" sqref="T134">
      <formula1>0</formula1>
      <formula2>NaN</formula2>
    </dataValidation>
    <dataValidation type="decimal" allowBlank="1" showErrorMessage="1" sqref="T135">
      <formula1>0</formula1>
      <formula2>NaN</formula2>
    </dataValidation>
    <dataValidation type="decimal" allowBlank="1" showErrorMessage="1" sqref="T136">
      <formula1>0</formula1>
      <formula2>NaN</formula2>
    </dataValidation>
    <dataValidation type="decimal" allowBlank="1" showErrorMessage="1" sqref="T137">
      <formula1>0</formula1>
      <formula2>NaN</formula2>
    </dataValidation>
    <dataValidation type="decimal" allowBlank="1" showErrorMessage="1" sqref="T138">
      <formula1>0</formula1>
      <formula2>NaN</formula2>
    </dataValidation>
    <dataValidation type="decimal" allowBlank="1" showErrorMessage="1" sqref="T139">
      <formula1>0</formula1>
      <formula2>NaN</formula2>
    </dataValidation>
    <dataValidation type="decimal" allowBlank="1" showErrorMessage="1" sqref="T140">
      <formula1>0</formula1>
      <formula2>NaN</formula2>
    </dataValidation>
    <dataValidation type="decimal" allowBlank="1" showErrorMessage="1" sqref="T141">
      <formula1>0</formula1>
      <formula2>NaN</formula2>
    </dataValidation>
    <dataValidation type="decimal" allowBlank="1" showErrorMessage="1" sqref="T142">
      <formula1>0</formula1>
      <formula2>NaN</formula2>
    </dataValidation>
    <dataValidation type="decimal" allowBlank="1" showErrorMessage="1" sqref="T143">
      <formula1>0</formula1>
      <formula2>NaN</formula2>
    </dataValidation>
    <dataValidation type="decimal" allowBlank="1" showErrorMessage="1" sqref="T144">
      <formula1>0</formula1>
      <formula2>NaN</formula2>
    </dataValidation>
    <dataValidation type="decimal" allowBlank="1" showErrorMessage="1" sqref="T145">
      <formula1>0</formula1>
      <formula2>NaN</formula2>
    </dataValidation>
    <dataValidation type="decimal" allowBlank="1" showErrorMessage="1" sqref="T146">
      <formula1>0</formula1>
      <formula2>NaN</formula2>
    </dataValidation>
    <dataValidation type="decimal" allowBlank="1" showErrorMessage="1" sqref="T147">
      <formula1>0</formula1>
      <formula2>NaN</formula2>
    </dataValidation>
    <dataValidation type="decimal" allowBlank="1" showErrorMessage="1" sqref="T148">
      <formula1>0</formula1>
      <formula2>NaN</formula2>
    </dataValidation>
    <dataValidation type="decimal" allowBlank="1" showErrorMessage="1" sqref="T149">
      <formula1>0</formula1>
      <formula2>NaN</formula2>
    </dataValidation>
    <dataValidation type="decimal" allowBlank="1" showErrorMessage="1" sqref="T150">
      <formula1>0</formula1>
      <formula2>NaN</formula2>
    </dataValidation>
    <dataValidation type="decimal" allowBlank="1" showErrorMessage="1" sqref="T151">
      <formula1>0</formula1>
      <formula2>NaN</formula2>
    </dataValidation>
    <dataValidation type="decimal" allowBlank="1" showErrorMessage="1" sqref="T152">
      <formula1>0</formula1>
      <formula2>NaN</formula2>
    </dataValidation>
    <dataValidation type="decimal" allowBlank="1" showErrorMessage="1" sqref="T153">
      <formula1>0</formula1>
      <formula2>NaN</formula2>
    </dataValidation>
    <dataValidation type="decimal" allowBlank="1" showErrorMessage="1" sqref="T154">
      <formula1>0</formula1>
      <formula2>NaN</formula2>
    </dataValidation>
    <dataValidation type="decimal" allowBlank="1" showErrorMessage="1" sqref="T155">
      <formula1>0</formula1>
      <formula2>NaN</formula2>
    </dataValidation>
    <dataValidation type="decimal" allowBlank="1" showErrorMessage="1" sqref="T156">
      <formula1>0</formula1>
      <formula2>NaN</formula2>
    </dataValidation>
    <dataValidation type="decimal" allowBlank="1" showErrorMessage="1" sqref="T32">
      <formula1>0</formula1>
      <formula2>NaN</formula2>
    </dataValidation>
    <dataValidation type="decimal" allowBlank="1" showErrorMessage="1" sqref="T33">
      <formula1>0</formula1>
      <formula2>NaN</formula2>
    </dataValidation>
    <dataValidation type="decimal" allowBlank="1" showErrorMessage="1" sqref="T34">
      <formula1>0</formula1>
      <formula2>NaN</formula2>
    </dataValidation>
    <dataValidation type="decimal" allowBlank="1" showErrorMessage="1" sqref="T35">
      <formula1>0</formula1>
      <formula2>NaN</formula2>
    </dataValidation>
    <dataValidation type="decimal" allowBlank="1" showErrorMessage="1" sqref="T36">
      <formula1>0</formula1>
      <formula2>NaN</formula2>
    </dataValidation>
    <dataValidation type="decimal" allowBlank="1" showErrorMessage="1" sqref="T37">
      <formula1>0</formula1>
      <formula2>NaN</formula2>
    </dataValidation>
    <dataValidation type="decimal" allowBlank="1" showErrorMessage="1" sqref="T38">
      <formula1>0</formula1>
      <formula2>NaN</formula2>
    </dataValidation>
    <dataValidation type="decimal" allowBlank="1" showErrorMessage="1" sqref="T39">
      <formula1>0</formula1>
      <formula2>NaN</formula2>
    </dataValidation>
    <dataValidation type="decimal" allowBlank="1" showErrorMessage="1" sqref="T40">
      <formula1>0</formula1>
      <formula2>NaN</formula2>
    </dataValidation>
    <dataValidation type="decimal" allowBlank="1" showErrorMessage="1" sqref="T41">
      <formula1>0</formula1>
      <formula2>NaN</formula2>
    </dataValidation>
    <dataValidation type="decimal" allowBlank="1" showErrorMessage="1" sqref="T42">
      <formula1>0</formula1>
      <formula2>NaN</formula2>
    </dataValidation>
    <dataValidation type="decimal" allowBlank="1" showErrorMessage="1" sqref="T43">
      <formula1>0</formula1>
      <formula2>NaN</formula2>
    </dataValidation>
    <dataValidation type="decimal" allowBlank="1" showErrorMessage="1" sqref="T44">
      <formula1>0</formula1>
      <formula2>NaN</formula2>
    </dataValidation>
    <dataValidation type="decimal" allowBlank="1" showErrorMessage="1" sqref="T45">
      <formula1>0</formula1>
      <formula2>NaN</formula2>
    </dataValidation>
    <dataValidation type="decimal" allowBlank="1" showErrorMessage="1" sqref="T46">
      <formula1>0</formula1>
      <formula2>NaN</formula2>
    </dataValidation>
    <dataValidation type="decimal" allowBlank="1" showErrorMessage="1" sqref="T47">
      <formula1>0</formula1>
      <formula2>NaN</formula2>
    </dataValidation>
    <dataValidation type="decimal" allowBlank="1" showErrorMessage="1" sqref="T48">
      <formula1>0</formula1>
      <formula2>NaN</formula2>
    </dataValidation>
    <dataValidation type="decimal" allowBlank="1" showErrorMessage="1" sqref="T49">
      <formula1>0</formula1>
      <formula2>NaN</formula2>
    </dataValidation>
    <dataValidation type="decimal" allowBlank="1" showErrorMessage="1" sqref="T50">
      <formula1>0</formula1>
      <formula2>NaN</formula2>
    </dataValidation>
    <dataValidation type="decimal" allowBlank="1" showErrorMessage="1" sqref="T51">
      <formula1>0</formula1>
      <formula2>NaN</formula2>
    </dataValidation>
    <dataValidation type="decimal" allowBlank="1" showErrorMessage="1" sqref="T52">
      <formula1>0</formula1>
      <formula2>NaN</formula2>
    </dataValidation>
    <dataValidation type="decimal" allowBlank="1" showErrorMessage="1" sqref="T53">
      <formula1>0</formula1>
      <formula2>NaN</formula2>
    </dataValidation>
    <dataValidation type="decimal" allowBlank="1" showErrorMessage="1" sqref="T54">
      <formula1>0</formula1>
      <formula2>NaN</formula2>
    </dataValidation>
    <dataValidation type="decimal" allowBlank="1" showErrorMessage="1" sqref="T55">
      <formula1>0</formula1>
      <formula2>NaN</formula2>
    </dataValidation>
    <dataValidation type="decimal" allowBlank="1" showErrorMessage="1" sqref="T56">
      <formula1>0</formula1>
      <formula2>NaN</formula2>
    </dataValidation>
    <dataValidation type="decimal" allowBlank="1" showErrorMessage="1" sqref="T57">
      <formula1>0</formula1>
      <formula2>NaN</formula2>
    </dataValidation>
    <dataValidation type="decimal" allowBlank="1" showErrorMessage="1" sqref="T58">
      <formula1>0</formula1>
      <formula2>NaN</formula2>
    </dataValidation>
    <dataValidation type="decimal" allowBlank="1" showErrorMessage="1" sqref="T59">
      <formula1>0</formula1>
      <formula2>NaN</formula2>
    </dataValidation>
    <dataValidation type="decimal" allowBlank="1" showErrorMessage="1" sqref="T60">
      <formula1>0</formula1>
      <formula2>NaN</formula2>
    </dataValidation>
    <dataValidation type="decimal" allowBlank="1" showErrorMessage="1" sqref="T61">
      <formula1>0</formula1>
      <formula2>NaN</formula2>
    </dataValidation>
    <dataValidation type="decimal" allowBlank="1" showErrorMessage="1" sqref="T62">
      <formula1>0</formula1>
      <formula2>NaN</formula2>
    </dataValidation>
    <dataValidation type="decimal" allowBlank="1" showErrorMessage="1" sqref="T63">
      <formula1>0</formula1>
      <formula2>NaN</formula2>
    </dataValidation>
    <dataValidation type="decimal" allowBlank="1" showErrorMessage="1" sqref="T64">
      <formula1>0</formula1>
      <formula2>NaN</formula2>
    </dataValidation>
    <dataValidation type="decimal" allowBlank="1" showErrorMessage="1" sqref="T65">
      <formula1>0</formula1>
      <formula2>NaN</formula2>
    </dataValidation>
    <dataValidation type="decimal" allowBlank="1" showErrorMessage="1" sqref="T66">
      <formula1>0</formula1>
      <formula2>NaN</formula2>
    </dataValidation>
    <dataValidation type="decimal" allowBlank="1" showErrorMessage="1" sqref="T67">
      <formula1>0</formula1>
      <formula2>NaN</formula2>
    </dataValidation>
    <dataValidation type="decimal" allowBlank="1" showErrorMessage="1" sqref="T68">
      <formula1>0</formula1>
      <formula2>NaN</formula2>
    </dataValidation>
    <dataValidation type="decimal" allowBlank="1" showErrorMessage="1" sqref="T69">
      <formula1>0</formula1>
      <formula2>NaN</formula2>
    </dataValidation>
    <dataValidation type="decimal" allowBlank="1" showErrorMessage="1" sqref="T70">
      <formula1>0</formula1>
      <formula2>NaN</formula2>
    </dataValidation>
    <dataValidation type="decimal" allowBlank="1" showErrorMessage="1" sqref="T71">
      <formula1>0</formula1>
      <formula2>NaN</formula2>
    </dataValidation>
    <dataValidation type="decimal" allowBlank="1" showErrorMessage="1" sqref="T72">
      <formula1>0</formula1>
      <formula2>NaN</formula2>
    </dataValidation>
    <dataValidation type="decimal" allowBlank="1" showErrorMessage="1" sqref="T73">
      <formula1>0</formula1>
      <formula2>NaN</formula2>
    </dataValidation>
    <dataValidation type="decimal" allowBlank="1" showErrorMessage="1" sqref="T74">
      <formula1>0</formula1>
      <formula2>NaN</formula2>
    </dataValidation>
    <dataValidation type="decimal" allowBlank="1" showErrorMessage="1" sqref="T75">
      <formula1>0</formula1>
      <formula2>NaN</formula2>
    </dataValidation>
    <dataValidation type="decimal" allowBlank="1" showErrorMessage="1" sqref="T76">
      <formula1>0</formula1>
      <formula2>NaN</formula2>
    </dataValidation>
    <dataValidation type="decimal" allowBlank="1" showErrorMessage="1" sqref="T77">
      <formula1>0</formula1>
      <formula2>NaN</formula2>
    </dataValidation>
    <dataValidation type="decimal" allowBlank="1" showErrorMessage="1" sqref="T78">
      <formula1>0</formula1>
      <formula2>NaN</formula2>
    </dataValidation>
    <dataValidation type="decimal" allowBlank="1" showErrorMessage="1" sqref="T79">
      <formula1>0</formula1>
      <formula2>NaN</formula2>
    </dataValidation>
    <dataValidation type="decimal" allowBlank="1" showErrorMessage="1" sqref="T80">
      <formula1>0</formula1>
      <formula2>NaN</formula2>
    </dataValidation>
    <dataValidation type="decimal" allowBlank="1" showErrorMessage="1" sqref="T81">
      <formula1>0</formula1>
      <formula2>NaN</formula2>
    </dataValidation>
    <dataValidation type="decimal" allowBlank="1" showErrorMessage="1" sqref="T82">
      <formula1>0</formula1>
      <formula2>NaN</formula2>
    </dataValidation>
    <dataValidation type="decimal" allowBlank="1" showErrorMessage="1" sqref="T83">
      <formula1>0</formula1>
      <formula2>NaN</formula2>
    </dataValidation>
    <dataValidation type="decimal" allowBlank="1" showErrorMessage="1" sqref="T84">
      <formula1>0</formula1>
      <formula2>NaN</formula2>
    </dataValidation>
    <dataValidation type="decimal" allowBlank="1" showErrorMessage="1" sqref="T85">
      <formula1>0</formula1>
      <formula2>NaN</formula2>
    </dataValidation>
    <dataValidation type="decimal" allowBlank="1" showErrorMessage="1" sqref="T86">
      <formula1>0</formula1>
      <formula2>NaN</formula2>
    </dataValidation>
    <dataValidation type="decimal" allowBlank="1" showErrorMessage="1" sqref="T87">
      <formula1>0</formula1>
      <formula2>NaN</formula2>
    </dataValidation>
    <dataValidation type="decimal" allowBlank="1" showErrorMessage="1" sqref="T88">
      <formula1>0</formula1>
      <formula2>NaN</formula2>
    </dataValidation>
    <dataValidation type="decimal" allowBlank="1" showErrorMessage="1" sqref="T89">
      <formula1>0</formula1>
      <formula2>NaN</formula2>
    </dataValidation>
    <dataValidation type="decimal" allowBlank="1" showErrorMessage="1" sqref="T90">
      <formula1>0</formula1>
      <formula2>NaN</formula2>
    </dataValidation>
    <dataValidation type="decimal" allowBlank="1" showErrorMessage="1" sqref="T91">
      <formula1>0</formula1>
      <formula2>NaN</formula2>
    </dataValidation>
    <dataValidation type="decimal" allowBlank="1" showErrorMessage="1" sqref="T92">
      <formula1>0</formula1>
      <formula2>NaN</formula2>
    </dataValidation>
    <dataValidation type="decimal" allowBlank="1" showErrorMessage="1" sqref="T93">
      <formula1>0</formula1>
      <formula2>NaN</formula2>
    </dataValidation>
    <dataValidation type="decimal" allowBlank="1" showErrorMessage="1" sqref="T94">
      <formula1>0</formula1>
      <formula2>NaN</formula2>
    </dataValidation>
    <dataValidation type="decimal" allowBlank="1" showErrorMessage="1" sqref="T95">
      <formula1>0</formula1>
      <formula2>NaN</formula2>
    </dataValidation>
    <dataValidation type="decimal" allowBlank="1" showErrorMessage="1" sqref="T96">
      <formula1>0</formula1>
      <formula2>NaN</formula2>
    </dataValidation>
    <dataValidation type="decimal" allowBlank="1" showErrorMessage="1" sqref="T97">
      <formula1>0</formula1>
      <formula2>NaN</formula2>
    </dataValidation>
    <dataValidation type="decimal" allowBlank="1" showErrorMessage="1" sqref="T98">
      <formula1>0</formula1>
      <formula2>NaN</formula2>
    </dataValidation>
    <dataValidation type="decimal" allowBlank="1" showErrorMessage="1" sqref="T99">
      <formula1>0</formula1>
      <formula2>NaN</formula2>
    </dataValidation>
    <dataValidation type="decimal" allowBlank="1" showErrorMessage="1" sqref="U100">
      <formula1>0</formula1>
      <formula2>NaN</formula2>
    </dataValidation>
    <dataValidation type="decimal" allowBlank="1" showErrorMessage="1" sqref="U101">
      <formula1>0</formula1>
      <formula2>NaN</formula2>
    </dataValidation>
    <dataValidation type="decimal" allowBlank="1" showErrorMessage="1" sqref="U102">
      <formula1>0</formula1>
      <formula2>NaN</formula2>
    </dataValidation>
    <dataValidation type="decimal" allowBlank="1" showErrorMessage="1" sqref="U103">
      <formula1>0</formula1>
      <formula2>NaN</formula2>
    </dataValidation>
    <dataValidation type="decimal" allowBlank="1" showErrorMessage="1" sqref="U104">
      <formula1>0</formula1>
      <formula2>NaN</formula2>
    </dataValidation>
    <dataValidation type="decimal" allowBlank="1" showErrorMessage="1" sqref="U105">
      <formula1>0</formula1>
      <formula2>NaN</formula2>
    </dataValidation>
    <dataValidation type="decimal" allowBlank="1" showErrorMessage="1" sqref="U106">
      <formula1>0</formula1>
      <formula2>NaN</formula2>
    </dataValidation>
    <dataValidation type="decimal" allowBlank="1" showErrorMessage="1" sqref="U107">
      <formula1>0</formula1>
      <formula2>NaN</formula2>
    </dataValidation>
    <dataValidation type="decimal" allowBlank="1" showErrorMessage="1" sqref="U108">
      <formula1>0</formula1>
      <formula2>NaN</formula2>
    </dataValidation>
    <dataValidation type="decimal" allowBlank="1" showErrorMessage="1" sqref="U109">
      <formula1>0</formula1>
      <formula2>NaN</formula2>
    </dataValidation>
    <dataValidation type="decimal" allowBlank="1" showErrorMessage="1" sqref="U110">
      <formula1>0</formula1>
      <formula2>NaN</formula2>
    </dataValidation>
    <dataValidation type="decimal" allowBlank="1" showErrorMessage="1" sqref="U111">
      <formula1>0</formula1>
      <formula2>NaN</formula2>
    </dataValidation>
    <dataValidation type="decimal" allowBlank="1" showErrorMessage="1" sqref="U112">
      <formula1>0</formula1>
      <formula2>NaN</formula2>
    </dataValidation>
    <dataValidation type="decimal" allowBlank="1" showErrorMessage="1" sqref="U113">
      <formula1>0</formula1>
      <formula2>NaN</formula2>
    </dataValidation>
    <dataValidation type="decimal" allowBlank="1" showErrorMessage="1" sqref="U114">
      <formula1>0</formula1>
      <formula2>NaN</formula2>
    </dataValidation>
    <dataValidation type="decimal" allowBlank="1" showErrorMessage="1" sqref="U115">
      <formula1>0</formula1>
      <formula2>NaN</formula2>
    </dataValidation>
    <dataValidation type="decimal" allowBlank="1" showErrorMessage="1" sqref="U116">
      <formula1>0</formula1>
      <formula2>NaN</formula2>
    </dataValidation>
    <dataValidation type="decimal" allowBlank="1" showErrorMessage="1" sqref="U117">
      <formula1>0</formula1>
      <formula2>NaN</formula2>
    </dataValidation>
    <dataValidation type="decimal" allowBlank="1" showErrorMessage="1" sqref="U118">
      <formula1>0</formula1>
      <formula2>NaN</formula2>
    </dataValidation>
    <dataValidation type="decimal" allowBlank="1" showErrorMessage="1" sqref="U119">
      <formula1>0</formula1>
      <formula2>NaN</formula2>
    </dataValidation>
    <dataValidation type="decimal" allowBlank="1" showErrorMessage="1" sqref="U120">
      <formula1>0</formula1>
      <formula2>NaN</formula2>
    </dataValidation>
    <dataValidation type="decimal" allowBlank="1" showErrorMessage="1" sqref="U121">
      <formula1>0</formula1>
      <formula2>NaN</formula2>
    </dataValidation>
    <dataValidation type="decimal" allowBlank="1" showErrorMessage="1" sqref="U122">
      <formula1>0</formula1>
      <formula2>NaN</formula2>
    </dataValidation>
    <dataValidation type="decimal" allowBlank="1" showErrorMessage="1" sqref="U123">
      <formula1>0</formula1>
      <formula2>NaN</formula2>
    </dataValidation>
    <dataValidation type="decimal" allowBlank="1" showErrorMessage="1" sqref="U124">
      <formula1>0</formula1>
      <formula2>NaN</formula2>
    </dataValidation>
    <dataValidation type="decimal" allowBlank="1" showErrorMessage="1" sqref="U125">
      <formula1>0</formula1>
      <formula2>NaN</formula2>
    </dataValidation>
    <dataValidation type="decimal" allowBlank="1" showErrorMessage="1" sqref="U126">
      <formula1>0</formula1>
      <formula2>NaN</formula2>
    </dataValidation>
    <dataValidation type="decimal" allowBlank="1" showErrorMessage="1" sqref="U127">
      <formula1>0</formula1>
      <formula2>NaN</formula2>
    </dataValidation>
    <dataValidation type="decimal" allowBlank="1" showErrorMessage="1" sqref="U128">
      <formula1>0</formula1>
      <formula2>NaN</formula2>
    </dataValidation>
    <dataValidation type="decimal" allowBlank="1" showErrorMessage="1" sqref="U129">
      <formula1>0</formula1>
      <formula2>NaN</formula2>
    </dataValidation>
    <dataValidation type="decimal" allowBlank="1" showErrorMessage="1" sqref="U130">
      <formula1>0</formula1>
      <formula2>NaN</formula2>
    </dataValidation>
    <dataValidation type="decimal" allowBlank="1" showErrorMessage="1" sqref="U131">
      <formula1>0</formula1>
      <formula2>NaN</formula2>
    </dataValidation>
    <dataValidation type="decimal" allowBlank="1" showErrorMessage="1" sqref="U132">
      <formula1>0</formula1>
      <formula2>NaN</formula2>
    </dataValidation>
    <dataValidation type="decimal" allowBlank="1" showErrorMessage="1" sqref="U133">
      <formula1>0</formula1>
      <formula2>NaN</formula2>
    </dataValidation>
    <dataValidation type="decimal" allowBlank="1" showErrorMessage="1" sqref="U134">
      <formula1>0</formula1>
      <formula2>NaN</formula2>
    </dataValidation>
    <dataValidation type="decimal" allowBlank="1" showErrorMessage="1" sqref="U135">
      <formula1>0</formula1>
      <formula2>NaN</formula2>
    </dataValidation>
    <dataValidation type="decimal" allowBlank="1" showErrorMessage="1" sqref="U136">
      <formula1>0</formula1>
      <formula2>NaN</formula2>
    </dataValidation>
    <dataValidation type="decimal" allowBlank="1" showErrorMessage="1" sqref="U137">
      <formula1>0</formula1>
      <formula2>NaN</formula2>
    </dataValidation>
    <dataValidation type="decimal" allowBlank="1" showErrorMessage="1" sqref="U138">
      <formula1>0</formula1>
      <formula2>NaN</formula2>
    </dataValidation>
    <dataValidation type="decimal" allowBlank="1" showErrorMessage="1" sqref="U139">
      <formula1>0</formula1>
      <formula2>NaN</formula2>
    </dataValidation>
    <dataValidation type="decimal" allowBlank="1" showErrorMessage="1" sqref="U140">
      <formula1>0</formula1>
      <formula2>NaN</formula2>
    </dataValidation>
    <dataValidation type="decimal" allowBlank="1" showErrorMessage="1" sqref="U141">
      <formula1>0</formula1>
      <formula2>NaN</formula2>
    </dataValidation>
    <dataValidation type="decimal" allowBlank="1" showErrorMessage="1" sqref="U142">
      <formula1>0</formula1>
      <formula2>NaN</formula2>
    </dataValidation>
    <dataValidation type="decimal" allowBlank="1" showErrorMessage="1" sqref="U143">
      <formula1>0</formula1>
      <formula2>NaN</formula2>
    </dataValidation>
    <dataValidation type="decimal" allowBlank="1" showErrorMessage="1" sqref="U144">
      <formula1>0</formula1>
      <formula2>NaN</formula2>
    </dataValidation>
    <dataValidation type="decimal" allowBlank="1" showErrorMessage="1" sqref="U145">
      <formula1>0</formula1>
      <formula2>NaN</formula2>
    </dataValidation>
    <dataValidation type="decimal" allowBlank="1" showErrorMessage="1" sqref="U146">
      <formula1>0</formula1>
      <formula2>NaN</formula2>
    </dataValidation>
    <dataValidation type="decimal" allowBlank="1" showErrorMessage="1" sqref="U147">
      <formula1>0</formula1>
      <formula2>NaN</formula2>
    </dataValidation>
    <dataValidation type="decimal" allowBlank="1" showErrorMessage="1" sqref="U148">
      <formula1>0</formula1>
      <formula2>NaN</formula2>
    </dataValidation>
    <dataValidation type="decimal" allowBlank="1" showErrorMessage="1" sqref="U149">
      <formula1>0</formula1>
      <formula2>NaN</formula2>
    </dataValidation>
    <dataValidation type="decimal" allowBlank="1" showErrorMessage="1" sqref="U150">
      <formula1>0</formula1>
      <formula2>NaN</formula2>
    </dataValidation>
    <dataValidation type="decimal" allowBlank="1" showErrorMessage="1" sqref="U151">
      <formula1>0</formula1>
      <formula2>NaN</formula2>
    </dataValidation>
    <dataValidation type="decimal" allowBlank="1" showErrorMessage="1" sqref="U152">
      <formula1>0</formula1>
      <formula2>NaN</formula2>
    </dataValidation>
    <dataValidation type="decimal" allowBlank="1" showErrorMessage="1" sqref="U153">
      <formula1>0</formula1>
      <formula2>NaN</formula2>
    </dataValidation>
    <dataValidation type="decimal" allowBlank="1" showErrorMessage="1" sqref="U154">
      <formula1>0</formula1>
      <formula2>NaN</formula2>
    </dataValidation>
    <dataValidation type="decimal" allowBlank="1" showErrorMessage="1" sqref="U155">
      <formula1>0</formula1>
      <formula2>NaN</formula2>
    </dataValidation>
    <dataValidation type="decimal" allowBlank="1" showErrorMessage="1" sqref="U156">
      <formula1>0</formula1>
      <formula2>NaN</formula2>
    </dataValidation>
    <dataValidation type="decimal" allowBlank="1" showErrorMessage="1" sqref="U32">
      <formula1>0</formula1>
      <formula2>NaN</formula2>
    </dataValidation>
    <dataValidation type="decimal" allowBlank="1" showErrorMessage="1" sqref="U33">
      <formula1>0</formula1>
      <formula2>NaN</formula2>
    </dataValidation>
    <dataValidation type="decimal" allowBlank="1" showErrorMessage="1" sqref="U34">
      <formula1>0</formula1>
      <formula2>NaN</formula2>
    </dataValidation>
    <dataValidation type="decimal" allowBlank="1" showErrorMessage="1" sqref="U35">
      <formula1>0</formula1>
      <formula2>NaN</formula2>
    </dataValidation>
    <dataValidation type="decimal" allowBlank="1" showErrorMessage="1" sqref="U36">
      <formula1>0</formula1>
      <formula2>NaN</formula2>
    </dataValidation>
    <dataValidation type="decimal" allowBlank="1" showErrorMessage="1" sqref="U37">
      <formula1>0</formula1>
      <formula2>NaN</formula2>
    </dataValidation>
    <dataValidation type="decimal" allowBlank="1" showErrorMessage="1" sqref="U38">
      <formula1>0</formula1>
      <formula2>NaN</formula2>
    </dataValidation>
    <dataValidation type="decimal" allowBlank="1" showErrorMessage="1" sqref="U39">
      <formula1>0</formula1>
      <formula2>NaN</formula2>
    </dataValidation>
    <dataValidation type="decimal" allowBlank="1" showErrorMessage="1" sqref="U40">
      <formula1>0</formula1>
      <formula2>NaN</formula2>
    </dataValidation>
    <dataValidation type="decimal" allowBlank="1" showErrorMessage="1" sqref="U41">
      <formula1>0</formula1>
      <formula2>NaN</formula2>
    </dataValidation>
    <dataValidation type="decimal" allowBlank="1" showErrorMessage="1" sqref="U42">
      <formula1>0</formula1>
      <formula2>NaN</formula2>
    </dataValidation>
    <dataValidation type="decimal" allowBlank="1" showErrorMessage="1" sqref="U43">
      <formula1>0</formula1>
      <formula2>NaN</formula2>
    </dataValidation>
    <dataValidation type="decimal" allowBlank="1" showErrorMessage="1" sqref="U44">
      <formula1>0</formula1>
      <formula2>NaN</formula2>
    </dataValidation>
    <dataValidation type="decimal" allowBlank="1" showErrorMessage="1" sqref="U45">
      <formula1>0</formula1>
      <formula2>NaN</formula2>
    </dataValidation>
    <dataValidation type="decimal" allowBlank="1" showErrorMessage="1" sqref="U46">
      <formula1>0</formula1>
      <formula2>NaN</formula2>
    </dataValidation>
    <dataValidation type="decimal" allowBlank="1" showErrorMessage="1" sqref="U47">
      <formula1>0</formula1>
      <formula2>NaN</formula2>
    </dataValidation>
    <dataValidation type="decimal" allowBlank="1" showErrorMessage="1" sqref="U48">
      <formula1>0</formula1>
      <formula2>NaN</formula2>
    </dataValidation>
    <dataValidation type="decimal" allowBlank="1" showErrorMessage="1" sqref="U49">
      <formula1>0</formula1>
      <formula2>NaN</formula2>
    </dataValidation>
    <dataValidation type="decimal" allowBlank="1" showErrorMessage="1" sqref="U50">
      <formula1>0</formula1>
      <formula2>NaN</formula2>
    </dataValidation>
    <dataValidation type="decimal" allowBlank="1" showErrorMessage="1" sqref="U51">
      <formula1>0</formula1>
      <formula2>NaN</formula2>
    </dataValidation>
    <dataValidation type="decimal" allowBlank="1" showErrorMessage="1" sqref="U52">
      <formula1>0</formula1>
      <formula2>NaN</formula2>
    </dataValidation>
    <dataValidation type="decimal" allowBlank="1" showErrorMessage="1" sqref="U53">
      <formula1>0</formula1>
      <formula2>NaN</formula2>
    </dataValidation>
    <dataValidation type="decimal" allowBlank="1" showErrorMessage="1" sqref="U54">
      <formula1>0</formula1>
      <formula2>NaN</formula2>
    </dataValidation>
    <dataValidation type="decimal" allowBlank="1" showErrorMessage="1" sqref="U55">
      <formula1>0</formula1>
      <formula2>NaN</formula2>
    </dataValidation>
    <dataValidation type="decimal" allowBlank="1" showErrorMessage="1" sqref="U56">
      <formula1>0</formula1>
      <formula2>NaN</formula2>
    </dataValidation>
    <dataValidation type="decimal" allowBlank="1" showErrorMessage="1" sqref="U57">
      <formula1>0</formula1>
      <formula2>NaN</formula2>
    </dataValidation>
    <dataValidation type="decimal" allowBlank="1" showErrorMessage="1" sqref="U58">
      <formula1>0</formula1>
      <formula2>NaN</formula2>
    </dataValidation>
    <dataValidation type="decimal" allowBlank="1" showErrorMessage="1" sqref="U59">
      <formula1>0</formula1>
      <formula2>NaN</formula2>
    </dataValidation>
    <dataValidation type="decimal" allowBlank="1" showErrorMessage="1" sqref="U60">
      <formula1>0</formula1>
      <formula2>NaN</formula2>
    </dataValidation>
    <dataValidation type="decimal" allowBlank="1" showErrorMessage="1" sqref="U61">
      <formula1>0</formula1>
      <formula2>NaN</formula2>
    </dataValidation>
    <dataValidation type="decimal" allowBlank="1" showErrorMessage="1" sqref="U62">
      <formula1>0</formula1>
      <formula2>NaN</formula2>
    </dataValidation>
    <dataValidation type="decimal" allowBlank="1" showErrorMessage="1" sqref="U63">
      <formula1>0</formula1>
      <formula2>NaN</formula2>
    </dataValidation>
    <dataValidation type="decimal" allowBlank="1" showErrorMessage="1" sqref="U64">
      <formula1>0</formula1>
      <formula2>NaN</formula2>
    </dataValidation>
    <dataValidation type="decimal" allowBlank="1" showErrorMessage="1" sqref="U65">
      <formula1>0</formula1>
      <formula2>NaN</formula2>
    </dataValidation>
    <dataValidation type="decimal" allowBlank="1" showErrorMessage="1" sqref="U66">
      <formula1>0</formula1>
      <formula2>NaN</formula2>
    </dataValidation>
    <dataValidation type="decimal" allowBlank="1" showErrorMessage="1" sqref="U67">
      <formula1>0</formula1>
      <formula2>NaN</formula2>
    </dataValidation>
    <dataValidation type="decimal" allowBlank="1" showErrorMessage="1" sqref="U68">
      <formula1>0</formula1>
      <formula2>NaN</formula2>
    </dataValidation>
    <dataValidation type="decimal" allowBlank="1" showErrorMessage="1" sqref="U69">
      <formula1>0</formula1>
      <formula2>NaN</formula2>
    </dataValidation>
    <dataValidation type="decimal" allowBlank="1" showErrorMessage="1" sqref="U70">
      <formula1>0</formula1>
      <formula2>NaN</formula2>
    </dataValidation>
    <dataValidation type="decimal" allowBlank="1" showErrorMessage="1" sqref="U71">
      <formula1>0</formula1>
      <formula2>NaN</formula2>
    </dataValidation>
    <dataValidation type="decimal" allowBlank="1" showErrorMessage="1" sqref="U72">
      <formula1>0</formula1>
      <formula2>NaN</formula2>
    </dataValidation>
    <dataValidation type="decimal" allowBlank="1" showErrorMessage="1" sqref="U73">
      <formula1>0</formula1>
      <formula2>NaN</formula2>
    </dataValidation>
    <dataValidation type="decimal" allowBlank="1" showErrorMessage="1" sqref="U74">
      <formula1>0</formula1>
      <formula2>NaN</formula2>
    </dataValidation>
    <dataValidation type="decimal" allowBlank="1" showErrorMessage="1" sqref="U75">
      <formula1>0</formula1>
      <formula2>NaN</formula2>
    </dataValidation>
    <dataValidation type="decimal" allowBlank="1" showErrorMessage="1" sqref="U76">
      <formula1>0</formula1>
      <formula2>NaN</formula2>
    </dataValidation>
    <dataValidation type="decimal" allowBlank="1" showErrorMessage="1" sqref="U77">
      <formula1>0</formula1>
      <formula2>NaN</formula2>
    </dataValidation>
    <dataValidation type="decimal" allowBlank="1" showErrorMessage="1" sqref="U78">
      <formula1>0</formula1>
      <formula2>NaN</formula2>
    </dataValidation>
    <dataValidation type="decimal" allowBlank="1" showErrorMessage="1" sqref="U79">
      <formula1>0</formula1>
      <formula2>NaN</formula2>
    </dataValidation>
    <dataValidation type="decimal" allowBlank="1" showErrorMessage="1" sqref="U80">
      <formula1>0</formula1>
      <formula2>NaN</formula2>
    </dataValidation>
    <dataValidation type="decimal" allowBlank="1" showErrorMessage="1" sqref="U81">
      <formula1>0</formula1>
      <formula2>NaN</formula2>
    </dataValidation>
    <dataValidation type="decimal" allowBlank="1" showErrorMessage="1" sqref="U82">
      <formula1>0</formula1>
      <formula2>NaN</formula2>
    </dataValidation>
    <dataValidation type="decimal" allowBlank="1" showErrorMessage="1" sqref="U83">
      <formula1>0</formula1>
      <formula2>NaN</formula2>
    </dataValidation>
    <dataValidation type="decimal" allowBlank="1" showErrorMessage="1" sqref="U84">
      <formula1>0</formula1>
      <formula2>NaN</formula2>
    </dataValidation>
    <dataValidation type="decimal" allowBlank="1" showErrorMessage="1" sqref="U85">
      <formula1>0</formula1>
      <formula2>NaN</formula2>
    </dataValidation>
    <dataValidation type="decimal" allowBlank="1" showErrorMessage="1" sqref="U86">
      <formula1>0</formula1>
      <formula2>NaN</formula2>
    </dataValidation>
    <dataValidation type="decimal" allowBlank="1" showErrorMessage="1" sqref="U87">
      <formula1>0</formula1>
      <formula2>NaN</formula2>
    </dataValidation>
    <dataValidation type="decimal" allowBlank="1" showErrorMessage="1" sqref="U88">
      <formula1>0</formula1>
      <formula2>NaN</formula2>
    </dataValidation>
    <dataValidation type="decimal" allowBlank="1" showErrorMessage="1" sqref="U89">
      <formula1>0</formula1>
      <formula2>NaN</formula2>
    </dataValidation>
    <dataValidation type="decimal" allowBlank="1" showErrorMessage="1" sqref="U90">
      <formula1>0</formula1>
      <formula2>NaN</formula2>
    </dataValidation>
    <dataValidation type="decimal" allowBlank="1" showErrorMessage="1" sqref="U91">
      <formula1>0</formula1>
      <formula2>NaN</formula2>
    </dataValidation>
    <dataValidation type="decimal" allowBlank="1" showErrorMessage="1" sqref="U92">
      <formula1>0</formula1>
      <formula2>NaN</formula2>
    </dataValidation>
    <dataValidation type="decimal" allowBlank="1" showErrorMessage="1" sqref="U93">
      <formula1>0</formula1>
      <formula2>NaN</formula2>
    </dataValidation>
    <dataValidation type="decimal" allowBlank="1" showErrorMessage="1" sqref="U94">
      <formula1>0</formula1>
      <formula2>NaN</formula2>
    </dataValidation>
    <dataValidation type="decimal" allowBlank="1" showErrorMessage="1" sqref="U95">
      <formula1>0</formula1>
      <formula2>NaN</formula2>
    </dataValidation>
    <dataValidation type="decimal" allowBlank="1" showErrorMessage="1" sqref="U96">
      <formula1>0</formula1>
      <formula2>NaN</formula2>
    </dataValidation>
    <dataValidation type="decimal" allowBlank="1" showErrorMessage="1" sqref="U97">
      <formula1>0</formula1>
      <formula2>NaN</formula2>
    </dataValidation>
    <dataValidation type="decimal" allowBlank="1" showErrorMessage="1" sqref="U98">
      <formula1>0</formula1>
      <formula2>NaN</formula2>
    </dataValidation>
    <dataValidation type="decimal" allowBlank="1" showErrorMessage="1" sqref="U99">
      <formula1>0</formula1>
      <formula2>NaN</formula2>
    </dataValidation>
    <dataValidation type="decimal" allowBlank="1" showErrorMessage="1" sqref="V100">
      <formula1>0</formula1>
      <formula2>NaN</formula2>
    </dataValidation>
    <dataValidation type="decimal" allowBlank="1" showErrorMessage="1" sqref="V101">
      <formula1>0</formula1>
      <formula2>NaN</formula2>
    </dataValidation>
    <dataValidation type="decimal" allowBlank="1" showErrorMessage="1" sqref="V102">
      <formula1>0</formula1>
      <formula2>NaN</formula2>
    </dataValidation>
    <dataValidation type="decimal" allowBlank="1" showErrorMessage="1" sqref="V103">
      <formula1>0</formula1>
      <formula2>NaN</formula2>
    </dataValidation>
    <dataValidation type="decimal" allowBlank="1" showErrorMessage="1" sqref="V104">
      <formula1>0</formula1>
      <formula2>NaN</formula2>
    </dataValidation>
    <dataValidation type="decimal" allowBlank="1" showErrorMessage="1" sqref="V105">
      <formula1>0</formula1>
      <formula2>NaN</formula2>
    </dataValidation>
    <dataValidation type="decimal" allowBlank="1" showErrorMessage="1" sqref="V106">
      <formula1>0</formula1>
      <formula2>NaN</formula2>
    </dataValidation>
    <dataValidation type="decimal" allowBlank="1" showErrorMessage="1" sqref="V107">
      <formula1>0</formula1>
      <formula2>NaN</formula2>
    </dataValidation>
    <dataValidation type="decimal" allowBlank="1" showErrorMessage="1" sqref="V108">
      <formula1>0</formula1>
      <formula2>NaN</formula2>
    </dataValidation>
    <dataValidation type="decimal" allowBlank="1" showErrorMessage="1" sqref="V109">
      <formula1>0</formula1>
      <formula2>NaN</formula2>
    </dataValidation>
    <dataValidation type="decimal" allowBlank="1" showErrorMessage="1" sqref="V110">
      <formula1>0</formula1>
      <formula2>NaN</formula2>
    </dataValidation>
    <dataValidation type="decimal" allowBlank="1" showErrorMessage="1" sqref="V111">
      <formula1>0</formula1>
      <formula2>NaN</formula2>
    </dataValidation>
    <dataValidation type="decimal" allowBlank="1" showErrorMessage="1" sqref="V112">
      <formula1>0</formula1>
      <formula2>NaN</formula2>
    </dataValidation>
    <dataValidation type="decimal" allowBlank="1" showErrorMessage="1" sqref="V113">
      <formula1>0</formula1>
      <formula2>NaN</formula2>
    </dataValidation>
    <dataValidation type="decimal" allowBlank="1" showErrorMessage="1" sqref="V114">
      <formula1>0</formula1>
      <formula2>NaN</formula2>
    </dataValidation>
    <dataValidation type="decimal" allowBlank="1" showErrorMessage="1" sqref="V115">
      <formula1>0</formula1>
      <formula2>NaN</formula2>
    </dataValidation>
    <dataValidation type="decimal" allowBlank="1" showErrorMessage="1" sqref="V116">
      <formula1>0</formula1>
      <formula2>NaN</formula2>
    </dataValidation>
    <dataValidation type="decimal" allowBlank="1" showErrorMessage="1" sqref="V117">
      <formula1>0</formula1>
      <formula2>NaN</formula2>
    </dataValidation>
    <dataValidation type="decimal" allowBlank="1" showErrorMessage="1" sqref="V118">
      <formula1>0</formula1>
      <formula2>NaN</formula2>
    </dataValidation>
    <dataValidation type="decimal" allowBlank="1" showErrorMessage="1" sqref="V119">
      <formula1>0</formula1>
      <formula2>NaN</formula2>
    </dataValidation>
    <dataValidation type="decimal" allowBlank="1" showErrorMessage="1" sqref="V120">
      <formula1>0</formula1>
      <formula2>NaN</formula2>
    </dataValidation>
    <dataValidation type="decimal" allowBlank="1" showErrorMessage="1" sqref="V121">
      <formula1>0</formula1>
      <formula2>NaN</formula2>
    </dataValidation>
    <dataValidation type="decimal" allowBlank="1" showErrorMessage="1" sqref="V122">
      <formula1>0</formula1>
      <formula2>NaN</formula2>
    </dataValidation>
    <dataValidation type="decimal" allowBlank="1" showErrorMessage="1" sqref="V123">
      <formula1>0</formula1>
      <formula2>NaN</formula2>
    </dataValidation>
    <dataValidation type="decimal" allowBlank="1" showErrorMessage="1" sqref="V124">
      <formula1>0</formula1>
      <formula2>NaN</formula2>
    </dataValidation>
    <dataValidation type="decimal" allowBlank="1" showErrorMessage="1" sqref="V125">
      <formula1>0</formula1>
      <formula2>NaN</formula2>
    </dataValidation>
    <dataValidation type="decimal" allowBlank="1" showErrorMessage="1" sqref="V126">
      <formula1>0</formula1>
      <formula2>NaN</formula2>
    </dataValidation>
    <dataValidation type="decimal" allowBlank="1" showErrorMessage="1" sqref="V127">
      <formula1>0</formula1>
      <formula2>NaN</formula2>
    </dataValidation>
    <dataValidation type="decimal" allowBlank="1" showErrorMessage="1" sqref="V128">
      <formula1>0</formula1>
      <formula2>NaN</formula2>
    </dataValidation>
    <dataValidation type="decimal" allowBlank="1" showErrorMessage="1" sqref="V129">
      <formula1>0</formula1>
      <formula2>NaN</formula2>
    </dataValidation>
    <dataValidation type="decimal" allowBlank="1" showErrorMessage="1" sqref="V130">
      <formula1>0</formula1>
      <formula2>NaN</formula2>
    </dataValidation>
    <dataValidation type="decimal" allowBlank="1" showErrorMessage="1" sqref="V131">
      <formula1>0</formula1>
      <formula2>NaN</formula2>
    </dataValidation>
    <dataValidation type="decimal" allowBlank="1" showErrorMessage="1" sqref="V132">
      <formula1>0</formula1>
      <formula2>NaN</formula2>
    </dataValidation>
    <dataValidation type="decimal" allowBlank="1" showErrorMessage="1" sqref="V133">
      <formula1>0</formula1>
      <formula2>NaN</formula2>
    </dataValidation>
    <dataValidation type="decimal" allowBlank="1" showErrorMessage="1" sqref="V134">
      <formula1>0</formula1>
      <formula2>NaN</formula2>
    </dataValidation>
    <dataValidation type="decimal" allowBlank="1" showErrorMessage="1" sqref="V135">
      <formula1>0</formula1>
      <formula2>NaN</formula2>
    </dataValidation>
    <dataValidation type="decimal" allowBlank="1" showErrorMessage="1" sqref="V136">
      <formula1>0</formula1>
      <formula2>NaN</formula2>
    </dataValidation>
    <dataValidation type="decimal" allowBlank="1" showErrorMessage="1" sqref="V137">
      <formula1>0</formula1>
      <formula2>NaN</formula2>
    </dataValidation>
    <dataValidation type="decimal" allowBlank="1" showErrorMessage="1" sqref="V138">
      <formula1>0</formula1>
      <formula2>NaN</formula2>
    </dataValidation>
    <dataValidation type="decimal" allowBlank="1" showErrorMessage="1" sqref="V139">
      <formula1>0</formula1>
      <formula2>NaN</formula2>
    </dataValidation>
    <dataValidation type="decimal" allowBlank="1" showErrorMessage="1" sqref="V140">
      <formula1>0</formula1>
      <formula2>NaN</formula2>
    </dataValidation>
    <dataValidation type="decimal" allowBlank="1" showErrorMessage="1" sqref="V141">
      <formula1>0</formula1>
      <formula2>NaN</formula2>
    </dataValidation>
    <dataValidation type="decimal" allowBlank="1" showErrorMessage="1" sqref="V142">
      <formula1>0</formula1>
      <formula2>NaN</formula2>
    </dataValidation>
    <dataValidation type="decimal" allowBlank="1" showErrorMessage="1" sqref="V143">
      <formula1>0</formula1>
      <formula2>NaN</formula2>
    </dataValidation>
    <dataValidation type="decimal" allowBlank="1" showErrorMessage="1" sqref="V144">
      <formula1>0</formula1>
      <formula2>NaN</formula2>
    </dataValidation>
    <dataValidation type="decimal" allowBlank="1" showErrorMessage="1" sqref="V145">
      <formula1>0</formula1>
      <formula2>NaN</formula2>
    </dataValidation>
    <dataValidation type="decimal" allowBlank="1" showErrorMessage="1" sqref="V146">
      <formula1>0</formula1>
      <formula2>NaN</formula2>
    </dataValidation>
    <dataValidation type="decimal" allowBlank="1" showErrorMessage="1" sqref="V147">
      <formula1>0</formula1>
      <formula2>NaN</formula2>
    </dataValidation>
    <dataValidation type="decimal" allowBlank="1" showErrorMessage="1" sqref="V148">
      <formula1>0</formula1>
      <formula2>NaN</formula2>
    </dataValidation>
    <dataValidation type="decimal" allowBlank="1" showErrorMessage="1" sqref="V149">
      <formula1>0</formula1>
      <formula2>NaN</formula2>
    </dataValidation>
    <dataValidation type="decimal" allowBlank="1" showErrorMessage="1" sqref="V150">
      <formula1>0</formula1>
      <formula2>NaN</formula2>
    </dataValidation>
    <dataValidation type="decimal" allowBlank="1" showErrorMessage="1" sqref="V151">
      <formula1>0</formula1>
      <formula2>NaN</formula2>
    </dataValidation>
    <dataValidation type="decimal" allowBlank="1" showErrorMessage="1" sqref="V152">
      <formula1>0</formula1>
      <formula2>NaN</formula2>
    </dataValidation>
    <dataValidation type="decimal" allowBlank="1" showErrorMessage="1" sqref="V153">
      <formula1>0</formula1>
      <formula2>NaN</formula2>
    </dataValidation>
    <dataValidation type="decimal" allowBlank="1" showErrorMessage="1" sqref="V154">
      <formula1>0</formula1>
      <formula2>NaN</formula2>
    </dataValidation>
    <dataValidation type="decimal" allowBlank="1" showErrorMessage="1" sqref="V155">
      <formula1>0</formula1>
      <formula2>NaN</formula2>
    </dataValidation>
    <dataValidation type="decimal" allowBlank="1" showErrorMessage="1" sqref="V156">
      <formula1>0</formula1>
      <formula2>NaN</formula2>
    </dataValidation>
    <dataValidation type="decimal" allowBlank="1" showErrorMessage="1" sqref="V32">
      <formula1>0</formula1>
      <formula2>NaN</formula2>
    </dataValidation>
    <dataValidation type="decimal" allowBlank="1" showErrorMessage="1" sqref="V33">
      <formula1>0</formula1>
      <formula2>NaN</formula2>
    </dataValidation>
    <dataValidation type="decimal" allowBlank="1" showErrorMessage="1" sqref="V34">
      <formula1>0</formula1>
      <formula2>NaN</formula2>
    </dataValidation>
    <dataValidation type="decimal" allowBlank="1" showErrorMessage="1" sqref="V35">
      <formula1>0</formula1>
      <formula2>NaN</formula2>
    </dataValidation>
    <dataValidation type="decimal" allowBlank="1" showErrorMessage="1" sqref="V36">
      <formula1>0</formula1>
      <formula2>NaN</formula2>
    </dataValidation>
    <dataValidation type="decimal" allowBlank="1" showErrorMessage="1" sqref="V37">
      <formula1>0</formula1>
      <formula2>NaN</formula2>
    </dataValidation>
    <dataValidation type="decimal" allowBlank="1" showErrorMessage="1" sqref="V38">
      <formula1>0</formula1>
      <formula2>NaN</formula2>
    </dataValidation>
    <dataValidation type="decimal" allowBlank="1" showErrorMessage="1" sqref="V39">
      <formula1>0</formula1>
      <formula2>NaN</formula2>
    </dataValidation>
    <dataValidation type="decimal" allowBlank="1" showErrorMessage="1" sqref="V40">
      <formula1>0</formula1>
      <formula2>NaN</formula2>
    </dataValidation>
    <dataValidation type="decimal" allowBlank="1" showErrorMessage="1" sqref="V41">
      <formula1>0</formula1>
      <formula2>NaN</formula2>
    </dataValidation>
    <dataValidation type="decimal" allowBlank="1" showErrorMessage="1" sqref="V42">
      <formula1>0</formula1>
      <formula2>NaN</formula2>
    </dataValidation>
    <dataValidation type="decimal" allowBlank="1" showErrorMessage="1" sqref="V43">
      <formula1>0</formula1>
      <formula2>NaN</formula2>
    </dataValidation>
    <dataValidation type="decimal" allowBlank="1" showErrorMessage="1" sqref="V44">
      <formula1>0</formula1>
      <formula2>NaN</formula2>
    </dataValidation>
    <dataValidation type="decimal" allowBlank="1" showErrorMessage="1" sqref="V45">
      <formula1>0</formula1>
      <formula2>NaN</formula2>
    </dataValidation>
    <dataValidation type="decimal" allowBlank="1" showErrorMessage="1" sqref="V46">
      <formula1>0</formula1>
      <formula2>NaN</formula2>
    </dataValidation>
    <dataValidation type="decimal" allowBlank="1" showErrorMessage="1" sqref="V47">
      <formula1>0</formula1>
      <formula2>NaN</formula2>
    </dataValidation>
    <dataValidation type="decimal" allowBlank="1" showErrorMessage="1" sqref="V48">
      <formula1>0</formula1>
      <formula2>NaN</formula2>
    </dataValidation>
    <dataValidation type="decimal" allowBlank="1" showErrorMessage="1" sqref="V49">
      <formula1>0</formula1>
      <formula2>NaN</formula2>
    </dataValidation>
    <dataValidation type="decimal" allowBlank="1" showErrorMessage="1" sqref="V50">
      <formula1>0</formula1>
      <formula2>NaN</formula2>
    </dataValidation>
    <dataValidation type="decimal" allowBlank="1" showErrorMessage="1" sqref="V51">
      <formula1>0</formula1>
      <formula2>NaN</formula2>
    </dataValidation>
    <dataValidation type="decimal" allowBlank="1" showErrorMessage="1" sqref="V52">
      <formula1>0</formula1>
      <formula2>NaN</formula2>
    </dataValidation>
    <dataValidation type="decimal" allowBlank="1" showErrorMessage="1" sqref="V53">
      <formula1>0</formula1>
      <formula2>NaN</formula2>
    </dataValidation>
    <dataValidation type="decimal" allowBlank="1" showErrorMessage="1" sqref="V54">
      <formula1>0</formula1>
      <formula2>NaN</formula2>
    </dataValidation>
    <dataValidation type="decimal" allowBlank="1" showErrorMessage="1" sqref="V55">
      <formula1>0</formula1>
      <formula2>NaN</formula2>
    </dataValidation>
    <dataValidation type="decimal" allowBlank="1" showErrorMessage="1" sqref="V56">
      <formula1>0</formula1>
      <formula2>NaN</formula2>
    </dataValidation>
    <dataValidation type="decimal" allowBlank="1" showErrorMessage="1" sqref="V57">
      <formula1>0</formula1>
      <formula2>NaN</formula2>
    </dataValidation>
    <dataValidation type="decimal" allowBlank="1" showErrorMessage="1" sqref="V58">
      <formula1>0</formula1>
      <formula2>NaN</formula2>
    </dataValidation>
    <dataValidation type="decimal" allowBlank="1" showErrorMessage="1" sqref="V59">
      <formula1>0</formula1>
      <formula2>NaN</formula2>
    </dataValidation>
    <dataValidation type="decimal" allowBlank="1" showErrorMessage="1" sqref="V60">
      <formula1>0</formula1>
      <formula2>NaN</formula2>
    </dataValidation>
    <dataValidation type="decimal" allowBlank="1" showErrorMessage="1" sqref="V61">
      <formula1>0</formula1>
      <formula2>NaN</formula2>
    </dataValidation>
    <dataValidation type="decimal" allowBlank="1" showErrorMessage="1" sqref="V62">
      <formula1>0</formula1>
      <formula2>NaN</formula2>
    </dataValidation>
    <dataValidation type="decimal" allowBlank="1" showErrorMessage="1" sqref="V63">
      <formula1>0</formula1>
      <formula2>NaN</formula2>
    </dataValidation>
    <dataValidation type="decimal" allowBlank="1" showErrorMessage="1" sqref="V64">
      <formula1>0</formula1>
      <formula2>NaN</formula2>
    </dataValidation>
    <dataValidation type="decimal" allowBlank="1" showErrorMessage="1" sqref="V65">
      <formula1>0</formula1>
      <formula2>NaN</formula2>
    </dataValidation>
    <dataValidation type="decimal" allowBlank="1" showErrorMessage="1" sqref="V66">
      <formula1>0</formula1>
      <formula2>NaN</formula2>
    </dataValidation>
    <dataValidation type="decimal" allowBlank="1" showErrorMessage="1" sqref="V67">
      <formula1>0</formula1>
      <formula2>NaN</formula2>
    </dataValidation>
    <dataValidation type="decimal" allowBlank="1" showErrorMessage="1" sqref="V68">
      <formula1>0</formula1>
      <formula2>NaN</formula2>
    </dataValidation>
    <dataValidation type="decimal" allowBlank="1" showErrorMessage="1" sqref="V69">
      <formula1>0</formula1>
      <formula2>NaN</formula2>
    </dataValidation>
    <dataValidation type="decimal" allowBlank="1" showErrorMessage="1" sqref="V70">
      <formula1>0</formula1>
      <formula2>NaN</formula2>
    </dataValidation>
    <dataValidation type="decimal" allowBlank="1" showErrorMessage="1" sqref="V71">
      <formula1>0</formula1>
      <formula2>NaN</formula2>
    </dataValidation>
    <dataValidation type="decimal" allowBlank="1" showErrorMessage="1" sqref="V72">
      <formula1>0</formula1>
      <formula2>NaN</formula2>
    </dataValidation>
    <dataValidation type="decimal" allowBlank="1" showErrorMessage="1" sqref="V73">
      <formula1>0</formula1>
      <formula2>NaN</formula2>
    </dataValidation>
    <dataValidation type="decimal" allowBlank="1" showErrorMessage="1" sqref="V74">
      <formula1>0</formula1>
      <formula2>NaN</formula2>
    </dataValidation>
    <dataValidation type="decimal" allowBlank="1" showErrorMessage="1" sqref="V75">
      <formula1>0</formula1>
      <formula2>NaN</formula2>
    </dataValidation>
    <dataValidation type="decimal" allowBlank="1" showErrorMessage="1" sqref="V76">
      <formula1>0</formula1>
      <formula2>NaN</formula2>
    </dataValidation>
    <dataValidation type="decimal" allowBlank="1" showErrorMessage="1" sqref="V77">
      <formula1>0</formula1>
      <formula2>NaN</formula2>
    </dataValidation>
    <dataValidation type="decimal" allowBlank="1" showErrorMessage="1" sqref="V78">
      <formula1>0</formula1>
      <formula2>NaN</formula2>
    </dataValidation>
    <dataValidation type="decimal" allowBlank="1" showErrorMessage="1" sqref="V79">
      <formula1>0</formula1>
      <formula2>NaN</formula2>
    </dataValidation>
    <dataValidation type="decimal" allowBlank="1" showErrorMessage="1" sqref="V80">
      <formula1>0</formula1>
      <formula2>NaN</formula2>
    </dataValidation>
    <dataValidation type="decimal" allowBlank="1" showErrorMessage="1" sqref="V81">
      <formula1>0</formula1>
      <formula2>NaN</formula2>
    </dataValidation>
    <dataValidation type="decimal" allowBlank="1" showErrorMessage="1" sqref="V82">
      <formula1>0</formula1>
      <formula2>NaN</formula2>
    </dataValidation>
    <dataValidation type="decimal" allowBlank="1" showErrorMessage="1" sqref="V83">
      <formula1>0</formula1>
      <formula2>NaN</formula2>
    </dataValidation>
    <dataValidation type="decimal" allowBlank="1" showErrorMessage="1" sqref="V84">
      <formula1>0</formula1>
      <formula2>NaN</formula2>
    </dataValidation>
    <dataValidation type="decimal" allowBlank="1" showErrorMessage="1" sqref="V85">
      <formula1>0</formula1>
      <formula2>NaN</formula2>
    </dataValidation>
    <dataValidation type="decimal" allowBlank="1" showErrorMessage="1" sqref="V86">
      <formula1>0</formula1>
      <formula2>NaN</formula2>
    </dataValidation>
    <dataValidation type="decimal" allowBlank="1" showErrorMessage="1" sqref="V87">
      <formula1>0</formula1>
      <formula2>NaN</formula2>
    </dataValidation>
    <dataValidation type="decimal" allowBlank="1" showErrorMessage="1" sqref="V88">
      <formula1>0</formula1>
      <formula2>NaN</formula2>
    </dataValidation>
    <dataValidation type="decimal" allowBlank="1" showErrorMessage="1" sqref="V89">
      <formula1>0</formula1>
      <formula2>NaN</formula2>
    </dataValidation>
    <dataValidation type="decimal" allowBlank="1" showErrorMessage="1" sqref="V90">
      <formula1>0</formula1>
      <formula2>NaN</formula2>
    </dataValidation>
    <dataValidation type="decimal" allowBlank="1" showErrorMessage="1" sqref="V91">
      <formula1>0</formula1>
      <formula2>NaN</formula2>
    </dataValidation>
    <dataValidation type="decimal" allowBlank="1" showErrorMessage="1" sqref="V92">
      <formula1>0</formula1>
      <formula2>NaN</formula2>
    </dataValidation>
    <dataValidation type="decimal" allowBlank="1" showErrorMessage="1" sqref="V93">
      <formula1>0</formula1>
      <formula2>NaN</formula2>
    </dataValidation>
    <dataValidation type="decimal" allowBlank="1" showErrorMessage="1" sqref="V94">
      <formula1>0</formula1>
      <formula2>NaN</formula2>
    </dataValidation>
    <dataValidation type="decimal" allowBlank="1" showErrorMessage="1" sqref="V95">
      <formula1>0</formula1>
      <formula2>NaN</formula2>
    </dataValidation>
    <dataValidation type="decimal" allowBlank="1" showErrorMessage="1" sqref="V96">
      <formula1>0</formula1>
      <formula2>NaN</formula2>
    </dataValidation>
    <dataValidation type="decimal" allowBlank="1" showErrorMessage="1" sqref="V97">
      <formula1>0</formula1>
      <formula2>NaN</formula2>
    </dataValidation>
    <dataValidation type="decimal" allowBlank="1" showErrorMessage="1" sqref="V98">
      <formula1>0</formula1>
      <formula2>NaN</formula2>
    </dataValidation>
    <dataValidation type="decimal" allowBlank="1" showErrorMessage="1" sqref="V99">
      <formula1>0</formula1>
      <formula2>NaN</formula2>
    </dataValidation>
  </dataValidation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000"/>
  <sheetViews>
    <sheetView workbookViewId="0" zoomScale="100" zoomScaleNormal="100"/>
  </sheetViews>
  <sheetFormatPr defaultRowHeight="15" outlineLevelRow="0" outlineLevelCol="0" x14ac:dyDescent="0" defaultColWidth="14.43"/>
  <cols>
    <col min="1" max="1" width="8.86" customWidth="1"/>
    <col min="2" max="7" width="4.57" customWidth="1"/>
    <col min="8" max="19" width="3.43" customWidth="1"/>
    <col min="20" max="20" width="4.57" customWidth="1"/>
    <col min="21" max="21" width="5.43" customWidth="1"/>
    <col min="22" max="26" width="4.57" customWidth="1"/>
    <col min="27" max="38" width="3.43" customWidth="1"/>
    <col min="39" max="45" width="4.57" customWidth="1"/>
    <col min="46" max="57" width="3.29" customWidth="1"/>
    <col min="58" max="64" width="4.57" customWidth="1"/>
    <col min="65" max="76" width="3.29" customWidth="1"/>
    <col min="77" max="83" width="4.57" customWidth="1"/>
    <col min="84" max="95" width="3.29" customWidth="1"/>
  </cols>
  <sheetData>
    <row r="1" ht="23.25" customHeight="1" spans="1:95" x14ac:dyDescent="0.25">
      <c r="A1" s="1" t="str">
        <f>CT!A1</f>
        <v>CSE 2203+CSE 2204: Microprocessor and Microcontroller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9" t="s">
        <v>138</v>
      </c>
      <c r="AO1"/>
      <c r="AP1"/>
      <c r="AQ1"/>
      <c r="AR1"/>
      <c r="AS1"/>
      <c r="AT1"/>
      <c r="AU1" s="128"/>
      <c r="AV1" s="128"/>
      <c r="AW1" s="128"/>
      <c r="AX1" s="128"/>
      <c r="AY1" s="128"/>
      <c r="AZ1" s="128"/>
      <c r="BA1" s="128"/>
      <c r="BB1" s="128"/>
      <c r="BC1" s="128"/>
      <c r="BD1" s="128"/>
      <c r="BE1" s="128"/>
      <c r="BF1" s="128"/>
      <c r="BG1" s="128"/>
      <c r="BH1" s="130"/>
      <c r="BI1" s="130"/>
      <c r="BJ1" s="130"/>
      <c r="BK1" s="128"/>
      <c r="BL1" s="128"/>
      <c r="BM1" s="128"/>
      <c r="BN1" s="128"/>
      <c r="BO1" s="128"/>
      <c r="BP1" s="128"/>
      <c r="BQ1" s="128"/>
      <c r="BR1" s="128"/>
      <c r="BS1" s="128"/>
      <c r="BT1" s="128"/>
      <c r="BU1" s="128"/>
      <c r="BV1" s="128"/>
      <c r="BW1" s="128"/>
      <c r="BX1" s="128"/>
      <c r="BY1" s="128"/>
      <c r="BZ1" s="128"/>
      <c r="CA1" s="130"/>
      <c r="CB1" s="130"/>
      <c r="CC1" s="130"/>
      <c r="CD1" s="128"/>
      <c r="CE1" s="128"/>
      <c r="CF1" s="128"/>
      <c r="CG1" s="128"/>
      <c r="CH1" s="128"/>
      <c r="CI1" s="128"/>
      <c r="CJ1" s="128"/>
      <c r="CK1" s="128"/>
      <c r="CL1" s="128"/>
      <c r="CM1" s="128"/>
      <c r="CN1" s="128"/>
      <c r="CO1" s="128"/>
      <c r="CP1" s="128"/>
      <c r="CQ1" s="128"/>
    </row>
    <row r="2" ht="15" customHeight="1" spans="1:95" x14ac:dyDescent="0.25">
      <c r="A2" s="4"/>
      <c r="B2" s="131"/>
      <c r="C2" s="131"/>
      <c r="D2" s="131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32"/>
      <c r="W2" s="132"/>
      <c r="X2" s="132"/>
      <c r="Y2" s="132"/>
      <c r="Z2" s="132"/>
      <c r="AA2" s="132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/>
      <c r="AO2"/>
      <c r="AP2"/>
      <c r="AQ2"/>
      <c r="AR2"/>
      <c r="AS2"/>
      <c r="AT2"/>
      <c r="AU2" s="128"/>
      <c r="AV2" s="128"/>
      <c r="AW2" s="128"/>
      <c r="AX2" s="128"/>
      <c r="AY2" s="128"/>
      <c r="AZ2" s="128"/>
      <c r="BA2" s="128"/>
      <c r="BB2" s="128"/>
      <c r="BC2" s="128"/>
      <c r="BD2" s="128"/>
      <c r="BE2" s="128"/>
      <c r="BF2" s="128"/>
      <c r="BG2" s="130"/>
      <c r="BH2" s="130"/>
      <c r="BI2" s="130"/>
      <c r="BJ2" s="130"/>
      <c r="BK2" s="128"/>
      <c r="BL2" s="128"/>
      <c r="BM2" s="128"/>
      <c r="BN2" s="128"/>
      <c r="BO2" s="128"/>
      <c r="BP2" s="128"/>
      <c r="BQ2" s="128"/>
      <c r="BR2" s="128"/>
      <c r="BS2" s="128"/>
      <c r="BT2" s="128"/>
      <c r="BU2" s="128"/>
      <c r="BV2" s="128"/>
      <c r="BW2" s="128"/>
      <c r="BX2" s="128"/>
      <c r="BY2" s="128"/>
      <c r="BZ2" s="128"/>
      <c r="CA2" s="130"/>
      <c r="CB2" s="130"/>
      <c r="CC2" s="130"/>
      <c r="CD2" s="128"/>
      <c r="CE2" s="128"/>
      <c r="CF2" s="128"/>
      <c r="CG2" s="128"/>
      <c r="CH2" s="128"/>
      <c r="CI2" s="128"/>
      <c r="CJ2" s="128"/>
      <c r="CK2" s="128"/>
      <c r="CL2" s="128"/>
      <c r="CM2" s="128"/>
      <c r="CN2" s="128"/>
      <c r="CO2" s="128"/>
      <c r="CP2" s="128"/>
      <c r="CQ2" s="128"/>
    </row>
    <row r="3" ht="27" customHeight="1" spans="1:95" x14ac:dyDescent="0.25">
      <c r="A3" s="4"/>
      <c r="B3"/>
      <c r="C3"/>
      <c r="D3"/>
      <c r="E3"/>
      <c r="F3"/>
      <c r="G3" s="128"/>
      <c r="H3" s="133" t="s">
        <v>139</v>
      </c>
      <c r="I3" s="1"/>
      <c r="J3" s="2"/>
      <c r="K3" s="134">
        <v>55</v>
      </c>
      <c r="L3" s="128"/>
      <c r="M3" s="128"/>
      <c r="N3" s="135"/>
      <c r="O3"/>
      <c r="P3"/>
      <c r="Q3" s="128"/>
      <c r="R3" s="128"/>
      <c r="S3" s="128"/>
      <c r="T3" s="128"/>
      <c r="U3" s="128"/>
      <c r="V3" s="132"/>
      <c r="W3" s="132"/>
      <c r="X3" s="132"/>
      <c r="Y3" s="132"/>
      <c r="Z3" s="132"/>
      <c r="AA3" s="132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30"/>
      <c r="BH3" s="130"/>
      <c r="BI3" s="130"/>
      <c r="BJ3" s="130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30"/>
      <c r="CA3" s="130"/>
      <c r="CB3" s="130"/>
      <c r="CC3" s="130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</row>
    <row r="4" ht="30.75" customHeight="1" spans="1:95" x14ac:dyDescent="0.25">
      <c r="A4" s="136"/>
      <c r="B4" s="137" t="s">
        <v>140</v>
      </c>
      <c r="C4" s="45"/>
      <c r="D4" s="45"/>
      <c r="E4" s="45"/>
      <c r="F4" s="45"/>
      <c r="G4" s="115"/>
      <c r="H4" s="138" t="str">
        <f>"CO Achievement &gt;= "&amp;$K$3&amp;"%"</f>
        <v>CO Achievement &gt;= 55%</v>
      </c>
      <c r="I4" s="7"/>
      <c r="J4" s="7"/>
      <c r="K4" s="7"/>
      <c r="L4" s="7"/>
      <c r="M4" s="7"/>
      <c r="N4" s="138" t="str">
        <f>"Binary Achieve &gt;= "&amp;$K$3&amp;"%"</f>
        <v>Binary Achieve &gt;= 55%</v>
      </c>
      <c r="O4" s="7"/>
      <c r="P4" s="7"/>
      <c r="Q4" s="7"/>
      <c r="R4" s="7"/>
      <c r="S4" s="7"/>
      <c r="T4" s="136"/>
      <c r="U4" s="137" t="s">
        <v>141</v>
      </c>
      <c r="V4" s="45"/>
      <c r="W4" s="45"/>
      <c r="X4" s="45"/>
      <c r="Y4" s="45"/>
      <c r="Z4" s="115"/>
      <c r="AA4" s="138" t="str">
        <f>"CO Achievement &gt;= "&amp;$K$3&amp;"%"</f>
        <v>CO Achievement &gt;= 55%</v>
      </c>
      <c r="AB4" s="7"/>
      <c r="AC4" s="7"/>
      <c r="AD4" s="7"/>
      <c r="AE4" s="7"/>
      <c r="AF4" s="7"/>
      <c r="AG4" s="138" t="str">
        <f>"Binary Achieve &gt;= "&amp;$K$3&amp;"%"</f>
        <v>Binary Achieve &gt;= 55%</v>
      </c>
      <c r="AH4" s="7"/>
      <c r="AI4" s="7"/>
      <c r="AJ4" s="7"/>
      <c r="AK4" s="7"/>
      <c r="AL4" s="7"/>
      <c r="AM4" s="136"/>
      <c r="AN4" s="137" t="s">
        <v>142</v>
      </c>
      <c r="AO4" s="45"/>
      <c r="AP4" s="45"/>
      <c r="AQ4" s="45"/>
      <c r="AR4" s="45"/>
      <c r="AS4" s="115"/>
      <c r="AT4" s="138" t="str">
        <f>"CO Achievement &gt;= "&amp;K3&amp;"%"</f>
        <v>CO Achievement &gt;= 55%</v>
      </c>
      <c r="AU4" s="7"/>
      <c r="AV4" s="7"/>
      <c r="AW4" s="7"/>
      <c r="AX4" s="7"/>
      <c r="AY4" s="7"/>
      <c r="AZ4" s="138" t="str">
        <f>"Binary Achieve &gt;= "&amp;$K$3&amp;"%"</f>
        <v>Binary Achieve &gt;= 55%</v>
      </c>
      <c r="BA4" s="7"/>
      <c r="BB4" s="7"/>
      <c r="BC4" s="7"/>
      <c r="BD4" s="7"/>
      <c r="BE4" s="7"/>
      <c r="BF4" s="136"/>
      <c r="BG4" s="137" t="s">
        <v>143</v>
      </c>
      <c r="BH4" s="45"/>
      <c r="BI4" s="45"/>
      <c r="BJ4" s="45"/>
      <c r="BK4" s="45"/>
      <c r="BL4" s="115"/>
      <c r="BM4" s="138" t="str">
        <f>"CO Achievement &gt;= "&amp;$K$3&amp;"%"</f>
        <v>CO Achievement &gt;= 55%</v>
      </c>
      <c r="BN4" s="7"/>
      <c r="BO4" s="7"/>
      <c r="BP4" s="7"/>
      <c r="BQ4" s="7"/>
      <c r="BR4" s="7"/>
      <c r="BS4" s="138" t="str">
        <f>"Binary Achieve &gt;= "&amp;$K$3&amp;"%"</f>
        <v>Binary Achieve &gt;= 55%</v>
      </c>
      <c r="BT4" s="7"/>
      <c r="BU4" s="7"/>
      <c r="BV4" s="7"/>
      <c r="BW4" s="7"/>
      <c r="BX4" s="7"/>
      <c r="BY4" s="136"/>
      <c r="BZ4" s="137" t="s">
        <v>144</v>
      </c>
      <c r="CA4" s="45"/>
      <c r="CB4" s="45"/>
      <c r="CC4" s="45"/>
      <c r="CD4" s="45"/>
      <c r="CE4" s="115"/>
      <c r="CF4" s="138" t="str">
        <f>"CO Achievement &gt;= "&amp;$K$3&amp;"%"</f>
        <v>CO Achievement &gt;= 55%</v>
      </c>
      <c r="CG4" s="7"/>
      <c r="CH4" s="7"/>
      <c r="CI4" s="7"/>
      <c r="CJ4" s="7"/>
      <c r="CK4" s="7"/>
      <c r="CL4" s="138" t="str">
        <f>"Binary Achieve &gt;= "&amp;$K$3&amp;"%"</f>
        <v>Binary Achieve &gt;= 55%</v>
      </c>
      <c r="CM4" s="7"/>
      <c r="CN4" s="7"/>
      <c r="CO4" s="7"/>
      <c r="CP4" s="7"/>
      <c r="CQ4" s="7"/>
    </row>
    <row r="5" ht="15" customHeight="1" spans="1:95" x14ac:dyDescent="0.25">
      <c r="A5" s="139" t="s">
        <v>39</v>
      </c>
      <c r="B5" s="140" t="s">
        <v>25</v>
      </c>
      <c r="C5" s="140" t="s">
        <v>27</v>
      </c>
      <c r="D5" s="140" t="s">
        <v>29</v>
      </c>
      <c r="E5" s="139" t="s">
        <v>30</v>
      </c>
      <c r="F5" s="139" t="s">
        <v>31</v>
      </c>
      <c r="G5" s="139" t="s">
        <v>33</v>
      </c>
      <c r="H5" s="140" t="s">
        <v>25</v>
      </c>
      <c r="I5" s="140" t="s">
        <v>27</v>
      </c>
      <c r="J5" s="140" t="s">
        <v>29</v>
      </c>
      <c r="K5" s="139" t="s">
        <v>30</v>
      </c>
      <c r="L5" s="139" t="s">
        <v>31</v>
      </c>
      <c r="M5" s="139" t="s">
        <v>33</v>
      </c>
      <c r="N5" s="140" t="s">
        <v>25</v>
      </c>
      <c r="O5" s="140" t="s">
        <v>27</v>
      </c>
      <c r="P5" s="140" t="s">
        <v>29</v>
      </c>
      <c r="Q5" s="139" t="s">
        <v>30</v>
      </c>
      <c r="R5" s="139" t="s">
        <v>31</v>
      </c>
      <c r="S5" s="139" t="s">
        <v>33</v>
      </c>
      <c r="T5" s="141"/>
      <c r="U5" s="140" t="s">
        <v>25</v>
      </c>
      <c r="V5" s="140" t="s">
        <v>27</v>
      </c>
      <c r="W5" s="140" t="s">
        <v>29</v>
      </c>
      <c r="X5" s="139" t="s">
        <v>30</v>
      </c>
      <c r="Y5" s="139" t="s">
        <v>31</v>
      </c>
      <c r="Z5" s="139" t="s">
        <v>33</v>
      </c>
      <c r="AA5" s="140" t="s">
        <v>25</v>
      </c>
      <c r="AB5" s="140" t="s">
        <v>27</v>
      </c>
      <c r="AC5" s="140" t="s">
        <v>29</v>
      </c>
      <c r="AD5" s="139" t="s">
        <v>30</v>
      </c>
      <c r="AE5" s="139" t="s">
        <v>31</v>
      </c>
      <c r="AF5" s="139" t="s">
        <v>33</v>
      </c>
      <c r="AG5" s="140" t="s">
        <v>25</v>
      </c>
      <c r="AH5" s="140" t="s">
        <v>27</v>
      </c>
      <c r="AI5" s="140" t="s">
        <v>29</v>
      </c>
      <c r="AJ5" s="139" t="s">
        <v>30</v>
      </c>
      <c r="AK5" s="139" t="s">
        <v>31</v>
      </c>
      <c r="AL5" s="139" t="s">
        <v>33</v>
      </c>
      <c r="AM5" s="141"/>
      <c r="AN5" s="140" t="s">
        <v>25</v>
      </c>
      <c r="AO5" s="140" t="s">
        <v>27</v>
      </c>
      <c r="AP5" s="140" t="s">
        <v>29</v>
      </c>
      <c r="AQ5" s="139" t="s">
        <v>30</v>
      </c>
      <c r="AR5" s="139" t="s">
        <v>31</v>
      </c>
      <c r="AS5" s="139" t="s">
        <v>33</v>
      </c>
      <c r="AT5" s="140" t="s">
        <v>25</v>
      </c>
      <c r="AU5" s="140" t="s">
        <v>27</v>
      </c>
      <c r="AV5" s="140" t="s">
        <v>29</v>
      </c>
      <c r="AW5" s="139" t="s">
        <v>30</v>
      </c>
      <c r="AX5" s="139" t="s">
        <v>31</v>
      </c>
      <c r="AY5" s="139" t="s">
        <v>33</v>
      </c>
      <c r="AZ5" s="140" t="s">
        <v>25</v>
      </c>
      <c r="BA5" s="140" t="s">
        <v>27</v>
      </c>
      <c r="BB5" s="140" t="s">
        <v>29</v>
      </c>
      <c r="BC5" s="139" t="s">
        <v>30</v>
      </c>
      <c r="BD5" s="139" t="s">
        <v>31</v>
      </c>
      <c r="BE5" s="139" t="s">
        <v>33</v>
      </c>
      <c r="BF5" s="142"/>
      <c r="BG5" s="140" t="s">
        <v>25</v>
      </c>
      <c r="BH5" s="140" t="s">
        <v>27</v>
      </c>
      <c r="BI5" s="140" t="s">
        <v>29</v>
      </c>
      <c r="BJ5" s="139" t="s">
        <v>30</v>
      </c>
      <c r="BK5" s="139" t="s">
        <v>31</v>
      </c>
      <c r="BL5" s="139" t="s">
        <v>33</v>
      </c>
      <c r="BM5" s="140" t="s">
        <v>25</v>
      </c>
      <c r="BN5" s="140" t="s">
        <v>27</v>
      </c>
      <c r="BO5" s="140" t="s">
        <v>29</v>
      </c>
      <c r="BP5" s="139" t="s">
        <v>30</v>
      </c>
      <c r="BQ5" s="139" t="s">
        <v>31</v>
      </c>
      <c r="BR5" s="139" t="s">
        <v>33</v>
      </c>
      <c r="BS5" s="140" t="s">
        <v>25</v>
      </c>
      <c r="BT5" s="140" t="s">
        <v>27</v>
      </c>
      <c r="BU5" s="140" t="s">
        <v>29</v>
      </c>
      <c r="BV5" s="139" t="s">
        <v>30</v>
      </c>
      <c r="BW5" s="139" t="s">
        <v>31</v>
      </c>
      <c r="BX5" s="139" t="s">
        <v>33</v>
      </c>
      <c r="BY5" s="142"/>
      <c r="BZ5" s="140" t="s">
        <v>25</v>
      </c>
      <c r="CA5" s="140" t="s">
        <v>27</v>
      </c>
      <c r="CB5" s="140" t="s">
        <v>29</v>
      </c>
      <c r="CC5" s="139" t="s">
        <v>30</v>
      </c>
      <c r="CD5" s="139" t="s">
        <v>31</v>
      </c>
      <c r="CE5" s="139" t="s">
        <v>33</v>
      </c>
      <c r="CF5" s="140" t="s">
        <v>25</v>
      </c>
      <c r="CG5" s="140" t="s">
        <v>27</v>
      </c>
      <c r="CH5" s="140" t="s">
        <v>29</v>
      </c>
      <c r="CI5" s="139" t="s">
        <v>30</v>
      </c>
      <c r="CJ5" s="139" t="s">
        <v>31</v>
      </c>
      <c r="CK5" s="139" t="s">
        <v>33</v>
      </c>
      <c r="CL5" s="140" t="s">
        <v>25</v>
      </c>
      <c r="CM5" s="140" t="s">
        <v>27</v>
      </c>
      <c r="CN5" s="140" t="s">
        <v>29</v>
      </c>
      <c r="CO5" s="139" t="s">
        <v>30</v>
      </c>
      <c r="CP5" s="139" t="s">
        <v>31</v>
      </c>
      <c r="CQ5" s="139" t="s">
        <v>33</v>
      </c>
    </row>
    <row r="6" ht="15" customHeight="1" spans="1:95" x14ac:dyDescent="0.25">
      <c r="A6" s="85">
        <f>IF(ISBLANK(CT!A32),"",CT!A32)</f>
      </c>
      <c r="B6" s="143">
        <f>COCalc!AB5*100</f>
        <v>0</v>
      </c>
      <c r="C6" s="143">
        <f>COCalc!AC5*100</f>
        <v>0</v>
      </c>
      <c r="D6" s="143">
        <f>COCalc!AD5*100</f>
        <v>0</v>
      </c>
      <c r="E6" s="143">
        <f>COCalc!AE5*100</f>
        <v>0</v>
      </c>
      <c r="F6" s="143">
        <f>COCalc!AF5*100</f>
        <v>0</v>
      </c>
      <c r="G6" s="143">
        <f>COCalc!AG5*100</f>
        <v>0</v>
      </c>
      <c r="H6" s="144">
        <f t="shared" ref="H6:M6" si="0">IF($A6="","",IF(B$132,IF(B6&gt;=$K$3,"Y","N"),"--"))</f>
      </c>
      <c r="I6" s="144">
        <f t="shared" si="0"/>
      </c>
      <c r="J6" s="144">
        <f t="shared" si="0"/>
      </c>
      <c r="K6" s="144">
        <f t="shared" si="0"/>
      </c>
      <c r="L6" s="144">
        <f t="shared" si="0"/>
      </c>
      <c r="M6" s="144">
        <f t="shared" si="0"/>
      </c>
      <c r="N6" s="144">
        <f t="shared" ref="N6:S6" si="1">IF(B6&gt;=$K$3,1,0)</f>
        <v>0</v>
      </c>
      <c r="O6" s="144">
        <f t="shared" si="1"/>
        <v>0</v>
      </c>
      <c r="P6" s="144">
        <f t="shared" si="1"/>
        <v>0</v>
      </c>
      <c r="Q6" s="144">
        <f t="shared" si="1"/>
        <v>0</v>
      </c>
      <c r="R6" s="144">
        <f t="shared" si="1"/>
        <v>0</v>
      </c>
      <c r="S6" s="144">
        <f t="shared" si="1"/>
        <v>0</v>
      </c>
      <c r="T6" s="128"/>
      <c r="U6" s="143">
        <f>IF($A6="",0,LabActivity!AK32*100)</f>
        <v>0</v>
      </c>
      <c r="V6" s="143">
        <f>IF($A6="",0,LabActivity!AL32*100)</f>
        <v>0</v>
      </c>
      <c r="W6" s="143">
        <f>IF($A6="",0,LabActivity!AM32*100)</f>
        <v>0</v>
      </c>
      <c r="X6" s="143">
        <f>IF($A6="",0,LabActivity!AN32*100)</f>
        <v>0</v>
      </c>
      <c r="Y6" s="143">
        <f>IF($A6="",0,LabActivity!AO32*100)</f>
        <v>0</v>
      </c>
      <c r="Z6" s="143">
        <f>IF($A6="",0,LabActivity!AP32*100)</f>
        <v>0</v>
      </c>
      <c r="AA6" s="144">
        <f t="shared" ref="AA6:AF6" si="2">IF($A6="","",IF(U$132,IF(U6&gt;=$K$3,"Y","N"),"--"))</f>
      </c>
      <c r="AB6" s="144">
        <f t="shared" si="2"/>
      </c>
      <c r="AC6" s="144">
        <f t="shared" si="2"/>
      </c>
      <c r="AD6" s="144">
        <f t="shared" si="2"/>
      </c>
      <c r="AE6" s="144">
        <f t="shared" si="2"/>
      </c>
      <c r="AF6" s="144">
        <f t="shared" si="2"/>
      </c>
      <c r="AG6" s="144">
        <f t="shared" ref="AG6:AL6" si="3">IF(U6&gt;=$K$3,1,0)</f>
        <v>0</v>
      </c>
      <c r="AH6" s="144">
        <f t="shared" si="3"/>
        <v>0</v>
      </c>
      <c r="AI6" s="144">
        <f t="shared" si="3"/>
        <v>0</v>
      </c>
      <c r="AJ6" s="144">
        <f t="shared" si="3"/>
        <v>0</v>
      </c>
      <c r="AK6" s="144">
        <f t="shared" si="3"/>
        <v>0</v>
      </c>
      <c r="AL6" s="144">
        <f t="shared" si="3"/>
        <v>0</v>
      </c>
      <c r="AM6" s="128"/>
      <c r="AN6" s="143">
        <f>IF($A6="",0,COCalc!CC5*100)</f>
        <v>0</v>
      </c>
      <c r="AO6" s="143">
        <f>IF($A6="",0,COCalc!CD5*100)</f>
        <v>0</v>
      </c>
      <c r="AP6" s="143">
        <f>IF($A6="",0,COCalc!CE5*100)</f>
        <v>0</v>
      </c>
      <c r="AQ6" s="143">
        <f>IF($A6="",0,COCalc!CF5*100)</f>
        <v>0</v>
      </c>
      <c r="AR6" s="143">
        <f>IF($A6="",0,COCalc!CG5*100)</f>
        <v>0</v>
      </c>
      <c r="AS6" s="143">
        <f>IF($A6="",0,COCalc!CH5*100)</f>
        <v>0</v>
      </c>
      <c r="AT6" s="144">
        <f t="shared" ref="AT6:AY6" si="4">IF($A6="","",IF(AN$132,IF(AN6&gt;=$K$3,"Y","N"),"--"))</f>
      </c>
      <c r="AU6" s="144">
        <f t="shared" si="4"/>
      </c>
      <c r="AV6" s="144">
        <f t="shared" si="4"/>
      </c>
      <c r="AW6" s="144">
        <f t="shared" si="4"/>
      </c>
      <c r="AX6" s="144">
        <f t="shared" si="4"/>
      </c>
      <c r="AY6" s="144">
        <f t="shared" si="4"/>
      </c>
      <c r="AZ6" s="144">
        <f t="shared" ref="AZ6:BE6" si="5">IF(AN6&gt;=$K$3,1,0)</f>
        <v>0</v>
      </c>
      <c r="BA6" s="144">
        <f t="shared" si="5"/>
        <v>0</v>
      </c>
      <c r="BB6" s="144">
        <f t="shared" si="5"/>
        <v>0</v>
      </c>
      <c r="BC6" s="144">
        <f t="shared" si="5"/>
        <v>0</v>
      </c>
      <c r="BD6" s="144">
        <f t="shared" si="5"/>
        <v>0</v>
      </c>
      <c r="BE6" s="144">
        <f t="shared" si="5"/>
        <v>0</v>
      </c>
      <c r="BF6" s="145"/>
      <c r="BG6" s="143">
        <f>IF($A6="",0,COCalc_LabUnnorm!CC5*100)</f>
        <v>0</v>
      </c>
      <c r="BH6" s="143">
        <f>IF($A6="",0,COCalc_LabUnnorm!CD5*100)</f>
        <v>0</v>
      </c>
      <c r="BI6" s="143">
        <f>IF($A6="",0,COCalc_LabUnnorm!CE5*100)</f>
        <v>0</v>
      </c>
      <c r="BJ6" s="143">
        <f>IF($A6="",0,COCalc_LabUnnorm!CF5*100)</f>
        <v>0</v>
      </c>
      <c r="BK6" s="143">
        <f>IF($A6="",0,COCalc_LabUnnorm!CG5*100)</f>
        <v>0</v>
      </c>
      <c r="BL6" s="143">
        <f>IF($A6="",0,COCalc_LabUnnorm!CH5*100)</f>
        <v>0</v>
      </c>
      <c r="BM6" s="144">
        <f t="shared" ref="BM6:BR6" si="6">IF($A6="","",IF(BG$132,IF(BG6&gt;=$K$3,"Y","N"),"--"))</f>
      </c>
      <c r="BN6" s="144">
        <f t="shared" si="6"/>
      </c>
      <c r="BO6" s="144">
        <f t="shared" si="6"/>
      </c>
      <c r="BP6" s="144">
        <f t="shared" si="6"/>
      </c>
      <c r="BQ6" s="144">
        <f t="shared" si="6"/>
      </c>
      <c r="BR6" s="144">
        <f t="shared" si="6"/>
      </c>
      <c r="BS6" s="144">
        <f t="shared" ref="BS6:BX6" si="7">IF(BG6&gt;=$K$3,1,0)</f>
        <v>0</v>
      </c>
      <c r="BT6" s="144">
        <f t="shared" si="7"/>
        <v>0</v>
      </c>
      <c r="BU6" s="144">
        <f t="shared" si="7"/>
        <v>0</v>
      </c>
      <c r="BV6" s="144">
        <f t="shared" si="7"/>
        <v>0</v>
      </c>
      <c r="BW6" s="144">
        <f t="shared" si="7"/>
        <v>0</v>
      </c>
      <c r="BX6" s="144">
        <f t="shared" si="7"/>
        <v>0</v>
      </c>
      <c r="BY6" s="145"/>
      <c r="BZ6" s="143">
        <f t="array" ref="BZ6:CE6">B6:G6*$H$143:$M$143+U6:Z6*$H$144:$M$144</f>
        <v>0</v>
      </c>
      <c r="CA6" s="143">
        <v>0</v>
      </c>
      <c r="CB6" s="143">
        <v>0</v>
      </c>
      <c r="CC6" s="143">
        <v>0</v>
      </c>
      <c r="CD6" s="143">
        <v>0</v>
      </c>
      <c r="CE6" s="143">
        <v>0</v>
      </c>
      <c r="CF6" s="144">
        <f t="shared" ref="CF6:CK6" si="8">IF($A6="","",IF(BZ$132,IF(BZ6&gt;=$K$3,"Y","N"),"--"))</f>
      </c>
      <c r="CG6" s="144">
        <f t="shared" si="8"/>
      </c>
      <c r="CH6" s="144">
        <f t="shared" si="8"/>
      </c>
      <c r="CI6" s="144">
        <f t="shared" si="8"/>
      </c>
      <c r="CJ6" s="144">
        <f t="shared" si="8"/>
      </c>
      <c r="CK6" s="144">
        <f t="shared" si="8"/>
      </c>
      <c r="CL6" s="144">
        <f t="shared" ref="CL6:CQ6" si="9">IF(BZ6&gt;=$K$3,1,0)</f>
        <v>0</v>
      </c>
      <c r="CM6" s="144">
        <f t="shared" si="9"/>
        <v>0</v>
      </c>
      <c r="CN6" s="144">
        <f t="shared" si="9"/>
        <v>0</v>
      </c>
      <c r="CO6" s="144">
        <f t="shared" si="9"/>
        <v>0</v>
      </c>
      <c r="CP6" s="144">
        <f t="shared" si="9"/>
        <v>0</v>
      </c>
      <c r="CQ6" s="144">
        <f t="shared" si="9"/>
        <v>0</v>
      </c>
    </row>
    <row r="7" ht="14.25" customHeight="1" spans="1:95" x14ac:dyDescent="0.25">
      <c r="A7" s="85">
        <f>IF(ISBLANK(CT!A33),"",CT!A33)</f>
      </c>
      <c r="B7" s="143">
        <f>COCalc!AB6*100</f>
        <v>0</v>
      </c>
      <c r="C7" s="143">
        <f>COCalc!AC6*100</f>
        <v>0</v>
      </c>
      <c r="D7" s="143">
        <f>COCalc!AD6*100</f>
        <v>0</v>
      </c>
      <c r="E7" s="143">
        <f>COCalc!AE6*100</f>
        <v>0</v>
      </c>
      <c r="F7" s="143">
        <f>COCalc!AF6*100</f>
        <v>0</v>
      </c>
      <c r="G7" s="143">
        <f>COCalc!AG6*100</f>
        <v>0</v>
      </c>
      <c r="H7" s="144">
        <f t="shared" ref="H7:M7" si="10">IF($A7="","",IF(B$132,IF(B7&gt;=$K$3,"Y","N"),"--"))</f>
      </c>
      <c r="I7" s="144">
        <f t="shared" si="10"/>
      </c>
      <c r="J7" s="144">
        <f t="shared" si="10"/>
      </c>
      <c r="K7" s="144">
        <f t="shared" si="10"/>
      </c>
      <c r="L7" s="144">
        <f t="shared" si="10"/>
      </c>
      <c r="M7" s="144">
        <f t="shared" si="10"/>
      </c>
      <c r="N7" s="144">
        <f t="shared" ref="N7:S7" si="11">IF(B7&gt;=$K$3,1,0)</f>
        <v>0</v>
      </c>
      <c r="O7" s="144">
        <f t="shared" si="11"/>
        <v>0</v>
      </c>
      <c r="P7" s="144">
        <f t="shared" si="11"/>
        <v>0</v>
      </c>
      <c r="Q7" s="144">
        <f t="shared" si="11"/>
        <v>0</v>
      </c>
      <c r="R7" s="144">
        <f t="shared" si="11"/>
        <v>0</v>
      </c>
      <c r="S7" s="144">
        <f t="shared" si="11"/>
        <v>0</v>
      </c>
      <c r="T7" s="128"/>
      <c r="U7" s="143">
        <f>IF($A7="",0,LabActivity!AK33*100)</f>
        <v>0</v>
      </c>
      <c r="V7" s="143">
        <f>IF($A7="",0,LabActivity!AL33*100)</f>
        <v>0</v>
      </c>
      <c r="W7" s="143">
        <f>IF($A7="",0,LabActivity!AM33*100)</f>
        <v>0</v>
      </c>
      <c r="X7" s="143">
        <f>IF($A7="",0,LabActivity!AN33*100)</f>
        <v>0</v>
      </c>
      <c r="Y7" s="143">
        <f>IF($A7="",0,LabActivity!AO33*100)</f>
        <v>0</v>
      </c>
      <c r="Z7" s="143">
        <f>IF($A7="",0,LabActivity!AP33*100)</f>
        <v>0</v>
      </c>
      <c r="AA7" s="144">
        <f t="shared" ref="AA7:AF7" si="12">IF($A7="","",IF(U$132,IF(U7&gt;=$K$3,"Y","N"),"--"))</f>
      </c>
      <c r="AB7" s="144">
        <f t="shared" si="12"/>
      </c>
      <c r="AC7" s="144">
        <f t="shared" si="12"/>
      </c>
      <c r="AD7" s="144">
        <f t="shared" si="12"/>
      </c>
      <c r="AE7" s="144">
        <f t="shared" si="12"/>
      </c>
      <c r="AF7" s="144">
        <f t="shared" si="12"/>
      </c>
      <c r="AG7" s="144">
        <f t="shared" ref="AG7:AL7" si="13">IF(U7&gt;=$K$3,1,0)</f>
        <v>0</v>
      </c>
      <c r="AH7" s="144">
        <f t="shared" si="13"/>
        <v>0</v>
      </c>
      <c r="AI7" s="144">
        <f t="shared" si="13"/>
        <v>0</v>
      </c>
      <c r="AJ7" s="144">
        <f t="shared" si="13"/>
        <v>0</v>
      </c>
      <c r="AK7" s="144">
        <f t="shared" si="13"/>
        <v>0</v>
      </c>
      <c r="AL7" s="144">
        <f t="shared" si="13"/>
        <v>0</v>
      </c>
      <c r="AM7" s="128"/>
      <c r="AN7" s="143">
        <f>IF($A7="",0,COCalc!CC6*100)</f>
        <v>0</v>
      </c>
      <c r="AO7" s="143">
        <f>IF($A7="",0,COCalc!CD6*100)</f>
        <v>0</v>
      </c>
      <c r="AP7" s="143">
        <f>IF($A7="",0,COCalc!CE6*100)</f>
        <v>0</v>
      </c>
      <c r="AQ7" s="143">
        <f>IF($A7="",0,COCalc!CF6*100)</f>
        <v>0</v>
      </c>
      <c r="AR7" s="143">
        <f>IF($A7="",0,COCalc!CG6*100)</f>
        <v>0</v>
      </c>
      <c r="AS7" s="143">
        <f>IF($A7="",0,COCalc!CH6*100)</f>
        <v>0</v>
      </c>
      <c r="AT7" s="144">
        <f t="shared" ref="AT7:AY7" si="14">IF($A7="","",IF(AN$132,IF(AN7&gt;=$K$3,"Y","N"),"--"))</f>
      </c>
      <c r="AU7" s="144">
        <f t="shared" si="14"/>
      </c>
      <c r="AV7" s="144">
        <f t="shared" si="14"/>
      </c>
      <c r="AW7" s="144">
        <f t="shared" si="14"/>
      </c>
      <c r="AX7" s="144">
        <f t="shared" si="14"/>
      </c>
      <c r="AY7" s="144">
        <f t="shared" si="14"/>
      </c>
      <c r="AZ7" s="144">
        <f t="shared" ref="AZ7:BE7" si="15">IF(AN7&gt;=$K$3,1,0)</f>
        <v>0</v>
      </c>
      <c r="BA7" s="144">
        <f t="shared" si="15"/>
        <v>0</v>
      </c>
      <c r="BB7" s="144">
        <f t="shared" si="15"/>
        <v>0</v>
      </c>
      <c r="BC7" s="144">
        <f t="shared" si="15"/>
        <v>0</v>
      </c>
      <c r="BD7" s="144">
        <f t="shared" si="15"/>
        <v>0</v>
      </c>
      <c r="BE7" s="144">
        <f t="shared" si="15"/>
        <v>0</v>
      </c>
      <c r="BF7" s="145"/>
      <c r="BG7" s="143">
        <f>IF($A7="",0,COCalc_LabUnnorm!CC6*100)</f>
        <v>0</v>
      </c>
      <c r="BH7" s="143">
        <f>IF($A7="",0,COCalc_LabUnnorm!CD6*100)</f>
        <v>0</v>
      </c>
      <c r="BI7" s="143">
        <f>IF($A7="",0,COCalc_LabUnnorm!CE6*100)</f>
        <v>0</v>
      </c>
      <c r="BJ7" s="143">
        <f>IF($A7="",0,COCalc_LabUnnorm!CF6*100)</f>
        <v>0</v>
      </c>
      <c r="BK7" s="143">
        <f>IF($A7="",0,COCalc_LabUnnorm!CG6*100)</f>
        <v>0</v>
      </c>
      <c r="BL7" s="143">
        <f>IF($A7="",0,COCalc_LabUnnorm!CH6*100)</f>
        <v>0</v>
      </c>
      <c r="BM7" s="144">
        <f t="shared" ref="BM7:BR7" si="16">IF($A7="","",IF(BG$132,IF(BG7&gt;=$K$3,"Y","N"),"--"))</f>
      </c>
      <c r="BN7" s="144">
        <f t="shared" si="16"/>
      </c>
      <c r="BO7" s="144">
        <f t="shared" si="16"/>
      </c>
      <c r="BP7" s="144">
        <f t="shared" si="16"/>
      </c>
      <c r="BQ7" s="144">
        <f t="shared" si="16"/>
      </c>
      <c r="BR7" s="144">
        <f t="shared" si="16"/>
      </c>
      <c r="BS7" s="144">
        <f t="shared" ref="BS7:BX7" si="17">IF(BG7&gt;=$K$3,1,0)</f>
        <v>0</v>
      </c>
      <c r="BT7" s="144">
        <f t="shared" si="17"/>
        <v>0</v>
      </c>
      <c r="BU7" s="144">
        <f t="shared" si="17"/>
        <v>0</v>
      </c>
      <c r="BV7" s="144">
        <f t="shared" si="17"/>
        <v>0</v>
      </c>
      <c r="BW7" s="144">
        <f t="shared" si="17"/>
        <v>0</v>
      </c>
      <c r="BX7" s="144">
        <f t="shared" si="17"/>
        <v>0</v>
      </c>
      <c r="BY7" s="145"/>
      <c r="BZ7" s="143">
        <f t="array" ref="BZ7:CE7">B7:G7*$H$143:$M$143+U7:Z7*$H$144:$M$144</f>
        <v>0</v>
      </c>
      <c r="CA7" s="143">
        <v>0</v>
      </c>
      <c r="CB7" s="143">
        <v>0</v>
      </c>
      <c r="CC7" s="143">
        <v>0</v>
      </c>
      <c r="CD7" s="143">
        <v>0</v>
      </c>
      <c r="CE7" s="143">
        <v>0</v>
      </c>
      <c r="CF7" s="144">
        <f t="shared" ref="CF7:CK7" si="18">IF($A7="","",IF(BZ$132,IF(BZ7&gt;=$K$3,"Y","N"),"--"))</f>
      </c>
      <c r="CG7" s="144">
        <f t="shared" si="18"/>
      </c>
      <c r="CH7" s="144">
        <f t="shared" si="18"/>
      </c>
      <c r="CI7" s="144">
        <f t="shared" si="18"/>
      </c>
      <c r="CJ7" s="144">
        <f t="shared" si="18"/>
      </c>
      <c r="CK7" s="144">
        <f t="shared" si="18"/>
      </c>
      <c r="CL7" s="144">
        <f t="shared" ref="CL7:CQ7" si="19">IF(BZ7&gt;=$K$3,1,0)</f>
        <v>0</v>
      </c>
      <c r="CM7" s="144">
        <f t="shared" si="19"/>
        <v>0</v>
      </c>
      <c r="CN7" s="144">
        <f t="shared" si="19"/>
        <v>0</v>
      </c>
      <c r="CO7" s="144">
        <f t="shared" si="19"/>
        <v>0</v>
      </c>
      <c r="CP7" s="144">
        <f t="shared" si="19"/>
        <v>0</v>
      </c>
      <c r="CQ7" s="144">
        <f t="shared" si="19"/>
        <v>0</v>
      </c>
    </row>
    <row r="8" ht="14.25" customHeight="1" spans="1:95" x14ac:dyDescent="0.25">
      <c r="A8" s="85">
        <f>IF(ISBLANK(CT!A34),"",CT!A34)</f>
      </c>
      <c r="B8" s="143">
        <f>COCalc!AB7*100</f>
        <v>0</v>
      </c>
      <c r="C8" s="143">
        <f>COCalc!AC7*100</f>
        <v>0</v>
      </c>
      <c r="D8" s="143">
        <f>COCalc!AD7*100</f>
        <v>0</v>
      </c>
      <c r="E8" s="143">
        <f>COCalc!AE7*100</f>
        <v>0</v>
      </c>
      <c r="F8" s="143">
        <f>COCalc!AF7*100</f>
        <v>0</v>
      </c>
      <c r="G8" s="143">
        <f>COCalc!AG7*100</f>
        <v>0</v>
      </c>
      <c r="H8" s="144">
        <f t="shared" ref="H8:M8" si="20">IF($A8="","",IF(B$132,IF(B8&gt;=$K$3,"Y","N"),"--"))</f>
      </c>
      <c r="I8" s="144">
        <f t="shared" si="20"/>
      </c>
      <c r="J8" s="144">
        <f t="shared" si="20"/>
      </c>
      <c r="K8" s="144">
        <f t="shared" si="20"/>
      </c>
      <c r="L8" s="144">
        <f t="shared" si="20"/>
      </c>
      <c r="M8" s="144">
        <f t="shared" si="20"/>
      </c>
      <c r="N8" s="144">
        <f t="shared" ref="N8:S8" si="21">IF(B8&gt;=$K$3,1,0)</f>
        <v>0</v>
      </c>
      <c r="O8" s="144">
        <f t="shared" si="21"/>
        <v>0</v>
      </c>
      <c r="P8" s="144">
        <f t="shared" si="21"/>
        <v>0</v>
      </c>
      <c r="Q8" s="144">
        <f t="shared" si="21"/>
        <v>0</v>
      </c>
      <c r="R8" s="144">
        <f t="shared" si="21"/>
        <v>0</v>
      </c>
      <c r="S8" s="144">
        <f t="shared" si="21"/>
        <v>0</v>
      </c>
      <c r="T8" s="128"/>
      <c r="U8" s="143">
        <f>IF($A8="",0,LabActivity!AK34*100)</f>
        <v>0</v>
      </c>
      <c r="V8" s="143">
        <f>IF($A8="",0,LabActivity!AL34*100)</f>
        <v>0</v>
      </c>
      <c r="W8" s="143">
        <f>IF($A8="",0,LabActivity!AM34*100)</f>
        <v>0</v>
      </c>
      <c r="X8" s="143">
        <f>IF($A8="",0,LabActivity!AN34*100)</f>
        <v>0</v>
      </c>
      <c r="Y8" s="143">
        <f>IF($A8="",0,LabActivity!AO34*100)</f>
        <v>0</v>
      </c>
      <c r="Z8" s="143">
        <f>IF($A8="",0,LabActivity!AP34*100)</f>
        <v>0</v>
      </c>
      <c r="AA8" s="144">
        <f t="shared" ref="AA8:AF8" si="22">IF($A8="","",IF(U$132,IF(U8&gt;=$K$3,"Y","N"),"--"))</f>
      </c>
      <c r="AB8" s="144">
        <f t="shared" si="22"/>
      </c>
      <c r="AC8" s="144">
        <f t="shared" si="22"/>
      </c>
      <c r="AD8" s="144">
        <f t="shared" si="22"/>
      </c>
      <c r="AE8" s="144">
        <f t="shared" si="22"/>
      </c>
      <c r="AF8" s="144">
        <f t="shared" si="22"/>
      </c>
      <c r="AG8" s="144">
        <f t="shared" ref="AG8:AL8" si="23">IF(U8&gt;=$K$3,1,0)</f>
        <v>0</v>
      </c>
      <c r="AH8" s="144">
        <f t="shared" si="23"/>
        <v>0</v>
      </c>
      <c r="AI8" s="144">
        <f t="shared" si="23"/>
        <v>0</v>
      </c>
      <c r="AJ8" s="144">
        <f t="shared" si="23"/>
        <v>0</v>
      </c>
      <c r="AK8" s="144">
        <f t="shared" si="23"/>
        <v>0</v>
      </c>
      <c r="AL8" s="144">
        <f t="shared" si="23"/>
        <v>0</v>
      </c>
      <c r="AM8" s="128"/>
      <c r="AN8" s="143">
        <f>IF($A8="",0,COCalc!CC7*100)</f>
        <v>0</v>
      </c>
      <c r="AO8" s="143">
        <f>IF($A8="",0,COCalc!CD7*100)</f>
        <v>0</v>
      </c>
      <c r="AP8" s="143">
        <f>IF($A8="",0,COCalc!CE7*100)</f>
        <v>0</v>
      </c>
      <c r="AQ8" s="143">
        <f>IF($A8="",0,COCalc!CF7*100)</f>
        <v>0</v>
      </c>
      <c r="AR8" s="143">
        <f>IF($A8="",0,COCalc!CG7*100)</f>
        <v>0</v>
      </c>
      <c r="AS8" s="143">
        <f>IF($A8="",0,COCalc!CH7*100)</f>
        <v>0</v>
      </c>
      <c r="AT8" s="144">
        <f t="shared" ref="AT8:AY8" si="24">IF($A8="","",IF(AN$132,IF(AN8&gt;=$K$3,"Y","N"),"--"))</f>
      </c>
      <c r="AU8" s="144">
        <f t="shared" si="24"/>
      </c>
      <c r="AV8" s="144">
        <f t="shared" si="24"/>
      </c>
      <c r="AW8" s="144">
        <f t="shared" si="24"/>
      </c>
      <c r="AX8" s="144">
        <f t="shared" si="24"/>
      </c>
      <c r="AY8" s="144">
        <f t="shared" si="24"/>
      </c>
      <c r="AZ8" s="144">
        <f t="shared" ref="AZ8:BE8" si="25">IF(AN8&gt;=$K$3,1,0)</f>
        <v>0</v>
      </c>
      <c r="BA8" s="144">
        <f t="shared" si="25"/>
        <v>0</v>
      </c>
      <c r="BB8" s="144">
        <f t="shared" si="25"/>
        <v>0</v>
      </c>
      <c r="BC8" s="144">
        <f t="shared" si="25"/>
        <v>0</v>
      </c>
      <c r="BD8" s="144">
        <f t="shared" si="25"/>
        <v>0</v>
      </c>
      <c r="BE8" s="144">
        <f t="shared" si="25"/>
        <v>0</v>
      </c>
      <c r="BF8" s="145"/>
      <c r="BG8" s="143">
        <f>IF($A8="",0,COCalc_LabUnnorm!CC7*100)</f>
        <v>0</v>
      </c>
      <c r="BH8" s="143">
        <f>IF($A8="",0,COCalc_LabUnnorm!CD7*100)</f>
        <v>0</v>
      </c>
      <c r="BI8" s="143">
        <f>IF($A8="",0,COCalc_LabUnnorm!CE7*100)</f>
        <v>0</v>
      </c>
      <c r="BJ8" s="143">
        <f>IF($A8="",0,COCalc_LabUnnorm!CF7*100)</f>
        <v>0</v>
      </c>
      <c r="BK8" s="143">
        <f>IF($A8="",0,COCalc_LabUnnorm!CG7*100)</f>
        <v>0</v>
      </c>
      <c r="BL8" s="143">
        <f>IF($A8="",0,COCalc_LabUnnorm!CH7*100)</f>
        <v>0</v>
      </c>
      <c r="BM8" s="144">
        <f t="shared" ref="BM8:BR8" si="26">IF($A8="","",IF(BG$132,IF(BG8&gt;=$K$3,"Y","N"),"--"))</f>
      </c>
      <c r="BN8" s="144">
        <f t="shared" si="26"/>
      </c>
      <c r="BO8" s="144">
        <f t="shared" si="26"/>
      </c>
      <c r="BP8" s="144">
        <f t="shared" si="26"/>
      </c>
      <c r="BQ8" s="144">
        <f t="shared" si="26"/>
      </c>
      <c r="BR8" s="144">
        <f t="shared" si="26"/>
      </c>
      <c r="BS8" s="144">
        <f t="shared" ref="BS8:BX8" si="27">IF(BG8&gt;=$K$3,1,0)</f>
        <v>0</v>
      </c>
      <c r="BT8" s="144">
        <f t="shared" si="27"/>
        <v>0</v>
      </c>
      <c r="BU8" s="144">
        <f t="shared" si="27"/>
        <v>0</v>
      </c>
      <c r="BV8" s="144">
        <f t="shared" si="27"/>
        <v>0</v>
      </c>
      <c r="BW8" s="144">
        <f t="shared" si="27"/>
        <v>0</v>
      </c>
      <c r="BX8" s="144">
        <f t="shared" si="27"/>
        <v>0</v>
      </c>
      <c r="BY8" s="145"/>
      <c r="BZ8" s="143">
        <f t="array" ref="BZ8:CE8">B8:G8*$H$143:$M$143+U8:Z8*$H$144:$M$144</f>
        <v>0</v>
      </c>
      <c r="CA8" s="143">
        <v>0</v>
      </c>
      <c r="CB8" s="143">
        <v>0</v>
      </c>
      <c r="CC8" s="143">
        <v>0</v>
      </c>
      <c r="CD8" s="143">
        <v>0</v>
      </c>
      <c r="CE8" s="143">
        <v>0</v>
      </c>
      <c r="CF8" s="144">
        <f t="shared" ref="CF8:CK8" si="28">IF($A8="","",IF(BZ$132,IF(BZ8&gt;=$K$3,"Y","N"),"--"))</f>
      </c>
      <c r="CG8" s="144">
        <f t="shared" si="28"/>
      </c>
      <c r="CH8" s="144">
        <f t="shared" si="28"/>
      </c>
      <c r="CI8" s="144">
        <f t="shared" si="28"/>
      </c>
      <c r="CJ8" s="144">
        <f t="shared" si="28"/>
      </c>
      <c r="CK8" s="144">
        <f t="shared" si="28"/>
      </c>
      <c r="CL8" s="144">
        <f t="shared" ref="CL8:CQ8" si="29">IF(BZ8&gt;=$K$3,1,0)</f>
        <v>0</v>
      </c>
      <c r="CM8" s="144">
        <f t="shared" si="29"/>
        <v>0</v>
      </c>
      <c r="CN8" s="144">
        <f t="shared" si="29"/>
        <v>0</v>
      </c>
      <c r="CO8" s="144">
        <f t="shared" si="29"/>
        <v>0</v>
      </c>
      <c r="CP8" s="144">
        <f t="shared" si="29"/>
        <v>0</v>
      </c>
      <c r="CQ8" s="144">
        <f t="shared" si="29"/>
        <v>0</v>
      </c>
    </row>
    <row r="9" ht="14.25" customHeight="1" spans="1:95" x14ac:dyDescent="0.25">
      <c r="A9" s="85">
        <f>IF(ISBLANK(CT!A35),"",CT!A35)</f>
      </c>
      <c r="B9" s="143">
        <f>COCalc!AB8*100</f>
        <v>0</v>
      </c>
      <c r="C9" s="143">
        <f>COCalc!AC8*100</f>
        <v>0</v>
      </c>
      <c r="D9" s="143">
        <f>COCalc!AD8*100</f>
        <v>0</v>
      </c>
      <c r="E9" s="143">
        <f>COCalc!AE8*100</f>
        <v>0</v>
      </c>
      <c r="F9" s="143">
        <f>COCalc!AF8*100</f>
        <v>0</v>
      </c>
      <c r="G9" s="143">
        <f>COCalc!AG8*100</f>
        <v>0</v>
      </c>
      <c r="H9" s="144">
        <f t="shared" ref="H9:M9" si="30">IF($A9="","",IF(B$132,IF(B9&gt;=$K$3,"Y","N"),"--"))</f>
      </c>
      <c r="I9" s="144">
        <f t="shared" si="30"/>
      </c>
      <c r="J9" s="144">
        <f t="shared" si="30"/>
      </c>
      <c r="K9" s="144">
        <f t="shared" si="30"/>
      </c>
      <c r="L9" s="144">
        <f t="shared" si="30"/>
      </c>
      <c r="M9" s="144">
        <f t="shared" si="30"/>
      </c>
      <c r="N9" s="144">
        <f t="shared" ref="N9:S9" si="31">IF(B9&gt;=$K$3,1,0)</f>
        <v>0</v>
      </c>
      <c r="O9" s="144">
        <f t="shared" si="31"/>
        <v>0</v>
      </c>
      <c r="P9" s="144">
        <f t="shared" si="31"/>
        <v>0</v>
      </c>
      <c r="Q9" s="144">
        <f t="shared" si="31"/>
        <v>0</v>
      </c>
      <c r="R9" s="144">
        <f t="shared" si="31"/>
        <v>0</v>
      </c>
      <c r="S9" s="144">
        <f t="shared" si="31"/>
        <v>0</v>
      </c>
      <c r="T9" s="128"/>
      <c r="U9" s="143">
        <f>IF($A9="",0,LabActivity!AK35*100)</f>
        <v>0</v>
      </c>
      <c r="V9" s="143">
        <f>IF($A9="",0,LabActivity!AL35*100)</f>
        <v>0</v>
      </c>
      <c r="W9" s="143">
        <f>IF($A9="",0,LabActivity!AM35*100)</f>
        <v>0</v>
      </c>
      <c r="X9" s="143">
        <f>IF($A9="",0,LabActivity!AN35*100)</f>
        <v>0</v>
      </c>
      <c r="Y9" s="143">
        <f>IF($A9="",0,LabActivity!AO35*100)</f>
        <v>0</v>
      </c>
      <c r="Z9" s="143">
        <f>IF($A9="",0,LabActivity!AP35*100)</f>
        <v>0</v>
      </c>
      <c r="AA9" s="144">
        <f t="shared" ref="AA9:AF9" si="32">IF($A9="","",IF(U$132,IF(U9&gt;=$K$3,"Y","N"),"--"))</f>
      </c>
      <c r="AB9" s="144">
        <f t="shared" si="32"/>
      </c>
      <c r="AC9" s="144">
        <f t="shared" si="32"/>
      </c>
      <c r="AD9" s="144">
        <f t="shared" si="32"/>
      </c>
      <c r="AE9" s="144">
        <f t="shared" si="32"/>
      </c>
      <c r="AF9" s="144">
        <f t="shared" si="32"/>
      </c>
      <c r="AG9" s="144">
        <f t="shared" ref="AG9:AL9" si="33">IF(U9&gt;=$K$3,1,0)</f>
        <v>0</v>
      </c>
      <c r="AH9" s="144">
        <f t="shared" si="33"/>
        <v>0</v>
      </c>
      <c r="AI9" s="144">
        <f t="shared" si="33"/>
        <v>0</v>
      </c>
      <c r="AJ9" s="144">
        <f t="shared" si="33"/>
        <v>0</v>
      </c>
      <c r="AK9" s="144">
        <f t="shared" si="33"/>
        <v>0</v>
      </c>
      <c r="AL9" s="144">
        <f t="shared" si="33"/>
        <v>0</v>
      </c>
      <c r="AM9" s="128"/>
      <c r="AN9" s="143">
        <f>IF($A9="",0,COCalc!CC8*100)</f>
        <v>0</v>
      </c>
      <c r="AO9" s="143">
        <f>IF($A9="",0,COCalc!CD8*100)</f>
        <v>0</v>
      </c>
      <c r="AP9" s="143">
        <f>IF($A9="",0,COCalc!CE8*100)</f>
        <v>0</v>
      </c>
      <c r="AQ9" s="143">
        <f>IF($A9="",0,COCalc!CF8*100)</f>
        <v>0</v>
      </c>
      <c r="AR9" s="143">
        <f>IF($A9="",0,COCalc!CG8*100)</f>
        <v>0</v>
      </c>
      <c r="AS9" s="143">
        <f>IF($A9="",0,COCalc!CH8*100)</f>
        <v>0</v>
      </c>
      <c r="AT9" s="144">
        <f t="shared" ref="AT9:AY9" si="34">IF($A9="","",IF(AN$132,IF(AN9&gt;=$K$3,"Y","N"),"--"))</f>
      </c>
      <c r="AU9" s="144">
        <f t="shared" si="34"/>
      </c>
      <c r="AV9" s="144">
        <f t="shared" si="34"/>
      </c>
      <c r="AW9" s="144">
        <f t="shared" si="34"/>
      </c>
      <c r="AX9" s="144">
        <f t="shared" si="34"/>
      </c>
      <c r="AY9" s="144">
        <f t="shared" si="34"/>
      </c>
      <c r="AZ9" s="144">
        <f t="shared" ref="AZ9:BE9" si="35">IF(AN9&gt;=$K$3,1,0)</f>
        <v>0</v>
      </c>
      <c r="BA9" s="144">
        <f t="shared" si="35"/>
        <v>0</v>
      </c>
      <c r="BB9" s="144">
        <f t="shared" si="35"/>
        <v>0</v>
      </c>
      <c r="BC9" s="144">
        <f t="shared" si="35"/>
        <v>0</v>
      </c>
      <c r="BD9" s="144">
        <f t="shared" si="35"/>
        <v>0</v>
      </c>
      <c r="BE9" s="144">
        <f t="shared" si="35"/>
        <v>0</v>
      </c>
      <c r="BF9" s="145"/>
      <c r="BG9" s="143">
        <f>IF($A9="",0,COCalc_LabUnnorm!CC8*100)</f>
        <v>0</v>
      </c>
      <c r="BH9" s="143">
        <f>IF($A9="",0,COCalc_LabUnnorm!CD8*100)</f>
        <v>0</v>
      </c>
      <c r="BI9" s="143">
        <f>IF($A9="",0,COCalc_LabUnnorm!CE8*100)</f>
        <v>0</v>
      </c>
      <c r="BJ9" s="143">
        <f>IF($A9="",0,COCalc_LabUnnorm!CF8*100)</f>
        <v>0</v>
      </c>
      <c r="BK9" s="143">
        <f>IF($A9="",0,COCalc_LabUnnorm!CG8*100)</f>
        <v>0</v>
      </c>
      <c r="BL9" s="143">
        <f>IF($A9="",0,COCalc_LabUnnorm!CH8*100)</f>
        <v>0</v>
      </c>
      <c r="BM9" s="144">
        <f t="shared" ref="BM9:BR9" si="36">IF($A9="","",IF(BG$132,IF(BG9&gt;=$K$3,"Y","N"),"--"))</f>
      </c>
      <c r="BN9" s="144">
        <f t="shared" si="36"/>
      </c>
      <c r="BO9" s="144">
        <f t="shared" si="36"/>
      </c>
      <c r="BP9" s="144">
        <f t="shared" si="36"/>
      </c>
      <c r="BQ9" s="144">
        <f t="shared" si="36"/>
      </c>
      <c r="BR9" s="144">
        <f t="shared" si="36"/>
      </c>
      <c r="BS9" s="144">
        <f t="shared" ref="BS9:BX9" si="37">IF(BG9&gt;=$K$3,1,0)</f>
        <v>0</v>
      </c>
      <c r="BT9" s="144">
        <f t="shared" si="37"/>
        <v>0</v>
      </c>
      <c r="BU9" s="144">
        <f t="shared" si="37"/>
        <v>0</v>
      </c>
      <c r="BV9" s="144">
        <f t="shared" si="37"/>
        <v>0</v>
      </c>
      <c r="BW9" s="144">
        <f t="shared" si="37"/>
        <v>0</v>
      </c>
      <c r="BX9" s="144">
        <f t="shared" si="37"/>
        <v>0</v>
      </c>
      <c r="BY9" s="145"/>
      <c r="BZ9" s="143">
        <f t="array" ref="BZ9:CE9">B9:G9*$H$143:$M$143+U9:Z9*$H$144:$M$144</f>
        <v>0</v>
      </c>
      <c r="CA9" s="143">
        <v>0</v>
      </c>
      <c r="CB9" s="143">
        <v>0</v>
      </c>
      <c r="CC9" s="143">
        <v>0</v>
      </c>
      <c r="CD9" s="143">
        <v>0</v>
      </c>
      <c r="CE9" s="143">
        <v>0</v>
      </c>
      <c r="CF9" s="144">
        <f t="shared" ref="CF9:CK9" si="38">IF($A9="","",IF(BZ$132,IF(BZ9&gt;=$K$3,"Y","N"),"--"))</f>
      </c>
      <c r="CG9" s="144">
        <f t="shared" si="38"/>
      </c>
      <c r="CH9" s="144">
        <f t="shared" si="38"/>
      </c>
      <c r="CI9" s="144">
        <f t="shared" si="38"/>
      </c>
      <c r="CJ9" s="144">
        <f t="shared" si="38"/>
      </c>
      <c r="CK9" s="144">
        <f t="shared" si="38"/>
      </c>
      <c r="CL9" s="144">
        <f t="shared" ref="CL9:CQ9" si="39">IF(BZ9&gt;=$K$3,1,0)</f>
        <v>0</v>
      </c>
      <c r="CM9" s="144">
        <f t="shared" si="39"/>
        <v>0</v>
      </c>
      <c r="CN9" s="144">
        <f t="shared" si="39"/>
        <v>0</v>
      </c>
      <c r="CO9" s="144">
        <f t="shared" si="39"/>
        <v>0</v>
      </c>
      <c r="CP9" s="144">
        <f t="shared" si="39"/>
        <v>0</v>
      </c>
      <c r="CQ9" s="144">
        <f t="shared" si="39"/>
        <v>0</v>
      </c>
    </row>
    <row r="10" ht="14.25" customHeight="1" spans="1:95" x14ac:dyDescent="0.25">
      <c r="A10" s="85">
        <f>IF(ISBLANK(CT!A36),"",CT!A36)</f>
      </c>
      <c r="B10" s="143">
        <f>COCalc!AB9*100</f>
        <v>0</v>
      </c>
      <c r="C10" s="143">
        <f>COCalc!AC9*100</f>
        <v>0</v>
      </c>
      <c r="D10" s="143">
        <f>COCalc!AD9*100</f>
        <v>0</v>
      </c>
      <c r="E10" s="143">
        <f>COCalc!AE9*100</f>
        <v>0</v>
      </c>
      <c r="F10" s="143">
        <f>COCalc!AF9*100</f>
        <v>0</v>
      </c>
      <c r="G10" s="143">
        <f>COCalc!AG9*100</f>
        <v>0</v>
      </c>
      <c r="H10" s="144">
        <f t="shared" ref="H10:M10" si="40">IF($A10="","",IF(B$132,IF(B10&gt;=$K$3,"Y","N"),"--"))</f>
      </c>
      <c r="I10" s="144">
        <f t="shared" si="40"/>
      </c>
      <c r="J10" s="144">
        <f t="shared" si="40"/>
      </c>
      <c r="K10" s="144">
        <f t="shared" si="40"/>
      </c>
      <c r="L10" s="144">
        <f t="shared" si="40"/>
      </c>
      <c r="M10" s="144">
        <f t="shared" si="40"/>
      </c>
      <c r="N10" s="144">
        <f t="shared" ref="N10:S10" si="41">IF(B10&gt;=$K$3,1,0)</f>
        <v>0</v>
      </c>
      <c r="O10" s="144">
        <f t="shared" si="41"/>
        <v>0</v>
      </c>
      <c r="P10" s="144">
        <f t="shared" si="41"/>
        <v>0</v>
      </c>
      <c r="Q10" s="144">
        <f t="shared" si="41"/>
        <v>0</v>
      </c>
      <c r="R10" s="144">
        <f t="shared" si="41"/>
        <v>0</v>
      </c>
      <c r="S10" s="144">
        <f t="shared" si="41"/>
        <v>0</v>
      </c>
      <c r="T10" s="128"/>
      <c r="U10" s="143">
        <f>IF($A10="",0,LabActivity!AK36*100)</f>
        <v>0</v>
      </c>
      <c r="V10" s="143">
        <f>IF($A10="",0,LabActivity!AL36*100)</f>
        <v>0</v>
      </c>
      <c r="W10" s="143">
        <f>IF($A10="",0,LabActivity!AM36*100)</f>
        <v>0</v>
      </c>
      <c r="X10" s="143">
        <f>IF($A10="",0,LabActivity!AN36*100)</f>
        <v>0</v>
      </c>
      <c r="Y10" s="143">
        <f>IF($A10="",0,LabActivity!AO36*100)</f>
        <v>0</v>
      </c>
      <c r="Z10" s="143">
        <f>IF($A10="",0,LabActivity!AP36*100)</f>
        <v>0</v>
      </c>
      <c r="AA10" s="144">
        <f t="shared" ref="AA10:AF10" si="42">IF($A10="","",IF(U$132,IF(U10&gt;=$K$3,"Y","N"),"--"))</f>
      </c>
      <c r="AB10" s="144">
        <f t="shared" si="42"/>
      </c>
      <c r="AC10" s="144">
        <f t="shared" si="42"/>
      </c>
      <c r="AD10" s="144">
        <f t="shared" si="42"/>
      </c>
      <c r="AE10" s="144">
        <f t="shared" si="42"/>
      </c>
      <c r="AF10" s="144">
        <f t="shared" si="42"/>
      </c>
      <c r="AG10" s="144">
        <f t="shared" ref="AG10:AL10" si="43">IF(U10&gt;=$K$3,1,0)</f>
        <v>0</v>
      </c>
      <c r="AH10" s="144">
        <f t="shared" si="43"/>
        <v>0</v>
      </c>
      <c r="AI10" s="144">
        <f t="shared" si="43"/>
        <v>0</v>
      </c>
      <c r="AJ10" s="144">
        <f t="shared" si="43"/>
        <v>0</v>
      </c>
      <c r="AK10" s="144">
        <f t="shared" si="43"/>
        <v>0</v>
      </c>
      <c r="AL10" s="144">
        <f t="shared" si="43"/>
        <v>0</v>
      </c>
      <c r="AM10" s="128"/>
      <c r="AN10" s="143">
        <f>IF($A10="",0,COCalc!CC9*100)</f>
        <v>0</v>
      </c>
      <c r="AO10" s="143">
        <f>IF($A10="",0,COCalc!CD9*100)</f>
        <v>0</v>
      </c>
      <c r="AP10" s="143">
        <f>IF($A10="",0,COCalc!CE9*100)</f>
        <v>0</v>
      </c>
      <c r="AQ10" s="143">
        <f>IF($A10="",0,COCalc!CF9*100)</f>
        <v>0</v>
      </c>
      <c r="AR10" s="143">
        <f>IF($A10="",0,COCalc!CG9*100)</f>
        <v>0</v>
      </c>
      <c r="AS10" s="143">
        <f>IF($A10="",0,COCalc!CH9*100)</f>
        <v>0</v>
      </c>
      <c r="AT10" s="144">
        <f t="shared" ref="AT10:AY10" si="44">IF($A10="","",IF(AN$132,IF(AN10&gt;=$K$3,"Y","N"),"--"))</f>
      </c>
      <c r="AU10" s="144">
        <f t="shared" si="44"/>
      </c>
      <c r="AV10" s="144">
        <f t="shared" si="44"/>
      </c>
      <c r="AW10" s="144">
        <f t="shared" si="44"/>
      </c>
      <c r="AX10" s="144">
        <f t="shared" si="44"/>
      </c>
      <c r="AY10" s="144">
        <f t="shared" si="44"/>
      </c>
      <c r="AZ10" s="144">
        <f t="shared" ref="AZ10:BE10" si="45">IF(AN10&gt;=$K$3,1,0)</f>
        <v>0</v>
      </c>
      <c r="BA10" s="144">
        <f t="shared" si="45"/>
        <v>0</v>
      </c>
      <c r="BB10" s="144">
        <f t="shared" si="45"/>
        <v>0</v>
      </c>
      <c r="BC10" s="144">
        <f t="shared" si="45"/>
        <v>0</v>
      </c>
      <c r="BD10" s="144">
        <f t="shared" si="45"/>
        <v>0</v>
      </c>
      <c r="BE10" s="144">
        <f t="shared" si="45"/>
        <v>0</v>
      </c>
      <c r="BF10" s="145"/>
      <c r="BG10" s="143">
        <f>IF($A10="",0,COCalc_LabUnnorm!CC9*100)</f>
        <v>0</v>
      </c>
      <c r="BH10" s="143">
        <f>IF($A10="",0,COCalc_LabUnnorm!CD9*100)</f>
        <v>0</v>
      </c>
      <c r="BI10" s="143">
        <f>IF($A10="",0,COCalc_LabUnnorm!CE9*100)</f>
        <v>0</v>
      </c>
      <c r="BJ10" s="143">
        <f>IF($A10="",0,COCalc_LabUnnorm!CF9*100)</f>
        <v>0</v>
      </c>
      <c r="BK10" s="143">
        <f>IF($A10="",0,COCalc_LabUnnorm!CG9*100)</f>
        <v>0</v>
      </c>
      <c r="BL10" s="143">
        <f>IF($A10="",0,COCalc_LabUnnorm!CH9*100)</f>
        <v>0</v>
      </c>
      <c r="BM10" s="144">
        <f t="shared" ref="BM10:BR10" si="46">IF($A10="","",IF(BG$132,IF(BG10&gt;=$K$3,"Y","N"),"--"))</f>
      </c>
      <c r="BN10" s="144">
        <f t="shared" si="46"/>
      </c>
      <c r="BO10" s="144">
        <f t="shared" si="46"/>
      </c>
      <c r="BP10" s="144">
        <f t="shared" si="46"/>
      </c>
      <c r="BQ10" s="144">
        <f t="shared" si="46"/>
      </c>
      <c r="BR10" s="144">
        <f t="shared" si="46"/>
      </c>
      <c r="BS10" s="144">
        <f t="shared" ref="BS10:BX10" si="47">IF(BG10&gt;=$K$3,1,0)</f>
        <v>0</v>
      </c>
      <c r="BT10" s="144">
        <f t="shared" si="47"/>
        <v>0</v>
      </c>
      <c r="BU10" s="144">
        <f t="shared" si="47"/>
        <v>0</v>
      </c>
      <c r="BV10" s="144">
        <f t="shared" si="47"/>
        <v>0</v>
      </c>
      <c r="BW10" s="144">
        <f t="shared" si="47"/>
        <v>0</v>
      </c>
      <c r="BX10" s="144">
        <f t="shared" si="47"/>
        <v>0</v>
      </c>
      <c r="BY10" s="145"/>
      <c r="BZ10" s="143">
        <f t="array" ref="BZ10:CE10">B10:G10*$H$143:$M$143+U10:Z10*$H$144:$M$144</f>
        <v>0</v>
      </c>
      <c r="CA10" s="143">
        <v>0</v>
      </c>
      <c r="CB10" s="143">
        <v>0</v>
      </c>
      <c r="CC10" s="143">
        <v>0</v>
      </c>
      <c r="CD10" s="143">
        <v>0</v>
      </c>
      <c r="CE10" s="143">
        <v>0</v>
      </c>
      <c r="CF10" s="144">
        <f t="shared" ref="CF10:CK10" si="48">IF($A10="","",IF(BZ$132,IF(BZ10&gt;=$K$3,"Y","N"),"--"))</f>
      </c>
      <c r="CG10" s="144">
        <f t="shared" si="48"/>
      </c>
      <c r="CH10" s="144">
        <f t="shared" si="48"/>
      </c>
      <c r="CI10" s="144">
        <f t="shared" si="48"/>
      </c>
      <c r="CJ10" s="144">
        <f t="shared" si="48"/>
      </c>
      <c r="CK10" s="144">
        <f t="shared" si="48"/>
      </c>
      <c r="CL10" s="144">
        <f t="shared" ref="CL10:CQ10" si="49">IF(BZ10&gt;=$K$3,1,0)</f>
        <v>0</v>
      </c>
      <c r="CM10" s="144">
        <f t="shared" si="49"/>
        <v>0</v>
      </c>
      <c r="CN10" s="144">
        <f t="shared" si="49"/>
        <v>0</v>
      </c>
      <c r="CO10" s="144">
        <f t="shared" si="49"/>
        <v>0</v>
      </c>
      <c r="CP10" s="144">
        <f t="shared" si="49"/>
        <v>0</v>
      </c>
      <c r="CQ10" s="144">
        <f t="shared" si="49"/>
        <v>0</v>
      </c>
    </row>
    <row r="11" ht="14.25" customHeight="1" spans="1:95" x14ac:dyDescent="0.25">
      <c r="A11" s="85">
        <f>IF(ISBLANK(CT!A37),"",CT!A37)</f>
      </c>
      <c r="B11" s="143">
        <f>COCalc!AB10*100</f>
        <v>0</v>
      </c>
      <c r="C11" s="143">
        <f>COCalc!AC10*100</f>
        <v>0</v>
      </c>
      <c r="D11" s="143">
        <f>COCalc!AD10*100</f>
        <v>0</v>
      </c>
      <c r="E11" s="143">
        <f>COCalc!AE10*100</f>
        <v>0</v>
      </c>
      <c r="F11" s="143">
        <f>COCalc!AF10*100</f>
        <v>0</v>
      </c>
      <c r="G11" s="143">
        <f>COCalc!AG10*100</f>
        <v>0</v>
      </c>
      <c r="H11" s="144">
        <f t="shared" ref="H11:M11" si="50">IF($A11="","",IF(B$132,IF(B11&gt;=$K$3,"Y","N"),"--"))</f>
      </c>
      <c r="I11" s="144">
        <f t="shared" si="50"/>
      </c>
      <c r="J11" s="144">
        <f t="shared" si="50"/>
      </c>
      <c r="K11" s="144">
        <f t="shared" si="50"/>
      </c>
      <c r="L11" s="144">
        <f t="shared" si="50"/>
      </c>
      <c r="M11" s="144">
        <f t="shared" si="50"/>
      </c>
      <c r="N11" s="144">
        <f t="shared" ref="N11:S11" si="51">IF(B11&gt;=$K$3,1,0)</f>
        <v>0</v>
      </c>
      <c r="O11" s="144">
        <f t="shared" si="51"/>
        <v>0</v>
      </c>
      <c r="P11" s="144">
        <f t="shared" si="51"/>
        <v>0</v>
      </c>
      <c r="Q11" s="144">
        <f t="shared" si="51"/>
        <v>0</v>
      </c>
      <c r="R11" s="144">
        <f t="shared" si="51"/>
        <v>0</v>
      </c>
      <c r="S11" s="144">
        <f t="shared" si="51"/>
        <v>0</v>
      </c>
      <c r="T11" s="128"/>
      <c r="U11" s="143">
        <f>IF($A11="",0,LabActivity!AK37*100)</f>
        <v>0</v>
      </c>
      <c r="V11" s="143">
        <f>IF($A11="",0,LabActivity!AL37*100)</f>
        <v>0</v>
      </c>
      <c r="W11" s="143">
        <f>IF($A11="",0,LabActivity!AM37*100)</f>
        <v>0</v>
      </c>
      <c r="X11" s="143">
        <f>IF($A11="",0,LabActivity!AN37*100)</f>
        <v>0</v>
      </c>
      <c r="Y11" s="143">
        <f>IF($A11="",0,LabActivity!AO37*100)</f>
        <v>0</v>
      </c>
      <c r="Z11" s="143">
        <f>IF($A11="",0,LabActivity!AP37*100)</f>
        <v>0</v>
      </c>
      <c r="AA11" s="144">
        <f t="shared" ref="AA11:AF11" si="52">IF($A11="","",IF(U$132,IF(U11&gt;=$K$3,"Y","N"),"--"))</f>
      </c>
      <c r="AB11" s="144">
        <f t="shared" si="52"/>
      </c>
      <c r="AC11" s="144">
        <f t="shared" si="52"/>
      </c>
      <c r="AD11" s="144">
        <f t="shared" si="52"/>
      </c>
      <c r="AE11" s="144">
        <f t="shared" si="52"/>
      </c>
      <c r="AF11" s="144">
        <f t="shared" si="52"/>
      </c>
      <c r="AG11" s="144">
        <f t="shared" ref="AG11:AL11" si="53">IF(U11&gt;=$K$3,1,0)</f>
        <v>0</v>
      </c>
      <c r="AH11" s="144">
        <f t="shared" si="53"/>
        <v>0</v>
      </c>
      <c r="AI11" s="144">
        <f t="shared" si="53"/>
        <v>0</v>
      </c>
      <c r="AJ11" s="144">
        <f t="shared" si="53"/>
        <v>0</v>
      </c>
      <c r="AK11" s="144">
        <f t="shared" si="53"/>
        <v>0</v>
      </c>
      <c r="AL11" s="144">
        <f t="shared" si="53"/>
        <v>0</v>
      </c>
      <c r="AM11" s="128"/>
      <c r="AN11" s="143">
        <f>IF($A11="",0,COCalc!CC10*100)</f>
        <v>0</v>
      </c>
      <c r="AO11" s="143">
        <f>IF($A11="",0,COCalc!CD10*100)</f>
        <v>0</v>
      </c>
      <c r="AP11" s="143">
        <f>IF($A11="",0,COCalc!CE10*100)</f>
        <v>0</v>
      </c>
      <c r="AQ11" s="143">
        <f>IF($A11="",0,COCalc!CF10*100)</f>
        <v>0</v>
      </c>
      <c r="AR11" s="143">
        <f>IF($A11="",0,COCalc!CG10*100)</f>
        <v>0</v>
      </c>
      <c r="AS11" s="143">
        <f>IF($A11="",0,COCalc!CH10*100)</f>
        <v>0</v>
      </c>
      <c r="AT11" s="144">
        <f t="shared" ref="AT11:AY11" si="54">IF($A11="","",IF(AN$132,IF(AN11&gt;=$K$3,"Y","N"),"--"))</f>
      </c>
      <c r="AU11" s="144">
        <f t="shared" si="54"/>
      </c>
      <c r="AV11" s="144">
        <f t="shared" si="54"/>
      </c>
      <c r="AW11" s="144">
        <f t="shared" si="54"/>
      </c>
      <c r="AX11" s="144">
        <f t="shared" si="54"/>
      </c>
      <c r="AY11" s="144">
        <f t="shared" si="54"/>
      </c>
      <c r="AZ11" s="144">
        <f t="shared" ref="AZ11:BE11" si="55">IF(AN11&gt;=$K$3,1,0)</f>
        <v>0</v>
      </c>
      <c r="BA11" s="144">
        <f t="shared" si="55"/>
        <v>0</v>
      </c>
      <c r="BB11" s="144">
        <f t="shared" si="55"/>
        <v>0</v>
      </c>
      <c r="BC11" s="144">
        <f t="shared" si="55"/>
        <v>0</v>
      </c>
      <c r="BD11" s="144">
        <f t="shared" si="55"/>
        <v>0</v>
      </c>
      <c r="BE11" s="144">
        <f t="shared" si="55"/>
        <v>0</v>
      </c>
      <c r="BF11" s="145"/>
      <c r="BG11" s="143">
        <f>IF($A11="",0,COCalc_LabUnnorm!CC10*100)</f>
        <v>0</v>
      </c>
      <c r="BH11" s="143">
        <f>IF($A11="",0,COCalc_LabUnnorm!CD10*100)</f>
        <v>0</v>
      </c>
      <c r="BI11" s="143">
        <f>IF($A11="",0,COCalc_LabUnnorm!CE10*100)</f>
        <v>0</v>
      </c>
      <c r="BJ11" s="143">
        <f>IF($A11="",0,COCalc_LabUnnorm!CF10*100)</f>
        <v>0</v>
      </c>
      <c r="BK11" s="143">
        <f>IF($A11="",0,COCalc_LabUnnorm!CG10*100)</f>
        <v>0</v>
      </c>
      <c r="BL11" s="143">
        <f>IF($A11="",0,COCalc_LabUnnorm!CH10*100)</f>
        <v>0</v>
      </c>
      <c r="BM11" s="144">
        <f t="shared" ref="BM11:BR11" si="56">IF($A11="","",IF(BG$132,IF(BG11&gt;=$K$3,"Y","N"),"--"))</f>
      </c>
      <c r="BN11" s="144">
        <f t="shared" si="56"/>
      </c>
      <c r="BO11" s="144">
        <f t="shared" si="56"/>
      </c>
      <c r="BP11" s="144">
        <f t="shared" si="56"/>
      </c>
      <c r="BQ11" s="144">
        <f t="shared" si="56"/>
      </c>
      <c r="BR11" s="144">
        <f t="shared" si="56"/>
      </c>
      <c r="BS11" s="144">
        <f t="shared" ref="BS11:BX11" si="57">IF(BG11&gt;=$K$3,1,0)</f>
        <v>0</v>
      </c>
      <c r="BT11" s="144">
        <f t="shared" si="57"/>
        <v>0</v>
      </c>
      <c r="BU11" s="144">
        <f t="shared" si="57"/>
        <v>0</v>
      </c>
      <c r="BV11" s="144">
        <f t="shared" si="57"/>
        <v>0</v>
      </c>
      <c r="BW11" s="144">
        <f t="shared" si="57"/>
        <v>0</v>
      </c>
      <c r="BX11" s="144">
        <f t="shared" si="57"/>
        <v>0</v>
      </c>
      <c r="BY11" s="145"/>
      <c r="BZ11" s="143">
        <f t="array" ref="BZ11:CE11">B11:G11*$H$143:$M$143+U11:Z11*$H$144:$M$144</f>
        <v>0</v>
      </c>
      <c r="CA11" s="143">
        <v>0</v>
      </c>
      <c r="CB11" s="143">
        <v>0</v>
      </c>
      <c r="CC11" s="143">
        <v>0</v>
      </c>
      <c r="CD11" s="143">
        <v>0</v>
      </c>
      <c r="CE11" s="143">
        <v>0</v>
      </c>
      <c r="CF11" s="144">
        <f t="shared" ref="CF11:CK11" si="58">IF($A11="","",IF(BZ$132,IF(BZ11&gt;=$K$3,"Y","N"),"--"))</f>
      </c>
      <c r="CG11" s="144">
        <f t="shared" si="58"/>
      </c>
      <c r="CH11" s="144">
        <f t="shared" si="58"/>
      </c>
      <c r="CI11" s="144">
        <f t="shared" si="58"/>
      </c>
      <c r="CJ11" s="144">
        <f t="shared" si="58"/>
      </c>
      <c r="CK11" s="144">
        <f t="shared" si="58"/>
      </c>
      <c r="CL11" s="144">
        <f t="shared" ref="CL11:CQ11" si="59">IF(BZ11&gt;=$K$3,1,0)</f>
        <v>0</v>
      </c>
      <c r="CM11" s="144">
        <f t="shared" si="59"/>
        <v>0</v>
      </c>
      <c r="CN11" s="144">
        <f t="shared" si="59"/>
        <v>0</v>
      </c>
      <c r="CO11" s="144">
        <f t="shared" si="59"/>
        <v>0</v>
      </c>
      <c r="CP11" s="144">
        <f t="shared" si="59"/>
        <v>0</v>
      </c>
      <c r="CQ11" s="144">
        <f t="shared" si="59"/>
        <v>0</v>
      </c>
    </row>
    <row r="12" ht="14.25" customHeight="1" spans="1:95" x14ac:dyDescent="0.25">
      <c r="A12" s="85">
        <f>IF(ISBLANK(CT!A38),"",CT!A38)</f>
      </c>
      <c r="B12" s="143">
        <f>COCalc!AB11*100</f>
        <v>0</v>
      </c>
      <c r="C12" s="143">
        <f>COCalc!AC11*100</f>
        <v>0</v>
      </c>
      <c r="D12" s="143">
        <f>COCalc!AD11*100</f>
        <v>0</v>
      </c>
      <c r="E12" s="143">
        <f>COCalc!AE11*100</f>
        <v>0</v>
      </c>
      <c r="F12" s="143">
        <f>COCalc!AF11*100</f>
        <v>0</v>
      </c>
      <c r="G12" s="143">
        <f>COCalc!AG11*100</f>
        <v>0</v>
      </c>
      <c r="H12" s="144">
        <f t="shared" ref="H12:M12" si="60">IF($A12="","",IF(B$132,IF(B12&gt;=$K$3,"Y","N"),"--"))</f>
      </c>
      <c r="I12" s="144">
        <f t="shared" si="60"/>
      </c>
      <c r="J12" s="144">
        <f t="shared" si="60"/>
      </c>
      <c r="K12" s="144">
        <f t="shared" si="60"/>
      </c>
      <c r="L12" s="144">
        <f t="shared" si="60"/>
      </c>
      <c r="M12" s="144">
        <f t="shared" si="60"/>
      </c>
      <c r="N12" s="144">
        <f t="shared" ref="N12:S12" si="61">IF(B12&gt;=$K$3,1,0)</f>
        <v>0</v>
      </c>
      <c r="O12" s="144">
        <f t="shared" si="61"/>
        <v>0</v>
      </c>
      <c r="P12" s="144">
        <f t="shared" si="61"/>
        <v>0</v>
      </c>
      <c r="Q12" s="144">
        <f t="shared" si="61"/>
        <v>0</v>
      </c>
      <c r="R12" s="144">
        <f t="shared" si="61"/>
        <v>0</v>
      </c>
      <c r="S12" s="144">
        <f t="shared" si="61"/>
        <v>0</v>
      </c>
      <c r="T12" s="128"/>
      <c r="U12" s="143">
        <f>IF($A12="",0,LabActivity!AK38*100)</f>
        <v>0</v>
      </c>
      <c r="V12" s="143">
        <f>IF($A12="",0,LabActivity!AL38*100)</f>
        <v>0</v>
      </c>
      <c r="W12" s="143">
        <f>IF($A12="",0,LabActivity!AM38*100)</f>
        <v>0</v>
      </c>
      <c r="X12" s="143">
        <f>IF($A12="",0,LabActivity!AN38*100)</f>
        <v>0</v>
      </c>
      <c r="Y12" s="143">
        <f>IF($A12="",0,LabActivity!AO38*100)</f>
        <v>0</v>
      </c>
      <c r="Z12" s="143">
        <f>IF($A12="",0,LabActivity!AP38*100)</f>
        <v>0</v>
      </c>
      <c r="AA12" s="144">
        <f t="shared" ref="AA12:AF12" si="62">IF($A12="","",IF(U$132,IF(U12&gt;=$K$3,"Y","N"),"--"))</f>
      </c>
      <c r="AB12" s="144">
        <f t="shared" si="62"/>
      </c>
      <c r="AC12" s="144">
        <f t="shared" si="62"/>
      </c>
      <c r="AD12" s="144">
        <f t="shared" si="62"/>
      </c>
      <c r="AE12" s="144">
        <f t="shared" si="62"/>
      </c>
      <c r="AF12" s="144">
        <f t="shared" si="62"/>
      </c>
      <c r="AG12" s="144">
        <f t="shared" ref="AG12:AL12" si="63">IF(U12&gt;=$K$3,1,0)</f>
        <v>0</v>
      </c>
      <c r="AH12" s="144">
        <f t="shared" si="63"/>
        <v>0</v>
      </c>
      <c r="AI12" s="144">
        <f t="shared" si="63"/>
        <v>0</v>
      </c>
      <c r="AJ12" s="144">
        <f t="shared" si="63"/>
        <v>0</v>
      </c>
      <c r="AK12" s="144">
        <f t="shared" si="63"/>
        <v>0</v>
      </c>
      <c r="AL12" s="144">
        <f t="shared" si="63"/>
        <v>0</v>
      </c>
      <c r="AM12" s="128"/>
      <c r="AN12" s="143">
        <f>IF($A12="",0,COCalc!CC11*100)</f>
        <v>0</v>
      </c>
      <c r="AO12" s="143">
        <f>IF($A12="",0,COCalc!CD11*100)</f>
        <v>0</v>
      </c>
      <c r="AP12" s="143">
        <f>IF($A12="",0,COCalc!CE11*100)</f>
        <v>0</v>
      </c>
      <c r="AQ12" s="143">
        <f>IF($A12="",0,COCalc!CF11*100)</f>
        <v>0</v>
      </c>
      <c r="AR12" s="143">
        <f>IF($A12="",0,COCalc!CG11*100)</f>
        <v>0</v>
      </c>
      <c r="AS12" s="143">
        <f>IF($A12="",0,COCalc!CH11*100)</f>
        <v>0</v>
      </c>
      <c r="AT12" s="144">
        <f t="shared" ref="AT12:AY12" si="64">IF($A12="","",IF(AN$132,IF(AN12&gt;=$K$3,"Y","N"),"--"))</f>
      </c>
      <c r="AU12" s="144">
        <f t="shared" si="64"/>
      </c>
      <c r="AV12" s="144">
        <f t="shared" si="64"/>
      </c>
      <c r="AW12" s="144">
        <f t="shared" si="64"/>
      </c>
      <c r="AX12" s="144">
        <f t="shared" si="64"/>
      </c>
      <c r="AY12" s="144">
        <f t="shared" si="64"/>
      </c>
      <c r="AZ12" s="144">
        <f t="shared" ref="AZ12:BE12" si="65">IF(AN12&gt;=$K$3,1,0)</f>
        <v>0</v>
      </c>
      <c r="BA12" s="144">
        <f t="shared" si="65"/>
        <v>0</v>
      </c>
      <c r="BB12" s="144">
        <f t="shared" si="65"/>
        <v>0</v>
      </c>
      <c r="BC12" s="144">
        <f t="shared" si="65"/>
        <v>0</v>
      </c>
      <c r="BD12" s="144">
        <f t="shared" si="65"/>
        <v>0</v>
      </c>
      <c r="BE12" s="144">
        <f t="shared" si="65"/>
        <v>0</v>
      </c>
      <c r="BF12" s="145"/>
      <c r="BG12" s="143">
        <f>IF($A12="",0,COCalc_LabUnnorm!CC11*100)</f>
        <v>0</v>
      </c>
      <c r="BH12" s="143">
        <f>IF($A12="",0,COCalc_LabUnnorm!CD11*100)</f>
        <v>0</v>
      </c>
      <c r="BI12" s="143">
        <f>IF($A12="",0,COCalc_LabUnnorm!CE11*100)</f>
        <v>0</v>
      </c>
      <c r="BJ12" s="143">
        <f>IF($A12="",0,COCalc_LabUnnorm!CF11*100)</f>
        <v>0</v>
      </c>
      <c r="BK12" s="143">
        <f>IF($A12="",0,COCalc_LabUnnorm!CG11*100)</f>
        <v>0</v>
      </c>
      <c r="BL12" s="143">
        <f>IF($A12="",0,COCalc_LabUnnorm!CH11*100)</f>
        <v>0</v>
      </c>
      <c r="BM12" s="144">
        <f t="shared" ref="BM12:BR12" si="66">IF($A12="","",IF(BG$132,IF(BG12&gt;=$K$3,"Y","N"),"--"))</f>
      </c>
      <c r="BN12" s="144">
        <f t="shared" si="66"/>
      </c>
      <c r="BO12" s="144">
        <f t="shared" si="66"/>
      </c>
      <c r="BP12" s="144">
        <f t="shared" si="66"/>
      </c>
      <c r="BQ12" s="144">
        <f t="shared" si="66"/>
      </c>
      <c r="BR12" s="144">
        <f t="shared" si="66"/>
      </c>
      <c r="BS12" s="144">
        <f t="shared" ref="BS12:BX12" si="67">IF(BG12&gt;=$K$3,1,0)</f>
        <v>0</v>
      </c>
      <c r="BT12" s="144">
        <f t="shared" si="67"/>
        <v>0</v>
      </c>
      <c r="BU12" s="144">
        <f t="shared" si="67"/>
        <v>0</v>
      </c>
      <c r="BV12" s="144">
        <f t="shared" si="67"/>
        <v>0</v>
      </c>
      <c r="BW12" s="144">
        <f t="shared" si="67"/>
        <v>0</v>
      </c>
      <c r="BX12" s="144">
        <f t="shared" si="67"/>
        <v>0</v>
      </c>
      <c r="BY12" s="145"/>
      <c r="BZ12" s="143">
        <f t="array" ref="BZ12:CE12">B12:G12*$H$143:$M$143+U12:Z12*$H$144:$M$144</f>
        <v>0</v>
      </c>
      <c r="CA12" s="143">
        <v>0</v>
      </c>
      <c r="CB12" s="143">
        <v>0</v>
      </c>
      <c r="CC12" s="143">
        <v>0</v>
      </c>
      <c r="CD12" s="143">
        <v>0</v>
      </c>
      <c r="CE12" s="143">
        <v>0</v>
      </c>
      <c r="CF12" s="144">
        <f t="shared" ref="CF12:CK12" si="68">IF($A12="","",IF(BZ$132,IF(BZ12&gt;=$K$3,"Y","N"),"--"))</f>
      </c>
      <c r="CG12" s="144">
        <f t="shared" si="68"/>
      </c>
      <c r="CH12" s="144">
        <f t="shared" si="68"/>
      </c>
      <c r="CI12" s="144">
        <f t="shared" si="68"/>
      </c>
      <c r="CJ12" s="144">
        <f t="shared" si="68"/>
      </c>
      <c r="CK12" s="144">
        <f t="shared" si="68"/>
      </c>
      <c r="CL12" s="144">
        <f t="shared" ref="CL12:CQ12" si="69">IF(BZ12&gt;=$K$3,1,0)</f>
        <v>0</v>
      </c>
      <c r="CM12" s="144">
        <f t="shared" si="69"/>
        <v>0</v>
      </c>
      <c r="CN12" s="144">
        <f t="shared" si="69"/>
        <v>0</v>
      </c>
      <c r="CO12" s="144">
        <f t="shared" si="69"/>
        <v>0</v>
      </c>
      <c r="CP12" s="144">
        <f t="shared" si="69"/>
        <v>0</v>
      </c>
      <c r="CQ12" s="144">
        <f t="shared" si="69"/>
        <v>0</v>
      </c>
    </row>
    <row r="13" ht="14.25" customHeight="1" spans="1:95" x14ac:dyDescent="0.25">
      <c r="A13" s="85">
        <f>IF(ISBLANK(CT!A39),"",CT!A39)</f>
      </c>
      <c r="B13" s="143">
        <f>COCalc!AB12*100</f>
        <v>0</v>
      </c>
      <c r="C13" s="143">
        <f>COCalc!AC12*100</f>
        <v>0</v>
      </c>
      <c r="D13" s="143">
        <f>COCalc!AD12*100</f>
        <v>0</v>
      </c>
      <c r="E13" s="143">
        <f>COCalc!AE12*100</f>
        <v>0</v>
      </c>
      <c r="F13" s="143">
        <f>COCalc!AF12*100</f>
        <v>0</v>
      </c>
      <c r="G13" s="143">
        <f>COCalc!AG12*100</f>
        <v>0</v>
      </c>
      <c r="H13" s="144">
        <f t="shared" ref="H13:M13" si="70">IF($A13="","",IF(B$132,IF(B13&gt;=$K$3,"Y","N"),"--"))</f>
      </c>
      <c r="I13" s="144">
        <f t="shared" si="70"/>
      </c>
      <c r="J13" s="144">
        <f t="shared" si="70"/>
      </c>
      <c r="K13" s="144">
        <f t="shared" si="70"/>
      </c>
      <c r="L13" s="144">
        <f t="shared" si="70"/>
      </c>
      <c r="M13" s="144">
        <f t="shared" si="70"/>
      </c>
      <c r="N13" s="144">
        <f t="shared" ref="N13:S13" si="71">IF(B13&gt;=$K$3,1,0)</f>
        <v>0</v>
      </c>
      <c r="O13" s="144">
        <f t="shared" si="71"/>
        <v>0</v>
      </c>
      <c r="P13" s="144">
        <f t="shared" si="71"/>
        <v>0</v>
      </c>
      <c r="Q13" s="144">
        <f t="shared" si="71"/>
        <v>0</v>
      </c>
      <c r="R13" s="144">
        <f t="shared" si="71"/>
        <v>0</v>
      </c>
      <c r="S13" s="144">
        <f t="shared" si="71"/>
        <v>0</v>
      </c>
      <c r="T13" s="128"/>
      <c r="U13" s="143">
        <f>IF($A13="",0,LabActivity!AK39*100)</f>
        <v>0</v>
      </c>
      <c r="V13" s="143">
        <f>IF($A13="",0,LabActivity!AL39*100)</f>
        <v>0</v>
      </c>
      <c r="W13" s="143">
        <f>IF($A13="",0,LabActivity!AM39*100)</f>
        <v>0</v>
      </c>
      <c r="X13" s="143">
        <f>IF($A13="",0,LabActivity!AN39*100)</f>
        <v>0</v>
      </c>
      <c r="Y13" s="143">
        <f>IF($A13="",0,LabActivity!AO39*100)</f>
        <v>0</v>
      </c>
      <c r="Z13" s="143">
        <f>IF($A13="",0,LabActivity!AP39*100)</f>
        <v>0</v>
      </c>
      <c r="AA13" s="144">
        <f t="shared" ref="AA13:AF13" si="72">IF($A13="","",IF(U$132,IF(U13&gt;=$K$3,"Y","N"),"--"))</f>
      </c>
      <c r="AB13" s="144">
        <f t="shared" si="72"/>
      </c>
      <c r="AC13" s="144">
        <f t="shared" si="72"/>
      </c>
      <c r="AD13" s="144">
        <f t="shared" si="72"/>
      </c>
      <c r="AE13" s="144">
        <f t="shared" si="72"/>
      </c>
      <c r="AF13" s="144">
        <f t="shared" si="72"/>
      </c>
      <c r="AG13" s="144">
        <f t="shared" ref="AG13:AL13" si="73">IF(U13&gt;=$K$3,1,0)</f>
        <v>0</v>
      </c>
      <c r="AH13" s="144">
        <f t="shared" si="73"/>
        <v>0</v>
      </c>
      <c r="AI13" s="144">
        <f t="shared" si="73"/>
        <v>0</v>
      </c>
      <c r="AJ13" s="144">
        <f t="shared" si="73"/>
        <v>0</v>
      </c>
      <c r="AK13" s="144">
        <f t="shared" si="73"/>
        <v>0</v>
      </c>
      <c r="AL13" s="144">
        <f t="shared" si="73"/>
        <v>0</v>
      </c>
      <c r="AM13" s="128"/>
      <c r="AN13" s="143">
        <f>IF($A13="",0,COCalc!CC12*100)</f>
        <v>0</v>
      </c>
      <c r="AO13" s="143">
        <f>IF($A13="",0,COCalc!CD12*100)</f>
        <v>0</v>
      </c>
      <c r="AP13" s="143">
        <f>IF($A13="",0,COCalc!CE12*100)</f>
        <v>0</v>
      </c>
      <c r="AQ13" s="143">
        <f>IF($A13="",0,COCalc!CF12*100)</f>
        <v>0</v>
      </c>
      <c r="AR13" s="143">
        <f>IF($A13="",0,COCalc!CG12*100)</f>
        <v>0</v>
      </c>
      <c r="AS13" s="143">
        <f>IF($A13="",0,COCalc!CH12*100)</f>
        <v>0</v>
      </c>
      <c r="AT13" s="144">
        <f t="shared" ref="AT13:AY13" si="74">IF($A13="","",IF(AN$132,IF(AN13&gt;=$K$3,"Y","N"),"--"))</f>
      </c>
      <c r="AU13" s="144">
        <f t="shared" si="74"/>
      </c>
      <c r="AV13" s="144">
        <f t="shared" si="74"/>
      </c>
      <c r="AW13" s="144">
        <f t="shared" si="74"/>
      </c>
      <c r="AX13" s="144">
        <f t="shared" si="74"/>
      </c>
      <c r="AY13" s="144">
        <f t="shared" si="74"/>
      </c>
      <c r="AZ13" s="144">
        <f t="shared" ref="AZ13:BE13" si="75">IF(AN13&gt;=$K$3,1,0)</f>
        <v>0</v>
      </c>
      <c r="BA13" s="144">
        <f t="shared" si="75"/>
        <v>0</v>
      </c>
      <c r="BB13" s="144">
        <f t="shared" si="75"/>
        <v>0</v>
      </c>
      <c r="BC13" s="144">
        <f t="shared" si="75"/>
        <v>0</v>
      </c>
      <c r="BD13" s="144">
        <f t="shared" si="75"/>
        <v>0</v>
      </c>
      <c r="BE13" s="144">
        <f t="shared" si="75"/>
        <v>0</v>
      </c>
      <c r="BF13" s="145"/>
      <c r="BG13" s="143">
        <f>IF($A13="",0,COCalc_LabUnnorm!CC12*100)</f>
        <v>0</v>
      </c>
      <c r="BH13" s="143">
        <f>IF($A13="",0,COCalc_LabUnnorm!CD12*100)</f>
        <v>0</v>
      </c>
      <c r="BI13" s="143">
        <f>IF($A13="",0,COCalc_LabUnnorm!CE12*100)</f>
        <v>0</v>
      </c>
      <c r="BJ13" s="143">
        <f>IF($A13="",0,COCalc_LabUnnorm!CF12*100)</f>
        <v>0</v>
      </c>
      <c r="BK13" s="143">
        <f>IF($A13="",0,COCalc_LabUnnorm!CG12*100)</f>
        <v>0</v>
      </c>
      <c r="BL13" s="143">
        <f>IF($A13="",0,COCalc_LabUnnorm!CH12*100)</f>
        <v>0</v>
      </c>
      <c r="BM13" s="144">
        <f t="shared" ref="BM13:BR13" si="76">IF($A13="","",IF(BG$132,IF(BG13&gt;=$K$3,"Y","N"),"--"))</f>
      </c>
      <c r="BN13" s="144">
        <f t="shared" si="76"/>
      </c>
      <c r="BO13" s="144">
        <f t="shared" si="76"/>
      </c>
      <c r="BP13" s="144">
        <f t="shared" si="76"/>
      </c>
      <c r="BQ13" s="144">
        <f t="shared" si="76"/>
      </c>
      <c r="BR13" s="144">
        <f t="shared" si="76"/>
      </c>
      <c r="BS13" s="144">
        <f t="shared" ref="BS13:BX13" si="77">IF(BG13&gt;=$K$3,1,0)</f>
        <v>0</v>
      </c>
      <c r="BT13" s="144">
        <f t="shared" si="77"/>
        <v>0</v>
      </c>
      <c r="BU13" s="144">
        <f t="shared" si="77"/>
        <v>0</v>
      </c>
      <c r="BV13" s="144">
        <f t="shared" si="77"/>
        <v>0</v>
      </c>
      <c r="BW13" s="144">
        <f t="shared" si="77"/>
        <v>0</v>
      </c>
      <c r="BX13" s="144">
        <f t="shared" si="77"/>
        <v>0</v>
      </c>
      <c r="BY13" s="145"/>
      <c r="BZ13" s="143">
        <f t="array" ref="BZ13:CE13">B13:G13*$H$143:$M$143+U13:Z13*$H$144:$M$144</f>
        <v>0</v>
      </c>
      <c r="CA13" s="143">
        <v>0</v>
      </c>
      <c r="CB13" s="143">
        <v>0</v>
      </c>
      <c r="CC13" s="143">
        <v>0</v>
      </c>
      <c r="CD13" s="143">
        <v>0</v>
      </c>
      <c r="CE13" s="143">
        <v>0</v>
      </c>
      <c r="CF13" s="144">
        <f t="shared" ref="CF13:CK13" si="78">IF($A13="","",IF(BZ$132,IF(BZ13&gt;=$K$3,"Y","N"),"--"))</f>
      </c>
      <c r="CG13" s="144">
        <f t="shared" si="78"/>
      </c>
      <c r="CH13" s="144">
        <f t="shared" si="78"/>
      </c>
      <c r="CI13" s="144">
        <f t="shared" si="78"/>
      </c>
      <c r="CJ13" s="144">
        <f t="shared" si="78"/>
      </c>
      <c r="CK13" s="144">
        <f t="shared" si="78"/>
      </c>
      <c r="CL13" s="144">
        <f t="shared" ref="CL13:CQ13" si="79">IF(BZ13&gt;=$K$3,1,0)</f>
        <v>0</v>
      </c>
      <c r="CM13" s="144">
        <f t="shared" si="79"/>
        <v>0</v>
      </c>
      <c r="CN13" s="144">
        <f t="shared" si="79"/>
        <v>0</v>
      </c>
      <c r="CO13" s="144">
        <f t="shared" si="79"/>
        <v>0</v>
      </c>
      <c r="CP13" s="144">
        <f t="shared" si="79"/>
        <v>0</v>
      </c>
      <c r="CQ13" s="144">
        <f t="shared" si="79"/>
        <v>0</v>
      </c>
    </row>
    <row r="14" ht="14.25" customHeight="1" spans="1:95" x14ac:dyDescent="0.25">
      <c r="A14" s="85">
        <f>IF(ISBLANK(CT!A40),"",CT!A40)</f>
      </c>
      <c r="B14" s="143">
        <f>COCalc!AB13*100</f>
        <v>0</v>
      </c>
      <c r="C14" s="143">
        <f>COCalc!AC13*100</f>
        <v>0</v>
      </c>
      <c r="D14" s="143">
        <f>COCalc!AD13*100</f>
        <v>0</v>
      </c>
      <c r="E14" s="143">
        <f>COCalc!AE13*100</f>
        <v>0</v>
      </c>
      <c r="F14" s="143">
        <f>COCalc!AF13*100</f>
        <v>0</v>
      </c>
      <c r="G14" s="143">
        <f>COCalc!AG13*100</f>
        <v>0</v>
      </c>
      <c r="H14" s="144">
        <f t="shared" ref="H14:M14" si="80">IF($A14="","",IF(B$132,IF(B14&gt;=$K$3,"Y","N"),"--"))</f>
      </c>
      <c r="I14" s="144">
        <f t="shared" si="80"/>
      </c>
      <c r="J14" s="144">
        <f t="shared" si="80"/>
      </c>
      <c r="K14" s="144">
        <f t="shared" si="80"/>
      </c>
      <c r="L14" s="144">
        <f t="shared" si="80"/>
      </c>
      <c r="M14" s="144">
        <f t="shared" si="80"/>
      </c>
      <c r="N14" s="144">
        <f t="shared" ref="N14:S14" si="81">IF(B14&gt;=$K$3,1,0)</f>
        <v>0</v>
      </c>
      <c r="O14" s="144">
        <f t="shared" si="81"/>
        <v>0</v>
      </c>
      <c r="P14" s="144">
        <f t="shared" si="81"/>
        <v>0</v>
      </c>
      <c r="Q14" s="144">
        <f t="shared" si="81"/>
        <v>0</v>
      </c>
      <c r="R14" s="144">
        <f t="shared" si="81"/>
        <v>0</v>
      </c>
      <c r="S14" s="144">
        <f t="shared" si="81"/>
        <v>0</v>
      </c>
      <c r="T14" s="128"/>
      <c r="U14" s="143">
        <f>IF($A14="",0,LabActivity!AK40*100)</f>
        <v>0</v>
      </c>
      <c r="V14" s="143">
        <f>IF($A14="",0,LabActivity!AL40*100)</f>
        <v>0</v>
      </c>
      <c r="W14" s="143">
        <f>IF($A14="",0,LabActivity!AM40*100)</f>
        <v>0</v>
      </c>
      <c r="X14" s="143">
        <f>IF($A14="",0,LabActivity!AN40*100)</f>
        <v>0</v>
      </c>
      <c r="Y14" s="143">
        <f>IF($A14="",0,LabActivity!AO40*100)</f>
        <v>0</v>
      </c>
      <c r="Z14" s="143">
        <f>IF($A14="",0,LabActivity!AP40*100)</f>
        <v>0</v>
      </c>
      <c r="AA14" s="144">
        <f t="shared" ref="AA14:AF14" si="82">IF($A14="","",IF(U$132,IF(U14&gt;=$K$3,"Y","N"),"--"))</f>
      </c>
      <c r="AB14" s="144">
        <f t="shared" si="82"/>
      </c>
      <c r="AC14" s="144">
        <f t="shared" si="82"/>
      </c>
      <c r="AD14" s="144">
        <f t="shared" si="82"/>
      </c>
      <c r="AE14" s="144">
        <f t="shared" si="82"/>
      </c>
      <c r="AF14" s="144">
        <f t="shared" si="82"/>
      </c>
      <c r="AG14" s="144">
        <f t="shared" ref="AG14:AL14" si="83">IF(U14&gt;=$K$3,1,0)</f>
        <v>0</v>
      </c>
      <c r="AH14" s="144">
        <f t="shared" si="83"/>
        <v>0</v>
      </c>
      <c r="AI14" s="144">
        <f t="shared" si="83"/>
        <v>0</v>
      </c>
      <c r="AJ14" s="144">
        <f t="shared" si="83"/>
        <v>0</v>
      </c>
      <c r="AK14" s="144">
        <f t="shared" si="83"/>
        <v>0</v>
      </c>
      <c r="AL14" s="144">
        <f t="shared" si="83"/>
        <v>0</v>
      </c>
      <c r="AM14" s="128"/>
      <c r="AN14" s="143">
        <f>IF($A14="",0,COCalc!CC13*100)</f>
        <v>0</v>
      </c>
      <c r="AO14" s="143">
        <f>IF($A14="",0,COCalc!CD13*100)</f>
        <v>0</v>
      </c>
      <c r="AP14" s="143">
        <f>IF($A14="",0,COCalc!CE13*100)</f>
        <v>0</v>
      </c>
      <c r="AQ14" s="143">
        <f>IF($A14="",0,COCalc!CF13*100)</f>
        <v>0</v>
      </c>
      <c r="AR14" s="143">
        <f>IF($A14="",0,COCalc!CG13*100)</f>
        <v>0</v>
      </c>
      <c r="AS14" s="143">
        <f>IF($A14="",0,COCalc!CH13*100)</f>
        <v>0</v>
      </c>
      <c r="AT14" s="144">
        <f t="shared" ref="AT14:AY14" si="84">IF($A14="","",IF(AN$132,IF(AN14&gt;=$K$3,"Y","N"),"--"))</f>
      </c>
      <c r="AU14" s="144">
        <f t="shared" si="84"/>
      </c>
      <c r="AV14" s="144">
        <f t="shared" si="84"/>
      </c>
      <c r="AW14" s="144">
        <f t="shared" si="84"/>
      </c>
      <c r="AX14" s="144">
        <f t="shared" si="84"/>
      </c>
      <c r="AY14" s="144">
        <f t="shared" si="84"/>
      </c>
      <c r="AZ14" s="144">
        <f t="shared" ref="AZ14:BE14" si="85">IF(AN14&gt;=$K$3,1,0)</f>
        <v>0</v>
      </c>
      <c r="BA14" s="144">
        <f t="shared" si="85"/>
        <v>0</v>
      </c>
      <c r="BB14" s="144">
        <f t="shared" si="85"/>
        <v>0</v>
      </c>
      <c r="BC14" s="144">
        <f t="shared" si="85"/>
        <v>0</v>
      </c>
      <c r="BD14" s="144">
        <f t="shared" si="85"/>
        <v>0</v>
      </c>
      <c r="BE14" s="144">
        <f t="shared" si="85"/>
        <v>0</v>
      </c>
      <c r="BF14" s="145"/>
      <c r="BG14" s="143">
        <f>IF($A14="",0,COCalc_LabUnnorm!CC13*100)</f>
        <v>0</v>
      </c>
      <c r="BH14" s="143">
        <f>IF($A14="",0,COCalc_LabUnnorm!CD13*100)</f>
        <v>0</v>
      </c>
      <c r="BI14" s="143">
        <f>IF($A14="",0,COCalc_LabUnnorm!CE13*100)</f>
        <v>0</v>
      </c>
      <c r="BJ14" s="143">
        <f>IF($A14="",0,COCalc_LabUnnorm!CF13*100)</f>
        <v>0</v>
      </c>
      <c r="BK14" s="143">
        <f>IF($A14="",0,COCalc_LabUnnorm!CG13*100)</f>
        <v>0</v>
      </c>
      <c r="BL14" s="143">
        <f>IF($A14="",0,COCalc_LabUnnorm!CH13*100)</f>
        <v>0</v>
      </c>
      <c r="BM14" s="144">
        <f t="shared" ref="BM14:BR14" si="86">IF($A14="","",IF(BG$132,IF(BG14&gt;=$K$3,"Y","N"),"--"))</f>
      </c>
      <c r="BN14" s="144">
        <f t="shared" si="86"/>
      </c>
      <c r="BO14" s="144">
        <f t="shared" si="86"/>
      </c>
      <c r="BP14" s="144">
        <f t="shared" si="86"/>
      </c>
      <c r="BQ14" s="144">
        <f t="shared" si="86"/>
      </c>
      <c r="BR14" s="144">
        <f t="shared" si="86"/>
      </c>
      <c r="BS14" s="144">
        <f t="shared" ref="BS14:BX14" si="87">IF(BG14&gt;=$K$3,1,0)</f>
        <v>0</v>
      </c>
      <c r="BT14" s="144">
        <f t="shared" si="87"/>
        <v>0</v>
      </c>
      <c r="BU14" s="144">
        <f t="shared" si="87"/>
        <v>0</v>
      </c>
      <c r="BV14" s="144">
        <f t="shared" si="87"/>
        <v>0</v>
      </c>
      <c r="BW14" s="144">
        <f t="shared" si="87"/>
        <v>0</v>
      </c>
      <c r="BX14" s="144">
        <f t="shared" si="87"/>
        <v>0</v>
      </c>
      <c r="BY14" s="145"/>
      <c r="BZ14" s="143">
        <f t="array" ref="BZ14:CE14">B14:G14*$H$143:$M$143+U14:Z14*$H$144:$M$144</f>
        <v>0</v>
      </c>
      <c r="CA14" s="143">
        <v>0</v>
      </c>
      <c r="CB14" s="143">
        <v>0</v>
      </c>
      <c r="CC14" s="143">
        <v>0</v>
      </c>
      <c r="CD14" s="143">
        <v>0</v>
      </c>
      <c r="CE14" s="143">
        <v>0</v>
      </c>
      <c r="CF14" s="144">
        <f t="shared" ref="CF14:CK14" si="88">IF($A14="","",IF(BZ$132,IF(BZ14&gt;=$K$3,"Y","N"),"--"))</f>
      </c>
      <c r="CG14" s="144">
        <f t="shared" si="88"/>
      </c>
      <c r="CH14" s="144">
        <f t="shared" si="88"/>
      </c>
      <c r="CI14" s="144">
        <f t="shared" si="88"/>
      </c>
      <c r="CJ14" s="144">
        <f t="shared" si="88"/>
      </c>
      <c r="CK14" s="144">
        <f t="shared" si="88"/>
      </c>
      <c r="CL14" s="144">
        <f t="shared" ref="CL14:CQ14" si="89">IF(BZ14&gt;=$K$3,1,0)</f>
        <v>0</v>
      </c>
      <c r="CM14" s="144">
        <f t="shared" si="89"/>
        <v>0</v>
      </c>
      <c r="CN14" s="144">
        <f t="shared" si="89"/>
        <v>0</v>
      </c>
      <c r="CO14" s="144">
        <f t="shared" si="89"/>
        <v>0</v>
      </c>
      <c r="CP14" s="144">
        <f t="shared" si="89"/>
        <v>0</v>
      </c>
      <c r="CQ14" s="144">
        <f t="shared" si="89"/>
        <v>0</v>
      </c>
    </row>
    <row r="15" ht="14.25" customHeight="1" spans="1:95" x14ac:dyDescent="0.25">
      <c r="A15" s="85">
        <f>IF(ISBLANK(CT!A41),"",CT!A41)</f>
      </c>
      <c r="B15" s="143">
        <f>COCalc!AB14*100</f>
        <v>0</v>
      </c>
      <c r="C15" s="143">
        <f>COCalc!AC14*100</f>
        <v>0</v>
      </c>
      <c r="D15" s="143">
        <f>COCalc!AD14*100</f>
        <v>0</v>
      </c>
      <c r="E15" s="143">
        <f>COCalc!AE14*100</f>
        <v>0</v>
      </c>
      <c r="F15" s="143">
        <f>COCalc!AF14*100</f>
        <v>0</v>
      </c>
      <c r="G15" s="143">
        <f>COCalc!AG14*100</f>
        <v>0</v>
      </c>
      <c r="H15" s="144">
        <f t="shared" ref="H15:M15" si="90">IF($A15="","",IF(B$132,IF(B15&gt;=$K$3,"Y","N"),"--"))</f>
      </c>
      <c r="I15" s="144">
        <f t="shared" si="90"/>
      </c>
      <c r="J15" s="144">
        <f t="shared" si="90"/>
      </c>
      <c r="K15" s="144">
        <f t="shared" si="90"/>
      </c>
      <c r="L15" s="144">
        <f t="shared" si="90"/>
      </c>
      <c r="M15" s="144">
        <f t="shared" si="90"/>
      </c>
      <c r="N15" s="144">
        <f t="shared" ref="N15:S15" si="91">IF(B15&gt;=$K$3,1,0)</f>
        <v>0</v>
      </c>
      <c r="O15" s="144">
        <f t="shared" si="91"/>
        <v>0</v>
      </c>
      <c r="P15" s="144">
        <f t="shared" si="91"/>
        <v>0</v>
      </c>
      <c r="Q15" s="144">
        <f t="shared" si="91"/>
        <v>0</v>
      </c>
      <c r="R15" s="144">
        <f t="shared" si="91"/>
        <v>0</v>
      </c>
      <c r="S15" s="144">
        <f t="shared" si="91"/>
        <v>0</v>
      </c>
      <c r="T15" s="128"/>
      <c r="U15" s="143">
        <f>IF($A15="",0,LabActivity!AK41*100)</f>
        <v>0</v>
      </c>
      <c r="V15" s="143">
        <f>IF($A15="",0,LabActivity!AL41*100)</f>
        <v>0</v>
      </c>
      <c r="W15" s="143">
        <f>IF($A15="",0,LabActivity!AM41*100)</f>
        <v>0</v>
      </c>
      <c r="X15" s="143">
        <f>IF($A15="",0,LabActivity!AN41*100)</f>
        <v>0</v>
      </c>
      <c r="Y15" s="143">
        <f>IF($A15="",0,LabActivity!AO41*100)</f>
        <v>0</v>
      </c>
      <c r="Z15" s="143">
        <f>IF($A15="",0,LabActivity!AP41*100)</f>
        <v>0</v>
      </c>
      <c r="AA15" s="144">
        <f t="shared" ref="AA15:AF15" si="92">IF($A15="","",IF(U$132,IF(U15&gt;=$K$3,"Y","N"),"--"))</f>
      </c>
      <c r="AB15" s="144">
        <f t="shared" si="92"/>
      </c>
      <c r="AC15" s="144">
        <f t="shared" si="92"/>
      </c>
      <c r="AD15" s="144">
        <f t="shared" si="92"/>
      </c>
      <c r="AE15" s="144">
        <f t="shared" si="92"/>
      </c>
      <c r="AF15" s="144">
        <f t="shared" si="92"/>
      </c>
      <c r="AG15" s="144">
        <f t="shared" ref="AG15:AL15" si="93">IF(U15&gt;=$K$3,1,0)</f>
        <v>0</v>
      </c>
      <c r="AH15" s="144">
        <f t="shared" si="93"/>
        <v>0</v>
      </c>
      <c r="AI15" s="144">
        <f t="shared" si="93"/>
        <v>0</v>
      </c>
      <c r="AJ15" s="144">
        <f t="shared" si="93"/>
        <v>0</v>
      </c>
      <c r="AK15" s="144">
        <f t="shared" si="93"/>
        <v>0</v>
      </c>
      <c r="AL15" s="144">
        <f t="shared" si="93"/>
        <v>0</v>
      </c>
      <c r="AM15" s="128"/>
      <c r="AN15" s="143">
        <f>IF($A15="",0,COCalc!CC14*100)</f>
        <v>0</v>
      </c>
      <c r="AO15" s="143">
        <f>IF($A15="",0,COCalc!CD14*100)</f>
        <v>0</v>
      </c>
      <c r="AP15" s="143">
        <f>IF($A15="",0,COCalc!CE14*100)</f>
        <v>0</v>
      </c>
      <c r="AQ15" s="143">
        <f>IF($A15="",0,COCalc!CF14*100)</f>
        <v>0</v>
      </c>
      <c r="AR15" s="143">
        <f>IF($A15="",0,COCalc!CG14*100)</f>
        <v>0</v>
      </c>
      <c r="AS15" s="143">
        <f>IF($A15="",0,COCalc!CH14*100)</f>
        <v>0</v>
      </c>
      <c r="AT15" s="144">
        <f t="shared" ref="AT15:AY15" si="94">IF($A15="","",IF(AN$132,IF(AN15&gt;=$K$3,"Y","N"),"--"))</f>
      </c>
      <c r="AU15" s="144">
        <f t="shared" si="94"/>
      </c>
      <c r="AV15" s="144">
        <f t="shared" si="94"/>
      </c>
      <c r="AW15" s="144">
        <f t="shared" si="94"/>
      </c>
      <c r="AX15" s="144">
        <f t="shared" si="94"/>
      </c>
      <c r="AY15" s="144">
        <f t="shared" si="94"/>
      </c>
      <c r="AZ15" s="144">
        <f t="shared" ref="AZ15:BE15" si="95">IF(AN15&gt;=$K$3,1,0)</f>
        <v>0</v>
      </c>
      <c r="BA15" s="144">
        <f t="shared" si="95"/>
        <v>0</v>
      </c>
      <c r="BB15" s="144">
        <f t="shared" si="95"/>
        <v>0</v>
      </c>
      <c r="BC15" s="144">
        <f t="shared" si="95"/>
        <v>0</v>
      </c>
      <c r="BD15" s="144">
        <f t="shared" si="95"/>
        <v>0</v>
      </c>
      <c r="BE15" s="144">
        <f t="shared" si="95"/>
        <v>0</v>
      </c>
      <c r="BF15" s="145"/>
      <c r="BG15" s="143">
        <f>IF($A15="",0,COCalc_LabUnnorm!CC14*100)</f>
        <v>0</v>
      </c>
      <c r="BH15" s="143">
        <f>IF($A15="",0,COCalc_LabUnnorm!CD14*100)</f>
        <v>0</v>
      </c>
      <c r="BI15" s="143">
        <f>IF($A15="",0,COCalc_LabUnnorm!CE14*100)</f>
        <v>0</v>
      </c>
      <c r="BJ15" s="143">
        <f>IF($A15="",0,COCalc_LabUnnorm!CF14*100)</f>
        <v>0</v>
      </c>
      <c r="BK15" s="143">
        <f>IF($A15="",0,COCalc_LabUnnorm!CG14*100)</f>
        <v>0</v>
      </c>
      <c r="BL15" s="143">
        <f>IF($A15="",0,COCalc_LabUnnorm!CH14*100)</f>
        <v>0</v>
      </c>
      <c r="BM15" s="144">
        <f t="shared" ref="BM15:BR15" si="96">IF($A15="","",IF(BG$132,IF(BG15&gt;=$K$3,"Y","N"),"--"))</f>
      </c>
      <c r="BN15" s="144">
        <f t="shared" si="96"/>
      </c>
      <c r="BO15" s="144">
        <f t="shared" si="96"/>
      </c>
      <c r="BP15" s="144">
        <f t="shared" si="96"/>
      </c>
      <c r="BQ15" s="144">
        <f t="shared" si="96"/>
      </c>
      <c r="BR15" s="144">
        <f t="shared" si="96"/>
      </c>
      <c r="BS15" s="144">
        <f t="shared" ref="BS15:BX15" si="97">IF(BG15&gt;=$K$3,1,0)</f>
        <v>0</v>
      </c>
      <c r="BT15" s="144">
        <f t="shared" si="97"/>
        <v>0</v>
      </c>
      <c r="BU15" s="144">
        <f t="shared" si="97"/>
        <v>0</v>
      </c>
      <c r="BV15" s="144">
        <f t="shared" si="97"/>
        <v>0</v>
      </c>
      <c r="BW15" s="144">
        <f t="shared" si="97"/>
        <v>0</v>
      </c>
      <c r="BX15" s="144">
        <f t="shared" si="97"/>
        <v>0</v>
      </c>
      <c r="BY15" s="145"/>
      <c r="BZ15" s="143">
        <f t="array" ref="BZ15:CE15">B15:G15*$H$143:$M$143+U15:Z15*$H$144:$M$144</f>
        <v>0</v>
      </c>
      <c r="CA15" s="143">
        <v>0</v>
      </c>
      <c r="CB15" s="143">
        <v>0</v>
      </c>
      <c r="CC15" s="143">
        <v>0</v>
      </c>
      <c r="CD15" s="143">
        <v>0</v>
      </c>
      <c r="CE15" s="143">
        <v>0</v>
      </c>
      <c r="CF15" s="144">
        <f t="shared" ref="CF15:CK15" si="98">IF($A15="","",IF(BZ$132,IF(BZ15&gt;=$K$3,"Y","N"),"--"))</f>
      </c>
      <c r="CG15" s="144">
        <f t="shared" si="98"/>
      </c>
      <c r="CH15" s="144">
        <f t="shared" si="98"/>
      </c>
      <c r="CI15" s="144">
        <f t="shared" si="98"/>
      </c>
      <c r="CJ15" s="144">
        <f t="shared" si="98"/>
      </c>
      <c r="CK15" s="144">
        <f t="shared" si="98"/>
      </c>
      <c r="CL15" s="144">
        <f t="shared" ref="CL15:CQ15" si="99">IF(BZ15&gt;=$K$3,1,0)</f>
        <v>0</v>
      </c>
      <c r="CM15" s="144">
        <f t="shared" si="99"/>
        <v>0</v>
      </c>
      <c r="CN15" s="144">
        <f t="shared" si="99"/>
        <v>0</v>
      </c>
      <c r="CO15" s="144">
        <f t="shared" si="99"/>
        <v>0</v>
      </c>
      <c r="CP15" s="144">
        <f t="shared" si="99"/>
        <v>0</v>
      </c>
      <c r="CQ15" s="144">
        <f t="shared" si="99"/>
        <v>0</v>
      </c>
    </row>
    <row r="16" ht="14.25" customHeight="1" spans="1:95" x14ac:dyDescent="0.25">
      <c r="A16" s="85">
        <f>IF(ISBLANK(CT!A42),"",CT!A42)</f>
      </c>
      <c r="B16" s="143">
        <f>COCalc!AB15*100</f>
        <v>0</v>
      </c>
      <c r="C16" s="143">
        <f>COCalc!AC15*100</f>
        <v>0</v>
      </c>
      <c r="D16" s="143">
        <f>COCalc!AD15*100</f>
        <v>0</v>
      </c>
      <c r="E16" s="143">
        <f>COCalc!AE15*100</f>
        <v>0</v>
      </c>
      <c r="F16" s="143">
        <f>COCalc!AF15*100</f>
        <v>0</v>
      </c>
      <c r="G16" s="143">
        <f>COCalc!AG15*100</f>
        <v>0</v>
      </c>
      <c r="H16" s="144">
        <f t="shared" ref="H16:M16" si="100">IF($A16="","",IF(B$132,IF(B16&gt;=$K$3,"Y","N"),"--"))</f>
      </c>
      <c r="I16" s="144">
        <f t="shared" si="100"/>
      </c>
      <c r="J16" s="144">
        <f t="shared" si="100"/>
      </c>
      <c r="K16" s="144">
        <f t="shared" si="100"/>
      </c>
      <c r="L16" s="144">
        <f t="shared" si="100"/>
      </c>
      <c r="M16" s="144">
        <f t="shared" si="100"/>
      </c>
      <c r="N16" s="144">
        <f t="shared" ref="N16:S16" si="101">IF(B16&gt;=$K$3,1,0)</f>
        <v>0</v>
      </c>
      <c r="O16" s="144">
        <f t="shared" si="101"/>
        <v>0</v>
      </c>
      <c r="P16" s="144">
        <f t="shared" si="101"/>
        <v>0</v>
      </c>
      <c r="Q16" s="144">
        <f t="shared" si="101"/>
        <v>0</v>
      </c>
      <c r="R16" s="144">
        <f t="shared" si="101"/>
        <v>0</v>
      </c>
      <c r="S16" s="144">
        <f t="shared" si="101"/>
        <v>0</v>
      </c>
      <c r="T16" s="128"/>
      <c r="U16" s="143">
        <f>IF($A16="",0,LabActivity!AK42*100)</f>
        <v>0</v>
      </c>
      <c r="V16" s="143">
        <f>IF($A16="",0,LabActivity!AL42*100)</f>
        <v>0</v>
      </c>
      <c r="W16" s="143">
        <f>IF($A16="",0,LabActivity!AM42*100)</f>
        <v>0</v>
      </c>
      <c r="X16" s="143">
        <f>IF($A16="",0,LabActivity!AN42*100)</f>
        <v>0</v>
      </c>
      <c r="Y16" s="143">
        <f>IF($A16="",0,LabActivity!AO42*100)</f>
        <v>0</v>
      </c>
      <c r="Z16" s="143">
        <f>IF($A16="",0,LabActivity!AP42*100)</f>
        <v>0</v>
      </c>
      <c r="AA16" s="144">
        <f t="shared" ref="AA16:AF16" si="102">IF($A16="","",IF(U$132,IF(U16&gt;=$K$3,"Y","N"),"--"))</f>
      </c>
      <c r="AB16" s="144">
        <f t="shared" si="102"/>
      </c>
      <c r="AC16" s="144">
        <f t="shared" si="102"/>
      </c>
      <c r="AD16" s="144">
        <f t="shared" si="102"/>
      </c>
      <c r="AE16" s="144">
        <f t="shared" si="102"/>
      </c>
      <c r="AF16" s="144">
        <f t="shared" si="102"/>
      </c>
      <c r="AG16" s="144">
        <f t="shared" ref="AG16:AL16" si="103">IF(U16&gt;=$K$3,1,0)</f>
        <v>0</v>
      </c>
      <c r="AH16" s="144">
        <f t="shared" si="103"/>
        <v>0</v>
      </c>
      <c r="AI16" s="144">
        <f t="shared" si="103"/>
        <v>0</v>
      </c>
      <c r="AJ16" s="144">
        <f t="shared" si="103"/>
        <v>0</v>
      </c>
      <c r="AK16" s="144">
        <f t="shared" si="103"/>
        <v>0</v>
      </c>
      <c r="AL16" s="144">
        <f t="shared" si="103"/>
        <v>0</v>
      </c>
      <c r="AM16" s="128"/>
      <c r="AN16" s="143">
        <f>IF($A16="",0,COCalc!CC15*100)</f>
        <v>0</v>
      </c>
      <c r="AO16" s="143">
        <f>IF($A16="",0,COCalc!CD15*100)</f>
        <v>0</v>
      </c>
      <c r="AP16" s="143">
        <f>IF($A16="",0,COCalc!CE15*100)</f>
        <v>0</v>
      </c>
      <c r="AQ16" s="143">
        <f>IF($A16="",0,COCalc!CF15*100)</f>
        <v>0</v>
      </c>
      <c r="AR16" s="143">
        <f>IF($A16="",0,COCalc!CG15*100)</f>
        <v>0</v>
      </c>
      <c r="AS16" s="143">
        <f>IF($A16="",0,COCalc!CH15*100)</f>
        <v>0</v>
      </c>
      <c r="AT16" s="144">
        <f t="shared" ref="AT16:AY16" si="104">IF($A16="","",IF(AN$132,IF(AN16&gt;=$K$3,"Y","N"),"--"))</f>
      </c>
      <c r="AU16" s="144">
        <f t="shared" si="104"/>
      </c>
      <c r="AV16" s="144">
        <f t="shared" si="104"/>
      </c>
      <c r="AW16" s="144">
        <f t="shared" si="104"/>
      </c>
      <c r="AX16" s="144">
        <f t="shared" si="104"/>
      </c>
      <c r="AY16" s="144">
        <f t="shared" si="104"/>
      </c>
      <c r="AZ16" s="144">
        <f t="shared" ref="AZ16:BE16" si="105">IF(AN16&gt;=$K$3,1,0)</f>
        <v>0</v>
      </c>
      <c r="BA16" s="144">
        <f t="shared" si="105"/>
        <v>0</v>
      </c>
      <c r="BB16" s="144">
        <f t="shared" si="105"/>
        <v>0</v>
      </c>
      <c r="BC16" s="144">
        <f t="shared" si="105"/>
        <v>0</v>
      </c>
      <c r="BD16" s="144">
        <f t="shared" si="105"/>
        <v>0</v>
      </c>
      <c r="BE16" s="144">
        <f t="shared" si="105"/>
        <v>0</v>
      </c>
      <c r="BF16" s="145"/>
      <c r="BG16" s="143">
        <f>IF($A16="",0,COCalc_LabUnnorm!CC15*100)</f>
        <v>0</v>
      </c>
      <c r="BH16" s="143">
        <f>IF($A16="",0,COCalc_LabUnnorm!CD15*100)</f>
        <v>0</v>
      </c>
      <c r="BI16" s="143">
        <f>IF($A16="",0,COCalc_LabUnnorm!CE15*100)</f>
        <v>0</v>
      </c>
      <c r="BJ16" s="143">
        <f>IF($A16="",0,COCalc_LabUnnorm!CF15*100)</f>
        <v>0</v>
      </c>
      <c r="BK16" s="143">
        <f>IF($A16="",0,COCalc_LabUnnorm!CG15*100)</f>
        <v>0</v>
      </c>
      <c r="BL16" s="143">
        <f>IF($A16="",0,COCalc_LabUnnorm!CH15*100)</f>
        <v>0</v>
      </c>
      <c r="BM16" s="144">
        <f t="shared" ref="BM16:BR16" si="106">IF($A16="","",IF(BG$132,IF(BG16&gt;=$K$3,"Y","N"),"--"))</f>
      </c>
      <c r="BN16" s="144">
        <f t="shared" si="106"/>
      </c>
      <c r="BO16" s="144">
        <f t="shared" si="106"/>
      </c>
      <c r="BP16" s="144">
        <f t="shared" si="106"/>
      </c>
      <c r="BQ16" s="144">
        <f t="shared" si="106"/>
      </c>
      <c r="BR16" s="144">
        <f t="shared" si="106"/>
      </c>
      <c r="BS16" s="144">
        <f t="shared" ref="BS16:BX16" si="107">IF(BG16&gt;=$K$3,1,0)</f>
        <v>0</v>
      </c>
      <c r="BT16" s="144">
        <f t="shared" si="107"/>
        <v>0</v>
      </c>
      <c r="BU16" s="144">
        <f t="shared" si="107"/>
        <v>0</v>
      </c>
      <c r="BV16" s="144">
        <f t="shared" si="107"/>
        <v>0</v>
      </c>
      <c r="BW16" s="144">
        <f t="shared" si="107"/>
        <v>0</v>
      </c>
      <c r="BX16" s="144">
        <f t="shared" si="107"/>
        <v>0</v>
      </c>
      <c r="BY16" s="145"/>
      <c r="BZ16" s="143">
        <f t="array" ref="BZ16:CE16">B16:G16*$H$143:$M$143+U16:Z16*$H$144:$M$144</f>
        <v>0</v>
      </c>
      <c r="CA16" s="143">
        <v>0</v>
      </c>
      <c r="CB16" s="143">
        <v>0</v>
      </c>
      <c r="CC16" s="143">
        <v>0</v>
      </c>
      <c r="CD16" s="143">
        <v>0</v>
      </c>
      <c r="CE16" s="143">
        <v>0</v>
      </c>
      <c r="CF16" s="144">
        <f t="shared" ref="CF16:CK16" si="108">IF($A16="","",IF(BZ$132,IF(BZ16&gt;=$K$3,"Y","N"),"--"))</f>
      </c>
      <c r="CG16" s="144">
        <f t="shared" si="108"/>
      </c>
      <c r="CH16" s="144">
        <f t="shared" si="108"/>
      </c>
      <c r="CI16" s="144">
        <f t="shared" si="108"/>
      </c>
      <c r="CJ16" s="144">
        <f t="shared" si="108"/>
      </c>
      <c r="CK16" s="144">
        <f t="shared" si="108"/>
      </c>
      <c r="CL16" s="144">
        <f t="shared" ref="CL16:CQ16" si="109">IF(BZ16&gt;=$K$3,1,0)</f>
        <v>0</v>
      </c>
      <c r="CM16" s="144">
        <f t="shared" si="109"/>
        <v>0</v>
      </c>
      <c r="CN16" s="144">
        <f t="shared" si="109"/>
        <v>0</v>
      </c>
      <c r="CO16" s="144">
        <f t="shared" si="109"/>
        <v>0</v>
      </c>
      <c r="CP16" s="144">
        <f t="shared" si="109"/>
        <v>0</v>
      </c>
      <c r="CQ16" s="144">
        <f t="shared" si="109"/>
        <v>0</v>
      </c>
    </row>
    <row r="17" ht="14.25" customHeight="1" spans="1:95" x14ac:dyDescent="0.25">
      <c r="A17" s="85">
        <f>IF(ISBLANK(CT!A43),"",CT!A43)</f>
      </c>
      <c r="B17" s="143">
        <f>COCalc!AB16*100</f>
        <v>0</v>
      </c>
      <c r="C17" s="143">
        <f>COCalc!AC16*100</f>
        <v>0</v>
      </c>
      <c r="D17" s="143">
        <f>COCalc!AD16*100</f>
        <v>0</v>
      </c>
      <c r="E17" s="143">
        <f>COCalc!AE16*100</f>
        <v>0</v>
      </c>
      <c r="F17" s="143">
        <f>COCalc!AF16*100</f>
        <v>0</v>
      </c>
      <c r="G17" s="143">
        <f>COCalc!AG16*100</f>
        <v>0</v>
      </c>
      <c r="H17" s="144">
        <f t="shared" ref="H17:M17" si="110">IF($A17="","",IF(B$132,IF(B17&gt;=$K$3,"Y","N"),"--"))</f>
      </c>
      <c r="I17" s="144">
        <f t="shared" si="110"/>
      </c>
      <c r="J17" s="144">
        <f t="shared" si="110"/>
      </c>
      <c r="K17" s="144">
        <f t="shared" si="110"/>
      </c>
      <c r="L17" s="144">
        <f t="shared" si="110"/>
      </c>
      <c r="M17" s="144">
        <f t="shared" si="110"/>
      </c>
      <c r="N17" s="144">
        <f t="shared" ref="N17:S17" si="111">IF(B17&gt;=$K$3,1,0)</f>
        <v>0</v>
      </c>
      <c r="O17" s="144">
        <f t="shared" si="111"/>
        <v>0</v>
      </c>
      <c r="P17" s="144">
        <f t="shared" si="111"/>
        <v>0</v>
      </c>
      <c r="Q17" s="144">
        <f t="shared" si="111"/>
        <v>0</v>
      </c>
      <c r="R17" s="144">
        <f t="shared" si="111"/>
        <v>0</v>
      </c>
      <c r="S17" s="144">
        <f t="shared" si="111"/>
        <v>0</v>
      </c>
      <c r="T17" s="128"/>
      <c r="U17" s="143">
        <f>IF($A17="",0,LabActivity!AK43*100)</f>
        <v>0</v>
      </c>
      <c r="V17" s="143">
        <f>IF($A17="",0,LabActivity!AL43*100)</f>
        <v>0</v>
      </c>
      <c r="W17" s="143">
        <f>IF($A17="",0,LabActivity!AM43*100)</f>
        <v>0</v>
      </c>
      <c r="X17" s="143">
        <f>IF($A17="",0,LabActivity!AN43*100)</f>
        <v>0</v>
      </c>
      <c r="Y17" s="143">
        <f>IF($A17="",0,LabActivity!AO43*100)</f>
        <v>0</v>
      </c>
      <c r="Z17" s="143">
        <f>IF($A17="",0,LabActivity!AP43*100)</f>
        <v>0</v>
      </c>
      <c r="AA17" s="144">
        <f t="shared" ref="AA17:AF17" si="112">IF($A17="","",IF(U$132,IF(U17&gt;=$K$3,"Y","N"),"--"))</f>
      </c>
      <c r="AB17" s="144">
        <f t="shared" si="112"/>
      </c>
      <c r="AC17" s="144">
        <f t="shared" si="112"/>
      </c>
      <c r="AD17" s="144">
        <f t="shared" si="112"/>
      </c>
      <c r="AE17" s="144">
        <f t="shared" si="112"/>
      </c>
      <c r="AF17" s="144">
        <f t="shared" si="112"/>
      </c>
      <c r="AG17" s="144">
        <f t="shared" ref="AG17:AL17" si="113">IF(U17&gt;=$K$3,1,0)</f>
        <v>0</v>
      </c>
      <c r="AH17" s="144">
        <f t="shared" si="113"/>
        <v>0</v>
      </c>
      <c r="AI17" s="144">
        <f t="shared" si="113"/>
        <v>0</v>
      </c>
      <c r="AJ17" s="144">
        <f t="shared" si="113"/>
        <v>0</v>
      </c>
      <c r="AK17" s="144">
        <f t="shared" si="113"/>
        <v>0</v>
      </c>
      <c r="AL17" s="144">
        <f t="shared" si="113"/>
        <v>0</v>
      </c>
      <c r="AM17" s="128"/>
      <c r="AN17" s="143">
        <f>IF($A17="",0,COCalc!CC16*100)</f>
        <v>0</v>
      </c>
      <c r="AO17" s="143">
        <f>IF($A17="",0,COCalc!CD16*100)</f>
        <v>0</v>
      </c>
      <c r="AP17" s="143">
        <f>IF($A17="",0,COCalc!CE16*100)</f>
        <v>0</v>
      </c>
      <c r="AQ17" s="143">
        <f>IF($A17="",0,COCalc!CF16*100)</f>
        <v>0</v>
      </c>
      <c r="AR17" s="143">
        <f>IF($A17="",0,COCalc!CG16*100)</f>
        <v>0</v>
      </c>
      <c r="AS17" s="143">
        <f>IF($A17="",0,COCalc!CH16*100)</f>
        <v>0</v>
      </c>
      <c r="AT17" s="144">
        <f t="shared" ref="AT17:AY17" si="114">IF($A17="","",IF(AN$132,IF(AN17&gt;=$K$3,"Y","N"),"--"))</f>
      </c>
      <c r="AU17" s="144">
        <f t="shared" si="114"/>
      </c>
      <c r="AV17" s="144">
        <f t="shared" si="114"/>
      </c>
      <c r="AW17" s="144">
        <f t="shared" si="114"/>
      </c>
      <c r="AX17" s="144">
        <f t="shared" si="114"/>
      </c>
      <c r="AY17" s="144">
        <f t="shared" si="114"/>
      </c>
      <c r="AZ17" s="144">
        <f t="shared" ref="AZ17:BE17" si="115">IF(AN17&gt;=$K$3,1,0)</f>
        <v>0</v>
      </c>
      <c r="BA17" s="144">
        <f t="shared" si="115"/>
        <v>0</v>
      </c>
      <c r="BB17" s="144">
        <f t="shared" si="115"/>
        <v>0</v>
      </c>
      <c r="BC17" s="144">
        <f t="shared" si="115"/>
        <v>0</v>
      </c>
      <c r="BD17" s="144">
        <f t="shared" si="115"/>
        <v>0</v>
      </c>
      <c r="BE17" s="144">
        <f t="shared" si="115"/>
        <v>0</v>
      </c>
      <c r="BF17" s="145"/>
      <c r="BG17" s="143">
        <f>IF($A17="",0,COCalc_LabUnnorm!CC16*100)</f>
        <v>0</v>
      </c>
      <c r="BH17" s="143">
        <f>IF($A17="",0,COCalc_LabUnnorm!CD16*100)</f>
        <v>0</v>
      </c>
      <c r="BI17" s="143">
        <f>IF($A17="",0,COCalc_LabUnnorm!CE16*100)</f>
        <v>0</v>
      </c>
      <c r="BJ17" s="143">
        <f>IF($A17="",0,COCalc_LabUnnorm!CF16*100)</f>
        <v>0</v>
      </c>
      <c r="BK17" s="143">
        <f>IF($A17="",0,COCalc_LabUnnorm!CG16*100)</f>
        <v>0</v>
      </c>
      <c r="BL17" s="143">
        <f>IF($A17="",0,COCalc_LabUnnorm!CH16*100)</f>
        <v>0</v>
      </c>
      <c r="BM17" s="144">
        <f t="shared" ref="BM17:BR17" si="116">IF($A17="","",IF(BG$132,IF(BG17&gt;=$K$3,"Y","N"),"--"))</f>
      </c>
      <c r="BN17" s="144">
        <f t="shared" si="116"/>
      </c>
      <c r="BO17" s="144">
        <f t="shared" si="116"/>
      </c>
      <c r="BP17" s="144">
        <f t="shared" si="116"/>
      </c>
      <c r="BQ17" s="144">
        <f t="shared" si="116"/>
      </c>
      <c r="BR17" s="144">
        <f t="shared" si="116"/>
      </c>
      <c r="BS17" s="144">
        <f t="shared" ref="BS17:BX17" si="117">IF(BG17&gt;=$K$3,1,0)</f>
        <v>0</v>
      </c>
      <c r="BT17" s="144">
        <f t="shared" si="117"/>
        <v>0</v>
      </c>
      <c r="BU17" s="144">
        <f t="shared" si="117"/>
        <v>0</v>
      </c>
      <c r="BV17" s="144">
        <f t="shared" si="117"/>
        <v>0</v>
      </c>
      <c r="BW17" s="144">
        <f t="shared" si="117"/>
        <v>0</v>
      </c>
      <c r="BX17" s="144">
        <f t="shared" si="117"/>
        <v>0</v>
      </c>
      <c r="BY17" s="145"/>
      <c r="BZ17" s="143">
        <f t="array" ref="BZ17:CE17">B17:G17*$H$143:$M$143+U17:Z17*$H$144:$M$144</f>
        <v>0</v>
      </c>
      <c r="CA17" s="143">
        <v>0</v>
      </c>
      <c r="CB17" s="143">
        <v>0</v>
      </c>
      <c r="CC17" s="143">
        <v>0</v>
      </c>
      <c r="CD17" s="143">
        <v>0</v>
      </c>
      <c r="CE17" s="143">
        <v>0</v>
      </c>
      <c r="CF17" s="144">
        <f t="shared" ref="CF17:CK17" si="118">IF($A17="","",IF(BZ$132,IF(BZ17&gt;=$K$3,"Y","N"),"--"))</f>
      </c>
      <c r="CG17" s="144">
        <f t="shared" si="118"/>
      </c>
      <c r="CH17" s="144">
        <f t="shared" si="118"/>
      </c>
      <c r="CI17" s="144">
        <f t="shared" si="118"/>
      </c>
      <c r="CJ17" s="144">
        <f t="shared" si="118"/>
      </c>
      <c r="CK17" s="144">
        <f t="shared" si="118"/>
      </c>
      <c r="CL17" s="144">
        <f t="shared" ref="CL17:CQ17" si="119">IF(BZ17&gt;=$K$3,1,0)</f>
        <v>0</v>
      </c>
      <c r="CM17" s="144">
        <f t="shared" si="119"/>
        <v>0</v>
      </c>
      <c r="CN17" s="144">
        <f t="shared" si="119"/>
        <v>0</v>
      </c>
      <c r="CO17" s="144">
        <f t="shared" si="119"/>
        <v>0</v>
      </c>
      <c r="CP17" s="144">
        <f t="shared" si="119"/>
        <v>0</v>
      </c>
      <c r="CQ17" s="144">
        <f t="shared" si="119"/>
        <v>0</v>
      </c>
    </row>
    <row r="18" ht="14.25" customHeight="1" spans="1:95" x14ac:dyDescent="0.25">
      <c r="A18" s="85">
        <f>IF(ISBLANK(CT!A44),"",CT!A44)</f>
      </c>
      <c r="B18" s="143">
        <f>COCalc!AB17*100</f>
        <v>0</v>
      </c>
      <c r="C18" s="143">
        <f>COCalc!AC17*100</f>
        <v>0</v>
      </c>
      <c r="D18" s="143">
        <f>COCalc!AD17*100</f>
        <v>0</v>
      </c>
      <c r="E18" s="143">
        <f>COCalc!AE17*100</f>
        <v>0</v>
      </c>
      <c r="F18" s="143">
        <f>COCalc!AF17*100</f>
        <v>0</v>
      </c>
      <c r="G18" s="143">
        <f>COCalc!AG17*100</f>
        <v>0</v>
      </c>
      <c r="H18" s="144">
        <f t="shared" ref="H18:M18" si="120">IF($A18="","",IF(B$132,IF(B18&gt;=$K$3,"Y","N"),"--"))</f>
      </c>
      <c r="I18" s="144">
        <f t="shared" si="120"/>
      </c>
      <c r="J18" s="144">
        <f t="shared" si="120"/>
      </c>
      <c r="K18" s="144">
        <f t="shared" si="120"/>
      </c>
      <c r="L18" s="144">
        <f t="shared" si="120"/>
      </c>
      <c r="M18" s="144">
        <f t="shared" si="120"/>
      </c>
      <c r="N18" s="144">
        <f t="shared" ref="N18:S18" si="121">IF(B18&gt;=$K$3,1,0)</f>
        <v>0</v>
      </c>
      <c r="O18" s="144">
        <f t="shared" si="121"/>
        <v>0</v>
      </c>
      <c r="P18" s="144">
        <f t="shared" si="121"/>
        <v>0</v>
      </c>
      <c r="Q18" s="144">
        <f t="shared" si="121"/>
        <v>0</v>
      </c>
      <c r="R18" s="144">
        <f t="shared" si="121"/>
        <v>0</v>
      </c>
      <c r="S18" s="144">
        <f t="shared" si="121"/>
        <v>0</v>
      </c>
      <c r="T18" s="128"/>
      <c r="U18" s="143">
        <f>IF($A18="",0,LabActivity!AK44*100)</f>
        <v>0</v>
      </c>
      <c r="V18" s="143">
        <f>IF($A18="",0,LabActivity!AL44*100)</f>
        <v>0</v>
      </c>
      <c r="W18" s="143">
        <f>IF($A18="",0,LabActivity!AM44*100)</f>
        <v>0</v>
      </c>
      <c r="X18" s="143">
        <f>IF($A18="",0,LabActivity!AN44*100)</f>
        <v>0</v>
      </c>
      <c r="Y18" s="143">
        <f>IF($A18="",0,LabActivity!AO44*100)</f>
        <v>0</v>
      </c>
      <c r="Z18" s="143">
        <f>IF($A18="",0,LabActivity!AP44*100)</f>
        <v>0</v>
      </c>
      <c r="AA18" s="144">
        <f t="shared" ref="AA18:AF18" si="122">IF($A18="","",IF(U$132,IF(U18&gt;=$K$3,"Y","N"),"--"))</f>
      </c>
      <c r="AB18" s="144">
        <f t="shared" si="122"/>
      </c>
      <c r="AC18" s="144">
        <f t="shared" si="122"/>
      </c>
      <c r="AD18" s="144">
        <f t="shared" si="122"/>
      </c>
      <c r="AE18" s="144">
        <f t="shared" si="122"/>
      </c>
      <c r="AF18" s="144">
        <f t="shared" si="122"/>
      </c>
      <c r="AG18" s="144">
        <f t="shared" ref="AG18:AL18" si="123">IF(U18&gt;=$K$3,1,0)</f>
        <v>0</v>
      </c>
      <c r="AH18" s="144">
        <f t="shared" si="123"/>
        <v>0</v>
      </c>
      <c r="AI18" s="144">
        <f t="shared" si="123"/>
        <v>0</v>
      </c>
      <c r="AJ18" s="144">
        <f t="shared" si="123"/>
        <v>0</v>
      </c>
      <c r="AK18" s="144">
        <f t="shared" si="123"/>
        <v>0</v>
      </c>
      <c r="AL18" s="144">
        <f t="shared" si="123"/>
        <v>0</v>
      </c>
      <c r="AM18" s="128"/>
      <c r="AN18" s="143">
        <f>IF($A18="",0,COCalc!CC17*100)</f>
        <v>0</v>
      </c>
      <c r="AO18" s="143">
        <f>IF($A18="",0,COCalc!CD17*100)</f>
        <v>0</v>
      </c>
      <c r="AP18" s="143">
        <f>IF($A18="",0,COCalc!CE17*100)</f>
        <v>0</v>
      </c>
      <c r="AQ18" s="143">
        <f>IF($A18="",0,COCalc!CF17*100)</f>
        <v>0</v>
      </c>
      <c r="AR18" s="143">
        <f>IF($A18="",0,COCalc!CG17*100)</f>
        <v>0</v>
      </c>
      <c r="AS18" s="143">
        <f>IF($A18="",0,COCalc!CH17*100)</f>
        <v>0</v>
      </c>
      <c r="AT18" s="144">
        <f t="shared" ref="AT18:AY18" si="124">IF($A18="","",IF(AN$132,IF(AN18&gt;=$K$3,"Y","N"),"--"))</f>
      </c>
      <c r="AU18" s="144">
        <f t="shared" si="124"/>
      </c>
      <c r="AV18" s="144">
        <f t="shared" si="124"/>
      </c>
      <c r="AW18" s="144">
        <f t="shared" si="124"/>
      </c>
      <c r="AX18" s="144">
        <f t="shared" si="124"/>
      </c>
      <c r="AY18" s="144">
        <f t="shared" si="124"/>
      </c>
      <c r="AZ18" s="144">
        <f t="shared" ref="AZ18:BE18" si="125">IF(AN18&gt;=$K$3,1,0)</f>
        <v>0</v>
      </c>
      <c r="BA18" s="144">
        <f t="shared" si="125"/>
        <v>0</v>
      </c>
      <c r="BB18" s="144">
        <f t="shared" si="125"/>
        <v>0</v>
      </c>
      <c r="BC18" s="144">
        <f t="shared" si="125"/>
        <v>0</v>
      </c>
      <c r="BD18" s="144">
        <f t="shared" si="125"/>
        <v>0</v>
      </c>
      <c r="BE18" s="144">
        <f t="shared" si="125"/>
        <v>0</v>
      </c>
      <c r="BF18" s="145"/>
      <c r="BG18" s="143">
        <f>IF($A18="",0,COCalc_LabUnnorm!CC17*100)</f>
        <v>0</v>
      </c>
      <c r="BH18" s="143">
        <f>IF($A18="",0,COCalc_LabUnnorm!CD17*100)</f>
        <v>0</v>
      </c>
      <c r="BI18" s="143">
        <f>IF($A18="",0,COCalc_LabUnnorm!CE17*100)</f>
        <v>0</v>
      </c>
      <c r="BJ18" s="143">
        <f>IF($A18="",0,COCalc_LabUnnorm!CF17*100)</f>
        <v>0</v>
      </c>
      <c r="BK18" s="143">
        <f>IF($A18="",0,COCalc_LabUnnorm!CG17*100)</f>
        <v>0</v>
      </c>
      <c r="BL18" s="143">
        <f>IF($A18="",0,COCalc_LabUnnorm!CH17*100)</f>
        <v>0</v>
      </c>
      <c r="BM18" s="144">
        <f t="shared" ref="BM18:BR18" si="126">IF($A18="","",IF(BG$132,IF(BG18&gt;=$K$3,"Y","N"),"--"))</f>
      </c>
      <c r="BN18" s="144">
        <f t="shared" si="126"/>
      </c>
      <c r="BO18" s="144">
        <f t="shared" si="126"/>
      </c>
      <c r="BP18" s="144">
        <f t="shared" si="126"/>
      </c>
      <c r="BQ18" s="144">
        <f t="shared" si="126"/>
      </c>
      <c r="BR18" s="144">
        <f t="shared" si="126"/>
      </c>
      <c r="BS18" s="144">
        <f t="shared" ref="BS18:BX18" si="127">IF(BG18&gt;=$K$3,1,0)</f>
        <v>0</v>
      </c>
      <c r="BT18" s="144">
        <f t="shared" si="127"/>
        <v>0</v>
      </c>
      <c r="BU18" s="144">
        <f t="shared" si="127"/>
        <v>0</v>
      </c>
      <c r="BV18" s="144">
        <f t="shared" si="127"/>
        <v>0</v>
      </c>
      <c r="BW18" s="144">
        <f t="shared" si="127"/>
        <v>0</v>
      </c>
      <c r="BX18" s="144">
        <f t="shared" si="127"/>
        <v>0</v>
      </c>
      <c r="BY18" s="145"/>
      <c r="BZ18" s="143">
        <f t="array" ref="BZ18:CE18">B18:G18*$H$143:$M$143+U18:Z18*$H$144:$M$144</f>
        <v>0</v>
      </c>
      <c r="CA18" s="143">
        <v>0</v>
      </c>
      <c r="CB18" s="143">
        <v>0</v>
      </c>
      <c r="CC18" s="143">
        <v>0</v>
      </c>
      <c r="CD18" s="143">
        <v>0</v>
      </c>
      <c r="CE18" s="143">
        <v>0</v>
      </c>
      <c r="CF18" s="144">
        <f t="shared" ref="CF18:CK18" si="128">IF($A18="","",IF(BZ$132,IF(BZ18&gt;=$K$3,"Y","N"),"--"))</f>
      </c>
      <c r="CG18" s="144">
        <f t="shared" si="128"/>
      </c>
      <c r="CH18" s="144">
        <f t="shared" si="128"/>
      </c>
      <c r="CI18" s="144">
        <f t="shared" si="128"/>
      </c>
      <c r="CJ18" s="144">
        <f t="shared" si="128"/>
      </c>
      <c r="CK18" s="144">
        <f t="shared" si="128"/>
      </c>
      <c r="CL18" s="144">
        <f t="shared" ref="CL18:CQ18" si="129">IF(BZ18&gt;=$K$3,1,0)</f>
        <v>0</v>
      </c>
      <c r="CM18" s="144">
        <f t="shared" si="129"/>
        <v>0</v>
      </c>
      <c r="CN18" s="144">
        <f t="shared" si="129"/>
        <v>0</v>
      </c>
      <c r="CO18" s="144">
        <f t="shared" si="129"/>
        <v>0</v>
      </c>
      <c r="CP18" s="144">
        <f t="shared" si="129"/>
        <v>0</v>
      </c>
      <c r="CQ18" s="144">
        <f t="shared" si="129"/>
        <v>0</v>
      </c>
    </row>
    <row r="19" ht="14.25" customHeight="1" spans="1:95" x14ac:dyDescent="0.25">
      <c r="A19" s="85">
        <f>IF(ISBLANK(CT!A45),"",CT!A45)</f>
      </c>
      <c r="B19" s="143">
        <f>COCalc!AB18*100</f>
        <v>0</v>
      </c>
      <c r="C19" s="143">
        <f>COCalc!AC18*100</f>
        <v>0</v>
      </c>
      <c r="D19" s="143">
        <f>COCalc!AD18*100</f>
        <v>0</v>
      </c>
      <c r="E19" s="143">
        <f>COCalc!AE18*100</f>
        <v>0</v>
      </c>
      <c r="F19" s="143">
        <f>COCalc!AF18*100</f>
        <v>0</v>
      </c>
      <c r="G19" s="143">
        <f>COCalc!AG18*100</f>
        <v>0</v>
      </c>
      <c r="H19" s="144">
        <f t="shared" ref="H19:M19" si="130">IF($A19="","",IF(B$132,IF(B19&gt;=$K$3,"Y","N"),"--"))</f>
      </c>
      <c r="I19" s="144">
        <f t="shared" si="130"/>
      </c>
      <c r="J19" s="144">
        <f t="shared" si="130"/>
      </c>
      <c r="K19" s="144">
        <f t="shared" si="130"/>
      </c>
      <c r="L19" s="144">
        <f t="shared" si="130"/>
      </c>
      <c r="M19" s="144">
        <f t="shared" si="130"/>
      </c>
      <c r="N19" s="144">
        <f t="shared" ref="N19:S19" si="131">IF(B19&gt;=$K$3,1,0)</f>
        <v>0</v>
      </c>
      <c r="O19" s="144">
        <f t="shared" si="131"/>
        <v>0</v>
      </c>
      <c r="P19" s="144">
        <f t="shared" si="131"/>
        <v>0</v>
      </c>
      <c r="Q19" s="144">
        <f t="shared" si="131"/>
        <v>0</v>
      </c>
      <c r="R19" s="144">
        <f t="shared" si="131"/>
        <v>0</v>
      </c>
      <c r="S19" s="144">
        <f t="shared" si="131"/>
        <v>0</v>
      </c>
      <c r="T19" s="128"/>
      <c r="U19" s="143">
        <f>IF($A19="",0,LabActivity!AK45*100)</f>
        <v>0</v>
      </c>
      <c r="V19" s="143">
        <f>IF($A19="",0,LabActivity!AL45*100)</f>
        <v>0</v>
      </c>
      <c r="W19" s="143">
        <f>IF($A19="",0,LabActivity!AM45*100)</f>
        <v>0</v>
      </c>
      <c r="X19" s="143">
        <f>IF($A19="",0,LabActivity!AN45*100)</f>
        <v>0</v>
      </c>
      <c r="Y19" s="143">
        <f>IF($A19="",0,LabActivity!AO45*100)</f>
        <v>0</v>
      </c>
      <c r="Z19" s="143">
        <f>IF($A19="",0,LabActivity!AP45*100)</f>
        <v>0</v>
      </c>
      <c r="AA19" s="144">
        <f t="shared" ref="AA19:AF19" si="132">IF($A19="","",IF(U$132,IF(U19&gt;=$K$3,"Y","N"),"--"))</f>
      </c>
      <c r="AB19" s="144">
        <f t="shared" si="132"/>
      </c>
      <c r="AC19" s="144">
        <f t="shared" si="132"/>
      </c>
      <c r="AD19" s="144">
        <f t="shared" si="132"/>
      </c>
      <c r="AE19" s="144">
        <f t="shared" si="132"/>
      </c>
      <c r="AF19" s="144">
        <f t="shared" si="132"/>
      </c>
      <c r="AG19" s="144">
        <f t="shared" ref="AG19:AL19" si="133">IF(U19&gt;=$K$3,1,0)</f>
        <v>0</v>
      </c>
      <c r="AH19" s="144">
        <f t="shared" si="133"/>
        <v>0</v>
      </c>
      <c r="AI19" s="144">
        <f t="shared" si="133"/>
        <v>0</v>
      </c>
      <c r="AJ19" s="144">
        <f t="shared" si="133"/>
        <v>0</v>
      </c>
      <c r="AK19" s="144">
        <f t="shared" si="133"/>
        <v>0</v>
      </c>
      <c r="AL19" s="144">
        <f t="shared" si="133"/>
        <v>0</v>
      </c>
      <c r="AM19" s="128"/>
      <c r="AN19" s="143">
        <f>IF($A19="",0,COCalc!CC18*100)</f>
        <v>0</v>
      </c>
      <c r="AO19" s="143">
        <f>IF($A19="",0,COCalc!CD18*100)</f>
        <v>0</v>
      </c>
      <c r="AP19" s="143">
        <f>IF($A19="",0,COCalc!CE18*100)</f>
        <v>0</v>
      </c>
      <c r="AQ19" s="143">
        <f>IF($A19="",0,COCalc!CF18*100)</f>
        <v>0</v>
      </c>
      <c r="AR19" s="143">
        <f>IF($A19="",0,COCalc!CG18*100)</f>
        <v>0</v>
      </c>
      <c r="AS19" s="143">
        <f>IF($A19="",0,COCalc!CH18*100)</f>
        <v>0</v>
      </c>
      <c r="AT19" s="144">
        <f t="shared" ref="AT19:AY19" si="134">IF($A19="","",IF(AN$132,IF(AN19&gt;=$K$3,"Y","N"),"--"))</f>
      </c>
      <c r="AU19" s="144">
        <f t="shared" si="134"/>
      </c>
      <c r="AV19" s="144">
        <f t="shared" si="134"/>
      </c>
      <c r="AW19" s="144">
        <f t="shared" si="134"/>
      </c>
      <c r="AX19" s="144">
        <f t="shared" si="134"/>
      </c>
      <c r="AY19" s="144">
        <f t="shared" si="134"/>
      </c>
      <c r="AZ19" s="144">
        <f t="shared" ref="AZ19:BE19" si="135">IF(AN19&gt;=$K$3,1,0)</f>
        <v>0</v>
      </c>
      <c r="BA19" s="144">
        <f t="shared" si="135"/>
        <v>0</v>
      </c>
      <c r="BB19" s="144">
        <f t="shared" si="135"/>
        <v>0</v>
      </c>
      <c r="BC19" s="144">
        <f t="shared" si="135"/>
        <v>0</v>
      </c>
      <c r="BD19" s="144">
        <f t="shared" si="135"/>
        <v>0</v>
      </c>
      <c r="BE19" s="144">
        <f t="shared" si="135"/>
        <v>0</v>
      </c>
      <c r="BF19" s="145"/>
      <c r="BG19" s="143">
        <f>IF($A19="",0,COCalc_LabUnnorm!CC18*100)</f>
        <v>0</v>
      </c>
      <c r="BH19" s="143">
        <f>IF($A19="",0,COCalc_LabUnnorm!CD18*100)</f>
        <v>0</v>
      </c>
      <c r="BI19" s="143">
        <f>IF($A19="",0,COCalc_LabUnnorm!CE18*100)</f>
        <v>0</v>
      </c>
      <c r="BJ19" s="143">
        <f>IF($A19="",0,COCalc_LabUnnorm!CF18*100)</f>
        <v>0</v>
      </c>
      <c r="BK19" s="143">
        <f>IF($A19="",0,COCalc_LabUnnorm!CG18*100)</f>
        <v>0</v>
      </c>
      <c r="BL19" s="143">
        <f>IF($A19="",0,COCalc_LabUnnorm!CH18*100)</f>
        <v>0</v>
      </c>
      <c r="BM19" s="144">
        <f t="shared" ref="BM19:BR19" si="136">IF($A19="","",IF(BG$132,IF(BG19&gt;=$K$3,"Y","N"),"--"))</f>
      </c>
      <c r="BN19" s="144">
        <f t="shared" si="136"/>
      </c>
      <c r="BO19" s="144">
        <f t="shared" si="136"/>
      </c>
      <c r="BP19" s="144">
        <f t="shared" si="136"/>
      </c>
      <c r="BQ19" s="144">
        <f t="shared" si="136"/>
      </c>
      <c r="BR19" s="144">
        <f t="shared" si="136"/>
      </c>
      <c r="BS19" s="144">
        <f t="shared" ref="BS19:BX19" si="137">IF(BG19&gt;=$K$3,1,0)</f>
        <v>0</v>
      </c>
      <c r="BT19" s="144">
        <f t="shared" si="137"/>
        <v>0</v>
      </c>
      <c r="BU19" s="144">
        <f t="shared" si="137"/>
        <v>0</v>
      </c>
      <c r="BV19" s="144">
        <f t="shared" si="137"/>
        <v>0</v>
      </c>
      <c r="BW19" s="144">
        <f t="shared" si="137"/>
        <v>0</v>
      </c>
      <c r="BX19" s="144">
        <f t="shared" si="137"/>
        <v>0</v>
      </c>
      <c r="BY19" s="145"/>
      <c r="BZ19" s="143">
        <f t="array" ref="BZ19:CE19">B19:G19*$H$143:$M$143+U19:Z19*$H$144:$M$144</f>
        <v>0</v>
      </c>
      <c r="CA19" s="143">
        <v>0</v>
      </c>
      <c r="CB19" s="143">
        <v>0</v>
      </c>
      <c r="CC19" s="143">
        <v>0</v>
      </c>
      <c r="CD19" s="143">
        <v>0</v>
      </c>
      <c r="CE19" s="143">
        <v>0</v>
      </c>
      <c r="CF19" s="144">
        <f t="shared" ref="CF19:CK19" si="138">IF($A19="","",IF(BZ$132,IF(BZ19&gt;=$K$3,"Y","N"),"--"))</f>
      </c>
      <c r="CG19" s="144">
        <f t="shared" si="138"/>
      </c>
      <c r="CH19" s="144">
        <f t="shared" si="138"/>
      </c>
      <c r="CI19" s="144">
        <f t="shared" si="138"/>
      </c>
      <c r="CJ19" s="144">
        <f t="shared" si="138"/>
      </c>
      <c r="CK19" s="144">
        <f t="shared" si="138"/>
      </c>
      <c r="CL19" s="144">
        <f t="shared" ref="CL19:CQ19" si="139">IF(BZ19&gt;=$K$3,1,0)</f>
        <v>0</v>
      </c>
      <c r="CM19" s="144">
        <f t="shared" si="139"/>
        <v>0</v>
      </c>
      <c r="CN19" s="144">
        <f t="shared" si="139"/>
        <v>0</v>
      </c>
      <c r="CO19" s="144">
        <f t="shared" si="139"/>
        <v>0</v>
      </c>
      <c r="CP19" s="144">
        <f t="shared" si="139"/>
        <v>0</v>
      </c>
      <c r="CQ19" s="144">
        <f t="shared" si="139"/>
        <v>0</v>
      </c>
    </row>
    <row r="20" ht="14.25" customHeight="1" spans="1:95" x14ac:dyDescent="0.25">
      <c r="A20" s="85">
        <f>IF(ISBLANK(CT!A46),"",CT!A46)</f>
      </c>
      <c r="B20" s="143">
        <f>COCalc!AB19*100</f>
        <v>0</v>
      </c>
      <c r="C20" s="143">
        <f>COCalc!AC19*100</f>
        <v>0</v>
      </c>
      <c r="D20" s="143">
        <f>COCalc!AD19*100</f>
        <v>0</v>
      </c>
      <c r="E20" s="143">
        <f>COCalc!AE19*100</f>
        <v>0</v>
      </c>
      <c r="F20" s="143">
        <f>COCalc!AF19*100</f>
        <v>0</v>
      </c>
      <c r="G20" s="143">
        <f>COCalc!AG19*100</f>
        <v>0</v>
      </c>
      <c r="H20" s="144">
        <f t="shared" ref="H20:M20" si="140">IF($A20="","",IF(B$132,IF(B20&gt;=$K$3,"Y","N"),"--"))</f>
      </c>
      <c r="I20" s="144">
        <f t="shared" si="140"/>
      </c>
      <c r="J20" s="144">
        <f t="shared" si="140"/>
      </c>
      <c r="K20" s="144">
        <f t="shared" si="140"/>
      </c>
      <c r="L20" s="144">
        <f t="shared" si="140"/>
      </c>
      <c r="M20" s="144">
        <f t="shared" si="140"/>
      </c>
      <c r="N20" s="144">
        <f t="shared" ref="N20:S20" si="141">IF(B20&gt;=$K$3,1,0)</f>
        <v>0</v>
      </c>
      <c r="O20" s="144">
        <f t="shared" si="141"/>
        <v>0</v>
      </c>
      <c r="P20" s="144">
        <f t="shared" si="141"/>
        <v>0</v>
      </c>
      <c r="Q20" s="144">
        <f t="shared" si="141"/>
        <v>0</v>
      </c>
      <c r="R20" s="144">
        <f t="shared" si="141"/>
        <v>0</v>
      </c>
      <c r="S20" s="144">
        <f t="shared" si="141"/>
        <v>0</v>
      </c>
      <c r="T20" s="128"/>
      <c r="U20" s="143">
        <f>IF($A20="",0,LabActivity!AK46*100)</f>
        <v>0</v>
      </c>
      <c r="V20" s="143">
        <f>IF($A20="",0,LabActivity!AL46*100)</f>
        <v>0</v>
      </c>
      <c r="W20" s="143">
        <f>IF($A20="",0,LabActivity!AM46*100)</f>
        <v>0</v>
      </c>
      <c r="X20" s="143">
        <f>IF($A20="",0,LabActivity!AN46*100)</f>
        <v>0</v>
      </c>
      <c r="Y20" s="143">
        <f>IF($A20="",0,LabActivity!AO46*100)</f>
        <v>0</v>
      </c>
      <c r="Z20" s="143">
        <f>IF($A20="",0,LabActivity!AP46*100)</f>
        <v>0</v>
      </c>
      <c r="AA20" s="144">
        <f t="shared" ref="AA20:AF20" si="142">IF($A20="","",IF(U$132,IF(U20&gt;=$K$3,"Y","N"),"--"))</f>
      </c>
      <c r="AB20" s="144">
        <f t="shared" si="142"/>
      </c>
      <c r="AC20" s="144">
        <f t="shared" si="142"/>
      </c>
      <c r="AD20" s="144">
        <f t="shared" si="142"/>
      </c>
      <c r="AE20" s="144">
        <f t="shared" si="142"/>
      </c>
      <c r="AF20" s="144">
        <f t="shared" si="142"/>
      </c>
      <c r="AG20" s="144">
        <f t="shared" ref="AG20:AL20" si="143">IF(U20&gt;=$K$3,1,0)</f>
        <v>0</v>
      </c>
      <c r="AH20" s="144">
        <f t="shared" si="143"/>
        <v>0</v>
      </c>
      <c r="AI20" s="144">
        <f t="shared" si="143"/>
        <v>0</v>
      </c>
      <c r="AJ20" s="144">
        <f t="shared" si="143"/>
        <v>0</v>
      </c>
      <c r="AK20" s="144">
        <f t="shared" si="143"/>
        <v>0</v>
      </c>
      <c r="AL20" s="144">
        <f t="shared" si="143"/>
        <v>0</v>
      </c>
      <c r="AM20" s="128"/>
      <c r="AN20" s="143">
        <f>IF($A20="",0,COCalc!CC19*100)</f>
        <v>0</v>
      </c>
      <c r="AO20" s="143">
        <f>IF($A20="",0,COCalc!CD19*100)</f>
        <v>0</v>
      </c>
      <c r="AP20" s="143">
        <f>IF($A20="",0,COCalc!CE19*100)</f>
        <v>0</v>
      </c>
      <c r="AQ20" s="143">
        <f>IF($A20="",0,COCalc!CF19*100)</f>
        <v>0</v>
      </c>
      <c r="AR20" s="143">
        <f>IF($A20="",0,COCalc!CG19*100)</f>
        <v>0</v>
      </c>
      <c r="AS20" s="143">
        <f>IF($A20="",0,COCalc!CH19*100)</f>
        <v>0</v>
      </c>
      <c r="AT20" s="144">
        <f t="shared" ref="AT20:AY20" si="144">IF($A20="","",IF(AN$132,IF(AN20&gt;=$K$3,"Y","N"),"--"))</f>
      </c>
      <c r="AU20" s="144">
        <f t="shared" si="144"/>
      </c>
      <c r="AV20" s="144">
        <f t="shared" si="144"/>
      </c>
      <c r="AW20" s="144">
        <f t="shared" si="144"/>
      </c>
      <c r="AX20" s="144">
        <f t="shared" si="144"/>
      </c>
      <c r="AY20" s="144">
        <f t="shared" si="144"/>
      </c>
      <c r="AZ20" s="144">
        <f t="shared" ref="AZ20:BE20" si="145">IF(AN20&gt;=$K$3,1,0)</f>
        <v>0</v>
      </c>
      <c r="BA20" s="144">
        <f t="shared" si="145"/>
        <v>0</v>
      </c>
      <c r="BB20" s="144">
        <f t="shared" si="145"/>
        <v>0</v>
      </c>
      <c r="BC20" s="144">
        <f t="shared" si="145"/>
        <v>0</v>
      </c>
      <c r="BD20" s="144">
        <f t="shared" si="145"/>
        <v>0</v>
      </c>
      <c r="BE20" s="144">
        <f t="shared" si="145"/>
        <v>0</v>
      </c>
      <c r="BF20" s="145"/>
      <c r="BG20" s="143">
        <f>IF($A20="",0,COCalc_LabUnnorm!CC19*100)</f>
        <v>0</v>
      </c>
      <c r="BH20" s="143">
        <f>IF($A20="",0,COCalc_LabUnnorm!CD19*100)</f>
        <v>0</v>
      </c>
      <c r="BI20" s="143">
        <f>IF($A20="",0,COCalc_LabUnnorm!CE19*100)</f>
        <v>0</v>
      </c>
      <c r="BJ20" s="143">
        <f>IF($A20="",0,COCalc_LabUnnorm!CF19*100)</f>
        <v>0</v>
      </c>
      <c r="BK20" s="143">
        <f>IF($A20="",0,COCalc_LabUnnorm!CG19*100)</f>
        <v>0</v>
      </c>
      <c r="BL20" s="143">
        <f>IF($A20="",0,COCalc_LabUnnorm!CH19*100)</f>
        <v>0</v>
      </c>
      <c r="BM20" s="144">
        <f t="shared" ref="BM20:BR20" si="146">IF($A20="","",IF(BG$132,IF(BG20&gt;=$K$3,"Y","N"),"--"))</f>
      </c>
      <c r="BN20" s="144">
        <f t="shared" si="146"/>
      </c>
      <c r="BO20" s="144">
        <f t="shared" si="146"/>
      </c>
      <c r="BP20" s="144">
        <f t="shared" si="146"/>
      </c>
      <c r="BQ20" s="144">
        <f t="shared" si="146"/>
      </c>
      <c r="BR20" s="144">
        <f t="shared" si="146"/>
      </c>
      <c r="BS20" s="144">
        <f t="shared" ref="BS20:BX20" si="147">IF(BG20&gt;=$K$3,1,0)</f>
        <v>0</v>
      </c>
      <c r="BT20" s="144">
        <f t="shared" si="147"/>
        <v>0</v>
      </c>
      <c r="BU20" s="144">
        <f t="shared" si="147"/>
        <v>0</v>
      </c>
      <c r="BV20" s="144">
        <f t="shared" si="147"/>
        <v>0</v>
      </c>
      <c r="BW20" s="144">
        <f t="shared" si="147"/>
        <v>0</v>
      </c>
      <c r="BX20" s="144">
        <f t="shared" si="147"/>
        <v>0</v>
      </c>
      <c r="BY20" s="145"/>
      <c r="BZ20" s="143">
        <f t="array" ref="BZ20:CE20">B20:G20*$H$143:$M$143+U20:Z20*$H$144:$M$144</f>
        <v>0</v>
      </c>
      <c r="CA20" s="143">
        <v>0</v>
      </c>
      <c r="CB20" s="143">
        <v>0</v>
      </c>
      <c r="CC20" s="143">
        <v>0</v>
      </c>
      <c r="CD20" s="143">
        <v>0</v>
      </c>
      <c r="CE20" s="143">
        <v>0</v>
      </c>
      <c r="CF20" s="144">
        <f t="shared" ref="CF20:CK20" si="148">IF($A20="","",IF(BZ$132,IF(BZ20&gt;=$K$3,"Y","N"),"--"))</f>
      </c>
      <c r="CG20" s="144">
        <f t="shared" si="148"/>
      </c>
      <c r="CH20" s="144">
        <f t="shared" si="148"/>
      </c>
      <c r="CI20" s="144">
        <f t="shared" si="148"/>
      </c>
      <c r="CJ20" s="144">
        <f t="shared" si="148"/>
      </c>
      <c r="CK20" s="144">
        <f t="shared" si="148"/>
      </c>
      <c r="CL20" s="144">
        <f t="shared" ref="CL20:CQ20" si="149">IF(BZ20&gt;=$K$3,1,0)</f>
        <v>0</v>
      </c>
      <c r="CM20" s="144">
        <f t="shared" si="149"/>
        <v>0</v>
      </c>
      <c r="CN20" s="144">
        <f t="shared" si="149"/>
        <v>0</v>
      </c>
      <c r="CO20" s="144">
        <f t="shared" si="149"/>
        <v>0</v>
      </c>
      <c r="CP20" s="144">
        <f t="shared" si="149"/>
        <v>0</v>
      </c>
      <c r="CQ20" s="144">
        <f t="shared" si="149"/>
        <v>0</v>
      </c>
    </row>
    <row r="21" ht="14.25" customHeight="1" spans="1:95" x14ac:dyDescent="0.25">
      <c r="A21" s="85">
        <f>IF(ISBLANK(CT!A47),"",CT!A47)</f>
      </c>
      <c r="B21" s="143">
        <f>COCalc!AB20*100</f>
        <v>0</v>
      </c>
      <c r="C21" s="143">
        <f>COCalc!AC20*100</f>
        <v>0</v>
      </c>
      <c r="D21" s="143">
        <f>COCalc!AD20*100</f>
        <v>0</v>
      </c>
      <c r="E21" s="143">
        <f>COCalc!AE20*100</f>
        <v>0</v>
      </c>
      <c r="F21" s="143">
        <f>COCalc!AF20*100</f>
        <v>0</v>
      </c>
      <c r="G21" s="143">
        <f>COCalc!AG20*100</f>
        <v>0</v>
      </c>
      <c r="H21" s="144">
        <f t="shared" ref="H21:M21" si="150">IF($A21="","",IF(B$132,IF(B21&gt;=$K$3,"Y","N"),"--"))</f>
      </c>
      <c r="I21" s="144">
        <f t="shared" si="150"/>
      </c>
      <c r="J21" s="144">
        <f t="shared" si="150"/>
      </c>
      <c r="K21" s="144">
        <f t="shared" si="150"/>
      </c>
      <c r="L21" s="144">
        <f t="shared" si="150"/>
      </c>
      <c r="M21" s="144">
        <f t="shared" si="150"/>
      </c>
      <c r="N21" s="144">
        <f t="shared" ref="N21:S21" si="151">IF(B21&gt;=$K$3,1,0)</f>
        <v>0</v>
      </c>
      <c r="O21" s="144">
        <f t="shared" si="151"/>
        <v>0</v>
      </c>
      <c r="P21" s="144">
        <f t="shared" si="151"/>
        <v>0</v>
      </c>
      <c r="Q21" s="144">
        <f t="shared" si="151"/>
        <v>0</v>
      </c>
      <c r="R21" s="144">
        <f t="shared" si="151"/>
        <v>0</v>
      </c>
      <c r="S21" s="144">
        <f t="shared" si="151"/>
        <v>0</v>
      </c>
      <c r="T21" s="128"/>
      <c r="U21" s="143">
        <f>IF($A21="",0,LabActivity!AK47*100)</f>
        <v>0</v>
      </c>
      <c r="V21" s="143">
        <f>IF($A21="",0,LabActivity!AL47*100)</f>
        <v>0</v>
      </c>
      <c r="W21" s="143">
        <f>IF($A21="",0,LabActivity!AM47*100)</f>
        <v>0</v>
      </c>
      <c r="X21" s="143">
        <f>IF($A21="",0,LabActivity!AN47*100)</f>
        <v>0</v>
      </c>
      <c r="Y21" s="143">
        <f>IF($A21="",0,LabActivity!AO47*100)</f>
        <v>0</v>
      </c>
      <c r="Z21" s="143">
        <f>IF($A21="",0,LabActivity!AP47*100)</f>
        <v>0</v>
      </c>
      <c r="AA21" s="144">
        <f t="shared" ref="AA21:AF21" si="152">IF($A21="","",IF(U$132,IF(U21&gt;=$K$3,"Y","N"),"--"))</f>
      </c>
      <c r="AB21" s="144">
        <f t="shared" si="152"/>
      </c>
      <c r="AC21" s="144">
        <f t="shared" si="152"/>
      </c>
      <c r="AD21" s="144">
        <f t="shared" si="152"/>
      </c>
      <c r="AE21" s="144">
        <f t="shared" si="152"/>
      </c>
      <c r="AF21" s="144">
        <f t="shared" si="152"/>
      </c>
      <c r="AG21" s="144">
        <f t="shared" ref="AG21:AL21" si="153">IF(U21&gt;=$K$3,1,0)</f>
        <v>0</v>
      </c>
      <c r="AH21" s="144">
        <f t="shared" si="153"/>
        <v>0</v>
      </c>
      <c r="AI21" s="144">
        <f t="shared" si="153"/>
        <v>0</v>
      </c>
      <c r="AJ21" s="144">
        <f t="shared" si="153"/>
        <v>0</v>
      </c>
      <c r="AK21" s="144">
        <f t="shared" si="153"/>
        <v>0</v>
      </c>
      <c r="AL21" s="144">
        <f t="shared" si="153"/>
        <v>0</v>
      </c>
      <c r="AM21" s="128"/>
      <c r="AN21" s="143">
        <f>IF($A21="",0,COCalc!CC20*100)</f>
        <v>0</v>
      </c>
      <c r="AO21" s="143">
        <f>IF($A21="",0,COCalc!CD20*100)</f>
        <v>0</v>
      </c>
      <c r="AP21" s="143">
        <f>IF($A21="",0,COCalc!CE20*100)</f>
        <v>0</v>
      </c>
      <c r="AQ21" s="143">
        <f>IF($A21="",0,COCalc!CF20*100)</f>
        <v>0</v>
      </c>
      <c r="AR21" s="143">
        <f>IF($A21="",0,COCalc!CG20*100)</f>
        <v>0</v>
      </c>
      <c r="AS21" s="143">
        <f>IF($A21="",0,COCalc!CH20*100)</f>
        <v>0</v>
      </c>
      <c r="AT21" s="144">
        <f t="shared" ref="AT21:AY21" si="154">IF($A21="","",IF(AN$132,IF(AN21&gt;=$K$3,"Y","N"),"--"))</f>
      </c>
      <c r="AU21" s="144">
        <f t="shared" si="154"/>
      </c>
      <c r="AV21" s="144">
        <f t="shared" si="154"/>
      </c>
      <c r="AW21" s="144">
        <f t="shared" si="154"/>
      </c>
      <c r="AX21" s="144">
        <f t="shared" si="154"/>
      </c>
      <c r="AY21" s="144">
        <f t="shared" si="154"/>
      </c>
      <c r="AZ21" s="144">
        <f t="shared" ref="AZ21:BE21" si="155">IF(AN21&gt;=$K$3,1,0)</f>
        <v>0</v>
      </c>
      <c r="BA21" s="144">
        <f t="shared" si="155"/>
        <v>0</v>
      </c>
      <c r="BB21" s="144">
        <f t="shared" si="155"/>
        <v>0</v>
      </c>
      <c r="BC21" s="144">
        <f t="shared" si="155"/>
        <v>0</v>
      </c>
      <c r="BD21" s="144">
        <f t="shared" si="155"/>
        <v>0</v>
      </c>
      <c r="BE21" s="144">
        <f t="shared" si="155"/>
        <v>0</v>
      </c>
      <c r="BF21" s="145"/>
      <c r="BG21" s="143">
        <f>IF($A21="",0,COCalc_LabUnnorm!CC20*100)</f>
        <v>0</v>
      </c>
      <c r="BH21" s="143">
        <f>IF($A21="",0,COCalc_LabUnnorm!CD20*100)</f>
        <v>0</v>
      </c>
      <c r="BI21" s="143">
        <f>IF($A21="",0,COCalc_LabUnnorm!CE20*100)</f>
        <v>0</v>
      </c>
      <c r="BJ21" s="143">
        <f>IF($A21="",0,COCalc_LabUnnorm!CF20*100)</f>
        <v>0</v>
      </c>
      <c r="BK21" s="143">
        <f>IF($A21="",0,COCalc_LabUnnorm!CG20*100)</f>
        <v>0</v>
      </c>
      <c r="BL21" s="143">
        <f>IF($A21="",0,COCalc_LabUnnorm!CH20*100)</f>
        <v>0</v>
      </c>
      <c r="BM21" s="144">
        <f t="shared" ref="BM21:BR21" si="156">IF($A21="","",IF(BG$132,IF(BG21&gt;=$K$3,"Y","N"),"--"))</f>
      </c>
      <c r="BN21" s="144">
        <f t="shared" si="156"/>
      </c>
      <c r="BO21" s="144">
        <f t="shared" si="156"/>
      </c>
      <c r="BP21" s="144">
        <f t="shared" si="156"/>
      </c>
      <c r="BQ21" s="144">
        <f t="shared" si="156"/>
      </c>
      <c r="BR21" s="144">
        <f t="shared" si="156"/>
      </c>
      <c r="BS21" s="144">
        <f t="shared" ref="BS21:BX21" si="157">IF(BG21&gt;=$K$3,1,0)</f>
        <v>0</v>
      </c>
      <c r="BT21" s="144">
        <f t="shared" si="157"/>
        <v>0</v>
      </c>
      <c r="BU21" s="144">
        <f t="shared" si="157"/>
        <v>0</v>
      </c>
      <c r="BV21" s="144">
        <f t="shared" si="157"/>
        <v>0</v>
      </c>
      <c r="BW21" s="144">
        <f t="shared" si="157"/>
        <v>0</v>
      </c>
      <c r="BX21" s="144">
        <f t="shared" si="157"/>
        <v>0</v>
      </c>
      <c r="BY21" s="145"/>
      <c r="BZ21" s="143">
        <f t="array" ref="BZ21:CE21">B21:G21*$H$143:$M$143+U21:Z21*$H$144:$M$144</f>
        <v>0</v>
      </c>
      <c r="CA21" s="143">
        <v>0</v>
      </c>
      <c r="CB21" s="143">
        <v>0</v>
      </c>
      <c r="CC21" s="143">
        <v>0</v>
      </c>
      <c r="CD21" s="143">
        <v>0</v>
      </c>
      <c r="CE21" s="143">
        <v>0</v>
      </c>
      <c r="CF21" s="144">
        <f t="shared" ref="CF21:CK21" si="158">IF($A21="","",IF(BZ$132,IF(BZ21&gt;=$K$3,"Y","N"),"--"))</f>
      </c>
      <c r="CG21" s="144">
        <f t="shared" si="158"/>
      </c>
      <c r="CH21" s="144">
        <f t="shared" si="158"/>
      </c>
      <c r="CI21" s="144">
        <f t="shared" si="158"/>
      </c>
      <c r="CJ21" s="144">
        <f t="shared" si="158"/>
      </c>
      <c r="CK21" s="144">
        <f t="shared" si="158"/>
      </c>
      <c r="CL21" s="144">
        <f t="shared" ref="CL21:CQ21" si="159">IF(BZ21&gt;=$K$3,1,0)</f>
        <v>0</v>
      </c>
      <c r="CM21" s="144">
        <f t="shared" si="159"/>
        <v>0</v>
      </c>
      <c r="CN21" s="144">
        <f t="shared" si="159"/>
        <v>0</v>
      </c>
      <c r="CO21" s="144">
        <f t="shared" si="159"/>
        <v>0</v>
      </c>
      <c r="CP21" s="144">
        <f t="shared" si="159"/>
        <v>0</v>
      </c>
      <c r="CQ21" s="144">
        <f t="shared" si="159"/>
        <v>0</v>
      </c>
    </row>
    <row r="22" ht="14.25" customHeight="1" spans="1:95" x14ac:dyDescent="0.25">
      <c r="A22" s="85">
        <f>IF(ISBLANK(CT!A48),"",CT!A48)</f>
      </c>
      <c r="B22" s="143">
        <f>COCalc!AB21*100</f>
        <v>0</v>
      </c>
      <c r="C22" s="143">
        <f>COCalc!AC21*100</f>
        <v>0</v>
      </c>
      <c r="D22" s="143">
        <f>COCalc!AD21*100</f>
        <v>0</v>
      </c>
      <c r="E22" s="143">
        <f>COCalc!AE21*100</f>
        <v>0</v>
      </c>
      <c r="F22" s="143">
        <f>COCalc!AF21*100</f>
        <v>0</v>
      </c>
      <c r="G22" s="143">
        <f>COCalc!AG21*100</f>
        <v>0</v>
      </c>
      <c r="H22" s="144">
        <f t="shared" ref="H22:M22" si="160">IF($A22="","",IF(B$132,IF(B22&gt;=$K$3,"Y","N"),"--"))</f>
      </c>
      <c r="I22" s="144">
        <f t="shared" si="160"/>
      </c>
      <c r="J22" s="144">
        <f t="shared" si="160"/>
      </c>
      <c r="K22" s="144">
        <f t="shared" si="160"/>
      </c>
      <c r="L22" s="144">
        <f t="shared" si="160"/>
      </c>
      <c r="M22" s="144">
        <f t="shared" si="160"/>
      </c>
      <c r="N22" s="144">
        <f t="shared" ref="N22:S22" si="161">IF(B22&gt;=$K$3,1,0)</f>
        <v>0</v>
      </c>
      <c r="O22" s="144">
        <f t="shared" si="161"/>
        <v>0</v>
      </c>
      <c r="P22" s="144">
        <f t="shared" si="161"/>
        <v>0</v>
      </c>
      <c r="Q22" s="144">
        <f t="shared" si="161"/>
        <v>0</v>
      </c>
      <c r="R22" s="144">
        <f t="shared" si="161"/>
        <v>0</v>
      </c>
      <c r="S22" s="144">
        <f t="shared" si="161"/>
        <v>0</v>
      </c>
      <c r="T22" s="128"/>
      <c r="U22" s="143">
        <f>IF($A22="",0,LabActivity!AK48*100)</f>
        <v>0</v>
      </c>
      <c r="V22" s="143">
        <f>IF($A22="",0,LabActivity!AL48*100)</f>
        <v>0</v>
      </c>
      <c r="W22" s="143">
        <f>IF($A22="",0,LabActivity!AM48*100)</f>
        <v>0</v>
      </c>
      <c r="X22" s="143">
        <f>IF($A22="",0,LabActivity!AN48*100)</f>
        <v>0</v>
      </c>
      <c r="Y22" s="143">
        <f>IF($A22="",0,LabActivity!AO48*100)</f>
        <v>0</v>
      </c>
      <c r="Z22" s="143">
        <f>IF($A22="",0,LabActivity!AP48*100)</f>
        <v>0</v>
      </c>
      <c r="AA22" s="144">
        <f t="shared" ref="AA22:AF22" si="162">IF($A22="","",IF(U$132,IF(U22&gt;=$K$3,"Y","N"),"--"))</f>
      </c>
      <c r="AB22" s="144">
        <f t="shared" si="162"/>
      </c>
      <c r="AC22" s="144">
        <f t="shared" si="162"/>
      </c>
      <c r="AD22" s="144">
        <f t="shared" si="162"/>
      </c>
      <c r="AE22" s="144">
        <f t="shared" si="162"/>
      </c>
      <c r="AF22" s="144">
        <f t="shared" si="162"/>
      </c>
      <c r="AG22" s="144">
        <f t="shared" ref="AG22:AL22" si="163">IF(U22&gt;=$K$3,1,0)</f>
        <v>0</v>
      </c>
      <c r="AH22" s="144">
        <f t="shared" si="163"/>
        <v>0</v>
      </c>
      <c r="AI22" s="144">
        <f t="shared" si="163"/>
        <v>0</v>
      </c>
      <c r="AJ22" s="144">
        <f t="shared" si="163"/>
        <v>0</v>
      </c>
      <c r="AK22" s="144">
        <f t="shared" si="163"/>
        <v>0</v>
      </c>
      <c r="AL22" s="144">
        <f t="shared" si="163"/>
        <v>0</v>
      </c>
      <c r="AM22" s="128"/>
      <c r="AN22" s="143">
        <f>IF($A22="",0,COCalc!CC21*100)</f>
        <v>0</v>
      </c>
      <c r="AO22" s="143">
        <f>IF($A22="",0,COCalc!CD21*100)</f>
        <v>0</v>
      </c>
      <c r="AP22" s="143">
        <f>IF($A22="",0,COCalc!CE21*100)</f>
        <v>0</v>
      </c>
      <c r="AQ22" s="143">
        <f>IF($A22="",0,COCalc!CF21*100)</f>
        <v>0</v>
      </c>
      <c r="AR22" s="143">
        <f>IF($A22="",0,COCalc!CG21*100)</f>
        <v>0</v>
      </c>
      <c r="AS22" s="143">
        <f>IF($A22="",0,COCalc!CH21*100)</f>
        <v>0</v>
      </c>
      <c r="AT22" s="144">
        <f t="shared" ref="AT22:AY22" si="164">IF($A22="","",IF(AN$132,IF(AN22&gt;=$K$3,"Y","N"),"--"))</f>
      </c>
      <c r="AU22" s="144">
        <f t="shared" si="164"/>
      </c>
      <c r="AV22" s="144">
        <f t="shared" si="164"/>
      </c>
      <c r="AW22" s="144">
        <f t="shared" si="164"/>
      </c>
      <c r="AX22" s="144">
        <f t="shared" si="164"/>
      </c>
      <c r="AY22" s="144">
        <f t="shared" si="164"/>
      </c>
      <c r="AZ22" s="144">
        <f t="shared" ref="AZ22:BE22" si="165">IF(AN22&gt;=$K$3,1,0)</f>
        <v>0</v>
      </c>
      <c r="BA22" s="144">
        <f t="shared" si="165"/>
        <v>0</v>
      </c>
      <c r="BB22" s="144">
        <f t="shared" si="165"/>
        <v>0</v>
      </c>
      <c r="BC22" s="144">
        <f t="shared" si="165"/>
        <v>0</v>
      </c>
      <c r="BD22" s="144">
        <f t="shared" si="165"/>
        <v>0</v>
      </c>
      <c r="BE22" s="144">
        <f t="shared" si="165"/>
        <v>0</v>
      </c>
      <c r="BF22" s="145"/>
      <c r="BG22" s="143">
        <f>IF($A22="",0,COCalc_LabUnnorm!CC21*100)</f>
        <v>0</v>
      </c>
      <c r="BH22" s="143">
        <f>IF($A22="",0,COCalc_LabUnnorm!CD21*100)</f>
        <v>0</v>
      </c>
      <c r="BI22" s="143">
        <f>IF($A22="",0,COCalc_LabUnnorm!CE21*100)</f>
        <v>0</v>
      </c>
      <c r="BJ22" s="143">
        <f>IF($A22="",0,COCalc_LabUnnorm!CF21*100)</f>
        <v>0</v>
      </c>
      <c r="BK22" s="143">
        <f>IF($A22="",0,COCalc_LabUnnorm!CG21*100)</f>
        <v>0</v>
      </c>
      <c r="BL22" s="143">
        <f>IF($A22="",0,COCalc_LabUnnorm!CH21*100)</f>
        <v>0</v>
      </c>
      <c r="BM22" s="144">
        <f t="shared" ref="BM22:BR22" si="166">IF($A22="","",IF(BG$132,IF(BG22&gt;=$K$3,"Y","N"),"--"))</f>
      </c>
      <c r="BN22" s="144">
        <f t="shared" si="166"/>
      </c>
      <c r="BO22" s="144">
        <f t="shared" si="166"/>
      </c>
      <c r="BP22" s="144">
        <f t="shared" si="166"/>
      </c>
      <c r="BQ22" s="144">
        <f t="shared" si="166"/>
      </c>
      <c r="BR22" s="144">
        <f t="shared" si="166"/>
      </c>
      <c r="BS22" s="144">
        <f t="shared" ref="BS22:BX22" si="167">IF(BG22&gt;=$K$3,1,0)</f>
        <v>0</v>
      </c>
      <c r="BT22" s="144">
        <f t="shared" si="167"/>
        <v>0</v>
      </c>
      <c r="BU22" s="144">
        <f t="shared" si="167"/>
        <v>0</v>
      </c>
      <c r="BV22" s="144">
        <f t="shared" si="167"/>
        <v>0</v>
      </c>
      <c r="BW22" s="144">
        <f t="shared" si="167"/>
        <v>0</v>
      </c>
      <c r="BX22" s="144">
        <f t="shared" si="167"/>
        <v>0</v>
      </c>
      <c r="BY22" s="145"/>
      <c r="BZ22" s="143">
        <f t="array" ref="BZ22:CE22">B22:G22*$H$143:$M$143+U22:Z22*$H$144:$M$144</f>
        <v>0</v>
      </c>
      <c r="CA22" s="143">
        <v>0</v>
      </c>
      <c r="CB22" s="143">
        <v>0</v>
      </c>
      <c r="CC22" s="143">
        <v>0</v>
      </c>
      <c r="CD22" s="143">
        <v>0</v>
      </c>
      <c r="CE22" s="143">
        <v>0</v>
      </c>
      <c r="CF22" s="144">
        <f t="shared" ref="CF22:CK22" si="168">IF($A22="","",IF(BZ$132,IF(BZ22&gt;=$K$3,"Y","N"),"--"))</f>
      </c>
      <c r="CG22" s="144">
        <f t="shared" si="168"/>
      </c>
      <c r="CH22" s="144">
        <f t="shared" si="168"/>
      </c>
      <c r="CI22" s="144">
        <f t="shared" si="168"/>
      </c>
      <c r="CJ22" s="144">
        <f t="shared" si="168"/>
      </c>
      <c r="CK22" s="144">
        <f t="shared" si="168"/>
      </c>
      <c r="CL22" s="144">
        <f t="shared" ref="CL22:CQ22" si="169">IF(BZ22&gt;=$K$3,1,0)</f>
        <v>0</v>
      </c>
      <c r="CM22" s="144">
        <f t="shared" si="169"/>
        <v>0</v>
      </c>
      <c r="CN22" s="144">
        <f t="shared" si="169"/>
        <v>0</v>
      </c>
      <c r="CO22" s="144">
        <f t="shared" si="169"/>
        <v>0</v>
      </c>
      <c r="CP22" s="144">
        <f t="shared" si="169"/>
        <v>0</v>
      </c>
      <c r="CQ22" s="144">
        <f t="shared" si="169"/>
        <v>0</v>
      </c>
    </row>
    <row r="23" ht="14.25" customHeight="1" spans="1:95" x14ac:dyDescent="0.25">
      <c r="A23" s="85">
        <f>IF(ISBLANK(CT!A49),"",CT!A49)</f>
      </c>
      <c r="B23" s="143">
        <f>COCalc!AB22*100</f>
        <v>0</v>
      </c>
      <c r="C23" s="143">
        <f>COCalc!AC22*100</f>
        <v>0</v>
      </c>
      <c r="D23" s="143">
        <f>COCalc!AD22*100</f>
        <v>0</v>
      </c>
      <c r="E23" s="143">
        <f>COCalc!AE22*100</f>
        <v>0</v>
      </c>
      <c r="F23" s="143">
        <f>COCalc!AF22*100</f>
        <v>0</v>
      </c>
      <c r="G23" s="143">
        <f>COCalc!AG22*100</f>
        <v>0</v>
      </c>
      <c r="H23" s="144">
        <f t="shared" ref="H23:M23" si="170">IF($A23="","",IF(B$132,IF(B23&gt;=$K$3,"Y","N"),"--"))</f>
      </c>
      <c r="I23" s="144">
        <f t="shared" si="170"/>
      </c>
      <c r="J23" s="144">
        <f t="shared" si="170"/>
      </c>
      <c r="K23" s="144">
        <f t="shared" si="170"/>
      </c>
      <c r="L23" s="144">
        <f t="shared" si="170"/>
      </c>
      <c r="M23" s="144">
        <f t="shared" si="170"/>
      </c>
      <c r="N23" s="144">
        <f t="shared" ref="N23:S23" si="171">IF(B23&gt;=$K$3,1,0)</f>
        <v>0</v>
      </c>
      <c r="O23" s="144">
        <f t="shared" si="171"/>
        <v>0</v>
      </c>
      <c r="P23" s="144">
        <f t="shared" si="171"/>
        <v>0</v>
      </c>
      <c r="Q23" s="144">
        <f t="shared" si="171"/>
        <v>0</v>
      </c>
      <c r="R23" s="144">
        <f t="shared" si="171"/>
        <v>0</v>
      </c>
      <c r="S23" s="144">
        <f t="shared" si="171"/>
        <v>0</v>
      </c>
      <c r="T23" s="128"/>
      <c r="U23" s="143">
        <f>IF($A23="",0,LabActivity!AK49*100)</f>
        <v>0</v>
      </c>
      <c r="V23" s="143">
        <f>IF($A23="",0,LabActivity!AL49*100)</f>
        <v>0</v>
      </c>
      <c r="W23" s="143">
        <f>IF($A23="",0,LabActivity!AM49*100)</f>
        <v>0</v>
      </c>
      <c r="X23" s="143">
        <f>IF($A23="",0,LabActivity!AN49*100)</f>
        <v>0</v>
      </c>
      <c r="Y23" s="143">
        <f>IF($A23="",0,LabActivity!AO49*100)</f>
        <v>0</v>
      </c>
      <c r="Z23" s="143">
        <f>IF($A23="",0,LabActivity!AP49*100)</f>
        <v>0</v>
      </c>
      <c r="AA23" s="144">
        <f t="shared" ref="AA23:AF23" si="172">IF($A23="","",IF(U$132,IF(U23&gt;=$K$3,"Y","N"),"--"))</f>
      </c>
      <c r="AB23" s="144">
        <f t="shared" si="172"/>
      </c>
      <c r="AC23" s="144">
        <f t="shared" si="172"/>
      </c>
      <c r="AD23" s="144">
        <f t="shared" si="172"/>
      </c>
      <c r="AE23" s="144">
        <f t="shared" si="172"/>
      </c>
      <c r="AF23" s="144">
        <f t="shared" si="172"/>
      </c>
      <c r="AG23" s="144">
        <f t="shared" ref="AG23:AL23" si="173">IF(U23&gt;=$K$3,1,0)</f>
        <v>0</v>
      </c>
      <c r="AH23" s="144">
        <f t="shared" si="173"/>
        <v>0</v>
      </c>
      <c r="AI23" s="144">
        <f t="shared" si="173"/>
        <v>0</v>
      </c>
      <c r="AJ23" s="144">
        <f t="shared" si="173"/>
        <v>0</v>
      </c>
      <c r="AK23" s="144">
        <f t="shared" si="173"/>
        <v>0</v>
      </c>
      <c r="AL23" s="144">
        <f t="shared" si="173"/>
        <v>0</v>
      </c>
      <c r="AM23" s="128"/>
      <c r="AN23" s="143">
        <f>IF($A23="",0,COCalc!CC22*100)</f>
        <v>0</v>
      </c>
      <c r="AO23" s="143">
        <f>IF($A23="",0,COCalc!CD22*100)</f>
        <v>0</v>
      </c>
      <c r="AP23" s="143">
        <f>IF($A23="",0,COCalc!CE22*100)</f>
        <v>0</v>
      </c>
      <c r="AQ23" s="143">
        <f>IF($A23="",0,COCalc!CF22*100)</f>
        <v>0</v>
      </c>
      <c r="AR23" s="143">
        <f>IF($A23="",0,COCalc!CG22*100)</f>
        <v>0</v>
      </c>
      <c r="AS23" s="143">
        <f>IF($A23="",0,COCalc!CH22*100)</f>
        <v>0</v>
      </c>
      <c r="AT23" s="144">
        <f t="shared" ref="AT23:AY23" si="174">IF($A23="","",IF(AN$132,IF(AN23&gt;=$K$3,"Y","N"),"--"))</f>
      </c>
      <c r="AU23" s="144">
        <f t="shared" si="174"/>
      </c>
      <c r="AV23" s="144">
        <f t="shared" si="174"/>
      </c>
      <c r="AW23" s="144">
        <f t="shared" si="174"/>
      </c>
      <c r="AX23" s="144">
        <f t="shared" si="174"/>
      </c>
      <c r="AY23" s="144">
        <f t="shared" si="174"/>
      </c>
      <c r="AZ23" s="144">
        <f t="shared" ref="AZ23:BE23" si="175">IF(AN23&gt;=$K$3,1,0)</f>
        <v>0</v>
      </c>
      <c r="BA23" s="144">
        <f t="shared" si="175"/>
        <v>0</v>
      </c>
      <c r="BB23" s="144">
        <f t="shared" si="175"/>
        <v>0</v>
      </c>
      <c r="BC23" s="144">
        <f t="shared" si="175"/>
        <v>0</v>
      </c>
      <c r="BD23" s="144">
        <f t="shared" si="175"/>
        <v>0</v>
      </c>
      <c r="BE23" s="144">
        <f t="shared" si="175"/>
        <v>0</v>
      </c>
      <c r="BF23" s="145"/>
      <c r="BG23" s="143">
        <f>IF($A23="",0,COCalc_LabUnnorm!CC22*100)</f>
        <v>0</v>
      </c>
      <c r="BH23" s="143">
        <f>IF($A23="",0,COCalc_LabUnnorm!CD22*100)</f>
        <v>0</v>
      </c>
      <c r="BI23" s="143">
        <f>IF($A23="",0,COCalc_LabUnnorm!CE22*100)</f>
        <v>0</v>
      </c>
      <c r="BJ23" s="143">
        <f>IF($A23="",0,COCalc_LabUnnorm!CF22*100)</f>
        <v>0</v>
      </c>
      <c r="BK23" s="143">
        <f>IF($A23="",0,COCalc_LabUnnorm!CG22*100)</f>
        <v>0</v>
      </c>
      <c r="BL23" s="143">
        <f>IF($A23="",0,COCalc_LabUnnorm!CH22*100)</f>
        <v>0</v>
      </c>
      <c r="BM23" s="144">
        <f t="shared" ref="BM23:BR23" si="176">IF($A23="","",IF(BG$132,IF(BG23&gt;=$K$3,"Y","N"),"--"))</f>
      </c>
      <c r="BN23" s="144">
        <f t="shared" si="176"/>
      </c>
      <c r="BO23" s="144">
        <f t="shared" si="176"/>
      </c>
      <c r="BP23" s="144">
        <f t="shared" si="176"/>
      </c>
      <c r="BQ23" s="144">
        <f t="shared" si="176"/>
      </c>
      <c r="BR23" s="144">
        <f t="shared" si="176"/>
      </c>
      <c r="BS23" s="144">
        <f t="shared" ref="BS23:BX23" si="177">IF(BG23&gt;=$K$3,1,0)</f>
        <v>0</v>
      </c>
      <c r="BT23" s="144">
        <f t="shared" si="177"/>
        <v>0</v>
      </c>
      <c r="BU23" s="144">
        <f t="shared" si="177"/>
        <v>0</v>
      </c>
      <c r="BV23" s="144">
        <f t="shared" si="177"/>
        <v>0</v>
      </c>
      <c r="BW23" s="144">
        <f t="shared" si="177"/>
        <v>0</v>
      </c>
      <c r="BX23" s="144">
        <f t="shared" si="177"/>
        <v>0</v>
      </c>
      <c r="BY23" s="145"/>
      <c r="BZ23" s="143">
        <f t="array" ref="BZ23:CE23">B23:G23*$H$143:$M$143+U23:Z23*$H$144:$M$144</f>
        <v>0</v>
      </c>
      <c r="CA23" s="143">
        <v>0</v>
      </c>
      <c r="CB23" s="143">
        <v>0</v>
      </c>
      <c r="CC23" s="143">
        <v>0</v>
      </c>
      <c r="CD23" s="143">
        <v>0</v>
      </c>
      <c r="CE23" s="143">
        <v>0</v>
      </c>
      <c r="CF23" s="144">
        <f t="shared" ref="CF23:CK23" si="178">IF($A23="","",IF(BZ$132,IF(BZ23&gt;=$K$3,"Y","N"),"--"))</f>
      </c>
      <c r="CG23" s="144">
        <f t="shared" si="178"/>
      </c>
      <c r="CH23" s="144">
        <f t="shared" si="178"/>
      </c>
      <c r="CI23" s="144">
        <f t="shared" si="178"/>
      </c>
      <c r="CJ23" s="144">
        <f t="shared" si="178"/>
      </c>
      <c r="CK23" s="144">
        <f t="shared" si="178"/>
      </c>
      <c r="CL23" s="144">
        <f t="shared" ref="CL23:CQ23" si="179">IF(BZ23&gt;=$K$3,1,0)</f>
        <v>0</v>
      </c>
      <c r="CM23" s="144">
        <f t="shared" si="179"/>
        <v>0</v>
      </c>
      <c r="CN23" s="144">
        <f t="shared" si="179"/>
        <v>0</v>
      </c>
      <c r="CO23" s="144">
        <f t="shared" si="179"/>
        <v>0</v>
      </c>
      <c r="CP23" s="144">
        <f t="shared" si="179"/>
        <v>0</v>
      </c>
      <c r="CQ23" s="144">
        <f t="shared" si="179"/>
        <v>0</v>
      </c>
    </row>
    <row r="24" ht="14.25" customHeight="1" spans="1:95" x14ac:dyDescent="0.25">
      <c r="A24" s="85">
        <f>IF(ISBLANK(CT!A50),"",CT!A50)</f>
      </c>
      <c r="B24" s="143">
        <f>COCalc!AB23*100</f>
        <v>0</v>
      </c>
      <c r="C24" s="143">
        <f>COCalc!AC23*100</f>
        <v>0</v>
      </c>
      <c r="D24" s="143">
        <f>COCalc!AD23*100</f>
        <v>0</v>
      </c>
      <c r="E24" s="143">
        <f>COCalc!AE23*100</f>
        <v>0</v>
      </c>
      <c r="F24" s="143">
        <f>COCalc!AF23*100</f>
        <v>0</v>
      </c>
      <c r="G24" s="143">
        <f>COCalc!AG23*100</f>
        <v>0</v>
      </c>
      <c r="H24" s="144">
        <f t="shared" ref="H24:M24" si="180">IF($A24="","",IF(B$132,IF(B24&gt;=$K$3,"Y","N"),"--"))</f>
      </c>
      <c r="I24" s="144">
        <f t="shared" si="180"/>
      </c>
      <c r="J24" s="144">
        <f t="shared" si="180"/>
      </c>
      <c r="K24" s="144">
        <f t="shared" si="180"/>
      </c>
      <c r="L24" s="144">
        <f t="shared" si="180"/>
      </c>
      <c r="M24" s="144">
        <f t="shared" si="180"/>
      </c>
      <c r="N24" s="144">
        <f t="shared" ref="N24:S24" si="181">IF(B24&gt;=$K$3,1,0)</f>
        <v>0</v>
      </c>
      <c r="O24" s="144">
        <f t="shared" si="181"/>
        <v>0</v>
      </c>
      <c r="P24" s="144">
        <f t="shared" si="181"/>
        <v>0</v>
      </c>
      <c r="Q24" s="144">
        <f t="shared" si="181"/>
        <v>0</v>
      </c>
      <c r="R24" s="144">
        <f t="shared" si="181"/>
        <v>0</v>
      </c>
      <c r="S24" s="144">
        <f t="shared" si="181"/>
        <v>0</v>
      </c>
      <c r="T24" s="128"/>
      <c r="U24" s="143">
        <f>IF($A24="",0,LabActivity!AK50*100)</f>
        <v>0</v>
      </c>
      <c r="V24" s="143">
        <f>IF($A24="",0,LabActivity!AL50*100)</f>
        <v>0</v>
      </c>
      <c r="W24" s="143">
        <f>IF($A24="",0,LabActivity!AM50*100)</f>
        <v>0</v>
      </c>
      <c r="X24" s="143">
        <f>IF($A24="",0,LabActivity!AN50*100)</f>
        <v>0</v>
      </c>
      <c r="Y24" s="143">
        <f>IF($A24="",0,LabActivity!AO50*100)</f>
        <v>0</v>
      </c>
      <c r="Z24" s="143">
        <f>IF($A24="",0,LabActivity!AP50*100)</f>
        <v>0</v>
      </c>
      <c r="AA24" s="144">
        <f t="shared" ref="AA24:AF24" si="182">IF($A24="","",IF(U$132,IF(U24&gt;=$K$3,"Y","N"),"--"))</f>
      </c>
      <c r="AB24" s="144">
        <f t="shared" si="182"/>
      </c>
      <c r="AC24" s="144">
        <f t="shared" si="182"/>
      </c>
      <c r="AD24" s="144">
        <f t="shared" si="182"/>
      </c>
      <c r="AE24" s="144">
        <f t="shared" si="182"/>
      </c>
      <c r="AF24" s="144">
        <f t="shared" si="182"/>
      </c>
      <c r="AG24" s="144">
        <f t="shared" ref="AG24:AL24" si="183">IF(U24&gt;=$K$3,1,0)</f>
        <v>0</v>
      </c>
      <c r="AH24" s="144">
        <f t="shared" si="183"/>
        <v>0</v>
      </c>
      <c r="AI24" s="144">
        <f t="shared" si="183"/>
        <v>0</v>
      </c>
      <c r="AJ24" s="144">
        <f t="shared" si="183"/>
        <v>0</v>
      </c>
      <c r="AK24" s="144">
        <f t="shared" si="183"/>
        <v>0</v>
      </c>
      <c r="AL24" s="144">
        <f t="shared" si="183"/>
        <v>0</v>
      </c>
      <c r="AM24" s="128"/>
      <c r="AN24" s="143">
        <f>IF($A24="",0,COCalc!CC23*100)</f>
        <v>0</v>
      </c>
      <c r="AO24" s="143">
        <f>IF($A24="",0,COCalc!CD23*100)</f>
        <v>0</v>
      </c>
      <c r="AP24" s="143">
        <f>IF($A24="",0,COCalc!CE23*100)</f>
        <v>0</v>
      </c>
      <c r="AQ24" s="143">
        <f>IF($A24="",0,COCalc!CF23*100)</f>
        <v>0</v>
      </c>
      <c r="AR24" s="143">
        <f>IF($A24="",0,COCalc!CG23*100)</f>
        <v>0</v>
      </c>
      <c r="AS24" s="143">
        <f>IF($A24="",0,COCalc!CH23*100)</f>
        <v>0</v>
      </c>
      <c r="AT24" s="144">
        <f t="shared" ref="AT24:AY24" si="184">IF($A24="","",IF(AN$132,IF(AN24&gt;=$K$3,"Y","N"),"--"))</f>
      </c>
      <c r="AU24" s="144">
        <f t="shared" si="184"/>
      </c>
      <c r="AV24" s="144">
        <f t="shared" si="184"/>
      </c>
      <c r="AW24" s="144">
        <f t="shared" si="184"/>
      </c>
      <c r="AX24" s="144">
        <f t="shared" si="184"/>
      </c>
      <c r="AY24" s="144">
        <f t="shared" si="184"/>
      </c>
      <c r="AZ24" s="144">
        <f t="shared" ref="AZ24:BE24" si="185">IF(AN24&gt;=$K$3,1,0)</f>
        <v>0</v>
      </c>
      <c r="BA24" s="144">
        <f t="shared" si="185"/>
        <v>0</v>
      </c>
      <c r="BB24" s="144">
        <f t="shared" si="185"/>
        <v>0</v>
      </c>
      <c r="BC24" s="144">
        <f t="shared" si="185"/>
        <v>0</v>
      </c>
      <c r="BD24" s="144">
        <f t="shared" si="185"/>
        <v>0</v>
      </c>
      <c r="BE24" s="144">
        <f t="shared" si="185"/>
        <v>0</v>
      </c>
      <c r="BF24" s="145"/>
      <c r="BG24" s="143">
        <f>IF($A24="",0,COCalc_LabUnnorm!CC23*100)</f>
        <v>0</v>
      </c>
      <c r="BH24" s="143">
        <f>IF($A24="",0,COCalc_LabUnnorm!CD23*100)</f>
        <v>0</v>
      </c>
      <c r="BI24" s="143">
        <f>IF($A24="",0,COCalc_LabUnnorm!CE23*100)</f>
        <v>0</v>
      </c>
      <c r="BJ24" s="143">
        <f>IF($A24="",0,COCalc_LabUnnorm!CF23*100)</f>
        <v>0</v>
      </c>
      <c r="BK24" s="143">
        <f>IF($A24="",0,COCalc_LabUnnorm!CG23*100)</f>
        <v>0</v>
      </c>
      <c r="BL24" s="143">
        <f>IF($A24="",0,COCalc_LabUnnorm!CH23*100)</f>
        <v>0</v>
      </c>
      <c r="BM24" s="144">
        <f t="shared" ref="BM24:BR24" si="186">IF($A24="","",IF(BG$132,IF(BG24&gt;=$K$3,"Y","N"),"--"))</f>
      </c>
      <c r="BN24" s="144">
        <f t="shared" si="186"/>
      </c>
      <c r="BO24" s="144">
        <f t="shared" si="186"/>
      </c>
      <c r="BP24" s="144">
        <f t="shared" si="186"/>
      </c>
      <c r="BQ24" s="144">
        <f t="shared" si="186"/>
      </c>
      <c r="BR24" s="144">
        <f t="shared" si="186"/>
      </c>
      <c r="BS24" s="144">
        <f t="shared" ref="BS24:BX24" si="187">IF(BG24&gt;=$K$3,1,0)</f>
        <v>0</v>
      </c>
      <c r="BT24" s="144">
        <f t="shared" si="187"/>
        <v>0</v>
      </c>
      <c r="BU24" s="144">
        <f t="shared" si="187"/>
        <v>0</v>
      </c>
      <c r="BV24" s="144">
        <f t="shared" si="187"/>
        <v>0</v>
      </c>
      <c r="BW24" s="144">
        <f t="shared" si="187"/>
        <v>0</v>
      </c>
      <c r="BX24" s="144">
        <f t="shared" si="187"/>
        <v>0</v>
      </c>
      <c r="BY24" s="145"/>
      <c r="BZ24" s="143">
        <f t="array" ref="BZ24:CE24">B24:G24*$H$143:$M$143+U24:Z24*$H$144:$M$144</f>
        <v>0</v>
      </c>
      <c r="CA24" s="143">
        <v>0</v>
      </c>
      <c r="CB24" s="143">
        <v>0</v>
      </c>
      <c r="CC24" s="143">
        <v>0</v>
      </c>
      <c r="CD24" s="143">
        <v>0</v>
      </c>
      <c r="CE24" s="143">
        <v>0</v>
      </c>
      <c r="CF24" s="144">
        <f t="shared" ref="CF24:CK24" si="188">IF($A24="","",IF(BZ$132,IF(BZ24&gt;=$K$3,"Y","N"),"--"))</f>
      </c>
      <c r="CG24" s="144">
        <f t="shared" si="188"/>
      </c>
      <c r="CH24" s="144">
        <f t="shared" si="188"/>
      </c>
      <c r="CI24" s="144">
        <f t="shared" si="188"/>
      </c>
      <c r="CJ24" s="144">
        <f t="shared" si="188"/>
      </c>
      <c r="CK24" s="144">
        <f t="shared" si="188"/>
      </c>
      <c r="CL24" s="144">
        <f t="shared" ref="CL24:CQ24" si="189">IF(BZ24&gt;=$K$3,1,0)</f>
        <v>0</v>
      </c>
      <c r="CM24" s="144">
        <f t="shared" si="189"/>
        <v>0</v>
      </c>
      <c r="CN24" s="144">
        <f t="shared" si="189"/>
        <v>0</v>
      </c>
      <c r="CO24" s="144">
        <f t="shared" si="189"/>
        <v>0</v>
      </c>
      <c r="CP24" s="144">
        <f t="shared" si="189"/>
        <v>0</v>
      </c>
      <c r="CQ24" s="144">
        <f t="shared" si="189"/>
        <v>0</v>
      </c>
    </row>
    <row r="25" ht="14.25" customHeight="1" spans="1:95" x14ac:dyDescent="0.25">
      <c r="A25" s="85">
        <f>IF(ISBLANK(CT!A51),"",CT!A51)</f>
      </c>
      <c r="B25" s="143">
        <f>COCalc!AB24*100</f>
        <v>0</v>
      </c>
      <c r="C25" s="143">
        <f>COCalc!AC24*100</f>
        <v>0</v>
      </c>
      <c r="D25" s="143">
        <f>COCalc!AD24*100</f>
        <v>0</v>
      </c>
      <c r="E25" s="143">
        <f>COCalc!AE24*100</f>
        <v>0</v>
      </c>
      <c r="F25" s="143">
        <f>COCalc!AF24*100</f>
        <v>0</v>
      </c>
      <c r="G25" s="143">
        <f>COCalc!AG24*100</f>
        <v>0</v>
      </c>
      <c r="H25" s="144">
        <f t="shared" ref="H25:M25" si="190">IF($A25="","",IF(B$132,IF(B25&gt;=$K$3,"Y","N"),"--"))</f>
      </c>
      <c r="I25" s="144">
        <f t="shared" si="190"/>
      </c>
      <c r="J25" s="144">
        <f t="shared" si="190"/>
      </c>
      <c r="K25" s="144">
        <f t="shared" si="190"/>
      </c>
      <c r="L25" s="144">
        <f t="shared" si="190"/>
      </c>
      <c r="M25" s="144">
        <f t="shared" si="190"/>
      </c>
      <c r="N25" s="144">
        <f t="shared" ref="N25:S25" si="191">IF(B25&gt;=$K$3,1,0)</f>
        <v>0</v>
      </c>
      <c r="O25" s="144">
        <f t="shared" si="191"/>
        <v>0</v>
      </c>
      <c r="P25" s="144">
        <f t="shared" si="191"/>
        <v>0</v>
      </c>
      <c r="Q25" s="144">
        <f t="shared" si="191"/>
        <v>0</v>
      </c>
      <c r="R25" s="144">
        <f t="shared" si="191"/>
        <v>0</v>
      </c>
      <c r="S25" s="144">
        <f t="shared" si="191"/>
        <v>0</v>
      </c>
      <c r="T25" s="128"/>
      <c r="U25" s="143">
        <f>IF($A25="",0,LabActivity!AK51*100)</f>
        <v>0</v>
      </c>
      <c r="V25" s="143">
        <f>IF($A25="",0,LabActivity!AL51*100)</f>
        <v>0</v>
      </c>
      <c r="W25" s="143">
        <f>IF($A25="",0,LabActivity!AM51*100)</f>
        <v>0</v>
      </c>
      <c r="X25" s="143">
        <f>IF($A25="",0,LabActivity!AN51*100)</f>
        <v>0</v>
      </c>
      <c r="Y25" s="143">
        <f>IF($A25="",0,LabActivity!AO51*100)</f>
        <v>0</v>
      </c>
      <c r="Z25" s="143">
        <f>IF($A25="",0,LabActivity!AP51*100)</f>
        <v>0</v>
      </c>
      <c r="AA25" s="144">
        <f t="shared" ref="AA25:AF25" si="192">IF($A25="","",IF(U$132,IF(U25&gt;=$K$3,"Y","N"),"--"))</f>
      </c>
      <c r="AB25" s="144">
        <f t="shared" si="192"/>
      </c>
      <c r="AC25" s="144">
        <f t="shared" si="192"/>
      </c>
      <c r="AD25" s="144">
        <f t="shared" si="192"/>
      </c>
      <c r="AE25" s="144">
        <f t="shared" si="192"/>
      </c>
      <c r="AF25" s="144">
        <f t="shared" si="192"/>
      </c>
      <c r="AG25" s="144">
        <f t="shared" ref="AG25:AL25" si="193">IF(U25&gt;=$K$3,1,0)</f>
        <v>0</v>
      </c>
      <c r="AH25" s="144">
        <f t="shared" si="193"/>
        <v>0</v>
      </c>
      <c r="AI25" s="144">
        <f t="shared" si="193"/>
        <v>0</v>
      </c>
      <c r="AJ25" s="144">
        <f t="shared" si="193"/>
        <v>0</v>
      </c>
      <c r="AK25" s="144">
        <f t="shared" si="193"/>
        <v>0</v>
      </c>
      <c r="AL25" s="144">
        <f t="shared" si="193"/>
        <v>0</v>
      </c>
      <c r="AM25" s="128"/>
      <c r="AN25" s="143">
        <f>IF($A25="",0,COCalc!CC24*100)</f>
        <v>0</v>
      </c>
      <c r="AO25" s="143">
        <f>IF($A25="",0,COCalc!CD24*100)</f>
        <v>0</v>
      </c>
      <c r="AP25" s="143">
        <f>IF($A25="",0,COCalc!CE24*100)</f>
        <v>0</v>
      </c>
      <c r="AQ25" s="143">
        <f>IF($A25="",0,COCalc!CF24*100)</f>
        <v>0</v>
      </c>
      <c r="AR25" s="143">
        <f>IF($A25="",0,COCalc!CG24*100)</f>
        <v>0</v>
      </c>
      <c r="AS25" s="143">
        <f>IF($A25="",0,COCalc!CH24*100)</f>
        <v>0</v>
      </c>
      <c r="AT25" s="144">
        <f t="shared" ref="AT25:AY25" si="194">IF($A25="","",IF(AN$132,IF(AN25&gt;=$K$3,"Y","N"),"--"))</f>
      </c>
      <c r="AU25" s="144">
        <f t="shared" si="194"/>
      </c>
      <c r="AV25" s="144">
        <f t="shared" si="194"/>
      </c>
      <c r="AW25" s="144">
        <f t="shared" si="194"/>
      </c>
      <c r="AX25" s="144">
        <f t="shared" si="194"/>
      </c>
      <c r="AY25" s="144">
        <f t="shared" si="194"/>
      </c>
      <c r="AZ25" s="144">
        <f t="shared" ref="AZ25:BE25" si="195">IF(AN25&gt;=$K$3,1,0)</f>
        <v>0</v>
      </c>
      <c r="BA25" s="144">
        <f t="shared" si="195"/>
        <v>0</v>
      </c>
      <c r="BB25" s="144">
        <f t="shared" si="195"/>
        <v>0</v>
      </c>
      <c r="BC25" s="144">
        <f t="shared" si="195"/>
        <v>0</v>
      </c>
      <c r="BD25" s="144">
        <f t="shared" si="195"/>
        <v>0</v>
      </c>
      <c r="BE25" s="144">
        <f t="shared" si="195"/>
        <v>0</v>
      </c>
      <c r="BF25" s="145"/>
      <c r="BG25" s="143">
        <f>IF($A25="",0,COCalc_LabUnnorm!CC24*100)</f>
        <v>0</v>
      </c>
      <c r="BH25" s="143">
        <f>IF($A25="",0,COCalc_LabUnnorm!CD24*100)</f>
        <v>0</v>
      </c>
      <c r="BI25" s="143">
        <f>IF($A25="",0,COCalc_LabUnnorm!CE24*100)</f>
        <v>0</v>
      </c>
      <c r="BJ25" s="143">
        <f>IF($A25="",0,COCalc_LabUnnorm!CF24*100)</f>
        <v>0</v>
      </c>
      <c r="BK25" s="143">
        <f>IF($A25="",0,COCalc_LabUnnorm!CG24*100)</f>
        <v>0</v>
      </c>
      <c r="BL25" s="143">
        <f>IF($A25="",0,COCalc_LabUnnorm!CH24*100)</f>
        <v>0</v>
      </c>
      <c r="BM25" s="144">
        <f t="shared" ref="BM25:BR25" si="196">IF($A25="","",IF(BG$132,IF(BG25&gt;=$K$3,"Y","N"),"--"))</f>
      </c>
      <c r="BN25" s="144">
        <f t="shared" si="196"/>
      </c>
      <c r="BO25" s="144">
        <f t="shared" si="196"/>
      </c>
      <c r="BP25" s="144">
        <f t="shared" si="196"/>
      </c>
      <c r="BQ25" s="144">
        <f t="shared" si="196"/>
      </c>
      <c r="BR25" s="144">
        <f t="shared" si="196"/>
      </c>
      <c r="BS25" s="144">
        <f t="shared" ref="BS25:BX25" si="197">IF(BG25&gt;=$K$3,1,0)</f>
        <v>0</v>
      </c>
      <c r="BT25" s="144">
        <f t="shared" si="197"/>
        <v>0</v>
      </c>
      <c r="BU25" s="144">
        <f t="shared" si="197"/>
        <v>0</v>
      </c>
      <c r="BV25" s="144">
        <f t="shared" si="197"/>
        <v>0</v>
      </c>
      <c r="BW25" s="144">
        <f t="shared" si="197"/>
        <v>0</v>
      </c>
      <c r="BX25" s="144">
        <f t="shared" si="197"/>
        <v>0</v>
      </c>
      <c r="BY25" s="145"/>
      <c r="BZ25" s="143">
        <f t="array" ref="BZ25:CE25">B25:G25*$H$143:$M$143+U25:Z25*$H$144:$M$144</f>
        <v>0</v>
      </c>
      <c r="CA25" s="143">
        <v>0</v>
      </c>
      <c r="CB25" s="143">
        <v>0</v>
      </c>
      <c r="CC25" s="143">
        <v>0</v>
      </c>
      <c r="CD25" s="143">
        <v>0</v>
      </c>
      <c r="CE25" s="143">
        <v>0</v>
      </c>
      <c r="CF25" s="144">
        <f t="shared" ref="CF25:CK25" si="198">IF($A25="","",IF(BZ$132,IF(BZ25&gt;=$K$3,"Y","N"),"--"))</f>
      </c>
      <c r="CG25" s="144">
        <f t="shared" si="198"/>
      </c>
      <c r="CH25" s="144">
        <f t="shared" si="198"/>
      </c>
      <c r="CI25" s="144">
        <f t="shared" si="198"/>
      </c>
      <c r="CJ25" s="144">
        <f t="shared" si="198"/>
      </c>
      <c r="CK25" s="144">
        <f t="shared" si="198"/>
      </c>
      <c r="CL25" s="144">
        <f t="shared" ref="CL25:CQ25" si="199">IF(BZ25&gt;=$K$3,1,0)</f>
        <v>0</v>
      </c>
      <c r="CM25" s="144">
        <f t="shared" si="199"/>
        <v>0</v>
      </c>
      <c r="CN25" s="144">
        <f t="shared" si="199"/>
        <v>0</v>
      </c>
      <c r="CO25" s="144">
        <f t="shared" si="199"/>
        <v>0</v>
      </c>
      <c r="CP25" s="144">
        <f t="shared" si="199"/>
        <v>0</v>
      </c>
      <c r="CQ25" s="144">
        <f t="shared" si="199"/>
        <v>0</v>
      </c>
    </row>
    <row r="26" ht="14.25" customHeight="1" spans="1:95" x14ac:dyDescent="0.25">
      <c r="A26" s="85">
        <f>IF(ISBLANK(CT!A52),"",CT!A52)</f>
      </c>
      <c r="B26" s="143">
        <f>COCalc!AB25*100</f>
        <v>0</v>
      </c>
      <c r="C26" s="143">
        <f>COCalc!AC25*100</f>
        <v>0</v>
      </c>
      <c r="D26" s="143">
        <f>COCalc!AD25*100</f>
        <v>0</v>
      </c>
      <c r="E26" s="143">
        <f>COCalc!AE25*100</f>
        <v>0</v>
      </c>
      <c r="F26" s="143">
        <f>COCalc!AF25*100</f>
        <v>0</v>
      </c>
      <c r="G26" s="143">
        <f>COCalc!AG25*100</f>
        <v>0</v>
      </c>
      <c r="H26" s="144">
        <f t="shared" ref="H26:M26" si="200">IF($A26="","",IF(B$132,IF(B26&gt;=$K$3,"Y","N"),"--"))</f>
      </c>
      <c r="I26" s="144">
        <f t="shared" si="200"/>
      </c>
      <c r="J26" s="144">
        <f t="shared" si="200"/>
      </c>
      <c r="K26" s="144">
        <f t="shared" si="200"/>
      </c>
      <c r="L26" s="144">
        <f t="shared" si="200"/>
      </c>
      <c r="M26" s="144">
        <f t="shared" si="200"/>
      </c>
      <c r="N26" s="144">
        <f t="shared" ref="N26:S26" si="201">IF(B26&gt;=$K$3,1,0)</f>
        <v>0</v>
      </c>
      <c r="O26" s="144">
        <f t="shared" si="201"/>
        <v>0</v>
      </c>
      <c r="P26" s="144">
        <f t="shared" si="201"/>
        <v>0</v>
      </c>
      <c r="Q26" s="144">
        <f t="shared" si="201"/>
        <v>0</v>
      </c>
      <c r="R26" s="144">
        <f t="shared" si="201"/>
        <v>0</v>
      </c>
      <c r="S26" s="144">
        <f t="shared" si="201"/>
        <v>0</v>
      </c>
      <c r="T26" s="128"/>
      <c r="U26" s="143">
        <f>IF($A26="",0,LabActivity!AK52*100)</f>
        <v>0</v>
      </c>
      <c r="V26" s="143">
        <f>IF($A26="",0,LabActivity!AL52*100)</f>
        <v>0</v>
      </c>
      <c r="W26" s="143">
        <f>IF($A26="",0,LabActivity!AM52*100)</f>
        <v>0</v>
      </c>
      <c r="X26" s="143">
        <f>IF($A26="",0,LabActivity!AN52*100)</f>
        <v>0</v>
      </c>
      <c r="Y26" s="143">
        <f>IF($A26="",0,LabActivity!AO52*100)</f>
        <v>0</v>
      </c>
      <c r="Z26" s="143">
        <f>IF($A26="",0,LabActivity!AP52*100)</f>
        <v>0</v>
      </c>
      <c r="AA26" s="144">
        <f t="shared" ref="AA26:AF26" si="202">IF($A26="","",IF(U$132,IF(U26&gt;=$K$3,"Y","N"),"--"))</f>
      </c>
      <c r="AB26" s="144">
        <f t="shared" si="202"/>
      </c>
      <c r="AC26" s="144">
        <f t="shared" si="202"/>
      </c>
      <c r="AD26" s="144">
        <f t="shared" si="202"/>
      </c>
      <c r="AE26" s="144">
        <f t="shared" si="202"/>
      </c>
      <c r="AF26" s="144">
        <f t="shared" si="202"/>
      </c>
      <c r="AG26" s="144">
        <f t="shared" ref="AG26:AL26" si="203">IF(U26&gt;=$K$3,1,0)</f>
        <v>0</v>
      </c>
      <c r="AH26" s="144">
        <f t="shared" si="203"/>
        <v>0</v>
      </c>
      <c r="AI26" s="144">
        <f t="shared" si="203"/>
        <v>0</v>
      </c>
      <c r="AJ26" s="144">
        <f t="shared" si="203"/>
        <v>0</v>
      </c>
      <c r="AK26" s="144">
        <f t="shared" si="203"/>
        <v>0</v>
      </c>
      <c r="AL26" s="144">
        <f t="shared" si="203"/>
        <v>0</v>
      </c>
      <c r="AM26" s="128"/>
      <c r="AN26" s="143">
        <f>IF($A26="",0,COCalc!CC25*100)</f>
        <v>0</v>
      </c>
      <c r="AO26" s="143">
        <f>IF($A26="",0,COCalc!CD25*100)</f>
        <v>0</v>
      </c>
      <c r="AP26" s="143">
        <f>IF($A26="",0,COCalc!CE25*100)</f>
        <v>0</v>
      </c>
      <c r="AQ26" s="143">
        <f>IF($A26="",0,COCalc!CF25*100)</f>
        <v>0</v>
      </c>
      <c r="AR26" s="143">
        <f>IF($A26="",0,COCalc!CG25*100)</f>
        <v>0</v>
      </c>
      <c r="AS26" s="143">
        <f>IF($A26="",0,COCalc!CH25*100)</f>
        <v>0</v>
      </c>
      <c r="AT26" s="144">
        <f t="shared" ref="AT26:AY26" si="204">IF($A26="","",IF(AN$132,IF(AN26&gt;=$K$3,"Y","N"),"--"))</f>
      </c>
      <c r="AU26" s="144">
        <f t="shared" si="204"/>
      </c>
      <c r="AV26" s="144">
        <f t="shared" si="204"/>
      </c>
      <c r="AW26" s="144">
        <f t="shared" si="204"/>
      </c>
      <c r="AX26" s="144">
        <f t="shared" si="204"/>
      </c>
      <c r="AY26" s="144">
        <f t="shared" si="204"/>
      </c>
      <c r="AZ26" s="144">
        <f t="shared" ref="AZ26:BE26" si="205">IF(AN26&gt;=$K$3,1,0)</f>
        <v>0</v>
      </c>
      <c r="BA26" s="144">
        <f t="shared" si="205"/>
        <v>0</v>
      </c>
      <c r="BB26" s="144">
        <f t="shared" si="205"/>
        <v>0</v>
      </c>
      <c r="BC26" s="144">
        <f t="shared" si="205"/>
        <v>0</v>
      </c>
      <c r="BD26" s="144">
        <f t="shared" si="205"/>
        <v>0</v>
      </c>
      <c r="BE26" s="144">
        <f t="shared" si="205"/>
        <v>0</v>
      </c>
      <c r="BF26" s="145"/>
      <c r="BG26" s="143">
        <f>IF($A26="",0,COCalc_LabUnnorm!CC25*100)</f>
        <v>0</v>
      </c>
      <c r="BH26" s="143">
        <f>IF($A26="",0,COCalc_LabUnnorm!CD25*100)</f>
        <v>0</v>
      </c>
      <c r="BI26" s="143">
        <f>IF($A26="",0,COCalc_LabUnnorm!CE25*100)</f>
        <v>0</v>
      </c>
      <c r="BJ26" s="143">
        <f>IF($A26="",0,COCalc_LabUnnorm!CF25*100)</f>
        <v>0</v>
      </c>
      <c r="BK26" s="143">
        <f>IF($A26="",0,COCalc_LabUnnorm!CG25*100)</f>
        <v>0</v>
      </c>
      <c r="BL26" s="143">
        <f>IF($A26="",0,COCalc_LabUnnorm!CH25*100)</f>
        <v>0</v>
      </c>
      <c r="BM26" s="144">
        <f t="shared" ref="BM26:BR26" si="206">IF($A26="","",IF(BG$132,IF(BG26&gt;=$K$3,"Y","N"),"--"))</f>
      </c>
      <c r="BN26" s="144">
        <f t="shared" si="206"/>
      </c>
      <c r="BO26" s="144">
        <f t="shared" si="206"/>
      </c>
      <c r="BP26" s="144">
        <f t="shared" si="206"/>
      </c>
      <c r="BQ26" s="144">
        <f t="shared" si="206"/>
      </c>
      <c r="BR26" s="144">
        <f t="shared" si="206"/>
      </c>
      <c r="BS26" s="144">
        <f t="shared" ref="BS26:BX26" si="207">IF(BG26&gt;=$K$3,1,0)</f>
        <v>0</v>
      </c>
      <c r="BT26" s="144">
        <f t="shared" si="207"/>
        <v>0</v>
      </c>
      <c r="BU26" s="144">
        <f t="shared" si="207"/>
        <v>0</v>
      </c>
      <c r="BV26" s="144">
        <f t="shared" si="207"/>
        <v>0</v>
      </c>
      <c r="BW26" s="144">
        <f t="shared" si="207"/>
        <v>0</v>
      </c>
      <c r="BX26" s="144">
        <f t="shared" si="207"/>
        <v>0</v>
      </c>
      <c r="BY26" s="145"/>
      <c r="BZ26" s="143">
        <f t="array" ref="BZ26:CE26">B26:G26*$H$143:$M$143+U26:Z26*$H$144:$M$144</f>
        <v>0</v>
      </c>
      <c r="CA26" s="143">
        <v>0</v>
      </c>
      <c r="CB26" s="143">
        <v>0</v>
      </c>
      <c r="CC26" s="143">
        <v>0</v>
      </c>
      <c r="CD26" s="143">
        <v>0</v>
      </c>
      <c r="CE26" s="143">
        <v>0</v>
      </c>
      <c r="CF26" s="144">
        <f t="shared" ref="CF26:CK26" si="208">IF($A26="","",IF(BZ$132,IF(BZ26&gt;=$K$3,"Y","N"),"--"))</f>
      </c>
      <c r="CG26" s="144">
        <f t="shared" si="208"/>
      </c>
      <c r="CH26" s="144">
        <f t="shared" si="208"/>
      </c>
      <c r="CI26" s="144">
        <f t="shared" si="208"/>
      </c>
      <c r="CJ26" s="144">
        <f t="shared" si="208"/>
      </c>
      <c r="CK26" s="144">
        <f t="shared" si="208"/>
      </c>
      <c r="CL26" s="144">
        <f t="shared" ref="CL26:CQ26" si="209">IF(BZ26&gt;=$K$3,1,0)</f>
        <v>0</v>
      </c>
      <c r="CM26" s="144">
        <f t="shared" si="209"/>
        <v>0</v>
      </c>
      <c r="CN26" s="144">
        <f t="shared" si="209"/>
        <v>0</v>
      </c>
      <c r="CO26" s="144">
        <f t="shared" si="209"/>
        <v>0</v>
      </c>
      <c r="CP26" s="144">
        <f t="shared" si="209"/>
        <v>0</v>
      </c>
      <c r="CQ26" s="144">
        <f t="shared" si="209"/>
        <v>0</v>
      </c>
    </row>
    <row r="27" ht="14.25" customHeight="1" spans="1:95" x14ac:dyDescent="0.25">
      <c r="A27" s="85">
        <f>IF(ISBLANK(CT!A53),"",CT!A53)</f>
      </c>
      <c r="B27" s="143">
        <f>COCalc!AB26*100</f>
        <v>0</v>
      </c>
      <c r="C27" s="143">
        <f>COCalc!AC26*100</f>
        <v>0</v>
      </c>
      <c r="D27" s="143">
        <f>COCalc!AD26*100</f>
        <v>0</v>
      </c>
      <c r="E27" s="143">
        <f>COCalc!AE26*100</f>
        <v>0</v>
      </c>
      <c r="F27" s="143">
        <f>COCalc!AF26*100</f>
        <v>0</v>
      </c>
      <c r="G27" s="143">
        <f>COCalc!AG26*100</f>
        <v>0</v>
      </c>
      <c r="H27" s="144">
        <f t="shared" ref="H27:M27" si="210">IF($A27="","",IF(B$132,IF(B27&gt;=$K$3,"Y","N"),"--"))</f>
      </c>
      <c r="I27" s="144">
        <f t="shared" si="210"/>
      </c>
      <c r="J27" s="144">
        <f t="shared" si="210"/>
      </c>
      <c r="K27" s="144">
        <f t="shared" si="210"/>
      </c>
      <c r="L27" s="144">
        <f t="shared" si="210"/>
      </c>
      <c r="M27" s="144">
        <f t="shared" si="210"/>
      </c>
      <c r="N27" s="144">
        <f t="shared" ref="N27:S27" si="211">IF(B27&gt;=$K$3,1,0)</f>
        <v>0</v>
      </c>
      <c r="O27" s="144">
        <f t="shared" si="211"/>
        <v>0</v>
      </c>
      <c r="P27" s="144">
        <f t="shared" si="211"/>
        <v>0</v>
      </c>
      <c r="Q27" s="144">
        <f t="shared" si="211"/>
        <v>0</v>
      </c>
      <c r="R27" s="144">
        <f t="shared" si="211"/>
        <v>0</v>
      </c>
      <c r="S27" s="144">
        <f t="shared" si="211"/>
        <v>0</v>
      </c>
      <c r="T27" s="128"/>
      <c r="U27" s="143">
        <f>IF($A27="",0,LabActivity!AK53*100)</f>
        <v>0</v>
      </c>
      <c r="V27" s="143">
        <f>IF($A27="",0,LabActivity!AL53*100)</f>
        <v>0</v>
      </c>
      <c r="W27" s="143">
        <f>IF($A27="",0,LabActivity!AM53*100)</f>
        <v>0</v>
      </c>
      <c r="X27" s="143">
        <f>IF($A27="",0,LabActivity!AN53*100)</f>
        <v>0</v>
      </c>
      <c r="Y27" s="143">
        <f>IF($A27="",0,LabActivity!AO53*100)</f>
        <v>0</v>
      </c>
      <c r="Z27" s="143">
        <f>IF($A27="",0,LabActivity!AP53*100)</f>
        <v>0</v>
      </c>
      <c r="AA27" s="144">
        <f t="shared" ref="AA27:AF27" si="212">IF($A27="","",IF(U$132,IF(U27&gt;=$K$3,"Y","N"),"--"))</f>
      </c>
      <c r="AB27" s="144">
        <f t="shared" si="212"/>
      </c>
      <c r="AC27" s="144">
        <f t="shared" si="212"/>
      </c>
      <c r="AD27" s="144">
        <f t="shared" si="212"/>
      </c>
      <c r="AE27" s="144">
        <f t="shared" si="212"/>
      </c>
      <c r="AF27" s="144">
        <f t="shared" si="212"/>
      </c>
      <c r="AG27" s="144">
        <f t="shared" ref="AG27:AL27" si="213">IF(U27&gt;=$K$3,1,0)</f>
        <v>0</v>
      </c>
      <c r="AH27" s="144">
        <f t="shared" si="213"/>
        <v>0</v>
      </c>
      <c r="AI27" s="144">
        <f t="shared" si="213"/>
        <v>0</v>
      </c>
      <c r="AJ27" s="144">
        <f t="shared" si="213"/>
        <v>0</v>
      </c>
      <c r="AK27" s="144">
        <f t="shared" si="213"/>
        <v>0</v>
      </c>
      <c r="AL27" s="144">
        <f t="shared" si="213"/>
        <v>0</v>
      </c>
      <c r="AM27" s="128"/>
      <c r="AN27" s="143">
        <f>IF($A27="",0,COCalc!CC26*100)</f>
        <v>0</v>
      </c>
      <c r="AO27" s="143">
        <f>IF($A27="",0,COCalc!CD26*100)</f>
        <v>0</v>
      </c>
      <c r="AP27" s="143">
        <f>IF($A27="",0,COCalc!CE26*100)</f>
        <v>0</v>
      </c>
      <c r="AQ27" s="143">
        <f>IF($A27="",0,COCalc!CF26*100)</f>
        <v>0</v>
      </c>
      <c r="AR27" s="143">
        <f>IF($A27="",0,COCalc!CG26*100)</f>
        <v>0</v>
      </c>
      <c r="AS27" s="143">
        <f>IF($A27="",0,COCalc!CH26*100)</f>
        <v>0</v>
      </c>
      <c r="AT27" s="144">
        <f t="shared" ref="AT27:AY27" si="214">IF($A27="","",IF(AN$132,IF(AN27&gt;=$K$3,"Y","N"),"--"))</f>
      </c>
      <c r="AU27" s="144">
        <f t="shared" si="214"/>
      </c>
      <c r="AV27" s="144">
        <f t="shared" si="214"/>
      </c>
      <c r="AW27" s="144">
        <f t="shared" si="214"/>
      </c>
      <c r="AX27" s="144">
        <f t="shared" si="214"/>
      </c>
      <c r="AY27" s="144">
        <f t="shared" si="214"/>
      </c>
      <c r="AZ27" s="144">
        <f t="shared" ref="AZ27:BE27" si="215">IF(AN27&gt;=$K$3,1,0)</f>
        <v>0</v>
      </c>
      <c r="BA27" s="144">
        <f t="shared" si="215"/>
        <v>0</v>
      </c>
      <c r="BB27" s="144">
        <f t="shared" si="215"/>
        <v>0</v>
      </c>
      <c r="BC27" s="144">
        <f t="shared" si="215"/>
        <v>0</v>
      </c>
      <c r="BD27" s="144">
        <f t="shared" si="215"/>
        <v>0</v>
      </c>
      <c r="BE27" s="144">
        <f t="shared" si="215"/>
        <v>0</v>
      </c>
      <c r="BF27" s="145"/>
      <c r="BG27" s="143">
        <f>IF($A27="",0,COCalc_LabUnnorm!CC26*100)</f>
        <v>0</v>
      </c>
      <c r="BH27" s="143">
        <f>IF($A27="",0,COCalc_LabUnnorm!CD26*100)</f>
        <v>0</v>
      </c>
      <c r="BI27" s="143">
        <f>IF($A27="",0,COCalc_LabUnnorm!CE26*100)</f>
        <v>0</v>
      </c>
      <c r="BJ27" s="143">
        <f>IF($A27="",0,COCalc_LabUnnorm!CF26*100)</f>
        <v>0</v>
      </c>
      <c r="BK27" s="143">
        <f>IF($A27="",0,COCalc_LabUnnorm!CG26*100)</f>
        <v>0</v>
      </c>
      <c r="BL27" s="143">
        <f>IF($A27="",0,COCalc_LabUnnorm!CH26*100)</f>
        <v>0</v>
      </c>
      <c r="BM27" s="144">
        <f t="shared" ref="BM27:BR27" si="216">IF($A27="","",IF(BG$132,IF(BG27&gt;=$K$3,"Y","N"),"--"))</f>
      </c>
      <c r="BN27" s="144">
        <f t="shared" si="216"/>
      </c>
      <c r="BO27" s="144">
        <f t="shared" si="216"/>
      </c>
      <c r="BP27" s="144">
        <f t="shared" si="216"/>
      </c>
      <c r="BQ27" s="144">
        <f t="shared" si="216"/>
      </c>
      <c r="BR27" s="144">
        <f t="shared" si="216"/>
      </c>
      <c r="BS27" s="144">
        <f t="shared" ref="BS27:BX27" si="217">IF(BG27&gt;=$K$3,1,0)</f>
        <v>0</v>
      </c>
      <c r="BT27" s="144">
        <f t="shared" si="217"/>
        <v>0</v>
      </c>
      <c r="BU27" s="144">
        <f t="shared" si="217"/>
        <v>0</v>
      </c>
      <c r="BV27" s="144">
        <f t="shared" si="217"/>
        <v>0</v>
      </c>
      <c r="BW27" s="144">
        <f t="shared" si="217"/>
        <v>0</v>
      </c>
      <c r="BX27" s="144">
        <f t="shared" si="217"/>
        <v>0</v>
      </c>
      <c r="BY27" s="145"/>
      <c r="BZ27" s="143">
        <f t="array" ref="BZ27:CE27">B27:G27*$H$143:$M$143+U27:Z27*$H$144:$M$144</f>
        <v>0</v>
      </c>
      <c r="CA27" s="143">
        <v>0</v>
      </c>
      <c r="CB27" s="143">
        <v>0</v>
      </c>
      <c r="CC27" s="143">
        <v>0</v>
      </c>
      <c r="CD27" s="143">
        <v>0</v>
      </c>
      <c r="CE27" s="143">
        <v>0</v>
      </c>
      <c r="CF27" s="144">
        <f t="shared" ref="CF27:CK27" si="218">IF($A27="","",IF(BZ$132,IF(BZ27&gt;=$K$3,"Y","N"),"--"))</f>
      </c>
      <c r="CG27" s="144">
        <f t="shared" si="218"/>
      </c>
      <c r="CH27" s="144">
        <f t="shared" si="218"/>
      </c>
      <c r="CI27" s="144">
        <f t="shared" si="218"/>
      </c>
      <c r="CJ27" s="144">
        <f t="shared" si="218"/>
      </c>
      <c r="CK27" s="144">
        <f t="shared" si="218"/>
      </c>
      <c r="CL27" s="144">
        <f t="shared" ref="CL27:CQ27" si="219">IF(BZ27&gt;=$K$3,1,0)</f>
        <v>0</v>
      </c>
      <c r="CM27" s="144">
        <f t="shared" si="219"/>
        <v>0</v>
      </c>
      <c r="CN27" s="144">
        <f t="shared" si="219"/>
        <v>0</v>
      </c>
      <c r="CO27" s="144">
        <f t="shared" si="219"/>
        <v>0</v>
      </c>
      <c r="CP27" s="144">
        <f t="shared" si="219"/>
        <v>0</v>
      </c>
      <c r="CQ27" s="144">
        <f t="shared" si="219"/>
        <v>0</v>
      </c>
    </row>
    <row r="28" ht="14.25" customHeight="1" spans="1:95" x14ac:dyDescent="0.25">
      <c r="A28" s="85">
        <f>IF(ISBLANK(CT!A54),"",CT!A54)</f>
      </c>
      <c r="B28" s="143">
        <f>COCalc!AB27*100</f>
        <v>0</v>
      </c>
      <c r="C28" s="143">
        <f>COCalc!AC27*100</f>
        <v>0</v>
      </c>
      <c r="D28" s="143">
        <f>COCalc!AD27*100</f>
        <v>0</v>
      </c>
      <c r="E28" s="143">
        <f>COCalc!AE27*100</f>
        <v>0</v>
      </c>
      <c r="F28" s="143">
        <f>COCalc!AF27*100</f>
        <v>0</v>
      </c>
      <c r="G28" s="143">
        <f>COCalc!AG27*100</f>
        <v>0</v>
      </c>
      <c r="H28" s="144">
        <f t="shared" ref="H28:M28" si="220">IF($A28="","",IF(B$132,IF(B28&gt;=$K$3,"Y","N"),"--"))</f>
      </c>
      <c r="I28" s="144">
        <f t="shared" si="220"/>
      </c>
      <c r="J28" s="144">
        <f t="shared" si="220"/>
      </c>
      <c r="K28" s="144">
        <f t="shared" si="220"/>
      </c>
      <c r="L28" s="144">
        <f t="shared" si="220"/>
      </c>
      <c r="M28" s="144">
        <f t="shared" si="220"/>
      </c>
      <c r="N28" s="144">
        <f t="shared" ref="N28:S28" si="221">IF(B28&gt;=$K$3,1,0)</f>
        <v>0</v>
      </c>
      <c r="O28" s="144">
        <f t="shared" si="221"/>
        <v>0</v>
      </c>
      <c r="P28" s="144">
        <f t="shared" si="221"/>
        <v>0</v>
      </c>
      <c r="Q28" s="144">
        <f t="shared" si="221"/>
        <v>0</v>
      </c>
      <c r="R28" s="144">
        <f t="shared" si="221"/>
        <v>0</v>
      </c>
      <c r="S28" s="144">
        <f t="shared" si="221"/>
        <v>0</v>
      </c>
      <c r="T28" s="128"/>
      <c r="U28" s="143">
        <f>IF($A28="",0,LabActivity!AK54*100)</f>
        <v>0</v>
      </c>
      <c r="V28" s="143">
        <f>IF($A28="",0,LabActivity!AL54*100)</f>
        <v>0</v>
      </c>
      <c r="W28" s="143">
        <f>IF($A28="",0,LabActivity!AM54*100)</f>
        <v>0</v>
      </c>
      <c r="X28" s="143">
        <f>IF($A28="",0,LabActivity!AN54*100)</f>
        <v>0</v>
      </c>
      <c r="Y28" s="143">
        <f>IF($A28="",0,LabActivity!AO54*100)</f>
        <v>0</v>
      </c>
      <c r="Z28" s="143">
        <f>IF($A28="",0,LabActivity!AP54*100)</f>
        <v>0</v>
      </c>
      <c r="AA28" s="144">
        <f t="shared" ref="AA28:AF28" si="222">IF($A28="","",IF(U$132,IF(U28&gt;=$K$3,"Y","N"),"--"))</f>
      </c>
      <c r="AB28" s="144">
        <f t="shared" si="222"/>
      </c>
      <c r="AC28" s="144">
        <f t="shared" si="222"/>
      </c>
      <c r="AD28" s="144">
        <f t="shared" si="222"/>
      </c>
      <c r="AE28" s="144">
        <f t="shared" si="222"/>
      </c>
      <c r="AF28" s="144">
        <f t="shared" si="222"/>
      </c>
      <c r="AG28" s="144">
        <f t="shared" ref="AG28:AL28" si="223">IF(U28&gt;=$K$3,1,0)</f>
        <v>0</v>
      </c>
      <c r="AH28" s="144">
        <f t="shared" si="223"/>
        <v>0</v>
      </c>
      <c r="AI28" s="144">
        <f t="shared" si="223"/>
        <v>0</v>
      </c>
      <c r="AJ28" s="144">
        <f t="shared" si="223"/>
        <v>0</v>
      </c>
      <c r="AK28" s="144">
        <f t="shared" si="223"/>
        <v>0</v>
      </c>
      <c r="AL28" s="144">
        <f t="shared" si="223"/>
        <v>0</v>
      </c>
      <c r="AM28" s="128"/>
      <c r="AN28" s="143">
        <f>IF($A28="",0,COCalc!CC27*100)</f>
        <v>0</v>
      </c>
      <c r="AO28" s="143">
        <f>IF($A28="",0,COCalc!CD27*100)</f>
        <v>0</v>
      </c>
      <c r="AP28" s="143">
        <f>IF($A28="",0,COCalc!CE27*100)</f>
        <v>0</v>
      </c>
      <c r="AQ28" s="143">
        <f>IF($A28="",0,COCalc!CF27*100)</f>
        <v>0</v>
      </c>
      <c r="AR28" s="143">
        <f>IF($A28="",0,COCalc!CG27*100)</f>
        <v>0</v>
      </c>
      <c r="AS28" s="143">
        <f>IF($A28="",0,COCalc!CH27*100)</f>
        <v>0</v>
      </c>
      <c r="AT28" s="144">
        <f t="shared" ref="AT28:AY28" si="224">IF($A28="","",IF(AN$132,IF(AN28&gt;=$K$3,"Y","N"),"--"))</f>
      </c>
      <c r="AU28" s="144">
        <f t="shared" si="224"/>
      </c>
      <c r="AV28" s="144">
        <f t="shared" si="224"/>
      </c>
      <c r="AW28" s="144">
        <f t="shared" si="224"/>
      </c>
      <c r="AX28" s="144">
        <f t="shared" si="224"/>
      </c>
      <c r="AY28" s="144">
        <f t="shared" si="224"/>
      </c>
      <c r="AZ28" s="144">
        <f t="shared" ref="AZ28:BE28" si="225">IF(AN28&gt;=$K$3,1,0)</f>
        <v>0</v>
      </c>
      <c r="BA28" s="144">
        <f t="shared" si="225"/>
        <v>0</v>
      </c>
      <c r="BB28" s="144">
        <f t="shared" si="225"/>
        <v>0</v>
      </c>
      <c r="BC28" s="144">
        <f t="shared" si="225"/>
        <v>0</v>
      </c>
      <c r="BD28" s="144">
        <f t="shared" si="225"/>
        <v>0</v>
      </c>
      <c r="BE28" s="144">
        <f t="shared" si="225"/>
        <v>0</v>
      </c>
      <c r="BF28" s="145"/>
      <c r="BG28" s="143">
        <f>IF($A28="",0,COCalc_LabUnnorm!CC27*100)</f>
        <v>0</v>
      </c>
      <c r="BH28" s="143">
        <f>IF($A28="",0,COCalc_LabUnnorm!CD27*100)</f>
        <v>0</v>
      </c>
      <c r="BI28" s="143">
        <f>IF($A28="",0,COCalc_LabUnnorm!CE27*100)</f>
        <v>0</v>
      </c>
      <c r="BJ28" s="143">
        <f>IF($A28="",0,COCalc_LabUnnorm!CF27*100)</f>
        <v>0</v>
      </c>
      <c r="BK28" s="143">
        <f>IF($A28="",0,COCalc_LabUnnorm!CG27*100)</f>
        <v>0</v>
      </c>
      <c r="BL28" s="143">
        <f>IF($A28="",0,COCalc_LabUnnorm!CH27*100)</f>
        <v>0</v>
      </c>
      <c r="BM28" s="144">
        <f t="shared" ref="BM28:BR28" si="226">IF($A28="","",IF(BG$132,IF(BG28&gt;=$K$3,"Y","N"),"--"))</f>
      </c>
      <c r="BN28" s="144">
        <f t="shared" si="226"/>
      </c>
      <c r="BO28" s="144">
        <f t="shared" si="226"/>
      </c>
      <c r="BP28" s="144">
        <f t="shared" si="226"/>
      </c>
      <c r="BQ28" s="144">
        <f t="shared" si="226"/>
      </c>
      <c r="BR28" s="144">
        <f t="shared" si="226"/>
      </c>
      <c r="BS28" s="144">
        <f t="shared" ref="BS28:BX28" si="227">IF(BG28&gt;=$K$3,1,0)</f>
        <v>0</v>
      </c>
      <c r="BT28" s="144">
        <f t="shared" si="227"/>
        <v>0</v>
      </c>
      <c r="BU28" s="144">
        <f t="shared" si="227"/>
        <v>0</v>
      </c>
      <c r="BV28" s="144">
        <f t="shared" si="227"/>
        <v>0</v>
      </c>
      <c r="BW28" s="144">
        <f t="shared" si="227"/>
        <v>0</v>
      </c>
      <c r="BX28" s="144">
        <f t="shared" si="227"/>
        <v>0</v>
      </c>
      <c r="BY28" s="145"/>
      <c r="BZ28" s="143">
        <f t="array" ref="BZ28:CE28">B28:G28*$H$143:$M$143+U28:Z28*$H$144:$M$144</f>
        <v>0</v>
      </c>
      <c r="CA28" s="143">
        <v>0</v>
      </c>
      <c r="CB28" s="143">
        <v>0</v>
      </c>
      <c r="CC28" s="143">
        <v>0</v>
      </c>
      <c r="CD28" s="143">
        <v>0</v>
      </c>
      <c r="CE28" s="143">
        <v>0</v>
      </c>
      <c r="CF28" s="144">
        <f t="shared" ref="CF28:CK28" si="228">IF($A28="","",IF(BZ$132,IF(BZ28&gt;=$K$3,"Y","N"),"--"))</f>
      </c>
      <c r="CG28" s="144">
        <f t="shared" si="228"/>
      </c>
      <c r="CH28" s="144">
        <f t="shared" si="228"/>
      </c>
      <c r="CI28" s="144">
        <f t="shared" si="228"/>
      </c>
      <c r="CJ28" s="144">
        <f t="shared" si="228"/>
      </c>
      <c r="CK28" s="144">
        <f t="shared" si="228"/>
      </c>
      <c r="CL28" s="144">
        <f t="shared" ref="CL28:CQ28" si="229">IF(BZ28&gt;=$K$3,1,0)</f>
        <v>0</v>
      </c>
      <c r="CM28" s="144">
        <f t="shared" si="229"/>
        <v>0</v>
      </c>
      <c r="CN28" s="144">
        <f t="shared" si="229"/>
        <v>0</v>
      </c>
      <c r="CO28" s="144">
        <f t="shared" si="229"/>
        <v>0</v>
      </c>
      <c r="CP28" s="144">
        <f t="shared" si="229"/>
        <v>0</v>
      </c>
      <c r="CQ28" s="144">
        <f t="shared" si="229"/>
        <v>0</v>
      </c>
    </row>
    <row r="29" ht="14.25" customHeight="1" spans="1:95" x14ac:dyDescent="0.25">
      <c r="A29" s="85">
        <f>IF(ISBLANK(CT!A55),"",CT!A55)</f>
      </c>
      <c r="B29" s="143">
        <f>COCalc!AB28*100</f>
        <v>0</v>
      </c>
      <c r="C29" s="143">
        <f>COCalc!AC28*100</f>
        <v>0</v>
      </c>
      <c r="D29" s="143">
        <f>COCalc!AD28*100</f>
        <v>0</v>
      </c>
      <c r="E29" s="143">
        <f>COCalc!AE28*100</f>
        <v>0</v>
      </c>
      <c r="F29" s="143">
        <f>COCalc!AF28*100</f>
        <v>0</v>
      </c>
      <c r="G29" s="143">
        <f>COCalc!AG28*100</f>
        <v>0</v>
      </c>
      <c r="H29" s="144">
        <f t="shared" ref="H29:M29" si="230">IF($A29="","",IF(B$132,IF(B29&gt;=$K$3,"Y","N"),"--"))</f>
      </c>
      <c r="I29" s="144">
        <f t="shared" si="230"/>
      </c>
      <c r="J29" s="144">
        <f t="shared" si="230"/>
      </c>
      <c r="K29" s="144">
        <f t="shared" si="230"/>
      </c>
      <c r="L29" s="144">
        <f t="shared" si="230"/>
      </c>
      <c r="M29" s="144">
        <f t="shared" si="230"/>
      </c>
      <c r="N29" s="144">
        <f t="shared" ref="N29:S29" si="231">IF(B29&gt;=$K$3,1,0)</f>
        <v>0</v>
      </c>
      <c r="O29" s="144">
        <f t="shared" si="231"/>
        <v>0</v>
      </c>
      <c r="P29" s="144">
        <f t="shared" si="231"/>
        <v>0</v>
      </c>
      <c r="Q29" s="144">
        <f t="shared" si="231"/>
        <v>0</v>
      </c>
      <c r="R29" s="144">
        <f t="shared" si="231"/>
        <v>0</v>
      </c>
      <c r="S29" s="144">
        <f t="shared" si="231"/>
        <v>0</v>
      </c>
      <c r="T29" s="128"/>
      <c r="U29" s="143">
        <f>IF($A29="",0,LabActivity!AK55*100)</f>
        <v>0</v>
      </c>
      <c r="V29" s="143">
        <f>IF($A29="",0,LabActivity!AL55*100)</f>
        <v>0</v>
      </c>
      <c r="W29" s="143">
        <f>IF($A29="",0,LabActivity!AM55*100)</f>
        <v>0</v>
      </c>
      <c r="X29" s="143">
        <f>IF($A29="",0,LabActivity!AN55*100)</f>
        <v>0</v>
      </c>
      <c r="Y29" s="143">
        <f>IF($A29="",0,LabActivity!AO55*100)</f>
        <v>0</v>
      </c>
      <c r="Z29" s="143">
        <f>IF($A29="",0,LabActivity!AP55*100)</f>
        <v>0</v>
      </c>
      <c r="AA29" s="144">
        <f t="shared" ref="AA29:AF29" si="232">IF($A29="","",IF(U$132,IF(U29&gt;=$K$3,"Y","N"),"--"))</f>
      </c>
      <c r="AB29" s="144">
        <f t="shared" si="232"/>
      </c>
      <c r="AC29" s="144">
        <f t="shared" si="232"/>
      </c>
      <c r="AD29" s="144">
        <f t="shared" si="232"/>
      </c>
      <c r="AE29" s="144">
        <f t="shared" si="232"/>
      </c>
      <c r="AF29" s="144">
        <f t="shared" si="232"/>
      </c>
      <c r="AG29" s="144">
        <f t="shared" ref="AG29:AL29" si="233">IF(U29&gt;=$K$3,1,0)</f>
        <v>0</v>
      </c>
      <c r="AH29" s="144">
        <f t="shared" si="233"/>
        <v>0</v>
      </c>
      <c r="AI29" s="144">
        <f t="shared" si="233"/>
        <v>0</v>
      </c>
      <c r="AJ29" s="144">
        <f t="shared" si="233"/>
        <v>0</v>
      </c>
      <c r="AK29" s="144">
        <f t="shared" si="233"/>
        <v>0</v>
      </c>
      <c r="AL29" s="144">
        <f t="shared" si="233"/>
        <v>0</v>
      </c>
      <c r="AM29" s="128"/>
      <c r="AN29" s="143">
        <f>IF($A29="",0,COCalc!CC28*100)</f>
        <v>0</v>
      </c>
      <c r="AO29" s="143">
        <f>IF($A29="",0,COCalc!CD28*100)</f>
        <v>0</v>
      </c>
      <c r="AP29" s="143">
        <f>IF($A29="",0,COCalc!CE28*100)</f>
        <v>0</v>
      </c>
      <c r="AQ29" s="143">
        <f>IF($A29="",0,COCalc!CF28*100)</f>
        <v>0</v>
      </c>
      <c r="AR29" s="143">
        <f>IF($A29="",0,COCalc!CG28*100)</f>
        <v>0</v>
      </c>
      <c r="AS29" s="143">
        <f>IF($A29="",0,COCalc!CH28*100)</f>
        <v>0</v>
      </c>
      <c r="AT29" s="144">
        <f t="shared" ref="AT29:AY29" si="234">IF($A29="","",IF(AN$132,IF(AN29&gt;=$K$3,"Y","N"),"--"))</f>
      </c>
      <c r="AU29" s="144">
        <f t="shared" si="234"/>
      </c>
      <c r="AV29" s="144">
        <f t="shared" si="234"/>
      </c>
      <c r="AW29" s="144">
        <f t="shared" si="234"/>
      </c>
      <c r="AX29" s="144">
        <f t="shared" si="234"/>
      </c>
      <c r="AY29" s="144">
        <f t="shared" si="234"/>
      </c>
      <c r="AZ29" s="144">
        <f t="shared" ref="AZ29:BE29" si="235">IF(AN29&gt;=$K$3,1,0)</f>
        <v>0</v>
      </c>
      <c r="BA29" s="144">
        <f t="shared" si="235"/>
        <v>0</v>
      </c>
      <c r="BB29" s="144">
        <f t="shared" si="235"/>
        <v>0</v>
      </c>
      <c r="BC29" s="144">
        <f t="shared" si="235"/>
        <v>0</v>
      </c>
      <c r="BD29" s="144">
        <f t="shared" si="235"/>
        <v>0</v>
      </c>
      <c r="BE29" s="144">
        <f t="shared" si="235"/>
        <v>0</v>
      </c>
      <c r="BF29" s="145"/>
      <c r="BG29" s="143">
        <f>IF($A29="",0,COCalc_LabUnnorm!CC28*100)</f>
        <v>0</v>
      </c>
      <c r="BH29" s="143">
        <f>IF($A29="",0,COCalc_LabUnnorm!CD28*100)</f>
        <v>0</v>
      </c>
      <c r="BI29" s="143">
        <f>IF($A29="",0,COCalc_LabUnnorm!CE28*100)</f>
        <v>0</v>
      </c>
      <c r="BJ29" s="143">
        <f>IF($A29="",0,COCalc_LabUnnorm!CF28*100)</f>
        <v>0</v>
      </c>
      <c r="BK29" s="143">
        <f>IF($A29="",0,COCalc_LabUnnorm!CG28*100)</f>
        <v>0</v>
      </c>
      <c r="BL29" s="143">
        <f>IF($A29="",0,COCalc_LabUnnorm!CH28*100)</f>
        <v>0</v>
      </c>
      <c r="BM29" s="144">
        <f t="shared" ref="BM29:BR29" si="236">IF($A29="","",IF(BG$132,IF(BG29&gt;=$K$3,"Y","N"),"--"))</f>
      </c>
      <c r="BN29" s="144">
        <f t="shared" si="236"/>
      </c>
      <c r="BO29" s="144">
        <f t="shared" si="236"/>
      </c>
      <c r="BP29" s="144">
        <f t="shared" si="236"/>
      </c>
      <c r="BQ29" s="144">
        <f t="shared" si="236"/>
      </c>
      <c r="BR29" s="144">
        <f t="shared" si="236"/>
      </c>
      <c r="BS29" s="144">
        <f t="shared" ref="BS29:BX29" si="237">IF(BG29&gt;=$K$3,1,0)</f>
        <v>0</v>
      </c>
      <c r="BT29" s="144">
        <f t="shared" si="237"/>
        <v>0</v>
      </c>
      <c r="BU29" s="144">
        <f t="shared" si="237"/>
        <v>0</v>
      </c>
      <c r="BV29" s="144">
        <f t="shared" si="237"/>
        <v>0</v>
      </c>
      <c r="BW29" s="144">
        <f t="shared" si="237"/>
        <v>0</v>
      </c>
      <c r="BX29" s="144">
        <f t="shared" si="237"/>
        <v>0</v>
      </c>
      <c r="BY29" s="145"/>
      <c r="BZ29" s="143">
        <f t="array" ref="BZ29:CE29">B29:G29*$H$143:$M$143+U29:Z29*$H$144:$M$144</f>
        <v>0</v>
      </c>
      <c r="CA29" s="143">
        <v>0</v>
      </c>
      <c r="CB29" s="143">
        <v>0</v>
      </c>
      <c r="CC29" s="143">
        <v>0</v>
      </c>
      <c r="CD29" s="143">
        <v>0</v>
      </c>
      <c r="CE29" s="143">
        <v>0</v>
      </c>
      <c r="CF29" s="144">
        <f t="shared" ref="CF29:CK29" si="238">IF($A29="","",IF(BZ$132,IF(BZ29&gt;=$K$3,"Y","N"),"--"))</f>
      </c>
      <c r="CG29" s="144">
        <f t="shared" si="238"/>
      </c>
      <c r="CH29" s="144">
        <f t="shared" si="238"/>
      </c>
      <c r="CI29" s="144">
        <f t="shared" si="238"/>
      </c>
      <c r="CJ29" s="144">
        <f t="shared" si="238"/>
      </c>
      <c r="CK29" s="144">
        <f t="shared" si="238"/>
      </c>
      <c r="CL29" s="144">
        <f t="shared" ref="CL29:CQ29" si="239">IF(BZ29&gt;=$K$3,1,0)</f>
        <v>0</v>
      </c>
      <c r="CM29" s="144">
        <f t="shared" si="239"/>
        <v>0</v>
      </c>
      <c r="CN29" s="144">
        <f t="shared" si="239"/>
        <v>0</v>
      </c>
      <c r="CO29" s="144">
        <f t="shared" si="239"/>
        <v>0</v>
      </c>
      <c r="CP29" s="144">
        <f t="shared" si="239"/>
        <v>0</v>
      </c>
      <c r="CQ29" s="144">
        <f t="shared" si="239"/>
        <v>0</v>
      </c>
    </row>
    <row r="30" ht="14.25" customHeight="1" spans="1:95" x14ac:dyDescent="0.25">
      <c r="A30" s="85">
        <f>IF(ISBLANK(CT!A56),"",CT!A56)</f>
      </c>
      <c r="B30" s="143">
        <f>COCalc!AB29*100</f>
        <v>0</v>
      </c>
      <c r="C30" s="143">
        <f>COCalc!AC29*100</f>
        <v>0</v>
      </c>
      <c r="D30" s="143">
        <f>COCalc!AD29*100</f>
        <v>0</v>
      </c>
      <c r="E30" s="143">
        <f>COCalc!AE29*100</f>
        <v>0</v>
      </c>
      <c r="F30" s="143">
        <f>COCalc!AF29*100</f>
        <v>0</v>
      </c>
      <c r="G30" s="143">
        <f>COCalc!AG29*100</f>
        <v>0</v>
      </c>
      <c r="H30" s="144">
        <f t="shared" ref="H30:M30" si="240">IF($A30="","",IF(B$132,IF(B30&gt;=$K$3,"Y","N"),"--"))</f>
      </c>
      <c r="I30" s="144">
        <f t="shared" si="240"/>
      </c>
      <c r="J30" s="144">
        <f t="shared" si="240"/>
      </c>
      <c r="K30" s="144">
        <f t="shared" si="240"/>
      </c>
      <c r="L30" s="144">
        <f t="shared" si="240"/>
      </c>
      <c r="M30" s="144">
        <f t="shared" si="240"/>
      </c>
      <c r="N30" s="144">
        <f t="shared" ref="N30:S30" si="241">IF(B30&gt;=$K$3,1,0)</f>
        <v>0</v>
      </c>
      <c r="O30" s="144">
        <f t="shared" si="241"/>
        <v>0</v>
      </c>
      <c r="P30" s="144">
        <f t="shared" si="241"/>
        <v>0</v>
      </c>
      <c r="Q30" s="144">
        <f t="shared" si="241"/>
        <v>0</v>
      </c>
      <c r="R30" s="144">
        <f t="shared" si="241"/>
        <v>0</v>
      </c>
      <c r="S30" s="144">
        <f t="shared" si="241"/>
        <v>0</v>
      </c>
      <c r="T30" s="128"/>
      <c r="U30" s="143">
        <f>IF($A30="",0,LabActivity!AK56*100)</f>
        <v>0</v>
      </c>
      <c r="V30" s="143">
        <f>IF($A30="",0,LabActivity!AL56*100)</f>
        <v>0</v>
      </c>
      <c r="W30" s="143">
        <f>IF($A30="",0,LabActivity!AM56*100)</f>
        <v>0</v>
      </c>
      <c r="X30" s="143">
        <f>IF($A30="",0,LabActivity!AN56*100)</f>
        <v>0</v>
      </c>
      <c r="Y30" s="143">
        <f>IF($A30="",0,LabActivity!AO56*100)</f>
        <v>0</v>
      </c>
      <c r="Z30" s="143">
        <f>IF($A30="",0,LabActivity!AP56*100)</f>
        <v>0</v>
      </c>
      <c r="AA30" s="144">
        <f t="shared" ref="AA30:AF30" si="242">IF($A30="","",IF(U$132,IF(U30&gt;=$K$3,"Y","N"),"--"))</f>
      </c>
      <c r="AB30" s="144">
        <f t="shared" si="242"/>
      </c>
      <c r="AC30" s="144">
        <f t="shared" si="242"/>
      </c>
      <c r="AD30" s="144">
        <f t="shared" si="242"/>
      </c>
      <c r="AE30" s="144">
        <f t="shared" si="242"/>
      </c>
      <c r="AF30" s="144">
        <f t="shared" si="242"/>
      </c>
      <c r="AG30" s="144">
        <f t="shared" ref="AG30:AL30" si="243">IF(U30&gt;=$K$3,1,0)</f>
        <v>0</v>
      </c>
      <c r="AH30" s="144">
        <f t="shared" si="243"/>
        <v>0</v>
      </c>
      <c r="AI30" s="144">
        <f t="shared" si="243"/>
        <v>0</v>
      </c>
      <c r="AJ30" s="144">
        <f t="shared" si="243"/>
        <v>0</v>
      </c>
      <c r="AK30" s="144">
        <f t="shared" si="243"/>
        <v>0</v>
      </c>
      <c r="AL30" s="144">
        <f t="shared" si="243"/>
        <v>0</v>
      </c>
      <c r="AM30" s="128"/>
      <c r="AN30" s="143">
        <f>IF($A30="",0,COCalc!CC29*100)</f>
        <v>0</v>
      </c>
      <c r="AO30" s="143">
        <f>IF($A30="",0,COCalc!CD29*100)</f>
        <v>0</v>
      </c>
      <c r="AP30" s="143">
        <f>IF($A30="",0,COCalc!CE29*100)</f>
        <v>0</v>
      </c>
      <c r="AQ30" s="143">
        <f>IF($A30="",0,COCalc!CF29*100)</f>
        <v>0</v>
      </c>
      <c r="AR30" s="143">
        <f>IF($A30="",0,COCalc!CG29*100)</f>
        <v>0</v>
      </c>
      <c r="AS30" s="143">
        <f>IF($A30="",0,COCalc!CH29*100)</f>
        <v>0</v>
      </c>
      <c r="AT30" s="144">
        <f t="shared" ref="AT30:AY30" si="244">IF($A30="","",IF(AN$132,IF(AN30&gt;=$K$3,"Y","N"),"--"))</f>
      </c>
      <c r="AU30" s="144">
        <f t="shared" si="244"/>
      </c>
      <c r="AV30" s="144">
        <f t="shared" si="244"/>
      </c>
      <c r="AW30" s="144">
        <f t="shared" si="244"/>
      </c>
      <c r="AX30" s="144">
        <f t="shared" si="244"/>
      </c>
      <c r="AY30" s="144">
        <f t="shared" si="244"/>
      </c>
      <c r="AZ30" s="144">
        <f t="shared" ref="AZ30:BE30" si="245">IF(AN30&gt;=$K$3,1,0)</f>
        <v>0</v>
      </c>
      <c r="BA30" s="144">
        <f t="shared" si="245"/>
        <v>0</v>
      </c>
      <c r="BB30" s="144">
        <f t="shared" si="245"/>
        <v>0</v>
      </c>
      <c r="BC30" s="144">
        <f t="shared" si="245"/>
        <v>0</v>
      </c>
      <c r="BD30" s="144">
        <f t="shared" si="245"/>
        <v>0</v>
      </c>
      <c r="BE30" s="144">
        <f t="shared" si="245"/>
        <v>0</v>
      </c>
      <c r="BF30" s="145"/>
      <c r="BG30" s="143">
        <f>IF($A30="",0,COCalc_LabUnnorm!CC29*100)</f>
        <v>0</v>
      </c>
      <c r="BH30" s="143">
        <f>IF($A30="",0,COCalc_LabUnnorm!CD29*100)</f>
        <v>0</v>
      </c>
      <c r="BI30" s="143">
        <f>IF($A30="",0,COCalc_LabUnnorm!CE29*100)</f>
        <v>0</v>
      </c>
      <c r="BJ30" s="143">
        <f>IF($A30="",0,COCalc_LabUnnorm!CF29*100)</f>
        <v>0</v>
      </c>
      <c r="BK30" s="143">
        <f>IF($A30="",0,COCalc_LabUnnorm!CG29*100)</f>
        <v>0</v>
      </c>
      <c r="BL30" s="143">
        <f>IF($A30="",0,COCalc_LabUnnorm!CH29*100)</f>
        <v>0</v>
      </c>
      <c r="BM30" s="144">
        <f t="shared" ref="BM30:BR30" si="246">IF($A30="","",IF(BG$132,IF(BG30&gt;=$K$3,"Y","N"),"--"))</f>
      </c>
      <c r="BN30" s="144">
        <f t="shared" si="246"/>
      </c>
      <c r="BO30" s="144">
        <f t="shared" si="246"/>
      </c>
      <c r="BP30" s="144">
        <f t="shared" si="246"/>
      </c>
      <c r="BQ30" s="144">
        <f t="shared" si="246"/>
      </c>
      <c r="BR30" s="144">
        <f t="shared" si="246"/>
      </c>
      <c r="BS30" s="144">
        <f t="shared" ref="BS30:BX30" si="247">IF(BG30&gt;=$K$3,1,0)</f>
        <v>0</v>
      </c>
      <c r="BT30" s="144">
        <f t="shared" si="247"/>
        <v>0</v>
      </c>
      <c r="BU30" s="144">
        <f t="shared" si="247"/>
        <v>0</v>
      </c>
      <c r="BV30" s="144">
        <f t="shared" si="247"/>
        <v>0</v>
      </c>
      <c r="BW30" s="144">
        <f t="shared" si="247"/>
        <v>0</v>
      </c>
      <c r="BX30" s="144">
        <f t="shared" si="247"/>
        <v>0</v>
      </c>
      <c r="BY30" s="145"/>
      <c r="BZ30" s="143">
        <f t="array" ref="BZ30:CE30">B30:G30*$H$143:$M$143+U30:Z30*$H$144:$M$144</f>
        <v>0</v>
      </c>
      <c r="CA30" s="143">
        <v>0</v>
      </c>
      <c r="CB30" s="143">
        <v>0</v>
      </c>
      <c r="CC30" s="143">
        <v>0</v>
      </c>
      <c r="CD30" s="143">
        <v>0</v>
      </c>
      <c r="CE30" s="143">
        <v>0</v>
      </c>
      <c r="CF30" s="144">
        <f t="shared" ref="CF30:CK30" si="248">IF($A30="","",IF(BZ$132,IF(BZ30&gt;=$K$3,"Y","N"),"--"))</f>
      </c>
      <c r="CG30" s="144">
        <f t="shared" si="248"/>
      </c>
      <c r="CH30" s="144">
        <f t="shared" si="248"/>
      </c>
      <c r="CI30" s="144">
        <f t="shared" si="248"/>
      </c>
      <c r="CJ30" s="144">
        <f t="shared" si="248"/>
      </c>
      <c r="CK30" s="144">
        <f t="shared" si="248"/>
      </c>
      <c r="CL30" s="144">
        <f t="shared" ref="CL30:CQ30" si="249">IF(BZ30&gt;=$K$3,1,0)</f>
        <v>0</v>
      </c>
      <c r="CM30" s="144">
        <f t="shared" si="249"/>
        <v>0</v>
      </c>
      <c r="CN30" s="144">
        <f t="shared" si="249"/>
        <v>0</v>
      </c>
      <c r="CO30" s="144">
        <f t="shared" si="249"/>
        <v>0</v>
      </c>
      <c r="CP30" s="144">
        <f t="shared" si="249"/>
        <v>0</v>
      </c>
      <c r="CQ30" s="144">
        <f t="shared" si="249"/>
        <v>0</v>
      </c>
    </row>
    <row r="31" ht="14.25" customHeight="1" spans="1:95" x14ac:dyDescent="0.25">
      <c r="A31" s="85">
        <f>IF(ISBLANK(CT!A57),"",CT!A57)</f>
      </c>
      <c r="B31" s="143">
        <f>COCalc!AB30*100</f>
        <v>0</v>
      </c>
      <c r="C31" s="143">
        <f>COCalc!AC30*100</f>
        <v>0</v>
      </c>
      <c r="D31" s="143">
        <f>COCalc!AD30*100</f>
        <v>0</v>
      </c>
      <c r="E31" s="143">
        <f>COCalc!AE30*100</f>
        <v>0</v>
      </c>
      <c r="F31" s="143">
        <f>COCalc!AF30*100</f>
        <v>0</v>
      </c>
      <c r="G31" s="143">
        <f>COCalc!AG30*100</f>
        <v>0</v>
      </c>
      <c r="H31" s="144">
        <f t="shared" ref="H31:M31" si="250">IF($A31="","",IF(B$132,IF(B31&gt;=$K$3,"Y","N"),"--"))</f>
      </c>
      <c r="I31" s="144">
        <f t="shared" si="250"/>
      </c>
      <c r="J31" s="144">
        <f t="shared" si="250"/>
      </c>
      <c r="K31" s="144">
        <f t="shared" si="250"/>
      </c>
      <c r="L31" s="144">
        <f t="shared" si="250"/>
      </c>
      <c r="M31" s="144">
        <f t="shared" si="250"/>
      </c>
      <c r="N31" s="144">
        <f t="shared" ref="N31:S31" si="251">IF(B31&gt;=$K$3,1,0)</f>
        <v>0</v>
      </c>
      <c r="O31" s="144">
        <f t="shared" si="251"/>
        <v>0</v>
      </c>
      <c r="P31" s="144">
        <f t="shared" si="251"/>
        <v>0</v>
      </c>
      <c r="Q31" s="144">
        <f t="shared" si="251"/>
        <v>0</v>
      </c>
      <c r="R31" s="144">
        <f t="shared" si="251"/>
        <v>0</v>
      </c>
      <c r="S31" s="144">
        <f t="shared" si="251"/>
        <v>0</v>
      </c>
      <c r="T31" s="128"/>
      <c r="U31" s="143">
        <f>IF($A31="",0,LabActivity!AK57*100)</f>
        <v>0</v>
      </c>
      <c r="V31" s="143">
        <f>IF($A31="",0,LabActivity!AL57*100)</f>
        <v>0</v>
      </c>
      <c r="W31" s="143">
        <f>IF($A31="",0,LabActivity!AM57*100)</f>
        <v>0</v>
      </c>
      <c r="X31" s="143">
        <f>IF($A31="",0,LabActivity!AN57*100)</f>
        <v>0</v>
      </c>
      <c r="Y31" s="143">
        <f>IF($A31="",0,LabActivity!AO57*100)</f>
        <v>0</v>
      </c>
      <c r="Z31" s="143">
        <f>IF($A31="",0,LabActivity!AP57*100)</f>
        <v>0</v>
      </c>
      <c r="AA31" s="144">
        <f t="shared" ref="AA31:AF31" si="252">IF($A31="","",IF(U$132,IF(U31&gt;=$K$3,"Y","N"),"--"))</f>
      </c>
      <c r="AB31" s="144">
        <f t="shared" si="252"/>
      </c>
      <c r="AC31" s="144">
        <f t="shared" si="252"/>
      </c>
      <c r="AD31" s="144">
        <f t="shared" si="252"/>
      </c>
      <c r="AE31" s="144">
        <f t="shared" si="252"/>
      </c>
      <c r="AF31" s="144">
        <f t="shared" si="252"/>
      </c>
      <c r="AG31" s="144">
        <f t="shared" ref="AG31:AL31" si="253">IF(U31&gt;=$K$3,1,0)</f>
        <v>0</v>
      </c>
      <c r="AH31" s="144">
        <f t="shared" si="253"/>
        <v>0</v>
      </c>
      <c r="AI31" s="144">
        <f t="shared" si="253"/>
        <v>0</v>
      </c>
      <c r="AJ31" s="144">
        <f t="shared" si="253"/>
        <v>0</v>
      </c>
      <c r="AK31" s="144">
        <f t="shared" si="253"/>
        <v>0</v>
      </c>
      <c r="AL31" s="144">
        <f t="shared" si="253"/>
        <v>0</v>
      </c>
      <c r="AM31" s="128"/>
      <c r="AN31" s="143">
        <f>IF($A31="",0,COCalc!CC30*100)</f>
        <v>0</v>
      </c>
      <c r="AO31" s="143">
        <f>IF($A31="",0,COCalc!CD30*100)</f>
        <v>0</v>
      </c>
      <c r="AP31" s="143">
        <f>IF($A31="",0,COCalc!CE30*100)</f>
        <v>0</v>
      </c>
      <c r="AQ31" s="143">
        <f>IF($A31="",0,COCalc!CF30*100)</f>
        <v>0</v>
      </c>
      <c r="AR31" s="143">
        <f>IF($A31="",0,COCalc!CG30*100)</f>
        <v>0</v>
      </c>
      <c r="AS31" s="143">
        <f>IF($A31="",0,COCalc!CH30*100)</f>
        <v>0</v>
      </c>
      <c r="AT31" s="144">
        <f t="shared" ref="AT31:AY31" si="254">IF($A31="","",IF(AN$132,IF(AN31&gt;=$K$3,"Y","N"),"--"))</f>
      </c>
      <c r="AU31" s="144">
        <f t="shared" si="254"/>
      </c>
      <c r="AV31" s="144">
        <f t="shared" si="254"/>
      </c>
      <c r="AW31" s="144">
        <f t="shared" si="254"/>
      </c>
      <c r="AX31" s="144">
        <f t="shared" si="254"/>
      </c>
      <c r="AY31" s="144">
        <f t="shared" si="254"/>
      </c>
      <c r="AZ31" s="144">
        <f t="shared" ref="AZ31:BE31" si="255">IF(AN31&gt;=$K$3,1,0)</f>
        <v>0</v>
      </c>
      <c r="BA31" s="144">
        <f t="shared" si="255"/>
        <v>0</v>
      </c>
      <c r="BB31" s="144">
        <f t="shared" si="255"/>
        <v>0</v>
      </c>
      <c r="BC31" s="144">
        <f t="shared" si="255"/>
        <v>0</v>
      </c>
      <c r="BD31" s="144">
        <f t="shared" si="255"/>
        <v>0</v>
      </c>
      <c r="BE31" s="144">
        <f t="shared" si="255"/>
        <v>0</v>
      </c>
      <c r="BF31" s="145"/>
      <c r="BG31" s="143">
        <f>IF($A31="",0,COCalc_LabUnnorm!CC30*100)</f>
        <v>0</v>
      </c>
      <c r="BH31" s="143">
        <f>IF($A31="",0,COCalc_LabUnnorm!CD30*100)</f>
        <v>0</v>
      </c>
      <c r="BI31" s="143">
        <f>IF($A31="",0,COCalc_LabUnnorm!CE30*100)</f>
        <v>0</v>
      </c>
      <c r="BJ31" s="143">
        <f>IF($A31="",0,COCalc_LabUnnorm!CF30*100)</f>
        <v>0</v>
      </c>
      <c r="BK31" s="143">
        <f>IF($A31="",0,COCalc_LabUnnorm!CG30*100)</f>
        <v>0</v>
      </c>
      <c r="BL31" s="143">
        <f>IF($A31="",0,COCalc_LabUnnorm!CH30*100)</f>
        <v>0</v>
      </c>
      <c r="BM31" s="144">
        <f t="shared" ref="BM31:BR31" si="256">IF($A31="","",IF(BG$132,IF(BG31&gt;=$K$3,"Y","N"),"--"))</f>
      </c>
      <c r="BN31" s="144">
        <f t="shared" si="256"/>
      </c>
      <c r="BO31" s="144">
        <f t="shared" si="256"/>
      </c>
      <c r="BP31" s="144">
        <f t="shared" si="256"/>
      </c>
      <c r="BQ31" s="144">
        <f t="shared" si="256"/>
      </c>
      <c r="BR31" s="144">
        <f t="shared" si="256"/>
      </c>
      <c r="BS31" s="144">
        <f t="shared" ref="BS31:BX31" si="257">IF(BG31&gt;=$K$3,1,0)</f>
        <v>0</v>
      </c>
      <c r="BT31" s="144">
        <f t="shared" si="257"/>
        <v>0</v>
      </c>
      <c r="BU31" s="144">
        <f t="shared" si="257"/>
        <v>0</v>
      </c>
      <c r="BV31" s="144">
        <f t="shared" si="257"/>
        <v>0</v>
      </c>
      <c r="BW31" s="144">
        <f t="shared" si="257"/>
        <v>0</v>
      </c>
      <c r="BX31" s="144">
        <f t="shared" si="257"/>
        <v>0</v>
      </c>
      <c r="BY31" s="145"/>
      <c r="BZ31" s="143">
        <f t="array" ref="BZ31:CE31">B31:G31*$H$143:$M$143+U31:Z31*$H$144:$M$144</f>
        <v>0</v>
      </c>
      <c r="CA31" s="143">
        <v>0</v>
      </c>
      <c r="CB31" s="143">
        <v>0</v>
      </c>
      <c r="CC31" s="143">
        <v>0</v>
      </c>
      <c r="CD31" s="143">
        <v>0</v>
      </c>
      <c r="CE31" s="143">
        <v>0</v>
      </c>
      <c r="CF31" s="144">
        <f t="shared" ref="CF31:CK31" si="258">IF($A31="","",IF(BZ$132,IF(BZ31&gt;=$K$3,"Y","N"),"--"))</f>
      </c>
      <c r="CG31" s="144">
        <f t="shared" si="258"/>
      </c>
      <c r="CH31" s="144">
        <f t="shared" si="258"/>
      </c>
      <c r="CI31" s="144">
        <f t="shared" si="258"/>
      </c>
      <c r="CJ31" s="144">
        <f t="shared" si="258"/>
      </c>
      <c r="CK31" s="144">
        <f t="shared" si="258"/>
      </c>
      <c r="CL31" s="144">
        <f t="shared" ref="CL31:CQ31" si="259">IF(BZ31&gt;=$K$3,1,0)</f>
        <v>0</v>
      </c>
      <c r="CM31" s="144">
        <f t="shared" si="259"/>
        <v>0</v>
      </c>
      <c r="CN31" s="144">
        <f t="shared" si="259"/>
        <v>0</v>
      </c>
      <c r="CO31" s="144">
        <f t="shared" si="259"/>
        <v>0</v>
      </c>
      <c r="CP31" s="144">
        <f t="shared" si="259"/>
        <v>0</v>
      </c>
      <c r="CQ31" s="144">
        <f t="shared" si="259"/>
        <v>0</v>
      </c>
    </row>
    <row r="32" ht="14.25" customHeight="1" spans="1:95" x14ac:dyDescent="0.25">
      <c r="A32" s="85">
        <f>IF(ISBLANK(CT!A58),"",CT!A58)</f>
      </c>
      <c r="B32" s="143">
        <f>COCalc!AB31*100</f>
        <v>0</v>
      </c>
      <c r="C32" s="143">
        <f>COCalc!AC31*100</f>
        <v>0</v>
      </c>
      <c r="D32" s="143">
        <f>COCalc!AD31*100</f>
        <v>0</v>
      </c>
      <c r="E32" s="143">
        <f>COCalc!AE31*100</f>
        <v>0</v>
      </c>
      <c r="F32" s="143">
        <f>COCalc!AF31*100</f>
        <v>0</v>
      </c>
      <c r="G32" s="143">
        <f>COCalc!AG31*100</f>
        <v>0</v>
      </c>
      <c r="H32" s="144">
        <f t="shared" ref="H32:M32" si="260">IF($A32="","",IF(B$132,IF(B32&gt;=$K$3,"Y","N"),"--"))</f>
      </c>
      <c r="I32" s="144">
        <f t="shared" si="260"/>
      </c>
      <c r="J32" s="144">
        <f t="shared" si="260"/>
      </c>
      <c r="K32" s="144">
        <f t="shared" si="260"/>
      </c>
      <c r="L32" s="144">
        <f t="shared" si="260"/>
      </c>
      <c r="M32" s="144">
        <f t="shared" si="260"/>
      </c>
      <c r="N32" s="144">
        <f t="shared" ref="N32:S32" si="261">IF(B32&gt;=$K$3,1,0)</f>
        <v>0</v>
      </c>
      <c r="O32" s="144">
        <f t="shared" si="261"/>
        <v>0</v>
      </c>
      <c r="P32" s="144">
        <f t="shared" si="261"/>
        <v>0</v>
      </c>
      <c r="Q32" s="144">
        <f t="shared" si="261"/>
        <v>0</v>
      </c>
      <c r="R32" s="144">
        <f t="shared" si="261"/>
        <v>0</v>
      </c>
      <c r="S32" s="144">
        <f t="shared" si="261"/>
        <v>0</v>
      </c>
      <c r="T32" s="128"/>
      <c r="U32" s="143">
        <f>IF($A32="",0,LabActivity!AK58*100)</f>
        <v>0</v>
      </c>
      <c r="V32" s="143">
        <f>IF($A32="",0,LabActivity!AL58*100)</f>
        <v>0</v>
      </c>
      <c r="W32" s="143">
        <f>IF($A32="",0,LabActivity!AM58*100)</f>
        <v>0</v>
      </c>
      <c r="X32" s="143">
        <f>IF($A32="",0,LabActivity!AN58*100)</f>
        <v>0</v>
      </c>
      <c r="Y32" s="143">
        <f>IF($A32="",0,LabActivity!AO58*100)</f>
        <v>0</v>
      </c>
      <c r="Z32" s="143">
        <f>IF($A32="",0,LabActivity!AP58*100)</f>
        <v>0</v>
      </c>
      <c r="AA32" s="144">
        <f t="shared" ref="AA32:AF32" si="262">IF($A32="","",IF(U$132,IF(U32&gt;=$K$3,"Y","N"),"--"))</f>
      </c>
      <c r="AB32" s="144">
        <f t="shared" si="262"/>
      </c>
      <c r="AC32" s="144">
        <f t="shared" si="262"/>
      </c>
      <c r="AD32" s="144">
        <f t="shared" si="262"/>
      </c>
      <c r="AE32" s="144">
        <f t="shared" si="262"/>
      </c>
      <c r="AF32" s="144">
        <f t="shared" si="262"/>
      </c>
      <c r="AG32" s="144">
        <f t="shared" ref="AG32:AL32" si="263">IF(U32&gt;=$K$3,1,0)</f>
        <v>0</v>
      </c>
      <c r="AH32" s="144">
        <f t="shared" si="263"/>
        <v>0</v>
      </c>
      <c r="AI32" s="144">
        <f t="shared" si="263"/>
        <v>0</v>
      </c>
      <c r="AJ32" s="144">
        <f t="shared" si="263"/>
        <v>0</v>
      </c>
      <c r="AK32" s="144">
        <f t="shared" si="263"/>
        <v>0</v>
      </c>
      <c r="AL32" s="144">
        <f t="shared" si="263"/>
        <v>0</v>
      </c>
      <c r="AM32" s="128"/>
      <c r="AN32" s="143">
        <f>IF($A32="",0,COCalc!CC31*100)</f>
        <v>0</v>
      </c>
      <c r="AO32" s="143">
        <f>IF($A32="",0,COCalc!CD31*100)</f>
        <v>0</v>
      </c>
      <c r="AP32" s="143">
        <f>IF($A32="",0,COCalc!CE31*100)</f>
        <v>0</v>
      </c>
      <c r="AQ32" s="143">
        <f>IF($A32="",0,COCalc!CF31*100)</f>
        <v>0</v>
      </c>
      <c r="AR32" s="143">
        <f>IF($A32="",0,COCalc!CG31*100)</f>
        <v>0</v>
      </c>
      <c r="AS32" s="143">
        <f>IF($A32="",0,COCalc!CH31*100)</f>
        <v>0</v>
      </c>
      <c r="AT32" s="144">
        <f t="shared" ref="AT32:AY32" si="264">IF($A32="","",IF(AN$132,IF(AN32&gt;=$K$3,"Y","N"),"--"))</f>
      </c>
      <c r="AU32" s="144">
        <f t="shared" si="264"/>
      </c>
      <c r="AV32" s="144">
        <f t="shared" si="264"/>
      </c>
      <c r="AW32" s="144">
        <f t="shared" si="264"/>
      </c>
      <c r="AX32" s="144">
        <f t="shared" si="264"/>
      </c>
      <c r="AY32" s="144">
        <f t="shared" si="264"/>
      </c>
      <c r="AZ32" s="144">
        <f t="shared" ref="AZ32:BE32" si="265">IF(AN32&gt;=$K$3,1,0)</f>
        <v>0</v>
      </c>
      <c r="BA32" s="144">
        <f t="shared" si="265"/>
        <v>0</v>
      </c>
      <c r="BB32" s="144">
        <f t="shared" si="265"/>
        <v>0</v>
      </c>
      <c r="BC32" s="144">
        <f t="shared" si="265"/>
        <v>0</v>
      </c>
      <c r="BD32" s="144">
        <f t="shared" si="265"/>
        <v>0</v>
      </c>
      <c r="BE32" s="144">
        <f t="shared" si="265"/>
        <v>0</v>
      </c>
      <c r="BF32" s="145"/>
      <c r="BG32" s="143">
        <f>IF($A32="",0,COCalc_LabUnnorm!CC31*100)</f>
        <v>0</v>
      </c>
      <c r="BH32" s="143">
        <f>IF($A32="",0,COCalc_LabUnnorm!CD31*100)</f>
        <v>0</v>
      </c>
      <c r="BI32" s="143">
        <f>IF($A32="",0,COCalc_LabUnnorm!CE31*100)</f>
        <v>0</v>
      </c>
      <c r="BJ32" s="143">
        <f>IF($A32="",0,COCalc_LabUnnorm!CF31*100)</f>
        <v>0</v>
      </c>
      <c r="BK32" s="143">
        <f>IF($A32="",0,COCalc_LabUnnorm!CG31*100)</f>
        <v>0</v>
      </c>
      <c r="BL32" s="143">
        <f>IF($A32="",0,COCalc_LabUnnorm!CH31*100)</f>
        <v>0</v>
      </c>
      <c r="BM32" s="144">
        <f t="shared" ref="BM32:BR32" si="266">IF($A32="","",IF(BG$132,IF(BG32&gt;=$K$3,"Y","N"),"--"))</f>
      </c>
      <c r="BN32" s="144">
        <f t="shared" si="266"/>
      </c>
      <c r="BO32" s="144">
        <f t="shared" si="266"/>
      </c>
      <c r="BP32" s="144">
        <f t="shared" si="266"/>
      </c>
      <c r="BQ32" s="144">
        <f t="shared" si="266"/>
      </c>
      <c r="BR32" s="144">
        <f t="shared" si="266"/>
      </c>
      <c r="BS32" s="144">
        <f t="shared" ref="BS32:BX32" si="267">IF(BG32&gt;=$K$3,1,0)</f>
        <v>0</v>
      </c>
      <c r="BT32" s="144">
        <f t="shared" si="267"/>
        <v>0</v>
      </c>
      <c r="BU32" s="144">
        <f t="shared" si="267"/>
        <v>0</v>
      </c>
      <c r="BV32" s="144">
        <f t="shared" si="267"/>
        <v>0</v>
      </c>
      <c r="BW32" s="144">
        <f t="shared" si="267"/>
        <v>0</v>
      </c>
      <c r="BX32" s="144">
        <f t="shared" si="267"/>
        <v>0</v>
      </c>
      <c r="BY32" s="145"/>
      <c r="BZ32" s="143">
        <f t="array" ref="BZ32:CE32">B32:G32*$H$143:$M$143+U32:Z32*$H$144:$M$144</f>
        <v>0</v>
      </c>
      <c r="CA32" s="143">
        <v>0</v>
      </c>
      <c r="CB32" s="143">
        <v>0</v>
      </c>
      <c r="CC32" s="143">
        <v>0</v>
      </c>
      <c r="CD32" s="143">
        <v>0</v>
      </c>
      <c r="CE32" s="143">
        <v>0</v>
      </c>
      <c r="CF32" s="144">
        <f t="shared" ref="CF32:CK32" si="268">IF($A32="","",IF(BZ$132,IF(BZ32&gt;=$K$3,"Y","N"),"--"))</f>
      </c>
      <c r="CG32" s="144">
        <f t="shared" si="268"/>
      </c>
      <c r="CH32" s="144">
        <f t="shared" si="268"/>
      </c>
      <c r="CI32" s="144">
        <f t="shared" si="268"/>
      </c>
      <c r="CJ32" s="144">
        <f t="shared" si="268"/>
      </c>
      <c r="CK32" s="144">
        <f t="shared" si="268"/>
      </c>
      <c r="CL32" s="144">
        <f t="shared" ref="CL32:CQ32" si="269">IF(BZ32&gt;=$K$3,1,0)</f>
        <v>0</v>
      </c>
      <c r="CM32" s="144">
        <f t="shared" si="269"/>
        <v>0</v>
      </c>
      <c r="CN32" s="144">
        <f t="shared" si="269"/>
        <v>0</v>
      </c>
      <c r="CO32" s="144">
        <f t="shared" si="269"/>
        <v>0</v>
      </c>
      <c r="CP32" s="144">
        <f t="shared" si="269"/>
        <v>0</v>
      </c>
      <c r="CQ32" s="144">
        <f t="shared" si="269"/>
        <v>0</v>
      </c>
    </row>
    <row r="33" ht="14.25" customHeight="1" spans="1:95" x14ac:dyDescent="0.25">
      <c r="A33" s="85">
        <f>IF(ISBLANK(CT!A59),"",CT!A59)</f>
      </c>
      <c r="B33" s="143">
        <f>COCalc!AB32*100</f>
        <v>0</v>
      </c>
      <c r="C33" s="143">
        <f>COCalc!AC32*100</f>
        <v>0</v>
      </c>
      <c r="D33" s="143">
        <f>COCalc!AD32*100</f>
        <v>0</v>
      </c>
      <c r="E33" s="143">
        <f>COCalc!AE32*100</f>
        <v>0</v>
      </c>
      <c r="F33" s="143">
        <f>COCalc!AF32*100</f>
        <v>0</v>
      </c>
      <c r="G33" s="143">
        <f>COCalc!AG32*100</f>
        <v>0</v>
      </c>
      <c r="H33" s="144">
        <f t="shared" ref="H33:M33" si="270">IF($A33="","",IF(B$132,IF(B33&gt;=$K$3,"Y","N"),"--"))</f>
      </c>
      <c r="I33" s="144">
        <f t="shared" si="270"/>
      </c>
      <c r="J33" s="144">
        <f t="shared" si="270"/>
      </c>
      <c r="K33" s="144">
        <f t="shared" si="270"/>
      </c>
      <c r="L33" s="144">
        <f t="shared" si="270"/>
      </c>
      <c r="M33" s="144">
        <f t="shared" si="270"/>
      </c>
      <c r="N33" s="144">
        <f t="shared" ref="N33:S33" si="271">IF(B33&gt;=$K$3,1,0)</f>
        <v>0</v>
      </c>
      <c r="O33" s="144">
        <f t="shared" si="271"/>
        <v>0</v>
      </c>
      <c r="P33" s="144">
        <f t="shared" si="271"/>
        <v>0</v>
      </c>
      <c r="Q33" s="144">
        <f t="shared" si="271"/>
        <v>0</v>
      </c>
      <c r="R33" s="144">
        <f t="shared" si="271"/>
        <v>0</v>
      </c>
      <c r="S33" s="144">
        <f t="shared" si="271"/>
        <v>0</v>
      </c>
      <c r="T33" s="128"/>
      <c r="U33" s="143">
        <f>IF($A33="",0,LabActivity!AK59*100)</f>
        <v>0</v>
      </c>
      <c r="V33" s="143">
        <f>IF($A33="",0,LabActivity!AL59*100)</f>
        <v>0</v>
      </c>
      <c r="W33" s="143">
        <f>IF($A33="",0,LabActivity!AM59*100)</f>
        <v>0</v>
      </c>
      <c r="X33" s="143">
        <f>IF($A33="",0,LabActivity!AN59*100)</f>
        <v>0</v>
      </c>
      <c r="Y33" s="143">
        <f>IF($A33="",0,LabActivity!AO59*100)</f>
        <v>0</v>
      </c>
      <c r="Z33" s="143">
        <f>IF($A33="",0,LabActivity!AP59*100)</f>
        <v>0</v>
      </c>
      <c r="AA33" s="144">
        <f t="shared" ref="AA33:AF33" si="272">IF($A33="","",IF(U$132,IF(U33&gt;=$K$3,"Y","N"),"--"))</f>
      </c>
      <c r="AB33" s="144">
        <f t="shared" si="272"/>
      </c>
      <c r="AC33" s="144">
        <f t="shared" si="272"/>
      </c>
      <c r="AD33" s="144">
        <f t="shared" si="272"/>
      </c>
      <c r="AE33" s="144">
        <f t="shared" si="272"/>
      </c>
      <c r="AF33" s="144">
        <f t="shared" si="272"/>
      </c>
      <c r="AG33" s="144">
        <f t="shared" ref="AG33:AL33" si="273">IF(U33&gt;=$K$3,1,0)</f>
        <v>0</v>
      </c>
      <c r="AH33" s="144">
        <f t="shared" si="273"/>
        <v>0</v>
      </c>
      <c r="AI33" s="144">
        <f t="shared" si="273"/>
        <v>0</v>
      </c>
      <c r="AJ33" s="144">
        <f t="shared" si="273"/>
        <v>0</v>
      </c>
      <c r="AK33" s="144">
        <f t="shared" si="273"/>
        <v>0</v>
      </c>
      <c r="AL33" s="144">
        <f t="shared" si="273"/>
        <v>0</v>
      </c>
      <c r="AM33" s="128"/>
      <c r="AN33" s="143">
        <f>IF($A33="",0,COCalc!CC32*100)</f>
        <v>0</v>
      </c>
      <c r="AO33" s="143">
        <f>IF($A33="",0,COCalc!CD32*100)</f>
        <v>0</v>
      </c>
      <c r="AP33" s="143">
        <f>IF($A33="",0,COCalc!CE32*100)</f>
        <v>0</v>
      </c>
      <c r="AQ33" s="143">
        <f>IF($A33="",0,COCalc!CF32*100)</f>
        <v>0</v>
      </c>
      <c r="AR33" s="143">
        <f>IF($A33="",0,COCalc!CG32*100)</f>
        <v>0</v>
      </c>
      <c r="AS33" s="143">
        <f>IF($A33="",0,COCalc!CH32*100)</f>
        <v>0</v>
      </c>
      <c r="AT33" s="144">
        <f t="shared" ref="AT33:AY33" si="274">IF($A33="","",IF(AN$132,IF(AN33&gt;=$K$3,"Y","N"),"--"))</f>
      </c>
      <c r="AU33" s="144">
        <f t="shared" si="274"/>
      </c>
      <c r="AV33" s="144">
        <f t="shared" si="274"/>
      </c>
      <c r="AW33" s="144">
        <f t="shared" si="274"/>
      </c>
      <c r="AX33" s="144">
        <f t="shared" si="274"/>
      </c>
      <c r="AY33" s="144">
        <f t="shared" si="274"/>
      </c>
      <c r="AZ33" s="144">
        <f t="shared" ref="AZ33:BE33" si="275">IF(AN33&gt;=$K$3,1,0)</f>
        <v>0</v>
      </c>
      <c r="BA33" s="144">
        <f t="shared" si="275"/>
        <v>0</v>
      </c>
      <c r="BB33" s="144">
        <f t="shared" si="275"/>
        <v>0</v>
      </c>
      <c r="BC33" s="144">
        <f t="shared" si="275"/>
        <v>0</v>
      </c>
      <c r="BD33" s="144">
        <f t="shared" si="275"/>
        <v>0</v>
      </c>
      <c r="BE33" s="144">
        <f t="shared" si="275"/>
        <v>0</v>
      </c>
      <c r="BF33" s="145"/>
      <c r="BG33" s="143">
        <f>IF($A33="",0,COCalc_LabUnnorm!CC32*100)</f>
        <v>0</v>
      </c>
      <c r="BH33" s="143">
        <f>IF($A33="",0,COCalc_LabUnnorm!CD32*100)</f>
        <v>0</v>
      </c>
      <c r="BI33" s="143">
        <f>IF($A33="",0,COCalc_LabUnnorm!CE32*100)</f>
        <v>0</v>
      </c>
      <c r="BJ33" s="143">
        <f>IF($A33="",0,COCalc_LabUnnorm!CF32*100)</f>
        <v>0</v>
      </c>
      <c r="BK33" s="143">
        <f>IF($A33="",0,COCalc_LabUnnorm!CG32*100)</f>
        <v>0</v>
      </c>
      <c r="BL33" s="143">
        <f>IF($A33="",0,COCalc_LabUnnorm!CH32*100)</f>
        <v>0</v>
      </c>
      <c r="BM33" s="144">
        <f t="shared" ref="BM33:BR33" si="276">IF($A33="","",IF(BG$132,IF(BG33&gt;=$K$3,"Y","N"),"--"))</f>
      </c>
      <c r="BN33" s="144">
        <f t="shared" si="276"/>
      </c>
      <c r="BO33" s="144">
        <f t="shared" si="276"/>
      </c>
      <c r="BP33" s="144">
        <f t="shared" si="276"/>
      </c>
      <c r="BQ33" s="144">
        <f t="shared" si="276"/>
      </c>
      <c r="BR33" s="144">
        <f t="shared" si="276"/>
      </c>
      <c r="BS33" s="144">
        <f t="shared" ref="BS33:BX33" si="277">IF(BG33&gt;=$K$3,1,0)</f>
        <v>0</v>
      </c>
      <c r="BT33" s="144">
        <f t="shared" si="277"/>
        <v>0</v>
      </c>
      <c r="BU33" s="144">
        <f t="shared" si="277"/>
        <v>0</v>
      </c>
      <c r="BV33" s="144">
        <f t="shared" si="277"/>
        <v>0</v>
      </c>
      <c r="BW33" s="144">
        <f t="shared" si="277"/>
        <v>0</v>
      </c>
      <c r="BX33" s="144">
        <f t="shared" si="277"/>
        <v>0</v>
      </c>
      <c r="BY33" s="145"/>
      <c r="BZ33" s="143">
        <f t="array" ref="BZ33:CE33">B33:G33*$H$143:$M$143+U33:Z33*$H$144:$M$144</f>
        <v>0</v>
      </c>
      <c r="CA33" s="143">
        <v>0</v>
      </c>
      <c r="CB33" s="143">
        <v>0</v>
      </c>
      <c r="CC33" s="143">
        <v>0</v>
      </c>
      <c r="CD33" s="143">
        <v>0</v>
      </c>
      <c r="CE33" s="143">
        <v>0</v>
      </c>
      <c r="CF33" s="144">
        <f t="shared" ref="CF33:CK33" si="278">IF($A33="","",IF(BZ$132,IF(BZ33&gt;=$K$3,"Y","N"),"--"))</f>
      </c>
      <c r="CG33" s="144">
        <f t="shared" si="278"/>
      </c>
      <c r="CH33" s="144">
        <f t="shared" si="278"/>
      </c>
      <c r="CI33" s="144">
        <f t="shared" si="278"/>
      </c>
      <c r="CJ33" s="144">
        <f t="shared" si="278"/>
      </c>
      <c r="CK33" s="144">
        <f t="shared" si="278"/>
      </c>
      <c r="CL33" s="144">
        <f t="shared" ref="CL33:CQ33" si="279">IF(BZ33&gt;=$K$3,1,0)</f>
        <v>0</v>
      </c>
      <c r="CM33" s="144">
        <f t="shared" si="279"/>
        <v>0</v>
      </c>
      <c r="CN33" s="144">
        <f t="shared" si="279"/>
        <v>0</v>
      </c>
      <c r="CO33" s="144">
        <f t="shared" si="279"/>
        <v>0</v>
      </c>
      <c r="CP33" s="144">
        <f t="shared" si="279"/>
        <v>0</v>
      </c>
      <c r="CQ33" s="144">
        <f t="shared" si="279"/>
        <v>0</v>
      </c>
    </row>
    <row r="34" ht="14.25" customHeight="1" spans="1:95" x14ac:dyDescent="0.25">
      <c r="A34" s="85">
        <f>IF(ISBLANK(CT!A60),"",CT!A60)</f>
      </c>
      <c r="B34" s="143">
        <f>COCalc!AB33*100</f>
        <v>0</v>
      </c>
      <c r="C34" s="143">
        <f>COCalc!AC33*100</f>
        <v>0</v>
      </c>
      <c r="D34" s="143">
        <f>COCalc!AD33*100</f>
        <v>0</v>
      </c>
      <c r="E34" s="143">
        <f>COCalc!AE33*100</f>
        <v>0</v>
      </c>
      <c r="F34" s="143">
        <f>COCalc!AF33*100</f>
        <v>0</v>
      </c>
      <c r="G34" s="143">
        <f>COCalc!AG33*100</f>
        <v>0</v>
      </c>
      <c r="H34" s="144">
        <f t="shared" ref="H34:M34" si="280">IF($A34="","",IF(B$132,IF(B34&gt;=$K$3,"Y","N"),"--"))</f>
      </c>
      <c r="I34" s="144">
        <f t="shared" si="280"/>
      </c>
      <c r="J34" s="144">
        <f t="shared" si="280"/>
      </c>
      <c r="K34" s="144">
        <f t="shared" si="280"/>
      </c>
      <c r="L34" s="144">
        <f t="shared" si="280"/>
      </c>
      <c r="M34" s="144">
        <f t="shared" si="280"/>
      </c>
      <c r="N34" s="144">
        <f t="shared" ref="N34:S34" si="281">IF(B34&gt;=$K$3,1,0)</f>
        <v>0</v>
      </c>
      <c r="O34" s="144">
        <f t="shared" si="281"/>
        <v>0</v>
      </c>
      <c r="P34" s="144">
        <f t="shared" si="281"/>
        <v>0</v>
      </c>
      <c r="Q34" s="144">
        <f t="shared" si="281"/>
        <v>0</v>
      </c>
      <c r="R34" s="144">
        <f t="shared" si="281"/>
        <v>0</v>
      </c>
      <c r="S34" s="144">
        <f t="shared" si="281"/>
        <v>0</v>
      </c>
      <c r="T34" s="128"/>
      <c r="U34" s="143">
        <f>IF($A34="",0,LabActivity!AK60*100)</f>
        <v>0</v>
      </c>
      <c r="V34" s="143">
        <f>IF($A34="",0,LabActivity!AL60*100)</f>
        <v>0</v>
      </c>
      <c r="W34" s="143">
        <f>IF($A34="",0,LabActivity!AM60*100)</f>
        <v>0</v>
      </c>
      <c r="X34" s="143">
        <f>IF($A34="",0,LabActivity!AN60*100)</f>
        <v>0</v>
      </c>
      <c r="Y34" s="143">
        <f>IF($A34="",0,LabActivity!AO60*100)</f>
        <v>0</v>
      </c>
      <c r="Z34" s="143">
        <f>IF($A34="",0,LabActivity!AP60*100)</f>
        <v>0</v>
      </c>
      <c r="AA34" s="144">
        <f t="shared" ref="AA34:AF34" si="282">IF($A34="","",IF(U$132,IF(U34&gt;=$K$3,"Y","N"),"--"))</f>
      </c>
      <c r="AB34" s="144">
        <f t="shared" si="282"/>
      </c>
      <c r="AC34" s="144">
        <f t="shared" si="282"/>
      </c>
      <c r="AD34" s="144">
        <f t="shared" si="282"/>
      </c>
      <c r="AE34" s="144">
        <f t="shared" si="282"/>
      </c>
      <c r="AF34" s="144">
        <f t="shared" si="282"/>
      </c>
      <c r="AG34" s="144">
        <f t="shared" ref="AG34:AL34" si="283">IF(U34&gt;=$K$3,1,0)</f>
        <v>0</v>
      </c>
      <c r="AH34" s="144">
        <f t="shared" si="283"/>
        <v>0</v>
      </c>
      <c r="AI34" s="144">
        <f t="shared" si="283"/>
        <v>0</v>
      </c>
      <c r="AJ34" s="144">
        <f t="shared" si="283"/>
        <v>0</v>
      </c>
      <c r="AK34" s="144">
        <f t="shared" si="283"/>
        <v>0</v>
      </c>
      <c r="AL34" s="144">
        <f t="shared" si="283"/>
        <v>0</v>
      </c>
      <c r="AM34" s="128"/>
      <c r="AN34" s="143">
        <f>IF($A34="",0,COCalc!CC33*100)</f>
        <v>0</v>
      </c>
      <c r="AO34" s="143">
        <f>IF($A34="",0,COCalc!CD33*100)</f>
        <v>0</v>
      </c>
      <c r="AP34" s="143">
        <f>IF($A34="",0,COCalc!CE33*100)</f>
        <v>0</v>
      </c>
      <c r="AQ34" s="143">
        <f>IF($A34="",0,COCalc!CF33*100)</f>
        <v>0</v>
      </c>
      <c r="AR34" s="143">
        <f>IF($A34="",0,COCalc!CG33*100)</f>
        <v>0</v>
      </c>
      <c r="AS34" s="143">
        <f>IF($A34="",0,COCalc!CH33*100)</f>
        <v>0</v>
      </c>
      <c r="AT34" s="144">
        <f t="shared" ref="AT34:AY34" si="284">IF($A34="","",IF(AN$132,IF(AN34&gt;=$K$3,"Y","N"),"--"))</f>
      </c>
      <c r="AU34" s="144">
        <f t="shared" si="284"/>
      </c>
      <c r="AV34" s="144">
        <f t="shared" si="284"/>
      </c>
      <c r="AW34" s="144">
        <f t="shared" si="284"/>
      </c>
      <c r="AX34" s="144">
        <f t="shared" si="284"/>
      </c>
      <c r="AY34" s="144">
        <f t="shared" si="284"/>
      </c>
      <c r="AZ34" s="144">
        <f t="shared" ref="AZ34:BE34" si="285">IF(AN34&gt;=$K$3,1,0)</f>
        <v>0</v>
      </c>
      <c r="BA34" s="144">
        <f t="shared" si="285"/>
        <v>0</v>
      </c>
      <c r="BB34" s="144">
        <f t="shared" si="285"/>
        <v>0</v>
      </c>
      <c r="BC34" s="144">
        <f t="shared" si="285"/>
        <v>0</v>
      </c>
      <c r="BD34" s="144">
        <f t="shared" si="285"/>
        <v>0</v>
      </c>
      <c r="BE34" s="144">
        <f t="shared" si="285"/>
        <v>0</v>
      </c>
      <c r="BF34" s="145"/>
      <c r="BG34" s="143">
        <f>IF($A34="",0,COCalc_LabUnnorm!CC33*100)</f>
        <v>0</v>
      </c>
      <c r="BH34" s="143">
        <f>IF($A34="",0,COCalc_LabUnnorm!CD33*100)</f>
        <v>0</v>
      </c>
      <c r="BI34" s="143">
        <f>IF($A34="",0,COCalc_LabUnnorm!CE33*100)</f>
        <v>0</v>
      </c>
      <c r="BJ34" s="143">
        <f>IF($A34="",0,COCalc_LabUnnorm!CF33*100)</f>
        <v>0</v>
      </c>
      <c r="BK34" s="143">
        <f>IF($A34="",0,COCalc_LabUnnorm!CG33*100)</f>
        <v>0</v>
      </c>
      <c r="BL34" s="143">
        <f>IF($A34="",0,COCalc_LabUnnorm!CH33*100)</f>
        <v>0</v>
      </c>
      <c r="BM34" s="144">
        <f t="shared" ref="BM34:BR34" si="286">IF($A34="","",IF(BG$132,IF(BG34&gt;=$K$3,"Y","N"),"--"))</f>
      </c>
      <c r="BN34" s="144">
        <f t="shared" si="286"/>
      </c>
      <c r="BO34" s="144">
        <f t="shared" si="286"/>
      </c>
      <c r="BP34" s="144">
        <f t="shared" si="286"/>
      </c>
      <c r="BQ34" s="144">
        <f t="shared" si="286"/>
      </c>
      <c r="BR34" s="144">
        <f t="shared" si="286"/>
      </c>
      <c r="BS34" s="144">
        <f t="shared" ref="BS34:BX34" si="287">IF(BG34&gt;=$K$3,1,0)</f>
        <v>0</v>
      </c>
      <c r="BT34" s="144">
        <f t="shared" si="287"/>
        <v>0</v>
      </c>
      <c r="BU34" s="144">
        <f t="shared" si="287"/>
        <v>0</v>
      </c>
      <c r="BV34" s="144">
        <f t="shared" si="287"/>
        <v>0</v>
      </c>
      <c r="BW34" s="144">
        <f t="shared" si="287"/>
        <v>0</v>
      </c>
      <c r="BX34" s="144">
        <f t="shared" si="287"/>
        <v>0</v>
      </c>
      <c r="BY34" s="145"/>
      <c r="BZ34" s="143">
        <f t="array" ref="BZ34:CE34">B34:G34*$H$143:$M$143+U34:Z34*$H$144:$M$144</f>
        <v>0</v>
      </c>
      <c r="CA34" s="143">
        <v>0</v>
      </c>
      <c r="CB34" s="143">
        <v>0</v>
      </c>
      <c r="CC34" s="143">
        <v>0</v>
      </c>
      <c r="CD34" s="143">
        <v>0</v>
      </c>
      <c r="CE34" s="143">
        <v>0</v>
      </c>
      <c r="CF34" s="144">
        <f t="shared" ref="CF34:CK34" si="288">IF($A34="","",IF(BZ$132,IF(BZ34&gt;=$K$3,"Y","N"),"--"))</f>
      </c>
      <c r="CG34" s="144">
        <f t="shared" si="288"/>
      </c>
      <c r="CH34" s="144">
        <f t="shared" si="288"/>
      </c>
      <c r="CI34" s="144">
        <f t="shared" si="288"/>
      </c>
      <c r="CJ34" s="144">
        <f t="shared" si="288"/>
      </c>
      <c r="CK34" s="144">
        <f t="shared" si="288"/>
      </c>
      <c r="CL34" s="144">
        <f t="shared" ref="CL34:CQ34" si="289">IF(BZ34&gt;=$K$3,1,0)</f>
        <v>0</v>
      </c>
      <c r="CM34" s="144">
        <f t="shared" si="289"/>
        <v>0</v>
      </c>
      <c r="CN34" s="144">
        <f t="shared" si="289"/>
        <v>0</v>
      </c>
      <c r="CO34" s="144">
        <f t="shared" si="289"/>
        <v>0</v>
      </c>
      <c r="CP34" s="144">
        <f t="shared" si="289"/>
        <v>0</v>
      </c>
      <c r="CQ34" s="144">
        <f t="shared" si="289"/>
        <v>0</v>
      </c>
    </row>
    <row r="35" ht="14.25" customHeight="1" spans="1:95" x14ac:dyDescent="0.25">
      <c r="A35" s="85">
        <f>IF(ISBLANK(CT!A61),"",CT!A61)</f>
      </c>
      <c r="B35" s="143">
        <f>COCalc!AB34*100</f>
        <v>0</v>
      </c>
      <c r="C35" s="143">
        <f>COCalc!AC34*100</f>
        <v>0</v>
      </c>
      <c r="D35" s="143">
        <f>COCalc!AD34*100</f>
        <v>0</v>
      </c>
      <c r="E35" s="143">
        <f>COCalc!AE34*100</f>
        <v>0</v>
      </c>
      <c r="F35" s="143">
        <f>COCalc!AF34*100</f>
        <v>0</v>
      </c>
      <c r="G35" s="143">
        <f>COCalc!AG34*100</f>
        <v>0</v>
      </c>
      <c r="H35" s="144">
        <f t="shared" ref="H35:M35" si="290">IF($A35="","",IF(B$132,IF(B35&gt;=$K$3,"Y","N"),"--"))</f>
      </c>
      <c r="I35" s="144">
        <f t="shared" si="290"/>
      </c>
      <c r="J35" s="144">
        <f t="shared" si="290"/>
      </c>
      <c r="K35" s="144">
        <f t="shared" si="290"/>
      </c>
      <c r="L35" s="144">
        <f t="shared" si="290"/>
      </c>
      <c r="M35" s="144">
        <f t="shared" si="290"/>
      </c>
      <c r="N35" s="144">
        <f t="shared" ref="N35:S35" si="291">IF(B35&gt;=$K$3,1,0)</f>
        <v>0</v>
      </c>
      <c r="O35" s="144">
        <f t="shared" si="291"/>
        <v>0</v>
      </c>
      <c r="P35" s="144">
        <f t="shared" si="291"/>
        <v>0</v>
      </c>
      <c r="Q35" s="144">
        <f t="shared" si="291"/>
        <v>0</v>
      </c>
      <c r="R35" s="144">
        <f t="shared" si="291"/>
        <v>0</v>
      </c>
      <c r="S35" s="144">
        <f t="shared" si="291"/>
        <v>0</v>
      </c>
      <c r="T35" s="128"/>
      <c r="U35" s="143">
        <f>IF($A35="",0,LabActivity!AK61*100)</f>
        <v>0</v>
      </c>
      <c r="V35" s="143">
        <f>IF($A35="",0,LabActivity!AL61*100)</f>
        <v>0</v>
      </c>
      <c r="W35" s="143">
        <f>IF($A35="",0,LabActivity!AM61*100)</f>
        <v>0</v>
      </c>
      <c r="X35" s="143">
        <f>IF($A35="",0,LabActivity!AN61*100)</f>
        <v>0</v>
      </c>
      <c r="Y35" s="143">
        <f>IF($A35="",0,LabActivity!AO61*100)</f>
        <v>0</v>
      </c>
      <c r="Z35" s="143">
        <f>IF($A35="",0,LabActivity!AP61*100)</f>
        <v>0</v>
      </c>
      <c r="AA35" s="144">
        <f t="shared" ref="AA35:AF35" si="292">IF($A35="","",IF(U$132,IF(U35&gt;=$K$3,"Y","N"),"--"))</f>
      </c>
      <c r="AB35" s="144">
        <f t="shared" si="292"/>
      </c>
      <c r="AC35" s="144">
        <f t="shared" si="292"/>
      </c>
      <c r="AD35" s="144">
        <f t="shared" si="292"/>
      </c>
      <c r="AE35" s="144">
        <f t="shared" si="292"/>
      </c>
      <c r="AF35" s="144">
        <f t="shared" si="292"/>
      </c>
      <c r="AG35" s="144">
        <f t="shared" ref="AG35:AL35" si="293">IF(U35&gt;=$K$3,1,0)</f>
        <v>0</v>
      </c>
      <c r="AH35" s="144">
        <f t="shared" si="293"/>
        <v>0</v>
      </c>
      <c r="AI35" s="144">
        <f t="shared" si="293"/>
        <v>0</v>
      </c>
      <c r="AJ35" s="144">
        <f t="shared" si="293"/>
        <v>0</v>
      </c>
      <c r="AK35" s="144">
        <f t="shared" si="293"/>
        <v>0</v>
      </c>
      <c r="AL35" s="144">
        <f t="shared" si="293"/>
        <v>0</v>
      </c>
      <c r="AM35" s="128"/>
      <c r="AN35" s="143">
        <f>IF($A35="",0,COCalc!CC34*100)</f>
        <v>0</v>
      </c>
      <c r="AO35" s="143">
        <f>IF($A35="",0,COCalc!CD34*100)</f>
        <v>0</v>
      </c>
      <c r="AP35" s="143">
        <f>IF($A35="",0,COCalc!CE34*100)</f>
        <v>0</v>
      </c>
      <c r="AQ35" s="143">
        <f>IF($A35="",0,COCalc!CF34*100)</f>
        <v>0</v>
      </c>
      <c r="AR35" s="143">
        <f>IF($A35="",0,COCalc!CG34*100)</f>
        <v>0</v>
      </c>
      <c r="AS35" s="143">
        <f>IF($A35="",0,COCalc!CH34*100)</f>
        <v>0</v>
      </c>
      <c r="AT35" s="144">
        <f t="shared" ref="AT35:AY35" si="294">IF($A35="","",IF(AN$132,IF(AN35&gt;=$K$3,"Y","N"),"--"))</f>
      </c>
      <c r="AU35" s="144">
        <f t="shared" si="294"/>
      </c>
      <c r="AV35" s="144">
        <f t="shared" si="294"/>
      </c>
      <c r="AW35" s="144">
        <f t="shared" si="294"/>
      </c>
      <c r="AX35" s="144">
        <f t="shared" si="294"/>
      </c>
      <c r="AY35" s="144">
        <f t="shared" si="294"/>
      </c>
      <c r="AZ35" s="144">
        <f t="shared" ref="AZ35:BE35" si="295">IF(AN35&gt;=$K$3,1,0)</f>
        <v>0</v>
      </c>
      <c r="BA35" s="144">
        <f t="shared" si="295"/>
        <v>0</v>
      </c>
      <c r="BB35" s="144">
        <f t="shared" si="295"/>
        <v>0</v>
      </c>
      <c r="BC35" s="144">
        <f t="shared" si="295"/>
        <v>0</v>
      </c>
      <c r="BD35" s="144">
        <f t="shared" si="295"/>
        <v>0</v>
      </c>
      <c r="BE35" s="144">
        <f t="shared" si="295"/>
        <v>0</v>
      </c>
      <c r="BF35" s="145"/>
      <c r="BG35" s="143">
        <f>IF($A35="",0,COCalc_LabUnnorm!CC34*100)</f>
        <v>0</v>
      </c>
      <c r="BH35" s="143">
        <f>IF($A35="",0,COCalc_LabUnnorm!CD34*100)</f>
        <v>0</v>
      </c>
      <c r="BI35" s="143">
        <f>IF($A35="",0,COCalc_LabUnnorm!CE34*100)</f>
        <v>0</v>
      </c>
      <c r="BJ35" s="143">
        <f>IF($A35="",0,COCalc_LabUnnorm!CF34*100)</f>
        <v>0</v>
      </c>
      <c r="BK35" s="143">
        <f>IF($A35="",0,COCalc_LabUnnorm!CG34*100)</f>
        <v>0</v>
      </c>
      <c r="BL35" s="143">
        <f>IF($A35="",0,COCalc_LabUnnorm!CH34*100)</f>
        <v>0</v>
      </c>
      <c r="BM35" s="144">
        <f t="shared" ref="BM35:BR35" si="296">IF($A35="","",IF(BG$132,IF(BG35&gt;=$K$3,"Y","N"),"--"))</f>
      </c>
      <c r="BN35" s="144">
        <f t="shared" si="296"/>
      </c>
      <c r="BO35" s="144">
        <f t="shared" si="296"/>
      </c>
      <c r="BP35" s="144">
        <f t="shared" si="296"/>
      </c>
      <c r="BQ35" s="144">
        <f t="shared" si="296"/>
      </c>
      <c r="BR35" s="144">
        <f t="shared" si="296"/>
      </c>
      <c r="BS35" s="144">
        <f t="shared" ref="BS35:BX35" si="297">IF(BG35&gt;=$K$3,1,0)</f>
        <v>0</v>
      </c>
      <c r="BT35" s="144">
        <f t="shared" si="297"/>
        <v>0</v>
      </c>
      <c r="BU35" s="144">
        <f t="shared" si="297"/>
        <v>0</v>
      </c>
      <c r="BV35" s="144">
        <f t="shared" si="297"/>
        <v>0</v>
      </c>
      <c r="BW35" s="144">
        <f t="shared" si="297"/>
        <v>0</v>
      </c>
      <c r="BX35" s="144">
        <f t="shared" si="297"/>
        <v>0</v>
      </c>
      <c r="BY35" s="145"/>
      <c r="BZ35" s="143">
        <f t="array" ref="BZ35:CE35">B35:G35*$H$143:$M$143+U35:Z35*$H$144:$M$144</f>
        <v>0</v>
      </c>
      <c r="CA35" s="143">
        <v>0</v>
      </c>
      <c r="CB35" s="143">
        <v>0</v>
      </c>
      <c r="CC35" s="143">
        <v>0</v>
      </c>
      <c r="CD35" s="143">
        <v>0</v>
      </c>
      <c r="CE35" s="143">
        <v>0</v>
      </c>
      <c r="CF35" s="144">
        <f t="shared" ref="CF35:CK35" si="298">IF($A35="","",IF(BZ$132,IF(BZ35&gt;=$K$3,"Y","N"),"--"))</f>
      </c>
      <c r="CG35" s="144">
        <f t="shared" si="298"/>
      </c>
      <c r="CH35" s="144">
        <f t="shared" si="298"/>
      </c>
      <c r="CI35" s="144">
        <f t="shared" si="298"/>
      </c>
      <c r="CJ35" s="144">
        <f t="shared" si="298"/>
      </c>
      <c r="CK35" s="144">
        <f t="shared" si="298"/>
      </c>
      <c r="CL35" s="144">
        <f t="shared" ref="CL35:CQ35" si="299">IF(BZ35&gt;=$K$3,1,0)</f>
        <v>0</v>
      </c>
      <c r="CM35" s="144">
        <f t="shared" si="299"/>
        <v>0</v>
      </c>
      <c r="CN35" s="144">
        <f t="shared" si="299"/>
        <v>0</v>
      </c>
      <c r="CO35" s="144">
        <f t="shared" si="299"/>
        <v>0</v>
      </c>
      <c r="CP35" s="144">
        <f t="shared" si="299"/>
        <v>0</v>
      </c>
      <c r="CQ35" s="144">
        <f t="shared" si="299"/>
        <v>0</v>
      </c>
    </row>
    <row r="36" ht="14.25" customHeight="1" spans="1:95" x14ac:dyDescent="0.25">
      <c r="A36" s="85">
        <f>IF(ISBLANK(CT!A62),"",CT!A62)</f>
      </c>
      <c r="B36" s="143">
        <f>COCalc!AB35*100</f>
        <v>0</v>
      </c>
      <c r="C36" s="143">
        <f>COCalc!AC35*100</f>
        <v>0</v>
      </c>
      <c r="D36" s="143">
        <f>COCalc!AD35*100</f>
        <v>0</v>
      </c>
      <c r="E36" s="143">
        <f>COCalc!AE35*100</f>
        <v>0</v>
      </c>
      <c r="F36" s="143">
        <f>COCalc!AF35*100</f>
        <v>0</v>
      </c>
      <c r="G36" s="143">
        <f>COCalc!AG35*100</f>
        <v>0</v>
      </c>
      <c r="H36" s="144">
        <f t="shared" ref="H36:M36" si="300">IF($A36="","",IF(B$132,IF(B36&gt;=$K$3,"Y","N"),"--"))</f>
      </c>
      <c r="I36" s="144">
        <f t="shared" si="300"/>
      </c>
      <c r="J36" s="144">
        <f t="shared" si="300"/>
      </c>
      <c r="K36" s="144">
        <f t="shared" si="300"/>
      </c>
      <c r="L36" s="144">
        <f t="shared" si="300"/>
      </c>
      <c r="M36" s="144">
        <f t="shared" si="300"/>
      </c>
      <c r="N36" s="144">
        <f t="shared" ref="N36:S36" si="301">IF(B36&gt;=$K$3,1,0)</f>
        <v>0</v>
      </c>
      <c r="O36" s="144">
        <f t="shared" si="301"/>
        <v>0</v>
      </c>
      <c r="P36" s="144">
        <f t="shared" si="301"/>
        <v>0</v>
      </c>
      <c r="Q36" s="144">
        <f t="shared" si="301"/>
        <v>0</v>
      </c>
      <c r="R36" s="144">
        <f t="shared" si="301"/>
        <v>0</v>
      </c>
      <c r="S36" s="144">
        <f t="shared" si="301"/>
        <v>0</v>
      </c>
      <c r="T36" s="128"/>
      <c r="U36" s="143">
        <f>IF($A36="",0,LabActivity!AK62*100)</f>
        <v>0</v>
      </c>
      <c r="V36" s="143">
        <f>IF($A36="",0,LabActivity!AL62*100)</f>
        <v>0</v>
      </c>
      <c r="W36" s="143">
        <f>IF($A36="",0,LabActivity!AM62*100)</f>
        <v>0</v>
      </c>
      <c r="X36" s="143">
        <f>IF($A36="",0,LabActivity!AN62*100)</f>
        <v>0</v>
      </c>
      <c r="Y36" s="143">
        <f>IF($A36="",0,LabActivity!AO62*100)</f>
        <v>0</v>
      </c>
      <c r="Z36" s="143">
        <f>IF($A36="",0,LabActivity!AP62*100)</f>
        <v>0</v>
      </c>
      <c r="AA36" s="144">
        <f t="shared" ref="AA36:AF36" si="302">IF($A36="","",IF(U$132,IF(U36&gt;=$K$3,"Y","N"),"--"))</f>
      </c>
      <c r="AB36" s="144">
        <f t="shared" si="302"/>
      </c>
      <c r="AC36" s="144">
        <f t="shared" si="302"/>
      </c>
      <c r="AD36" s="144">
        <f t="shared" si="302"/>
      </c>
      <c r="AE36" s="144">
        <f t="shared" si="302"/>
      </c>
      <c r="AF36" s="144">
        <f t="shared" si="302"/>
      </c>
      <c r="AG36" s="144">
        <f t="shared" ref="AG36:AL36" si="303">IF(U36&gt;=$K$3,1,0)</f>
        <v>0</v>
      </c>
      <c r="AH36" s="144">
        <f t="shared" si="303"/>
        <v>0</v>
      </c>
      <c r="AI36" s="144">
        <f t="shared" si="303"/>
        <v>0</v>
      </c>
      <c r="AJ36" s="144">
        <f t="shared" si="303"/>
        <v>0</v>
      </c>
      <c r="AK36" s="144">
        <f t="shared" si="303"/>
        <v>0</v>
      </c>
      <c r="AL36" s="144">
        <f t="shared" si="303"/>
        <v>0</v>
      </c>
      <c r="AM36" s="128"/>
      <c r="AN36" s="143">
        <f>IF($A36="",0,COCalc!CC35*100)</f>
        <v>0</v>
      </c>
      <c r="AO36" s="143">
        <f>IF($A36="",0,COCalc!CD35*100)</f>
        <v>0</v>
      </c>
      <c r="AP36" s="143">
        <f>IF($A36="",0,COCalc!CE35*100)</f>
        <v>0</v>
      </c>
      <c r="AQ36" s="143">
        <f>IF($A36="",0,COCalc!CF35*100)</f>
        <v>0</v>
      </c>
      <c r="AR36" s="143">
        <f>IF($A36="",0,COCalc!CG35*100)</f>
        <v>0</v>
      </c>
      <c r="AS36" s="143">
        <f>IF($A36="",0,COCalc!CH35*100)</f>
        <v>0</v>
      </c>
      <c r="AT36" s="144">
        <f t="shared" ref="AT36:AY36" si="304">IF($A36="","",IF(AN$132,IF(AN36&gt;=$K$3,"Y","N"),"--"))</f>
      </c>
      <c r="AU36" s="144">
        <f t="shared" si="304"/>
      </c>
      <c r="AV36" s="144">
        <f t="shared" si="304"/>
      </c>
      <c r="AW36" s="144">
        <f t="shared" si="304"/>
      </c>
      <c r="AX36" s="144">
        <f t="shared" si="304"/>
      </c>
      <c r="AY36" s="144">
        <f t="shared" si="304"/>
      </c>
      <c r="AZ36" s="144">
        <f t="shared" ref="AZ36:BE36" si="305">IF(AN36&gt;=$K$3,1,0)</f>
        <v>0</v>
      </c>
      <c r="BA36" s="144">
        <f t="shared" si="305"/>
        <v>0</v>
      </c>
      <c r="BB36" s="144">
        <f t="shared" si="305"/>
        <v>0</v>
      </c>
      <c r="BC36" s="144">
        <f t="shared" si="305"/>
        <v>0</v>
      </c>
      <c r="BD36" s="144">
        <f t="shared" si="305"/>
        <v>0</v>
      </c>
      <c r="BE36" s="144">
        <f t="shared" si="305"/>
        <v>0</v>
      </c>
      <c r="BF36" s="145"/>
      <c r="BG36" s="143">
        <f>IF($A36="",0,COCalc_LabUnnorm!CC35*100)</f>
        <v>0</v>
      </c>
      <c r="BH36" s="143">
        <f>IF($A36="",0,COCalc_LabUnnorm!CD35*100)</f>
        <v>0</v>
      </c>
      <c r="BI36" s="143">
        <f>IF($A36="",0,COCalc_LabUnnorm!CE35*100)</f>
        <v>0</v>
      </c>
      <c r="BJ36" s="143">
        <f>IF($A36="",0,COCalc_LabUnnorm!CF35*100)</f>
        <v>0</v>
      </c>
      <c r="BK36" s="143">
        <f>IF($A36="",0,COCalc_LabUnnorm!CG35*100)</f>
        <v>0</v>
      </c>
      <c r="BL36" s="143">
        <f>IF($A36="",0,COCalc_LabUnnorm!CH35*100)</f>
        <v>0</v>
      </c>
      <c r="BM36" s="144">
        <f t="shared" ref="BM36:BR36" si="306">IF($A36="","",IF(BG$132,IF(BG36&gt;=$K$3,"Y","N"),"--"))</f>
      </c>
      <c r="BN36" s="144">
        <f t="shared" si="306"/>
      </c>
      <c r="BO36" s="144">
        <f t="shared" si="306"/>
      </c>
      <c r="BP36" s="144">
        <f t="shared" si="306"/>
      </c>
      <c r="BQ36" s="144">
        <f t="shared" si="306"/>
      </c>
      <c r="BR36" s="144">
        <f t="shared" si="306"/>
      </c>
      <c r="BS36" s="144">
        <f t="shared" ref="BS36:BX36" si="307">IF(BG36&gt;=$K$3,1,0)</f>
        <v>0</v>
      </c>
      <c r="BT36" s="144">
        <f t="shared" si="307"/>
        <v>0</v>
      </c>
      <c r="BU36" s="144">
        <f t="shared" si="307"/>
        <v>0</v>
      </c>
      <c r="BV36" s="144">
        <f t="shared" si="307"/>
        <v>0</v>
      </c>
      <c r="BW36" s="144">
        <f t="shared" si="307"/>
        <v>0</v>
      </c>
      <c r="BX36" s="144">
        <f t="shared" si="307"/>
        <v>0</v>
      </c>
      <c r="BY36" s="145"/>
      <c r="BZ36" s="143">
        <f t="array" ref="BZ36:CE36">B36:G36*$H$143:$M$143+U36:Z36*$H$144:$M$144</f>
        <v>0</v>
      </c>
      <c r="CA36" s="143">
        <v>0</v>
      </c>
      <c r="CB36" s="143">
        <v>0</v>
      </c>
      <c r="CC36" s="143">
        <v>0</v>
      </c>
      <c r="CD36" s="143">
        <v>0</v>
      </c>
      <c r="CE36" s="143">
        <v>0</v>
      </c>
      <c r="CF36" s="144">
        <f t="shared" ref="CF36:CK36" si="308">IF($A36="","",IF(BZ$132,IF(BZ36&gt;=$K$3,"Y","N"),"--"))</f>
      </c>
      <c r="CG36" s="144">
        <f t="shared" si="308"/>
      </c>
      <c r="CH36" s="144">
        <f t="shared" si="308"/>
      </c>
      <c r="CI36" s="144">
        <f t="shared" si="308"/>
      </c>
      <c r="CJ36" s="144">
        <f t="shared" si="308"/>
      </c>
      <c r="CK36" s="144">
        <f t="shared" si="308"/>
      </c>
      <c r="CL36" s="144">
        <f t="shared" ref="CL36:CQ36" si="309">IF(BZ36&gt;=$K$3,1,0)</f>
        <v>0</v>
      </c>
      <c r="CM36" s="144">
        <f t="shared" si="309"/>
        <v>0</v>
      </c>
      <c r="CN36" s="144">
        <f t="shared" si="309"/>
        <v>0</v>
      </c>
      <c r="CO36" s="144">
        <f t="shared" si="309"/>
        <v>0</v>
      </c>
      <c r="CP36" s="144">
        <f t="shared" si="309"/>
        <v>0</v>
      </c>
      <c r="CQ36" s="144">
        <f t="shared" si="309"/>
        <v>0</v>
      </c>
    </row>
    <row r="37" ht="14.25" customHeight="1" spans="1:95" x14ac:dyDescent="0.25">
      <c r="A37" s="85">
        <f>IF(ISBLANK(CT!A63),"",CT!A63)</f>
      </c>
      <c r="B37" s="143">
        <f>COCalc!AB36*100</f>
        <v>0</v>
      </c>
      <c r="C37" s="143">
        <f>COCalc!AC36*100</f>
        <v>0</v>
      </c>
      <c r="D37" s="143">
        <f>COCalc!AD36*100</f>
        <v>0</v>
      </c>
      <c r="E37" s="143">
        <f>COCalc!AE36*100</f>
        <v>0</v>
      </c>
      <c r="F37" s="143">
        <f>COCalc!AF36*100</f>
        <v>0</v>
      </c>
      <c r="G37" s="143">
        <f>COCalc!AG36*100</f>
        <v>0</v>
      </c>
      <c r="H37" s="144">
        <f t="shared" ref="H37:M37" si="310">IF($A37="","",IF(B$132,IF(B37&gt;=$K$3,"Y","N"),"--"))</f>
      </c>
      <c r="I37" s="144">
        <f t="shared" si="310"/>
      </c>
      <c r="J37" s="144">
        <f t="shared" si="310"/>
      </c>
      <c r="K37" s="144">
        <f t="shared" si="310"/>
      </c>
      <c r="L37" s="144">
        <f t="shared" si="310"/>
      </c>
      <c r="M37" s="144">
        <f t="shared" si="310"/>
      </c>
      <c r="N37" s="144">
        <f t="shared" ref="N37:S37" si="311">IF(B37&gt;=$K$3,1,0)</f>
        <v>0</v>
      </c>
      <c r="O37" s="144">
        <f t="shared" si="311"/>
        <v>0</v>
      </c>
      <c r="P37" s="144">
        <f t="shared" si="311"/>
        <v>0</v>
      </c>
      <c r="Q37" s="144">
        <f t="shared" si="311"/>
        <v>0</v>
      </c>
      <c r="R37" s="144">
        <f t="shared" si="311"/>
        <v>0</v>
      </c>
      <c r="S37" s="144">
        <f t="shared" si="311"/>
        <v>0</v>
      </c>
      <c r="T37" s="128"/>
      <c r="U37" s="143">
        <f>IF($A37="",0,LabActivity!AK63*100)</f>
        <v>0</v>
      </c>
      <c r="V37" s="143">
        <f>IF($A37="",0,LabActivity!AL63*100)</f>
        <v>0</v>
      </c>
      <c r="W37" s="143">
        <f>IF($A37="",0,LabActivity!AM63*100)</f>
        <v>0</v>
      </c>
      <c r="X37" s="143">
        <f>IF($A37="",0,LabActivity!AN63*100)</f>
        <v>0</v>
      </c>
      <c r="Y37" s="143">
        <f>IF($A37="",0,LabActivity!AO63*100)</f>
        <v>0</v>
      </c>
      <c r="Z37" s="143">
        <f>IF($A37="",0,LabActivity!AP63*100)</f>
        <v>0</v>
      </c>
      <c r="AA37" s="144">
        <f t="shared" ref="AA37:AF37" si="312">IF($A37="","",IF(U$132,IF(U37&gt;=$K$3,"Y","N"),"--"))</f>
      </c>
      <c r="AB37" s="144">
        <f t="shared" si="312"/>
      </c>
      <c r="AC37" s="144">
        <f t="shared" si="312"/>
      </c>
      <c r="AD37" s="144">
        <f t="shared" si="312"/>
      </c>
      <c r="AE37" s="144">
        <f t="shared" si="312"/>
      </c>
      <c r="AF37" s="144">
        <f t="shared" si="312"/>
      </c>
      <c r="AG37" s="144">
        <f t="shared" ref="AG37:AL37" si="313">IF(U37&gt;=$K$3,1,0)</f>
        <v>0</v>
      </c>
      <c r="AH37" s="144">
        <f t="shared" si="313"/>
        <v>0</v>
      </c>
      <c r="AI37" s="144">
        <f t="shared" si="313"/>
        <v>0</v>
      </c>
      <c r="AJ37" s="144">
        <f t="shared" si="313"/>
        <v>0</v>
      </c>
      <c r="AK37" s="144">
        <f t="shared" si="313"/>
        <v>0</v>
      </c>
      <c r="AL37" s="144">
        <f t="shared" si="313"/>
        <v>0</v>
      </c>
      <c r="AM37" s="128"/>
      <c r="AN37" s="143">
        <f>IF($A37="",0,COCalc!CC36*100)</f>
        <v>0</v>
      </c>
      <c r="AO37" s="143">
        <f>IF($A37="",0,COCalc!CD36*100)</f>
        <v>0</v>
      </c>
      <c r="AP37" s="143">
        <f>IF($A37="",0,COCalc!CE36*100)</f>
        <v>0</v>
      </c>
      <c r="AQ37" s="143">
        <f>IF($A37="",0,COCalc!CF36*100)</f>
        <v>0</v>
      </c>
      <c r="AR37" s="143">
        <f>IF($A37="",0,COCalc!CG36*100)</f>
        <v>0</v>
      </c>
      <c r="AS37" s="143">
        <f>IF($A37="",0,COCalc!CH36*100)</f>
        <v>0</v>
      </c>
      <c r="AT37" s="144">
        <f t="shared" ref="AT37:AY37" si="314">IF($A37="","",IF(AN$132,IF(AN37&gt;=$K$3,"Y","N"),"--"))</f>
      </c>
      <c r="AU37" s="144">
        <f t="shared" si="314"/>
      </c>
      <c r="AV37" s="144">
        <f t="shared" si="314"/>
      </c>
      <c r="AW37" s="144">
        <f t="shared" si="314"/>
      </c>
      <c r="AX37" s="144">
        <f t="shared" si="314"/>
      </c>
      <c r="AY37" s="144">
        <f t="shared" si="314"/>
      </c>
      <c r="AZ37" s="144">
        <f t="shared" ref="AZ37:BE37" si="315">IF(AN37&gt;=$K$3,1,0)</f>
        <v>0</v>
      </c>
      <c r="BA37" s="144">
        <f t="shared" si="315"/>
        <v>0</v>
      </c>
      <c r="BB37" s="144">
        <f t="shared" si="315"/>
        <v>0</v>
      </c>
      <c r="BC37" s="144">
        <f t="shared" si="315"/>
        <v>0</v>
      </c>
      <c r="BD37" s="144">
        <f t="shared" si="315"/>
        <v>0</v>
      </c>
      <c r="BE37" s="144">
        <f t="shared" si="315"/>
        <v>0</v>
      </c>
      <c r="BF37" s="145"/>
      <c r="BG37" s="143">
        <f>IF($A37="",0,COCalc_LabUnnorm!CC36*100)</f>
        <v>0</v>
      </c>
      <c r="BH37" s="143">
        <f>IF($A37="",0,COCalc_LabUnnorm!CD36*100)</f>
        <v>0</v>
      </c>
      <c r="BI37" s="143">
        <f>IF($A37="",0,COCalc_LabUnnorm!CE36*100)</f>
        <v>0</v>
      </c>
      <c r="BJ37" s="143">
        <f>IF($A37="",0,COCalc_LabUnnorm!CF36*100)</f>
        <v>0</v>
      </c>
      <c r="BK37" s="143">
        <f>IF($A37="",0,COCalc_LabUnnorm!CG36*100)</f>
        <v>0</v>
      </c>
      <c r="BL37" s="143">
        <f>IF($A37="",0,COCalc_LabUnnorm!CH36*100)</f>
        <v>0</v>
      </c>
      <c r="BM37" s="144">
        <f t="shared" ref="BM37:BR37" si="316">IF($A37="","",IF(BG$132,IF(BG37&gt;=$K$3,"Y","N"),"--"))</f>
      </c>
      <c r="BN37" s="144">
        <f t="shared" si="316"/>
      </c>
      <c r="BO37" s="144">
        <f t="shared" si="316"/>
      </c>
      <c r="BP37" s="144">
        <f t="shared" si="316"/>
      </c>
      <c r="BQ37" s="144">
        <f t="shared" si="316"/>
      </c>
      <c r="BR37" s="144">
        <f t="shared" si="316"/>
      </c>
      <c r="BS37" s="144">
        <f t="shared" ref="BS37:BX37" si="317">IF(BG37&gt;=$K$3,1,0)</f>
        <v>0</v>
      </c>
      <c r="BT37" s="144">
        <f t="shared" si="317"/>
        <v>0</v>
      </c>
      <c r="BU37" s="144">
        <f t="shared" si="317"/>
        <v>0</v>
      </c>
      <c r="BV37" s="144">
        <f t="shared" si="317"/>
        <v>0</v>
      </c>
      <c r="BW37" s="144">
        <f t="shared" si="317"/>
        <v>0</v>
      </c>
      <c r="BX37" s="144">
        <f t="shared" si="317"/>
        <v>0</v>
      </c>
      <c r="BY37" s="145"/>
      <c r="BZ37" s="143">
        <f t="array" ref="BZ37:CE37">B37:G37*$H$143:$M$143+U37:Z37*$H$144:$M$144</f>
        <v>0</v>
      </c>
      <c r="CA37" s="143">
        <v>0</v>
      </c>
      <c r="CB37" s="143">
        <v>0</v>
      </c>
      <c r="CC37" s="143">
        <v>0</v>
      </c>
      <c r="CD37" s="143">
        <v>0</v>
      </c>
      <c r="CE37" s="143">
        <v>0</v>
      </c>
      <c r="CF37" s="144">
        <f t="shared" ref="CF37:CK37" si="318">IF($A37="","",IF(BZ$132,IF(BZ37&gt;=$K$3,"Y","N"),"--"))</f>
      </c>
      <c r="CG37" s="144">
        <f t="shared" si="318"/>
      </c>
      <c r="CH37" s="144">
        <f t="shared" si="318"/>
      </c>
      <c r="CI37" s="144">
        <f t="shared" si="318"/>
      </c>
      <c r="CJ37" s="144">
        <f t="shared" si="318"/>
      </c>
      <c r="CK37" s="144">
        <f t="shared" si="318"/>
      </c>
      <c r="CL37" s="144">
        <f t="shared" ref="CL37:CQ37" si="319">IF(BZ37&gt;=$K$3,1,0)</f>
        <v>0</v>
      </c>
      <c r="CM37" s="144">
        <f t="shared" si="319"/>
        <v>0</v>
      </c>
      <c r="CN37" s="144">
        <f t="shared" si="319"/>
        <v>0</v>
      </c>
      <c r="CO37" s="144">
        <f t="shared" si="319"/>
        <v>0</v>
      </c>
      <c r="CP37" s="144">
        <f t="shared" si="319"/>
        <v>0</v>
      </c>
      <c r="CQ37" s="144">
        <f t="shared" si="319"/>
        <v>0</v>
      </c>
    </row>
    <row r="38" ht="14.25" customHeight="1" spans="1:95" x14ac:dyDescent="0.25">
      <c r="A38" s="85">
        <f>IF(ISBLANK(CT!A64),"",CT!A64)</f>
      </c>
      <c r="B38" s="143">
        <f>COCalc!AB37*100</f>
        <v>0</v>
      </c>
      <c r="C38" s="143">
        <f>COCalc!AC37*100</f>
        <v>0</v>
      </c>
      <c r="D38" s="143">
        <f>COCalc!AD37*100</f>
        <v>0</v>
      </c>
      <c r="E38" s="143">
        <f>COCalc!AE37*100</f>
        <v>0</v>
      </c>
      <c r="F38" s="143">
        <f>COCalc!AF37*100</f>
        <v>0</v>
      </c>
      <c r="G38" s="143">
        <f>COCalc!AG37*100</f>
        <v>0</v>
      </c>
      <c r="H38" s="144">
        <f t="shared" ref="H38:M38" si="320">IF($A38="","",IF(B$132,IF(B38&gt;=$K$3,"Y","N"),"--"))</f>
      </c>
      <c r="I38" s="144">
        <f t="shared" si="320"/>
      </c>
      <c r="J38" s="144">
        <f t="shared" si="320"/>
      </c>
      <c r="K38" s="144">
        <f t="shared" si="320"/>
      </c>
      <c r="L38" s="144">
        <f t="shared" si="320"/>
      </c>
      <c r="M38" s="144">
        <f t="shared" si="320"/>
      </c>
      <c r="N38" s="144">
        <f t="shared" ref="N38:S38" si="321">IF(B38&gt;=$K$3,1,0)</f>
        <v>0</v>
      </c>
      <c r="O38" s="144">
        <f t="shared" si="321"/>
        <v>0</v>
      </c>
      <c r="P38" s="144">
        <f t="shared" si="321"/>
        <v>0</v>
      </c>
      <c r="Q38" s="144">
        <f t="shared" si="321"/>
        <v>0</v>
      </c>
      <c r="R38" s="144">
        <f t="shared" si="321"/>
        <v>0</v>
      </c>
      <c r="S38" s="144">
        <f t="shared" si="321"/>
        <v>0</v>
      </c>
      <c r="T38" s="128"/>
      <c r="U38" s="143">
        <f>IF($A38="",0,LabActivity!AK64*100)</f>
        <v>0</v>
      </c>
      <c r="V38" s="143">
        <f>IF($A38="",0,LabActivity!AL64*100)</f>
        <v>0</v>
      </c>
      <c r="W38" s="143">
        <f>IF($A38="",0,LabActivity!AM64*100)</f>
        <v>0</v>
      </c>
      <c r="X38" s="143">
        <f>IF($A38="",0,LabActivity!AN64*100)</f>
        <v>0</v>
      </c>
      <c r="Y38" s="143">
        <f>IF($A38="",0,LabActivity!AO64*100)</f>
        <v>0</v>
      </c>
      <c r="Z38" s="143">
        <f>IF($A38="",0,LabActivity!AP64*100)</f>
        <v>0</v>
      </c>
      <c r="AA38" s="144">
        <f t="shared" ref="AA38:AF38" si="322">IF($A38="","",IF(U$132,IF(U38&gt;=$K$3,"Y","N"),"--"))</f>
      </c>
      <c r="AB38" s="144">
        <f t="shared" si="322"/>
      </c>
      <c r="AC38" s="144">
        <f t="shared" si="322"/>
      </c>
      <c r="AD38" s="144">
        <f t="shared" si="322"/>
      </c>
      <c r="AE38" s="144">
        <f t="shared" si="322"/>
      </c>
      <c r="AF38" s="144">
        <f t="shared" si="322"/>
      </c>
      <c r="AG38" s="144">
        <f t="shared" ref="AG38:AL38" si="323">IF(U38&gt;=$K$3,1,0)</f>
        <v>0</v>
      </c>
      <c r="AH38" s="144">
        <f t="shared" si="323"/>
        <v>0</v>
      </c>
      <c r="AI38" s="144">
        <f t="shared" si="323"/>
        <v>0</v>
      </c>
      <c r="AJ38" s="144">
        <f t="shared" si="323"/>
        <v>0</v>
      </c>
      <c r="AK38" s="144">
        <f t="shared" si="323"/>
        <v>0</v>
      </c>
      <c r="AL38" s="144">
        <f t="shared" si="323"/>
        <v>0</v>
      </c>
      <c r="AM38" s="128"/>
      <c r="AN38" s="143">
        <f>IF($A38="",0,COCalc!CC37*100)</f>
        <v>0</v>
      </c>
      <c r="AO38" s="143">
        <f>IF($A38="",0,COCalc!CD37*100)</f>
        <v>0</v>
      </c>
      <c r="AP38" s="143">
        <f>IF($A38="",0,COCalc!CE37*100)</f>
        <v>0</v>
      </c>
      <c r="AQ38" s="143">
        <f>IF($A38="",0,COCalc!CF37*100)</f>
        <v>0</v>
      </c>
      <c r="AR38" s="143">
        <f>IF($A38="",0,COCalc!CG37*100)</f>
        <v>0</v>
      </c>
      <c r="AS38" s="143">
        <f>IF($A38="",0,COCalc!CH37*100)</f>
        <v>0</v>
      </c>
      <c r="AT38" s="144">
        <f t="shared" ref="AT38:AY38" si="324">IF($A38="","",IF(AN$132,IF(AN38&gt;=$K$3,"Y","N"),"--"))</f>
      </c>
      <c r="AU38" s="144">
        <f t="shared" si="324"/>
      </c>
      <c r="AV38" s="144">
        <f t="shared" si="324"/>
      </c>
      <c r="AW38" s="144">
        <f t="shared" si="324"/>
      </c>
      <c r="AX38" s="144">
        <f t="shared" si="324"/>
      </c>
      <c r="AY38" s="144">
        <f t="shared" si="324"/>
      </c>
      <c r="AZ38" s="144">
        <f t="shared" ref="AZ38:BE38" si="325">IF(AN38&gt;=$K$3,1,0)</f>
        <v>0</v>
      </c>
      <c r="BA38" s="144">
        <f t="shared" si="325"/>
        <v>0</v>
      </c>
      <c r="BB38" s="144">
        <f t="shared" si="325"/>
        <v>0</v>
      </c>
      <c r="BC38" s="144">
        <f t="shared" si="325"/>
        <v>0</v>
      </c>
      <c r="BD38" s="144">
        <f t="shared" si="325"/>
        <v>0</v>
      </c>
      <c r="BE38" s="144">
        <f t="shared" si="325"/>
        <v>0</v>
      </c>
      <c r="BF38" s="145"/>
      <c r="BG38" s="143">
        <f>IF($A38="",0,COCalc_LabUnnorm!CC37*100)</f>
        <v>0</v>
      </c>
      <c r="BH38" s="143">
        <f>IF($A38="",0,COCalc_LabUnnorm!CD37*100)</f>
        <v>0</v>
      </c>
      <c r="BI38" s="143">
        <f>IF($A38="",0,COCalc_LabUnnorm!CE37*100)</f>
        <v>0</v>
      </c>
      <c r="BJ38" s="143">
        <f>IF($A38="",0,COCalc_LabUnnorm!CF37*100)</f>
        <v>0</v>
      </c>
      <c r="BK38" s="143">
        <f>IF($A38="",0,COCalc_LabUnnorm!CG37*100)</f>
        <v>0</v>
      </c>
      <c r="BL38" s="143">
        <f>IF($A38="",0,COCalc_LabUnnorm!CH37*100)</f>
        <v>0</v>
      </c>
      <c r="BM38" s="144">
        <f t="shared" ref="BM38:BR38" si="326">IF($A38="","",IF(BG$132,IF(BG38&gt;=$K$3,"Y","N"),"--"))</f>
      </c>
      <c r="BN38" s="144">
        <f t="shared" si="326"/>
      </c>
      <c r="BO38" s="144">
        <f t="shared" si="326"/>
      </c>
      <c r="BP38" s="144">
        <f t="shared" si="326"/>
      </c>
      <c r="BQ38" s="144">
        <f t="shared" si="326"/>
      </c>
      <c r="BR38" s="144">
        <f t="shared" si="326"/>
      </c>
      <c r="BS38" s="144">
        <f t="shared" ref="BS38:BX38" si="327">IF(BG38&gt;=$K$3,1,0)</f>
        <v>0</v>
      </c>
      <c r="BT38" s="144">
        <f t="shared" si="327"/>
        <v>0</v>
      </c>
      <c r="BU38" s="144">
        <f t="shared" si="327"/>
        <v>0</v>
      </c>
      <c r="BV38" s="144">
        <f t="shared" si="327"/>
        <v>0</v>
      </c>
      <c r="BW38" s="144">
        <f t="shared" si="327"/>
        <v>0</v>
      </c>
      <c r="BX38" s="144">
        <f t="shared" si="327"/>
        <v>0</v>
      </c>
      <c r="BY38" s="145"/>
      <c r="BZ38" s="143">
        <f t="array" ref="BZ38:CE38">B38:G38*$H$143:$M$143+U38:Z38*$H$144:$M$144</f>
        <v>0</v>
      </c>
      <c r="CA38" s="143">
        <v>0</v>
      </c>
      <c r="CB38" s="143">
        <v>0</v>
      </c>
      <c r="CC38" s="143">
        <v>0</v>
      </c>
      <c r="CD38" s="143">
        <v>0</v>
      </c>
      <c r="CE38" s="143">
        <v>0</v>
      </c>
      <c r="CF38" s="144">
        <f t="shared" ref="CF38:CK38" si="328">IF($A38="","",IF(BZ$132,IF(BZ38&gt;=$K$3,"Y","N"),"--"))</f>
      </c>
      <c r="CG38" s="144">
        <f t="shared" si="328"/>
      </c>
      <c r="CH38" s="144">
        <f t="shared" si="328"/>
      </c>
      <c r="CI38" s="144">
        <f t="shared" si="328"/>
      </c>
      <c r="CJ38" s="144">
        <f t="shared" si="328"/>
      </c>
      <c r="CK38" s="144">
        <f t="shared" si="328"/>
      </c>
      <c r="CL38" s="144">
        <f t="shared" ref="CL38:CQ38" si="329">IF(BZ38&gt;=$K$3,1,0)</f>
        <v>0</v>
      </c>
      <c r="CM38" s="144">
        <f t="shared" si="329"/>
        <v>0</v>
      </c>
      <c r="CN38" s="144">
        <f t="shared" si="329"/>
        <v>0</v>
      </c>
      <c r="CO38" s="144">
        <f t="shared" si="329"/>
        <v>0</v>
      </c>
      <c r="CP38" s="144">
        <f t="shared" si="329"/>
        <v>0</v>
      </c>
      <c r="CQ38" s="144">
        <f t="shared" si="329"/>
        <v>0</v>
      </c>
    </row>
    <row r="39" ht="14.25" customHeight="1" spans="1:95" x14ac:dyDescent="0.25">
      <c r="A39" s="85">
        <f>IF(ISBLANK(CT!A65),"",CT!A65)</f>
      </c>
      <c r="B39" s="143">
        <f>COCalc!AB38*100</f>
        <v>0</v>
      </c>
      <c r="C39" s="143">
        <f>COCalc!AC38*100</f>
        <v>0</v>
      </c>
      <c r="D39" s="143">
        <f>COCalc!AD38*100</f>
        <v>0</v>
      </c>
      <c r="E39" s="143">
        <f>COCalc!AE38*100</f>
        <v>0</v>
      </c>
      <c r="F39" s="143">
        <f>COCalc!AF38*100</f>
        <v>0</v>
      </c>
      <c r="G39" s="143">
        <f>COCalc!AG38*100</f>
        <v>0</v>
      </c>
      <c r="H39" s="144">
        <f t="shared" ref="H39:M39" si="330">IF($A39="","",IF(B$132,IF(B39&gt;=$K$3,"Y","N"),"--"))</f>
      </c>
      <c r="I39" s="144">
        <f t="shared" si="330"/>
      </c>
      <c r="J39" s="144">
        <f t="shared" si="330"/>
      </c>
      <c r="K39" s="144">
        <f t="shared" si="330"/>
      </c>
      <c r="L39" s="144">
        <f t="shared" si="330"/>
      </c>
      <c r="M39" s="144">
        <f t="shared" si="330"/>
      </c>
      <c r="N39" s="144">
        <f t="shared" ref="N39:S39" si="331">IF(B39&gt;=$K$3,1,0)</f>
        <v>0</v>
      </c>
      <c r="O39" s="144">
        <f t="shared" si="331"/>
        <v>0</v>
      </c>
      <c r="P39" s="144">
        <f t="shared" si="331"/>
        <v>0</v>
      </c>
      <c r="Q39" s="144">
        <f t="shared" si="331"/>
        <v>0</v>
      </c>
      <c r="R39" s="144">
        <f t="shared" si="331"/>
        <v>0</v>
      </c>
      <c r="S39" s="144">
        <f t="shared" si="331"/>
        <v>0</v>
      </c>
      <c r="T39" s="128"/>
      <c r="U39" s="143">
        <f>IF($A39="",0,LabActivity!AK65*100)</f>
        <v>0</v>
      </c>
      <c r="V39" s="143">
        <f>IF($A39="",0,LabActivity!AL65*100)</f>
        <v>0</v>
      </c>
      <c r="W39" s="143">
        <f>IF($A39="",0,LabActivity!AM65*100)</f>
        <v>0</v>
      </c>
      <c r="X39" s="143">
        <f>IF($A39="",0,LabActivity!AN65*100)</f>
        <v>0</v>
      </c>
      <c r="Y39" s="143">
        <f>IF($A39="",0,LabActivity!AO65*100)</f>
        <v>0</v>
      </c>
      <c r="Z39" s="143">
        <f>IF($A39="",0,LabActivity!AP65*100)</f>
        <v>0</v>
      </c>
      <c r="AA39" s="144">
        <f t="shared" ref="AA39:AF39" si="332">IF($A39="","",IF(U$132,IF(U39&gt;=$K$3,"Y","N"),"--"))</f>
      </c>
      <c r="AB39" s="144">
        <f t="shared" si="332"/>
      </c>
      <c r="AC39" s="144">
        <f t="shared" si="332"/>
      </c>
      <c r="AD39" s="144">
        <f t="shared" si="332"/>
      </c>
      <c r="AE39" s="144">
        <f t="shared" si="332"/>
      </c>
      <c r="AF39" s="144">
        <f t="shared" si="332"/>
      </c>
      <c r="AG39" s="144">
        <f t="shared" ref="AG39:AL39" si="333">IF(U39&gt;=$K$3,1,0)</f>
        <v>0</v>
      </c>
      <c r="AH39" s="144">
        <f t="shared" si="333"/>
        <v>0</v>
      </c>
      <c r="AI39" s="144">
        <f t="shared" si="333"/>
        <v>0</v>
      </c>
      <c r="AJ39" s="144">
        <f t="shared" si="333"/>
        <v>0</v>
      </c>
      <c r="AK39" s="144">
        <f t="shared" si="333"/>
        <v>0</v>
      </c>
      <c r="AL39" s="144">
        <f t="shared" si="333"/>
        <v>0</v>
      </c>
      <c r="AM39" s="128"/>
      <c r="AN39" s="143">
        <f>IF($A39="",0,COCalc!CC38*100)</f>
        <v>0</v>
      </c>
      <c r="AO39" s="143">
        <f>IF($A39="",0,COCalc!CD38*100)</f>
        <v>0</v>
      </c>
      <c r="AP39" s="143">
        <f>IF($A39="",0,COCalc!CE38*100)</f>
        <v>0</v>
      </c>
      <c r="AQ39" s="143">
        <f>IF($A39="",0,COCalc!CF38*100)</f>
        <v>0</v>
      </c>
      <c r="AR39" s="143">
        <f>IF($A39="",0,COCalc!CG38*100)</f>
        <v>0</v>
      </c>
      <c r="AS39" s="143">
        <f>IF($A39="",0,COCalc!CH38*100)</f>
        <v>0</v>
      </c>
      <c r="AT39" s="144">
        <f t="shared" ref="AT39:AY39" si="334">IF($A39="","",IF(AN$132,IF(AN39&gt;=$K$3,"Y","N"),"--"))</f>
      </c>
      <c r="AU39" s="144">
        <f t="shared" si="334"/>
      </c>
      <c r="AV39" s="144">
        <f t="shared" si="334"/>
      </c>
      <c r="AW39" s="144">
        <f t="shared" si="334"/>
      </c>
      <c r="AX39" s="144">
        <f t="shared" si="334"/>
      </c>
      <c r="AY39" s="144">
        <f t="shared" si="334"/>
      </c>
      <c r="AZ39" s="144">
        <f t="shared" ref="AZ39:BE39" si="335">IF(AN39&gt;=$K$3,1,0)</f>
        <v>0</v>
      </c>
      <c r="BA39" s="144">
        <f t="shared" si="335"/>
        <v>0</v>
      </c>
      <c r="BB39" s="144">
        <f t="shared" si="335"/>
        <v>0</v>
      </c>
      <c r="BC39" s="144">
        <f t="shared" si="335"/>
        <v>0</v>
      </c>
      <c r="BD39" s="144">
        <f t="shared" si="335"/>
        <v>0</v>
      </c>
      <c r="BE39" s="144">
        <f t="shared" si="335"/>
        <v>0</v>
      </c>
      <c r="BF39" s="145"/>
      <c r="BG39" s="143">
        <f>IF($A39="",0,COCalc_LabUnnorm!CC38*100)</f>
        <v>0</v>
      </c>
      <c r="BH39" s="143">
        <f>IF($A39="",0,COCalc_LabUnnorm!CD38*100)</f>
        <v>0</v>
      </c>
      <c r="BI39" s="143">
        <f>IF($A39="",0,COCalc_LabUnnorm!CE38*100)</f>
        <v>0</v>
      </c>
      <c r="BJ39" s="143">
        <f>IF($A39="",0,COCalc_LabUnnorm!CF38*100)</f>
        <v>0</v>
      </c>
      <c r="BK39" s="143">
        <f>IF($A39="",0,COCalc_LabUnnorm!CG38*100)</f>
        <v>0</v>
      </c>
      <c r="BL39" s="143">
        <f>IF($A39="",0,COCalc_LabUnnorm!CH38*100)</f>
        <v>0</v>
      </c>
      <c r="BM39" s="144">
        <f t="shared" ref="BM39:BR39" si="336">IF($A39="","",IF(BG$132,IF(BG39&gt;=$K$3,"Y","N"),"--"))</f>
      </c>
      <c r="BN39" s="144">
        <f t="shared" si="336"/>
      </c>
      <c r="BO39" s="144">
        <f t="shared" si="336"/>
      </c>
      <c r="BP39" s="144">
        <f t="shared" si="336"/>
      </c>
      <c r="BQ39" s="144">
        <f t="shared" si="336"/>
      </c>
      <c r="BR39" s="144">
        <f t="shared" si="336"/>
      </c>
      <c r="BS39" s="144">
        <f t="shared" ref="BS39:BX39" si="337">IF(BG39&gt;=$K$3,1,0)</f>
        <v>0</v>
      </c>
      <c r="BT39" s="144">
        <f t="shared" si="337"/>
        <v>0</v>
      </c>
      <c r="BU39" s="144">
        <f t="shared" si="337"/>
        <v>0</v>
      </c>
      <c r="BV39" s="144">
        <f t="shared" si="337"/>
        <v>0</v>
      </c>
      <c r="BW39" s="144">
        <f t="shared" si="337"/>
        <v>0</v>
      </c>
      <c r="BX39" s="144">
        <f t="shared" si="337"/>
        <v>0</v>
      </c>
      <c r="BY39" s="145"/>
      <c r="BZ39" s="143">
        <f t="array" ref="BZ39:CE39">B39:G39*$H$143:$M$143+U39:Z39*$H$144:$M$144</f>
        <v>0</v>
      </c>
      <c r="CA39" s="143">
        <v>0</v>
      </c>
      <c r="CB39" s="143">
        <v>0</v>
      </c>
      <c r="CC39" s="143">
        <v>0</v>
      </c>
      <c r="CD39" s="143">
        <v>0</v>
      </c>
      <c r="CE39" s="143">
        <v>0</v>
      </c>
      <c r="CF39" s="144">
        <f t="shared" ref="CF39:CK39" si="338">IF($A39="","",IF(BZ$132,IF(BZ39&gt;=$K$3,"Y","N"),"--"))</f>
      </c>
      <c r="CG39" s="144">
        <f t="shared" si="338"/>
      </c>
      <c r="CH39" s="144">
        <f t="shared" si="338"/>
      </c>
      <c r="CI39" s="144">
        <f t="shared" si="338"/>
      </c>
      <c r="CJ39" s="144">
        <f t="shared" si="338"/>
      </c>
      <c r="CK39" s="144">
        <f t="shared" si="338"/>
      </c>
      <c r="CL39" s="144">
        <f t="shared" ref="CL39:CQ39" si="339">IF(BZ39&gt;=$K$3,1,0)</f>
        <v>0</v>
      </c>
      <c r="CM39" s="144">
        <f t="shared" si="339"/>
        <v>0</v>
      </c>
      <c r="CN39" s="144">
        <f t="shared" si="339"/>
        <v>0</v>
      </c>
      <c r="CO39" s="144">
        <f t="shared" si="339"/>
        <v>0</v>
      </c>
      <c r="CP39" s="144">
        <f t="shared" si="339"/>
        <v>0</v>
      </c>
      <c r="CQ39" s="144">
        <f t="shared" si="339"/>
        <v>0</v>
      </c>
    </row>
    <row r="40" ht="14.25" customHeight="1" spans="1:95" x14ac:dyDescent="0.25">
      <c r="A40" s="85">
        <f>IF(ISBLANK(CT!A66),"",CT!A66)</f>
      </c>
      <c r="B40" s="143">
        <f>COCalc!AB39*100</f>
        <v>0</v>
      </c>
      <c r="C40" s="143">
        <f>COCalc!AC39*100</f>
        <v>0</v>
      </c>
      <c r="D40" s="143">
        <f>COCalc!AD39*100</f>
        <v>0</v>
      </c>
      <c r="E40" s="143">
        <f>COCalc!AE39*100</f>
        <v>0</v>
      </c>
      <c r="F40" s="143">
        <f>COCalc!AF39*100</f>
        <v>0</v>
      </c>
      <c r="G40" s="143">
        <f>COCalc!AG39*100</f>
        <v>0</v>
      </c>
      <c r="H40" s="144">
        <f t="shared" ref="H40:M40" si="340">IF($A40="","",IF(B$132,IF(B40&gt;=$K$3,"Y","N"),"--"))</f>
      </c>
      <c r="I40" s="144">
        <f t="shared" si="340"/>
      </c>
      <c r="J40" s="144">
        <f t="shared" si="340"/>
      </c>
      <c r="K40" s="144">
        <f t="shared" si="340"/>
      </c>
      <c r="L40" s="144">
        <f t="shared" si="340"/>
      </c>
      <c r="M40" s="144">
        <f t="shared" si="340"/>
      </c>
      <c r="N40" s="144">
        <f t="shared" ref="N40:S40" si="341">IF(B40&gt;=$K$3,1,0)</f>
        <v>0</v>
      </c>
      <c r="O40" s="144">
        <f t="shared" si="341"/>
        <v>0</v>
      </c>
      <c r="P40" s="144">
        <f t="shared" si="341"/>
        <v>0</v>
      </c>
      <c r="Q40" s="144">
        <f t="shared" si="341"/>
        <v>0</v>
      </c>
      <c r="R40" s="144">
        <f t="shared" si="341"/>
        <v>0</v>
      </c>
      <c r="S40" s="144">
        <f t="shared" si="341"/>
        <v>0</v>
      </c>
      <c r="T40" s="128"/>
      <c r="U40" s="143">
        <f>IF($A40="",0,LabActivity!AK66*100)</f>
        <v>0</v>
      </c>
      <c r="V40" s="143">
        <f>IF($A40="",0,LabActivity!AL66*100)</f>
        <v>0</v>
      </c>
      <c r="W40" s="143">
        <f>IF($A40="",0,LabActivity!AM66*100)</f>
        <v>0</v>
      </c>
      <c r="X40" s="143">
        <f>IF($A40="",0,LabActivity!AN66*100)</f>
        <v>0</v>
      </c>
      <c r="Y40" s="143">
        <f>IF($A40="",0,LabActivity!AO66*100)</f>
        <v>0</v>
      </c>
      <c r="Z40" s="143">
        <f>IF($A40="",0,LabActivity!AP66*100)</f>
        <v>0</v>
      </c>
      <c r="AA40" s="144">
        <f t="shared" ref="AA40:AF40" si="342">IF($A40="","",IF(U$132,IF(U40&gt;=$K$3,"Y","N"),"--"))</f>
      </c>
      <c r="AB40" s="144">
        <f t="shared" si="342"/>
      </c>
      <c r="AC40" s="144">
        <f t="shared" si="342"/>
      </c>
      <c r="AD40" s="144">
        <f t="shared" si="342"/>
      </c>
      <c r="AE40" s="144">
        <f t="shared" si="342"/>
      </c>
      <c r="AF40" s="144">
        <f t="shared" si="342"/>
      </c>
      <c r="AG40" s="144">
        <f t="shared" ref="AG40:AL40" si="343">IF(U40&gt;=$K$3,1,0)</f>
        <v>0</v>
      </c>
      <c r="AH40" s="144">
        <f t="shared" si="343"/>
        <v>0</v>
      </c>
      <c r="AI40" s="144">
        <f t="shared" si="343"/>
        <v>0</v>
      </c>
      <c r="AJ40" s="144">
        <f t="shared" si="343"/>
        <v>0</v>
      </c>
      <c r="AK40" s="144">
        <f t="shared" si="343"/>
        <v>0</v>
      </c>
      <c r="AL40" s="144">
        <f t="shared" si="343"/>
        <v>0</v>
      </c>
      <c r="AM40" s="128"/>
      <c r="AN40" s="143">
        <f>IF($A40="",0,COCalc!CC39*100)</f>
        <v>0</v>
      </c>
      <c r="AO40" s="143">
        <f>IF($A40="",0,COCalc!CD39*100)</f>
        <v>0</v>
      </c>
      <c r="AP40" s="143">
        <f>IF($A40="",0,COCalc!CE39*100)</f>
        <v>0</v>
      </c>
      <c r="AQ40" s="143">
        <f>IF($A40="",0,COCalc!CF39*100)</f>
        <v>0</v>
      </c>
      <c r="AR40" s="143">
        <f>IF($A40="",0,COCalc!CG39*100)</f>
        <v>0</v>
      </c>
      <c r="AS40" s="143">
        <f>IF($A40="",0,COCalc!CH39*100)</f>
        <v>0</v>
      </c>
      <c r="AT40" s="144">
        <f t="shared" ref="AT40:AY40" si="344">IF($A40="","",IF(AN$132,IF(AN40&gt;=$K$3,"Y","N"),"--"))</f>
      </c>
      <c r="AU40" s="144">
        <f t="shared" si="344"/>
      </c>
      <c r="AV40" s="144">
        <f t="shared" si="344"/>
      </c>
      <c r="AW40" s="144">
        <f t="shared" si="344"/>
      </c>
      <c r="AX40" s="144">
        <f t="shared" si="344"/>
      </c>
      <c r="AY40" s="144">
        <f t="shared" si="344"/>
      </c>
      <c r="AZ40" s="144">
        <f t="shared" ref="AZ40:BE40" si="345">IF(AN40&gt;=$K$3,1,0)</f>
        <v>0</v>
      </c>
      <c r="BA40" s="144">
        <f t="shared" si="345"/>
        <v>0</v>
      </c>
      <c r="BB40" s="144">
        <f t="shared" si="345"/>
        <v>0</v>
      </c>
      <c r="BC40" s="144">
        <f t="shared" si="345"/>
        <v>0</v>
      </c>
      <c r="BD40" s="144">
        <f t="shared" si="345"/>
        <v>0</v>
      </c>
      <c r="BE40" s="144">
        <f t="shared" si="345"/>
        <v>0</v>
      </c>
      <c r="BF40" s="145"/>
      <c r="BG40" s="143">
        <f>IF($A40="",0,COCalc_LabUnnorm!CC39*100)</f>
        <v>0</v>
      </c>
      <c r="BH40" s="143">
        <f>IF($A40="",0,COCalc_LabUnnorm!CD39*100)</f>
        <v>0</v>
      </c>
      <c r="BI40" s="143">
        <f>IF($A40="",0,COCalc_LabUnnorm!CE39*100)</f>
        <v>0</v>
      </c>
      <c r="BJ40" s="143">
        <f>IF($A40="",0,COCalc_LabUnnorm!CF39*100)</f>
        <v>0</v>
      </c>
      <c r="BK40" s="143">
        <f>IF($A40="",0,COCalc_LabUnnorm!CG39*100)</f>
        <v>0</v>
      </c>
      <c r="BL40" s="143">
        <f>IF($A40="",0,COCalc_LabUnnorm!CH39*100)</f>
        <v>0</v>
      </c>
      <c r="BM40" s="144">
        <f t="shared" ref="BM40:BR40" si="346">IF($A40="","",IF(BG$132,IF(BG40&gt;=$K$3,"Y","N"),"--"))</f>
      </c>
      <c r="BN40" s="144">
        <f t="shared" si="346"/>
      </c>
      <c r="BO40" s="144">
        <f t="shared" si="346"/>
      </c>
      <c r="BP40" s="144">
        <f t="shared" si="346"/>
      </c>
      <c r="BQ40" s="144">
        <f t="shared" si="346"/>
      </c>
      <c r="BR40" s="144">
        <f t="shared" si="346"/>
      </c>
      <c r="BS40" s="144">
        <f t="shared" ref="BS40:BX40" si="347">IF(BG40&gt;=$K$3,1,0)</f>
        <v>0</v>
      </c>
      <c r="BT40" s="144">
        <f t="shared" si="347"/>
        <v>0</v>
      </c>
      <c r="BU40" s="144">
        <f t="shared" si="347"/>
        <v>0</v>
      </c>
      <c r="BV40" s="144">
        <f t="shared" si="347"/>
        <v>0</v>
      </c>
      <c r="BW40" s="144">
        <f t="shared" si="347"/>
        <v>0</v>
      </c>
      <c r="BX40" s="144">
        <f t="shared" si="347"/>
        <v>0</v>
      </c>
      <c r="BY40" s="145"/>
      <c r="BZ40" s="143">
        <f t="array" ref="BZ40:CE40">B40:G40*$H$143:$M$143+U40:Z40*$H$144:$M$144</f>
        <v>0</v>
      </c>
      <c r="CA40" s="143">
        <v>0</v>
      </c>
      <c r="CB40" s="143">
        <v>0</v>
      </c>
      <c r="CC40" s="143">
        <v>0</v>
      </c>
      <c r="CD40" s="143">
        <v>0</v>
      </c>
      <c r="CE40" s="143">
        <v>0</v>
      </c>
      <c r="CF40" s="144">
        <f t="shared" ref="CF40:CK40" si="348">IF($A40="","",IF(BZ$132,IF(BZ40&gt;=$K$3,"Y","N"),"--"))</f>
      </c>
      <c r="CG40" s="144">
        <f t="shared" si="348"/>
      </c>
      <c r="CH40" s="144">
        <f t="shared" si="348"/>
      </c>
      <c r="CI40" s="144">
        <f t="shared" si="348"/>
      </c>
      <c r="CJ40" s="144">
        <f t="shared" si="348"/>
      </c>
      <c r="CK40" s="144">
        <f t="shared" si="348"/>
      </c>
      <c r="CL40" s="144">
        <f t="shared" ref="CL40:CQ40" si="349">IF(BZ40&gt;=$K$3,1,0)</f>
        <v>0</v>
      </c>
      <c r="CM40" s="144">
        <f t="shared" si="349"/>
        <v>0</v>
      </c>
      <c r="CN40" s="144">
        <f t="shared" si="349"/>
        <v>0</v>
      </c>
      <c r="CO40" s="144">
        <f t="shared" si="349"/>
        <v>0</v>
      </c>
      <c r="CP40" s="144">
        <f t="shared" si="349"/>
        <v>0</v>
      </c>
      <c r="CQ40" s="144">
        <f t="shared" si="349"/>
        <v>0</v>
      </c>
    </row>
    <row r="41" ht="14.25" customHeight="1" spans="1:95" x14ac:dyDescent="0.25">
      <c r="A41" s="85">
        <f>IF(ISBLANK(CT!A67),"",CT!A67)</f>
      </c>
      <c r="B41" s="143">
        <f>COCalc!AB40*100</f>
        <v>0</v>
      </c>
      <c r="C41" s="143">
        <f>COCalc!AC40*100</f>
        <v>0</v>
      </c>
      <c r="D41" s="143">
        <f>COCalc!AD40*100</f>
        <v>0</v>
      </c>
      <c r="E41" s="143">
        <f>COCalc!AE40*100</f>
        <v>0</v>
      </c>
      <c r="F41" s="143">
        <f>COCalc!AF40*100</f>
        <v>0</v>
      </c>
      <c r="G41" s="143">
        <f>COCalc!AG40*100</f>
        <v>0</v>
      </c>
      <c r="H41" s="144">
        <f t="shared" ref="H41:M41" si="350">IF($A41="","",IF(B$132,IF(B41&gt;=$K$3,"Y","N"),"--"))</f>
      </c>
      <c r="I41" s="144">
        <f t="shared" si="350"/>
      </c>
      <c r="J41" s="144">
        <f t="shared" si="350"/>
      </c>
      <c r="K41" s="144">
        <f t="shared" si="350"/>
      </c>
      <c r="L41" s="144">
        <f t="shared" si="350"/>
      </c>
      <c r="M41" s="144">
        <f t="shared" si="350"/>
      </c>
      <c r="N41" s="144">
        <f t="shared" ref="N41:S41" si="351">IF(B41&gt;=$K$3,1,0)</f>
        <v>0</v>
      </c>
      <c r="O41" s="144">
        <f t="shared" si="351"/>
        <v>0</v>
      </c>
      <c r="P41" s="144">
        <f t="shared" si="351"/>
        <v>0</v>
      </c>
      <c r="Q41" s="144">
        <f t="shared" si="351"/>
        <v>0</v>
      </c>
      <c r="R41" s="144">
        <f t="shared" si="351"/>
        <v>0</v>
      </c>
      <c r="S41" s="144">
        <f t="shared" si="351"/>
        <v>0</v>
      </c>
      <c r="T41" s="128"/>
      <c r="U41" s="143">
        <f>IF($A41="",0,LabActivity!AK67*100)</f>
        <v>0</v>
      </c>
      <c r="V41" s="143">
        <f>IF($A41="",0,LabActivity!AL67*100)</f>
        <v>0</v>
      </c>
      <c r="W41" s="143">
        <f>IF($A41="",0,LabActivity!AM67*100)</f>
        <v>0</v>
      </c>
      <c r="X41" s="143">
        <f>IF($A41="",0,LabActivity!AN67*100)</f>
        <v>0</v>
      </c>
      <c r="Y41" s="143">
        <f>IF($A41="",0,LabActivity!AO67*100)</f>
        <v>0</v>
      </c>
      <c r="Z41" s="143">
        <f>IF($A41="",0,LabActivity!AP67*100)</f>
        <v>0</v>
      </c>
      <c r="AA41" s="144">
        <f t="shared" ref="AA41:AF41" si="352">IF($A41="","",IF(U$132,IF(U41&gt;=$K$3,"Y","N"),"--"))</f>
      </c>
      <c r="AB41" s="144">
        <f t="shared" si="352"/>
      </c>
      <c r="AC41" s="144">
        <f t="shared" si="352"/>
      </c>
      <c r="AD41" s="144">
        <f t="shared" si="352"/>
      </c>
      <c r="AE41" s="144">
        <f t="shared" si="352"/>
      </c>
      <c r="AF41" s="144">
        <f t="shared" si="352"/>
      </c>
      <c r="AG41" s="144">
        <f t="shared" ref="AG41:AL41" si="353">IF(U41&gt;=$K$3,1,0)</f>
        <v>0</v>
      </c>
      <c r="AH41" s="144">
        <f t="shared" si="353"/>
        <v>0</v>
      </c>
      <c r="AI41" s="144">
        <f t="shared" si="353"/>
        <v>0</v>
      </c>
      <c r="AJ41" s="144">
        <f t="shared" si="353"/>
        <v>0</v>
      </c>
      <c r="AK41" s="144">
        <f t="shared" si="353"/>
        <v>0</v>
      </c>
      <c r="AL41" s="144">
        <f t="shared" si="353"/>
        <v>0</v>
      </c>
      <c r="AM41" s="128"/>
      <c r="AN41" s="143">
        <f>IF($A41="",0,COCalc!CC40*100)</f>
        <v>0</v>
      </c>
      <c r="AO41" s="143">
        <f>IF($A41="",0,COCalc!CD40*100)</f>
        <v>0</v>
      </c>
      <c r="AP41" s="143">
        <f>IF($A41="",0,COCalc!CE40*100)</f>
        <v>0</v>
      </c>
      <c r="AQ41" s="143">
        <f>IF($A41="",0,COCalc!CF40*100)</f>
        <v>0</v>
      </c>
      <c r="AR41" s="143">
        <f>IF($A41="",0,COCalc!CG40*100)</f>
        <v>0</v>
      </c>
      <c r="AS41" s="143">
        <f>IF($A41="",0,COCalc!CH40*100)</f>
        <v>0</v>
      </c>
      <c r="AT41" s="144">
        <f t="shared" ref="AT41:AY41" si="354">IF($A41="","",IF(AN$132,IF(AN41&gt;=$K$3,"Y","N"),"--"))</f>
      </c>
      <c r="AU41" s="144">
        <f t="shared" si="354"/>
      </c>
      <c r="AV41" s="144">
        <f t="shared" si="354"/>
      </c>
      <c r="AW41" s="144">
        <f t="shared" si="354"/>
      </c>
      <c r="AX41" s="144">
        <f t="shared" si="354"/>
      </c>
      <c r="AY41" s="144">
        <f t="shared" si="354"/>
      </c>
      <c r="AZ41" s="144">
        <f t="shared" ref="AZ41:BE41" si="355">IF(AN41&gt;=$K$3,1,0)</f>
        <v>0</v>
      </c>
      <c r="BA41" s="144">
        <f t="shared" si="355"/>
        <v>0</v>
      </c>
      <c r="BB41" s="144">
        <f t="shared" si="355"/>
        <v>0</v>
      </c>
      <c r="BC41" s="144">
        <f t="shared" si="355"/>
        <v>0</v>
      </c>
      <c r="BD41" s="144">
        <f t="shared" si="355"/>
        <v>0</v>
      </c>
      <c r="BE41" s="144">
        <f t="shared" si="355"/>
        <v>0</v>
      </c>
      <c r="BF41" s="145"/>
      <c r="BG41" s="143">
        <f>IF($A41="",0,COCalc_LabUnnorm!CC40*100)</f>
        <v>0</v>
      </c>
      <c r="BH41" s="143">
        <f>IF($A41="",0,COCalc_LabUnnorm!CD40*100)</f>
        <v>0</v>
      </c>
      <c r="BI41" s="143">
        <f>IF($A41="",0,COCalc_LabUnnorm!CE40*100)</f>
        <v>0</v>
      </c>
      <c r="BJ41" s="143">
        <f>IF($A41="",0,COCalc_LabUnnorm!CF40*100)</f>
        <v>0</v>
      </c>
      <c r="BK41" s="143">
        <f>IF($A41="",0,COCalc_LabUnnorm!CG40*100)</f>
        <v>0</v>
      </c>
      <c r="BL41" s="143">
        <f>IF($A41="",0,COCalc_LabUnnorm!CH40*100)</f>
        <v>0</v>
      </c>
      <c r="BM41" s="144">
        <f t="shared" ref="BM41:BR41" si="356">IF($A41="","",IF(BG$132,IF(BG41&gt;=$K$3,"Y","N"),"--"))</f>
      </c>
      <c r="BN41" s="144">
        <f t="shared" si="356"/>
      </c>
      <c r="BO41" s="144">
        <f t="shared" si="356"/>
      </c>
      <c r="BP41" s="144">
        <f t="shared" si="356"/>
      </c>
      <c r="BQ41" s="144">
        <f t="shared" si="356"/>
      </c>
      <c r="BR41" s="144">
        <f t="shared" si="356"/>
      </c>
      <c r="BS41" s="144">
        <f t="shared" ref="BS41:BX41" si="357">IF(BG41&gt;=$K$3,1,0)</f>
        <v>0</v>
      </c>
      <c r="BT41" s="144">
        <f t="shared" si="357"/>
        <v>0</v>
      </c>
      <c r="BU41" s="144">
        <f t="shared" si="357"/>
        <v>0</v>
      </c>
      <c r="BV41" s="144">
        <f t="shared" si="357"/>
        <v>0</v>
      </c>
      <c r="BW41" s="144">
        <f t="shared" si="357"/>
        <v>0</v>
      </c>
      <c r="BX41" s="144">
        <f t="shared" si="357"/>
        <v>0</v>
      </c>
      <c r="BY41" s="145"/>
      <c r="BZ41" s="143">
        <f t="array" ref="BZ41:CE41">B41:G41*$H$143:$M$143+U41:Z41*$H$144:$M$144</f>
        <v>0</v>
      </c>
      <c r="CA41" s="143">
        <v>0</v>
      </c>
      <c r="CB41" s="143">
        <v>0</v>
      </c>
      <c r="CC41" s="143">
        <v>0</v>
      </c>
      <c r="CD41" s="143">
        <v>0</v>
      </c>
      <c r="CE41" s="143">
        <v>0</v>
      </c>
      <c r="CF41" s="144">
        <f t="shared" ref="CF41:CK41" si="358">IF($A41="","",IF(BZ$132,IF(BZ41&gt;=$K$3,"Y","N"),"--"))</f>
      </c>
      <c r="CG41" s="144">
        <f t="shared" si="358"/>
      </c>
      <c r="CH41" s="144">
        <f t="shared" si="358"/>
      </c>
      <c r="CI41" s="144">
        <f t="shared" si="358"/>
      </c>
      <c r="CJ41" s="144">
        <f t="shared" si="358"/>
      </c>
      <c r="CK41" s="144">
        <f t="shared" si="358"/>
      </c>
      <c r="CL41" s="144">
        <f t="shared" ref="CL41:CQ41" si="359">IF(BZ41&gt;=$K$3,1,0)</f>
        <v>0</v>
      </c>
      <c r="CM41" s="144">
        <f t="shared" si="359"/>
        <v>0</v>
      </c>
      <c r="CN41" s="144">
        <f t="shared" si="359"/>
        <v>0</v>
      </c>
      <c r="CO41" s="144">
        <f t="shared" si="359"/>
        <v>0</v>
      </c>
      <c r="CP41" s="144">
        <f t="shared" si="359"/>
        <v>0</v>
      </c>
      <c r="CQ41" s="144">
        <f t="shared" si="359"/>
        <v>0</v>
      </c>
    </row>
    <row r="42" ht="14.25" customHeight="1" spans="1:95" x14ac:dyDescent="0.25">
      <c r="A42" s="85">
        <f>IF(ISBLANK(CT!A68),"",CT!A68)</f>
      </c>
      <c r="B42" s="143">
        <f>COCalc!AB41*100</f>
        <v>0</v>
      </c>
      <c r="C42" s="143">
        <f>COCalc!AC41*100</f>
        <v>0</v>
      </c>
      <c r="D42" s="143">
        <f>COCalc!AD41*100</f>
        <v>0</v>
      </c>
      <c r="E42" s="143">
        <f>COCalc!AE41*100</f>
        <v>0</v>
      </c>
      <c r="F42" s="143">
        <f>COCalc!AF41*100</f>
        <v>0</v>
      </c>
      <c r="G42" s="143">
        <f>COCalc!AG41*100</f>
        <v>0</v>
      </c>
      <c r="H42" s="144">
        <f t="shared" ref="H42:M42" si="360">IF($A42="","",IF(B$132,IF(B42&gt;=$K$3,"Y","N"),"--"))</f>
      </c>
      <c r="I42" s="144">
        <f t="shared" si="360"/>
      </c>
      <c r="J42" s="144">
        <f t="shared" si="360"/>
      </c>
      <c r="K42" s="144">
        <f t="shared" si="360"/>
      </c>
      <c r="L42" s="144">
        <f t="shared" si="360"/>
      </c>
      <c r="M42" s="144">
        <f t="shared" si="360"/>
      </c>
      <c r="N42" s="144">
        <f t="shared" ref="N42:S42" si="361">IF(B42&gt;=$K$3,1,0)</f>
        <v>0</v>
      </c>
      <c r="O42" s="144">
        <f t="shared" si="361"/>
        <v>0</v>
      </c>
      <c r="P42" s="144">
        <f t="shared" si="361"/>
        <v>0</v>
      </c>
      <c r="Q42" s="144">
        <f t="shared" si="361"/>
        <v>0</v>
      </c>
      <c r="R42" s="144">
        <f t="shared" si="361"/>
        <v>0</v>
      </c>
      <c r="S42" s="144">
        <f t="shared" si="361"/>
        <v>0</v>
      </c>
      <c r="T42" s="128"/>
      <c r="U42" s="143">
        <f>IF($A42="",0,LabActivity!AK68*100)</f>
        <v>0</v>
      </c>
      <c r="V42" s="143">
        <f>IF($A42="",0,LabActivity!AL68*100)</f>
        <v>0</v>
      </c>
      <c r="W42" s="143">
        <f>IF($A42="",0,LabActivity!AM68*100)</f>
        <v>0</v>
      </c>
      <c r="X42" s="143">
        <f>IF($A42="",0,LabActivity!AN68*100)</f>
        <v>0</v>
      </c>
      <c r="Y42" s="143">
        <f>IF($A42="",0,LabActivity!AO68*100)</f>
        <v>0</v>
      </c>
      <c r="Z42" s="143">
        <f>IF($A42="",0,LabActivity!AP68*100)</f>
        <v>0</v>
      </c>
      <c r="AA42" s="144">
        <f t="shared" ref="AA42:AF42" si="362">IF($A42="","",IF(U$132,IF(U42&gt;=$K$3,"Y","N"),"--"))</f>
      </c>
      <c r="AB42" s="144">
        <f t="shared" si="362"/>
      </c>
      <c r="AC42" s="144">
        <f t="shared" si="362"/>
      </c>
      <c r="AD42" s="144">
        <f t="shared" si="362"/>
      </c>
      <c r="AE42" s="144">
        <f t="shared" si="362"/>
      </c>
      <c r="AF42" s="144">
        <f t="shared" si="362"/>
      </c>
      <c r="AG42" s="144">
        <f t="shared" ref="AG42:AL42" si="363">IF(U42&gt;=$K$3,1,0)</f>
        <v>0</v>
      </c>
      <c r="AH42" s="144">
        <f t="shared" si="363"/>
        <v>0</v>
      </c>
      <c r="AI42" s="144">
        <f t="shared" si="363"/>
        <v>0</v>
      </c>
      <c r="AJ42" s="144">
        <f t="shared" si="363"/>
        <v>0</v>
      </c>
      <c r="AK42" s="144">
        <f t="shared" si="363"/>
        <v>0</v>
      </c>
      <c r="AL42" s="144">
        <f t="shared" si="363"/>
        <v>0</v>
      </c>
      <c r="AM42" s="128"/>
      <c r="AN42" s="143">
        <f>IF($A42="",0,COCalc!CC41*100)</f>
        <v>0</v>
      </c>
      <c r="AO42" s="143">
        <f>IF($A42="",0,COCalc!CD41*100)</f>
        <v>0</v>
      </c>
      <c r="AP42" s="143">
        <f>IF($A42="",0,COCalc!CE41*100)</f>
        <v>0</v>
      </c>
      <c r="AQ42" s="143">
        <f>IF($A42="",0,COCalc!CF41*100)</f>
        <v>0</v>
      </c>
      <c r="AR42" s="143">
        <f>IF($A42="",0,COCalc!CG41*100)</f>
        <v>0</v>
      </c>
      <c r="AS42" s="143">
        <f>IF($A42="",0,COCalc!CH41*100)</f>
        <v>0</v>
      </c>
      <c r="AT42" s="144">
        <f t="shared" ref="AT42:AY42" si="364">IF($A42="","",IF(AN$132,IF(AN42&gt;=$K$3,"Y","N"),"--"))</f>
      </c>
      <c r="AU42" s="144">
        <f t="shared" si="364"/>
      </c>
      <c r="AV42" s="144">
        <f t="shared" si="364"/>
      </c>
      <c r="AW42" s="144">
        <f t="shared" si="364"/>
      </c>
      <c r="AX42" s="144">
        <f t="shared" si="364"/>
      </c>
      <c r="AY42" s="144">
        <f t="shared" si="364"/>
      </c>
      <c r="AZ42" s="144">
        <f t="shared" ref="AZ42:BE42" si="365">IF(AN42&gt;=$K$3,1,0)</f>
        <v>0</v>
      </c>
      <c r="BA42" s="144">
        <f t="shared" si="365"/>
        <v>0</v>
      </c>
      <c r="BB42" s="144">
        <f t="shared" si="365"/>
        <v>0</v>
      </c>
      <c r="BC42" s="144">
        <f t="shared" si="365"/>
        <v>0</v>
      </c>
      <c r="BD42" s="144">
        <f t="shared" si="365"/>
        <v>0</v>
      </c>
      <c r="BE42" s="144">
        <f t="shared" si="365"/>
        <v>0</v>
      </c>
      <c r="BF42" s="145"/>
      <c r="BG42" s="143">
        <f>IF($A42="",0,COCalc_LabUnnorm!CC41*100)</f>
        <v>0</v>
      </c>
      <c r="BH42" s="143">
        <f>IF($A42="",0,COCalc_LabUnnorm!CD41*100)</f>
        <v>0</v>
      </c>
      <c r="BI42" s="143">
        <f>IF($A42="",0,COCalc_LabUnnorm!CE41*100)</f>
        <v>0</v>
      </c>
      <c r="BJ42" s="143">
        <f>IF($A42="",0,COCalc_LabUnnorm!CF41*100)</f>
        <v>0</v>
      </c>
      <c r="BK42" s="143">
        <f>IF($A42="",0,COCalc_LabUnnorm!CG41*100)</f>
        <v>0</v>
      </c>
      <c r="BL42" s="143">
        <f>IF($A42="",0,COCalc_LabUnnorm!CH41*100)</f>
        <v>0</v>
      </c>
      <c r="BM42" s="144">
        <f t="shared" ref="BM42:BR42" si="366">IF($A42="","",IF(BG$132,IF(BG42&gt;=$K$3,"Y","N"),"--"))</f>
      </c>
      <c r="BN42" s="144">
        <f t="shared" si="366"/>
      </c>
      <c r="BO42" s="144">
        <f t="shared" si="366"/>
      </c>
      <c r="BP42" s="144">
        <f t="shared" si="366"/>
      </c>
      <c r="BQ42" s="144">
        <f t="shared" si="366"/>
      </c>
      <c r="BR42" s="144">
        <f t="shared" si="366"/>
      </c>
      <c r="BS42" s="144">
        <f t="shared" ref="BS42:BX42" si="367">IF(BG42&gt;=$K$3,1,0)</f>
        <v>0</v>
      </c>
      <c r="BT42" s="144">
        <f t="shared" si="367"/>
        <v>0</v>
      </c>
      <c r="BU42" s="144">
        <f t="shared" si="367"/>
        <v>0</v>
      </c>
      <c r="BV42" s="144">
        <f t="shared" si="367"/>
        <v>0</v>
      </c>
      <c r="BW42" s="144">
        <f t="shared" si="367"/>
        <v>0</v>
      </c>
      <c r="BX42" s="144">
        <f t="shared" si="367"/>
        <v>0</v>
      </c>
      <c r="BY42" s="145"/>
      <c r="BZ42" s="143">
        <f t="array" ref="BZ42:CE42">B42:G42*$H$143:$M$143+U42:Z42*$H$144:$M$144</f>
        <v>0</v>
      </c>
      <c r="CA42" s="143">
        <v>0</v>
      </c>
      <c r="CB42" s="143">
        <v>0</v>
      </c>
      <c r="CC42" s="143">
        <v>0</v>
      </c>
      <c r="CD42" s="143">
        <v>0</v>
      </c>
      <c r="CE42" s="143">
        <v>0</v>
      </c>
      <c r="CF42" s="144">
        <f t="shared" ref="CF42:CK42" si="368">IF($A42="","",IF(BZ$132,IF(BZ42&gt;=$K$3,"Y","N"),"--"))</f>
      </c>
      <c r="CG42" s="144">
        <f t="shared" si="368"/>
      </c>
      <c r="CH42" s="144">
        <f t="shared" si="368"/>
      </c>
      <c r="CI42" s="144">
        <f t="shared" si="368"/>
      </c>
      <c r="CJ42" s="144">
        <f t="shared" si="368"/>
      </c>
      <c r="CK42" s="144">
        <f t="shared" si="368"/>
      </c>
      <c r="CL42" s="144">
        <f t="shared" ref="CL42:CQ42" si="369">IF(BZ42&gt;=$K$3,1,0)</f>
        <v>0</v>
      </c>
      <c r="CM42" s="144">
        <f t="shared" si="369"/>
        <v>0</v>
      </c>
      <c r="CN42" s="144">
        <f t="shared" si="369"/>
        <v>0</v>
      </c>
      <c r="CO42" s="144">
        <f t="shared" si="369"/>
        <v>0</v>
      </c>
      <c r="CP42" s="144">
        <f t="shared" si="369"/>
        <v>0</v>
      </c>
      <c r="CQ42" s="144">
        <f t="shared" si="369"/>
        <v>0</v>
      </c>
    </row>
    <row r="43" ht="14.25" customHeight="1" spans="1:95" x14ac:dyDescent="0.25">
      <c r="A43" s="85">
        <f>IF(ISBLANK(CT!A69),"",CT!A69)</f>
      </c>
      <c r="B43" s="143">
        <f>COCalc!AB42*100</f>
        <v>0</v>
      </c>
      <c r="C43" s="143">
        <f>COCalc!AC42*100</f>
        <v>0</v>
      </c>
      <c r="D43" s="143">
        <f>COCalc!AD42*100</f>
        <v>0</v>
      </c>
      <c r="E43" s="143">
        <f>COCalc!AE42*100</f>
        <v>0</v>
      </c>
      <c r="F43" s="143">
        <f>COCalc!AF42*100</f>
        <v>0</v>
      </c>
      <c r="G43" s="143">
        <f>COCalc!AG42*100</f>
        <v>0</v>
      </c>
      <c r="H43" s="144">
        <f t="shared" ref="H43:M43" si="370">IF($A43="","",IF(B$132,IF(B43&gt;=$K$3,"Y","N"),"--"))</f>
      </c>
      <c r="I43" s="144">
        <f t="shared" si="370"/>
      </c>
      <c r="J43" s="144">
        <f t="shared" si="370"/>
      </c>
      <c r="K43" s="144">
        <f t="shared" si="370"/>
      </c>
      <c r="L43" s="144">
        <f t="shared" si="370"/>
      </c>
      <c r="M43" s="144">
        <f t="shared" si="370"/>
      </c>
      <c r="N43" s="144">
        <f t="shared" ref="N43:S43" si="371">IF(B43&gt;=$K$3,1,0)</f>
        <v>0</v>
      </c>
      <c r="O43" s="144">
        <f t="shared" si="371"/>
        <v>0</v>
      </c>
      <c r="P43" s="144">
        <f t="shared" si="371"/>
        <v>0</v>
      </c>
      <c r="Q43" s="144">
        <f t="shared" si="371"/>
        <v>0</v>
      </c>
      <c r="R43" s="144">
        <f t="shared" si="371"/>
        <v>0</v>
      </c>
      <c r="S43" s="144">
        <f t="shared" si="371"/>
        <v>0</v>
      </c>
      <c r="T43" s="128"/>
      <c r="U43" s="143">
        <f>IF($A43="",0,LabActivity!AK69*100)</f>
        <v>0</v>
      </c>
      <c r="V43" s="143">
        <f>IF($A43="",0,LabActivity!AL69*100)</f>
        <v>0</v>
      </c>
      <c r="W43" s="143">
        <f>IF($A43="",0,LabActivity!AM69*100)</f>
        <v>0</v>
      </c>
      <c r="X43" s="143">
        <f>IF($A43="",0,LabActivity!AN69*100)</f>
        <v>0</v>
      </c>
      <c r="Y43" s="143">
        <f>IF($A43="",0,LabActivity!AO69*100)</f>
        <v>0</v>
      </c>
      <c r="Z43" s="143">
        <f>IF($A43="",0,LabActivity!AP69*100)</f>
        <v>0</v>
      </c>
      <c r="AA43" s="144">
        <f t="shared" ref="AA43:AF43" si="372">IF($A43="","",IF(U$132,IF(U43&gt;=$K$3,"Y","N"),"--"))</f>
      </c>
      <c r="AB43" s="144">
        <f t="shared" si="372"/>
      </c>
      <c r="AC43" s="144">
        <f t="shared" si="372"/>
      </c>
      <c r="AD43" s="144">
        <f t="shared" si="372"/>
      </c>
      <c r="AE43" s="144">
        <f t="shared" si="372"/>
      </c>
      <c r="AF43" s="144">
        <f t="shared" si="372"/>
      </c>
      <c r="AG43" s="144">
        <f t="shared" ref="AG43:AL43" si="373">IF(U43&gt;=$K$3,1,0)</f>
        <v>0</v>
      </c>
      <c r="AH43" s="144">
        <f t="shared" si="373"/>
        <v>0</v>
      </c>
      <c r="AI43" s="144">
        <f t="shared" si="373"/>
        <v>0</v>
      </c>
      <c r="AJ43" s="144">
        <f t="shared" si="373"/>
        <v>0</v>
      </c>
      <c r="AK43" s="144">
        <f t="shared" si="373"/>
        <v>0</v>
      </c>
      <c r="AL43" s="144">
        <f t="shared" si="373"/>
        <v>0</v>
      </c>
      <c r="AM43" s="128"/>
      <c r="AN43" s="143">
        <f>IF($A43="",0,COCalc!CC42*100)</f>
        <v>0</v>
      </c>
      <c r="AO43" s="143">
        <f>IF($A43="",0,COCalc!CD42*100)</f>
        <v>0</v>
      </c>
      <c r="AP43" s="143">
        <f>IF($A43="",0,COCalc!CE42*100)</f>
        <v>0</v>
      </c>
      <c r="AQ43" s="143">
        <f>IF($A43="",0,COCalc!CF42*100)</f>
        <v>0</v>
      </c>
      <c r="AR43" s="143">
        <f>IF($A43="",0,COCalc!CG42*100)</f>
        <v>0</v>
      </c>
      <c r="AS43" s="143">
        <f>IF($A43="",0,COCalc!CH42*100)</f>
        <v>0</v>
      </c>
      <c r="AT43" s="144">
        <f t="shared" ref="AT43:AY43" si="374">IF($A43="","",IF(AN$132,IF(AN43&gt;=$K$3,"Y","N"),"--"))</f>
      </c>
      <c r="AU43" s="144">
        <f t="shared" si="374"/>
      </c>
      <c r="AV43" s="144">
        <f t="shared" si="374"/>
      </c>
      <c r="AW43" s="144">
        <f t="shared" si="374"/>
      </c>
      <c r="AX43" s="144">
        <f t="shared" si="374"/>
      </c>
      <c r="AY43" s="144">
        <f t="shared" si="374"/>
      </c>
      <c r="AZ43" s="144">
        <f t="shared" ref="AZ43:BE43" si="375">IF(AN43&gt;=$K$3,1,0)</f>
        <v>0</v>
      </c>
      <c r="BA43" s="144">
        <f t="shared" si="375"/>
        <v>0</v>
      </c>
      <c r="BB43" s="144">
        <f t="shared" si="375"/>
        <v>0</v>
      </c>
      <c r="BC43" s="144">
        <f t="shared" si="375"/>
        <v>0</v>
      </c>
      <c r="BD43" s="144">
        <f t="shared" si="375"/>
        <v>0</v>
      </c>
      <c r="BE43" s="144">
        <f t="shared" si="375"/>
        <v>0</v>
      </c>
      <c r="BF43" s="145"/>
      <c r="BG43" s="143">
        <f>IF($A43="",0,COCalc_LabUnnorm!CC42*100)</f>
        <v>0</v>
      </c>
      <c r="BH43" s="143">
        <f>IF($A43="",0,COCalc_LabUnnorm!CD42*100)</f>
        <v>0</v>
      </c>
      <c r="BI43" s="143">
        <f>IF($A43="",0,COCalc_LabUnnorm!CE42*100)</f>
        <v>0</v>
      </c>
      <c r="BJ43" s="143">
        <f>IF($A43="",0,COCalc_LabUnnorm!CF42*100)</f>
        <v>0</v>
      </c>
      <c r="BK43" s="143">
        <f>IF($A43="",0,COCalc_LabUnnorm!CG42*100)</f>
        <v>0</v>
      </c>
      <c r="BL43" s="143">
        <f>IF($A43="",0,COCalc_LabUnnorm!CH42*100)</f>
        <v>0</v>
      </c>
      <c r="BM43" s="144">
        <f t="shared" ref="BM43:BR43" si="376">IF($A43="","",IF(BG$132,IF(BG43&gt;=$K$3,"Y","N"),"--"))</f>
      </c>
      <c r="BN43" s="144">
        <f t="shared" si="376"/>
      </c>
      <c r="BO43" s="144">
        <f t="shared" si="376"/>
      </c>
      <c r="BP43" s="144">
        <f t="shared" si="376"/>
      </c>
      <c r="BQ43" s="144">
        <f t="shared" si="376"/>
      </c>
      <c r="BR43" s="144">
        <f t="shared" si="376"/>
      </c>
      <c r="BS43" s="144">
        <f t="shared" ref="BS43:BX43" si="377">IF(BG43&gt;=$K$3,1,0)</f>
        <v>0</v>
      </c>
      <c r="BT43" s="144">
        <f t="shared" si="377"/>
        <v>0</v>
      </c>
      <c r="BU43" s="144">
        <f t="shared" si="377"/>
        <v>0</v>
      </c>
      <c r="BV43" s="144">
        <f t="shared" si="377"/>
        <v>0</v>
      </c>
      <c r="BW43" s="144">
        <f t="shared" si="377"/>
        <v>0</v>
      </c>
      <c r="BX43" s="144">
        <f t="shared" si="377"/>
        <v>0</v>
      </c>
      <c r="BY43" s="145"/>
      <c r="BZ43" s="143">
        <f t="array" ref="BZ43:CE43">B43:G43*$H$143:$M$143+U43:Z43*$H$144:$M$144</f>
        <v>0</v>
      </c>
      <c r="CA43" s="143">
        <v>0</v>
      </c>
      <c r="CB43" s="143">
        <v>0</v>
      </c>
      <c r="CC43" s="143">
        <v>0</v>
      </c>
      <c r="CD43" s="143">
        <v>0</v>
      </c>
      <c r="CE43" s="143">
        <v>0</v>
      </c>
      <c r="CF43" s="144">
        <f t="shared" ref="CF43:CK43" si="378">IF($A43="","",IF(BZ$132,IF(BZ43&gt;=$K$3,"Y","N"),"--"))</f>
      </c>
      <c r="CG43" s="144">
        <f t="shared" si="378"/>
      </c>
      <c r="CH43" s="144">
        <f t="shared" si="378"/>
      </c>
      <c r="CI43" s="144">
        <f t="shared" si="378"/>
      </c>
      <c r="CJ43" s="144">
        <f t="shared" si="378"/>
      </c>
      <c r="CK43" s="144">
        <f t="shared" si="378"/>
      </c>
      <c r="CL43" s="144">
        <f t="shared" ref="CL43:CQ43" si="379">IF(BZ43&gt;=$K$3,1,0)</f>
        <v>0</v>
      </c>
      <c r="CM43" s="144">
        <f t="shared" si="379"/>
        <v>0</v>
      </c>
      <c r="CN43" s="144">
        <f t="shared" si="379"/>
        <v>0</v>
      </c>
      <c r="CO43" s="144">
        <f t="shared" si="379"/>
        <v>0</v>
      </c>
      <c r="CP43" s="144">
        <f t="shared" si="379"/>
        <v>0</v>
      </c>
      <c r="CQ43" s="144">
        <f t="shared" si="379"/>
        <v>0</v>
      </c>
    </row>
    <row r="44" ht="14.25" customHeight="1" spans="1:95" x14ac:dyDescent="0.25">
      <c r="A44" s="85">
        <f>IF(ISBLANK(CT!A70),"",CT!A70)</f>
      </c>
      <c r="B44" s="143">
        <f>COCalc!AB43*100</f>
        <v>0</v>
      </c>
      <c r="C44" s="143">
        <f>COCalc!AC43*100</f>
        <v>0</v>
      </c>
      <c r="D44" s="143">
        <f>COCalc!AD43*100</f>
        <v>0</v>
      </c>
      <c r="E44" s="143">
        <f>COCalc!AE43*100</f>
        <v>0</v>
      </c>
      <c r="F44" s="143">
        <f>COCalc!AF43*100</f>
        <v>0</v>
      </c>
      <c r="G44" s="143">
        <f>COCalc!AG43*100</f>
        <v>0</v>
      </c>
      <c r="H44" s="144">
        <f t="shared" ref="H44:M44" si="380">IF($A44="","",IF(B$132,IF(B44&gt;=$K$3,"Y","N"),"--"))</f>
      </c>
      <c r="I44" s="144">
        <f t="shared" si="380"/>
      </c>
      <c r="J44" s="144">
        <f t="shared" si="380"/>
      </c>
      <c r="K44" s="144">
        <f t="shared" si="380"/>
      </c>
      <c r="L44" s="144">
        <f t="shared" si="380"/>
      </c>
      <c r="M44" s="144">
        <f t="shared" si="380"/>
      </c>
      <c r="N44" s="144">
        <f t="shared" ref="N44:S44" si="381">IF(B44&gt;=$K$3,1,0)</f>
        <v>0</v>
      </c>
      <c r="O44" s="144">
        <f t="shared" si="381"/>
        <v>0</v>
      </c>
      <c r="P44" s="144">
        <f t="shared" si="381"/>
        <v>0</v>
      </c>
      <c r="Q44" s="144">
        <f t="shared" si="381"/>
        <v>0</v>
      </c>
      <c r="R44" s="144">
        <f t="shared" si="381"/>
        <v>0</v>
      </c>
      <c r="S44" s="144">
        <f t="shared" si="381"/>
        <v>0</v>
      </c>
      <c r="T44" s="128"/>
      <c r="U44" s="143">
        <f>IF($A44="",0,LabActivity!AK70*100)</f>
        <v>0</v>
      </c>
      <c r="V44" s="143">
        <f>IF($A44="",0,LabActivity!AL70*100)</f>
        <v>0</v>
      </c>
      <c r="W44" s="143">
        <f>IF($A44="",0,LabActivity!AM70*100)</f>
        <v>0</v>
      </c>
      <c r="X44" s="143">
        <f>IF($A44="",0,LabActivity!AN70*100)</f>
        <v>0</v>
      </c>
      <c r="Y44" s="143">
        <f>IF($A44="",0,LabActivity!AO70*100)</f>
        <v>0</v>
      </c>
      <c r="Z44" s="143">
        <f>IF($A44="",0,LabActivity!AP70*100)</f>
        <v>0</v>
      </c>
      <c r="AA44" s="144">
        <f t="shared" ref="AA44:AF44" si="382">IF($A44="","",IF(U$132,IF(U44&gt;=$K$3,"Y","N"),"--"))</f>
      </c>
      <c r="AB44" s="144">
        <f t="shared" si="382"/>
      </c>
      <c r="AC44" s="144">
        <f t="shared" si="382"/>
      </c>
      <c r="AD44" s="144">
        <f t="shared" si="382"/>
      </c>
      <c r="AE44" s="144">
        <f t="shared" si="382"/>
      </c>
      <c r="AF44" s="144">
        <f t="shared" si="382"/>
      </c>
      <c r="AG44" s="144">
        <f t="shared" ref="AG44:AL44" si="383">IF(U44&gt;=$K$3,1,0)</f>
        <v>0</v>
      </c>
      <c r="AH44" s="144">
        <f t="shared" si="383"/>
        <v>0</v>
      </c>
      <c r="AI44" s="144">
        <f t="shared" si="383"/>
        <v>0</v>
      </c>
      <c r="AJ44" s="144">
        <f t="shared" si="383"/>
        <v>0</v>
      </c>
      <c r="AK44" s="144">
        <f t="shared" si="383"/>
        <v>0</v>
      </c>
      <c r="AL44" s="144">
        <f t="shared" si="383"/>
        <v>0</v>
      </c>
      <c r="AM44" s="128"/>
      <c r="AN44" s="143">
        <f>IF($A44="",0,COCalc!CC43*100)</f>
        <v>0</v>
      </c>
      <c r="AO44" s="143">
        <f>IF($A44="",0,COCalc!CD43*100)</f>
        <v>0</v>
      </c>
      <c r="AP44" s="143">
        <f>IF($A44="",0,COCalc!CE43*100)</f>
        <v>0</v>
      </c>
      <c r="AQ44" s="143">
        <f>IF($A44="",0,COCalc!CF43*100)</f>
        <v>0</v>
      </c>
      <c r="AR44" s="143">
        <f>IF($A44="",0,COCalc!CG43*100)</f>
        <v>0</v>
      </c>
      <c r="AS44" s="143">
        <f>IF($A44="",0,COCalc!CH43*100)</f>
        <v>0</v>
      </c>
      <c r="AT44" s="144">
        <f t="shared" ref="AT44:AY44" si="384">IF($A44="","",IF(AN$132,IF(AN44&gt;=$K$3,"Y","N"),"--"))</f>
      </c>
      <c r="AU44" s="144">
        <f t="shared" si="384"/>
      </c>
      <c r="AV44" s="144">
        <f t="shared" si="384"/>
      </c>
      <c r="AW44" s="144">
        <f t="shared" si="384"/>
      </c>
      <c r="AX44" s="144">
        <f t="shared" si="384"/>
      </c>
      <c r="AY44" s="144">
        <f t="shared" si="384"/>
      </c>
      <c r="AZ44" s="144">
        <f t="shared" ref="AZ44:BE44" si="385">IF(AN44&gt;=$K$3,1,0)</f>
        <v>0</v>
      </c>
      <c r="BA44" s="144">
        <f t="shared" si="385"/>
        <v>0</v>
      </c>
      <c r="BB44" s="144">
        <f t="shared" si="385"/>
        <v>0</v>
      </c>
      <c r="BC44" s="144">
        <f t="shared" si="385"/>
        <v>0</v>
      </c>
      <c r="BD44" s="144">
        <f t="shared" si="385"/>
        <v>0</v>
      </c>
      <c r="BE44" s="144">
        <f t="shared" si="385"/>
        <v>0</v>
      </c>
      <c r="BF44" s="145"/>
      <c r="BG44" s="143">
        <f>IF($A44="",0,COCalc_LabUnnorm!CC43*100)</f>
        <v>0</v>
      </c>
      <c r="BH44" s="143">
        <f>IF($A44="",0,COCalc_LabUnnorm!CD43*100)</f>
        <v>0</v>
      </c>
      <c r="BI44" s="143">
        <f>IF($A44="",0,COCalc_LabUnnorm!CE43*100)</f>
        <v>0</v>
      </c>
      <c r="BJ44" s="143">
        <f>IF($A44="",0,COCalc_LabUnnorm!CF43*100)</f>
        <v>0</v>
      </c>
      <c r="BK44" s="143">
        <f>IF($A44="",0,COCalc_LabUnnorm!CG43*100)</f>
        <v>0</v>
      </c>
      <c r="BL44" s="143">
        <f>IF($A44="",0,COCalc_LabUnnorm!CH43*100)</f>
        <v>0</v>
      </c>
      <c r="BM44" s="144">
        <f t="shared" ref="BM44:BR44" si="386">IF($A44="","",IF(BG$132,IF(BG44&gt;=$K$3,"Y","N"),"--"))</f>
      </c>
      <c r="BN44" s="144">
        <f t="shared" si="386"/>
      </c>
      <c r="BO44" s="144">
        <f t="shared" si="386"/>
      </c>
      <c r="BP44" s="144">
        <f t="shared" si="386"/>
      </c>
      <c r="BQ44" s="144">
        <f t="shared" si="386"/>
      </c>
      <c r="BR44" s="144">
        <f t="shared" si="386"/>
      </c>
      <c r="BS44" s="144">
        <f t="shared" ref="BS44:BX44" si="387">IF(BG44&gt;=$K$3,1,0)</f>
        <v>0</v>
      </c>
      <c r="BT44" s="144">
        <f t="shared" si="387"/>
        <v>0</v>
      </c>
      <c r="BU44" s="144">
        <f t="shared" si="387"/>
        <v>0</v>
      </c>
      <c r="BV44" s="144">
        <f t="shared" si="387"/>
        <v>0</v>
      </c>
      <c r="BW44" s="144">
        <f t="shared" si="387"/>
        <v>0</v>
      </c>
      <c r="BX44" s="144">
        <f t="shared" si="387"/>
        <v>0</v>
      </c>
      <c r="BY44" s="145"/>
      <c r="BZ44" s="143">
        <f t="array" ref="BZ44:CE44">B44:G44*$H$143:$M$143+U44:Z44*$H$144:$M$144</f>
        <v>0</v>
      </c>
      <c r="CA44" s="143">
        <v>0</v>
      </c>
      <c r="CB44" s="143">
        <v>0</v>
      </c>
      <c r="CC44" s="143">
        <v>0</v>
      </c>
      <c r="CD44" s="143">
        <v>0</v>
      </c>
      <c r="CE44" s="143">
        <v>0</v>
      </c>
      <c r="CF44" s="144">
        <f t="shared" ref="CF44:CK44" si="388">IF($A44="","",IF(BZ$132,IF(BZ44&gt;=$K$3,"Y","N"),"--"))</f>
      </c>
      <c r="CG44" s="144">
        <f t="shared" si="388"/>
      </c>
      <c r="CH44" s="144">
        <f t="shared" si="388"/>
      </c>
      <c r="CI44" s="144">
        <f t="shared" si="388"/>
      </c>
      <c r="CJ44" s="144">
        <f t="shared" si="388"/>
      </c>
      <c r="CK44" s="144">
        <f t="shared" si="388"/>
      </c>
      <c r="CL44" s="144">
        <f t="shared" ref="CL44:CQ44" si="389">IF(BZ44&gt;=$K$3,1,0)</f>
        <v>0</v>
      </c>
      <c r="CM44" s="144">
        <f t="shared" si="389"/>
        <v>0</v>
      </c>
      <c r="CN44" s="144">
        <f t="shared" si="389"/>
        <v>0</v>
      </c>
      <c r="CO44" s="144">
        <f t="shared" si="389"/>
        <v>0</v>
      </c>
      <c r="CP44" s="144">
        <f t="shared" si="389"/>
        <v>0</v>
      </c>
      <c r="CQ44" s="144">
        <f t="shared" si="389"/>
        <v>0</v>
      </c>
    </row>
    <row r="45" ht="14.25" customHeight="1" spans="1:95" x14ac:dyDescent="0.25">
      <c r="A45" s="85">
        <f>IF(ISBLANK(CT!A71),"",CT!A71)</f>
      </c>
      <c r="B45" s="143">
        <f>COCalc!AB44*100</f>
        <v>0</v>
      </c>
      <c r="C45" s="143">
        <f>COCalc!AC44*100</f>
        <v>0</v>
      </c>
      <c r="D45" s="143">
        <f>COCalc!AD44*100</f>
        <v>0</v>
      </c>
      <c r="E45" s="143">
        <f>COCalc!AE44*100</f>
        <v>0</v>
      </c>
      <c r="F45" s="143">
        <f>COCalc!AF44*100</f>
        <v>0</v>
      </c>
      <c r="G45" s="143">
        <f>COCalc!AG44*100</f>
        <v>0</v>
      </c>
      <c r="H45" s="144">
        <f t="shared" ref="H45:M45" si="390">IF($A45="","",IF(B$132,IF(B45&gt;=$K$3,"Y","N"),"--"))</f>
      </c>
      <c r="I45" s="144">
        <f t="shared" si="390"/>
      </c>
      <c r="J45" s="144">
        <f t="shared" si="390"/>
      </c>
      <c r="K45" s="144">
        <f t="shared" si="390"/>
      </c>
      <c r="L45" s="144">
        <f t="shared" si="390"/>
      </c>
      <c r="M45" s="144">
        <f t="shared" si="390"/>
      </c>
      <c r="N45" s="144">
        <f t="shared" ref="N45:S45" si="391">IF(B45&gt;=$K$3,1,0)</f>
        <v>0</v>
      </c>
      <c r="O45" s="144">
        <f t="shared" si="391"/>
        <v>0</v>
      </c>
      <c r="P45" s="144">
        <f t="shared" si="391"/>
        <v>0</v>
      </c>
      <c r="Q45" s="144">
        <f t="shared" si="391"/>
        <v>0</v>
      </c>
      <c r="R45" s="144">
        <f t="shared" si="391"/>
        <v>0</v>
      </c>
      <c r="S45" s="144">
        <f t="shared" si="391"/>
        <v>0</v>
      </c>
      <c r="T45" s="128"/>
      <c r="U45" s="143">
        <f>IF($A45="",0,LabActivity!AK71*100)</f>
        <v>0</v>
      </c>
      <c r="V45" s="143">
        <f>IF($A45="",0,LabActivity!AL71*100)</f>
        <v>0</v>
      </c>
      <c r="W45" s="143">
        <f>IF($A45="",0,LabActivity!AM71*100)</f>
        <v>0</v>
      </c>
      <c r="X45" s="143">
        <f>IF($A45="",0,LabActivity!AN71*100)</f>
        <v>0</v>
      </c>
      <c r="Y45" s="143">
        <f>IF($A45="",0,LabActivity!AO71*100)</f>
        <v>0</v>
      </c>
      <c r="Z45" s="143">
        <f>IF($A45="",0,LabActivity!AP71*100)</f>
        <v>0</v>
      </c>
      <c r="AA45" s="144">
        <f t="shared" ref="AA45:AF45" si="392">IF($A45="","",IF(U$132,IF(U45&gt;=$K$3,"Y","N"),"--"))</f>
      </c>
      <c r="AB45" s="144">
        <f t="shared" si="392"/>
      </c>
      <c r="AC45" s="144">
        <f t="shared" si="392"/>
      </c>
      <c r="AD45" s="144">
        <f t="shared" si="392"/>
      </c>
      <c r="AE45" s="144">
        <f t="shared" si="392"/>
      </c>
      <c r="AF45" s="144">
        <f t="shared" si="392"/>
      </c>
      <c r="AG45" s="144">
        <f t="shared" ref="AG45:AL45" si="393">IF(U45&gt;=$K$3,1,0)</f>
        <v>0</v>
      </c>
      <c r="AH45" s="144">
        <f t="shared" si="393"/>
        <v>0</v>
      </c>
      <c r="AI45" s="144">
        <f t="shared" si="393"/>
        <v>0</v>
      </c>
      <c r="AJ45" s="144">
        <f t="shared" si="393"/>
        <v>0</v>
      </c>
      <c r="AK45" s="144">
        <f t="shared" si="393"/>
        <v>0</v>
      </c>
      <c r="AL45" s="144">
        <f t="shared" si="393"/>
        <v>0</v>
      </c>
      <c r="AM45" s="128"/>
      <c r="AN45" s="143">
        <f>IF($A45="",0,COCalc!CC44*100)</f>
        <v>0</v>
      </c>
      <c r="AO45" s="143">
        <f>IF($A45="",0,COCalc!CD44*100)</f>
        <v>0</v>
      </c>
      <c r="AP45" s="143">
        <f>IF($A45="",0,COCalc!CE44*100)</f>
        <v>0</v>
      </c>
      <c r="AQ45" s="143">
        <f>IF($A45="",0,COCalc!CF44*100)</f>
        <v>0</v>
      </c>
      <c r="AR45" s="143">
        <f>IF($A45="",0,COCalc!CG44*100)</f>
        <v>0</v>
      </c>
      <c r="AS45" s="143">
        <f>IF($A45="",0,COCalc!CH44*100)</f>
        <v>0</v>
      </c>
      <c r="AT45" s="144">
        <f t="shared" ref="AT45:AY45" si="394">IF($A45="","",IF(AN$132,IF(AN45&gt;=$K$3,"Y","N"),"--"))</f>
      </c>
      <c r="AU45" s="144">
        <f t="shared" si="394"/>
      </c>
      <c r="AV45" s="144">
        <f t="shared" si="394"/>
      </c>
      <c r="AW45" s="144">
        <f t="shared" si="394"/>
      </c>
      <c r="AX45" s="144">
        <f t="shared" si="394"/>
      </c>
      <c r="AY45" s="144">
        <f t="shared" si="394"/>
      </c>
      <c r="AZ45" s="144">
        <f t="shared" ref="AZ45:BE45" si="395">IF(AN45&gt;=$K$3,1,0)</f>
        <v>0</v>
      </c>
      <c r="BA45" s="144">
        <f t="shared" si="395"/>
        <v>0</v>
      </c>
      <c r="BB45" s="144">
        <f t="shared" si="395"/>
        <v>0</v>
      </c>
      <c r="BC45" s="144">
        <f t="shared" si="395"/>
        <v>0</v>
      </c>
      <c r="BD45" s="144">
        <f t="shared" si="395"/>
        <v>0</v>
      </c>
      <c r="BE45" s="144">
        <f t="shared" si="395"/>
        <v>0</v>
      </c>
      <c r="BF45" s="145"/>
      <c r="BG45" s="143">
        <f>IF($A45="",0,COCalc_LabUnnorm!CC44*100)</f>
        <v>0</v>
      </c>
      <c r="BH45" s="143">
        <f>IF($A45="",0,COCalc_LabUnnorm!CD44*100)</f>
        <v>0</v>
      </c>
      <c r="BI45" s="143">
        <f>IF($A45="",0,COCalc_LabUnnorm!CE44*100)</f>
        <v>0</v>
      </c>
      <c r="BJ45" s="143">
        <f>IF($A45="",0,COCalc_LabUnnorm!CF44*100)</f>
        <v>0</v>
      </c>
      <c r="BK45" s="143">
        <f>IF($A45="",0,COCalc_LabUnnorm!CG44*100)</f>
        <v>0</v>
      </c>
      <c r="BL45" s="143">
        <f>IF($A45="",0,COCalc_LabUnnorm!CH44*100)</f>
        <v>0</v>
      </c>
      <c r="BM45" s="144">
        <f t="shared" ref="BM45:BR45" si="396">IF($A45="","",IF(BG$132,IF(BG45&gt;=$K$3,"Y","N"),"--"))</f>
      </c>
      <c r="BN45" s="144">
        <f t="shared" si="396"/>
      </c>
      <c r="BO45" s="144">
        <f t="shared" si="396"/>
      </c>
      <c r="BP45" s="144">
        <f t="shared" si="396"/>
      </c>
      <c r="BQ45" s="144">
        <f t="shared" si="396"/>
      </c>
      <c r="BR45" s="144">
        <f t="shared" si="396"/>
      </c>
      <c r="BS45" s="144">
        <f t="shared" ref="BS45:BX45" si="397">IF(BG45&gt;=$K$3,1,0)</f>
        <v>0</v>
      </c>
      <c r="BT45" s="144">
        <f t="shared" si="397"/>
        <v>0</v>
      </c>
      <c r="BU45" s="144">
        <f t="shared" si="397"/>
        <v>0</v>
      </c>
      <c r="BV45" s="144">
        <f t="shared" si="397"/>
        <v>0</v>
      </c>
      <c r="BW45" s="144">
        <f t="shared" si="397"/>
        <v>0</v>
      </c>
      <c r="BX45" s="144">
        <f t="shared" si="397"/>
        <v>0</v>
      </c>
      <c r="BY45" s="145"/>
      <c r="BZ45" s="143">
        <f t="array" ref="BZ45:CE45">B45:G45*$H$143:$M$143+U45:Z45*$H$144:$M$144</f>
        <v>0</v>
      </c>
      <c r="CA45" s="143">
        <v>0</v>
      </c>
      <c r="CB45" s="143">
        <v>0</v>
      </c>
      <c r="CC45" s="143">
        <v>0</v>
      </c>
      <c r="CD45" s="143">
        <v>0</v>
      </c>
      <c r="CE45" s="143">
        <v>0</v>
      </c>
      <c r="CF45" s="144">
        <f t="shared" ref="CF45:CK45" si="398">IF($A45="","",IF(BZ$132,IF(BZ45&gt;=$K$3,"Y","N"),"--"))</f>
      </c>
      <c r="CG45" s="144">
        <f t="shared" si="398"/>
      </c>
      <c r="CH45" s="144">
        <f t="shared" si="398"/>
      </c>
      <c r="CI45" s="144">
        <f t="shared" si="398"/>
      </c>
      <c r="CJ45" s="144">
        <f t="shared" si="398"/>
      </c>
      <c r="CK45" s="144">
        <f t="shared" si="398"/>
      </c>
      <c r="CL45" s="144">
        <f t="shared" ref="CL45:CQ45" si="399">IF(BZ45&gt;=$K$3,1,0)</f>
        <v>0</v>
      </c>
      <c r="CM45" s="144">
        <f t="shared" si="399"/>
        <v>0</v>
      </c>
      <c r="CN45" s="144">
        <f t="shared" si="399"/>
        <v>0</v>
      </c>
      <c r="CO45" s="144">
        <f t="shared" si="399"/>
        <v>0</v>
      </c>
      <c r="CP45" s="144">
        <f t="shared" si="399"/>
        <v>0</v>
      </c>
      <c r="CQ45" s="144">
        <f t="shared" si="399"/>
        <v>0</v>
      </c>
    </row>
    <row r="46" ht="14.25" customHeight="1" spans="1:95" x14ac:dyDescent="0.25">
      <c r="A46" s="85">
        <f>IF(ISBLANK(CT!A72),"",CT!A72)</f>
      </c>
      <c r="B46" s="143">
        <f>COCalc!AB45*100</f>
        <v>0</v>
      </c>
      <c r="C46" s="143">
        <f>COCalc!AC45*100</f>
        <v>0</v>
      </c>
      <c r="D46" s="143">
        <f>COCalc!AD45*100</f>
        <v>0</v>
      </c>
      <c r="E46" s="143">
        <f>COCalc!AE45*100</f>
        <v>0</v>
      </c>
      <c r="F46" s="143">
        <f>COCalc!AF45*100</f>
        <v>0</v>
      </c>
      <c r="G46" s="143">
        <f>COCalc!AG45*100</f>
        <v>0</v>
      </c>
      <c r="H46" s="144">
        <f t="shared" ref="H46:M46" si="400">IF($A46="","",IF(B$132,IF(B46&gt;=$K$3,"Y","N"),"--"))</f>
      </c>
      <c r="I46" s="144">
        <f t="shared" si="400"/>
      </c>
      <c r="J46" s="144">
        <f t="shared" si="400"/>
      </c>
      <c r="K46" s="144">
        <f t="shared" si="400"/>
      </c>
      <c r="L46" s="144">
        <f t="shared" si="400"/>
      </c>
      <c r="M46" s="144">
        <f t="shared" si="400"/>
      </c>
      <c r="N46" s="144">
        <f t="shared" ref="N46:S46" si="401">IF(B46&gt;=$K$3,1,0)</f>
        <v>0</v>
      </c>
      <c r="O46" s="144">
        <f t="shared" si="401"/>
        <v>0</v>
      </c>
      <c r="P46" s="144">
        <f t="shared" si="401"/>
        <v>0</v>
      </c>
      <c r="Q46" s="144">
        <f t="shared" si="401"/>
        <v>0</v>
      </c>
      <c r="R46" s="144">
        <f t="shared" si="401"/>
        <v>0</v>
      </c>
      <c r="S46" s="144">
        <f t="shared" si="401"/>
        <v>0</v>
      </c>
      <c r="T46" s="128"/>
      <c r="U46" s="143">
        <f>IF($A46="",0,LabActivity!AK72*100)</f>
        <v>0</v>
      </c>
      <c r="V46" s="143">
        <f>IF($A46="",0,LabActivity!AL72*100)</f>
        <v>0</v>
      </c>
      <c r="W46" s="143">
        <f>IF($A46="",0,LabActivity!AM72*100)</f>
        <v>0</v>
      </c>
      <c r="X46" s="143">
        <f>IF($A46="",0,LabActivity!AN72*100)</f>
        <v>0</v>
      </c>
      <c r="Y46" s="143">
        <f>IF($A46="",0,LabActivity!AO72*100)</f>
        <v>0</v>
      </c>
      <c r="Z46" s="143">
        <f>IF($A46="",0,LabActivity!AP72*100)</f>
        <v>0</v>
      </c>
      <c r="AA46" s="144">
        <f t="shared" ref="AA46:AF46" si="402">IF($A46="","",IF(U$132,IF(U46&gt;=$K$3,"Y","N"),"--"))</f>
      </c>
      <c r="AB46" s="144">
        <f t="shared" si="402"/>
      </c>
      <c r="AC46" s="144">
        <f t="shared" si="402"/>
      </c>
      <c r="AD46" s="144">
        <f t="shared" si="402"/>
      </c>
      <c r="AE46" s="144">
        <f t="shared" si="402"/>
      </c>
      <c r="AF46" s="144">
        <f t="shared" si="402"/>
      </c>
      <c r="AG46" s="144">
        <f t="shared" ref="AG46:AL46" si="403">IF(U46&gt;=$K$3,1,0)</f>
        <v>0</v>
      </c>
      <c r="AH46" s="144">
        <f t="shared" si="403"/>
        <v>0</v>
      </c>
      <c r="AI46" s="144">
        <f t="shared" si="403"/>
        <v>0</v>
      </c>
      <c r="AJ46" s="144">
        <f t="shared" si="403"/>
        <v>0</v>
      </c>
      <c r="AK46" s="144">
        <f t="shared" si="403"/>
        <v>0</v>
      </c>
      <c r="AL46" s="144">
        <f t="shared" si="403"/>
        <v>0</v>
      </c>
      <c r="AM46" s="128"/>
      <c r="AN46" s="143">
        <f>IF($A46="",0,COCalc!CC45*100)</f>
        <v>0</v>
      </c>
      <c r="AO46" s="143">
        <f>IF($A46="",0,COCalc!CD45*100)</f>
        <v>0</v>
      </c>
      <c r="AP46" s="143">
        <f>IF($A46="",0,COCalc!CE45*100)</f>
        <v>0</v>
      </c>
      <c r="AQ46" s="143">
        <f>IF($A46="",0,COCalc!CF45*100)</f>
        <v>0</v>
      </c>
      <c r="AR46" s="143">
        <f>IF($A46="",0,COCalc!CG45*100)</f>
        <v>0</v>
      </c>
      <c r="AS46" s="143">
        <f>IF($A46="",0,COCalc!CH45*100)</f>
        <v>0</v>
      </c>
      <c r="AT46" s="144">
        <f t="shared" ref="AT46:AY46" si="404">IF($A46="","",IF(AN$132,IF(AN46&gt;=$K$3,"Y","N"),"--"))</f>
      </c>
      <c r="AU46" s="144">
        <f t="shared" si="404"/>
      </c>
      <c r="AV46" s="144">
        <f t="shared" si="404"/>
      </c>
      <c r="AW46" s="144">
        <f t="shared" si="404"/>
      </c>
      <c r="AX46" s="144">
        <f t="shared" si="404"/>
      </c>
      <c r="AY46" s="144">
        <f t="shared" si="404"/>
      </c>
      <c r="AZ46" s="144">
        <f t="shared" ref="AZ46:BE46" si="405">IF(AN46&gt;=$K$3,1,0)</f>
        <v>0</v>
      </c>
      <c r="BA46" s="144">
        <f t="shared" si="405"/>
        <v>0</v>
      </c>
      <c r="BB46" s="144">
        <f t="shared" si="405"/>
        <v>0</v>
      </c>
      <c r="BC46" s="144">
        <f t="shared" si="405"/>
        <v>0</v>
      </c>
      <c r="BD46" s="144">
        <f t="shared" si="405"/>
        <v>0</v>
      </c>
      <c r="BE46" s="144">
        <f t="shared" si="405"/>
        <v>0</v>
      </c>
      <c r="BF46" s="145"/>
      <c r="BG46" s="143">
        <f>IF($A46="",0,COCalc_LabUnnorm!CC45*100)</f>
        <v>0</v>
      </c>
      <c r="BH46" s="143">
        <f>IF($A46="",0,COCalc_LabUnnorm!CD45*100)</f>
        <v>0</v>
      </c>
      <c r="BI46" s="143">
        <f>IF($A46="",0,COCalc_LabUnnorm!CE45*100)</f>
        <v>0</v>
      </c>
      <c r="BJ46" s="143">
        <f>IF($A46="",0,COCalc_LabUnnorm!CF45*100)</f>
        <v>0</v>
      </c>
      <c r="BK46" s="143">
        <f>IF($A46="",0,COCalc_LabUnnorm!CG45*100)</f>
        <v>0</v>
      </c>
      <c r="BL46" s="143">
        <f>IF($A46="",0,COCalc_LabUnnorm!CH45*100)</f>
        <v>0</v>
      </c>
      <c r="BM46" s="144">
        <f t="shared" ref="BM46:BR46" si="406">IF($A46="","",IF(BG$132,IF(BG46&gt;=$K$3,"Y","N"),"--"))</f>
      </c>
      <c r="BN46" s="144">
        <f t="shared" si="406"/>
      </c>
      <c r="BO46" s="144">
        <f t="shared" si="406"/>
      </c>
      <c r="BP46" s="144">
        <f t="shared" si="406"/>
      </c>
      <c r="BQ46" s="144">
        <f t="shared" si="406"/>
      </c>
      <c r="BR46" s="144">
        <f t="shared" si="406"/>
      </c>
      <c r="BS46" s="144">
        <f t="shared" ref="BS46:BX46" si="407">IF(BG46&gt;=$K$3,1,0)</f>
        <v>0</v>
      </c>
      <c r="BT46" s="144">
        <f t="shared" si="407"/>
        <v>0</v>
      </c>
      <c r="BU46" s="144">
        <f t="shared" si="407"/>
        <v>0</v>
      </c>
      <c r="BV46" s="144">
        <f t="shared" si="407"/>
        <v>0</v>
      </c>
      <c r="BW46" s="144">
        <f t="shared" si="407"/>
        <v>0</v>
      </c>
      <c r="BX46" s="144">
        <f t="shared" si="407"/>
        <v>0</v>
      </c>
      <c r="BY46" s="145"/>
      <c r="BZ46" s="143">
        <f t="array" ref="BZ46:CE46">B46:G46*$H$143:$M$143+U46:Z46*$H$144:$M$144</f>
        <v>0</v>
      </c>
      <c r="CA46" s="143">
        <v>0</v>
      </c>
      <c r="CB46" s="143">
        <v>0</v>
      </c>
      <c r="CC46" s="143">
        <v>0</v>
      </c>
      <c r="CD46" s="143">
        <v>0</v>
      </c>
      <c r="CE46" s="143">
        <v>0</v>
      </c>
      <c r="CF46" s="144">
        <f t="shared" ref="CF46:CK46" si="408">IF($A46="","",IF(BZ$132,IF(BZ46&gt;=$K$3,"Y","N"),"--"))</f>
      </c>
      <c r="CG46" s="144">
        <f t="shared" si="408"/>
      </c>
      <c r="CH46" s="144">
        <f t="shared" si="408"/>
      </c>
      <c r="CI46" s="144">
        <f t="shared" si="408"/>
      </c>
      <c r="CJ46" s="144">
        <f t="shared" si="408"/>
      </c>
      <c r="CK46" s="144">
        <f t="shared" si="408"/>
      </c>
      <c r="CL46" s="144">
        <f t="shared" ref="CL46:CQ46" si="409">IF(BZ46&gt;=$K$3,1,0)</f>
        <v>0</v>
      </c>
      <c r="CM46" s="144">
        <f t="shared" si="409"/>
        <v>0</v>
      </c>
      <c r="CN46" s="144">
        <f t="shared" si="409"/>
        <v>0</v>
      </c>
      <c r="CO46" s="144">
        <f t="shared" si="409"/>
        <v>0</v>
      </c>
      <c r="CP46" s="144">
        <f t="shared" si="409"/>
        <v>0</v>
      </c>
      <c r="CQ46" s="144">
        <f t="shared" si="409"/>
        <v>0</v>
      </c>
    </row>
    <row r="47" ht="14.25" customHeight="1" spans="1:95" x14ac:dyDescent="0.25">
      <c r="A47" s="85">
        <f>IF(ISBLANK(CT!A73),"",CT!A73)</f>
      </c>
      <c r="B47" s="143">
        <f>COCalc!AB46*100</f>
        <v>0</v>
      </c>
      <c r="C47" s="143">
        <f>COCalc!AC46*100</f>
        <v>0</v>
      </c>
      <c r="D47" s="143">
        <f>COCalc!AD46*100</f>
        <v>0</v>
      </c>
      <c r="E47" s="143">
        <f>COCalc!AE46*100</f>
        <v>0</v>
      </c>
      <c r="F47" s="143">
        <f>COCalc!AF46*100</f>
        <v>0</v>
      </c>
      <c r="G47" s="143">
        <f>COCalc!AG46*100</f>
        <v>0</v>
      </c>
      <c r="H47" s="144">
        <f t="shared" ref="H47:M47" si="410">IF($A47="","",IF(B$132,IF(B47&gt;=$K$3,"Y","N"),"--"))</f>
      </c>
      <c r="I47" s="144">
        <f t="shared" si="410"/>
      </c>
      <c r="J47" s="144">
        <f t="shared" si="410"/>
      </c>
      <c r="K47" s="144">
        <f t="shared" si="410"/>
      </c>
      <c r="L47" s="144">
        <f t="shared" si="410"/>
      </c>
      <c r="M47" s="144">
        <f t="shared" si="410"/>
      </c>
      <c r="N47" s="144">
        <f t="shared" ref="N47:S47" si="411">IF(B47&gt;=$K$3,1,0)</f>
        <v>0</v>
      </c>
      <c r="O47" s="144">
        <f t="shared" si="411"/>
        <v>0</v>
      </c>
      <c r="P47" s="144">
        <f t="shared" si="411"/>
        <v>0</v>
      </c>
      <c r="Q47" s="144">
        <f t="shared" si="411"/>
        <v>0</v>
      </c>
      <c r="R47" s="144">
        <f t="shared" si="411"/>
        <v>0</v>
      </c>
      <c r="S47" s="144">
        <f t="shared" si="411"/>
        <v>0</v>
      </c>
      <c r="T47" s="128"/>
      <c r="U47" s="143">
        <f>IF($A47="",0,LabActivity!AK73*100)</f>
        <v>0</v>
      </c>
      <c r="V47" s="143">
        <f>IF($A47="",0,LabActivity!AL73*100)</f>
        <v>0</v>
      </c>
      <c r="W47" s="143">
        <f>IF($A47="",0,LabActivity!AM73*100)</f>
        <v>0</v>
      </c>
      <c r="X47" s="143">
        <f>IF($A47="",0,LabActivity!AN73*100)</f>
        <v>0</v>
      </c>
      <c r="Y47" s="143">
        <f>IF($A47="",0,LabActivity!AO73*100)</f>
        <v>0</v>
      </c>
      <c r="Z47" s="143">
        <f>IF($A47="",0,LabActivity!AP73*100)</f>
        <v>0</v>
      </c>
      <c r="AA47" s="144">
        <f t="shared" ref="AA47:AF47" si="412">IF($A47="","",IF(U$132,IF(U47&gt;=$K$3,"Y","N"),"--"))</f>
      </c>
      <c r="AB47" s="144">
        <f t="shared" si="412"/>
      </c>
      <c r="AC47" s="144">
        <f t="shared" si="412"/>
      </c>
      <c r="AD47" s="144">
        <f t="shared" si="412"/>
      </c>
      <c r="AE47" s="144">
        <f t="shared" si="412"/>
      </c>
      <c r="AF47" s="144">
        <f t="shared" si="412"/>
      </c>
      <c r="AG47" s="144">
        <f t="shared" ref="AG47:AL47" si="413">IF(U47&gt;=$K$3,1,0)</f>
        <v>0</v>
      </c>
      <c r="AH47" s="144">
        <f t="shared" si="413"/>
        <v>0</v>
      </c>
      <c r="AI47" s="144">
        <f t="shared" si="413"/>
        <v>0</v>
      </c>
      <c r="AJ47" s="144">
        <f t="shared" si="413"/>
        <v>0</v>
      </c>
      <c r="AK47" s="144">
        <f t="shared" si="413"/>
        <v>0</v>
      </c>
      <c r="AL47" s="144">
        <f t="shared" si="413"/>
        <v>0</v>
      </c>
      <c r="AM47" s="128"/>
      <c r="AN47" s="143">
        <f>IF($A47="",0,COCalc!CC46*100)</f>
        <v>0</v>
      </c>
      <c r="AO47" s="143">
        <f>IF($A47="",0,COCalc!CD46*100)</f>
        <v>0</v>
      </c>
      <c r="AP47" s="143">
        <f>IF($A47="",0,COCalc!CE46*100)</f>
        <v>0</v>
      </c>
      <c r="AQ47" s="143">
        <f>IF($A47="",0,COCalc!CF46*100)</f>
        <v>0</v>
      </c>
      <c r="AR47" s="143">
        <f>IF($A47="",0,COCalc!CG46*100)</f>
        <v>0</v>
      </c>
      <c r="AS47" s="143">
        <f>IF($A47="",0,COCalc!CH46*100)</f>
        <v>0</v>
      </c>
      <c r="AT47" s="144">
        <f t="shared" ref="AT47:AY47" si="414">IF($A47="","",IF(AN$132,IF(AN47&gt;=$K$3,"Y","N"),"--"))</f>
      </c>
      <c r="AU47" s="144">
        <f t="shared" si="414"/>
      </c>
      <c r="AV47" s="144">
        <f t="shared" si="414"/>
      </c>
      <c r="AW47" s="144">
        <f t="shared" si="414"/>
      </c>
      <c r="AX47" s="144">
        <f t="shared" si="414"/>
      </c>
      <c r="AY47" s="144">
        <f t="shared" si="414"/>
      </c>
      <c r="AZ47" s="144">
        <f t="shared" ref="AZ47:BE47" si="415">IF(AN47&gt;=$K$3,1,0)</f>
        <v>0</v>
      </c>
      <c r="BA47" s="144">
        <f t="shared" si="415"/>
        <v>0</v>
      </c>
      <c r="BB47" s="144">
        <f t="shared" si="415"/>
        <v>0</v>
      </c>
      <c r="BC47" s="144">
        <f t="shared" si="415"/>
        <v>0</v>
      </c>
      <c r="BD47" s="144">
        <f t="shared" si="415"/>
        <v>0</v>
      </c>
      <c r="BE47" s="144">
        <f t="shared" si="415"/>
        <v>0</v>
      </c>
      <c r="BF47" s="145"/>
      <c r="BG47" s="143">
        <f>IF($A47="",0,COCalc_LabUnnorm!CC46*100)</f>
        <v>0</v>
      </c>
      <c r="BH47" s="143">
        <f>IF($A47="",0,COCalc_LabUnnorm!CD46*100)</f>
        <v>0</v>
      </c>
      <c r="BI47" s="143">
        <f>IF($A47="",0,COCalc_LabUnnorm!CE46*100)</f>
        <v>0</v>
      </c>
      <c r="BJ47" s="143">
        <f>IF($A47="",0,COCalc_LabUnnorm!CF46*100)</f>
        <v>0</v>
      </c>
      <c r="BK47" s="143">
        <f>IF($A47="",0,COCalc_LabUnnorm!CG46*100)</f>
        <v>0</v>
      </c>
      <c r="BL47" s="143">
        <f>IF($A47="",0,COCalc_LabUnnorm!CH46*100)</f>
        <v>0</v>
      </c>
      <c r="BM47" s="144">
        <f t="shared" ref="BM47:BR47" si="416">IF($A47="","",IF(BG$132,IF(BG47&gt;=$K$3,"Y","N"),"--"))</f>
      </c>
      <c r="BN47" s="144">
        <f t="shared" si="416"/>
      </c>
      <c r="BO47" s="144">
        <f t="shared" si="416"/>
      </c>
      <c r="BP47" s="144">
        <f t="shared" si="416"/>
      </c>
      <c r="BQ47" s="144">
        <f t="shared" si="416"/>
      </c>
      <c r="BR47" s="144">
        <f t="shared" si="416"/>
      </c>
      <c r="BS47" s="144">
        <f t="shared" ref="BS47:BX47" si="417">IF(BG47&gt;=$K$3,1,0)</f>
        <v>0</v>
      </c>
      <c r="BT47" s="144">
        <f t="shared" si="417"/>
        <v>0</v>
      </c>
      <c r="BU47" s="144">
        <f t="shared" si="417"/>
        <v>0</v>
      </c>
      <c r="BV47" s="144">
        <f t="shared" si="417"/>
        <v>0</v>
      </c>
      <c r="BW47" s="144">
        <f t="shared" si="417"/>
        <v>0</v>
      </c>
      <c r="BX47" s="144">
        <f t="shared" si="417"/>
        <v>0</v>
      </c>
      <c r="BY47" s="145"/>
      <c r="BZ47" s="143">
        <f t="array" ref="BZ47:CE47">B47:G47*$H$143:$M$143+U47:Z47*$H$144:$M$144</f>
        <v>0</v>
      </c>
      <c r="CA47" s="143">
        <v>0</v>
      </c>
      <c r="CB47" s="143">
        <v>0</v>
      </c>
      <c r="CC47" s="143">
        <v>0</v>
      </c>
      <c r="CD47" s="143">
        <v>0</v>
      </c>
      <c r="CE47" s="143">
        <v>0</v>
      </c>
      <c r="CF47" s="144">
        <f t="shared" ref="CF47:CK47" si="418">IF($A47="","",IF(BZ$132,IF(BZ47&gt;=$K$3,"Y","N"),"--"))</f>
      </c>
      <c r="CG47" s="144">
        <f t="shared" si="418"/>
      </c>
      <c r="CH47" s="144">
        <f t="shared" si="418"/>
      </c>
      <c r="CI47" s="144">
        <f t="shared" si="418"/>
      </c>
      <c r="CJ47" s="144">
        <f t="shared" si="418"/>
      </c>
      <c r="CK47" s="144">
        <f t="shared" si="418"/>
      </c>
      <c r="CL47" s="144">
        <f t="shared" ref="CL47:CQ47" si="419">IF(BZ47&gt;=$K$3,1,0)</f>
        <v>0</v>
      </c>
      <c r="CM47" s="144">
        <f t="shared" si="419"/>
        <v>0</v>
      </c>
      <c r="CN47" s="144">
        <f t="shared" si="419"/>
        <v>0</v>
      </c>
      <c r="CO47" s="144">
        <f t="shared" si="419"/>
        <v>0</v>
      </c>
      <c r="CP47" s="144">
        <f t="shared" si="419"/>
        <v>0</v>
      </c>
      <c r="CQ47" s="144">
        <f t="shared" si="419"/>
        <v>0</v>
      </c>
    </row>
    <row r="48" ht="14.25" customHeight="1" spans="1:95" x14ac:dyDescent="0.25">
      <c r="A48" s="85">
        <f>IF(ISBLANK(CT!A74),"",CT!A74)</f>
      </c>
      <c r="B48" s="143">
        <f>COCalc!AB47*100</f>
        <v>0</v>
      </c>
      <c r="C48" s="143">
        <f>COCalc!AC47*100</f>
        <v>0</v>
      </c>
      <c r="D48" s="143">
        <f>COCalc!AD47*100</f>
        <v>0</v>
      </c>
      <c r="E48" s="143">
        <f>COCalc!AE47*100</f>
        <v>0</v>
      </c>
      <c r="F48" s="143">
        <f>COCalc!AF47*100</f>
        <v>0</v>
      </c>
      <c r="G48" s="143">
        <f>COCalc!AG47*100</f>
        <v>0</v>
      </c>
      <c r="H48" s="144">
        <f t="shared" ref="H48:M48" si="420">IF($A48="","",IF(B$132,IF(B48&gt;=$K$3,"Y","N"),"--"))</f>
      </c>
      <c r="I48" s="144">
        <f t="shared" si="420"/>
      </c>
      <c r="J48" s="144">
        <f t="shared" si="420"/>
      </c>
      <c r="K48" s="144">
        <f t="shared" si="420"/>
      </c>
      <c r="L48" s="144">
        <f t="shared" si="420"/>
      </c>
      <c r="M48" s="144">
        <f t="shared" si="420"/>
      </c>
      <c r="N48" s="144">
        <f t="shared" ref="N48:S48" si="421">IF(B48&gt;=$K$3,1,0)</f>
        <v>0</v>
      </c>
      <c r="O48" s="144">
        <f t="shared" si="421"/>
        <v>0</v>
      </c>
      <c r="P48" s="144">
        <f t="shared" si="421"/>
        <v>0</v>
      </c>
      <c r="Q48" s="144">
        <f t="shared" si="421"/>
        <v>0</v>
      </c>
      <c r="R48" s="144">
        <f t="shared" si="421"/>
        <v>0</v>
      </c>
      <c r="S48" s="144">
        <f t="shared" si="421"/>
        <v>0</v>
      </c>
      <c r="T48" s="128"/>
      <c r="U48" s="143">
        <f>IF($A48="",0,LabActivity!AK74*100)</f>
        <v>0</v>
      </c>
      <c r="V48" s="143">
        <f>IF($A48="",0,LabActivity!AL74*100)</f>
        <v>0</v>
      </c>
      <c r="W48" s="143">
        <f>IF($A48="",0,LabActivity!AM74*100)</f>
        <v>0</v>
      </c>
      <c r="X48" s="143">
        <f>IF($A48="",0,LabActivity!AN74*100)</f>
        <v>0</v>
      </c>
      <c r="Y48" s="143">
        <f>IF($A48="",0,LabActivity!AO74*100)</f>
        <v>0</v>
      </c>
      <c r="Z48" s="143">
        <f>IF($A48="",0,LabActivity!AP74*100)</f>
        <v>0</v>
      </c>
      <c r="AA48" s="144">
        <f t="shared" ref="AA48:AF48" si="422">IF($A48="","",IF(U$132,IF(U48&gt;=$K$3,"Y","N"),"--"))</f>
      </c>
      <c r="AB48" s="144">
        <f t="shared" si="422"/>
      </c>
      <c r="AC48" s="144">
        <f t="shared" si="422"/>
      </c>
      <c r="AD48" s="144">
        <f t="shared" si="422"/>
      </c>
      <c r="AE48" s="144">
        <f t="shared" si="422"/>
      </c>
      <c r="AF48" s="144">
        <f t="shared" si="422"/>
      </c>
      <c r="AG48" s="144">
        <f t="shared" ref="AG48:AL48" si="423">IF(U48&gt;=$K$3,1,0)</f>
        <v>0</v>
      </c>
      <c r="AH48" s="144">
        <f t="shared" si="423"/>
        <v>0</v>
      </c>
      <c r="AI48" s="144">
        <f t="shared" si="423"/>
        <v>0</v>
      </c>
      <c r="AJ48" s="144">
        <f t="shared" si="423"/>
        <v>0</v>
      </c>
      <c r="AK48" s="144">
        <f t="shared" si="423"/>
        <v>0</v>
      </c>
      <c r="AL48" s="144">
        <f t="shared" si="423"/>
        <v>0</v>
      </c>
      <c r="AM48" s="128"/>
      <c r="AN48" s="143">
        <f>IF($A48="",0,COCalc!CC47*100)</f>
        <v>0</v>
      </c>
      <c r="AO48" s="143">
        <f>IF($A48="",0,COCalc!CD47*100)</f>
        <v>0</v>
      </c>
      <c r="AP48" s="143">
        <f>IF($A48="",0,COCalc!CE47*100)</f>
        <v>0</v>
      </c>
      <c r="AQ48" s="143">
        <f>IF($A48="",0,COCalc!CF47*100)</f>
        <v>0</v>
      </c>
      <c r="AR48" s="143">
        <f>IF($A48="",0,COCalc!CG47*100)</f>
        <v>0</v>
      </c>
      <c r="AS48" s="143">
        <f>IF($A48="",0,COCalc!CH47*100)</f>
        <v>0</v>
      </c>
      <c r="AT48" s="144">
        <f t="shared" ref="AT48:AY48" si="424">IF($A48="","",IF(AN$132,IF(AN48&gt;=$K$3,"Y","N"),"--"))</f>
      </c>
      <c r="AU48" s="144">
        <f t="shared" si="424"/>
      </c>
      <c r="AV48" s="144">
        <f t="shared" si="424"/>
      </c>
      <c r="AW48" s="144">
        <f t="shared" si="424"/>
      </c>
      <c r="AX48" s="144">
        <f t="shared" si="424"/>
      </c>
      <c r="AY48" s="144">
        <f t="shared" si="424"/>
      </c>
      <c r="AZ48" s="144">
        <f t="shared" ref="AZ48:BE48" si="425">IF(AN48&gt;=$K$3,1,0)</f>
        <v>0</v>
      </c>
      <c r="BA48" s="144">
        <f t="shared" si="425"/>
        <v>0</v>
      </c>
      <c r="BB48" s="144">
        <f t="shared" si="425"/>
        <v>0</v>
      </c>
      <c r="BC48" s="144">
        <f t="shared" si="425"/>
        <v>0</v>
      </c>
      <c r="BD48" s="144">
        <f t="shared" si="425"/>
        <v>0</v>
      </c>
      <c r="BE48" s="144">
        <f t="shared" si="425"/>
        <v>0</v>
      </c>
      <c r="BF48" s="145"/>
      <c r="BG48" s="143">
        <f>IF($A48="",0,COCalc_LabUnnorm!CC47*100)</f>
        <v>0</v>
      </c>
      <c r="BH48" s="143">
        <f>IF($A48="",0,COCalc_LabUnnorm!CD47*100)</f>
        <v>0</v>
      </c>
      <c r="BI48" s="143">
        <f>IF($A48="",0,COCalc_LabUnnorm!CE47*100)</f>
        <v>0</v>
      </c>
      <c r="BJ48" s="143">
        <f>IF($A48="",0,COCalc_LabUnnorm!CF47*100)</f>
        <v>0</v>
      </c>
      <c r="BK48" s="143">
        <f>IF($A48="",0,COCalc_LabUnnorm!CG47*100)</f>
        <v>0</v>
      </c>
      <c r="BL48" s="143">
        <f>IF($A48="",0,COCalc_LabUnnorm!CH47*100)</f>
        <v>0</v>
      </c>
      <c r="BM48" s="144">
        <f t="shared" ref="BM48:BR48" si="426">IF($A48="","",IF(BG$132,IF(BG48&gt;=$K$3,"Y","N"),"--"))</f>
      </c>
      <c r="BN48" s="144">
        <f t="shared" si="426"/>
      </c>
      <c r="BO48" s="144">
        <f t="shared" si="426"/>
      </c>
      <c r="BP48" s="144">
        <f t="shared" si="426"/>
      </c>
      <c r="BQ48" s="144">
        <f t="shared" si="426"/>
      </c>
      <c r="BR48" s="144">
        <f t="shared" si="426"/>
      </c>
      <c r="BS48" s="144">
        <f t="shared" ref="BS48:BX48" si="427">IF(BG48&gt;=$K$3,1,0)</f>
        <v>0</v>
      </c>
      <c r="BT48" s="144">
        <f t="shared" si="427"/>
        <v>0</v>
      </c>
      <c r="BU48" s="144">
        <f t="shared" si="427"/>
        <v>0</v>
      </c>
      <c r="BV48" s="144">
        <f t="shared" si="427"/>
        <v>0</v>
      </c>
      <c r="BW48" s="144">
        <f t="shared" si="427"/>
        <v>0</v>
      </c>
      <c r="BX48" s="144">
        <f t="shared" si="427"/>
        <v>0</v>
      </c>
      <c r="BY48" s="145"/>
      <c r="BZ48" s="143">
        <f t="array" ref="BZ48:CE48">B48:G48*$H$143:$M$143+U48:Z48*$H$144:$M$144</f>
        <v>0</v>
      </c>
      <c r="CA48" s="143">
        <v>0</v>
      </c>
      <c r="CB48" s="143">
        <v>0</v>
      </c>
      <c r="CC48" s="143">
        <v>0</v>
      </c>
      <c r="CD48" s="143">
        <v>0</v>
      </c>
      <c r="CE48" s="143">
        <v>0</v>
      </c>
      <c r="CF48" s="144">
        <f t="shared" ref="CF48:CK48" si="428">IF($A48="","",IF(BZ$132,IF(BZ48&gt;=$K$3,"Y","N"),"--"))</f>
      </c>
      <c r="CG48" s="144">
        <f t="shared" si="428"/>
      </c>
      <c r="CH48" s="144">
        <f t="shared" si="428"/>
      </c>
      <c r="CI48" s="144">
        <f t="shared" si="428"/>
      </c>
      <c r="CJ48" s="144">
        <f t="shared" si="428"/>
      </c>
      <c r="CK48" s="144">
        <f t="shared" si="428"/>
      </c>
      <c r="CL48" s="144">
        <f t="shared" ref="CL48:CQ48" si="429">IF(BZ48&gt;=$K$3,1,0)</f>
        <v>0</v>
      </c>
      <c r="CM48" s="144">
        <f t="shared" si="429"/>
        <v>0</v>
      </c>
      <c r="CN48" s="144">
        <f t="shared" si="429"/>
        <v>0</v>
      </c>
      <c r="CO48" s="144">
        <f t="shared" si="429"/>
        <v>0</v>
      </c>
      <c r="CP48" s="144">
        <f t="shared" si="429"/>
        <v>0</v>
      </c>
      <c r="CQ48" s="144">
        <f t="shared" si="429"/>
        <v>0</v>
      </c>
    </row>
    <row r="49" ht="14.25" customHeight="1" spans="1:95" x14ac:dyDescent="0.25">
      <c r="A49" s="85">
        <f>IF(ISBLANK(CT!A75),"",CT!A75)</f>
      </c>
      <c r="B49" s="143">
        <f>COCalc!AB48*100</f>
        <v>0</v>
      </c>
      <c r="C49" s="143">
        <f>COCalc!AC48*100</f>
        <v>0</v>
      </c>
      <c r="D49" s="143">
        <f>COCalc!AD48*100</f>
        <v>0</v>
      </c>
      <c r="E49" s="143">
        <f>COCalc!AE48*100</f>
        <v>0</v>
      </c>
      <c r="F49" s="143">
        <f>COCalc!AF48*100</f>
        <v>0</v>
      </c>
      <c r="G49" s="143">
        <f>COCalc!AG48*100</f>
        <v>0</v>
      </c>
      <c r="H49" s="144">
        <f t="shared" ref="H49:M49" si="430">IF($A49="","",IF(B$132,IF(B49&gt;=$K$3,"Y","N"),"--"))</f>
      </c>
      <c r="I49" s="144">
        <f t="shared" si="430"/>
      </c>
      <c r="J49" s="144">
        <f t="shared" si="430"/>
      </c>
      <c r="K49" s="144">
        <f t="shared" si="430"/>
      </c>
      <c r="L49" s="144">
        <f t="shared" si="430"/>
      </c>
      <c r="M49" s="144">
        <f t="shared" si="430"/>
      </c>
      <c r="N49" s="144">
        <f t="shared" ref="N49:S49" si="431">IF(B49&gt;=$K$3,1,0)</f>
        <v>0</v>
      </c>
      <c r="O49" s="144">
        <f t="shared" si="431"/>
        <v>0</v>
      </c>
      <c r="P49" s="144">
        <f t="shared" si="431"/>
        <v>0</v>
      </c>
      <c r="Q49" s="144">
        <f t="shared" si="431"/>
        <v>0</v>
      </c>
      <c r="R49" s="144">
        <f t="shared" si="431"/>
        <v>0</v>
      </c>
      <c r="S49" s="144">
        <f t="shared" si="431"/>
        <v>0</v>
      </c>
      <c r="T49" s="128"/>
      <c r="U49" s="143">
        <f>IF($A49="",0,LabActivity!AK75*100)</f>
        <v>0</v>
      </c>
      <c r="V49" s="143">
        <f>IF($A49="",0,LabActivity!AL75*100)</f>
        <v>0</v>
      </c>
      <c r="W49" s="143">
        <f>IF($A49="",0,LabActivity!AM75*100)</f>
        <v>0</v>
      </c>
      <c r="X49" s="143">
        <f>IF($A49="",0,LabActivity!AN75*100)</f>
        <v>0</v>
      </c>
      <c r="Y49" s="143">
        <f>IF($A49="",0,LabActivity!AO75*100)</f>
        <v>0</v>
      </c>
      <c r="Z49" s="143">
        <f>IF($A49="",0,LabActivity!AP75*100)</f>
        <v>0</v>
      </c>
      <c r="AA49" s="144">
        <f t="shared" ref="AA49:AF49" si="432">IF($A49="","",IF(U$132,IF(U49&gt;=$K$3,"Y","N"),"--"))</f>
      </c>
      <c r="AB49" s="144">
        <f t="shared" si="432"/>
      </c>
      <c r="AC49" s="144">
        <f t="shared" si="432"/>
      </c>
      <c r="AD49" s="144">
        <f t="shared" si="432"/>
      </c>
      <c r="AE49" s="144">
        <f t="shared" si="432"/>
      </c>
      <c r="AF49" s="144">
        <f t="shared" si="432"/>
      </c>
      <c r="AG49" s="144">
        <f t="shared" ref="AG49:AL49" si="433">IF(U49&gt;=$K$3,1,0)</f>
        <v>0</v>
      </c>
      <c r="AH49" s="144">
        <f t="shared" si="433"/>
        <v>0</v>
      </c>
      <c r="AI49" s="144">
        <f t="shared" si="433"/>
        <v>0</v>
      </c>
      <c r="AJ49" s="144">
        <f t="shared" si="433"/>
        <v>0</v>
      </c>
      <c r="AK49" s="144">
        <f t="shared" si="433"/>
        <v>0</v>
      </c>
      <c r="AL49" s="144">
        <f t="shared" si="433"/>
        <v>0</v>
      </c>
      <c r="AM49" s="128"/>
      <c r="AN49" s="143">
        <f>IF($A49="",0,COCalc!CC48*100)</f>
        <v>0</v>
      </c>
      <c r="AO49" s="143">
        <f>IF($A49="",0,COCalc!CD48*100)</f>
        <v>0</v>
      </c>
      <c r="AP49" s="143">
        <f>IF($A49="",0,COCalc!CE48*100)</f>
        <v>0</v>
      </c>
      <c r="AQ49" s="143">
        <f>IF($A49="",0,COCalc!CF48*100)</f>
        <v>0</v>
      </c>
      <c r="AR49" s="143">
        <f>IF($A49="",0,COCalc!CG48*100)</f>
        <v>0</v>
      </c>
      <c r="AS49" s="143">
        <f>IF($A49="",0,COCalc!CH48*100)</f>
        <v>0</v>
      </c>
      <c r="AT49" s="144">
        <f t="shared" ref="AT49:AY49" si="434">IF($A49="","",IF(AN$132,IF(AN49&gt;=$K$3,"Y","N"),"--"))</f>
      </c>
      <c r="AU49" s="144">
        <f t="shared" si="434"/>
      </c>
      <c r="AV49" s="144">
        <f t="shared" si="434"/>
      </c>
      <c r="AW49" s="144">
        <f t="shared" si="434"/>
      </c>
      <c r="AX49" s="144">
        <f t="shared" si="434"/>
      </c>
      <c r="AY49" s="144">
        <f t="shared" si="434"/>
      </c>
      <c r="AZ49" s="144">
        <f t="shared" ref="AZ49:BE49" si="435">IF(AN49&gt;=$K$3,1,0)</f>
        <v>0</v>
      </c>
      <c r="BA49" s="144">
        <f t="shared" si="435"/>
        <v>0</v>
      </c>
      <c r="BB49" s="144">
        <f t="shared" si="435"/>
        <v>0</v>
      </c>
      <c r="BC49" s="144">
        <f t="shared" si="435"/>
        <v>0</v>
      </c>
      <c r="BD49" s="144">
        <f t="shared" si="435"/>
        <v>0</v>
      </c>
      <c r="BE49" s="144">
        <f t="shared" si="435"/>
        <v>0</v>
      </c>
      <c r="BF49" s="145"/>
      <c r="BG49" s="143">
        <f>IF($A49="",0,COCalc_LabUnnorm!CC48*100)</f>
        <v>0</v>
      </c>
      <c r="BH49" s="143">
        <f>IF($A49="",0,COCalc_LabUnnorm!CD48*100)</f>
        <v>0</v>
      </c>
      <c r="BI49" s="143">
        <f>IF($A49="",0,COCalc_LabUnnorm!CE48*100)</f>
        <v>0</v>
      </c>
      <c r="BJ49" s="143">
        <f>IF($A49="",0,COCalc_LabUnnorm!CF48*100)</f>
        <v>0</v>
      </c>
      <c r="BK49" s="143">
        <f>IF($A49="",0,COCalc_LabUnnorm!CG48*100)</f>
        <v>0</v>
      </c>
      <c r="BL49" s="143">
        <f>IF($A49="",0,COCalc_LabUnnorm!CH48*100)</f>
        <v>0</v>
      </c>
      <c r="BM49" s="144">
        <f t="shared" ref="BM49:BR49" si="436">IF($A49="","",IF(BG$132,IF(BG49&gt;=$K$3,"Y","N"),"--"))</f>
      </c>
      <c r="BN49" s="144">
        <f t="shared" si="436"/>
      </c>
      <c r="BO49" s="144">
        <f t="shared" si="436"/>
      </c>
      <c r="BP49" s="144">
        <f t="shared" si="436"/>
      </c>
      <c r="BQ49" s="144">
        <f t="shared" si="436"/>
      </c>
      <c r="BR49" s="144">
        <f t="shared" si="436"/>
      </c>
      <c r="BS49" s="144">
        <f t="shared" ref="BS49:BX49" si="437">IF(BG49&gt;=$K$3,1,0)</f>
        <v>0</v>
      </c>
      <c r="BT49" s="144">
        <f t="shared" si="437"/>
        <v>0</v>
      </c>
      <c r="BU49" s="144">
        <f t="shared" si="437"/>
        <v>0</v>
      </c>
      <c r="BV49" s="144">
        <f t="shared" si="437"/>
        <v>0</v>
      </c>
      <c r="BW49" s="144">
        <f t="shared" si="437"/>
        <v>0</v>
      </c>
      <c r="BX49" s="144">
        <f t="shared" si="437"/>
        <v>0</v>
      </c>
      <c r="BY49" s="145"/>
      <c r="BZ49" s="143">
        <f t="array" ref="BZ49:CE49">B49:G49*$H$143:$M$143+U49:Z49*$H$144:$M$144</f>
        <v>0</v>
      </c>
      <c r="CA49" s="143">
        <v>0</v>
      </c>
      <c r="CB49" s="143">
        <v>0</v>
      </c>
      <c r="CC49" s="143">
        <v>0</v>
      </c>
      <c r="CD49" s="143">
        <v>0</v>
      </c>
      <c r="CE49" s="143">
        <v>0</v>
      </c>
      <c r="CF49" s="144">
        <f t="shared" ref="CF49:CK49" si="438">IF($A49="","",IF(BZ$132,IF(BZ49&gt;=$K$3,"Y","N"),"--"))</f>
      </c>
      <c r="CG49" s="144">
        <f t="shared" si="438"/>
      </c>
      <c r="CH49" s="144">
        <f t="shared" si="438"/>
      </c>
      <c r="CI49" s="144">
        <f t="shared" si="438"/>
      </c>
      <c r="CJ49" s="144">
        <f t="shared" si="438"/>
      </c>
      <c r="CK49" s="144">
        <f t="shared" si="438"/>
      </c>
      <c r="CL49" s="144">
        <f t="shared" ref="CL49:CQ49" si="439">IF(BZ49&gt;=$K$3,1,0)</f>
        <v>0</v>
      </c>
      <c r="CM49" s="144">
        <f t="shared" si="439"/>
        <v>0</v>
      </c>
      <c r="CN49" s="144">
        <f t="shared" si="439"/>
        <v>0</v>
      </c>
      <c r="CO49" s="144">
        <f t="shared" si="439"/>
        <v>0</v>
      </c>
      <c r="CP49" s="144">
        <f t="shared" si="439"/>
        <v>0</v>
      </c>
      <c r="CQ49" s="144">
        <f t="shared" si="439"/>
        <v>0</v>
      </c>
    </row>
    <row r="50" ht="14.25" customHeight="1" spans="1:95" x14ac:dyDescent="0.25">
      <c r="A50" s="85">
        <f>IF(ISBLANK(CT!A76),"",CT!A76)</f>
      </c>
      <c r="B50" s="143">
        <f>COCalc!AB49*100</f>
        <v>0</v>
      </c>
      <c r="C50" s="143">
        <f>COCalc!AC49*100</f>
        <v>0</v>
      </c>
      <c r="D50" s="143">
        <f>COCalc!AD49*100</f>
        <v>0</v>
      </c>
      <c r="E50" s="143">
        <f>COCalc!AE49*100</f>
        <v>0</v>
      </c>
      <c r="F50" s="143">
        <f>COCalc!AF49*100</f>
        <v>0</v>
      </c>
      <c r="G50" s="143">
        <f>COCalc!AG49*100</f>
        <v>0</v>
      </c>
      <c r="H50" s="144">
        <f t="shared" ref="H50:M50" si="440">IF($A50="","",IF(B$132,IF(B50&gt;=$K$3,"Y","N"),"--"))</f>
      </c>
      <c r="I50" s="144">
        <f t="shared" si="440"/>
      </c>
      <c r="J50" s="144">
        <f t="shared" si="440"/>
      </c>
      <c r="K50" s="144">
        <f t="shared" si="440"/>
      </c>
      <c r="L50" s="144">
        <f t="shared" si="440"/>
      </c>
      <c r="M50" s="144">
        <f t="shared" si="440"/>
      </c>
      <c r="N50" s="144">
        <f t="shared" ref="N50:S50" si="441">IF(B50&gt;=$K$3,1,0)</f>
        <v>0</v>
      </c>
      <c r="O50" s="144">
        <f t="shared" si="441"/>
        <v>0</v>
      </c>
      <c r="P50" s="144">
        <f t="shared" si="441"/>
        <v>0</v>
      </c>
      <c r="Q50" s="144">
        <f t="shared" si="441"/>
        <v>0</v>
      </c>
      <c r="R50" s="144">
        <f t="shared" si="441"/>
        <v>0</v>
      </c>
      <c r="S50" s="144">
        <f t="shared" si="441"/>
        <v>0</v>
      </c>
      <c r="T50" s="128"/>
      <c r="U50" s="143">
        <f>IF($A50="",0,LabActivity!AK76*100)</f>
        <v>0</v>
      </c>
      <c r="V50" s="143">
        <f>IF($A50="",0,LabActivity!AL76*100)</f>
        <v>0</v>
      </c>
      <c r="W50" s="143">
        <f>IF($A50="",0,LabActivity!AM76*100)</f>
        <v>0</v>
      </c>
      <c r="X50" s="143">
        <f>IF($A50="",0,LabActivity!AN76*100)</f>
        <v>0</v>
      </c>
      <c r="Y50" s="143">
        <f>IF($A50="",0,LabActivity!AO76*100)</f>
        <v>0</v>
      </c>
      <c r="Z50" s="143">
        <f>IF($A50="",0,LabActivity!AP76*100)</f>
        <v>0</v>
      </c>
      <c r="AA50" s="144">
        <f t="shared" ref="AA50:AF50" si="442">IF($A50="","",IF(U$132,IF(U50&gt;=$K$3,"Y","N"),"--"))</f>
      </c>
      <c r="AB50" s="144">
        <f t="shared" si="442"/>
      </c>
      <c r="AC50" s="144">
        <f t="shared" si="442"/>
      </c>
      <c r="AD50" s="144">
        <f t="shared" si="442"/>
      </c>
      <c r="AE50" s="144">
        <f t="shared" si="442"/>
      </c>
      <c r="AF50" s="144">
        <f t="shared" si="442"/>
      </c>
      <c r="AG50" s="144">
        <f t="shared" ref="AG50:AL50" si="443">IF(U50&gt;=$K$3,1,0)</f>
        <v>0</v>
      </c>
      <c r="AH50" s="144">
        <f t="shared" si="443"/>
        <v>0</v>
      </c>
      <c r="AI50" s="144">
        <f t="shared" si="443"/>
        <v>0</v>
      </c>
      <c r="AJ50" s="144">
        <f t="shared" si="443"/>
        <v>0</v>
      </c>
      <c r="AK50" s="144">
        <f t="shared" si="443"/>
        <v>0</v>
      </c>
      <c r="AL50" s="144">
        <f t="shared" si="443"/>
        <v>0</v>
      </c>
      <c r="AM50" s="128"/>
      <c r="AN50" s="143">
        <f>IF($A50="",0,COCalc!CC49*100)</f>
        <v>0</v>
      </c>
      <c r="AO50" s="143">
        <f>IF($A50="",0,COCalc!CD49*100)</f>
        <v>0</v>
      </c>
      <c r="AP50" s="143">
        <f>IF($A50="",0,COCalc!CE49*100)</f>
        <v>0</v>
      </c>
      <c r="AQ50" s="143">
        <f>IF($A50="",0,COCalc!CF49*100)</f>
        <v>0</v>
      </c>
      <c r="AR50" s="143">
        <f>IF($A50="",0,COCalc!CG49*100)</f>
        <v>0</v>
      </c>
      <c r="AS50" s="143">
        <f>IF($A50="",0,COCalc!CH49*100)</f>
        <v>0</v>
      </c>
      <c r="AT50" s="144">
        <f t="shared" ref="AT50:AY50" si="444">IF($A50="","",IF(AN$132,IF(AN50&gt;=$K$3,"Y","N"),"--"))</f>
      </c>
      <c r="AU50" s="144">
        <f t="shared" si="444"/>
      </c>
      <c r="AV50" s="144">
        <f t="shared" si="444"/>
      </c>
      <c r="AW50" s="144">
        <f t="shared" si="444"/>
      </c>
      <c r="AX50" s="144">
        <f t="shared" si="444"/>
      </c>
      <c r="AY50" s="144">
        <f t="shared" si="444"/>
      </c>
      <c r="AZ50" s="144">
        <f t="shared" ref="AZ50:BE50" si="445">IF(AN50&gt;=$K$3,1,0)</f>
        <v>0</v>
      </c>
      <c r="BA50" s="144">
        <f t="shared" si="445"/>
        <v>0</v>
      </c>
      <c r="BB50" s="144">
        <f t="shared" si="445"/>
        <v>0</v>
      </c>
      <c r="BC50" s="144">
        <f t="shared" si="445"/>
        <v>0</v>
      </c>
      <c r="BD50" s="144">
        <f t="shared" si="445"/>
        <v>0</v>
      </c>
      <c r="BE50" s="144">
        <f t="shared" si="445"/>
        <v>0</v>
      </c>
      <c r="BF50" s="145"/>
      <c r="BG50" s="143">
        <f>IF($A50="",0,COCalc_LabUnnorm!CC49*100)</f>
        <v>0</v>
      </c>
      <c r="BH50" s="143">
        <f>IF($A50="",0,COCalc_LabUnnorm!CD49*100)</f>
        <v>0</v>
      </c>
      <c r="BI50" s="143">
        <f>IF($A50="",0,COCalc_LabUnnorm!CE49*100)</f>
        <v>0</v>
      </c>
      <c r="BJ50" s="143">
        <f>IF($A50="",0,COCalc_LabUnnorm!CF49*100)</f>
        <v>0</v>
      </c>
      <c r="BK50" s="143">
        <f>IF($A50="",0,COCalc_LabUnnorm!CG49*100)</f>
        <v>0</v>
      </c>
      <c r="BL50" s="143">
        <f>IF($A50="",0,COCalc_LabUnnorm!CH49*100)</f>
        <v>0</v>
      </c>
      <c r="BM50" s="144">
        <f t="shared" ref="BM50:BR50" si="446">IF($A50="","",IF(BG$132,IF(BG50&gt;=$K$3,"Y","N"),"--"))</f>
      </c>
      <c r="BN50" s="144">
        <f t="shared" si="446"/>
      </c>
      <c r="BO50" s="144">
        <f t="shared" si="446"/>
      </c>
      <c r="BP50" s="144">
        <f t="shared" si="446"/>
      </c>
      <c r="BQ50" s="144">
        <f t="shared" si="446"/>
      </c>
      <c r="BR50" s="144">
        <f t="shared" si="446"/>
      </c>
      <c r="BS50" s="144">
        <f t="shared" ref="BS50:BX50" si="447">IF(BG50&gt;=$K$3,1,0)</f>
        <v>0</v>
      </c>
      <c r="BT50" s="144">
        <f t="shared" si="447"/>
        <v>0</v>
      </c>
      <c r="BU50" s="144">
        <f t="shared" si="447"/>
        <v>0</v>
      </c>
      <c r="BV50" s="144">
        <f t="shared" si="447"/>
        <v>0</v>
      </c>
      <c r="BW50" s="144">
        <f t="shared" si="447"/>
        <v>0</v>
      </c>
      <c r="BX50" s="144">
        <f t="shared" si="447"/>
        <v>0</v>
      </c>
      <c r="BY50" s="145"/>
      <c r="BZ50" s="143">
        <f t="array" ref="BZ50:CE50">B50:G50*$H$143:$M$143+U50:Z50*$H$144:$M$144</f>
        <v>0</v>
      </c>
      <c r="CA50" s="143">
        <v>0</v>
      </c>
      <c r="CB50" s="143">
        <v>0</v>
      </c>
      <c r="CC50" s="143">
        <v>0</v>
      </c>
      <c r="CD50" s="143">
        <v>0</v>
      </c>
      <c r="CE50" s="143">
        <v>0</v>
      </c>
      <c r="CF50" s="144">
        <f t="shared" ref="CF50:CK50" si="448">IF($A50="","",IF(BZ$132,IF(BZ50&gt;=$K$3,"Y","N"),"--"))</f>
      </c>
      <c r="CG50" s="144">
        <f t="shared" si="448"/>
      </c>
      <c r="CH50" s="144">
        <f t="shared" si="448"/>
      </c>
      <c r="CI50" s="144">
        <f t="shared" si="448"/>
      </c>
      <c r="CJ50" s="144">
        <f t="shared" si="448"/>
      </c>
      <c r="CK50" s="144">
        <f t="shared" si="448"/>
      </c>
      <c r="CL50" s="144">
        <f t="shared" ref="CL50:CQ50" si="449">IF(BZ50&gt;=$K$3,1,0)</f>
        <v>0</v>
      </c>
      <c r="CM50" s="144">
        <f t="shared" si="449"/>
        <v>0</v>
      </c>
      <c r="CN50" s="144">
        <f t="shared" si="449"/>
        <v>0</v>
      </c>
      <c r="CO50" s="144">
        <f t="shared" si="449"/>
        <v>0</v>
      </c>
      <c r="CP50" s="144">
        <f t="shared" si="449"/>
        <v>0</v>
      </c>
      <c r="CQ50" s="144">
        <f t="shared" si="449"/>
        <v>0</v>
      </c>
    </row>
    <row r="51" ht="14.25" customHeight="1" spans="1:95" x14ac:dyDescent="0.25">
      <c r="A51" s="85">
        <f>IF(ISBLANK(CT!A77),"",CT!A77)</f>
      </c>
      <c r="B51" s="143">
        <f>COCalc!AB50*100</f>
        <v>0</v>
      </c>
      <c r="C51" s="143">
        <f>COCalc!AC50*100</f>
        <v>0</v>
      </c>
      <c r="D51" s="143">
        <f>COCalc!AD50*100</f>
        <v>0</v>
      </c>
      <c r="E51" s="143">
        <f>COCalc!AE50*100</f>
        <v>0</v>
      </c>
      <c r="F51" s="143">
        <f>COCalc!AF50*100</f>
        <v>0</v>
      </c>
      <c r="G51" s="143">
        <f>COCalc!AG50*100</f>
        <v>0</v>
      </c>
      <c r="H51" s="144">
        <f t="shared" ref="H51:M51" si="450">IF($A51="","",IF(B$132,IF(B51&gt;=$K$3,"Y","N"),"--"))</f>
      </c>
      <c r="I51" s="144">
        <f t="shared" si="450"/>
      </c>
      <c r="J51" s="144">
        <f t="shared" si="450"/>
      </c>
      <c r="K51" s="144">
        <f t="shared" si="450"/>
      </c>
      <c r="L51" s="144">
        <f t="shared" si="450"/>
      </c>
      <c r="M51" s="144">
        <f t="shared" si="450"/>
      </c>
      <c r="N51" s="144">
        <f t="shared" ref="N51:S51" si="451">IF(B51&gt;=$K$3,1,0)</f>
        <v>0</v>
      </c>
      <c r="O51" s="144">
        <f t="shared" si="451"/>
        <v>0</v>
      </c>
      <c r="P51" s="144">
        <f t="shared" si="451"/>
        <v>0</v>
      </c>
      <c r="Q51" s="144">
        <f t="shared" si="451"/>
        <v>0</v>
      </c>
      <c r="R51" s="144">
        <f t="shared" si="451"/>
        <v>0</v>
      </c>
      <c r="S51" s="144">
        <f t="shared" si="451"/>
        <v>0</v>
      </c>
      <c r="T51" s="128"/>
      <c r="U51" s="143">
        <f>IF($A51="",0,LabActivity!AK77*100)</f>
        <v>0</v>
      </c>
      <c r="V51" s="143">
        <f>IF($A51="",0,LabActivity!AL77*100)</f>
        <v>0</v>
      </c>
      <c r="W51" s="143">
        <f>IF($A51="",0,LabActivity!AM77*100)</f>
        <v>0</v>
      </c>
      <c r="X51" s="143">
        <f>IF($A51="",0,LabActivity!AN77*100)</f>
        <v>0</v>
      </c>
      <c r="Y51" s="143">
        <f>IF($A51="",0,LabActivity!AO77*100)</f>
        <v>0</v>
      </c>
      <c r="Z51" s="143">
        <f>IF($A51="",0,LabActivity!AP77*100)</f>
        <v>0</v>
      </c>
      <c r="AA51" s="144">
        <f t="shared" ref="AA51:AF51" si="452">IF($A51="","",IF(U$132,IF(U51&gt;=$K$3,"Y","N"),"--"))</f>
      </c>
      <c r="AB51" s="144">
        <f t="shared" si="452"/>
      </c>
      <c r="AC51" s="144">
        <f t="shared" si="452"/>
      </c>
      <c r="AD51" s="144">
        <f t="shared" si="452"/>
      </c>
      <c r="AE51" s="144">
        <f t="shared" si="452"/>
      </c>
      <c r="AF51" s="144">
        <f t="shared" si="452"/>
      </c>
      <c r="AG51" s="144">
        <f t="shared" ref="AG51:AL51" si="453">IF(U51&gt;=$K$3,1,0)</f>
        <v>0</v>
      </c>
      <c r="AH51" s="144">
        <f t="shared" si="453"/>
        <v>0</v>
      </c>
      <c r="AI51" s="144">
        <f t="shared" si="453"/>
        <v>0</v>
      </c>
      <c r="AJ51" s="144">
        <f t="shared" si="453"/>
        <v>0</v>
      </c>
      <c r="AK51" s="144">
        <f t="shared" si="453"/>
        <v>0</v>
      </c>
      <c r="AL51" s="144">
        <f t="shared" si="453"/>
        <v>0</v>
      </c>
      <c r="AM51" s="128"/>
      <c r="AN51" s="143">
        <f>IF($A51="",0,COCalc!CC50*100)</f>
        <v>0</v>
      </c>
      <c r="AO51" s="143">
        <f>IF($A51="",0,COCalc!CD50*100)</f>
        <v>0</v>
      </c>
      <c r="AP51" s="143">
        <f>IF($A51="",0,COCalc!CE50*100)</f>
        <v>0</v>
      </c>
      <c r="AQ51" s="143">
        <f>IF($A51="",0,COCalc!CF50*100)</f>
        <v>0</v>
      </c>
      <c r="AR51" s="143">
        <f>IF($A51="",0,COCalc!CG50*100)</f>
        <v>0</v>
      </c>
      <c r="AS51" s="143">
        <f>IF($A51="",0,COCalc!CH50*100)</f>
        <v>0</v>
      </c>
      <c r="AT51" s="144">
        <f t="shared" ref="AT51:AY51" si="454">IF($A51="","",IF(AN$132,IF(AN51&gt;=$K$3,"Y","N"),"--"))</f>
      </c>
      <c r="AU51" s="144">
        <f t="shared" si="454"/>
      </c>
      <c r="AV51" s="144">
        <f t="shared" si="454"/>
      </c>
      <c r="AW51" s="144">
        <f t="shared" si="454"/>
      </c>
      <c r="AX51" s="144">
        <f t="shared" si="454"/>
      </c>
      <c r="AY51" s="144">
        <f t="shared" si="454"/>
      </c>
      <c r="AZ51" s="144">
        <f t="shared" ref="AZ51:BE51" si="455">IF(AN51&gt;=$K$3,1,0)</f>
        <v>0</v>
      </c>
      <c r="BA51" s="144">
        <f t="shared" si="455"/>
        <v>0</v>
      </c>
      <c r="BB51" s="144">
        <f t="shared" si="455"/>
        <v>0</v>
      </c>
      <c r="BC51" s="144">
        <f t="shared" si="455"/>
        <v>0</v>
      </c>
      <c r="BD51" s="144">
        <f t="shared" si="455"/>
        <v>0</v>
      </c>
      <c r="BE51" s="144">
        <f t="shared" si="455"/>
        <v>0</v>
      </c>
      <c r="BF51" s="145"/>
      <c r="BG51" s="143">
        <f>IF($A51="",0,COCalc_LabUnnorm!CC50*100)</f>
        <v>0</v>
      </c>
      <c r="BH51" s="143">
        <f>IF($A51="",0,COCalc_LabUnnorm!CD50*100)</f>
        <v>0</v>
      </c>
      <c r="BI51" s="143">
        <f>IF($A51="",0,COCalc_LabUnnorm!CE50*100)</f>
        <v>0</v>
      </c>
      <c r="BJ51" s="143">
        <f>IF($A51="",0,COCalc_LabUnnorm!CF50*100)</f>
        <v>0</v>
      </c>
      <c r="BK51" s="143">
        <f>IF($A51="",0,COCalc_LabUnnorm!CG50*100)</f>
        <v>0</v>
      </c>
      <c r="BL51" s="143">
        <f>IF($A51="",0,COCalc_LabUnnorm!CH50*100)</f>
        <v>0</v>
      </c>
      <c r="BM51" s="144">
        <f t="shared" ref="BM51:BR51" si="456">IF($A51="","",IF(BG$132,IF(BG51&gt;=$K$3,"Y","N"),"--"))</f>
      </c>
      <c r="BN51" s="144">
        <f t="shared" si="456"/>
      </c>
      <c r="BO51" s="144">
        <f t="shared" si="456"/>
      </c>
      <c r="BP51" s="144">
        <f t="shared" si="456"/>
      </c>
      <c r="BQ51" s="144">
        <f t="shared" si="456"/>
      </c>
      <c r="BR51" s="144">
        <f t="shared" si="456"/>
      </c>
      <c r="BS51" s="144">
        <f t="shared" ref="BS51:BX51" si="457">IF(BG51&gt;=$K$3,1,0)</f>
        <v>0</v>
      </c>
      <c r="BT51" s="144">
        <f t="shared" si="457"/>
        <v>0</v>
      </c>
      <c r="BU51" s="144">
        <f t="shared" si="457"/>
        <v>0</v>
      </c>
      <c r="BV51" s="144">
        <f t="shared" si="457"/>
        <v>0</v>
      </c>
      <c r="BW51" s="144">
        <f t="shared" si="457"/>
        <v>0</v>
      </c>
      <c r="BX51" s="144">
        <f t="shared" si="457"/>
        <v>0</v>
      </c>
      <c r="BY51" s="145"/>
      <c r="BZ51" s="143">
        <f t="array" ref="BZ51:CE51">B51:G51*$H$143:$M$143+U51:Z51*$H$144:$M$144</f>
        <v>0</v>
      </c>
      <c r="CA51" s="143">
        <v>0</v>
      </c>
      <c r="CB51" s="143">
        <v>0</v>
      </c>
      <c r="CC51" s="143">
        <v>0</v>
      </c>
      <c r="CD51" s="143">
        <v>0</v>
      </c>
      <c r="CE51" s="143">
        <v>0</v>
      </c>
      <c r="CF51" s="144">
        <f t="shared" ref="CF51:CK51" si="458">IF($A51="","",IF(BZ$132,IF(BZ51&gt;=$K$3,"Y","N"),"--"))</f>
      </c>
      <c r="CG51" s="144">
        <f t="shared" si="458"/>
      </c>
      <c r="CH51" s="144">
        <f t="shared" si="458"/>
      </c>
      <c r="CI51" s="144">
        <f t="shared" si="458"/>
      </c>
      <c r="CJ51" s="144">
        <f t="shared" si="458"/>
      </c>
      <c r="CK51" s="144">
        <f t="shared" si="458"/>
      </c>
      <c r="CL51" s="144">
        <f t="shared" ref="CL51:CQ51" si="459">IF(BZ51&gt;=$K$3,1,0)</f>
        <v>0</v>
      </c>
      <c r="CM51" s="144">
        <f t="shared" si="459"/>
        <v>0</v>
      </c>
      <c r="CN51" s="144">
        <f t="shared" si="459"/>
        <v>0</v>
      </c>
      <c r="CO51" s="144">
        <f t="shared" si="459"/>
        <v>0</v>
      </c>
      <c r="CP51" s="144">
        <f t="shared" si="459"/>
        <v>0</v>
      </c>
      <c r="CQ51" s="144">
        <f t="shared" si="459"/>
        <v>0</v>
      </c>
    </row>
    <row r="52" ht="14.25" customHeight="1" spans="1:95" x14ac:dyDescent="0.25">
      <c r="A52" s="85">
        <f>IF(ISBLANK(CT!A78),"",CT!A78)</f>
      </c>
      <c r="B52" s="143">
        <f>COCalc!AB51*100</f>
        <v>0</v>
      </c>
      <c r="C52" s="143">
        <f>COCalc!AC51*100</f>
        <v>0</v>
      </c>
      <c r="D52" s="143">
        <f>COCalc!AD51*100</f>
        <v>0</v>
      </c>
      <c r="E52" s="143">
        <f>COCalc!AE51*100</f>
        <v>0</v>
      </c>
      <c r="F52" s="143">
        <f>COCalc!AF51*100</f>
        <v>0</v>
      </c>
      <c r="G52" s="143">
        <f>COCalc!AG51*100</f>
        <v>0</v>
      </c>
      <c r="H52" s="144">
        <f t="shared" ref="H52:M52" si="460">IF($A52="","",IF(B$132,IF(B52&gt;=$K$3,"Y","N"),"--"))</f>
      </c>
      <c r="I52" s="144">
        <f t="shared" si="460"/>
      </c>
      <c r="J52" s="144">
        <f t="shared" si="460"/>
      </c>
      <c r="K52" s="144">
        <f t="shared" si="460"/>
      </c>
      <c r="L52" s="144">
        <f t="shared" si="460"/>
      </c>
      <c r="M52" s="144">
        <f t="shared" si="460"/>
      </c>
      <c r="N52" s="144">
        <f t="shared" ref="N52:S52" si="461">IF(B52&gt;=$K$3,1,0)</f>
        <v>0</v>
      </c>
      <c r="O52" s="144">
        <f t="shared" si="461"/>
        <v>0</v>
      </c>
      <c r="P52" s="144">
        <f t="shared" si="461"/>
        <v>0</v>
      </c>
      <c r="Q52" s="144">
        <f t="shared" si="461"/>
        <v>0</v>
      </c>
      <c r="R52" s="144">
        <f t="shared" si="461"/>
        <v>0</v>
      </c>
      <c r="S52" s="144">
        <f t="shared" si="461"/>
        <v>0</v>
      </c>
      <c r="T52" s="128"/>
      <c r="U52" s="143">
        <f>IF($A52="",0,LabActivity!AK78*100)</f>
        <v>0</v>
      </c>
      <c r="V52" s="143">
        <f>IF($A52="",0,LabActivity!AL78*100)</f>
        <v>0</v>
      </c>
      <c r="W52" s="143">
        <f>IF($A52="",0,LabActivity!AM78*100)</f>
        <v>0</v>
      </c>
      <c r="X52" s="143">
        <f>IF($A52="",0,LabActivity!AN78*100)</f>
        <v>0</v>
      </c>
      <c r="Y52" s="143">
        <f>IF($A52="",0,LabActivity!AO78*100)</f>
        <v>0</v>
      </c>
      <c r="Z52" s="143">
        <f>IF($A52="",0,LabActivity!AP78*100)</f>
        <v>0</v>
      </c>
      <c r="AA52" s="144">
        <f t="shared" ref="AA52:AF52" si="462">IF($A52="","",IF(U$132,IF(U52&gt;=$K$3,"Y","N"),"--"))</f>
      </c>
      <c r="AB52" s="144">
        <f t="shared" si="462"/>
      </c>
      <c r="AC52" s="144">
        <f t="shared" si="462"/>
      </c>
      <c r="AD52" s="144">
        <f t="shared" si="462"/>
      </c>
      <c r="AE52" s="144">
        <f t="shared" si="462"/>
      </c>
      <c r="AF52" s="144">
        <f t="shared" si="462"/>
      </c>
      <c r="AG52" s="144">
        <f t="shared" ref="AG52:AL52" si="463">IF(U52&gt;=$K$3,1,0)</f>
        <v>0</v>
      </c>
      <c r="AH52" s="144">
        <f t="shared" si="463"/>
        <v>0</v>
      </c>
      <c r="AI52" s="144">
        <f t="shared" si="463"/>
        <v>0</v>
      </c>
      <c r="AJ52" s="144">
        <f t="shared" si="463"/>
        <v>0</v>
      </c>
      <c r="AK52" s="144">
        <f t="shared" si="463"/>
        <v>0</v>
      </c>
      <c r="AL52" s="144">
        <f t="shared" si="463"/>
        <v>0</v>
      </c>
      <c r="AM52" s="128"/>
      <c r="AN52" s="143">
        <f>IF($A52="",0,COCalc!CC51*100)</f>
        <v>0</v>
      </c>
      <c r="AO52" s="143">
        <f>IF($A52="",0,COCalc!CD51*100)</f>
        <v>0</v>
      </c>
      <c r="AP52" s="143">
        <f>IF($A52="",0,COCalc!CE51*100)</f>
        <v>0</v>
      </c>
      <c r="AQ52" s="143">
        <f>IF($A52="",0,COCalc!CF51*100)</f>
        <v>0</v>
      </c>
      <c r="AR52" s="143">
        <f>IF($A52="",0,COCalc!CG51*100)</f>
        <v>0</v>
      </c>
      <c r="AS52" s="143">
        <f>IF($A52="",0,COCalc!CH51*100)</f>
        <v>0</v>
      </c>
      <c r="AT52" s="144">
        <f t="shared" ref="AT52:AY52" si="464">IF($A52="","",IF(AN$132,IF(AN52&gt;=$K$3,"Y","N"),"--"))</f>
      </c>
      <c r="AU52" s="144">
        <f t="shared" si="464"/>
      </c>
      <c r="AV52" s="144">
        <f t="shared" si="464"/>
      </c>
      <c r="AW52" s="144">
        <f t="shared" si="464"/>
      </c>
      <c r="AX52" s="144">
        <f t="shared" si="464"/>
      </c>
      <c r="AY52" s="144">
        <f t="shared" si="464"/>
      </c>
      <c r="AZ52" s="144">
        <f t="shared" ref="AZ52:BE52" si="465">IF(AN52&gt;=$K$3,1,0)</f>
        <v>0</v>
      </c>
      <c r="BA52" s="144">
        <f t="shared" si="465"/>
        <v>0</v>
      </c>
      <c r="BB52" s="144">
        <f t="shared" si="465"/>
        <v>0</v>
      </c>
      <c r="BC52" s="144">
        <f t="shared" si="465"/>
        <v>0</v>
      </c>
      <c r="BD52" s="144">
        <f t="shared" si="465"/>
        <v>0</v>
      </c>
      <c r="BE52" s="144">
        <f t="shared" si="465"/>
        <v>0</v>
      </c>
      <c r="BF52" s="145"/>
      <c r="BG52" s="143">
        <f>IF($A52="",0,COCalc_LabUnnorm!CC51*100)</f>
        <v>0</v>
      </c>
      <c r="BH52" s="143">
        <f>IF($A52="",0,COCalc_LabUnnorm!CD51*100)</f>
        <v>0</v>
      </c>
      <c r="BI52" s="143">
        <f>IF($A52="",0,COCalc_LabUnnorm!CE51*100)</f>
        <v>0</v>
      </c>
      <c r="BJ52" s="143">
        <f>IF($A52="",0,COCalc_LabUnnorm!CF51*100)</f>
        <v>0</v>
      </c>
      <c r="BK52" s="143">
        <f>IF($A52="",0,COCalc_LabUnnorm!CG51*100)</f>
        <v>0</v>
      </c>
      <c r="BL52" s="143">
        <f>IF($A52="",0,COCalc_LabUnnorm!CH51*100)</f>
        <v>0</v>
      </c>
      <c r="BM52" s="144">
        <f t="shared" ref="BM52:BR52" si="466">IF($A52="","",IF(BG$132,IF(BG52&gt;=$K$3,"Y","N"),"--"))</f>
      </c>
      <c r="BN52" s="144">
        <f t="shared" si="466"/>
      </c>
      <c r="BO52" s="144">
        <f t="shared" si="466"/>
      </c>
      <c r="BP52" s="144">
        <f t="shared" si="466"/>
      </c>
      <c r="BQ52" s="144">
        <f t="shared" si="466"/>
      </c>
      <c r="BR52" s="144">
        <f t="shared" si="466"/>
      </c>
      <c r="BS52" s="144">
        <f t="shared" ref="BS52:BX52" si="467">IF(BG52&gt;=$K$3,1,0)</f>
        <v>0</v>
      </c>
      <c r="BT52" s="144">
        <f t="shared" si="467"/>
        <v>0</v>
      </c>
      <c r="BU52" s="144">
        <f t="shared" si="467"/>
        <v>0</v>
      </c>
      <c r="BV52" s="144">
        <f t="shared" si="467"/>
        <v>0</v>
      </c>
      <c r="BW52" s="144">
        <f t="shared" si="467"/>
        <v>0</v>
      </c>
      <c r="BX52" s="144">
        <f t="shared" si="467"/>
        <v>0</v>
      </c>
      <c r="BY52" s="145"/>
      <c r="BZ52" s="143">
        <f t="array" ref="BZ52:CE52">B52:G52*$H$143:$M$143+U52:Z52*$H$144:$M$144</f>
        <v>0</v>
      </c>
      <c r="CA52" s="143">
        <v>0</v>
      </c>
      <c r="CB52" s="143">
        <v>0</v>
      </c>
      <c r="CC52" s="143">
        <v>0</v>
      </c>
      <c r="CD52" s="143">
        <v>0</v>
      </c>
      <c r="CE52" s="143">
        <v>0</v>
      </c>
      <c r="CF52" s="144">
        <f t="shared" ref="CF52:CK52" si="468">IF($A52="","",IF(BZ$132,IF(BZ52&gt;=$K$3,"Y","N"),"--"))</f>
      </c>
      <c r="CG52" s="144">
        <f t="shared" si="468"/>
      </c>
      <c r="CH52" s="144">
        <f t="shared" si="468"/>
      </c>
      <c r="CI52" s="144">
        <f t="shared" si="468"/>
      </c>
      <c r="CJ52" s="144">
        <f t="shared" si="468"/>
      </c>
      <c r="CK52" s="144">
        <f t="shared" si="468"/>
      </c>
      <c r="CL52" s="144">
        <f t="shared" ref="CL52:CQ52" si="469">IF(BZ52&gt;=$K$3,1,0)</f>
        <v>0</v>
      </c>
      <c r="CM52" s="144">
        <f t="shared" si="469"/>
        <v>0</v>
      </c>
      <c r="CN52" s="144">
        <f t="shared" si="469"/>
        <v>0</v>
      </c>
      <c r="CO52" s="144">
        <f t="shared" si="469"/>
        <v>0</v>
      </c>
      <c r="CP52" s="144">
        <f t="shared" si="469"/>
        <v>0</v>
      </c>
      <c r="CQ52" s="144">
        <f t="shared" si="469"/>
        <v>0</v>
      </c>
    </row>
    <row r="53" ht="14.25" customHeight="1" spans="1:95" x14ac:dyDescent="0.25">
      <c r="A53" s="85">
        <f>IF(ISBLANK(CT!A79),"",CT!A79)</f>
      </c>
      <c r="B53" s="143">
        <f>COCalc!AB52*100</f>
        <v>0</v>
      </c>
      <c r="C53" s="143">
        <f>COCalc!AC52*100</f>
        <v>0</v>
      </c>
      <c r="D53" s="143">
        <f>COCalc!AD52*100</f>
        <v>0</v>
      </c>
      <c r="E53" s="143">
        <f>COCalc!AE52*100</f>
        <v>0</v>
      </c>
      <c r="F53" s="143">
        <f>COCalc!AF52*100</f>
        <v>0</v>
      </c>
      <c r="G53" s="143">
        <f>COCalc!AG52*100</f>
        <v>0</v>
      </c>
      <c r="H53" s="144">
        <f t="shared" ref="H53:M53" si="470">IF($A53="","",IF(B$132,IF(B53&gt;=$K$3,"Y","N"),"--"))</f>
      </c>
      <c r="I53" s="144">
        <f t="shared" si="470"/>
      </c>
      <c r="J53" s="144">
        <f t="shared" si="470"/>
      </c>
      <c r="K53" s="144">
        <f t="shared" si="470"/>
      </c>
      <c r="L53" s="144">
        <f t="shared" si="470"/>
      </c>
      <c r="M53" s="144">
        <f t="shared" si="470"/>
      </c>
      <c r="N53" s="144">
        <f t="shared" ref="N53:S53" si="471">IF(B53&gt;=$K$3,1,0)</f>
        <v>0</v>
      </c>
      <c r="O53" s="144">
        <f t="shared" si="471"/>
        <v>0</v>
      </c>
      <c r="P53" s="144">
        <f t="shared" si="471"/>
        <v>0</v>
      </c>
      <c r="Q53" s="144">
        <f t="shared" si="471"/>
        <v>0</v>
      </c>
      <c r="R53" s="144">
        <f t="shared" si="471"/>
        <v>0</v>
      </c>
      <c r="S53" s="144">
        <f t="shared" si="471"/>
        <v>0</v>
      </c>
      <c r="T53" s="128"/>
      <c r="U53" s="143">
        <f>IF($A53="",0,LabActivity!AK79*100)</f>
        <v>0</v>
      </c>
      <c r="V53" s="143">
        <f>IF($A53="",0,LabActivity!AL79*100)</f>
        <v>0</v>
      </c>
      <c r="W53" s="143">
        <f>IF($A53="",0,LabActivity!AM79*100)</f>
        <v>0</v>
      </c>
      <c r="X53" s="143">
        <f>IF($A53="",0,LabActivity!AN79*100)</f>
        <v>0</v>
      </c>
      <c r="Y53" s="143">
        <f>IF($A53="",0,LabActivity!AO79*100)</f>
        <v>0</v>
      </c>
      <c r="Z53" s="143">
        <f>IF($A53="",0,LabActivity!AP79*100)</f>
        <v>0</v>
      </c>
      <c r="AA53" s="144">
        <f t="shared" ref="AA53:AF53" si="472">IF($A53="","",IF(U$132,IF(U53&gt;=$K$3,"Y","N"),"--"))</f>
      </c>
      <c r="AB53" s="144">
        <f t="shared" si="472"/>
      </c>
      <c r="AC53" s="144">
        <f t="shared" si="472"/>
      </c>
      <c r="AD53" s="144">
        <f t="shared" si="472"/>
      </c>
      <c r="AE53" s="144">
        <f t="shared" si="472"/>
      </c>
      <c r="AF53" s="144">
        <f t="shared" si="472"/>
      </c>
      <c r="AG53" s="144">
        <f t="shared" ref="AG53:AL53" si="473">IF(U53&gt;=$K$3,1,0)</f>
        <v>0</v>
      </c>
      <c r="AH53" s="144">
        <f t="shared" si="473"/>
        <v>0</v>
      </c>
      <c r="AI53" s="144">
        <f t="shared" si="473"/>
        <v>0</v>
      </c>
      <c r="AJ53" s="144">
        <f t="shared" si="473"/>
        <v>0</v>
      </c>
      <c r="AK53" s="144">
        <f t="shared" si="473"/>
        <v>0</v>
      </c>
      <c r="AL53" s="144">
        <f t="shared" si="473"/>
        <v>0</v>
      </c>
      <c r="AM53" s="128"/>
      <c r="AN53" s="143">
        <f>IF($A53="",0,COCalc!CC52*100)</f>
        <v>0</v>
      </c>
      <c r="AO53" s="143">
        <f>IF($A53="",0,COCalc!CD52*100)</f>
        <v>0</v>
      </c>
      <c r="AP53" s="143">
        <f>IF($A53="",0,COCalc!CE52*100)</f>
        <v>0</v>
      </c>
      <c r="AQ53" s="143">
        <f>IF($A53="",0,COCalc!CF52*100)</f>
        <v>0</v>
      </c>
      <c r="AR53" s="143">
        <f>IF($A53="",0,COCalc!CG52*100)</f>
        <v>0</v>
      </c>
      <c r="AS53" s="143">
        <f>IF($A53="",0,COCalc!CH52*100)</f>
        <v>0</v>
      </c>
      <c r="AT53" s="144">
        <f t="shared" ref="AT53:AY53" si="474">IF($A53="","",IF(AN$132,IF(AN53&gt;=$K$3,"Y","N"),"--"))</f>
      </c>
      <c r="AU53" s="144">
        <f t="shared" si="474"/>
      </c>
      <c r="AV53" s="144">
        <f t="shared" si="474"/>
      </c>
      <c r="AW53" s="144">
        <f t="shared" si="474"/>
      </c>
      <c r="AX53" s="144">
        <f t="shared" si="474"/>
      </c>
      <c r="AY53" s="144">
        <f t="shared" si="474"/>
      </c>
      <c r="AZ53" s="144">
        <f t="shared" ref="AZ53:BE53" si="475">IF(AN53&gt;=$K$3,1,0)</f>
        <v>0</v>
      </c>
      <c r="BA53" s="144">
        <f t="shared" si="475"/>
        <v>0</v>
      </c>
      <c r="BB53" s="144">
        <f t="shared" si="475"/>
        <v>0</v>
      </c>
      <c r="BC53" s="144">
        <f t="shared" si="475"/>
        <v>0</v>
      </c>
      <c r="BD53" s="144">
        <f t="shared" si="475"/>
        <v>0</v>
      </c>
      <c r="BE53" s="144">
        <f t="shared" si="475"/>
        <v>0</v>
      </c>
      <c r="BF53" s="145"/>
      <c r="BG53" s="143">
        <f>IF($A53="",0,COCalc_LabUnnorm!CC52*100)</f>
        <v>0</v>
      </c>
      <c r="BH53" s="143">
        <f>IF($A53="",0,COCalc_LabUnnorm!CD52*100)</f>
        <v>0</v>
      </c>
      <c r="BI53" s="143">
        <f>IF($A53="",0,COCalc_LabUnnorm!CE52*100)</f>
        <v>0</v>
      </c>
      <c r="BJ53" s="143">
        <f>IF($A53="",0,COCalc_LabUnnorm!CF52*100)</f>
        <v>0</v>
      </c>
      <c r="BK53" s="143">
        <f>IF($A53="",0,COCalc_LabUnnorm!CG52*100)</f>
        <v>0</v>
      </c>
      <c r="BL53" s="143">
        <f>IF($A53="",0,COCalc_LabUnnorm!CH52*100)</f>
        <v>0</v>
      </c>
      <c r="BM53" s="144">
        <f t="shared" ref="BM53:BR53" si="476">IF($A53="","",IF(BG$132,IF(BG53&gt;=$K$3,"Y","N"),"--"))</f>
      </c>
      <c r="BN53" s="144">
        <f t="shared" si="476"/>
      </c>
      <c r="BO53" s="144">
        <f t="shared" si="476"/>
      </c>
      <c r="BP53" s="144">
        <f t="shared" si="476"/>
      </c>
      <c r="BQ53" s="144">
        <f t="shared" si="476"/>
      </c>
      <c r="BR53" s="144">
        <f t="shared" si="476"/>
      </c>
      <c r="BS53" s="144">
        <f t="shared" ref="BS53:BX53" si="477">IF(BG53&gt;=$K$3,1,0)</f>
        <v>0</v>
      </c>
      <c r="BT53" s="144">
        <f t="shared" si="477"/>
        <v>0</v>
      </c>
      <c r="BU53" s="144">
        <f t="shared" si="477"/>
        <v>0</v>
      </c>
      <c r="BV53" s="144">
        <f t="shared" si="477"/>
        <v>0</v>
      </c>
      <c r="BW53" s="144">
        <f t="shared" si="477"/>
        <v>0</v>
      </c>
      <c r="BX53" s="144">
        <f t="shared" si="477"/>
        <v>0</v>
      </c>
      <c r="BY53" s="145"/>
      <c r="BZ53" s="143">
        <f t="array" ref="BZ53:CE53">B53:G53*$H$143:$M$143+U53:Z53*$H$144:$M$144</f>
        <v>0</v>
      </c>
      <c r="CA53" s="143">
        <v>0</v>
      </c>
      <c r="CB53" s="143">
        <v>0</v>
      </c>
      <c r="CC53" s="143">
        <v>0</v>
      </c>
      <c r="CD53" s="143">
        <v>0</v>
      </c>
      <c r="CE53" s="143">
        <v>0</v>
      </c>
      <c r="CF53" s="144">
        <f t="shared" ref="CF53:CK53" si="478">IF($A53="","",IF(BZ$132,IF(BZ53&gt;=$K$3,"Y","N"),"--"))</f>
      </c>
      <c r="CG53" s="144">
        <f t="shared" si="478"/>
      </c>
      <c r="CH53" s="144">
        <f t="shared" si="478"/>
      </c>
      <c r="CI53" s="144">
        <f t="shared" si="478"/>
      </c>
      <c r="CJ53" s="144">
        <f t="shared" si="478"/>
      </c>
      <c r="CK53" s="144">
        <f t="shared" si="478"/>
      </c>
      <c r="CL53" s="144">
        <f t="shared" ref="CL53:CQ53" si="479">IF(BZ53&gt;=$K$3,1,0)</f>
        <v>0</v>
      </c>
      <c r="CM53" s="144">
        <f t="shared" si="479"/>
        <v>0</v>
      </c>
      <c r="CN53" s="144">
        <f t="shared" si="479"/>
        <v>0</v>
      </c>
      <c r="CO53" s="144">
        <f t="shared" si="479"/>
        <v>0</v>
      </c>
      <c r="CP53" s="144">
        <f t="shared" si="479"/>
        <v>0</v>
      </c>
      <c r="CQ53" s="144">
        <f t="shared" si="479"/>
        <v>0</v>
      </c>
    </row>
    <row r="54" ht="14.25" customHeight="1" spans="1:95" x14ac:dyDescent="0.25">
      <c r="A54" s="85">
        <f>IF(ISBLANK(CT!A80),"",CT!A80)</f>
      </c>
      <c r="B54" s="143">
        <f>COCalc!AB53*100</f>
        <v>0</v>
      </c>
      <c r="C54" s="143">
        <f>COCalc!AC53*100</f>
        <v>0</v>
      </c>
      <c r="D54" s="143">
        <f>COCalc!AD53*100</f>
        <v>0</v>
      </c>
      <c r="E54" s="143">
        <f>COCalc!AE53*100</f>
        <v>0</v>
      </c>
      <c r="F54" s="143">
        <f>COCalc!AF53*100</f>
        <v>0</v>
      </c>
      <c r="G54" s="143">
        <f>COCalc!AG53*100</f>
        <v>0</v>
      </c>
      <c r="H54" s="144">
        <f t="shared" ref="H54:M54" si="480">IF($A54="","",IF(B$132,IF(B54&gt;=$K$3,"Y","N"),"--"))</f>
      </c>
      <c r="I54" s="144">
        <f t="shared" si="480"/>
      </c>
      <c r="J54" s="144">
        <f t="shared" si="480"/>
      </c>
      <c r="K54" s="144">
        <f t="shared" si="480"/>
      </c>
      <c r="L54" s="144">
        <f t="shared" si="480"/>
      </c>
      <c r="M54" s="144">
        <f t="shared" si="480"/>
      </c>
      <c r="N54" s="144">
        <f t="shared" ref="N54:S54" si="481">IF(B54&gt;=$K$3,1,0)</f>
        <v>0</v>
      </c>
      <c r="O54" s="144">
        <f t="shared" si="481"/>
        <v>0</v>
      </c>
      <c r="P54" s="144">
        <f t="shared" si="481"/>
        <v>0</v>
      </c>
      <c r="Q54" s="144">
        <f t="shared" si="481"/>
        <v>0</v>
      </c>
      <c r="R54" s="144">
        <f t="shared" si="481"/>
        <v>0</v>
      </c>
      <c r="S54" s="144">
        <f t="shared" si="481"/>
        <v>0</v>
      </c>
      <c r="T54" s="128"/>
      <c r="U54" s="143">
        <f>IF($A54="",0,LabActivity!AK80*100)</f>
        <v>0</v>
      </c>
      <c r="V54" s="143">
        <f>IF($A54="",0,LabActivity!AL80*100)</f>
        <v>0</v>
      </c>
      <c r="W54" s="143">
        <f>IF($A54="",0,LabActivity!AM80*100)</f>
        <v>0</v>
      </c>
      <c r="X54" s="143">
        <f>IF($A54="",0,LabActivity!AN80*100)</f>
        <v>0</v>
      </c>
      <c r="Y54" s="143">
        <f>IF($A54="",0,LabActivity!AO80*100)</f>
        <v>0</v>
      </c>
      <c r="Z54" s="143">
        <f>IF($A54="",0,LabActivity!AP80*100)</f>
        <v>0</v>
      </c>
      <c r="AA54" s="144">
        <f t="shared" ref="AA54:AF54" si="482">IF($A54="","",IF(U$132,IF(U54&gt;=$K$3,"Y","N"),"--"))</f>
      </c>
      <c r="AB54" s="144">
        <f t="shared" si="482"/>
      </c>
      <c r="AC54" s="144">
        <f t="shared" si="482"/>
      </c>
      <c r="AD54" s="144">
        <f t="shared" si="482"/>
      </c>
      <c r="AE54" s="144">
        <f t="shared" si="482"/>
      </c>
      <c r="AF54" s="144">
        <f t="shared" si="482"/>
      </c>
      <c r="AG54" s="144">
        <f t="shared" ref="AG54:AL54" si="483">IF(U54&gt;=$K$3,1,0)</f>
        <v>0</v>
      </c>
      <c r="AH54" s="144">
        <f t="shared" si="483"/>
        <v>0</v>
      </c>
      <c r="AI54" s="144">
        <f t="shared" si="483"/>
        <v>0</v>
      </c>
      <c r="AJ54" s="144">
        <f t="shared" si="483"/>
        <v>0</v>
      </c>
      <c r="AK54" s="144">
        <f t="shared" si="483"/>
        <v>0</v>
      </c>
      <c r="AL54" s="144">
        <f t="shared" si="483"/>
        <v>0</v>
      </c>
      <c r="AM54" s="128"/>
      <c r="AN54" s="143">
        <f>IF($A54="",0,COCalc!CC53*100)</f>
        <v>0</v>
      </c>
      <c r="AO54" s="143">
        <f>IF($A54="",0,COCalc!CD53*100)</f>
        <v>0</v>
      </c>
      <c r="AP54" s="143">
        <f>IF($A54="",0,COCalc!CE53*100)</f>
        <v>0</v>
      </c>
      <c r="AQ54" s="143">
        <f>IF($A54="",0,COCalc!CF53*100)</f>
        <v>0</v>
      </c>
      <c r="AR54" s="143">
        <f>IF($A54="",0,COCalc!CG53*100)</f>
        <v>0</v>
      </c>
      <c r="AS54" s="143">
        <f>IF($A54="",0,COCalc!CH53*100)</f>
        <v>0</v>
      </c>
      <c r="AT54" s="144">
        <f t="shared" ref="AT54:AY54" si="484">IF($A54="","",IF(AN$132,IF(AN54&gt;=$K$3,"Y","N"),"--"))</f>
      </c>
      <c r="AU54" s="144">
        <f t="shared" si="484"/>
      </c>
      <c r="AV54" s="144">
        <f t="shared" si="484"/>
      </c>
      <c r="AW54" s="144">
        <f t="shared" si="484"/>
      </c>
      <c r="AX54" s="144">
        <f t="shared" si="484"/>
      </c>
      <c r="AY54" s="144">
        <f t="shared" si="484"/>
      </c>
      <c r="AZ54" s="144">
        <f t="shared" ref="AZ54:BE54" si="485">IF(AN54&gt;=$K$3,1,0)</f>
        <v>0</v>
      </c>
      <c r="BA54" s="144">
        <f t="shared" si="485"/>
        <v>0</v>
      </c>
      <c r="BB54" s="144">
        <f t="shared" si="485"/>
        <v>0</v>
      </c>
      <c r="BC54" s="144">
        <f t="shared" si="485"/>
        <v>0</v>
      </c>
      <c r="BD54" s="144">
        <f t="shared" si="485"/>
        <v>0</v>
      </c>
      <c r="BE54" s="144">
        <f t="shared" si="485"/>
        <v>0</v>
      </c>
      <c r="BF54" s="145"/>
      <c r="BG54" s="143">
        <f>IF($A54="",0,COCalc_LabUnnorm!CC53*100)</f>
        <v>0</v>
      </c>
      <c r="BH54" s="143">
        <f>IF($A54="",0,COCalc_LabUnnorm!CD53*100)</f>
        <v>0</v>
      </c>
      <c r="BI54" s="143">
        <f>IF($A54="",0,COCalc_LabUnnorm!CE53*100)</f>
        <v>0</v>
      </c>
      <c r="BJ54" s="143">
        <f>IF($A54="",0,COCalc_LabUnnorm!CF53*100)</f>
        <v>0</v>
      </c>
      <c r="BK54" s="143">
        <f>IF($A54="",0,COCalc_LabUnnorm!CG53*100)</f>
        <v>0</v>
      </c>
      <c r="BL54" s="143">
        <f>IF($A54="",0,COCalc_LabUnnorm!CH53*100)</f>
        <v>0</v>
      </c>
      <c r="BM54" s="144">
        <f t="shared" ref="BM54:BR54" si="486">IF($A54="","",IF(BG$132,IF(BG54&gt;=$K$3,"Y","N"),"--"))</f>
      </c>
      <c r="BN54" s="144">
        <f t="shared" si="486"/>
      </c>
      <c r="BO54" s="144">
        <f t="shared" si="486"/>
      </c>
      <c r="BP54" s="144">
        <f t="shared" si="486"/>
      </c>
      <c r="BQ54" s="144">
        <f t="shared" si="486"/>
      </c>
      <c r="BR54" s="144">
        <f t="shared" si="486"/>
      </c>
      <c r="BS54" s="144">
        <f t="shared" ref="BS54:BX54" si="487">IF(BG54&gt;=$K$3,1,0)</f>
        <v>0</v>
      </c>
      <c r="BT54" s="144">
        <f t="shared" si="487"/>
        <v>0</v>
      </c>
      <c r="BU54" s="144">
        <f t="shared" si="487"/>
        <v>0</v>
      </c>
      <c r="BV54" s="144">
        <f t="shared" si="487"/>
        <v>0</v>
      </c>
      <c r="BW54" s="144">
        <f t="shared" si="487"/>
        <v>0</v>
      </c>
      <c r="BX54" s="144">
        <f t="shared" si="487"/>
        <v>0</v>
      </c>
      <c r="BY54" s="145"/>
      <c r="BZ54" s="143">
        <f t="array" ref="BZ54:CE54">B54:G54*$H$143:$M$143+U54:Z54*$H$144:$M$144</f>
        <v>0</v>
      </c>
      <c r="CA54" s="143">
        <v>0</v>
      </c>
      <c r="CB54" s="143">
        <v>0</v>
      </c>
      <c r="CC54" s="143">
        <v>0</v>
      </c>
      <c r="CD54" s="143">
        <v>0</v>
      </c>
      <c r="CE54" s="143">
        <v>0</v>
      </c>
      <c r="CF54" s="144">
        <f t="shared" ref="CF54:CK54" si="488">IF($A54="","",IF(BZ$132,IF(BZ54&gt;=$K$3,"Y","N"),"--"))</f>
      </c>
      <c r="CG54" s="144">
        <f t="shared" si="488"/>
      </c>
      <c r="CH54" s="144">
        <f t="shared" si="488"/>
      </c>
      <c r="CI54" s="144">
        <f t="shared" si="488"/>
      </c>
      <c r="CJ54" s="144">
        <f t="shared" si="488"/>
      </c>
      <c r="CK54" s="144">
        <f t="shared" si="488"/>
      </c>
      <c r="CL54" s="144">
        <f t="shared" ref="CL54:CQ54" si="489">IF(BZ54&gt;=$K$3,1,0)</f>
        <v>0</v>
      </c>
      <c r="CM54" s="144">
        <f t="shared" si="489"/>
        <v>0</v>
      </c>
      <c r="CN54" s="144">
        <f t="shared" si="489"/>
        <v>0</v>
      </c>
      <c r="CO54" s="144">
        <f t="shared" si="489"/>
        <v>0</v>
      </c>
      <c r="CP54" s="144">
        <f t="shared" si="489"/>
        <v>0</v>
      </c>
      <c r="CQ54" s="144">
        <f t="shared" si="489"/>
        <v>0</v>
      </c>
    </row>
    <row r="55" ht="14.25" customHeight="1" spans="1:95" x14ac:dyDescent="0.25">
      <c r="A55" s="85">
        <f>IF(ISBLANK(CT!A81),"",CT!A81)</f>
      </c>
      <c r="B55" s="143">
        <f>COCalc!AB54*100</f>
        <v>0</v>
      </c>
      <c r="C55" s="143">
        <f>COCalc!AC54*100</f>
        <v>0</v>
      </c>
      <c r="D55" s="143">
        <f>COCalc!AD54*100</f>
        <v>0</v>
      </c>
      <c r="E55" s="143">
        <f>COCalc!AE54*100</f>
        <v>0</v>
      </c>
      <c r="F55" s="143">
        <f>COCalc!AF54*100</f>
        <v>0</v>
      </c>
      <c r="G55" s="143">
        <f>COCalc!AG54*100</f>
        <v>0</v>
      </c>
      <c r="H55" s="144">
        <f t="shared" ref="H55:M55" si="490">IF($A55="","",IF(B$132,IF(B55&gt;=$K$3,"Y","N"),"--"))</f>
      </c>
      <c r="I55" s="144">
        <f t="shared" si="490"/>
      </c>
      <c r="J55" s="144">
        <f t="shared" si="490"/>
      </c>
      <c r="K55" s="144">
        <f t="shared" si="490"/>
      </c>
      <c r="L55" s="144">
        <f t="shared" si="490"/>
      </c>
      <c r="M55" s="144">
        <f t="shared" si="490"/>
      </c>
      <c r="N55" s="144">
        <f t="shared" ref="N55:S55" si="491">IF(B55&gt;=$K$3,1,0)</f>
        <v>0</v>
      </c>
      <c r="O55" s="144">
        <f t="shared" si="491"/>
        <v>0</v>
      </c>
      <c r="P55" s="144">
        <f t="shared" si="491"/>
        <v>0</v>
      </c>
      <c r="Q55" s="144">
        <f t="shared" si="491"/>
        <v>0</v>
      </c>
      <c r="R55" s="144">
        <f t="shared" si="491"/>
        <v>0</v>
      </c>
      <c r="S55" s="144">
        <f t="shared" si="491"/>
        <v>0</v>
      </c>
      <c r="T55" s="128"/>
      <c r="U55" s="143">
        <f>IF($A55="",0,LabActivity!AK81*100)</f>
        <v>0</v>
      </c>
      <c r="V55" s="143">
        <f>IF($A55="",0,LabActivity!AL81*100)</f>
        <v>0</v>
      </c>
      <c r="W55" s="143">
        <f>IF($A55="",0,LabActivity!AM81*100)</f>
        <v>0</v>
      </c>
      <c r="X55" s="143">
        <f>IF($A55="",0,LabActivity!AN81*100)</f>
        <v>0</v>
      </c>
      <c r="Y55" s="143">
        <f>IF($A55="",0,LabActivity!AO81*100)</f>
        <v>0</v>
      </c>
      <c r="Z55" s="143">
        <f>IF($A55="",0,LabActivity!AP81*100)</f>
        <v>0</v>
      </c>
      <c r="AA55" s="144">
        <f t="shared" ref="AA55:AF55" si="492">IF($A55="","",IF(U$132,IF(U55&gt;=$K$3,"Y","N"),"--"))</f>
      </c>
      <c r="AB55" s="144">
        <f t="shared" si="492"/>
      </c>
      <c r="AC55" s="144">
        <f t="shared" si="492"/>
      </c>
      <c r="AD55" s="144">
        <f t="shared" si="492"/>
      </c>
      <c r="AE55" s="144">
        <f t="shared" si="492"/>
      </c>
      <c r="AF55" s="144">
        <f t="shared" si="492"/>
      </c>
      <c r="AG55" s="144">
        <f t="shared" ref="AG55:AL55" si="493">IF(U55&gt;=$K$3,1,0)</f>
        <v>0</v>
      </c>
      <c r="AH55" s="144">
        <f t="shared" si="493"/>
        <v>0</v>
      </c>
      <c r="AI55" s="144">
        <f t="shared" si="493"/>
        <v>0</v>
      </c>
      <c r="AJ55" s="144">
        <f t="shared" si="493"/>
        <v>0</v>
      </c>
      <c r="AK55" s="144">
        <f t="shared" si="493"/>
        <v>0</v>
      </c>
      <c r="AL55" s="144">
        <f t="shared" si="493"/>
        <v>0</v>
      </c>
      <c r="AM55" s="128"/>
      <c r="AN55" s="143">
        <f>IF($A55="",0,COCalc!CC54*100)</f>
        <v>0</v>
      </c>
      <c r="AO55" s="143">
        <f>IF($A55="",0,COCalc!CD54*100)</f>
        <v>0</v>
      </c>
      <c r="AP55" s="143">
        <f>IF($A55="",0,COCalc!CE54*100)</f>
        <v>0</v>
      </c>
      <c r="AQ55" s="143">
        <f>IF($A55="",0,COCalc!CF54*100)</f>
        <v>0</v>
      </c>
      <c r="AR55" s="143">
        <f>IF($A55="",0,COCalc!CG54*100)</f>
        <v>0</v>
      </c>
      <c r="AS55" s="143">
        <f>IF($A55="",0,COCalc!CH54*100)</f>
        <v>0</v>
      </c>
      <c r="AT55" s="144">
        <f t="shared" ref="AT55:AY55" si="494">IF($A55="","",IF(AN$132,IF(AN55&gt;=$K$3,"Y","N"),"--"))</f>
      </c>
      <c r="AU55" s="144">
        <f t="shared" si="494"/>
      </c>
      <c r="AV55" s="144">
        <f t="shared" si="494"/>
      </c>
      <c r="AW55" s="144">
        <f t="shared" si="494"/>
      </c>
      <c r="AX55" s="144">
        <f t="shared" si="494"/>
      </c>
      <c r="AY55" s="144">
        <f t="shared" si="494"/>
      </c>
      <c r="AZ55" s="144">
        <f t="shared" ref="AZ55:BE55" si="495">IF(AN55&gt;=$K$3,1,0)</f>
        <v>0</v>
      </c>
      <c r="BA55" s="144">
        <f t="shared" si="495"/>
        <v>0</v>
      </c>
      <c r="BB55" s="144">
        <f t="shared" si="495"/>
        <v>0</v>
      </c>
      <c r="BC55" s="144">
        <f t="shared" si="495"/>
        <v>0</v>
      </c>
      <c r="BD55" s="144">
        <f t="shared" si="495"/>
        <v>0</v>
      </c>
      <c r="BE55" s="144">
        <f t="shared" si="495"/>
        <v>0</v>
      </c>
      <c r="BF55" s="145"/>
      <c r="BG55" s="143">
        <f>IF($A55="",0,COCalc_LabUnnorm!CC54*100)</f>
        <v>0</v>
      </c>
      <c r="BH55" s="143">
        <f>IF($A55="",0,COCalc_LabUnnorm!CD54*100)</f>
        <v>0</v>
      </c>
      <c r="BI55" s="143">
        <f>IF($A55="",0,COCalc_LabUnnorm!CE54*100)</f>
        <v>0</v>
      </c>
      <c r="BJ55" s="143">
        <f>IF($A55="",0,COCalc_LabUnnorm!CF54*100)</f>
        <v>0</v>
      </c>
      <c r="BK55" s="143">
        <f>IF($A55="",0,COCalc_LabUnnorm!CG54*100)</f>
        <v>0</v>
      </c>
      <c r="BL55" s="143">
        <f>IF($A55="",0,COCalc_LabUnnorm!CH54*100)</f>
        <v>0</v>
      </c>
      <c r="BM55" s="144">
        <f t="shared" ref="BM55:BR55" si="496">IF($A55="","",IF(BG$132,IF(BG55&gt;=$K$3,"Y","N"),"--"))</f>
      </c>
      <c r="BN55" s="144">
        <f t="shared" si="496"/>
      </c>
      <c r="BO55" s="144">
        <f t="shared" si="496"/>
      </c>
      <c r="BP55" s="144">
        <f t="shared" si="496"/>
      </c>
      <c r="BQ55" s="144">
        <f t="shared" si="496"/>
      </c>
      <c r="BR55" s="144">
        <f t="shared" si="496"/>
      </c>
      <c r="BS55" s="144">
        <f t="shared" ref="BS55:BX55" si="497">IF(BG55&gt;=$K$3,1,0)</f>
        <v>0</v>
      </c>
      <c r="BT55" s="144">
        <f t="shared" si="497"/>
        <v>0</v>
      </c>
      <c r="BU55" s="144">
        <f t="shared" si="497"/>
        <v>0</v>
      </c>
      <c r="BV55" s="144">
        <f t="shared" si="497"/>
        <v>0</v>
      </c>
      <c r="BW55" s="144">
        <f t="shared" si="497"/>
        <v>0</v>
      </c>
      <c r="BX55" s="144">
        <f t="shared" si="497"/>
        <v>0</v>
      </c>
      <c r="BY55" s="145"/>
      <c r="BZ55" s="143">
        <f t="array" ref="BZ55:CE55">B55:G55*$H$143:$M$143+U55:Z55*$H$144:$M$144</f>
        <v>0</v>
      </c>
      <c r="CA55" s="143">
        <v>0</v>
      </c>
      <c r="CB55" s="143">
        <v>0</v>
      </c>
      <c r="CC55" s="143">
        <v>0</v>
      </c>
      <c r="CD55" s="143">
        <v>0</v>
      </c>
      <c r="CE55" s="143">
        <v>0</v>
      </c>
      <c r="CF55" s="144">
        <f t="shared" ref="CF55:CK55" si="498">IF($A55="","",IF(BZ$132,IF(BZ55&gt;=$K$3,"Y","N"),"--"))</f>
      </c>
      <c r="CG55" s="144">
        <f t="shared" si="498"/>
      </c>
      <c r="CH55" s="144">
        <f t="shared" si="498"/>
      </c>
      <c r="CI55" s="144">
        <f t="shared" si="498"/>
      </c>
      <c r="CJ55" s="144">
        <f t="shared" si="498"/>
      </c>
      <c r="CK55" s="144">
        <f t="shared" si="498"/>
      </c>
      <c r="CL55" s="144">
        <f t="shared" ref="CL55:CQ55" si="499">IF(BZ55&gt;=$K$3,1,0)</f>
        <v>0</v>
      </c>
      <c r="CM55" s="144">
        <f t="shared" si="499"/>
        <v>0</v>
      </c>
      <c r="CN55" s="144">
        <f t="shared" si="499"/>
        <v>0</v>
      </c>
      <c r="CO55" s="144">
        <f t="shared" si="499"/>
        <v>0</v>
      </c>
      <c r="CP55" s="144">
        <f t="shared" si="499"/>
        <v>0</v>
      </c>
      <c r="CQ55" s="144">
        <f t="shared" si="499"/>
        <v>0</v>
      </c>
    </row>
    <row r="56" ht="14.25" customHeight="1" spans="1:95" x14ac:dyDescent="0.25">
      <c r="A56" s="85">
        <f>IF(ISBLANK(CT!A82),"",CT!A82)</f>
      </c>
      <c r="B56" s="143">
        <f>COCalc!AB55*100</f>
        <v>0</v>
      </c>
      <c r="C56" s="143">
        <f>COCalc!AC55*100</f>
        <v>0</v>
      </c>
      <c r="D56" s="143">
        <f>COCalc!AD55*100</f>
        <v>0</v>
      </c>
      <c r="E56" s="143">
        <f>COCalc!AE55*100</f>
        <v>0</v>
      </c>
      <c r="F56" s="143">
        <f>COCalc!AF55*100</f>
        <v>0</v>
      </c>
      <c r="G56" s="143">
        <f>COCalc!AG55*100</f>
        <v>0</v>
      </c>
      <c r="H56" s="144">
        <f t="shared" ref="H56:M56" si="500">IF($A56="","",IF(B$132,IF(B56&gt;=$K$3,"Y","N"),"--"))</f>
      </c>
      <c r="I56" s="144">
        <f t="shared" si="500"/>
      </c>
      <c r="J56" s="144">
        <f t="shared" si="500"/>
      </c>
      <c r="K56" s="144">
        <f t="shared" si="500"/>
      </c>
      <c r="L56" s="144">
        <f t="shared" si="500"/>
      </c>
      <c r="M56" s="144">
        <f t="shared" si="500"/>
      </c>
      <c r="N56" s="144">
        <f t="shared" ref="N56:S56" si="501">IF(B56&gt;=$K$3,1,0)</f>
        <v>0</v>
      </c>
      <c r="O56" s="144">
        <f t="shared" si="501"/>
        <v>0</v>
      </c>
      <c r="P56" s="144">
        <f t="shared" si="501"/>
        <v>0</v>
      </c>
      <c r="Q56" s="144">
        <f t="shared" si="501"/>
        <v>0</v>
      </c>
      <c r="R56" s="144">
        <f t="shared" si="501"/>
        <v>0</v>
      </c>
      <c r="S56" s="144">
        <f t="shared" si="501"/>
        <v>0</v>
      </c>
      <c r="T56" s="128"/>
      <c r="U56" s="143">
        <f>IF($A56="",0,LabActivity!AK82*100)</f>
        <v>0</v>
      </c>
      <c r="V56" s="143">
        <f>IF($A56="",0,LabActivity!AL82*100)</f>
        <v>0</v>
      </c>
      <c r="W56" s="143">
        <f>IF($A56="",0,LabActivity!AM82*100)</f>
        <v>0</v>
      </c>
      <c r="X56" s="143">
        <f>IF($A56="",0,LabActivity!AN82*100)</f>
        <v>0</v>
      </c>
      <c r="Y56" s="143">
        <f>IF($A56="",0,LabActivity!AO82*100)</f>
        <v>0</v>
      </c>
      <c r="Z56" s="143">
        <f>IF($A56="",0,LabActivity!AP82*100)</f>
        <v>0</v>
      </c>
      <c r="AA56" s="144">
        <f t="shared" ref="AA56:AF56" si="502">IF($A56="","",IF(U$132,IF(U56&gt;=$K$3,"Y","N"),"--"))</f>
      </c>
      <c r="AB56" s="144">
        <f t="shared" si="502"/>
      </c>
      <c r="AC56" s="144">
        <f t="shared" si="502"/>
      </c>
      <c r="AD56" s="144">
        <f t="shared" si="502"/>
      </c>
      <c r="AE56" s="144">
        <f t="shared" si="502"/>
      </c>
      <c r="AF56" s="144">
        <f t="shared" si="502"/>
      </c>
      <c r="AG56" s="144">
        <f t="shared" ref="AG56:AL56" si="503">IF(U56&gt;=$K$3,1,0)</f>
        <v>0</v>
      </c>
      <c r="AH56" s="144">
        <f t="shared" si="503"/>
        <v>0</v>
      </c>
      <c r="AI56" s="144">
        <f t="shared" si="503"/>
        <v>0</v>
      </c>
      <c r="AJ56" s="144">
        <f t="shared" si="503"/>
        <v>0</v>
      </c>
      <c r="AK56" s="144">
        <f t="shared" si="503"/>
        <v>0</v>
      </c>
      <c r="AL56" s="144">
        <f t="shared" si="503"/>
        <v>0</v>
      </c>
      <c r="AM56" s="128"/>
      <c r="AN56" s="143">
        <f>IF($A56="",0,COCalc!CC55*100)</f>
        <v>0</v>
      </c>
      <c r="AO56" s="143">
        <f>IF($A56="",0,COCalc!CD55*100)</f>
        <v>0</v>
      </c>
      <c r="AP56" s="143">
        <f>IF($A56="",0,COCalc!CE55*100)</f>
        <v>0</v>
      </c>
      <c r="AQ56" s="143">
        <f>IF($A56="",0,COCalc!CF55*100)</f>
        <v>0</v>
      </c>
      <c r="AR56" s="143">
        <f>IF($A56="",0,COCalc!CG55*100)</f>
        <v>0</v>
      </c>
      <c r="AS56" s="143">
        <f>IF($A56="",0,COCalc!CH55*100)</f>
        <v>0</v>
      </c>
      <c r="AT56" s="144">
        <f t="shared" ref="AT56:AY56" si="504">IF($A56="","",IF(AN$132,IF(AN56&gt;=$K$3,"Y","N"),"--"))</f>
      </c>
      <c r="AU56" s="144">
        <f t="shared" si="504"/>
      </c>
      <c r="AV56" s="144">
        <f t="shared" si="504"/>
      </c>
      <c r="AW56" s="144">
        <f t="shared" si="504"/>
      </c>
      <c r="AX56" s="144">
        <f t="shared" si="504"/>
      </c>
      <c r="AY56" s="144">
        <f t="shared" si="504"/>
      </c>
      <c r="AZ56" s="144">
        <f t="shared" ref="AZ56:BE56" si="505">IF(AN56&gt;=$K$3,1,0)</f>
        <v>0</v>
      </c>
      <c r="BA56" s="144">
        <f t="shared" si="505"/>
        <v>0</v>
      </c>
      <c r="BB56" s="144">
        <f t="shared" si="505"/>
        <v>0</v>
      </c>
      <c r="BC56" s="144">
        <f t="shared" si="505"/>
        <v>0</v>
      </c>
      <c r="BD56" s="144">
        <f t="shared" si="505"/>
        <v>0</v>
      </c>
      <c r="BE56" s="144">
        <f t="shared" si="505"/>
        <v>0</v>
      </c>
      <c r="BF56" s="145"/>
      <c r="BG56" s="143">
        <f>IF($A56="",0,COCalc_LabUnnorm!CC55*100)</f>
        <v>0</v>
      </c>
      <c r="BH56" s="143">
        <f>IF($A56="",0,COCalc_LabUnnorm!CD55*100)</f>
        <v>0</v>
      </c>
      <c r="BI56" s="143">
        <f>IF($A56="",0,COCalc_LabUnnorm!CE55*100)</f>
        <v>0</v>
      </c>
      <c r="BJ56" s="143">
        <f>IF($A56="",0,COCalc_LabUnnorm!CF55*100)</f>
        <v>0</v>
      </c>
      <c r="BK56" s="143">
        <f>IF($A56="",0,COCalc_LabUnnorm!CG55*100)</f>
        <v>0</v>
      </c>
      <c r="BL56" s="143">
        <f>IF($A56="",0,COCalc_LabUnnorm!CH55*100)</f>
        <v>0</v>
      </c>
      <c r="BM56" s="144">
        <f t="shared" ref="BM56:BR56" si="506">IF($A56="","",IF(BG$132,IF(BG56&gt;=$K$3,"Y","N"),"--"))</f>
      </c>
      <c r="BN56" s="144">
        <f t="shared" si="506"/>
      </c>
      <c r="BO56" s="144">
        <f t="shared" si="506"/>
      </c>
      <c r="BP56" s="144">
        <f t="shared" si="506"/>
      </c>
      <c r="BQ56" s="144">
        <f t="shared" si="506"/>
      </c>
      <c r="BR56" s="144">
        <f t="shared" si="506"/>
      </c>
      <c r="BS56" s="144">
        <f t="shared" ref="BS56:BX56" si="507">IF(BG56&gt;=$K$3,1,0)</f>
        <v>0</v>
      </c>
      <c r="BT56" s="144">
        <f t="shared" si="507"/>
        <v>0</v>
      </c>
      <c r="BU56" s="144">
        <f t="shared" si="507"/>
        <v>0</v>
      </c>
      <c r="BV56" s="144">
        <f t="shared" si="507"/>
        <v>0</v>
      </c>
      <c r="BW56" s="144">
        <f t="shared" si="507"/>
        <v>0</v>
      </c>
      <c r="BX56" s="144">
        <f t="shared" si="507"/>
        <v>0</v>
      </c>
      <c r="BY56" s="145"/>
      <c r="BZ56" s="143">
        <f t="array" ref="BZ56:CE56">B56:G56*$H$143:$M$143+U56:Z56*$H$144:$M$144</f>
        <v>0</v>
      </c>
      <c r="CA56" s="143">
        <v>0</v>
      </c>
      <c r="CB56" s="143">
        <v>0</v>
      </c>
      <c r="CC56" s="143">
        <v>0</v>
      </c>
      <c r="CD56" s="143">
        <v>0</v>
      </c>
      <c r="CE56" s="143">
        <v>0</v>
      </c>
      <c r="CF56" s="144">
        <f t="shared" ref="CF56:CK56" si="508">IF($A56="","",IF(BZ$132,IF(BZ56&gt;=$K$3,"Y","N"),"--"))</f>
      </c>
      <c r="CG56" s="144">
        <f t="shared" si="508"/>
      </c>
      <c r="CH56" s="144">
        <f t="shared" si="508"/>
      </c>
      <c r="CI56" s="144">
        <f t="shared" si="508"/>
      </c>
      <c r="CJ56" s="144">
        <f t="shared" si="508"/>
      </c>
      <c r="CK56" s="144">
        <f t="shared" si="508"/>
      </c>
      <c r="CL56" s="144">
        <f t="shared" ref="CL56:CQ56" si="509">IF(BZ56&gt;=$K$3,1,0)</f>
        <v>0</v>
      </c>
      <c r="CM56" s="144">
        <f t="shared" si="509"/>
        <v>0</v>
      </c>
      <c r="CN56" s="144">
        <f t="shared" si="509"/>
        <v>0</v>
      </c>
      <c r="CO56" s="144">
        <f t="shared" si="509"/>
        <v>0</v>
      </c>
      <c r="CP56" s="144">
        <f t="shared" si="509"/>
        <v>0</v>
      </c>
      <c r="CQ56" s="144">
        <f t="shared" si="509"/>
        <v>0</v>
      </c>
    </row>
    <row r="57" ht="14.25" customHeight="1" spans="1:95" x14ac:dyDescent="0.25">
      <c r="A57" s="85">
        <f>IF(ISBLANK(CT!A83),"",CT!A83)</f>
      </c>
      <c r="B57" s="143">
        <f>COCalc!AB56*100</f>
        <v>0</v>
      </c>
      <c r="C57" s="143">
        <f>COCalc!AC56*100</f>
        <v>0</v>
      </c>
      <c r="D57" s="143">
        <f>COCalc!AD56*100</f>
        <v>0</v>
      </c>
      <c r="E57" s="143">
        <f>COCalc!AE56*100</f>
        <v>0</v>
      </c>
      <c r="F57" s="143">
        <f>COCalc!AF56*100</f>
        <v>0</v>
      </c>
      <c r="G57" s="143">
        <f>COCalc!AG56*100</f>
        <v>0</v>
      </c>
      <c r="H57" s="144">
        <f t="shared" ref="H57:M57" si="510">IF($A57="","",IF(B$132,IF(B57&gt;=$K$3,"Y","N"),"--"))</f>
      </c>
      <c r="I57" s="144">
        <f t="shared" si="510"/>
      </c>
      <c r="J57" s="144">
        <f t="shared" si="510"/>
      </c>
      <c r="K57" s="144">
        <f t="shared" si="510"/>
      </c>
      <c r="L57" s="144">
        <f t="shared" si="510"/>
      </c>
      <c r="M57" s="144">
        <f t="shared" si="510"/>
      </c>
      <c r="N57" s="144">
        <f t="shared" ref="N57:S57" si="511">IF(B57&gt;=$K$3,1,0)</f>
        <v>0</v>
      </c>
      <c r="O57" s="144">
        <f t="shared" si="511"/>
        <v>0</v>
      </c>
      <c r="P57" s="144">
        <f t="shared" si="511"/>
        <v>0</v>
      </c>
      <c r="Q57" s="144">
        <f t="shared" si="511"/>
        <v>0</v>
      </c>
      <c r="R57" s="144">
        <f t="shared" si="511"/>
        <v>0</v>
      </c>
      <c r="S57" s="144">
        <f t="shared" si="511"/>
        <v>0</v>
      </c>
      <c r="T57" s="128"/>
      <c r="U57" s="143">
        <f>IF($A57="",0,LabActivity!AK83*100)</f>
        <v>0</v>
      </c>
      <c r="V57" s="143">
        <f>IF($A57="",0,LabActivity!AL83*100)</f>
        <v>0</v>
      </c>
      <c r="W57" s="143">
        <f>IF($A57="",0,LabActivity!AM83*100)</f>
        <v>0</v>
      </c>
      <c r="X57" s="143">
        <f>IF($A57="",0,LabActivity!AN83*100)</f>
        <v>0</v>
      </c>
      <c r="Y57" s="143">
        <f>IF($A57="",0,LabActivity!AO83*100)</f>
        <v>0</v>
      </c>
      <c r="Z57" s="143">
        <f>IF($A57="",0,LabActivity!AP83*100)</f>
        <v>0</v>
      </c>
      <c r="AA57" s="144">
        <f t="shared" ref="AA57:AF57" si="512">IF($A57="","",IF(U$132,IF(U57&gt;=$K$3,"Y","N"),"--"))</f>
      </c>
      <c r="AB57" s="144">
        <f t="shared" si="512"/>
      </c>
      <c r="AC57" s="144">
        <f t="shared" si="512"/>
      </c>
      <c r="AD57" s="144">
        <f t="shared" si="512"/>
      </c>
      <c r="AE57" s="144">
        <f t="shared" si="512"/>
      </c>
      <c r="AF57" s="144">
        <f t="shared" si="512"/>
      </c>
      <c r="AG57" s="144">
        <f t="shared" ref="AG57:AL57" si="513">IF(U57&gt;=$K$3,1,0)</f>
        <v>0</v>
      </c>
      <c r="AH57" s="144">
        <f t="shared" si="513"/>
        <v>0</v>
      </c>
      <c r="AI57" s="144">
        <f t="shared" si="513"/>
        <v>0</v>
      </c>
      <c r="AJ57" s="144">
        <f t="shared" si="513"/>
        <v>0</v>
      </c>
      <c r="AK57" s="144">
        <f t="shared" si="513"/>
        <v>0</v>
      </c>
      <c r="AL57" s="144">
        <f t="shared" si="513"/>
        <v>0</v>
      </c>
      <c r="AM57" s="128"/>
      <c r="AN57" s="143">
        <f>IF($A57="",0,COCalc!CC56*100)</f>
        <v>0</v>
      </c>
      <c r="AO57" s="143">
        <f>IF($A57="",0,COCalc!CD56*100)</f>
        <v>0</v>
      </c>
      <c r="AP57" s="143">
        <f>IF($A57="",0,COCalc!CE56*100)</f>
        <v>0</v>
      </c>
      <c r="AQ57" s="143">
        <f>IF($A57="",0,COCalc!CF56*100)</f>
        <v>0</v>
      </c>
      <c r="AR57" s="143">
        <f>IF($A57="",0,COCalc!CG56*100)</f>
        <v>0</v>
      </c>
      <c r="AS57" s="143">
        <f>IF($A57="",0,COCalc!CH56*100)</f>
        <v>0</v>
      </c>
      <c r="AT57" s="144">
        <f t="shared" ref="AT57:AY57" si="514">IF($A57="","",IF(AN$132,IF(AN57&gt;=$K$3,"Y","N"),"--"))</f>
      </c>
      <c r="AU57" s="144">
        <f t="shared" si="514"/>
      </c>
      <c r="AV57" s="144">
        <f t="shared" si="514"/>
      </c>
      <c r="AW57" s="144">
        <f t="shared" si="514"/>
      </c>
      <c r="AX57" s="144">
        <f t="shared" si="514"/>
      </c>
      <c r="AY57" s="144">
        <f t="shared" si="514"/>
      </c>
      <c r="AZ57" s="144">
        <f t="shared" ref="AZ57:BE57" si="515">IF(AN57&gt;=$K$3,1,0)</f>
        <v>0</v>
      </c>
      <c r="BA57" s="144">
        <f t="shared" si="515"/>
        <v>0</v>
      </c>
      <c r="BB57" s="144">
        <f t="shared" si="515"/>
        <v>0</v>
      </c>
      <c r="BC57" s="144">
        <f t="shared" si="515"/>
        <v>0</v>
      </c>
      <c r="BD57" s="144">
        <f t="shared" si="515"/>
        <v>0</v>
      </c>
      <c r="BE57" s="144">
        <f t="shared" si="515"/>
        <v>0</v>
      </c>
      <c r="BF57" s="145"/>
      <c r="BG57" s="143">
        <f>IF($A57="",0,COCalc_LabUnnorm!CC56*100)</f>
        <v>0</v>
      </c>
      <c r="BH57" s="143">
        <f>IF($A57="",0,COCalc_LabUnnorm!CD56*100)</f>
        <v>0</v>
      </c>
      <c r="BI57" s="143">
        <f>IF($A57="",0,COCalc_LabUnnorm!CE56*100)</f>
        <v>0</v>
      </c>
      <c r="BJ57" s="143">
        <f>IF($A57="",0,COCalc_LabUnnorm!CF56*100)</f>
        <v>0</v>
      </c>
      <c r="BK57" s="143">
        <f>IF($A57="",0,COCalc_LabUnnorm!CG56*100)</f>
        <v>0</v>
      </c>
      <c r="BL57" s="143">
        <f>IF($A57="",0,COCalc_LabUnnorm!CH56*100)</f>
        <v>0</v>
      </c>
      <c r="BM57" s="144">
        <f t="shared" ref="BM57:BR57" si="516">IF($A57="","",IF(BG$132,IF(BG57&gt;=$K$3,"Y","N"),"--"))</f>
      </c>
      <c r="BN57" s="144">
        <f t="shared" si="516"/>
      </c>
      <c r="BO57" s="144">
        <f t="shared" si="516"/>
      </c>
      <c r="BP57" s="144">
        <f t="shared" si="516"/>
      </c>
      <c r="BQ57" s="144">
        <f t="shared" si="516"/>
      </c>
      <c r="BR57" s="144">
        <f t="shared" si="516"/>
      </c>
      <c r="BS57" s="144">
        <f t="shared" ref="BS57:BX57" si="517">IF(BG57&gt;=$K$3,1,0)</f>
        <v>0</v>
      </c>
      <c r="BT57" s="144">
        <f t="shared" si="517"/>
        <v>0</v>
      </c>
      <c r="BU57" s="144">
        <f t="shared" si="517"/>
        <v>0</v>
      </c>
      <c r="BV57" s="144">
        <f t="shared" si="517"/>
        <v>0</v>
      </c>
      <c r="BW57" s="144">
        <f t="shared" si="517"/>
        <v>0</v>
      </c>
      <c r="BX57" s="144">
        <f t="shared" si="517"/>
        <v>0</v>
      </c>
      <c r="BY57" s="145"/>
      <c r="BZ57" s="143">
        <f t="array" ref="BZ57:CE57">B57:G57*$H$143:$M$143+U57:Z57*$H$144:$M$144</f>
        <v>0</v>
      </c>
      <c r="CA57" s="143">
        <v>0</v>
      </c>
      <c r="CB57" s="143">
        <v>0</v>
      </c>
      <c r="CC57" s="143">
        <v>0</v>
      </c>
      <c r="CD57" s="143">
        <v>0</v>
      </c>
      <c r="CE57" s="143">
        <v>0</v>
      </c>
      <c r="CF57" s="144">
        <f t="shared" ref="CF57:CK57" si="518">IF($A57="","",IF(BZ$132,IF(BZ57&gt;=$K$3,"Y","N"),"--"))</f>
      </c>
      <c r="CG57" s="144">
        <f t="shared" si="518"/>
      </c>
      <c r="CH57" s="144">
        <f t="shared" si="518"/>
      </c>
      <c r="CI57" s="144">
        <f t="shared" si="518"/>
      </c>
      <c r="CJ57" s="144">
        <f t="shared" si="518"/>
      </c>
      <c r="CK57" s="144">
        <f t="shared" si="518"/>
      </c>
      <c r="CL57" s="144">
        <f t="shared" ref="CL57:CQ57" si="519">IF(BZ57&gt;=$K$3,1,0)</f>
        <v>0</v>
      </c>
      <c r="CM57" s="144">
        <f t="shared" si="519"/>
        <v>0</v>
      </c>
      <c r="CN57" s="144">
        <f t="shared" si="519"/>
        <v>0</v>
      </c>
      <c r="CO57" s="144">
        <f t="shared" si="519"/>
        <v>0</v>
      </c>
      <c r="CP57" s="144">
        <f t="shared" si="519"/>
        <v>0</v>
      </c>
      <c r="CQ57" s="144">
        <f t="shared" si="519"/>
        <v>0</v>
      </c>
    </row>
    <row r="58" ht="14.25" customHeight="1" spans="1:95" x14ac:dyDescent="0.25">
      <c r="A58" s="85">
        <f>IF(ISBLANK(CT!A84),"",CT!A84)</f>
      </c>
      <c r="B58" s="143">
        <f>COCalc!AB57*100</f>
        <v>0</v>
      </c>
      <c r="C58" s="143">
        <f>COCalc!AC57*100</f>
        <v>0</v>
      </c>
      <c r="D58" s="143">
        <f>COCalc!AD57*100</f>
        <v>0</v>
      </c>
      <c r="E58" s="143">
        <f>COCalc!AE57*100</f>
        <v>0</v>
      </c>
      <c r="F58" s="143">
        <f>COCalc!AF57*100</f>
        <v>0</v>
      </c>
      <c r="G58" s="143">
        <f>COCalc!AG57*100</f>
        <v>0</v>
      </c>
      <c r="H58" s="144">
        <f t="shared" ref="H58:M58" si="520">IF($A58="","",IF(B$132,IF(B58&gt;=$K$3,"Y","N"),"--"))</f>
      </c>
      <c r="I58" s="144">
        <f t="shared" si="520"/>
      </c>
      <c r="J58" s="144">
        <f t="shared" si="520"/>
      </c>
      <c r="K58" s="144">
        <f t="shared" si="520"/>
      </c>
      <c r="L58" s="144">
        <f t="shared" si="520"/>
      </c>
      <c r="M58" s="144">
        <f t="shared" si="520"/>
      </c>
      <c r="N58" s="144">
        <f t="shared" ref="N58:S58" si="521">IF(B58&gt;=$K$3,1,0)</f>
        <v>0</v>
      </c>
      <c r="O58" s="144">
        <f t="shared" si="521"/>
        <v>0</v>
      </c>
      <c r="P58" s="144">
        <f t="shared" si="521"/>
        <v>0</v>
      </c>
      <c r="Q58" s="144">
        <f t="shared" si="521"/>
        <v>0</v>
      </c>
      <c r="R58" s="144">
        <f t="shared" si="521"/>
        <v>0</v>
      </c>
      <c r="S58" s="144">
        <f t="shared" si="521"/>
        <v>0</v>
      </c>
      <c r="T58" s="128"/>
      <c r="U58" s="143">
        <f>IF($A58="",0,LabActivity!AK84*100)</f>
        <v>0</v>
      </c>
      <c r="V58" s="143">
        <f>IF($A58="",0,LabActivity!AL84*100)</f>
        <v>0</v>
      </c>
      <c r="W58" s="143">
        <f>IF($A58="",0,LabActivity!AM84*100)</f>
        <v>0</v>
      </c>
      <c r="X58" s="143">
        <f>IF($A58="",0,LabActivity!AN84*100)</f>
        <v>0</v>
      </c>
      <c r="Y58" s="143">
        <f>IF($A58="",0,LabActivity!AO84*100)</f>
        <v>0</v>
      </c>
      <c r="Z58" s="143">
        <f>IF($A58="",0,LabActivity!AP84*100)</f>
        <v>0</v>
      </c>
      <c r="AA58" s="144">
        <f t="shared" ref="AA58:AF58" si="522">IF($A58="","",IF(U$132,IF(U58&gt;=$K$3,"Y","N"),"--"))</f>
      </c>
      <c r="AB58" s="144">
        <f t="shared" si="522"/>
      </c>
      <c r="AC58" s="144">
        <f t="shared" si="522"/>
      </c>
      <c r="AD58" s="144">
        <f t="shared" si="522"/>
      </c>
      <c r="AE58" s="144">
        <f t="shared" si="522"/>
      </c>
      <c r="AF58" s="144">
        <f t="shared" si="522"/>
      </c>
      <c r="AG58" s="144">
        <f t="shared" ref="AG58:AL58" si="523">IF(U58&gt;=$K$3,1,0)</f>
        <v>0</v>
      </c>
      <c r="AH58" s="144">
        <f t="shared" si="523"/>
        <v>0</v>
      </c>
      <c r="AI58" s="144">
        <f t="shared" si="523"/>
        <v>0</v>
      </c>
      <c r="AJ58" s="144">
        <f t="shared" si="523"/>
        <v>0</v>
      </c>
      <c r="AK58" s="144">
        <f t="shared" si="523"/>
        <v>0</v>
      </c>
      <c r="AL58" s="144">
        <f t="shared" si="523"/>
        <v>0</v>
      </c>
      <c r="AM58" s="128"/>
      <c r="AN58" s="143">
        <f>IF($A58="",0,COCalc!CC57*100)</f>
        <v>0</v>
      </c>
      <c r="AO58" s="143">
        <f>IF($A58="",0,COCalc!CD57*100)</f>
        <v>0</v>
      </c>
      <c r="AP58" s="143">
        <f>IF($A58="",0,COCalc!CE57*100)</f>
        <v>0</v>
      </c>
      <c r="AQ58" s="143">
        <f>IF($A58="",0,COCalc!CF57*100)</f>
        <v>0</v>
      </c>
      <c r="AR58" s="143">
        <f>IF($A58="",0,COCalc!CG57*100)</f>
        <v>0</v>
      </c>
      <c r="AS58" s="143">
        <f>IF($A58="",0,COCalc!CH57*100)</f>
        <v>0</v>
      </c>
      <c r="AT58" s="144">
        <f t="shared" ref="AT58:AY58" si="524">IF($A58="","",IF(AN$132,IF(AN58&gt;=$K$3,"Y","N"),"--"))</f>
      </c>
      <c r="AU58" s="144">
        <f t="shared" si="524"/>
      </c>
      <c r="AV58" s="144">
        <f t="shared" si="524"/>
      </c>
      <c r="AW58" s="144">
        <f t="shared" si="524"/>
      </c>
      <c r="AX58" s="144">
        <f t="shared" si="524"/>
      </c>
      <c r="AY58" s="144">
        <f t="shared" si="524"/>
      </c>
      <c r="AZ58" s="144">
        <f t="shared" ref="AZ58:BE58" si="525">IF(AN58&gt;=$K$3,1,0)</f>
        <v>0</v>
      </c>
      <c r="BA58" s="144">
        <f t="shared" si="525"/>
        <v>0</v>
      </c>
      <c r="BB58" s="144">
        <f t="shared" si="525"/>
        <v>0</v>
      </c>
      <c r="BC58" s="144">
        <f t="shared" si="525"/>
        <v>0</v>
      </c>
      <c r="BD58" s="144">
        <f t="shared" si="525"/>
        <v>0</v>
      </c>
      <c r="BE58" s="144">
        <f t="shared" si="525"/>
        <v>0</v>
      </c>
      <c r="BF58" s="145"/>
      <c r="BG58" s="143">
        <f>IF($A58="",0,COCalc_LabUnnorm!CC57*100)</f>
        <v>0</v>
      </c>
      <c r="BH58" s="143">
        <f>IF($A58="",0,COCalc_LabUnnorm!CD57*100)</f>
        <v>0</v>
      </c>
      <c r="BI58" s="143">
        <f>IF($A58="",0,COCalc_LabUnnorm!CE57*100)</f>
        <v>0</v>
      </c>
      <c r="BJ58" s="143">
        <f>IF($A58="",0,COCalc_LabUnnorm!CF57*100)</f>
        <v>0</v>
      </c>
      <c r="BK58" s="143">
        <f>IF($A58="",0,COCalc_LabUnnorm!CG57*100)</f>
        <v>0</v>
      </c>
      <c r="BL58" s="143">
        <f>IF($A58="",0,COCalc_LabUnnorm!CH57*100)</f>
        <v>0</v>
      </c>
      <c r="BM58" s="144">
        <f t="shared" ref="BM58:BR58" si="526">IF($A58="","",IF(BG$132,IF(BG58&gt;=$K$3,"Y","N"),"--"))</f>
      </c>
      <c r="BN58" s="144">
        <f t="shared" si="526"/>
      </c>
      <c r="BO58" s="144">
        <f t="shared" si="526"/>
      </c>
      <c r="BP58" s="144">
        <f t="shared" si="526"/>
      </c>
      <c r="BQ58" s="144">
        <f t="shared" si="526"/>
      </c>
      <c r="BR58" s="144">
        <f t="shared" si="526"/>
      </c>
      <c r="BS58" s="144">
        <f t="shared" ref="BS58:BX58" si="527">IF(BG58&gt;=$K$3,1,0)</f>
        <v>0</v>
      </c>
      <c r="BT58" s="144">
        <f t="shared" si="527"/>
        <v>0</v>
      </c>
      <c r="BU58" s="144">
        <f t="shared" si="527"/>
        <v>0</v>
      </c>
      <c r="BV58" s="144">
        <f t="shared" si="527"/>
        <v>0</v>
      </c>
      <c r="BW58" s="144">
        <f t="shared" si="527"/>
        <v>0</v>
      </c>
      <c r="BX58" s="144">
        <f t="shared" si="527"/>
        <v>0</v>
      </c>
      <c r="BY58" s="145"/>
      <c r="BZ58" s="143">
        <f t="array" ref="BZ58:CE58">B58:G58*$H$143:$M$143+U58:Z58*$H$144:$M$144</f>
        <v>0</v>
      </c>
      <c r="CA58" s="143">
        <v>0</v>
      </c>
      <c r="CB58" s="143">
        <v>0</v>
      </c>
      <c r="CC58" s="143">
        <v>0</v>
      </c>
      <c r="CD58" s="143">
        <v>0</v>
      </c>
      <c r="CE58" s="143">
        <v>0</v>
      </c>
      <c r="CF58" s="144">
        <f t="shared" ref="CF58:CK58" si="528">IF($A58="","",IF(BZ$132,IF(BZ58&gt;=$K$3,"Y","N"),"--"))</f>
      </c>
      <c r="CG58" s="144">
        <f t="shared" si="528"/>
      </c>
      <c r="CH58" s="144">
        <f t="shared" si="528"/>
      </c>
      <c r="CI58" s="144">
        <f t="shared" si="528"/>
      </c>
      <c r="CJ58" s="144">
        <f t="shared" si="528"/>
      </c>
      <c r="CK58" s="144">
        <f t="shared" si="528"/>
      </c>
      <c r="CL58" s="144">
        <f t="shared" ref="CL58:CQ58" si="529">IF(BZ58&gt;=$K$3,1,0)</f>
        <v>0</v>
      </c>
      <c r="CM58" s="144">
        <f t="shared" si="529"/>
        <v>0</v>
      </c>
      <c r="CN58" s="144">
        <f t="shared" si="529"/>
        <v>0</v>
      </c>
      <c r="CO58" s="144">
        <f t="shared" si="529"/>
        <v>0</v>
      </c>
      <c r="CP58" s="144">
        <f t="shared" si="529"/>
        <v>0</v>
      </c>
      <c r="CQ58" s="144">
        <f t="shared" si="529"/>
        <v>0</v>
      </c>
    </row>
    <row r="59" ht="14.25" customHeight="1" spans="1:95" x14ac:dyDescent="0.25">
      <c r="A59" s="85">
        <f>IF(ISBLANK(CT!A85),"",CT!A85)</f>
      </c>
      <c r="B59" s="143">
        <f>COCalc!AB58*100</f>
        <v>0</v>
      </c>
      <c r="C59" s="143">
        <f>COCalc!AC58*100</f>
        <v>0</v>
      </c>
      <c r="D59" s="143">
        <f>COCalc!AD58*100</f>
        <v>0</v>
      </c>
      <c r="E59" s="143">
        <f>COCalc!AE58*100</f>
        <v>0</v>
      </c>
      <c r="F59" s="143">
        <f>COCalc!AF58*100</f>
        <v>0</v>
      </c>
      <c r="G59" s="143">
        <f>COCalc!AG58*100</f>
        <v>0</v>
      </c>
      <c r="H59" s="144">
        <f t="shared" ref="H59:M59" si="530">IF($A59="","",IF(B$132,IF(B59&gt;=$K$3,"Y","N"),"--"))</f>
      </c>
      <c r="I59" s="144">
        <f t="shared" si="530"/>
      </c>
      <c r="J59" s="144">
        <f t="shared" si="530"/>
      </c>
      <c r="K59" s="144">
        <f t="shared" si="530"/>
      </c>
      <c r="L59" s="144">
        <f t="shared" si="530"/>
      </c>
      <c r="M59" s="144">
        <f t="shared" si="530"/>
      </c>
      <c r="N59" s="144">
        <f t="shared" ref="N59:S59" si="531">IF(B59&gt;=$K$3,1,0)</f>
        <v>0</v>
      </c>
      <c r="O59" s="144">
        <f t="shared" si="531"/>
        <v>0</v>
      </c>
      <c r="P59" s="144">
        <f t="shared" si="531"/>
        <v>0</v>
      </c>
      <c r="Q59" s="144">
        <f t="shared" si="531"/>
        <v>0</v>
      </c>
      <c r="R59" s="144">
        <f t="shared" si="531"/>
        <v>0</v>
      </c>
      <c r="S59" s="144">
        <f t="shared" si="531"/>
        <v>0</v>
      </c>
      <c r="T59" s="128"/>
      <c r="U59" s="143">
        <f>IF($A59="",0,LabActivity!AK85*100)</f>
        <v>0</v>
      </c>
      <c r="V59" s="143">
        <f>IF($A59="",0,LabActivity!AL85*100)</f>
        <v>0</v>
      </c>
      <c r="W59" s="143">
        <f>IF($A59="",0,LabActivity!AM85*100)</f>
        <v>0</v>
      </c>
      <c r="X59" s="143">
        <f>IF($A59="",0,LabActivity!AN85*100)</f>
        <v>0</v>
      </c>
      <c r="Y59" s="143">
        <f>IF($A59="",0,LabActivity!AO85*100)</f>
        <v>0</v>
      </c>
      <c r="Z59" s="143">
        <f>IF($A59="",0,LabActivity!AP85*100)</f>
        <v>0</v>
      </c>
      <c r="AA59" s="144">
        <f t="shared" ref="AA59:AF59" si="532">IF($A59="","",IF(U$132,IF(U59&gt;=$K$3,"Y","N"),"--"))</f>
      </c>
      <c r="AB59" s="144">
        <f t="shared" si="532"/>
      </c>
      <c r="AC59" s="144">
        <f t="shared" si="532"/>
      </c>
      <c r="AD59" s="144">
        <f t="shared" si="532"/>
      </c>
      <c r="AE59" s="144">
        <f t="shared" si="532"/>
      </c>
      <c r="AF59" s="144">
        <f t="shared" si="532"/>
      </c>
      <c r="AG59" s="144">
        <f t="shared" ref="AG59:AL59" si="533">IF(U59&gt;=$K$3,1,0)</f>
        <v>0</v>
      </c>
      <c r="AH59" s="144">
        <f t="shared" si="533"/>
        <v>0</v>
      </c>
      <c r="AI59" s="144">
        <f t="shared" si="533"/>
        <v>0</v>
      </c>
      <c r="AJ59" s="144">
        <f t="shared" si="533"/>
        <v>0</v>
      </c>
      <c r="AK59" s="144">
        <f t="shared" si="533"/>
        <v>0</v>
      </c>
      <c r="AL59" s="144">
        <f t="shared" si="533"/>
        <v>0</v>
      </c>
      <c r="AM59" s="128"/>
      <c r="AN59" s="143">
        <f>IF($A59="",0,COCalc!CC58*100)</f>
        <v>0</v>
      </c>
      <c r="AO59" s="143">
        <f>IF($A59="",0,COCalc!CD58*100)</f>
        <v>0</v>
      </c>
      <c r="AP59" s="143">
        <f>IF($A59="",0,COCalc!CE58*100)</f>
        <v>0</v>
      </c>
      <c r="AQ59" s="143">
        <f>IF($A59="",0,COCalc!CF58*100)</f>
        <v>0</v>
      </c>
      <c r="AR59" s="143">
        <f>IF($A59="",0,COCalc!CG58*100)</f>
        <v>0</v>
      </c>
      <c r="AS59" s="143">
        <f>IF($A59="",0,COCalc!CH58*100)</f>
        <v>0</v>
      </c>
      <c r="AT59" s="144">
        <f t="shared" ref="AT59:AY59" si="534">IF($A59="","",IF(AN$132,IF(AN59&gt;=$K$3,"Y","N"),"--"))</f>
      </c>
      <c r="AU59" s="144">
        <f t="shared" si="534"/>
      </c>
      <c r="AV59" s="144">
        <f t="shared" si="534"/>
      </c>
      <c r="AW59" s="144">
        <f t="shared" si="534"/>
      </c>
      <c r="AX59" s="144">
        <f t="shared" si="534"/>
      </c>
      <c r="AY59" s="144">
        <f t="shared" si="534"/>
      </c>
      <c r="AZ59" s="144">
        <f t="shared" ref="AZ59:BE59" si="535">IF(AN59&gt;=$K$3,1,0)</f>
        <v>0</v>
      </c>
      <c r="BA59" s="144">
        <f t="shared" si="535"/>
        <v>0</v>
      </c>
      <c r="BB59" s="144">
        <f t="shared" si="535"/>
        <v>0</v>
      </c>
      <c r="BC59" s="144">
        <f t="shared" si="535"/>
        <v>0</v>
      </c>
      <c r="BD59" s="144">
        <f t="shared" si="535"/>
        <v>0</v>
      </c>
      <c r="BE59" s="144">
        <f t="shared" si="535"/>
        <v>0</v>
      </c>
      <c r="BF59" s="145"/>
      <c r="BG59" s="143">
        <f>IF($A59="",0,COCalc_LabUnnorm!CC58*100)</f>
        <v>0</v>
      </c>
      <c r="BH59" s="143">
        <f>IF($A59="",0,COCalc_LabUnnorm!CD58*100)</f>
        <v>0</v>
      </c>
      <c r="BI59" s="143">
        <f>IF($A59="",0,COCalc_LabUnnorm!CE58*100)</f>
        <v>0</v>
      </c>
      <c r="BJ59" s="143">
        <f>IF($A59="",0,COCalc_LabUnnorm!CF58*100)</f>
        <v>0</v>
      </c>
      <c r="BK59" s="143">
        <f>IF($A59="",0,COCalc_LabUnnorm!CG58*100)</f>
        <v>0</v>
      </c>
      <c r="BL59" s="143">
        <f>IF($A59="",0,COCalc_LabUnnorm!CH58*100)</f>
        <v>0</v>
      </c>
      <c r="BM59" s="144">
        <f t="shared" ref="BM59:BR59" si="536">IF($A59="","",IF(BG$132,IF(BG59&gt;=$K$3,"Y","N"),"--"))</f>
      </c>
      <c r="BN59" s="144">
        <f t="shared" si="536"/>
      </c>
      <c r="BO59" s="144">
        <f t="shared" si="536"/>
      </c>
      <c r="BP59" s="144">
        <f t="shared" si="536"/>
      </c>
      <c r="BQ59" s="144">
        <f t="shared" si="536"/>
      </c>
      <c r="BR59" s="144">
        <f t="shared" si="536"/>
      </c>
      <c r="BS59" s="144">
        <f t="shared" ref="BS59:BX59" si="537">IF(BG59&gt;=$K$3,1,0)</f>
        <v>0</v>
      </c>
      <c r="BT59" s="144">
        <f t="shared" si="537"/>
        <v>0</v>
      </c>
      <c r="BU59" s="144">
        <f t="shared" si="537"/>
        <v>0</v>
      </c>
      <c r="BV59" s="144">
        <f t="shared" si="537"/>
        <v>0</v>
      </c>
      <c r="BW59" s="144">
        <f t="shared" si="537"/>
        <v>0</v>
      </c>
      <c r="BX59" s="144">
        <f t="shared" si="537"/>
        <v>0</v>
      </c>
      <c r="BY59" s="145"/>
      <c r="BZ59" s="143">
        <f t="array" ref="BZ59:CE59">B59:G59*$H$143:$M$143+U59:Z59*$H$144:$M$144</f>
        <v>0</v>
      </c>
      <c r="CA59" s="143">
        <v>0</v>
      </c>
      <c r="CB59" s="143">
        <v>0</v>
      </c>
      <c r="CC59" s="143">
        <v>0</v>
      </c>
      <c r="CD59" s="143">
        <v>0</v>
      </c>
      <c r="CE59" s="143">
        <v>0</v>
      </c>
      <c r="CF59" s="144">
        <f t="shared" ref="CF59:CK59" si="538">IF($A59="","",IF(BZ$132,IF(BZ59&gt;=$K$3,"Y","N"),"--"))</f>
      </c>
      <c r="CG59" s="144">
        <f t="shared" si="538"/>
      </c>
      <c r="CH59" s="144">
        <f t="shared" si="538"/>
      </c>
      <c r="CI59" s="144">
        <f t="shared" si="538"/>
      </c>
      <c r="CJ59" s="144">
        <f t="shared" si="538"/>
      </c>
      <c r="CK59" s="144">
        <f t="shared" si="538"/>
      </c>
      <c r="CL59" s="144">
        <f t="shared" ref="CL59:CQ59" si="539">IF(BZ59&gt;=$K$3,1,0)</f>
        <v>0</v>
      </c>
      <c r="CM59" s="144">
        <f t="shared" si="539"/>
        <v>0</v>
      </c>
      <c r="CN59" s="144">
        <f t="shared" si="539"/>
        <v>0</v>
      </c>
      <c r="CO59" s="144">
        <f t="shared" si="539"/>
        <v>0</v>
      </c>
      <c r="CP59" s="144">
        <f t="shared" si="539"/>
        <v>0</v>
      </c>
      <c r="CQ59" s="144">
        <f t="shared" si="539"/>
        <v>0</v>
      </c>
    </row>
    <row r="60" ht="14.25" customHeight="1" spans="1:95" x14ac:dyDescent="0.25">
      <c r="A60" s="85">
        <f>IF(ISBLANK(CT!A86),"",CT!A86)</f>
      </c>
      <c r="B60" s="143">
        <f>COCalc!AB59*100</f>
        <v>0</v>
      </c>
      <c r="C60" s="143">
        <f>COCalc!AC59*100</f>
        <v>0</v>
      </c>
      <c r="D60" s="143">
        <f>COCalc!AD59*100</f>
        <v>0</v>
      </c>
      <c r="E60" s="143">
        <f>COCalc!AE59*100</f>
        <v>0</v>
      </c>
      <c r="F60" s="143">
        <f>COCalc!AF59*100</f>
        <v>0</v>
      </c>
      <c r="G60" s="143">
        <f>COCalc!AG59*100</f>
        <v>0</v>
      </c>
      <c r="H60" s="144">
        <f t="shared" ref="H60:M60" si="540">IF($A60="","",IF(B$132,IF(B60&gt;=$K$3,"Y","N"),"--"))</f>
      </c>
      <c r="I60" s="144">
        <f t="shared" si="540"/>
      </c>
      <c r="J60" s="144">
        <f t="shared" si="540"/>
      </c>
      <c r="K60" s="144">
        <f t="shared" si="540"/>
      </c>
      <c r="L60" s="144">
        <f t="shared" si="540"/>
      </c>
      <c r="M60" s="144">
        <f t="shared" si="540"/>
      </c>
      <c r="N60" s="144">
        <f t="shared" ref="N60:S60" si="541">IF(B60&gt;=$K$3,1,0)</f>
        <v>0</v>
      </c>
      <c r="O60" s="144">
        <f t="shared" si="541"/>
        <v>0</v>
      </c>
      <c r="P60" s="144">
        <f t="shared" si="541"/>
        <v>0</v>
      </c>
      <c r="Q60" s="144">
        <f t="shared" si="541"/>
        <v>0</v>
      </c>
      <c r="R60" s="144">
        <f t="shared" si="541"/>
        <v>0</v>
      </c>
      <c r="S60" s="144">
        <f t="shared" si="541"/>
        <v>0</v>
      </c>
      <c r="T60" s="128"/>
      <c r="U60" s="143">
        <f>IF($A60="",0,LabActivity!AK86*100)</f>
        <v>0</v>
      </c>
      <c r="V60" s="143">
        <f>IF($A60="",0,LabActivity!AL86*100)</f>
        <v>0</v>
      </c>
      <c r="W60" s="143">
        <f>IF($A60="",0,LabActivity!AM86*100)</f>
        <v>0</v>
      </c>
      <c r="X60" s="143">
        <f>IF($A60="",0,LabActivity!AN86*100)</f>
        <v>0</v>
      </c>
      <c r="Y60" s="143">
        <f>IF($A60="",0,LabActivity!AO86*100)</f>
        <v>0</v>
      </c>
      <c r="Z60" s="143">
        <f>IF($A60="",0,LabActivity!AP86*100)</f>
        <v>0</v>
      </c>
      <c r="AA60" s="144">
        <f t="shared" ref="AA60:AF60" si="542">IF($A60="","",IF(U$132,IF(U60&gt;=$K$3,"Y","N"),"--"))</f>
      </c>
      <c r="AB60" s="144">
        <f t="shared" si="542"/>
      </c>
      <c r="AC60" s="144">
        <f t="shared" si="542"/>
      </c>
      <c r="AD60" s="144">
        <f t="shared" si="542"/>
      </c>
      <c r="AE60" s="144">
        <f t="shared" si="542"/>
      </c>
      <c r="AF60" s="144">
        <f t="shared" si="542"/>
      </c>
      <c r="AG60" s="144">
        <f t="shared" ref="AG60:AL60" si="543">IF(U60&gt;=$K$3,1,0)</f>
        <v>0</v>
      </c>
      <c r="AH60" s="144">
        <f t="shared" si="543"/>
        <v>0</v>
      </c>
      <c r="AI60" s="144">
        <f t="shared" si="543"/>
        <v>0</v>
      </c>
      <c r="AJ60" s="144">
        <f t="shared" si="543"/>
        <v>0</v>
      </c>
      <c r="AK60" s="144">
        <f t="shared" si="543"/>
        <v>0</v>
      </c>
      <c r="AL60" s="144">
        <f t="shared" si="543"/>
        <v>0</v>
      </c>
      <c r="AM60" s="128"/>
      <c r="AN60" s="143">
        <f>IF($A60="",0,COCalc!CC59*100)</f>
        <v>0</v>
      </c>
      <c r="AO60" s="143">
        <f>IF($A60="",0,COCalc!CD59*100)</f>
        <v>0</v>
      </c>
      <c r="AP60" s="143">
        <f>IF($A60="",0,COCalc!CE59*100)</f>
        <v>0</v>
      </c>
      <c r="AQ60" s="143">
        <f>IF($A60="",0,COCalc!CF59*100)</f>
        <v>0</v>
      </c>
      <c r="AR60" s="143">
        <f>IF($A60="",0,COCalc!CG59*100)</f>
        <v>0</v>
      </c>
      <c r="AS60" s="143">
        <f>IF($A60="",0,COCalc!CH59*100)</f>
        <v>0</v>
      </c>
      <c r="AT60" s="144">
        <f t="shared" ref="AT60:AY60" si="544">IF($A60="","",IF(AN$132,IF(AN60&gt;=$K$3,"Y","N"),"--"))</f>
      </c>
      <c r="AU60" s="144">
        <f t="shared" si="544"/>
      </c>
      <c r="AV60" s="144">
        <f t="shared" si="544"/>
      </c>
      <c r="AW60" s="144">
        <f t="shared" si="544"/>
      </c>
      <c r="AX60" s="144">
        <f t="shared" si="544"/>
      </c>
      <c r="AY60" s="144">
        <f t="shared" si="544"/>
      </c>
      <c r="AZ60" s="144">
        <f t="shared" ref="AZ60:BE60" si="545">IF(AN60&gt;=$K$3,1,0)</f>
        <v>0</v>
      </c>
      <c r="BA60" s="144">
        <f t="shared" si="545"/>
        <v>0</v>
      </c>
      <c r="BB60" s="144">
        <f t="shared" si="545"/>
        <v>0</v>
      </c>
      <c r="BC60" s="144">
        <f t="shared" si="545"/>
        <v>0</v>
      </c>
      <c r="BD60" s="144">
        <f t="shared" si="545"/>
        <v>0</v>
      </c>
      <c r="BE60" s="144">
        <f t="shared" si="545"/>
        <v>0</v>
      </c>
      <c r="BF60" s="145"/>
      <c r="BG60" s="143">
        <f>IF($A60="",0,COCalc_LabUnnorm!CC59*100)</f>
        <v>0</v>
      </c>
      <c r="BH60" s="143">
        <f>IF($A60="",0,COCalc_LabUnnorm!CD59*100)</f>
        <v>0</v>
      </c>
      <c r="BI60" s="143">
        <f>IF($A60="",0,COCalc_LabUnnorm!CE59*100)</f>
        <v>0</v>
      </c>
      <c r="BJ60" s="143">
        <f>IF($A60="",0,COCalc_LabUnnorm!CF59*100)</f>
        <v>0</v>
      </c>
      <c r="BK60" s="143">
        <f>IF($A60="",0,COCalc_LabUnnorm!CG59*100)</f>
        <v>0</v>
      </c>
      <c r="BL60" s="143">
        <f>IF($A60="",0,COCalc_LabUnnorm!CH59*100)</f>
        <v>0</v>
      </c>
      <c r="BM60" s="144">
        <f t="shared" ref="BM60:BR60" si="546">IF($A60="","",IF(BG$132,IF(BG60&gt;=$K$3,"Y","N"),"--"))</f>
      </c>
      <c r="BN60" s="144">
        <f t="shared" si="546"/>
      </c>
      <c r="BO60" s="144">
        <f t="shared" si="546"/>
      </c>
      <c r="BP60" s="144">
        <f t="shared" si="546"/>
      </c>
      <c r="BQ60" s="144">
        <f t="shared" si="546"/>
      </c>
      <c r="BR60" s="144">
        <f t="shared" si="546"/>
      </c>
      <c r="BS60" s="144">
        <f t="shared" ref="BS60:BX60" si="547">IF(BG60&gt;=$K$3,1,0)</f>
        <v>0</v>
      </c>
      <c r="BT60" s="144">
        <f t="shared" si="547"/>
        <v>0</v>
      </c>
      <c r="BU60" s="144">
        <f t="shared" si="547"/>
        <v>0</v>
      </c>
      <c r="BV60" s="144">
        <f t="shared" si="547"/>
        <v>0</v>
      </c>
      <c r="BW60" s="144">
        <f t="shared" si="547"/>
        <v>0</v>
      </c>
      <c r="BX60" s="144">
        <f t="shared" si="547"/>
        <v>0</v>
      </c>
      <c r="BY60" s="145"/>
      <c r="BZ60" s="143">
        <f t="array" ref="BZ60:CE60">B60:G60*$H$143:$M$143+U60:Z60*$H$144:$M$144</f>
        <v>0</v>
      </c>
      <c r="CA60" s="143">
        <v>0</v>
      </c>
      <c r="CB60" s="143">
        <v>0</v>
      </c>
      <c r="CC60" s="143">
        <v>0</v>
      </c>
      <c r="CD60" s="143">
        <v>0</v>
      </c>
      <c r="CE60" s="143">
        <v>0</v>
      </c>
      <c r="CF60" s="144">
        <f t="shared" ref="CF60:CK60" si="548">IF($A60="","",IF(BZ$132,IF(BZ60&gt;=$K$3,"Y","N"),"--"))</f>
      </c>
      <c r="CG60" s="144">
        <f t="shared" si="548"/>
      </c>
      <c r="CH60" s="144">
        <f t="shared" si="548"/>
      </c>
      <c r="CI60" s="144">
        <f t="shared" si="548"/>
      </c>
      <c r="CJ60" s="144">
        <f t="shared" si="548"/>
      </c>
      <c r="CK60" s="144">
        <f t="shared" si="548"/>
      </c>
      <c r="CL60" s="144">
        <f t="shared" ref="CL60:CQ60" si="549">IF(BZ60&gt;=$K$3,1,0)</f>
        <v>0</v>
      </c>
      <c r="CM60" s="144">
        <f t="shared" si="549"/>
        <v>0</v>
      </c>
      <c r="CN60" s="144">
        <f t="shared" si="549"/>
        <v>0</v>
      </c>
      <c r="CO60" s="144">
        <f t="shared" si="549"/>
        <v>0</v>
      </c>
      <c r="CP60" s="144">
        <f t="shared" si="549"/>
        <v>0</v>
      </c>
      <c r="CQ60" s="144">
        <f t="shared" si="549"/>
        <v>0</v>
      </c>
    </row>
    <row r="61" ht="14.25" customHeight="1" spans="1:95" x14ac:dyDescent="0.25">
      <c r="A61" s="85">
        <f>IF(ISBLANK(CT!A87),"",CT!A87)</f>
      </c>
      <c r="B61" s="143">
        <f>COCalc!AB60*100</f>
        <v>0</v>
      </c>
      <c r="C61" s="143">
        <f>COCalc!AC60*100</f>
        <v>0</v>
      </c>
      <c r="D61" s="143">
        <f>COCalc!AD60*100</f>
        <v>0</v>
      </c>
      <c r="E61" s="143">
        <f>COCalc!AE60*100</f>
        <v>0</v>
      </c>
      <c r="F61" s="143">
        <f>COCalc!AF60*100</f>
        <v>0</v>
      </c>
      <c r="G61" s="143">
        <f>COCalc!AG60*100</f>
        <v>0</v>
      </c>
      <c r="H61" s="144">
        <f t="shared" ref="H61:M61" si="550">IF($A61="","",IF(B$132,IF(B61&gt;=$K$3,"Y","N"),"--"))</f>
      </c>
      <c r="I61" s="144">
        <f t="shared" si="550"/>
      </c>
      <c r="J61" s="144">
        <f t="shared" si="550"/>
      </c>
      <c r="K61" s="144">
        <f t="shared" si="550"/>
      </c>
      <c r="L61" s="144">
        <f t="shared" si="550"/>
      </c>
      <c r="M61" s="144">
        <f t="shared" si="550"/>
      </c>
      <c r="N61" s="144">
        <f t="shared" ref="N61:S61" si="551">IF(B61&gt;=$K$3,1,0)</f>
        <v>0</v>
      </c>
      <c r="O61" s="144">
        <f t="shared" si="551"/>
        <v>0</v>
      </c>
      <c r="P61" s="144">
        <f t="shared" si="551"/>
        <v>0</v>
      </c>
      <c r="Q61" s="144">
        <f t="shared" si="551"/>
        <v>0</v>
      </c>
      <c r="R61" s="144">
        <f t="shared" si="551"/>
        <v>0</v>
      </c>
      <c r="S61" s="144">
        <f t="shared" si="551"/>
        <v>0</v>
      </c>
      <c r="T61" s="128"/>
      <c r="U61" s="143">
        <f>IF($A61="",0,LabActivity!AK87*100)</f>
        <v>0</v>
      </c>
      <c r="V61" s="143">
        <f>IF($A61="",0,LabActivity!AL87*100)</f>
        <v>0</v>
      </c>
      <c r="W61" s="143">
        <f>IF($A61="",0,LabActivity!AM87*100)</f>
        <v>0</v>
      </c>
      <c r="X61" s="143">
        <f>IF($A61="",0,LabActivity!AN87*100)</f>
        <v>0</v>
      </c>
      <c r="Y61" s="143">
        <f>IF($A61="",0,LabActivity!AO87*100)</f>
        <v>0</v>
      </c>
      <c r="Z61" s="143">
        <f>IF($A61="",0,LabActivity!AP87*100)</f>
        <v>0</v>
      </c>
      <c r="AA61" s="144">
        <f t="shared" ref="AA61:AF61" si="552">IF($A61="","",IF(U$132,IF(U61&gt;=$K$3,"Y","N"),"--"))</f>
      </c>
      <c r="AB61" s="144">
        <f t="shared" si="552"/>
      </c>
      <c r="AC61" s="144">
        <f t="shared" si="552"/>
      </c>
      <c r="AD61" s="144">
        <f t="shared" si="552"/>
      </c>
      <c r="AE61" s="144">
        <f t="shared" si="552"/>
      </c>
      <c r="AF61" s="144">
        <f t="shared" si="552"/>
      </c>
      <c r="AG61" s="144">
        <f t="shared" ref="AG61:AL61" si="553">IF(U61&gt;=$K$3,1,0)</f>
        <v>0</v>
      </c>
      <c r="AH61" s="144">
        <f t="shared" si="553"/>
        <v>0</v>
      </c>
      <c r="AI61" s="144">
        <f t="shared" si="553"/>
        <v>0</v>
      </c>
      <c r="AJ61" s="144">
        <f t="shared" si="553"/>
        <v>0</v>
      </c>
      <c r="AK61" s="144">
        <f t="shared" si="553"/>
        <v>0</v>
      </c>
      <c r="AL61" s="144">
        <f t="shared" si="553"/>
        <v>0</v>
      </c>
      <c r="AM61" s="128"/>
      <c r="AN61" s="143">
        <f>IF($A61="",0,COCalc!CC60*100)</f>
        <v>0</v>
      </c>
      <c r="AO61" s="143">
        <f>IF($A61="",0,COCalc!CD60*100)</f>
        <v>0</v>
      </c>
      <c r="AP61" s="143">
        <f>IF($A61="",0,COCalc!CE60*100)</f>
        <v>0</v>
      </c>
      <c r="AQ61" s="143">
        <f>IF($A61="",0,COCalc!CF60*100)</f>
        <v>0</v>
      </c>
      <c r="AR61" s="143">
        <f>IF($A61="",0,COCalc!CG60*100)</f>
        <v>0</v>
      </c>
      <c r="AS61" s="143">
        <f>IF($A61="",0,COCalc!CH60*100)</f>
        <v>0</v>
      </c>
      <c r="AT61" s="144">
        <f t="shared" ref="AT61:AY61" si="554">IF($A61="","",IF(AN$132,IF(AN61&gt;=$K$3,"Y","N"),"--"))</f>
      </c>
      <c r="AU61" s="144">
        <f t="shared" si="554"/>
      </c>
      <c r="AV61" s="144">
        <f t="shared" si="554"/>
      </c>
      <c r="AW61" s="144">
        <f t="shared" si="554"/>
      </c>
      <c r="AX61" s="144">
        <f t="shared" si="554"/>
      </c>
      <c r="AY61" s="144">
        <f t="shared" si="554"/>
      </c>
      <c r="AZ61" s="144">
        <f t="shared" ref="AZ61:BE61" si="555">IF(AN61&gt;=$K$3,1,0)</f>
        <v>0</v>
      </c>
      <c r="BA61" s="144">
        <f t="shared" si="555"/>
        <v>0</v>
      </c>
      <c r="BB61" s="144">
        <f t="shared" si="555"/>
        <v>0</v>
      </c>
      <c r="BC61" s="144">
        <f t="shared" si="555"/>
        <v>0</v>
      </c>
      <c r="BD61" s="144">
        <f t="shared" si="555"/>
        <v>0</v>
      </c>
      <c r="BE61" s="144">
        <f t="shared" si="555"/>
        <v>0</v>
      </c>
      <c r="BF61" s="145"/>
      <c r="BG61" s="143">
        <f>IF($A61="",0,COCalc_LabUnnorm!CC60*100)</f>
        <v>0</v>
      </c>
      <c r="BH61" s="143">
        <f>IF($A61="",0,COCalc_LabUnnorm!CD60*100)</f>
        <v>0</v>
      </c>
      <c r="BI61" s="143">
        <f>IF($A61="",0,COCalc_LabUnnorm!CE60*100)</f>
        <v>0</v>
      </c>
      <c r="BJ61" s="143">
        <f>IF($A61="",0,COCalc_LabUnnorm!CF60*100)</f>
        <v>0</v>
      </c>
      <c r="BK61" s="143">
        <f>IF($A61="",0,COCalc_LabUnnorm!CG60*100)</f>
        <v>0</v>
      </c>
      <c r="BL61" s="143">
        <f>IF($A61="",0,COCalc_LabUnnorm!CH60*100)</f>
        <v>0</v>
      </c>
      <c r="BM61" s="144">
        <f t="shared" ref="BM61:BR61" si="556">IF($A61="","",IF(BG$132,IF(BG61&gt;=$K$3,"Y","N"),"--"))</f>
      </c>
      <c r="BN61" s="144">
        <f t="shared" si="556"/>
      </c>
      <c r="BO61" s="144">
        <f t="shared" si="556"/>
      </c>
      <c r="BP61" s="144">
        <f t="shared" si="556"/>
      </c>
      <c r="BQ61" s="144">
        <f t="shared" si="556"/>
      </c>
      <c r="BR61" s="144">
        <f t="shared" si="556"/>
      </c>
      <c r="BS61" s="144">
        <f t="shared" ref="BS61:BX61" si="557">IF(BG61&gt;=$K$3,1,0)</f>
        <v>0</v>
      </c>
      <c r="BT61" s="144">
        <f t="shared" si="557"/>
        <v>0</v>
      </c>
      <c r="BU61" s="144">
        <f t="shared" si="557"/>
        <v>0</v>
      </c>
      <c r="BV61" s="144">
        <f t="shared" si="557"/>
        <v>0</v>
      </c>
      <c r="BW61" s="144">
        <f t="shared" si="557"/>
        <v>0</v>
      </c>
      <c r="BX61" s="144">
        <f t="shared" si="557"/>
        <v>0</v>
      </c>
      <c r="BY61" s="145"/>
      <c r="BZ61" s="143">
        <f t="array" ref="BZ61:CE61">B61:G61*$H$143:$M$143+U61:Z61*$H$144:$M$144</f>
        <v>0</v>
      </c>
      <c r="CA61" s="143">
        <v>0</v>
      </c>
      <c r="CB61" s="143">
        <v>0</v>
      </c>
      <c r="CC61" s="143">
        <v>0</v>
      </c>
      <c r="CD61" s="143">
        <v>0</v>
      </c>
      <c r="CE61" s="143">
        <v>0</v>
      </c>
      <c r="CF61" s="144">
        <f t="shared" ref="CF61:CK61" si="558">IF($A61="","",IF(BZ$132,IF(BZ61&gt;=$K$3,"Y","N"),"--"))</f>
      </c>
      <c r="CG61" s="144">
        <f t="shared" si="558"/>
      </c>
      <c r="CH61" s="144">
        <f t="shared" si="558"/>
      </c>
      <c r="CI61" s="144">
        <f t="shared" si="558"/>
      </c>
      <c r="CJ61" s="144">
        <f t="shared" si="558"/>
      </c>
      <c r="CK61" s="144">
        <f t="shared" si="558"/>
      </c>
      <c r="CL61" s="144">
        <f t="shared" ref="CL61:CQ61" si="559">IF(BZ61&gt;=$K$3,1,0)</f>
        <v>0</v>
      </c>
      <c r="CM61" s="144">
        <f t="shared" si="559"/>
        <v>0</v>
      </c>
      <c r="CN61" s="144">
        <f t="shared" si="559"/>
        <v>0</v>
      </c>
      <c r="CO61" s="144">
        <f t="shared" si="559"/>
        <v>0</v>
      </c>
      <c r="CP61" s="144">
        <f t="shared" si="559"/>
        <v>0</v>
      </c>
      <c r="CQ61" s="144">
        <f t="shared" si="559"/>
        <v>0</v>
      </c>
    </row>
    <row r="62" ht="14.25" customHeight="1" spans="1:95" x14ac:dyDescent="0.25">
      <c r="A62" s="85">
        <f>IF(ISBLANK(CT!A88),"",CT!A88)</f>
      </c>
      <c r="B62" s="143">
        <f>COCalc!AB61*100</f>
        <v>0</v>
      </c>
      <c r="C62" s="143">
        <f>COCalc!AC61*100</f>
        <v>0</v>
      </c>
      <c r="D62" s="143">
        <f>COCalc!AD61*100</f>
        <v>0</v>
      </c>
      <c r="E62" s="143">
        <f>COCalc!AE61*100</f>
        <v>0</v>
      </c>
      <c r="F62" s="143">
        <f>COCalc!AF61*100</f>
        <v>0</v>
      </c>
      <c r="G62" s="143">
        <f>COCalc!AG61*100</f>
        <v>0</v>
      </c>
      <c r="H62" s="144">
        <f t="shared" ref="H62:M62" si="560">IF($A62="","",IF(B$132,IF(B62&gt;=$K$3,"Y","N"),"--"))</f>
      </c>
      <c r="I62" s="144">
        <f t="shared" si="560"/>
      </c>
      <c r="J62" s="144">
        <f t="shared" si="560"/>
      </c>
      <c r="K62" s="144">
        <f t="shared" si="560"/>
      </c>
      <c r="L62" s="144">
        <f t="shared" si="560"/>
      </c>
      <c r="M62" s="144">
        <f t="shared" si="560"/>
      </c>
      <c r="N62" s="144">
        <f t="shared" ref="N62:S62" si="561">IF(B62&gt;=$K$3,1,0)</f>
        <v>0</v>
      </c>
      <c r="O62" s="144">
        <f t="shared" si="561"/>
        <v>0</v>
      </c>
      <c r="P62" s="144">
        <f t="shared" si="561"/>
        <v>0</v>
      </c>
      <c r="Q62" s="144">
        <f t="shared" si="561"/>
        <v>0</v>
      </c>
      <c r="R62" s="144">
        <f t="shared" si="561"/>
        <v>0</v>
      </c>
      <c r="S62" s="144">
        <f t="shared" si="561"/>
        <v>0</v>
      </c>
      <c r="T62" s="128"/>
      <c r="U62" s="143">
        <f>IF($A62="",0,LabActivity!AK88*100)</f>
        <v>0</v>
      </c>
      <c r="V62" s="143">
        <f>IF($A62="",0,LabActivity!AL88*100)</f>
        <v>0</v>
      </c>
      <c r="W62" s="143">
        <f>IF($A62="",0,LabActivity!AM88*100)</f>
        <v>0</v>
      </c>
      <c r="X62" s="143">
        <f>IF($A62="",0,LabActivity!AN88*100)</f>
        <v>0</v>
      </c>
      <c r="Y62" s="143">
        <f>IF($A62="",0,LabActivity!AO88*100)</f>
        <v>0</v>
      </c>
      <c r="Z62" s="143">
        <f>IF($A62="",0,LabActivity!AP88*100)</f>
        <v>0</v>
      </c>
      <c r="AA62" s="144">
        <f t="shared" ref="AA62:AF62" si="562">IF($A62="","",IF(U$132,IF(U62&gt;=$K$3,"Y","N"),"--"))</f>
      </c>
      <c r="AB62" s="144">
        <f t="shared" si="562"/>
      </c>
      <c r="AC62" s="144">
        <f t="shared" si="562"/>
      </c>
      <c r="AD62" s="144">
        <f t="shared" si="562"/>
      </c>
      <c r="AE62" s="144">
        <f t="shared" si="562"/>
      </c>
      <c r="AF62" s="144">
        <f t="shared" si="562"/>
      </c>
      <c r="AG62" s="144">
        <f t="shared" ref="AG62:AL62" si="563">IF(U62&gt;=$K$3,1,0)</f>
        <v>0</v>
      </c>
      <c r="AH62" s="144">
        <f t="shared" si="563"/>
        <v>0</v>
      </c>
      <c r="AI62" s="144">
        <f t="shared" si="563"/>
        <v>0</v>
      </c>
      <c r="AJ62" s="144">
        <f t="shared" si="563"/>
        <v>0</v>
      </c>
      <c r="AK62" s="144">
        <f t="shared" si="563"/>
        <v>0</v>
      </c>
      <c r="AL62" s="144">
        <f t="shared" si="563"/>
        <v>0</v>
      </c>
      <c r="AM62" s="128"/>
      <c r="AN62" s="143">
        <f>IF($A62="",0,COCalc!CC61*100)</f>
        <v>0</v>
      </c>
      <c r="AO62" s="143">
        <f>IF($A62="",0,COCalc!CD61*100)</f>
        <v>0</v>
      </c>
      <c r="AP62" s="143">
        <f>IF($A62="",0,COCalc!CE61*100)</f>
        <v>0</v>
      </c>
      <c r="AQ62" s="143">
        <f>IF($A62="",0,COCalc!CF61*100)</f>
        <v>0</v>
      </c>
      <c r="AR62" s="143">
        <f>IF($A62="",0,COCalc!CG61*100)</f>
        <v>0</v>
      </c>
      <c r="AS62" s="143">
        <f>IF($A62="",0,COCalc!CH61*100)</f>
        <v>0</v>
      </c>
      <c r="AT62" s="144">
        <f t="shared" ref="AT62:AY62" si="564">IF($A62="","",IF(AN$132,IF(AN62&gt;=$K$3,"Y","N"),"--"))</f>
      </c>
      <c r="AU62" s="144">
        <f t="shared" si="564"/>
      </c>
      <c r="AV62" s="144">
        <f t="shared" si="564"/>
      </c>
      <c r="AW62" s="144">
        <f t="shared" si="564"/>
      </c>
      <c r="AX62" s="144">
        <f t="shared" si="564"/>
      </c>
      <c r="AY62" s="144">
        <f t="shared" si="564"/>
      </c>
      <c r="AZ62" s="144">
        <f t="shared" ref="AZ62:BE62" si="565">IF(AN62&gt;=$K$3,1,0)</f>
        <v>0</v>
      </c>
      <c r="BA62" s="144">
        <f t="shared" si="565"/>
        <v>0</v>
      </c>
      <c r="BB62" s="144">
        <f t="shared" si="565"/>
        <v>0</v>
      </c>
      <c r="BC62" s="144">
        <f t="shared" si="565"/>
        <v>0</v>
      </c>
      <c r="BD62" s="144">
        <f t="shared" si="565"/>
        <v>0</v>
      </c>
      <c r="BE62" s="144">
        <f t="shared" si="565"/>
        <v>0</v>
      </c>
      <c r="BF62" s="145"/>
      <c r="BG62" s="143">
        <f>IF($A62="",0,COCalc_LabUnnorm!CC61*100)</f>
        <v>0</v>
      </c>
      <c r="BH62" s="143">
        <f>IF($A62="",0,COCalc_LabUnnorm!CD61*100)</f>
        <v>0</v>
      </c>
      <c r="BI62" s="143">
        <f>IF($A62="",0,COCalc_LabUnnorm!CE61*100)</f>
        <v>0</v>
      </c>
      <c r="BJ62" s="143">
        <f>IF($A62="",0,COCalc_LabUnnorm!CF61*100)</f>
        <v>0</v>
      </c>
      <c r="BK62" s="143">
        <f>IF($A62="",0,COCalc_LabUnnorm!CG61*100)</f>
        <v>0</v>
      </c>
      <c r="BL62" s="143">
        <f>IF($A62="",0,COCalc_LabUnnorm!CH61*100)</f>
        <v>0</v>
      </c>
      <c r="BM62" s="144">
        <f t="shared" ref="BM62:BR62" si="566">IF($A62="","",IF(BG$132,IF(BG62&gt;=$K$3,"Y","N"),"--"))</f>
      </c>
      <c r="BN62" s="144">
        <f t="shared" si="566"/>
      </c>
      <c r="BO62" s="144">
        <f t="shared" si="566"/>
      </c>
      <c r="BP62" s="144">
        <f t="shared" si="566"/>
      </c>
      <c r="BQ62" s="144">
        <f t="shared" si="566"/>
      </c>
      <c r="BR62" s="144">
        <f t="shared" si="566"/>
      </c>
      <c r="BS62" s="144">
        <f t="shared" ref="BS62:BX62" si="567">IF(BG62&gt;=$K$3,1,0)</f>
        <v>0</v>
      </c>
      <c r="BT62" s="144">
        <f t="shared" si="567"/>
        <v>0</v>
      </c>
      <c r="BU62" s="144">
        <f t="shared" si="567"/>
        <v>0</v>
      </c>
      <c r="BV62" s="144">
        <f t="shared" si="567"/>
        <v>0</v>
      </c>
      <c r="BW62" s="144">
        <f t="shared" si="567"/>
        <v>0</v>
      </c>
      <c r="BX62" s="144">
        <f t="shared" si="567"/>
        <v>0</v>
      </c>
      <c r="BY62" s="145"/>
      <c r="BZ62" s="143">
        <f t="array" ref="BZ62:CE62">B62:G62*$H$143:$M$143+U62:Z62*$H$144:$M$144</f>
        <v>0</v>
      </c>
      <c r="CA62" s="143">
        <v>0</v>
      </c>
      <c r="CB62" s="143">
        <v>0</v>
      </c>
      <c r="CC62" s="143">
        <v>0</v>
      </c>
      <c r="CD62" s="143">
        <v>0</v>
      </c>
      <c r="CE62" s="143">
        <v>0</v>
      </c>
      <c r="CF62" s="144">
        <f t="shared" ref="CF62:CK62" si="568">IF($A62="","",IF(BZ$132,IF(BZ62&gt;=$K$3,"Y","N"),"--"))</f>
      </c>
      <c r="CG62" s="144">
        <f t="shared" si="568"/>
      </c>
      <c r="CH62" s="144">
        <f t="shared" si="568"/>
      </c>
      <c r="CI62" s="144">
        <f t="shared" si="568"/>
      </c>
      <c r="CJ62" s="144">
        <f t="shared" si="568"/>
      </c>
      <c r="CK62" s="144">
        <f t="shared" si="568"/>
      </c>
      <c r="CL62" s="144">
        <f t="shared" ref="CL62:CQ62" si="569">IF(BZ62&gt;=$K$3,1,0)</f>
        <v>0</v>
      </c>
      <c r="CM62" s="144">
        <f t="shared" si="569"/>
        <v>0</v>
      </c>
      <c r="CN62" s="144">
        <f t="shared" si="569"/>
        <v>0</v>
      </c>
      <c r="CO62" s="144">
        <f t="shared" si="569"/>
        <v>0</v>
      </c>
      <c r="CP62" s="144">
        <f t="shared" si="569"/>
        <v>0</v>
      </c>
      <c r="CQ62" s="144">
        <f t="shared" si="569"/>
        <v>0</v>
      </c>
    </row>
    <row r="63" ht="14.25" customHeight="1" spans="1:95" x14ac:dyDescent="0.25">
      <c r="A63" s="85">
        <f>IF(ISBLANK(CT!A89),"",CT!A89)</f>
      </c>
      <c r="B63" s="143">
        <f>COCalc!AB62*100</f>
        <v>0</v>
      </c>
      <c r="C63" s="143">
        <f>COCalc!AC62*100</f>
        <v>0</v>
      </c>
      <c r="D63" s="143">
        <f>COCalc!AD62*100</f>
        <v>0</v>
      </c>
      <c r="E63" s="143">
        <f>COCalc!AE62*100</f>
        <v>0</v>
      </c>
      <c r="F63" s="143">
        <f>COCalc!AF62*100</f>
        <v>0</v>
      </c>
      <c r="G63" s="143">
        <f>COCalc!AG62*100</f>
        <v>0</v>
      </c>
      <c r="H63" s="144">
        <f t="shared" ref="H63:M63" si="570">IF($A63="","",IF(B$132,IF(B63&gt;=$K$3,"Y","N"),"--"))</f>
      </c>
      <c r="I63" s="144">
        <f t="shared" si="570"/>
      </c>
      <c r="J63" s="144">
        <f t="shared" si="570"/>
      </c>
      <c r="K63" s="144">
        <f t="shared" si="570"/>
      </c>
      <c r="L63" s="144">
        <f t="shared" si="570"/>
      </c>
      <c r="M63" s="144">
        <f t="shared" si="570"/>
      </c>
      <c r="N63" s="144">
        <f t="shared" ref="N63:S63" si="571">IF(B63&gt;=$K$3,1,0)</f>
        <v>0</v>
      </c>
      <c r="O63" s="144">
        <f t="shared" si="571"/>
        <v>0</v>
      </c>
      <c r="P63" s="144">
        <f t="shared" si="571"/>
        <v>0</v>
      </c>
      <c r="Q63" s="144">
        <f t="shared" si="571"/>
        <v>0</v>
      </c>
      <c r="R63" s="144">
        <f t="shared" si="571"/>
        <v>0</v>
      </c>
      <c r="S63" s="144">
        <f t="shared" si="571"/>
        <v>0</v>
      </c>
      <c r="T63" s="128"/>
      <c r="U63" s="143">
        <f>IF($A63="",0,LabActivity!AK89*100)</f>
        <v>0</v>
      </c>
      <c r="V63" s="143">
        <f>IF($A63="",0,LabActivity!AL89*100)</f>
        <v>0</v>
      </c>
      <c r="W63" s="143">
        <f>IF($A63="",0,LabActivity!AM89*100)</f>
        <v>0</v>
      </c>
      <c r="X63" s="143">
        <f>IF($A63="",0,LabActivity!AN89*100)</f>
        <v>0</v>
      </c>
      <c r="Y63" s="143">
        <f>IF($A63="",0,LabActivity!AO89*100)</f>
        <v>0</v>
      </c>
      <c r="Z63" s="143">
        <f>IF($A63="",0,LabActivity!AP89*100)</f>
        <v>0</v>
      </c>
      <c r="AA63" s="144">
        <f t="shared" ref="AA63:AF63" si="572">IF($A63="","",IF(U$132,IF(U63&gt;=$K$3,"Y","N"),"--"))</f>
      </c>
      <c r="AB63" s="144">
        <f t="shared" si="572"/>
      </c>
      <c r="AC63" s="144">
        <f t="shared" si="572"/>
      </c>
      <c r="AD63" s="144">
        <f t="shared" si="572"/>
      </c>
      <c r="AE63" s="144">
        <f t="shared" si="572"/>
      </c>
      <c r="AF63" s="144">
        <f t="shared" si="572"/>
      </c>
      <c r="AG63" s="144">
        <f t="shared" ref="AG63:AL63" si="573">IF(U63&gt;=$K$3,1,0)</f>
        <v>0</v>
      </c>
      <c r="AH63" s="144">
        <f t="shared" si="573"/>
        <v>0</v>
      </c>
      <c r="AI63" s="144">
        <f t="shared" si="573"/>
        <v>0</v>
      </c>
      <c r="AJ63" s="144">
        <f t="shared" si="573"/>
        <v>0</v>
      </c>
      <c r="AK63" s="144">
        <f t="shared" si="573"/>
        <v>0</v>
      </c>
      <c r="AL63" s="144">
        <f t="shared" si="573"/>
        <v>0</v>
      </c>
      <c r="AM63" s="128"/>
      <c r="AN63" s="143">
        <f>IF($A63="",0,COCalc!CC62*100)</f>
        <v>0</v>
      </c>
      <c r="AO63" s="143">
        <f>IF($A63="",0,COCalc!CD62*100)</f>
        <v>0</v>
      </c>
      <c r="AP63" s="143">
        <f>IF($A63="",0,COCalc!CE62*100)</f>
        <v>0</v>
      </c>
      <c r="AQ63" s="143">
        <f>IF($A63="",0,COCalc!CF62*100)</f>
        <v>0</v>
      </c>
      <c r="AR63" s="143">
        <f>IF($A63="",0,COCalc!CG62*100)</f>
        <v>0</v>
      </c>
      <c r="AS63" s="143">
        <f>IF($A63="",0,COCalc!CH62*100)</f>
        <v>0</v>
      </c>
      <c r="AT63" s="144">
        <f t="shared" ref="AT63:AY63" si="574">IF($A63="","",IF(AN$132,IF(AN63&gt;=$K$3,"Y","N"),"--"))</f>
      </c>
      <c r="AU63" s="144">
        <f t="shared" si="574"/>
      </c>
      <c r="AV63" s="144">
        <f t="shared" si="574"/>
      </c>
      <c r="AW63" s="144">
        <f t="shared" si="574"/>
      </c>
      <c r="AX63" s="144">
        <f t="shared" si="574"/>
      </c>
      <c r="AY63" s="144">
        <f t="shared" si="574"/>
      </c>
      <c r="AZ63" s="144">
        <f t="shared" ref="AZ63:BE63" si="575">IF(AN63&gt;=$K$3,1,0)</f>
        <v>0</v>
      </c>
      <c r="BA63" s="144">
        <f t="shared" si="575"/>
        <v>0</v>
      </c>
      <c r="BB63" s="144">
        <f t="shared" si="575"/>
        <v>0</v>
      </c>
      <c r="BC63" s="144">
        <f t="shared" si="575"/>
        <v>0</v>
      </c>
      <c r="BD63" s="144">
        <f t="shared" si="575"/>
        <v>0</v>
      </c>
      <c r="BE63" s="144">
        <f t="shared" si="575"/>
        <v>0</v>
      </c>
      <c r="BF63" s="145"/>
      <c r="BG63" s="143">
        <f>IF($A63="",0,COCalc_LabUnnorm!CC62*100)</f>
        <v>0</v>
      </c>
      <c r="BH63" s="143">
        <f>IF($A63="",0,COCalc_LabUnnorm!CD62*100)</f>
        <v>0</v>
      </c>
      <c r="BI63" s="143">
        <f>IF($A63="",0,COCalc_LabUnnorm!CE62*100)</f>
        <v>0</v>
      </c>
      <c r="BJ63" s="143">
        <f>IF($A63="",0,COCalc_LabUnnorm!CF62*100)</f>
        <v>0</v>
      </c>
      <c r="BK63" s="143">
        <f>IF($A63="",0,COCalc_LabUnnorm!CG62*100)</f>
        <v>0</v>
      </c>
      <c r="BL63" s="143">
        <f>IF($A63="",0,COCalc_LabUnnorm!CH62*100)</f>
        <v>0</v>
      </c>
      <c r="BM63" s="144">
        <f t="shared" ref="BM63:BR63" si="576">IF($A63="","",IF(BG$132,IF(BG63&gt;=$K$3,"Y","N"),"--"))</f>
      </c>
      <c r="BN63" s="144">
        <f t="shared" si="576"/>
      </c>
      <c r="BO63" s="144">
        <f t="shared" si="576"/>
      </c>
      <c r="BP63" s="144">
        <f t="shared" si="576"/>
      </c>
      <c r="BQ63" s="144">
        <f t="shared" si="576"/>
      </c>
      <c r="BR63" s="144">
        <f t="shared" si="576"/>
      </c>
      <c r="BS63" s="144">
        <f t="shared" ref="BS63:BX63" si="577">IF(BG63&gt;=$K$3,1,0)</f>
        <v>0</v>
      </c>
      <c r="BT63" s="144">
        <f t="shared" si="577"/>
        <v>0</v>
      </c>
      <c r="BU63" s="144">
        <f t="shared" si="577"/>
        <v>0</v>
      </c>
      <c r="BV63" s="144">
        <f t="shared" si="577"/>
        <v>0</v>
      </c>
      <c r="BW63" s="144">
        <f t="shared" si="577"/>
        <v>0</v>
      </c>
      <c r="BX63" s="144">
        <f t="shared" si="577"/>
        <v>0</v>
      </c>
      <c r="BY63" s="145"/>
      <c r="BZ63" s="143">
        <f t="array" ref="BZ63:CE63">B63:G63*$H$143:$M$143+U63:Z63*$H$144:$M$144</f>
        <v>0</v>
      </c>
      <c r="CA63" s="143">
        <v>0</v>
      </c>
      <c r="CB63" s="143">
        <v>0</v>
      </c>
      <c r="CC63" s="143">
        <v>0</v>
      </c>
      <c r="CD63" s="143">
        <v>0</v>
      </c>
      <c r="CE63" s="143">
        <v>0</v>
      </c>
      <c r="CF63" s="144">
        <f t="shared" ref="CF63:CK63" si="578">IF($A63="","",IF(BZ$132,IF(BZ63&gt;=$K$3,"Y","N"),"--"))</f>
      </c>
      <c r="CG63" s="144">
        <f t="shared" si="578"/>
      </c>
      <c r="CH63" s="144">
        <f t="shared" si="578"/>
      </c>
      <c r="CI63" s="144">
        <f t="shared" si="578"/>
      </c>
      <c r="CJ63" s="144">
        <f t="shared" si="578"/>
      </c>
      <c r="CK63" s="144">
        <f t="shared" si="578"/>
      </c>
      <c r="CL63" s="144">
        <f t="shared" ref="CL63:CQ63" si="579">IF(BZ63&gt;=$K$3,1,0)</f>
        <v>0</v>
      </c>
      <c r="CM63" s="144">
        <f t="shared" si="579"/>
        <v>0</v>
      </c>
      <c r="CN63" s="144">
        <f t="shared" si="579"/>
        <v>0</v>
      </c>
      <c r="CO63" s="144">
        <f t="shared" si="579"/>
        <v>0</v>
      </c>
      <c r="CP63" s="144">
        <f t="shared" si="579"/>
        <v>0</v>
      </c>
      <c r="CQ63" s="144">
        <f t="shared" si="579"/>
        <v>0</v>
      </c>
    </row>
    <row r="64" ht="14.25" customHeight="1" spans="1:95" x14ac:dyDescent="0.25">
      <c r="A64" s="85">
        <f>IF(ISBLANK(CT!A90),"",CT!A90)</f>
      </c>
      <c r="B64" s="143">
        <f>COCalc!AB63*100</f>
        <v>0</v>
      </c>
      <c r="C64" s="143">
        <f>COCalc!AC63*100</f>
        <v>0</v>
      </c>
      <c r="D64" s="143">
        <f>COCalc!AD63*100</f>
        <v>0</v>
      </c>
      <c r="E64" s="143">
        <f>COCalc!AE63*100</f>
        <v>0</v>
      </c>
      <c r="F64" s="143">
        <f>COCalc!AF63*100</f>
        <v>0</v>
      </c>
      <c r="G64" s="143">
        <f>COCalc!AG63*100</f>
        <v>0</v>
      </c>
      <c r="H64" s="144">
        <f t="shared" ref="H64:M64" si="580">IF($A64="","",IF(B$132,IF(B64&gt;=$K$3,"Y","N"),"--"))</f>
      </c>
      <c r="I64" s="144">
        <f t="shared" si="580"/>
      </c>
      <c r="J64" s="144">
        <f t="shared" si="580"/>
      </c>
      <c r="K64" s="144">
        <f t="shared" si="580"/>
      </c>
      <c r="L64" s="144">
        <f t="shared" si="580"/>
      </c>
      <c r="M64" s="144">
        <f t="shared" si="580"/>
      </c>
      <c r="N64" s="144">
        <f t="shared" ref="N64:S64" si="581">IF(B64&gt;=$K$3,1,0)</f>
        <v>0</v>
      </c>
      <c r="O64" s="144">
        <f t="shared" si="581"/>
        <v>0</v>
      </c>
      <c r="P64" s="144">
        <f t="shared" si="581"/>
        <v>0</v>
      </c>
      <c r="Q64" s="144">
        <f t="shared" si="581"/>
        <v>0</v>
      </c>
      <c r="R64" s="144">
        <f t="shared" si="581"/>
        <v>0</v>
      </c>
      <c r="S64" s="144">
        <f t="shared" si="581"/>
        <v>0</v>
      </c>
      <c r="T64" s="128"/>
      <c r="U64" s="143">
        <f>IF($A64="",0,LabActivity!AK90*100)</f>
        <v>0</v>
      </c>
      <c r="V64" s="143">
        <f>IF($A64="",0,LabActivity!AL90*100)</f>
        <v>0</v>
      </c>
      <c r="W64" s="143">
        <f>IF($A64="",0,LabActivity!AM90*100)</f>
        <v>0</v>
      </c>
      <c r="X64" s="143">
        <f>IF($A64="",0,LabActivity!AN90*100)</f>
        <v>0</v>
      </c>
      <c r="Y64" s="143">
        <f>IF($A64="",0,LabActivity!AO90*100)</f>
        <v>0</v>
      </c>
      <c r="Z64" s="143">
        <f>IF($A64="",0,LabActivity!AP90*100)</f>
        <v>0</v>
      </c>
      <c r="AA64" s="144">
        <f t="shared" ref="AA64:AF64" si="582">IF($A64="","",IF(U$132,IF(U64&gt;=$K$3,"Y","N"),"--"))</f>
      </c>
      <c r="AB64" s="144">
        <f t="shared" si="582"/>
      </c>
      <c r="AC64" s="144">
        <f t="shared" si="582"/>
      </c>
      <c r="AD64" s="144">
        <f t="shared" si="582"/>
      </c>
      <c r="AE64" s="144">
        <f t="shared" si="582"/>
      </c>
      <c r="AF64" s="144">
        <f t="shared" si="582"/>
      </c>
      <c r="AG64" s="144">
        <f t="shared" ref="AG64:AL64" si="583">IF(U64&gt;=$K$3,1,0)</f>
        <v>0</v>
      </c>
      <c r="AH64" s="144">
        <f t="shared" si="583"/>
        <v>0</v>
      </c>
      <c r="AI64" s="144">
        <f t="shared" si="583"/>
        <v>0</v>
      </c>
      <c r="AJ64" s="144">
        <f t="shared" si="583"/>
        <v>0</v>
      </c>
      <c r="AK64" s="144">
        <f t="shared" si="583"/>
        <v>0</v>
      </c>
      <c r="AL64" s="144">
        <f t="shared" si="583"/>
        <v>0</v>
      </c>
      <c r="AM64" s="128"/>
      <c r="AN64" s="143">
        <f>IF($A64="",0,COCalc!CC63*100)</f>
        <v>0</v>
      </c>
      <c r="AO64" s="143">
        <f>IF($A64="",0,COCalc!CD63*100)</f>
        <v>0</v>
      </c>
      <c r="AP64" s="143">
        <f>IF($A64="",0,COCalc!CE63*100)</f>
        <v>0</v>
      </c>
      <c r="AQ64" s="143">
        <f>IF($A64="",0,COCalc!CF63*100)</f>
        <v>0</v>
      </c>
      <c r="AR64" s="143">
        <f>IF($A64="",0,COCalc!CG63*100)</f>
        <v>0</v>
      </c>
      <c r="AS64" s="143">
        <f>IF($A64="",0,COCalc!CH63*100)</f>
        <v>0</v>
      </c>
      <c r="AT64" s="144">
        <f t="shared" ref="AT64:AY64" si="584">IF($A64="","",IF(AN$132,IF(AN64&gt;=$K$3,"Y","N"),"--"))</f>
      </c>
      <c r="AU64" s="144">
        <f t="shared" si="584"/>
      </c>
      <c r="AV64" s="144">
        <f t="shared" si="584"/>
      </c>
      <c r="AW64" s="144">
        <f t="shared" si="584"/>
      </c>
      <c r="AX64" s="144">
        <f t="shared" si="584"/>
      </c>
      <c r="AY64" s="144">
        <f t="shared" si="584"/>
      </c>
      <c r="AZ64" s="144">
        <f t="shared" ref="AZ64:BE64" si="585">IF(AN64&gt;=$K$3,1,0)</f>
        <v>0</v>
      </c>
      <c r="BA64" s="144">
        <f t="shared" si="585"/>
        <v>0</v>
      </c>
      <c r="BB64" s="144">
        <f t="shared" si="585"/>
        <v>0</v>
      </c>
      <c r="BC64" s="144">
        <f t="shared" si="585"/>
        <v>0</v>
      </c>
      <c r="BD64" s="144">
        <f t="shared" si="585"/>
        <v>0</v>
      </c>
      <c r="BE64" s="144">
        <f t="shared" si="585"/>
        <v>0</v>
      </c>
      <c r="BF64" s="145"/>
      <c r="BG64" s="143">
        <f>IF($A64="",0,COCalc_LabUnnorm!CC63*100)</f>
        <v>0</v>
      </c>
      <c r="BH64" s="143">
        <f>IF($A64="",0,COCalc_LabUnnorm!CD63*100)</f>
        <v>0</v>
      </c>
      <c r="BI64" s="143">
        <f>IF($A64="",0,COCalc_LabUnnorm!CE63*100)</f>
        <v>0</v>
      </c>
      <c r="BJ64" s="143">
        <f>IF($A64="",0,COCalc_LabUnnorm!CF63*100)</f>
        <v>0</v>
      </c>
      <c r="BK64" s="143">
        <f>IF($A64="",0,COCalc_LabUnnorm!CG63*100)</f>
        <v>0</v>
      </c>
      <c r="BL64" s="143">
        <f>IF($A64="",0,COCalc_LabUnnorm!CH63*100)</f>
        <v>0</v>
      </c>
      <c r="BM64" s="144">
        <f t="shared" ref="BM64:BR64" si="586">IF($A64="","",IF(BG$132,IF(BG64&gt;=$K$3,"Y","N"),"--"))</f>
      </c>
      <c r="BN64" s="144">
        <f t="shared" si="586"/>
      </c>
      <c r="BO64" s="144">
        <f t="shared" si="586"/>
      </c>
      <c r="BP64" s="144">
        <f t="shared" si="586"/>
      </c>
      <c r="BQ64" s="144">
        <f t="shared" si="586"/>
      </c>
      <c r="BR64" s="144">
        <f t="shared" si="586"/>
      </c>
      <c r="BS64" s="144">
        <f t="shared" ref="BS64:BX64" si="587">IF(BG64&gt;=$K$3,1,0)</f>
        <v>0</v>
      </c>
      <c r="BT64" s="144">
        <f t="shared" si="587"/>
        <v>0</v>
      </c>
      <c r="BU64" s="144">
        <f t="shared" si="587"/>
        <v>0</v>
      </c>
      <c r="BV64" s="144">
        <f t="shared" si="587"/>
        <v>0</v>
      </c>
      <c r="BW64" s="144">
        <f t="shared" si="587"/>
        <v>0</v>
      </c>
      <c r="BX64" s="144">
        <f t="shared" si="587"/>
        <v>0</v>
      </c>
      <c r="BY64" s="145"/>
      <c r="BZ64" s="143">
        <f t="array" ref="BZ64:CE64">B64:G64*$H$143:$M$143+U64:Z64*$H$144:$M$144</f>
        <v>0</v>
      </c>
      <c r="CA64" s="143">
        <v>0</v>
      </c>
      <c r="CB64" s="143">
        <v>0</v>
      </c>
      <c r="CC64" s="143">
        <v>0</v>
      </c>
      <c r="CD64" s="143">
        <v>0</v>
      </c>
      <c r="CE64" s="143">
        <v>0</v>
      </c>
      <c r="CF64" s="144">
        <f t="shared" ref="CF64:CK64" si="588">IF($A64="","",IF(BZ$132,IF(BZ64&gt;=$K$3,"Y","N"),"--"))</f>
      </c>
      <c r="CG64" s="144">
        <f t="shared" si="588"/>
      </c>
      <c r="CH64" s="144">
        <f t="shared" si="588"/>
      </c>
      <c r="CI64" s="144">
        <f t="shared" si="588"/>
      </c>
      <c r="CJ64" s="144">
        <f t="shared" si="588"/>
      </c>
      <c r="CK64" s="144">
        <f t="shared" si="588"/>
      </c>
      <c r="CL64" s="144">
        <f t="shared" ref="CL64:CQ64" si="589">IF(BZ64&gt;=$K$3,1,0)</f>
        <v>0</v>
      </c>
      <c r="CM64" s="144">
        <f t="shared" si="589"/>
        <v>0</v>
      </c>
      <c r="CN64" s="144">
        <f t="shared" si="589"/>
        <v>0</v>
      </c>
      <c r="CO64" s="144">
        <f t="shared" si="589"/>
        <v>0</v>
      </c>
      <c r="CP64" s="144">
        <f t="shared" si="589"/>
        <v>0</v>
      </c>
      <c r="CQ64" s="144">
        <f t="shared" si="589"/>
        <v>0</v>
      </c>
    </row>
    <row r="65" ht="14.25" customHeight="1" spans="1:95" x14ac:dyDescent="0.25">
      <c r="A65" s="85">
        <f>IF(ISBLANK(CT!A91),"",CT!A91)</f>
      </c>
      <c r="B65" s="143">
        <f>COCalc!AB64*100</f>
        <v>0</v>
      </c>
      <c r="C65" s="143">
        <f>COCalc!AC64*100</f>
        <v>0</v>
      </c>
      <c r="D65" s="143">
        <f>COCalc!AD64*100</f>
        <v>0</v>
      </c>
      <c r="E65" s="143">
        <f>COCalc!AE64*100</f>
        <v>0</v>
      </c>
      <c r="F65" s="143">
        <f>COCalc!AF64*100</f>
        <v>0</v>
      </c>
      <c r="G65" s="143">
        <f>COCalc!AG64*100</f>
        <v>0</v>
      </c>
      <c r="H65" s="144">
        <f t="shared" ref="H65:M65" si="590">IF($A65="","",IF(B$132,IF(B65&gt;=$K$3,"Y","N"),"--"))</f>
      </c>
      <c r="I65" s="144">
        <f t="shared" si="590"/>
      </c>
      <c r="J65" s="144">
        <f t="shared" si="590"/>
      </c>
      <c r="K65" s="144">
        <f t="shared" si="590"/>
      </c>
      <c r="L65" s="144">
        <f t="shared" si="590"/>
      </c>
      <c r="M65" s="144">
        <f t="shared" si="590"/>
      </c>
      <c r="N65" s="144">
        <f t="shared" ref="N65:S65" si="591">IF(B65&gt;=$K$3,1,0)</f>
        <v>0</v>
      </c>
      <c r="O65" s="144">
        <f t="shared" si="591"/>
        <v>0</v>
      </c>
      <c r="P65" s="144">
        <f t="shared" si="591"/>
        <v>0</v>
      </c>
      <c r="Q65" s="144">
        <f t="shared" si="591"/>
        <v>0</v>
      </c>
      <c r="R65" s="144">
        <f t="shared" si="591"/>
        <v>0</v>
      </c>
      <c r="S65" s="144">
        <f t="shared" si="591"/>
        <v>0</v>
      </c>
      <c r="T65" s="128"/>
      <c r="U65" s="143">
        <f>IF($A65="",0,LabActivity!AK91*100)</f>
        <v>0</v>
      </c>
      <c r="V65" s="143">
        <f>IF($A65="",0,LabActivity!AL91*100)</f>
        <v>0</v>
      </c>
      <c r="W65" s="143">
        <f>IF($A65="",0,LabActivity!AM91*100)</f>
        <v>0</v>
      </c>
      <c r="X65" s="143">
        <f>IF($A65="",0,LabActivity!AN91*100)</f>
        <v>0</v>
      </c>
      <c r="Y65" s="143">
        <f>IF($A65="",0,LabActivity!AO91*100)</f>
        <v>0</v>
      </c>
      <c r="Z65" s="143">
        <f>IF($A65="",0,LabActivity!AP91*100)</f>
        <v>0</v>
      </c>
      <c r="AA65" s="144">
        <f t="shared" ref="AA65:AF65" si="592">IF($A65="","",IF(U$132,IF(U65&gt;=$K$3,"Y","N"),"--"))</f>
      </c>
      <c r="AB65" s="144">
        <f t="shared" si="592"/>
      </c>
      <c r="AC65" s="144">
        <f t="shared" si="592"/>
      </c>
      <c r="AD65" s="144">
        <f t="shared" si="592"/>
      </c>
      <c r="AE65" s="144">
        <f t="shared" si="592"/>
      </c>
      <c r="AF65" s="144">
        <f t="shared" si="592"/>
      </c>
      <c r="AG65" s="144">
        <f t="shared" ref="AG65:AL65" si="593">IF(U65&gt;=$K$3,1,0)</f>
        <v>0</v>
      </c>
      <c r="AH65" s="144">
        <f t="shared" si="593"/>
        <v>0</v>
      </c>
      <c r="AI65" s="144">
        <f t="shared" si="593"/>
        <v>0</v>
      </c>
      <c r="AJ65" s="144">
        <f t="shared" si="593"/>
        <v>0</v>
      </c>
      <c r="AK65" s="144">
        <f t="shared" si="593"/>
        <v>0</v>
      </c>
      <c r="AL65" s="144">
        <f t="shared" si="593"/>
        <v>0</v>
      </c>
      <c r="AM65" s="128"/>
      <c r="AN65" s="143">
        <f>IF($A65="",0,COCalc!CC64*100)</f>
        <v>0</v>
      </c>
      <c r="AO65" s="143">
        <f>IF($A65="",0,COCalc!CD64*100)</f>
        <v>0</v>
      </c>
      <c r="AP65" s="143">
        <f>IF($A65="",0,COCalc!CE64*100)</f>
        <v>0</v>
      </c>
      <c r="AQ65" s="143">
        <f>IF($A65="",0,COCalc!CF64*100)</f>
        <v>0</v>
      </c>
      <c r="AR65" s="143">
        <f>IF($A65="",0,COCalc!CG64*100)</f>
        <v>0</v>
      </c>
      <c r="AS65" s="143">
        <f>IF($A65="",0,COCalc!CH64*100)</f>
        <v>0</v>
      </c>
      <c r="AT65" s="144">
        <f t="shared" ref="AT65:AY65" si="594">IF($A65="","",IF(AN$132,IF(AN65&gt;=$K$3,"Y","N"),"--"))</f>
      </c>
      <c r="AU65" s="144">
        <f t="shared" si="594"/>
      </c>
      <c r="AV65" s="144">
        <f t="shared" si="594"/>
      </c>
      <c r="AW65" s="144">
        <f t="shared" si="594"/>
      </c>
      <c r="AX65" s="144">
        <f t="shared" si="594"/>
      </c>
      <c r="AY65" s="144">
        <f t="shared" si="594"/>
      </c>
      <c r="AZ65" s="144">
        <f t="shared" ref="AZ65:BE65" si="595">IF(AN65&gt;=$K$3,1,0)</f>
        <v>0</v>
      </c>
      <c r="BA65" s="144">
        <f t="shared" si="595"/>
        <v>0</v>
      </c>
      <c r="BB65" s="144">
        <f t="shared" si="595"/>
        <v>0</v>
      </c>
      <c r="BC65" s="144">
        <f t="shared" si="595"/>
        <v>0</v>
      </c>
      <c r="BD65" s="144">
        <f t="shared" si="595"/>
        <v>0</v>
      </c>
      <c r="BE65" s="144">
        <f t="shared" si="595"/>
        <v>0</v>
      </c>
      <c r="BF65" s="145"/>
      <c r="BG65" s="143">
        <f>IF($A65="",0,COCalc_LabUnnorm!CC64*100)</f>
        <v>0</v>
      </c>
      <c r="BH65" s="143">
        <f>IF($A65="",0,COCalc_LabUnnorm!CD64*100)</f>
        <v>0</v>
      </c>
      <c r="BI65" s="143">
        <f>IF($A65="",0,COCalc_LabUnnorm!CE64*100)</f>
        <v>0</v>
      </c>
      <c r="BJ65" s="143">
        <f>IF($A65="",0,COCalc_LabUnnorm!CF64*100)</f>
        <v>0</v>
      </c>
      <c r="BK65" s="143">
        <f>IF($A65="",0,COCalc_LabUnnorm!CG64*100)</f>
        <v>0</v>
      </c>
      <c r="BL65" s="143">
        <f>IF($A65="",0,COCalc_LabUnnorm!CH64*100)</f>
        <v>0</v>
      </c>
      <c r="BM65" s="144">
        <f t="shared" ref="BM65:BR65" si="596">IF($A65="","",IF(BG$132,IF(BG65&gt;=$K$3,"Y","N"),"--"))</f>
      </c>
      <c r="BN65" s="144">
        <f t="shared" si="596"/>
      </c>
      <c r="BO65" s="144">
        <f t="shared" si="596"/>
      </c>
      <c r="BP65" s="144">
        <f t="shared" si="596"/>
      </c>
      <c r="BQ65" s="144">
        <f t="shared" si="596"/>
      </c>
      <c r="BR65" s="144">
        <f t="shared" si="596"/>
      </c>
      <c r="BS65" s="144">
        <f t="shared" ref="BS65:BX65" si="597">IF(BG65&gt;=$K$3,1,0)</f>
        <v>0</v>
      </c>
      <c r="BT65" s="144">
        <f t="shared" si="597"/>
        <v>0</v>
      </c>
      <c r="BU65" s="144">
        <f t="shared" si="597"/>
        <v>0</v>
      </c>
      <c r="BV65" s="144">
        <f t="shared" si="597"/>
        <v>0</v>
      </c>
      <c r="BW65" s="144">
        <f t="shared" si="597"/>
        <v>0</v>
      </c>
      <c r="BX65" s="144">
        <f t="shared" si="597"/>
        <v>0</v>
      </c>
      <c r="BY65" s="145"/>
      <c r="BZ65" s="143">
        <f t="array" ref="BZ65:CE65">B65:G65*$H$143:$M$143+U65:Z65*$H$144:$M$144</f>
        <v>0</v>
      </c>
      <c r="CA65" s="143">
        <v>0</v>
      </c>
      <c r="CB65" s="143">
        <v>0</v>
      </c>
      <c r="CC65" s="143">
        <v>0</v>
      </c>
      <c r="CD65" s="143">
        <v>0</v>
      </c>
      <c r="CE65" s="143">
        <v>0</v>
      </c>
      <c r="CF65" s="144">
        <f t="shared" ref="CF65:CK65" si="598">IF($A65="","",IF(BZ$132,IF(BZ65&gt;=$K$3,"Y","N"),"--"))</f>
      </c>
      <c r="CG65" s="144">
        <f t="shared" si="598"/>
      </c>
      <c r="CH65" s="144">
        <f t="shared" si="598"/>
      </c>
      <c r="CI65" s="144">
        <f t="shared" si="598"/>
      </c>
      <c r="CJ65" s="144">
        <f t="shared" si="598"/>
      </c>
      <c r="CK65" s="144">
        <f t="shared" si="598"/>
      </c>
      <c r="CL65" s="144">
        <f t="shared" ref="CL65:CQ65" si="599">IF(BZ65&gt;=$K$3,1,0)</f>
        <v>0</v>
      </c>
      <c r="CM65" s="144">
        <f t="shared" si="599"/>
        <v>0</v>
      </c>
      <c r="CN65" s="144">
        <f t="shared" si="599"/>
        <v>0</v>
      </c>
      <c r="CO65" s="144">
        <f t="shared" si="599"/>
        <v>0</v>
      </c>
      <c r="CP65" s="144">
        <f t="shared" si="599"/>
        <v>0</v>
      </c>
      <c r="CQ65" s="144">
        <f t="shared" si="599"/>
        <v>0</v>
      </c>
    </row>
    <row r="66" ht="14.25" customHeight="1" spans="1:95" x14ac:dyDescent="0.25">
      <c r="A66" s="85">
        <f>IF(ISBLANK(CT!A92),"",CT!A92)</f>
      </c>
      <c r="B66" s="143">
        <f>COCalc!AB65*100</f>
        <v>0</v>
      </c>
      <c r="C66" s="143">
        <f>COCalc!AC65*100</f>
        <v>0</v>
      </c>
      <c r="D66" s="143">
        <f>COCalc!AD65*100</f>
        <v>0</v>
      </c>
      <c r="E66" s="143">
        <f>COCalc!AE65*100</f>
        <v>0</v>
      </c>
      <c r="F66" s="143">
        <f>COCalc!AF65*100</f>
        <v>0</v>
      </c>
      <c r="G66" s="143">
        <f>COCalc!AG65*100</f>
        <v>0</v>
      </c>
      <c r="H66" s="144">
        <f t="shared" ref="H66:M66" si="600">IF($A66="","",IF(B$132,IF(B66&gt;=$K$3,"Y","N"),"--"))</f>
      </c>
      <c r="I66" s="144">
        <f t="shared" si="600"/>
      </c>
      <c r="J66" s="144">
        <f t="shared" si="600"/>
      </c>
      <c r="K66" s="144">
        <f t="shared" si="600"/>
      </c>
      <c r="L66" s="144">
        <f t="shared" si="600"/>
      </c>
      <c r="M66" s="144">
        <f t="shared" si="600"/>
      </c>
      <c r="N66" s="144">
        <f t="shared" ref="N66:S66" si="601">IF(B66&gt;=$K$3,1,0)</f>
        <v>0</v>
      </c>
      <c r="O66" s="144">
        <f t="shared" si="601"/>
        <v>0</v>
      </c>
      <c r="P66" s="144">
        <f t="shared" si="601"/>
        <v>0</v>
      </c>
      <c r="Q66" s="144">
        <f t="shared" si="601"/>
        <v>0</v>
      </c>
      <c r="R66" s="144">
        <f t="shared" si="601"/>
        <v>0</v>
      </c>
      <c r="S66" s="144">
        <f t="shared" si="601"/>
        <v>0</v>
      </c>
      <c r="T66" s="128"/>
      <c r="U66" s="143">
        <f>IF($A66="",0,LabActivity!AK92*100)</f>
        <v>0</v>
      </c>
      <c r="V66" s="143">
        <f>IF($A66="",0,LabActivity!AL92*100)</f>
        <v>0</v>
      </c>
      <c r="W66" s="143">
        <f>IF($A66="",0,LabActivity!AM92*100)</f>
        <v>0</v>
      </c>
      <c r="X66" s="143">
        <f>IF($A66="",0,LabActivity!AN92*100)</f>
        <v>0</v>
      </c>
      <c r="Y66" s="143">
        <f>IF($A66="",0,LabActivity!AO92*100)</f>
        <v>0</v>
      </c>
      <c r="Z66" s="143">
        <f>IF($A66="",0,LabActivity!AP92*100)</f>
        <v>0</v>
      </c>
      <c r="AA66" s="144">
        <f t="shared" ref="AA66:AF66" si="602">IF($A66="","",IF(U$132,IF(U66&gt;=$K$3,"Y","N"),"--"))</f>
      </c>
      <c r="AB66" s="144">
        <f t="shared" si="602"/>
      </c>
      <c r="AC66" s="144">
        <f t="shared" si="602"/>
      </c>
      <c r="AD66" s="144">
        <f t="shared" si="602"/>
      </c>
      <c r="AE66" s="144">
        <f t="shared" si="602"/>
      </c>
      <c r="AF66" s="144">
        <f t="shared" si="602"/>
      </c>
      <c r="AG66" s="144">
        <f t="shared" ref="AG66:AL66" si="603">IF(U66&gt;=$K$3,1,0)</f>
        <v>0</v>
      </c>
      <c r="AH66" s="144">
        <f t="shared" si="603"/>
        <v>0</v>
      </c>
      <c r="AI66" s="144">
        <f t="shared" si="603"/>
        <v>0</v>
      </c>
      <c r="AJ66" s="144">
        <f t="shared" si="603"/>
        <v>0</v>
      </c>
      <c r="AK66" s="144">
        <f t="shared" si="603"/>
        <v>0</v>
      </c>
      <c r="AL66" s="144">
        <f t="shared" si="603"/>
        <v>0</v>
      </c>
      <c r="AM66" s="128"/>
      <c r="AN66" s="143">
        <f>IF($A66="",0,COCalc!CC65*100)</f>
        <v>0</v>
      </c>
      <c r="AO66" s="143">
        <f>IF($A66="",0,COCalc!CD65*100)</f>
        <v>0</v>
      </c>
      <c r="AP66" s="143">
        <f>IF($A66="",0,COCalc!CE65*100)</f>
        <v>0</v>
      </c>
      <c r="AQ66" s="143">
        <f>IF($A66="",0,COCalc!CF65*100)</f>
        <v>0</v>
      </c>
      <c r="AR66" s="143">
        <f>IF($A66="",0,COCalc!CG65*100)</f>
        <v>0</v>
      </c>
      <c r="AS66" s="143">
        <f>IF($A66="",0,COCalc!CH65*100)</f>
        <v>0</v>
      </c>
      <c r="AT66" s="144">
        <f t="shared" ref="AT66:AY66" si="604">IF($A66="","",IF(AN$132,IF(AN66&gt;=$K$3,"Y","N"),"--"))</f>
      </c>
      <c r="AU66" s="144">
        <f t="shared" si="604"/>
      </c>
      <c r="AV66" s="144">
        <f t="shared" si="604"/>
      </c>
      <c r="AW66" s="144">
        <f t="shared" si="604"/>
      </c>
      <c r="AX66" s="144">
        <f t="shared" si="604"/>
      </c>
      <c r="AY66" s="144">
        <f t="shared" si="604"/>
      </c>
      <c r="AZ66" s="144">
        <f t="shared" ref="AZ66:BE66" si="605">IF(AN66&gt;=$K$3,1,0)</f>
        <v>0</v>
      </c>
      <c r="BA66" s="144">
        <f t="shared" si="605"/>
        <v>0</v>
      </c>
      <c r="BB66" s="144">
        <f t="shared" si="605"/>
        <v>0</v>
      </c>
      <c r="BC66" s="144">
        <f t="shared" si="605"/>
        <v>0</v>
      </c>
      <c r="BD66" s="144">
        <f t="shared" si="605"/>
        <v>0</v>
      </c>
      <c r="BE66" s="144">
        <f t="shared" si="605"/>
        <v>0</v>
      </c>
      <c r="BF66" s="145"/>
      <c r="BG66" s="143">
        <f>IF($A66="",0,COCalc_LabUnnorm!CC65*100)</f>
        <v>0</v>
      </c>
      <c r="BH66" s="143">
        <f>IF($A66="",0,COCalc_LabUnnorm!CD65*100)</f>
        <v>0</v>
      </c>
      <c r="BI66" s="143">
        <f>IF($A66="",0,COCalc_LabUnnorm!CE65*100)</f>
        <v>0</v>
      </c>
      <c r="BJ66" s="143">
        <f>IF($A66="",0,COCalc_LabUnnorm!CF65*100)</f>
        <v>0</v>
      </c>
      <c r="BK66" s="143">
        <f>IF($A66="",0,COCalc_LabUnnorm!CG65*100)</f>
        <v>0</v>
      </c>
      <c r="BL66" s="143">
        <f>IF($A66="",0,COCalc_LabUnnorm!CH65*100)</f>
        <v>0</v>
      </c>
      <c r="BM66" s="144">
        <f t="shared" ref="BM66:BR66" si="606">IF($A66="","",IF(BG$132,IF(BG66&gt;=$K$3,"Y","N"),"--"))</f>
      </c>
      <c r="BN66" s="144">
        <f t="shared" si="606"/>
      </c>
      <c r="BO66" s="144">
        <f t="shared" si="606"/>
      </c>
      <c r="BP66" s="144">
        <f t="shared" si="606"/>
      </c>
      <c r="BQ66" s="144">
        <f t="shared" si="606"/>
      </c>
      <c r="BR66" s="144">
        <f t="shared" si="606"/>
      </c>
      <c r="BS66" s="144">
        <f t="shared" ref="BS66:BX66" si="607">IF(BG66&gt;=$K$3,1,0)</f>
        <v>0</v>
      </c>
      <c r="BT66" s="144">
        <f t="shared" si="607"/>
        <v>0</v>
      </c>
      <c r="BU66" s="144">
        <f t="shared" si="607"/>
        <v>0</v>
      </c>
      <c r="BV66" s="144">
        <f t="shared" si="607"/>
        <v>0</v>
      </c>
      <c r="BW66" s="144">
        <f t="shared" si="607"/>
        <v>0</v>
      </c>
      <c r="BX66" s="144">
        <f t="shared" si="607"/>
        <v>0</v>
      </c>
      <c r="BY66" s="145"/>
      <c r="BZ66" s="143">
        <f t="array" ref="BZ66:CE66">B66:G66*$H$143:$M$143+U66:Z66*$H$144:$M$144</f>
        <v>0</v>
      </c>
      <c r="CA66" s="143">
        <v>0</v>
      </c>
      <c r="CB66" s="143">
        <v>0</v>
      </c>
      <c r="CC66" s="143">
        <v>0</v>
      </c>
      <c r="CD66" s="143">
        <v>0</v>
      </c>
      <c r="CE66" s="143">
        <v>0</v>
      </c>
      <c r="CF66" s="144">
        <f t="shared" ref="CF66:CK66" si="608">IF($A66="","",IF(BZ$132,IF(BZ66&gt;=$K$3,"Y","N"),"--"))</f>
      </c>
      <c r="CG66" s="144">
        <f t="shared" si="608"/>
      </c>
      <c r="CH66" s="144">
        <f t="shared" si="608"/>
      </c>
      <c r="CI66" s="144">
        <f t="shared" si="608"/>
      </c>
      <c r="CJ66" s="144">
        <f t="shared" si="608"/>
      </c>
      <c r="CK66" s="144">
        <f t="shared" si="608"/>
      </c>
      <c r="CL66" s="144">
        <f t="shared" ref="CL66:CQ66" si="609">IF(BZ66&gt;=$K$3,1,0)</f>
        <v>0</v>
      </c>
      <c r="CM66" s="144">
        <f t="shared" si="609"/>
        <v>0</v>
      </c>
      <c r="CN66" s="144">
        <f t="shared" si="609"/>
        <v>0</v>
      </c>
      <c r="CO66" s="144">
        <f t="shared" si="609"/>
        <v>0</v>
      </c>
      <c r="CP66" s="144">
        <f t="shared" si="609"/>
        <v>0</v>
      </c>
      <c r="CQ66" s="144">
        <f t="shared" si="609"/>
        <v>0</v>
      </c>
    </row>
    <row r="67" ht="14.25" customHeight="1" spans="1:95" x14ac:dyDescent="0.25">
      <c r="A67" s="85">
        <f>IF(ISBLANK(CT!A93),"",CT!A93)</f>
      </c>
      <c r="B67" s="143">
        <f>COCalc!AB66*100</f>
        <v>0</v>
      </c>
      <c r="C67" s="143">
        <f>COCalc!AC66*100</f>
        <v>0</v>
      </c>
      <c r="D67" s="143">
        <f>COCalc!AD66*100</f>
        <v>0</v>
      </c>
      <c r="E67" s="143">
        <f>COCalc!AE66*100</f>
        <v>0</v>
      </c>
      <c r="F67" s="143">
        <f>COCalc!AF66*100</f>
        <v>0</v>
      </c>
      <c r="G67" s="143">
        <f>COCalc!AG66*100</f>
        <v>0</v>
      </c>
      <c r="H67" s="144">
        <f t="shared" ref="H67:M67" si="610">IF($A67="","",IF(B$132,IF(B67&gt;=$K$3,"Y","N"),"--"))</f>
      </c>
      <c r="I67" s="144">
        <f t="shared" si="610"/>
      </c>
      <c r="J67" s="144">
        <f t="shared" si="610"/>
      </c>
      <c r="K67" s="144">
        <f t="shared" si="610"/>
      </c>
      <c r="L67" s="144">
        <f t="shared" si="610"/>
      </c>
      <c r="M67" s="144">
        <f t="shared" si="610"/>
      </c>
      <c r="N67" s="144">
        <f t="shared" ref="N67:S67" si="611">IF(B67&gt;=$K$3,1,0)</f>
        <v>0</v>
      </c>
      <c r="O67" s="144">
        <f t="shared" si="611"/>
        <v>0</v>
      </c>
      <c r="P67" s="144">
        <f t="shared" si="611"/>
        <v>0</v>
      </c>
      <c r="Q67" s="144">
        <f t="shared" si="611"/>
        <v>0</v>
      </c>
      <c r="R67" s="144">
        <f t="shared" si="611"/>
        <v>0</v>
      </c>
      <c r="S67" s="144">
        <f t="shared" si="611"/>
        <v>0</v>
      </c>
      <c r="T67" s="128"/>
      <c r="U67" s="143">
        <f>IF($A67="",0,LabActivity!AK93*100)</f>
        <v>0</v>
      </c>
      <c r="V67" s="143">
        <f>IF($A67="",0,LabActivity!AL93*100)</f>
        <v>0</v>
      </c>
      <c r="W67" s="143">
        <f>IF($A67="",0,LabActivity!AM93*100)</f>
        <v>0</v>
      </c>
      <c r="X67" s="143">
        <f>IF($A67="",0,LabActivity!AN93*100)</f>
        <v>0</v>
      </c>
      <c r="Y67" s="143">
        <f>IF($A67="",0,LabActivity!AO93*100)</f>
        <v>0</v>
      </c>
      <c r="Z67" s="143">
        <f>IF($A67="",0,LabActivity!AP93*100)</f>
        <v>0</v>
      </c>
      <c r="AA67" s="144">
        <f t="shared" ref="AA67:AF67" si="612">IF($A67="","",IF(U$132,IF(U67&gt;=$K$3,"Y","N"),"--"))</f>
      </c>
      <c r="AB67" s="144">
        <f t="shared" si="612"/>
      </c>
      <c r="AC67" s="144">
        <f t="shared" si="612"/>
      </c>
      <c r="AD67" s="144">
        <f t="shared" si="612"/>
      </c>
      <c r="AE67" s="144">
        <f t="shared" si="612"/>
      </c>
      <c r="AF67" s="144">
        <f t="shared" si="612"/>
      </c>
      <c r="AG67" s="144">
        <f t="shared" ref="AG67:AL67" si="613">IF(U67&gt;=$K$3,1,0)</f>
        <v>0</v>
      </c>
      <c r="AH67" s="144">
        <f t="shared" si="613"/>
        <v>0</v>
      </c>
      <c r="AI67" s="144">
        <f t="shared" si="613"/>
        <v>0</v>
      </c>
      <c r="AJ67" s="144">
        <f t="shared" si="613"/>
        <v>0</v>
      </c>
      <c r="AK67" s="144">
        <f t="shared" si="613"/>
        <v>0</v>
      </c>
      <c r="AL67" s="144">
        <f t="shared" si="613"/>
        <v>0</v>
      </c>
      <c r="AM67" s="128"/>
      <c r="AN67" s="143">
        <f>IF($A67="",0,COCalc!CC66*100)</f>
        <v>0</v>
      </c>
      <c r="AO67" s="143">
        <f>IF($A67="",0,COCalc!CD66*100)</f>
        <v>0</v>
      </c>
      <c r="AP67" s="143">
        <f>IF($A67="",0,COCalc!CE66*100)</f>
        <v>0</v>
      </c>
      <c r="AQ67" s="143">
        <f>IF($A67="",0,COCalc!CF66*100)</f>
        <v>0</v>
      </c>
      <c r="AR67" s="143">
        <f>IF($A67="",0,COCalc!CG66*100)</f>
        <v>0</v>
      </c>
      <c r="AS67" s="143">
        <f>IF($A67="",0,COCalc!CH66*100)</f>
        <v>0</v>
      </c>
      <c r="AT67" s="144">
        <f t="shared" ref="AT67:AY67" si="614">IF($A67="","",IF(AN$132,IF(AN67&gt;=$K$3,"Y","N"),"--"))</f>
      </c>
      <c r="AU67" s="144">
        <f t="shared" si="614"/>
      </c>
      <c r="AV67" s="144">
        <f t="shared" si="614"/>
      </c>
      <c r="AW67" s="144">
        <f t="shared" si="614"/>
      </c>
      <c r="AX67" s="144">
        <f t="shared" si="614"/>
      </c>
      <c r="AY67" s="144">
        <f t="shared" si="614"/>
      </c>
      <c r="AZ67" s="144">
        <f t="shared" ref="AZ67:BE67" si="615">IF(AN67&gt;=$K$3,1,0)</f>
        <v>0</v>
      </c>
      <c r="BA67" s="144">
        <f t="shared" si="615"/>
        <v>0</v>
      </c>
      <c r="BB67" s="144">
        <f t="shared" si="615"/>
        <v>0</v>
      </c>
      <c r="BC67" s="144">
        <f t="shared" si="615"/>
        <v>0</v>
      </c>
      <c r="BD67" s="144">
        <f t="shared" si="615"/>
        <v>0</v>
      </c>
      <c r="BE67" s="144">
        <f t="shared" si="615"/>
        <v>0</v>
      </c>
      <c r="BF67" s="145"/>
      <c r="BG67" s="143">
        <f>IF($A67="",0,COCalc_LabUnnorm!CC66*100)</f>
        <v>0</v>
      </c>
      <c r="BH67" s="143">
        <f>IF($A67="",0,COCalc_LabUnnorm!CD66*100)</f>
        <v>0</v>
      </c>
      <c r="BI67" s="143">
        <f>IF($A67="",0,COCalc_LabUnnorm!CE66*100)</f>
        <v>0</v>
      </c>
      <c r="BJ67" s="143">
        <f>IF($A67="",0,COCalc_LabUnnorm!CF66*100)</f>
        <v>0</v>
      </c>
      <c r="BK67" s="143">
        <f>IF($A67="",0,COCalc_LabUnnorm!CG66*100)</f>
        <v>0</v>
      </c>
      <c r="BL67" s="143">
        <f>IF($A67="",0,COCalc_LabUnnorm!CH66*100)</f>
        <v>0</v>
      </c>
      <c r="BM67" s="144">
        <f t="shared" ref="BM67:BR67" si="616">IF($A67="","",IF(BG$132,IF(BG67&gt;=$K$3,"Y","N"),"--"))</f>
      </c>
      <c r="BN67" s="144">
        <f t="shared" si="616"/>
      </c>
      <c r="BO67" s="144">
        <f t="shared" si="616"/>
      </c>
      <c r="BP67" s="144">
        <f t="shared" si="616"/>
      </c>
      <c r="BQ67" s="144">
        <f t="shared" si="616"/>
      </c>
      <c r="BR67" s="144">
        <f t="shared" si="616"/>
      </c>
      <c r="BS67" s="144">
        <f t="shared" ref="BS67:BX67" si="617">IF(BG67&gt;=$K$3,1,0)</f>
        <v>0</v>
      </c>
      <c r="BT67" s="144">
        <f t="shared" si="617"/>
        <v>0</v>
      </c>
      <c r="BU67" s="144">
        <f t="shared" si="617"/>
        <v>0</v>
      </c>
      <c r="BV67" s="144">
        <f t="shared" si="617"/>
        <v>0</v>
      </c>
      <c r="BW67" s="144">
        <f t="shared" si="617"/>
        <v>0</v>
      </c>
      <c r="BX67" s="144">
        <f t="shared" si="617"/>
        <v>0</v>
      </c>
      <c r="BY67" s="145"/>
      <c r="BZ67" s="143">
        <f t="array" ref="BZ67:CE67">B67:G67*$H$143:$M$143+U67:Z67*$H$144:$M$144</f>
        <v>0</v>
      </c>
      <c r="CA67" s="143">
        <v>0</v>
      </c>
      <c r="CB67" s="143">
        <v>0</v>
      </c>
      <c r="CC67" s="143">
        <v>0</v>
      </c>
      <c r="CD67" s="143">
        <v>0</v>
      </c>
      <c r="CE67" s="143">
        <v>0</v>
      </c>
      <c r="CF67" s="144">
        <f t="shared" ref="CF67:CK67" si="618">IF($A67="","",IF(BZ$132,IF(BZ67&gt;=$K$3,"Y","N"),"--"))</f>
      </c>
      <c r="CG67" s="144">
        <f t="shared" si="618"/>
      </c>
      <c r="CH67" s="144">
        <f t="shared" si="618"/>
      </c>
      <c r="CI67" s="144">
        <f t="shared" si="618"/>
      </c>
      <c r="CJ67" s="144">
        <f t="shared" si="618"/>
      </c>
      <c r="CK67" s="144">
        <f t="shared" si="618"/>
      </c>
      <c r="CL67" s="144">
        <f t="shared" ref="CL67:CQ67" si="619">IF(BZ67&gt;=$K$3,1,0)</f>
        <v>0</v>
      </c>
      <c r="CM67" s="144">
        <f t="shared" si="619"/>
        <v>0</v>
      </c>
      <c r="CN67" s="144">
        <f t="shared" si="619"/>
        <v>0</v>
      </c>
      <c r="CO67" s="144">
        <f t="shared" si="619"/>
        <v>0</v>
      </c>
      <c r="CP67" s="144">
        <f t="shared" si="619"/>
        <v>0</v>
      </c>
      <c r="CQ67" s="144">
        <f t="shared" si="619"/>
        <v>0</v>
      </c>
    </row>
    <row r="68" ht="14.25" customHeight="1" spans="1:95" x14ac:dyDescent="0.25">
      <c r="A68" s="85">
        <f>IF(ISBLANK(CT!A94),"",CT!A94)</f>
      </c>
      <c r="B68" s="143">
        <f>COCalc!AB67*100</f>
        <v>0</v>
      </c>
      <c r="C68" s="143">
        <f>COCalc!AC67*100</f>
        <v>0</v>
      </c>
      <c r="D68" s="143">
        <f>COCalc!AD67*100</f>
        <v>0</v>
      </c>
      <c r="E68" s="143">
        <f>COCalc!AE67*100</f>
        <v>0</v>
      </c>
      <c r="F68" s="143">
        <f>COCalc!AF67*100</f>
        <v>0</v>
      </c>
      <c r="G68" s="143">
        <f>COCalc!AG67*100</f>
        <v>0</v>
      </c>
      <c r="H68" s="144">
        <f t="shared" ref="H68:M68" si="620">IF($A68="","",IF(B$132,IF(B68&gt;=$K$3,"Y","N"),"--"))</f>
      </c>
      <c r="I68" s="144">
        <f t="shared" si="620"/>
      </c>
      <c r="J68" s="144">
        <f t="shared" si="620"/>
      </c>
      <c r="K68" s="144">
        <f t="shared" si="620"/>
      </c>
      <c r="L68" s="144">
        <f t="shared" si="620"/>
      </c>
      <c r="M68" s="144">
        <f t="shared" si="620"/>
      </c>
      <c r="N68" s="144">
        <f t="shared" ref="N68:S68" si="621">IF(B68&gt;=$K$3,1,0)</f>
        <v>0</v>
      </c>
      <c r="O68" s="144">
        <f t="shared" si="621"/>
        <v>0</v>
      </c>
      <c r="P68" s="144">
        <f t="shared" si="621"/>
        <v>0</v>
      </c>
      <c r="Q68" s="144">
        <f t="shared" si="621"/>
        <v>0</v>
      </c>
      <c r="R68" s="144">
        <f t="shared" si="621"/>
        <v>0</v>
      </c>
      <c r="S68" s="144">
        <f t="shared" si="621"/>
        <v>0</v>
      </c>
      <c r="T68" s="128"/>
      <c r="U68" s="143">
        <f>IF($A68="",0,LabActivity!AK94*100)</f>
        <v>0</v>
      </c>
      <c r="V68" s="143">
        <f>IF($A68="",0,LabActivity!AL94*100)</f>
        <v>0</v>
      </c>
      <c r="W68" s="143">
        <f>IF($A68="",0,LabActivity!AM94*100)</f>
        <v>0</v>
      </c>
      <c r="X68" s="143">
        <f>IF($A68="",0,LabActivity!AN94*100)</f>
        <v>0</v>
      </c>
      <c r="Y68" s="143">
        <f>IF($A68="",0,LabActivity!AO94*100)</f>
        <v>0</v>
      </c>
      <c r="Z68" s="143">
        <f>IF($A68="",0,LabActivity!AP94*100)</f>
        <v>0</v>
      </c>
      <c r="AA68" s="144">
        <f t="shared" ref="AA68:AF68" si="622">IF($A68="","",IF(U$132,IF(U68&gt;=$K$3,"Y","N"),"--"))</f>
      </c>
      <c r="AB68" s="144">
        <f t="shared" si="622"/>
      </c>
      <c r="AC68" s="144">
        <f t="shared" si="622"/>
      </c>
      <c r="AD68" s="144">
        <f t="shared" si="622"/>
      </c>
      <c r="AE68" s="144">
        <f t="shared" si="622"/>
      </c>
      <c r="AF68" s="144">
        <f t="shared" si="622"/>
      </c>
      <c r="AG68" s="144">
        <f t="shared" ref="AG68:AL68" si="623">IF(U68&gt;=$K$3,1,0)</f>
        <v>0</v>
      </c>
      <c r="AH68" s="144">
        <f t="shared" si="623"/>
        <v>0</v>
      </c>
      <c r="AI68" s="144">
        <f t="shared" si="623"/>
        <v>0</v>
      </c>
      <c r="AJ68" s="144">
        <f t="shared" si="623"/>
        <v>0</v>
      </c>
      <c r="AK68" s="144">
        <f t="shared" si="623"/>
        <v>0</v>
      </c>
      <c r="AL68" s="144">
        <f t="shared" si="623"/>
        <v>0</v>
      </c>
      <c r="AM68" s="128"/>
      <c r="AN68" s="143">
        <f>IF($A68="",0,COCalc!CC67*100)</f>
        <v>0</v>
      </c>
      <c r="AO68" s="143">
        <f>IF($A68="",0,COCalc!CD67*100)</f>
        <v>0</v>
      </c>
      <c r="AP68" s="143">
        <f>IF($A68="",0,COCalc!CE67*100)</f>
        <v>0</v>
      </c>
      <c r="AQ68" s="143">
        <f>IF($A68="",0,COCalc!CF67*100)</f>
        <v>0</v>
      </c>
      <c r="AR68" s="143">
        <f>IF($A68="",0,COCalc!CG67*100)</f>
        <v>0</v>
      </c>
      <c r="AS68" s="143">
        <f>IF($A68="",0,COCalc!CH67*100)</f>
        <v>0</v>
      </c>
      <c r="AT68" s="144">
        <f t="shared" ref="AT68:AY68" si="624">IF($A68="","",IF(AN$132,IF(AN68&gt;=$K$3,"Y","N"),"--"))</f>
      </c>
      <c r="AU68" s="144">
        <f t="shared" si="624"/>
      </c>
      <c r="AV68" s="144">
        <f t="shared" si="624"/>
      </c>
      <c r="AW68" s="144">
        <f t="shared" si="624"/>
      </c>
      <c r="AX68" s="144">
        <f t="shared" si="624"/>
      </c>
      <c r="AY68" s="144">
        <f t="shared" si="624"/>
      </c>
      <c r="AZ68" s="144">
        <f t="shared" ref="AZ68:BE68" si="625">IF(AN68&gt;=$K$3,1,0)</f>
        <v>0</v>
      </c>
      <c r="BA68" s="144">
        <f t="shared" si="625"/>
        <v>0</v>
      </c>
      <c r="BB68" s="144">
        <f t="shared" si="625"/>
        <v>0</v>
      </c>
      <c r="BC68" s="144">
        <f t="shared" si="625"/>
        <v>0</v>
      </c>
      <c r="BD68" s="144">
        <f t="shared" si="625"/>
        <v>0</v>
      </c>
      <c r="BE68" s="144">
        <f t="shared" si="625"/>
        <v>0</v>
      </c>
      <c r="BF68" s="145"/>
      <c r="BG68" s="143">
        <f>IF($A68="",0,COCalc_LabUnnorm!CC67*100)</f>
        <v>0</v>
      </c>
      <c r="BH68" s="143">
        <f>IF($A68="",0,COCalc_LabUnnorm!CD67*100)</f>
        <v>0</v>
      </c>
      <c r="BI68" s="143">
        <f>IF($A68="",0,COCalc_LabUnnorm!CE67*100)</f>
        <v>0</v>
      </c>
      <c r="BJ68" s="143">
        <f>IF($A68="",0,COCalc_LabUnnorm!CF67*100)</f>
        <v>0</v>
      </c>
      <c r="BK68" s="143">
        <f>IF($A68="",0,COCalc_LabUnnorm!CG67*100)</f>
        <v>0</v>
      </c>
      <c r="BL68" s="143">
        <f>IF($A68="",0,COCalc_LabUnnorm!CH67*100)</f>
        <v>0</v>
      </c>
      <c r="BM68" s="144">
        <f t="shared" ref="BM68:BR68" si="626">IF($A68="","",IF(BG$132,IF(BG68&gt;=$K$3,"Y","N"),"--"))</f>
      </c>
      <c r="BN68" s="144">
        <f t="shared" si="626"/>
      </c>
      <c r="BO68" s="144">
        <f t="shared" si="626"/>
      </c>
      <c r="BP68" s="144">
        <f t="shared" si="626"/>
      </c>
      <c r="BQ68" s="144">
        <f t="shared" si="626"/>
      </c>
      <c r="BR68" s="144">
        <f t="shared" si="626"/>
      </c>
      <c r="BS68" s="144">
        <f t="shared" ref="BS68:BX68" si="627">IF(BG68&gt;=$K$3,1,0)</f>
        <v>0</v>
      </c>
      <c r="BT68" s="144">
        <f t="shared" si="627"/>
        <v>0</v>
      </c>
      <c r="BU68" s="144">
        <f t="shared" si="627"/>
        <v>0</v>
      </c>
      <c r="BV68" s="144">
        <f t="shared" si="627"/>
        <v>0</v>
      </c>
      <c r="BW68" s="144">
        <f t="shared" si="627"/>
        <v>0</v>
      </c>
      <c r="BX68" s="144">
        <f t="shared" si="627"/>
        <v>0</v>
      </c>
      <c r="BY68" s="145"/>
      <c r="BZ68" s="143">
        <f t="array" ref="BZ68:CE68">B68:G68*$H$143:$M$143+U68:Z68*$H$144:$M$144</f>
        <v>0</v>
      </c>
      <c r="CA68" s="143">
        <v>0</v>
      </c>
      <c r="CB68" s="143">
        <v>0</v>
      </c>
      <c r="CC68" s="143">
        <v>0</v>
      </c>
      <c r="CD68" s="143">
        <v>0</v>
      </c>
      <c r="CE68" s="143">
        <v>0</v>
      </c>
      <c r="CF68" s="144">
        <f t="shared" ref="CF68:CK68" si="628">IF($A68="","",IF(BZ$132,IF(BZ68&gt;=$K$3,"Y","N"),"--"))</f>
      </c>
      <c r="CG68" s="144">
        <f t="shared" si="628"/>
      </c>
      <c r="CH68" s="144">
        <f t="shared" si="628"/>
      </c>
      <c r="CI68" s="144">
        <f t="shared" si="628"/>
      </c>
      <c r="CJ68" s="144">
        <f t="shared" si="628"/>
      </c>
      <c r="CK68" s="144">
        <f t="shared" si="628"/>
      </c>
      <c r="CL68" s="144">
        <f t="shared" ref="CL68:CQ68" si="629">IF(BZ68&gt;=$K$3,1,0)</f>
        <v>0</v>
      </c>
      <c r="CM68" s="144">
        <f t="shared" si="629"/>
        <v>0</v>
      </c>
      <c r="CN68" s="144">
        <f t="shared" si="629"/>
        <v>0</v>
      </c>
      <c r="CO68" s="144">
        <f t="shared" si="629"/>
        <v>0</v>
      </c>
      <c r="CP68" s="144">
        <f t="shared" si="629"/>
        <v>0</v>
      </c>
      <c r="CQ68" s="144">
        <f t="shared" si="629"/>
        <v>0</v>
      </c>
    </row>
    <row r="69" ht="14.25" customHeight="1" spans="1:95" x14ac:dyDescent="0.25">
      <c r="A69" s="85">
        <f>IF(ISBLANK(CT!A95),"",CT!A95)</f>
      </c>
      <c r="B69" s="143">
        <f>COCalc!AB68*100</f>
        <v>0</v>
      </c>
      <c r="C69" s="143">
        <f>COCalc!AC68*100</f>
        <v>0</v>
      </c>
      <c r="D69" s="143">
        <f>COCalc!AD68*100</f>
        <v>0</v>
      </c>
      <c r="E69" s="143">
        <f>COCalc!AE68*100</f>
        <v>0</v>
      </c>
      <c r="F69" s="143">
        <f>COCalc!AF68*100</f>
        <v>0</v>
      </c>
      <c r="G69" s="143">
        <f>COCalc!AG68*100</f>
        <v>0</v>
      </c>
      <c r="H69" s="144">
        <f t="shared" ref="H69:M69" si="630">IF($A69="","",IF(B$132,IF(B69&gt;=$K$3,"Y","N"),"--"))</f>
      </c>
      <c r="I69" s="144">
        <f t="shared" si="630"/>
      </c>
      <c r="J69" s="144">
        <f t="shared" si="630"/>
      </c>
      <c r="K69" s="144">
        <f t="shared" si="630"/>
      </c>
      <c r="L69" s="144">
        <f t="shared" si="630"/>
      </c>
      <c r="M69" s="144">
        <f t="shared" si="630"/>
      </c>
      <c r="N69" s="144">
        <f t="shared" ref="N69:S69" si="631">IF(B69&gt;=$K$3,1,0)</f>
        <v>0</v>
      </c>
      <c r="O69" s="144">
        <f t="shared" si="631"/>
        <v>0</v>
      </c>
      <c r="P69" s="144">
        <f t="shared" si="631"/>
        <v>0</v>
      </c>
      <c r="Q69" s="144">
        <f t="shared" si="631"/>
        <v>0</v>
      </c>
      <c r="R69" s="144">
        <f t="shared" si="631"/>
        <v>0</v>
      </c>
      <c r="S69" s="144">
        <f t="shared" si="631"/>
        <v>0</v>
      </c>
      <c r="T69" s="128"/>
      <c r="U69" s="143">
        <f>IF($A69="",0,LabActivity!AK95*100)</f>
        <v>0</v>
      </c>
      <c r="V69" s="143">
        <f>IF($A69="",0,LabActivity!AL95*100)</f>
        <v>0</v>
      </c>
      <c r="W69" s="143">
        <f>IF($A69="",0,LabActivity!AM95*100)</f>
        <v>0</v>
      </c>
      <c r="X69" s="143">
        <f>IF($A69="",0,LabActivity!AN95*100)</f>
        <v>0</v>
      </c>
      <c r="Y69" s="143">
        <f>IF($A69="",0,LabActivity!AO95*100)</f>
        <v>0</v>
      </c>
      <c r="Z69" s="143">
        <f>IF($A69="",0,LabActivity!AP95*100)</f>
        <v>0</v>
      </c>
      <c r="AA69" s="144">
        <f t="shared" ref="AA69:AF69" si="632">IF($A69="","",IF(U$132,IF(U69&gt;=$K$3,"Y","N"),"--"))</f>
      </c>
      <c r="AB69" s="144">
        <f t="shared" si="632"/>
      </c>
      <c r="AC69" s="144">
        <f t="shared" si="632"/>
      </c>
      <c r="AD69" s="144">
        <f t="shared" si="632"/>
      </c>
      <c r="AE69" s="144">
        <f t="shared" si="632"/>
      </c>
      <c r="AF69" s="144">
        <f t="shared" si="632"/>
      </c>
      <c r="AG69" s="144">
        <f t="shared" ref="AG69:AL69" si="633">IF(U69&gt;=$K$3,1,0)</f>
        <v>0</v>
      </c>
      <c r="AH69" s="144">
        <f t="shared" si="633"/>
        <v>0</v>
      </c>
      <c r="AI69" s="144">
        <f t="shared" si="633"/>
        <v>0</v>
      </c>
      <c r="AJ69" s="144">
        <f t="shared" si="633"/>
        <v>0</v>
      </c>
      <c r="AK69" s="144">
        <f t="shared" si="633"/>
        <v>0</v>
      </c>
      <c r="AL69" s="144">
        <f t="shared" si="633"/>
        <v>0</v>
      </c>
      <c r="AM69" s="128"/>
      <c r="AN69" s="143">
        <f>IF($A69="",0,COCalc!CC68*100)</f>
        <v>0</v>
      </c>
      <c r="AO69" s="143">
        <f>IF($A69="",0,COCalc!CD68*100)</f>
        <v>0</v>
      </c>
      <c r="AP69" s="143">
        <f>IF($A69="",0,COCalc!CE68*100)</f>
        <v>0</v>
      </c>
      <c r="AQ69" s="143">
        <f>IF($A69="",0,COCalc!CF68*100)</f>
        <v>0</v>
      </c>
      <c r="AR69" s="143">
        <f>IF($A69="",0,COCalc!CG68*100)</f>
        <v>0</v>
      </c>
      <c r="AS69" s="143">
        <f>IF($A69="",0,COCalc!CH68*100)</f>
        <v>0</v>
      </c>
      <c r="AT69" s="144">
        <f t="shared" ref="AT69:AY69" si="634">IF($A69="","",IF(AN$132,IF(AN69&gt;=$K$3,"Y","N"),"--"))</f>
      </c>
      <c r="AU69" s="144">
        <f t="shared" si="634"/>
      </c>
      <c r="AV69" s="144">
        <f t="shared" si="634"/>
      </c>
      <c r="AW69" s="144">
        <f t="shared" si="634"/>
      </c>
      <c r="AX69" s="144">
        <f t="shared" si="634"/>
      </c>
      <c r="AY69" s="144">
        <f t="shared" si="634"/>
      </c>
      <c r="AZ69" s="144">
        <f t="shared" ref="AZ69:BE69" si="635">IF(AN69&gt;=$K$3,1,0)</f>
        <v>0</v>
      </c>
      <c r="BA69" s="144">
        <f t="shared" si="635"/>
        <v>0</v>
      </c>
      <c r="BB69" s="144">
        <f t="shared" si="635"/>
        <v>0</v>
      </c>
      <c r="BC69" s="144">
        <f t="shared" si="635"/>
        <v>0</v>
      </c>
      <c r="BD69" s="144">
        <f t="shared" si="635"/>
        <v>0</v>
      </c>
      <c r="BE69" s="144">
        <f t="shared" si="635"/>
        <v>0</v>
      </c>
      <c r="BF69" s="145"/>
      <c r="BG69" s="143">
        <f>IF($A69="",0,COCalc_LabUnnorm!CC68*100)</f>
        <v>0</v>
      </c>
      <c r="BH69" s="143">
        <f>IF($A69="",0,COCalc_LabUnnorm!CD68*100)</f>
        <v>0</v>
      </c>
      <c r="BI69" s="143">
        <f>IF($A69="",0,COCalc_LabUnnorm!CE68*100)</f>
        <v>0</v>
      </c>
      <c r="BJ69" s="143">
        <f>IF($A69="",0,COCalc_LabUnnorm!CF68*100)</f>
        <v>0</v>
      </c>
      <c r="BK69" s="143">
        <f>IF($A69="",0,COCalc_LabUnnorm!CG68*100)</f>
        <v>0</v>
      </c>
      <c r="BL69" s="143">
        <f>IF($A69="",0,COCalc_LabUnnorm!CH68*100)</f>
        <v>0</v>
      </c>
      <c r="BM69" s="144">
        <f t="shared" ref="BM69:BR69" si="636">IF($A69="","",IF(BG$132,IF(BG69&gt;=$K$3,"Y","N"),"--"))</f>
      </c>
      <c r="BN69" s="144">
        <f t="shared" si="636"/>
      </c>
      <c r="BO69" s="144">
        <f t="shared" si="636"/>
      </c>
      <c r="BP69" s="144">
        <f t="shared" si="636"/>
      </c>
      <c r="BQ69" s="144">
        <f t="shared" si="636"/>
      </c>
      <c r="BR69" s="144">
        <f t="shared" si="636"/>
      </c>
      <c r="BS69" s="144">
        <f t="shared" ref="BS69:BX69" si="637">IF(BG69&gt;=$K$3,1,0)</f>
        <v>0</v>
      </c>
      <c r="BT69" s="144">
        <f t="shared" si="637"/>
        <v>0</v>
      </c>
      <c r="BU69" s="144">
        <f t="shared" si="637"/>
        <v>0</v>
      </c>
      <c r="BV69" s="144">
        <f t="shared" si="637"/>
        <v>0</v>
      </c>
      <c r="BW69" s="144">
        <f t="shared" si="637"/>
        <v>0</v>
      </c>
      <c r="BX69" s="144">
        <f t="shared" si="637"/>
        <v>0</v>
      </c>
      <c r="BY69" s="145"/>
      <c r="BZ69" s="143">
        <f t="array" ref="BZ69:CE69">B69:G69*$H$143:$M$143+U69:Z69*$H$144:$M$144</f>
        <v>0</v>
      </c>
      <c r="CA69" s="143">
        <v>0</v>
      </c>
      <c r="CB69" s="143">
        <v>0</v>
      </c>
      <c r="CC69" s="143">
        <v>0</v>
      </c>
      <c r="CD69" s="143">
        <v>0</v>
      </c>
      <c r="CE69" s="143">
        <v>0</v>
      </c>
      <c r="CF69" s="144">
        <f t="shared" ref="CF69:CK69" si="638">IF($A69="","",IF(BZ$132,IF(BZ69&gt;=$K$3,"Y","N"),"--"))</f>
      </c>
      <c r="CG69" s="144">
        <f t="shared" si="638"/>
      </c>
      <c r="CH69" s="144">
        <f t="shared" si="638"/>
      </c>
      <c r="CI69" s="144">
        <f t="shared" si="638"/>
      </c>
      <c r="CJ69" s="144">
        <f t="shared" si="638"/>
      </c>
      <c r="CK69" s="144">
        <f t="shared" si="638"/>
      </c>
      <c r="CL69" s="144">
        <f t="shared" ref="CL69:CQ69" si="639">IF(BZ69&gt;=$K$3,1,0)</f>
        <v>0</v>
      </c>
      <c r="CM69" s="144">
        <f t="shared" si="639"/>
        <v>0</v>
      </c>
      <c r="CN69" s="144">
        <f t="shared" si="639"/>
        <v>0</v>
      </c>
      <c r="CO69" s="144">
        <f t="shared" si="639"/>
        <v>0</v>
      </c>
      <c r="CP69" s="144">
        <f t="shared" si="639"/>
        <v>0</v>
      </c>
      <c r="CQ69" s="144">
        <f t="shared" si="639"/>
        <v>0</v>
      </c>
    </row>
    <row r="70" ht="14.25" customHeight="1" spans="1:95" x14ac:dyDescent="0.25">
      <c r="A70" s="85">
        <f>IF(ISBLANK(CT!A96),"",CT!A96)</f>
      </c>
      <c r="B70" s="143">
        <f>COCalc!AB69*100</f>
        <v>0</v>
      </c>
      <c r="C70" s="143">
        <f>COCalc!AC69*100</f>
        <v>0</v>
      </c>
      <c r="D70" s="143">
        <f>COCalc!AD69*100</f>
        <v>0</v>
      </c>
      <c r="E70" s="143">
        <f>COCalc!AE69*100</f>
        <v>0</v>
      </c>
      <c r="F70" s="143">
        <f>COCalc!AF69*100</f>
        <v>0</v>
      </c>
      <c r="G70" s="143">
        <f>COCalc!AG69*100</f>
        <v>0</v>
      </c>
      <c r="H70" s="144">
        <f t="shared" ref="H70:M70" si="640">IF($A70="","",IF(B$132,IF(B70&gt;=$K$3,"Y","N"),"--"))</f>
      </c>
      <c r="I70" s="144">
        <f t="shared" si="640"/>
      </c>
      <c r="J70" s="144">
        <f t="shared" si="640"/>
      </c>
      <c r="K70" s="144">
        <f t="shared" si="640"/>
      </c>
      <c r="L70" s="144">
        <f t="shared" si="640"/>
      </c>
      <c r="M70" s="144">
        <f t="shared" si="640"/>
      </c>
      <c r="N70" s="144">
        <f t="shared" ref="N70:S70" si="641">IF(B70&gt;=$K$3,1,0)</f>
        <v>0</v>
      </c>
      <c r="O70" s="144">
        <f t="shared" si="641"/>
        <v>0</v>
      </c>
      <c r="P70" s="144">
        <f t="shared" si="641"/>
        <v>0</v>
      </c>
      <c r="Q70" s="144">
        <f t="shared" si="641"/>
        <v>0</v>
      </c>
      <c r="R70" s="144">
        <f t="shared" si="641"/>
        <v>0</v>
      </c>
      <c r="S70" s="144">
        <f t="shared" si="641"/>
        <v>0</v>
      </c>
      <c r="T70" s="128"/>
      <c r="U70" s="143">
        <f>IF($A70="",0,LabActivity!AK96*100)</f>
        <v>0</v>
      </c>
      <c r="V70" s="143">
        <f>IF($A70="",0,LabActivity!AL96*100)</f>
        <v>0</v>
      </c>
      <c r="W70" s="143">
        <f>IF($A70="",0,LabActivity!AM96*100)</f>
        <v>0</v>
      </c>
      <c r="X70" s="143">
        <f>IF($A70="",0,LabActivity!AN96*100)</f>
        <v>0</v>
      </c>
      <c r="Y70" s="143">
        <f>IF($A70="",0,LabActivity!AO96*100)</f>
        <v>0</v>
      </c>
      <c r="Z70" s="143">
        <f>IF($A70="",0,LabActivity!AP96*100)</f>
        <v>0</v>
      </c>
      <c r="AA70" s="144">
        <f t="shared" ref="AA70:AF70" si="642">IF($A70="","",IF(U$132,IF(U70&gt;=$K$3,"Y","N"),"--"))</f>
      </c>
      <c r="AB70" s="144">
        <f t="shared" si="642"/>
      </c>
      <c r="AC70" s="144">
        <f t="shared" si="642"/>
      </c>
      <c r="AD70" s="144">
        <f t="shared" si="642"/>
      </c>
      <c r="AE70" s="144">
        <f t="shared" si="642"/>
      </c>
      <c r="AF70" s="144">
        <f t="shared" si="642"/>
      </c>
      <c r="AG70" s="144">
        <f t="shared" ref="AG70:AL70" si="643">IF(U70&gt;=$K$3,1,0)</f>
        <v>0</v>
      </c>
      <c r="AH70" s="144">
        <f t="shared" si="643"/>
        <v>0</v>
      </c>
      <c r="AI70" s="144">
        <f t="shared" si="643"/>
        <v>0</v>
      </c>
      <c r="AJ70" s="144">
        <f t="shared" si="643"/>
        <v>0</v>
      </c>
      <c r="AK70" s="144">
        <f t="shared" si="643"/>
        <v>0</v>
      </c>
      <c r="AL70" s="144">
        <f t="shared" si="643"/>
        <v>0</v>
      </c>
      <c r="AM70" s="128"/>
      <c r="AN70" s="143">
        <f>IF($A70="",0,COCalc!CC69*100)</f>
        <v>0</v>
      </c>
      <c r="AO70" s="143">
        <f>IF($A70="",0,COCalc!CD69*100)</f>
        <v>0</v>
      </c>
      <c r="AP70" s="143">
        <f>IF($A70="",0,COCalc!CE69*100)</f>
        <v>0</v>
      </c>
      <c r="AQ70" s="143">
        <f>IF($A70="",0,COCalc!CF69*100)</f>
        <v>0</v>
      </c>
      <c r="AR70" s="143">
        <f>IF($A70="",0,COCalc!CG69*100)</f>
        <v>0</v>
      </c>
      <c r="AS70" s="143">
        <f>IF($A70="",0,COCalc!CH69*100)</f>
        <v>0</v>
      </c>
      <c r="AT70" s="144">
        <f t="shared" ref="AT70:AY70" si="644">IF($A70="","",IF(AN$132,IF(AN70&gt;=$K$3,"Y","N"),"--"))</f>
      </c>
      <c r="AU70" s="144">
        <f t="shared" si="644"/>
      </c>
      <c r="AV70" s="144">
        <f t="shared" si="644"/>
      </c>
      <c r="AW70" s="144">
        <f t="shared" si="644"/>
      </c>
      <c r="AX70" s="144">
        <f t="shared" si="644"/>
      </c>
      <c r="AY70" s="144">
        <f t="shared" si="644"/>
      </c>
      <c r="AZ70" s="144">
        <f t="shared" ref="AZ70:BE70" si="645">IF(AN70&gt;=$K$3,1,0)</f>
        <v>0</v>
      </c>
      <c r="BA70" s="144">
        <f t="shared" si="645"/>
        <v>0</v>
      </c>
      <c r="BB70" s="144">
        <f t="shared" si="645"/>
        <v>0</v>
      </c>
      <c r="BC70" s="144">
        <f t="shared" si="645"/>
        <v>0</v>
      </c>
      <c r="BD70" s="144">
        <f t="shared" si="645"/>
        <v>0</v>
      </c>
      <c r="BE70" s="144">
        <f t="shared" si="645"/>
        <v>0</v>
      </c>
      <c r="BF70" s="145"/>
      <c r="BG70" s="143">
        <f>IF($A70="",0,COCalc_LabUnnorm!CC69*100)</f>
        <v>0</v>
      </c>
      <c r="BH70" s="143">
        <f>IF($A70="",0,COCalc_LabUnnorm!CD69*100)</f>
        <v>0</v>
      </c>
      <c r="BI70" s="143">
        <f>IF($A70="",0,COCalc_LabUnnorm!CE69*100)</f>
        <v>0</v>
      </c>
      <c r="BJ70" s="143">
        <f>IF($A70="",0,COCalc_LabUnnorm!CF69*100)</f>
        <v>0</v>
      </c>
      <c r="BK70" s="143">
        <f>IF($A70="",0,COCalc_LabUnnorm!CG69*100)</f>
        <v>0</v>
      </c>
      <c r="BL70" s="143">
        <f>IF($A70="",0,COCalc_LabUnnorm!CH69*100)</f>
        <v>0</v>
      </c>
      <c r="BM70" s="144">
        <f t="shared" ref="BM70:BR70" si="646">IF($A70="","",IF(BG$132,IF(BG70&gt;=$K$3,"Y","N"),"--"))</f>
      </c>
      <c r="BN70" s="144">
        <f t="shared" si="646"/>
      </c>
      <c r="BO70" s="144">
        <f t="shared" si="646"/>
      </c>
      <c r="BP70" s="144">
        <f t="shared" si="646"/>
      </c>
      <c r="BQ70" s="144">
        <f t="shared" si="646"/>
      </c>
      <c r="BR70" s="144">
        <f t="shared" si="646"/>
      </c>
      <c r="BS70" s="144">
        <f t="shared" ref="BS70:BX70" si="647">IF(BG70&gt;=$K$3,1,0)</f>
        <v>0</v>
      </c>
      <c r="BT70" s="144">
        <f t="shared" si="647"/>
        <v>0</v>
      </c>
      <c r="BU70" s="144">
        <f t="shared" si="647"/>
        <v>0</v>
      </c>
      <c r="BV70" s="144">
        <f t="shared" si="647"/>
        <v>0</v>
      </c>
      <c r="BW70" s="144">
        <f t="shared" si="647"/>
        <v>0</v>
      </c>
      <c r="BX70" s="144">
        <f t="shared" si="647"/>
        <v>0</v>
      </c>
      <c r="BY70" s="145"/>
      <c r="BZ70" s="143">
        <f t="array" ref="BZ70:CE70">B70:G70*$H$143:$M$143+U70:Z70*$H$144:$M$144</f>
        <v>0</v>
      </c>
      <c r="CA70" s="143">
        <v>0</v>
      </c>
      <c r="CB70" s="143">
        <v>0</v>
      </c>
      <c r="CC70" s="143">
        <v>0</v>
      </c>
      <c r="CD70" s="143">
        <v>0</v>
      </c>
      <c r="CE70" s="143">
        <v>0</v>
      </c>
      <c r="CF70" s="144">
        <f t="shared" ref="CF70:CK70" si="648">IF($A70="","",IF(BZ$132,IF(BZ70&gt;=$K$3,"Y","N"),"--"))</f>
      </c>
      <c r="CG70" s="144">
        <f t="shared" si="648"/>
      </c>
      <c r="CH70" s="144">
        <f t="shared" si="648"/>
      </c>
      <c r="CI70" s="144">
        <f t="shared" si="648"/>
      </c>
      <c r="CJ70" s="144">
        <f t="shared" si="648"/>
      </c>
      <c r="CK70" s="144">
        <f t="shared" si="648"/>
      </c>
      <c r="CL70" s="144">
        <f t="shared" ref="CL70:CQ70" si="649">IF(BZ70&gt;=$K$3,1,0)</f>
        <v>0</v>
      </c>
      <c r="CM70" s="144">
        <f t="shared" si="649"/>
        <v>0</v>
      </c>
      <c r="CN70" s="144">
        <f t="shared" si="649"/>
        <v>0</v>
      </c>
      <c r="CO70" s="144">
        <f t="shared" si="649"/>
        <v>0</v>
      </c>
      <c r="CP70" s="144">
        <f t="shared" si="649"/>
        <v>0</v>
      </c>
      <c r="CQ70" s="144">
        <f t="shared" si="649"/>
        <v>0</v>
      </c>
    </row>
    <row r="71" ht="14.25" customHeight="1" spans="1:95" x14ac:dyDescent="0.25">
      <c r="A71" s="85">
        <f>IF(ISBLANK(CT!A97),"",CT!A97)</f>
      </c>
      <c r="B71" s="143">
        <f>COCalc!AB70*100</f>
        <v>0</v>
      </c>
      <c r="C71" s="143">
        <f>COCalc!AC70*100</f>
        <v>0</v>
      </c>
      <c r="D71" s="143">
        <f>COCalc!AD70*100</f>
        <v>0</v>
      </c>
      <c r="E71" s="143">
        <f>COCalc!AE70*100</f>
        <v>0</v>
      </c>
      <c r="F71" s="143">
        <f>COCalc!AF70*100</f>
        <v>0</v>
      </c>
      <c r="G71" s="143">
        <f>COCalc!AG70*100</f>
        <v>0</v>
      </c>
      <c r="H71" s="144">
        <f t="shared" ref="H71:M71" si="650">IF($A71="","",IF(B$132,IF(B71&gt;=$K$3,"Y","N"),"--"))</f>
      </c>
      <c r="I71" s="144">
        <f t="shared" si="650"/>
      </c>
      <c r="J71" s="144">
        <f t="shared" si="650"/>
      </c>
      <c r="K71" s="144">
        <f t="shared" si="650"/>
      </c>
      <c r="L71" s="144">
        <f t="shared" si="650"/>
      </c>
      <c r="M71" s="144">
        <f t="shared" si="650"/>
      </c>
      <c r="N71" s="144">
        <f t="shared" ref="N71:S71" si="651">IF(B71&gt;=$K$3,1,0)</f>
        <v>0</v>
      </c>
      <c r="O71" s="144">
        <f t="shared" si="651"/>
        <v>0</v>
      </c>
      <c r="P71" s="144">
        <f t="shared" si="651"/>
        <v>0</v>
      </c>
      <c r="Q71" s="144">
        <f t="shared" si="651"/>
        <v>0</v>
      </c>
      <c r="R71" s="144">
        <f t="shared" si="651"/>
        <v>0</v>
      </c>
      <c r="S71" s="144">
        <f t="shared" si="651"/>
        <v>0</v>
      </c>
      <c r="T71" s="128"/>
      <c r="U71" s="143">
        <f>IF($A71="",0,LabActivity!AK97*100)</f>
        <v>0</v>
      </c>
      <c r="V71" s="143">
        <f>IF($A71="",0,LabActivity!AL97*100)</f>
        <v>0</v>
      </c>
      <c r="W71" s="143">
        <f>IF($A71="",0,LabActivity!AM97*100)</f>
        <v>0</v>
      </c>
      <c r="X71" s="143">
        <f>IF($A71="",0,LabActivity!AN97*100)</f>
        <v>0</v>
      </c>
      <c r="Y71" s="143">
        <f>IF($A71="",0,LabActivity!AO97*100)</f>
        <v>0</v>
      </c>
      <c r="Z71" s="143">
        <f>IF($A71="",0,LabActivity!AP97*100)</f>
        <v>0</v>
      </c>
      <c r="AA71" s="144">
        <f t="shared" ref="AA71:AF71" si="652">IF($A71="","",IF(U$132,IF(U71&gt;=$K$3,"Y","N"),"--"))</f>
      </c>
      <c r="AB71" s="144">
        <f t="shared" si="652"/>
      </c>
      <c r="AC71" s="144">
        <f t="shared" si="652"/>
      </c>
      <c r="AD71" s="144">
        <f t="shared" si="652"/>
      </c>
      <c r="AE71" s="144">
        <f t="shared" si="652"/>
      </c>
      <c r="AF71" s="144">
        <f t="shared" si="652"/>
      </c>
      <c r="AG71" s="144">
        <f t="shared" ref="AG71:AL71" si="653">IF(U71&gt;=$K$3,1,0)</f>
        <v>0</v>
      </c>
      <c r="AH71" s="144">
        <f t="shared" si="653"/>
        <v>0</v>
      </c>
      <c r="AI71" s="144">
        <f t="shared" si="653"/>
        <v>0</v>
      </c>
      <c r="AJ71" s="144">
        <f t="shared" si="653"/>
        <v>0</v>
      </c>
      <c r="AK71" s="144">
        <f t="shared" si="653"/>
        <v>0</v>
      </c>
      <c r="AL71" s="144">
        <f t="shared" si="653"/>
        <v>0</v>
      </c>
      <c r="AM71" s="128"/>
      <c r="AN71" s="143">
        <f>IF($A71="",0,COCalc!CC70*100)</f>
        <v>0</v>
      </c>
      <c r="AO71" s="143">
        <f>IF($A71="",0,COCalc!CD70*100)</f>
        <v>0</v>
      </c>
      <c r="AP71" s="143">
        <f>IF($A71="",0,COCalc!CE70*100)</f>
        <v>0</v>
      </c>
      <c r="AQ71" s="143">
        <f>IF($A71="",0,COCalc!CF70*100)</f>
        <v>0</v>
      </c>
      <c r="AR71" s="143">
        <f>IF($A71="",0,COCalc!CG70*100)</f>
        <v>0</v>
      </c>
      <c r="AS71" s="143">
        <f>IF($A71="",0,COCalc!CH70*100)</f>
        <v>0</v>
      </c>
      <c r="AT71" s="144">
        <f t="shared" ref="AT71:AY71" si="654">IF($A71="","",IF(AN$132,IF(AN71&gt;=$K$3,"Y","N"),"--"))</f>
      </c>
      <c r="AU71" s="144">
        <f t="shared" si="654"/>
      </c>
      <c r="AV71" s="144">
        <f t="shared" si="654"/>
      </c>
      <c r="AW71" s="144">
        <f t="shared" si="654"/>
      </c>
      <c r="AX71" s="144">
        <f t="shared" si="654"/>
      </c>
      <c r="AY71" s="144">
        <f t="shared" si="654"/>
      </c>
      <c r="AZ71" s="144">
        <f t="shared" ref="AZ71:BE71" si="655">IF(AN71&gt;=$K$3,1,0)</f>
        <v>0</v>
      </c>
      <c r="BA71" s="144">
        <f t="shared" si="655"/>
        <v>0</v>
      </c>
      <c r="BB71" s="144">
        <f t="shared" si="655"/>
        <v>0</v>
      </c>
      <c r="BC71" s="144">
        <f t="shared" si="655"/>
        <v>0</v>
      </c>
      <c r="BD71" s="144">
        <f t="shared" si="655"/>
        <v>0</v>
      </c>
      <c r="BE71" s="144">
        <f t="shared" si="655"/>
        <v>0</v>
      </c>
      <c r="BF71" s="145"/>
      <c r="BG71" s="143">
        <f>IF($A71="",0,COCalc_LabUnnorm!CC70*100)</f>
        <v>0</v>
      </c>
      <c r="BH71" s="143">
        <f>IF($A71="",0,COCalc_LabUnnorm!CD70*100)</f>
        <v>0</v>
      </c>
      <c r="BI71" s="143">
        <f>IF($A71="",0,COCalc_LabUnnorm!CE70*100)</f>
        <v>0</v>
      </c>
      <c r="BJ71" s="143">
        <f>IF($A71="",0,COCalc_LabUnnorm!CF70*100)</f>
        <v>0</v>
      </c>
      <c r="BK71" s="143">
        <f>IF($A71="",0,COCalc_LabUnnorm!CG70*100)</f>
        <v>0</v>
      </c>
      <c r="BL71" s="143">
        <f>IF($A71="",0,COCalc_LabUnnorm!CH70*100)</f>
        <v>0</v>
      </c>
      <c r="BM71" s="144">
        <f t="shared" ref="BM71:BR71" si="656">IF($A71="","",IF(BG$132,IF(BG71&gt;=$K$3,"Y","N"),"--"))</f>
      </c>
      <c r="BN71" s="144">
        <f t="shared" si="656"/>
      </c>
      <c r="BO71" s="144">
        <f t="shared" si="656"/>
      </c>
      <c r="BP71" s="144">
        <f t="shared" si="656"/>
      </c>
      <c r="BQ71" s="144">
        <f t="shared" si="656"/>
      </c>
      <c r="BR71" s="144">
        <f t="shared" si="656"/>
      </c>
      <c r="BS71" s="144">
        <f t="shared" ref="BS71:BX71" si="657">IF(BG71&gt;=$K$3,1,0)</f>
        <v>0</v>
      </c>
      <c r="BT71" s="144">
        <f t="shared" si="657"/>
        <v>0</v>
      </c>
      <c r="BU71" s="144">
        <f t="shared" si="657"/>
        <v>0</v>
      </c>
      <c r="BV71" s="144">
        <f t="shared" si="657"/>
        <v>0</v>
      </c>
      <c r="BW71" s="144">
        <f t="shared" si="657"/>
        <v>0</v>
      </c>
      <c r="BX71" s="144">
        <f t="shared" si="657"/>
        <v>0</v>
      </c>
      <c r="BY71" s="145"/>
      <c r="BZ71" s="143">
        <f t="array" ref="BZ71:CE71">B71:G71*$H$143:$M$143+U71:Z71*$H$144:$M$144</f>
        <v>0</v>
      </c>
      <c r="CA71" s="143">
        <v>0</v>
      </c>
      <c r="CB71" s="143">
        <v>0</v>
      </c>
      <c r="CC71" s="143">
        <v>0</v>
      </c>
      <c r="CD71" s="143">
        <v>0</v>
      </c>
      <c r="CE71" s="143">
        <v>0</v>
      </c>
      <c r="CF71" s="144">
        <f t="shared" ref="CF71:CK71" si="658">IF($A71="","",IF(BZ$132,IF(BZ71&gt;=$K$3,"Y","N"),"--"))</f>
      </c>
      <c r="CG71" s="144">
        <f t="shared" si="658"/>
      </c>
      <c r="CH71" s="144">
        <f t="shared" si="658"/>
      </c>
      <c r="CI71" s="144">
        <f t="shared" si="658"/>
      </c>
      <c r="CJ71" s="144">
        <f t="shared" si="658"/>
      </c>
      <c r="CK71" s="144">
        <f t="shared" si="658"/>
      </c>
      <c r="CL71" s="144">
        <f t="shared" ref="CL71:CQ71" si="659">IF(BZ71&gt;=$K$3,1,0)</f>
        <v>0</v>
      </c>
      <c r="CM71" s="144">
        <f t="shared" si="659"/>
        <v>0</v>
      </c>
      <c r="CN71" s="144">
        <f t="shared" si="659"/>
        <v>0</v>
      </c>
      <c r="CO71" s="144">
        <f t="shared" si="659"/>
        <v>0</v>
      </c>
      <c r="CP71" s="144">
        <f t="shared" si="659"/>
        <v>0</v>
      </c>
      <c r="CQ71" s="144">
        <f t="shared" si="659"/>
        <v>0</v>
      </c>
    </row>
    <row r="72" ht="14.25" customHeight="1" spans="1:95" x14ac:dyDescent="0.25">
      <c r="A72" s="85">
        <f>IF(ISBLANK(CT!A98),"",CT!A98)</f>
      </c>
      <c r="B72" s="143">
        <f>COCalc!AB71*100</f>
        <v>0</v>
      </c>
      <c r="C72" s="143">
        <f>COCalc!AC71*100</f>
        <v>0</v>
      </c>
      <c r="D72" s="143">
        <f>COCalc!AD71*100</f>
        <v>0</v>
      </c>
      <c r="E72" s="143">
        <f>COCalc!AE71*100</f>
        <v>0</v>
      </c>
      <c r="F72" s="143">
        <f>COCalc!AF71*100</f>
        <v>0</v>
      </c>
      <c r="G72" s="143">
        <f>COCalc!AG71*100</f>
        <v>0</v>
      </c>
      <c r="H72" s="144">
        <f t="shared" ref="H72:M72" si="660">IF($A72="","",IF(B$132,IF(B72&gt;=$K$3,"Y","N"),"--"))</f>
      </c>
      <c r="I72" s="144">
        <f t="shared" si="660"/>
      </c>
      <c r="J72" s="144">
        <f t="shared" si="660"/>
      </c>
      <c r="K72" s="144">
        <f t="shared" si="660"/>
      </c>
      <c r="L72" s="144">
        <f t="shared" si="660"/>
      </c>
      <c r="M72" s="144">
        <f t="shared" si="660"/>
      </c>
      <c r="N72" s="144">
        <f t="shared" ref="N72:S72" si="661">IF(B72&gt;=$K$3,1,0)</f>
        <v>0</v>
      </c>
      <c r="O72" s="144">
        <f t="shared" si="661"/>
        <v>0</v>
      </c>
      <c r="P72" s="144">
        <f t="shared" si="661"/>
        <v>0</v>
      </c>
      <c r="Q72" s="144">
        <f t="shared" si="661"/>
        <v>0</v>
      </c>
      <c r="R72" s="144">
        <f t="shared" si="661"/>
        <v>0</v>
      </c>
      <c r="S72" s="144">
        <f t="shared" si="661"/>
        <v>0</v>
      </c>
      <c r="T72" s="128"/>
      <c r="U72" s="143">
        <f>IF($A72="",0,LabActivity!AK98*100)</f>
        <v>0</v>
      </c>
      <c r="V72" s="143">
        <f>IF($A72="",0,LabActivity!AL98*100)</f>
        <v>0</v>
      </c>
      <c r="W72" s="143">
        <f>IF($A72="",0,LabActivity!AM98*100)</f>
        <v>0</v>
      </c>
      <c r="X72" s="143">
        <f>IF($A72="",0,LabActivity!AN98*100)</f>
        <v>0</v>
      </c>
      <c r="Y72" s="143">
        <f>IF($A72="",0,LabActivity!AO98*100)</f>
        <v>0</v>
      </c>
      <c r="Z72" s="143">
        <f>IF($A72="",0,LabActivity!AP98*100)</f>
        <v>0</v>
      </c>
      <c r="AA72" s="144">
        <f t="shared" ref="AA72:AF72" si="662">IF($A72="","",IF(U$132,IF(U72&gt;=$K$3,"Y","N"),"--"))</f>
      </c>
      <c r="AB72" s="144">
        <f t="shared" si="662"/>
      </c>
      <c r="AC72" s="144">
        <f t="shared" si="662"/>
      </c>
      <c r="AD72" s="144">
        <f t="shared" si="662"/>
      </c>
      <c r="AE72" s="144">
        <f t="shared" si="662"/>
      </c>
      <c r="AF72" s="144">
        <f t="shared" si="662"/>
      </c>
      <c r="AG72" s="144">
        <f t="shared" ref="AG72:AL72" si="663">IF(U72&gt;=$K$3,1,0)</f>
        <v>0</v>
      </c>
      <c r="AH72" s="144">
        <f t="shared" si="663"/>
        <v>0</v>
      </c>
      <c r="AI72" s="144">
        <f t="shared" si="663"/>
        <v>0</v>
      </c>
      <c r="AJ72" s="144">
        <f t="shared" si="663"/>
        <v>0</v>
      </c>
      <c r="AK72" s="144">
        <f t="shared" si="663"/>
        <v>0</v>
      </c>
      <c r="AL72" s="144">
        <f t="shared" si="663"/>
        <v>0</v>
      </c>
      <c r="AM72" s="128"/>
      <c r="AN72" s="143">
        <f>IF($A72="",0,COCalc!CC71*100)</f>
        <v>0</v>
      </c>
      <c r="AO72" s="143">
        <f>IF($A72="",0,COCalc!CD71*100)</f>
        <v>0</v>
      </c>
      <c r="AP72" s="143">
        <f>IF($A72="",0,COCalc!CE71*100)</f>
        <v>0</v>
      </c>
      <c r="AQ72" s="143">
        <f>IF($A72="",0,COCalc!CF71*100)</f>
        <v>0</v>
      </c>
      <c r="AR72" s="143">
        <f>IF($A72="",0,COCalc!CG71*100)</f>
        <v>0</v>
      </c>
      <c r="AS72" s="143">
        <f>IF($A72="",0,COCalc!CH71*100)</f>
        <v>0</v>
      </c>
      <c r="AT72" s="144">
        <f t="shared" ref="AT72:AY72" si="664">IF($A72="","",IF(AN$132,IF(AN72&gt;=$K$3,"Y","N"),"--"))</f>
      </c>
      <c r="AU72" s="144">
        <f t="shared" si="664"/>
      </c>
      <c r="AV72" s="144">
        <f t="shared" si="664"/>
      </c>
      <c r="AW72" s="144">
        <f t="shared" si="664"/>
      </c>
      <c r="AX72" s="144">
        <f t="shared" si="664"/>
      </c>
      <c r="AY72" s="144">
        <f t="shared" si="664"/>
      </c>
      <c r="AZ72" s="144">
        <f t="shared" ref="AZ72:BE72" si="665">IF(AN72&gt;=$K$3,1,0)</f>
        <v>0</v>
      </c>
      <c r="BA72" s="144">
        <f t="shared" si="665"/>
        <v>0</v>
      </c>
      <c r="BB72" s="144">
        <f t="shared" si="665"/>
        <v>0</v>
      </c>
      <c r="BC72" s="144">
        <f t="shared" si="665"/>
        <v>0</v>
      </c>
      <c r="BD72" s="144">
        <f t="shared" si="665"/>
        <v>0</v>
      </c>
      <c r="BE72" s="144">
        <f t="shared" si="665"/>
        <v>0</v>
      </c>
      <c r="BF72" s="145"/>
      <c r="BG72" s="143">
        <f>IF($A72="",0,COCalc_LabUnnorm!CC71*100)</f>
        <v>0</v>
      </c>
      <c r="BH72" s="143">
        <f>IF($A72="",0,COCalc_LabUnnorm!CD71*100)</f>
        <v>0</v>
      </c>
      <c r="BI72" s="143">
        <f>IF($A72="",0,COCalc_LabUnnorm!CE71*100)</f>
        <v>0</v>
      </c>
      <c r="BJ72" s="143">
        <f>IF($A72="",0,COCalc_LabUnnorm!CF71*100)</f>
        <v>0</v>
      </c>
      <c r="BK72" s="143">
        <f>IF($A72="",0,COCalc_LabUnnorm!CG71*100)</f>
        <v>0</v>
      </c>
      <c r="BL72" s="143">
        <f>IF($A72="",0,COCalc_LabUnnorm!CH71*100)</f>
        <v>0</v>
      </c>
      <c r="BM72" s="144">
        <f t="shared" ref="BM72:BR72" si="666">IF($A72="","",IF(BG$132,IF(BG72&gt;=$K$3,"Y","N"),"--"))</f>
      </c>
      <c r="BN72" s="144">
        <f t="shared" si="666"/>
      </c>
      <c r="BO72" s="144">
        <f t="shared" si="666"/>
      </c>
      <c r="BP72" s="144">
        <f t="shared" si="666"/>
      </c>
      <c r="BQ72" s="144">
        <f t="shared" si="666"/>
      </c>
      <c r="BR72" s="144">
        <f t="shared" si="666"/>
      </c>
      <c r="BS72" s="144">
        <f t="shared" ref="BS72:BX72" si="667">IF(BG72&gt;=$K$3,1,0)</f>
        <v>0</v>
      </c>
      <c r="BT72" s="144">
        <f t="shared" si="667"/>
        <v>0</v>
      </c>
      <c r="BU72" s="144">
        <f t="shared" si="667"/>
        <v>0</v>
      </c>
      <c r="BV72" s="144">
        <f t="shared" si="667"/>
        <v>0</v>
      </c>
      <c r="BW72" s="144">
        <f t="shared" si="667"/>
        <v>0</v>
      </c>
      <c r="BX72" s="144">
        <f t="shared" si="667"/>
        <v>0</v>
      </c>
      <c r="BY72" s="145"/>
      <c r="BZ72" s="143">
        <f t="array" ref="BZ72:CE72">B72:G72*$H$143:$M$143+U72:Z72*$H$144:$M$144</f>
        <v>0</v>
      </c>
      <c r="CA72" s="143">
        <v>0</v>
      </c>
      <c r="CB72" s="143">
        <v>0</v>
      </c>
      <c r="CC72" s="143">
        <v>0</v>
      </c>
      <c r="CD72" s="143">
        <v>0</v>
      </c>
      <c r="CE72" s="143">
        <v>0</v>
      </c>
      <c r="CF72" s="144">
        <f t="shared" ref="CF72:CK72" si="668">IF($A72="","",IF(BZ$132,IF(BZ72&gt;=$K$3,"Y","N"),"--"))</f>
      </c>
      <c r="CG72" s="144">
        <f t="shared" si="668"/>
      </c>
      <c r="CH72" s="144">
        <f t="shared" si="668"/>
      </c>
      <c r="CI72" s="144">
        <f t="shared" si="668"/>
      </c>
      <c r="CJ72" s="144">
        <f t="shared" si="668"/>
      </c>
      <c r="CK72" s="144">
        <f t="shared" si="668"/>
      </c>
      <c r="CL72" s="144">
        <f t="shared" ref="CL72:CQ72" si="669">IF(BZ72&gt;=$K$3,1,0)</f>
        <v>0</v>
      </c>
      <c r="CM72" s="144">
        <f t="shared" si="669"/>
        <v>0</v>
      </c>
      <c r="CN72" s="144">
        <f t="shared" si="669"/>
        <v>0</v>
      </c>
      <c r="CO72" s="144">
        <f t="shared" si="669"/>
        <v>0</v>
      </c>
      <c r="CP72" s="144">
        <f t="shared" si="669"/>
        <v>0</v>
      </c>
      <c r="CQ72" s="144">
        <f t="shared" si="669"/>
        <v>0</v>
      </c>
    </row>
    <row r="73" ht="14.25" customHeight="1" spans="1:95" x14ac:dyDescent="0.25">
      <c r="A73" s="85">
        <f>IF(ISBLANK(CT!A99),"",CT!A99)</f>
      </c>
      <c r="B73" s="143">
        <f>COCalc!AB72*100</f>
        <v>0</v>
      </c>
      <c r="C73" s="143">
        <f>COCalc!AC72*100</f>
        <v>0</v>
      </c>
      <c r="D73" s="143">
        <f>COCalc!AD72*100</f>
        <v>0</v>
      </c>
      <c r="E73" s="143">
        <f>COCalc!AE72*100</f>
        <v>0</v>
      </c>
      <c r="F73" s="143">
        <f>COCalc!AF72*100</f>
        <v>0</v>
      </c>
      <c r="G73" s="143">
        <f>COCalc!AG72*100</f>
        <v>0</v>
      </c>
      <c r="H73" s="144">
        <f t="shared" ref="H73:M73" si="670">IF($A73="","",IF(B$132,IF(B73&gt;=$K$3,"Y","N"),"--"))</f>
      </c>
      <c r="I73" s="144">
        <f t="shared" si="670"/>
      </c>
      <c r="J73" s="144">
        <f t="shared" si="670"/>
      </c>
      <c r="K73" s="144">
        <f t="shared" si="670"/>
      </c>
      <c r="L73" s="144">
        <f t="shared" si="670"/>
      </c>
      <c r="M73" s="144">
        <f t="shared" si="670"/>
      </c>
      <c r="N73" s="144">
        <f t="shared" ref="N73:S73" si="671">IF(B73&gt;=$K$3,1,0)</f>
        <v>0</v>
      </c>
      <c r="O73" s="144">
        <f t="shared" si="671"/>
        <v>0</v>
      </c>
      <c r="P73" s="144">
        <f t="shared" si="671"/>
        <v>0</v>
      </c>
      <c r="Q73" s="144">
        <f t="shared" si="671"/>
        <v>0</v>
      </c>
      <c r="R73" s="144">
        <f t="shared" si="671"/>
        <v>0</v>
      </c>
      <c r="S73" s="144">
        <f t="shared" si="671"/>
        <v>0</v>
      </c>
      <c r="T73" s="128"/>
      <c r="U73" s="143">
        <f>IF($A73="",0,LabActivity!AK99*100)</f>
        <v>0</v>
      </c>
      <c r="V73" s="143">
        <f>IF($A73="",0,LabActivity!AL99*100)</f>
        <v>0</v>
      </c>
      <c r="W73" s="143">
        <f>IF($A73="",0,LabActivity!AM99*100)</f>
        <v>0</v>
      </c>
      <c r="X73" s="143">
        <f>IF($A73="",0,LabActivity!AN99*100)</f>
        <v>0</v>
      </c>
      <c r="Y73" s="143">
        <f>IF($A73="",0,LabActivity!AO99*100)</f>
        <v>0</v>
      </c>
      <c r="Z73" s="143">
        <f>IF($A73="",0,LabActivity!AP99*100)</f>
        <v>0</v>
      </c>
      <c r="AA73" s="144">
        <f t="shared" ref="AA73:AF73" si="672">IF($A73="","",IF(U$132,IF(U73&gt;=$K$3,"Y","N"),"--"))</f>
      </c>
      <c r="AB73" s="144">
        <f t="shared" si="672"/>
      </c>
      <c r="AC73" s="144">
        <f t="shared" si="672"/>
      </c>
      <c r="AD73" s="144">
        <f t="shared" si="672"/>
      </c>
      <c r="AE73" s="144">
        <f t="shared" si="672"/>
      </c>
      <c r="AF73" s="144">
        <f t="shared" si="672"/>
      </c>
      <c r="AG73" s="144">
        <f t="shared" ref="AG73:AL73" si="673">IF(U73&gt;=$K$3,1,0)</f>
        <v>0</v>
      </c>
      <c r="AH73" s="144">
        <f t="shared" si="673"/>
        <v>0</v>
      </c>
      <c r="AI73" s="144">
        <f t="shared" si="673"/>
        <v>0</v>
      </c>
      <c r="AJ73" s="144">
        <f t="shared" si="673"/>
        <v>0</v>
      </c>
      <c r="AK73" s="144">
        <f t="shared" si="673"/>
        <v>0</v>
      </c>
      <c r="AL73" s="144">
        <f t="shared" si="673"/>
        <v>0</v>
      </c>
      <c r="AM73" s="128"/>
      <c r="AN73" s="143">
        <f>IF($A73="",0,COCalc!CC72*100)</f>
        <v>0</v>
      </c>
      <c r="AO73" s="143">
        <f>IF($A73="",0,COCalc!CD72*100)</f>
        <v>0</v>
      </c>
      <c r="AP73" s="143">
        <f>IF($A73="",0,COCalc!CE72*100)</f>
        <v>0</v>
      </c>
      <c r="AQ73" s="143">
        <f>IF($A73="",0,COCalc!CF72*100)</f>
        <v>0</v>
      </c>
      <c r="AR73" s="143">
        <f>IF($A73="",0,COCalc!CG72*100)</f>
        <v>0</v>
      </c>
      <c r="AS73" s="143">
        <f>IF($A73="",0,COCalc!CH72*100)</f>
        <v>0</v>
      </c>
      <c r="AT73" s="144">
        <f t="shared" ref="AT73:AY73" si="674">IF($A73="","",IF(AN$132,IF(AN73&gt;=$K$3,"Y","N"),"--"))</f>
      </c>
      <c r="AU73" s="144">
        <f t="shared" si="674"/>
      </c>
      <c r="AV73" s="144">
        <f t="shared" si="674"/>
      </c>
      <c r="AW73" s="144">
        <f t="shared" si="674"/>
      </c>
      <c r="AX73" s="144">
        <f t="shared" si="674"/>
      </c>
      <c r="AY73" s="144">
        <f t="shared" si="674"/>
      </c>
      <c r="AZ73" s="144">
        <f t="shared" ref="AZ73:BE73" si="675">IF(AN73&gt;=$K$3,1,0)</f>
        <v>0</v>
      </c>
      <c r="BA73" s="144">
        <f t="shared" si="675"/>
        <v>0</v>
      </c>
      <c r="BB73" s="144">
        <f t="shared" si="675"/>
        <v>0</v>
      </c>
      <c r="BC73" s="144">
        <f t="shared" si="675"/>
        <v>0</v>
      </c>
      <c r="BD73" s="144">
        <f t="shared" si="675"/>
        <v>0</v>
      </c>
      <c r="BE73" s="144">
        <f t="shared" si="675"/>
        <v>0</v>
      </c>
      <c r="BF73" s="145"/>
      <c r="BG73" s="143">
        <f>IF($A73="",0,COCalc_LabUnnorm!CC72*100)</f>
        <v>0</v>
      </c>
      <c r="BH73" s="143">
        <f>IF($A73="",0,COCalc_LabUnnorm!CD72*100)</f>
        <v>0</v>
      </c>
      <c r="BI73" s="143">
        <f>IF($A73="",0,COCalc_LabUnnorm!CE72*100)</f>
        <v>0</v>
      </c>
      <c r="BJ73" s="143">
        <f>IF($A73="",0,COCalc_LabUnnorm!CF72*100)</f>
        <v>0</v>
      </c>
      <c r="BK73" s="143">
        <f>IF($A73="",0,COCalc_LabUnnorm!CG72*100)</f>
        <v>0</v>
      </c>
      <c r="BL73" s="143">
        <f>IF($A73="",0,COCalc_LabUnnorm!CH72*100)</f>
        <v>0</v>
      </c>
      <c r="BM73" s="144">
        <f t="shared" ref="BM73:BR73" si="676">IF($A73="","",IF(BG$132,IF(BG73&gt;=$K$3,"Y","N"),"--"))</f>
      </c>
      <c r="BN73" s="144">
        <f t="shared" si="676"/>
      </c>
      <c r="BO73" s="144">
        <f t="shared" si="676"/>
      </c>
      <c r="BP73" s="144">
        <f t="shared" si="676"/>
      </c>
      <c r="BQ73" s="144">
        <f t="shared" si="676"/>
      </c>
      <c r="BR73" s="144">
        <f t="shared" si="676"/>
      </c>
      <c r="BS73" s="144">
        <f t="shared" ref="BS73:BX73" si="677">IF(BG73&gt;=$K$3,1,0)</f>
        <v>0</v>
      </c>
      <c r="BT73" s="144">
        <f t="shared" si="677"/>
        <v>0</v>
      </c>
      <c r="BU73" s="144">
        <f t="shared" si="677"/>
        <v>0</v>
      </c>
      <c r="BV73" s="144">
        <f t="shared" si="677"/>
        <v>0</v>
      </c>
      <c r="BW73" s="144">
        <f t="shared" si="677"/>
        <v>0</v>
      </c>
      <c r="BX73" s="144">
        <f t="shared" si="677"/>
        <v>0</v>
      </c>
      <c r="BY73" s="145"/>
      <c r="BZ73" s="143">
        <f t="array" ref="BZ73:CE73">B73:G73*$H$143:$M$143+U73:Z73*$H$144:$M$144</f>
        <v>0</v>
      </c>
      <c r="CA73" s="143">
        <v>0</v>
      </c>
      <c r="CB73" s="143">
        <v>0</v>
      </c>
      <c r="CC73" s="143">
        <v>0</v>
      </c>
      <c r="CD73" s="143">
        <v>0</v>
      </c>
      <c r="CE73" s="143">
        <v>0</v>
      </c>
      <c r="CF73" s="144">
        <f t="shared" ref="CF73:CK73" si="678">IF($A73="","",IF(BZ$132,IF(BZ73&gt;=$K$3,"Y","N"),"--"))</f>
      </c>
      <c r="CG73" s="144">
        <f t="shared" si="678"/>
      </c>
      <c r="CH73" s="144">
        <f t="shared" si="678"/>
      </c>
      <c r="CI73" s="144">
        <f t="shared" si="678"/>
      </c>
      <c r="CJ73" s="144">
        <f t="shared" si="678"/>
      </c>
      <c r="CK73" s="144">
        <f t="shared" si="678"/>
      </c>
      <c r="CL73" s="144">
        <f t="shared" ref="CL73:CQ73" si="679">IF(BZ73&gt;=$K$3,1,0)</f>
        <v>0</v>
      </c>
      <c r="CM73" s="144">
        <f t="shared" si="679"/>
        <v>0</v>
      </c>
      <c r="CN73" s="144">
        <f t="shared" si="679"/>
        <v>0</v>
      </c>
      <c r="CO73" s="144">
        <f t="shared" si="679"/>
        <v>0</v>
      </c>
      <c r="CP73" s="144">
        <f t="shared" si="679"/>
        <v>0</v>
      </c>
      <c r="CQ73" s="144">
        <f t="shared" si="679"/>
        <v>0</v>
      </c>
    </row>
    <row r="74" ht="14.25" customHeight="1" spans="1:95" x14ac:dyDescent="0.25">
      <c r="A74" s="85">
        <f>IF(ISBLANK(CT!A100),"",CT!A100)</f>
      </c>
      <c r="B74" s="143">
        <f>COCalc!AB73*100</f>
        <v>0</v>
      </c>
      <c r="C74" s="143">
        <f>COCalc!AC73*100</f>
        <v>0</v>
      </c>
      <c r="D74" s="143">
        <f>COCalc!AD73*100</f>
        <v>0</v>
      </c>
      <c r="E74" s="143">
        <f>COCalc!AE73*100</f>
        <v>0</v>
      </c>
      <c r="F74" s="143">
        <f>COCalc!AF73*100</f>
        <v>0</v>
      </c>
      <c r="G74" s="143">
        <f>COCalc!AG73*100</f>
        <v>0</v>
      </c>
      <c r="H74" s="144">
        <f t="shared" ref="H74:M74" si="680">IF($A74="","",IF(B$132,IF(B74&gt;=$K$3,"Y","N"),"--"))</f>
      </c>
      <c r="I74" s="144">
        <f t="shared" si="680"/>
      </c>
      <c r="J74" s="144">
        <f t="shared" si="680"/>
      </c>
      <c r="K74" s="144">
        <f t="shared" si="680"/>
      </c>
      <c r="L74" s="144">
        <f t="shared" si="680"/>
      </c>
      <c r="M74" s="144">
        <f t="shared" si="680"/>
      </c>
      <c r="N74" s="144">
        <f t="shared" ref="N74:S74" si="681">IF(B74&gt;=$K$3,1,0)</f>
        <v>0</v>
      </c>
      <c r="O74" s="144">
        <f t="shared" si="681"/>
        <v>0</v>
      </c>
      <c r="P74" s="144">
        <f t="shared" si="681"/>
        <v>0</v>
      </c>
      <c r="Q74" s="144">
        <f t="shared" si="681"/>
        <v>0</v>
      </c>
      <c r="R74" s="144">
        <f t="shared" si="681"/>
        <v>0</v>
      </c>
      <c r="S74" s="144">
        <f t="shared" si="681"/>
        <v>0</v>
      </c>
      <c r="T74" s="128"/>
      <c r="U74" s="143">
        <f>IF($A74="",0,LabActivity!AK100*100)</f>
        <v>0</v>
      </c>
      <c r="V74" s="143">
        <f>IF($A74="",0,LabActivity!AL100*100)</f>
        <v>0</v>
      </c>
      <c r="W74" s="143">
        <f>IF($A74="",0,LabActivity!AM100*100)</f>
        <v>0</v>
      </c>
      <c r="X74" s="143">
        <f>IF($A74="",0,LabActivity!AN100*100)</f>
        <v>0</v>
      </c>
      <c r="Y74" s="143">
        <f>IF($A74="",0,LabActivity!AO100*100)</f>
        <v>0</v>
      </c>
      <c r="Z74" s="143">
        <f>IF($A74="",0,LabActivity!AP100*100)</f>
        <v>0</v>
      </c>
      <c r="AA74" s="144">
        <f t="shared" ref="AA74:AF74" si="682">IF($A74="","",IF(U$132,IF(U74&gt;=$K$3,"Y","N"),"--"))</f>
      </c>
      <c r="AB74" s="144">
        <f t="shared" si="682"/>
      </c>
      <c r="AC74" s="144">
        <f t="shared" si="682"/>
      </c>
      <c r="AD74" s="144">
        <f t="shared" si="682"/>
      </c>
      <c r="AE74" s="144">
        <f t="shared" si="682"/>
      </c>
      <c r="AF74" s="144">
        <f t="shared" si="682"/>
      </c>
      <c r="AG74" s="144">
        <f t="shared" ref="AG74:AL74" si="683">IF(U74&gt;=$K$3,1,0)</f>
        <v>0</v>
      </c>
      <c r="AH74" s="144">
        <f t="shared" si="683"/>
        <v>0</v>
      </c>
      <c r="AI74" s="144">
        <f t="shared" si="683"/>
        <v>0</v>
      </c>
      <c r="AJ74" s="144">
        <f t="shared" si="683"/>
        <v>0</v>
      </c>
      <c r="AK74" s="144">
        <f t="shared" si="683"/>
        <v>0</v>
      </c>
      <c r="AL74" s="144">
        <f t="shared" si="683"/>
        <v>0</v>
      </c>
      <c r="AM74" s="128"/>
      <c r="AN74" s="143">
        <f>IF($A74="",0,COCalc!CC73*100)</f>
        <v>0</v>
      </c>
      <c r="AO74" s="143">
        <f>IF($A74="",0,COCalc!CD73*100)</f>
        <v>0</v>
      </c>
      <c r="AP74" s="143">
        <f>IF($A74="",0,COCalc!CE73*100)</f>
        <v>0</v>
      </c>
      <c r="AQ74" s="143">
        <f>IF($A74="",0,COCalc!CF73*100)</f>
        <v>0</v>
      </c>
      <c r="AR74" s="143">
        <f>IF($A74="",0,COCalc!CG73*100)</f>
        <v>0</v>
      </c>
      <c r="AS74" s="143">
        <f>IF($A74="",0,COCalc!CH73*100)</f>
        <v>0</v>
      </c>
      <c r="AT74" s="144">
        <f t="shared" ref="AT74:AY74" si="684">IF($A74="","",IF(AN$132,IF(AN74&gt;=$K$3,"Y","N"),"--"))</f>
      </c>
      <c r="AU74" s="144">
        <f t="shared" si="684"/>
      </c>
      <c r="AV74" s="144">
        <f t="shared" si="684"/>
      </c>
      <c r="AW74" s="144">
        <f t="shared" si="684"/>
      </c>
      <c r="AX74" s="144">
        <f t="shared" si="684"/>
      </c>
      <c r="AY74" s="144">
        <f t="shared" si="684"/>
      </c>
      <c r="AZ74" s="144">
        <f t="shared" ref="AZ74:BE74" si="685">IF(AN74&gt;=$K$3,1,0)</f>
        <v>0</v>
      </c>
      <c r="BA74" s="144">
        <f t="shared" si="685"/>
        <v>0</v>
      </c>
      <c r="BB74" s="144">
        <f t="shared" si="685"/>
        <v>0</v>
      </c>
      <c r="BC74" s="144">
        <f t="shared" si="685"/>
        <v>0</v>
      </c>
      <c r="BD74" s="144">
        <f t="shared" si="685"/>
        <v>0</v>
      </c>
      <c r="BE74" s="144">
        <f t="shared" si="685"/>
        <v>0</v>
      </c>
      <c r="BF74" s="145"/>
      <c r="BG74" s="143">
        <f>IF($A74="",0,COCalc_LabUnnorm!CC73*100)</f>
        <v>0</v>
      </c>
      <c r="BH74" s="143">
        <f>IF($A74="",0,COCalc_LabUnnorm!CD73*100)</f>
        <v>0</v>
      </c>
      <c r="BI74" s="143">
        <f>IF($A74="",0,COCalc_LabUnnorm!CE73*100)</f>
        <v>0</v>
      </c>
      <c r="BJ74" s="143">
        <f>IF($A74="",0,COCalc_LabUnnorm!CF73*100)</f>
        <v>0</v>
      </c>
      <c r="BK74" s="143">
        <f>IF($A74="",0,COCalc_LabUnnorm!CG73*100)</f>
        <v>0</v>
      </c>
      <c r="BL74" s="143">
        <f>IF($A74="",0,COCalc_LabUnnorm!CH73*100)</f>
        <v>0</v>
      </c>
      <c r="BM74" s="144">
        <f t="shared" ref="BM74:BR74" si="686">IF($A74="","",IF(BG$132,IF(BG74&gt;=$K$3,"Y","N"),"--"))</f>
      </c>
      <c r="BN74" s="144">
        <f t="shared" si="686"/>
      </c>
      <c r="BO74" s="144">
        <f t="shared" si="686"/>
      </c>
      <c r="BP74" s="144">
        <f t="shared" si="686"/>
      </c>
      <c r="BQ74" s="144">
        <f t="shared" si="686"/>
      </c>
      <c r="BR74" s="144">
        <f t="shared" si="686"/>
      </c>
      <c r="BS74" s="144">
        <f t="shared" ref="BS74:BX74" si="687">IF(BG74&gt;=$K$3,1,0)</f>
        <v>0</v>
      </c>
      <c r="BT74" s="144">
        <f t="shared" si="687"/>
        <v>0</v>
      </c>
      <c r="BU74" s="144">
        <f t="shared" si="687"/>
        <v>0</v>
      </c>
      <c r="BV74" s="144">
        <f t="shared" si="687"/>
        <v>0</v>
      </c>
      <c r="BW74" s="144">
        <f t="shared" si="687"/>
        <v>0</v>
      </c>
      <c r="BX74" s="144">
        <f t="shared" si="687"/>
        <v>0</v>
      </c>
      <c r="BY74" s="145"/>
      <c r="BZ74" s="143">
        <f t="array" ref="BZ74:CE74">B74:G74*$H$143:$M$143+U74:Z74*$H$144:$M$144</f>
        <v>0</v>
      </c>
      <c r="CA74" s="143">
        <v>0</v>
      </c>
      <c r="CB74" s="143">
        <v>0</v>
      </c>
      <c r="CC74" s="143">
        <v>0</v>
      </c>
      <c r="CD74" s="143">
        <v>0</v>
      </c>
      <c r="CE74" s="143">
        <v>0</v>
      </c>
      <c r="CF74" s="144">
        <f t="shared" ref="CF74:CK74" si="688">IF($A74="","",IF(BZ$132,IF(BZ74&gt;=$K$3,"Y","N"),"--"))</f>
      </c>
      <c r="CG74" s="144">
        <f t="shared" si="688"/>
      </c>
      <c r="CH74" s="144">
        <f t="shared" si="688"/>
      </c>
      <c r="CI74" s="144">
        <f t="shared" si="688"/>
      </c>
      <c r="CJ74" s="144">
        <f t="shared" si="688"/>
      </c>
      <c r="CK74" s="144">
        <f t="shared" si="688"/>
      </c>
      <c r="CL74" s="144">
        <f t="shared" ref="CL74:CQ74" si="689">IF(BZ74&gt;=$K$3,1,0)</f>
        <v>0</v>
      </c>
      <c r="CM74" s="144">
        <f t="shared" si="689"/>
        <v>0</v>
      </c>
      <c r="CN74" s="144">
        <f t="shared" si="689"/>
        <v>0</v>
      </c>
      <c r="CO74" s="144">
        <f t="shared" si="689"/>
        <v>0</v>
      </c>
      <c r="CP74" s="144">
        <f t="shared" si="689"/>
        <v>0</v>
      </c>
      <c r="CQ74" s="144">
        <f t="shared" si="689"/>
        <v>0</v>
      </c>
    </row>
    <row r="75" ht="14.25" customHeight="1" spans="1:95" x14ac:dyDescent="0.25">
      <c r="A75" s="85">
        <f>IF(ISBLANK(CT!A101),"",CT!A101)</f>
      </c>
      <c r="B75" s="143">
        <f>COCalc!AB74*100</f>
        <v>0</v>
      </c>
      <c r="C75" s="143">
        <f>COCalc!AC74*100</f>
        <v>0</v>
      </c>
      <c r="D75" s="143">
        <f>COCalc!AD74*100</f>
        <v>0</v>
      </c>
      <c r="E75" s="143">
        <f>COCalc!AE74*100</f>
        <v>0</v>
      </c>
      <c r="F75" s="143">
        <f>COCalc!AF74*100</f>
        <v>0</v>
      </c>
      <c r="G75" s="143">
        <f>COCalc!AG74*100</f>
        <v>0</v>
      </c>
      <c r="H75" s="144">
        <f t="shared" ref="H75:M75" si="690">IF($A75="","",IF(B$132,IF(B75&gt;=$K$3,"Y","N"),"--"))</f>
      </c>
      <c r="I75" s="144">
        <f t="shared" si="690"/>
      </c>
      <c r="J75" s="144">
        <f t="shared" si="690"/>
      </c>
      <c r="K75" s="144">
        <f t="shared" si="690"/>
      </c>
      <c r="L75" s="144">
        <f t="shared" si="690"/>
      </c>
      <c r="M75" s="144">
        <f t="shared" si="690"/>
      </c>
      <c r="N75" s="144">
        <f t="shared" ref="N75:S75" si="691">IF(B75&gt;=$K$3,1,0)</f>
        <v>0</v>
      </c>
      <c r="O75" s="144">
        <f t="shared" si="691"/>
        <v>0</v>
      </c>
      <c r="P75" s="144">
        <f t="shared" si="691"/>
        <v>0</v>
      </c>
      <c r="Q75" s="144">
        <f t="shared" si="691"/>
        <v>0</v>
      </c>
      <c r="R75" s="144">
        <f t="shared" si="691"/>
        <v>0</v>
      </c>
      <c r="S75" s="144">
        <f t="shared" si="691"/>
        <v>0</v>
      </c>
      <c r="T75" s="128"/>
      <c r="U75" s="143">
        <f>IF($A75="",0,LabActivity!AK101*100)</f>
        <v>0</v>
      </c>
      <c r="V75" s="143">
        <f>IF($A75="",0,LabActivity!AL101*100)</f>
        <v>0</v>
      </c>
      <c r="W75" s="143">
        <f>IF($A75="",0,LabActivity!AM101*100)</f>
        <v>0</v>
      </c>
      <c r="X75" s="143">
        <f>IF($A75="",0,LabActivity!AN101*100)</f>
        <v>0</v>
      </c>
      <c r="Y75" s="143">
        <f>IF($A75="",0,LabActivity!AO101*100)</f>
        <v>0</v>
      </c>
      <c r="Z75" s="143">
        <f>IF($A75="",0,LabActivity!AP101*100)</f>
        <v>0</v>
      </c>
      <c r="AA75" s="144">
        <f t="shared" ref="AA75:AF75" si="692">IF($A75="","",IF(U$132,IF(U75&gt;=$K$3,"Y","N"),"--"))</f>
      </c>
      <c r="AB75" s="144">
        <f t="shared" si="692"/>
      </c>
      <c r="AC75" s="144">
        <f t="shared" si="692"/>
      </c>
      <c r="AD75" s="144">
        <f t="shared" si="692"/>
      </c>
      <c r="AE75" s="144">
        <f t="shared" si="692"/>
      </c>
      <c r="AF75" s="144">
        <f t="shared" si="692"/>
      </c>
      <c r="AG75" s="144">
        <f t="shared" ref="AG75:AL75" si="693">IF(U75&gt;=$K$3,1,0)</f>
        <v>0</v>
      </c>
      <c r="AH75" s="144">
        <f t="shared" si="693"/>
        <v>0</v>
      </c>
      <c r="AI75" s="144">
        <f t="shared" si="693"/>
        <v>0</v>
      </c>
      <c r="AJ75" s="144">
        <f t="shared" si="693"/>
        <v>0</v>
      </c>
      <c r="AK75" s="144">
        <f t="shared" si="693"/>
        <v>0</v>
      </c>
      <c r="AL75" s="144">
        <f t="shared" si="693"/>
        <v>0</v>
      </c>
      <c r="AM75" s="128"/>
      <c r="AN75" s="143">
        <f>IF($A75="",0,COCalc!CC74*100)</f>
        <v>0</v>
      </c>
      <c r="AO75" s="143">
        <f>IF($A75="",0,COCalc!CD74*100)</f>
        <v>0</v>
      </c>
      <c r="AP75" s="143">
        <f>IF($A75="",0,COCalc!CE74*100)</f>
        <v>0</v>
      </c>
      <c r="AQ75" s="143">
        <f>IF($A75="",0,COCalc!CF74*100)</f>
        <v>0</v>
      </c>
      <c r="AR75" s="143">
        <f>IF($A75="",0,COCalc!CG74*100)</f>
        <v>0</v>
      </c>
      <c r="AS75" s="143">
        <f>IF($A75="",0,COCalc!CH74*100)</f>
        <v>0</v>
      </c>
      <c r="AT75" s="144">
        <f t="shared" ref="AT75:AY75" si="694">IF($A75="","",IF(AN$132,IF(AN75&gt;=$K$3,"Y","N"),"--"))</f>
      </c>
      <c r="AU75" s="144">
        <f t="shared" si="694"/>
      </c>
      <c r="AV75" s="144">
        <f t="shared" si="694"/>
      </c>
      <c r="AW75" s="144">
        <f t="shared" si="694"/>
      </c>
      <c r="AX75" s="144">
        <f t="shared" si="694"/>
      </c>
      <c r="AY75" s="144">
        <f t="shared" si="694"/>
      </c>
      <c r="AZ75" s="144">
        <f t="shared" ref="AZ75:BE75" si="695">IF(AN75&gt;=$K$3,1,0)</f>
        <v>0</v>
      </c>
      <c r="BA75" s="144">
        <f t="shared" si="695"/>
        <v>0</v>
      </c>
      <c r="BB75" s="144">
        <f t="shared" si="695"/>
        <v>0</v>
      </c>
      <c r="BC75" s="144">
        <f t="shared" si="695"/>
        <v>0</v>
      </c>
      <c r="BD75" s="144">
        <f t="shared" si="695"/>
        <v>0</v>
      </c>
      <c r="BE75" s="144">
        <f t="shared" si="695"/>
        <v>0</v>
      </c>
      <c r="BF75" s="145"/>
      <c r="BG75" s="143">
        <f>IF($A75="",0,COCalc_LabUnnorm!CC74*100)</f>
        <v>0</v>
      </c>
      <c r="BH75" s="143">
        <f>IF($A75="",0,COCalc_LabUnnorm!CD74*100)</f>
        <v>0</v>
      </c>
      <c r="BI75" s="143">
        <f>IF($A75="",0,COCalc_LabUnnorm!CE74*100)</f>
        <v>0</v>
      </c>
      <c r="BJ75" s="143">
        <f>IF($A75="",0,COCalc_LabUnnorm!CF74*100)</f>
        <v>0</v>
      </c>
      <c r="BK75" s="143">
        <f>IF($A75="",0,COCalc_LabUnnorm!CG74*100)</f>
        <v>0</v>
      </c>
      <c r="BL75" s="143">
        <f>IF($A75="",0,COCalc_LabUnnorm!CH74*100)</f>
        <v>0</v>
      </c>
      <c r="BM75" s="144">
        <f t="shared" ref="BM75:BR75" si="696">IF($A75="","",IF(BG$132,IF(BG75&gt;=$K$3,"Y","N"),"--"))</f>
      </c>
      <c r="BN75" s="144">
        <f t="shared" si="696"/>
      </c>
      <c r="BO75" s="144">
        <f t="shared" si="696"/>
      </c>
      <c r="BP75" s="144">
        <f t="shared" si="696"/>
      </c>
      <c r="BQ75" s="144">
        <f t="shared" si="696"/>
      </c>
      <c r="BR75" s="144">
        <f t="shared" si="696"/>
      </c>
      <c r="BS75" s="144">
        <f t="shared" ref="BS75:BX75" si="697">IF(BG75&gt;=$K$3,1,0)</f>
        <v>0</v>
      </c>
      <c r="BT75" s="144">
        <f t="shared" si="697"/>
        <v>0</v>
      </c>
      <c r="BU75" s="144">
        <f t="shared" si="697"/>
        <v>0</v>
      </c>
      <c r="BV75" s="144">
        <f t="shared" si="697"/>
        <v>0</v>
      </c>
      <c r="BW75" s="144">
        <f t="shared" si="697"/>
        <v>0</v>
      </c>
      <c r="BX75" s="144">
        <f t="shared" si="697"/>
        <v>0</v>
      </c>
      <c r="BY75" s="145"/>
      <c r="BZ75" s="143">
        <f t="array" ref="BZ75:CE75">B75:G75*$H$143:$M$143+U75:Z75*$H$144:$M$144</f>
        <v>0</v>
      </c>
      <c r="CA75" s="143">
        <v>0</v>
      </c>
      <c r="CB75" s="143">
        <v>0</v>
      </c>
      <c r="CC75" s="143">
        <v>0</v>
      </c>
      <c r="CD75" s="143">
        <v>0</v>
      </c>
      <c r="CE75" s="143">
        <v>0</v>
      </c>
      <c r="CF75" s="144">
        <f t="shared" ref="CF75:CK75" si="698">IF($A75="","",IF(BZ$132,IF(BZ75&gt;=$K$3,"Y","N"),"--"))</f>
      </c>
      <c r="CG75" s="144">
        <f t="shared" si="698"/>
      </c>
      <c r="CH75" s="144">
        <f t="shared" si="698"/>
      </c>
      <c r="CI75" s="144">
        <f t="shared" si="698"/>
      </c>
      <c r="CJ75" s="144">
        <f t="shared" si="698"/>
      </c>
      <c r="CK75" s="144">
        <f t="shared" si="698"/>
      </c>
      <c r="CL75" s="144">
        <f t="shared" ref="CL75:CQ75" si="699">IF(BZ75&gt;=$K$3,1,0)</f>
        <v>0</v>
      </c>
      <c r="CM75" s="144">
        <f t="shared" si="699"/>
        <v>0</v>
      </c>
      <c r="CN75" s="144">
        <f t="shared" si="699"/>
        <v>0</v>
      </c>
      <c r="CO75" s="144">
        <f t="shared" si="699"/>
        <v>0</v>
      </c>
      <c r="CP75" s="144">
        <f t="shared" si="699"/>
        <v>0</v>
      </c>
      <c r="CQ75" s="144">
        <f t="shared" si="699"/>
        <v>0</v>
      </c>
    </row>
    <row r="76" ht="14.25" customHeight="1" spans="1:95" x14ac:dyDescent="0.25">
      <c r="A76" s="85">
        <f>IF(ISBLANK(CT!A102),"",CT!A102)</f>
      </c>
      <c r="B76" s="143">
        <f>COCalc!AB75*100</f>
        <v>0</v>
      </c>
      <c r="C76" s="143">
        <f>COCalc!AC75*100</f>
        <v>0</v>
      </c>
      <c r="D76" s="143">
        <f>COCalc!AD75*100</f>
        <v>0</v>
      </c>
      <c r="E76" s="143">
        <f>COCalc!AE75*100</f>
        <v>0</v>
      </c>
      <c r="F76" s="143">
        <f>COCalc!AF75*100</f>
        <v>0</v>
      </c>
      <c r="G76" s="143">
        <f>COCalc!AG75*100</f>
        <v>0</v>
      </c>
      <c r="H76" s="144">
        <f t="shared" ref="H76:M76" si="700">IF($A76="","",IF(B$132,IF(B76&gt;=$K$3,"Y","N"),"--"))</f>
      </c>
      <c r="I76" s="144">
        <f t="shared" si="700"/>
      </c>
      <c r="J76" s="144">
        <f t="shared" si="700"/>
      </c>
      <c r="K76" s="144">
        <f t="shared" si="700"/>
      </c>
      <c r="L76" s="144">
        <f t="shared" si="700"/>
      </c>
      <c r="M76" s="144">
        <f t="shared" si="700"/>
      </c>
      <c r="N76" s="144">
        <f t="shared" ref="N76:S76" si="701">IF(B76&gt;=$K$3,1,0)</f>
        <v>0</v>
      </c>
      <c r="O76" s="144">
        <f t="shared" si="701"/>
        <v>0</v>
      </c>
      <c r="P76" s="144">
        <f t="shared" si="701"/>
        <v>0</v>
      </c>
      <c r="Q76" s="144">
        <f t="shared" si="701"/>
        <v>0</v>
      </c>
      <c r="R76" s="144">
        <f t="shared" si="701"/>
        <v>0</v>
      </c>
      <c r="S76" s="144">
        <f t="shared" si="701"/>
        <v>0</v>
      </c>
      <c r="T76" s="128"/>
      <c r="U76" s="143">
        <f>IF($A76="",0,LabActivity!AK102*100)</f>
        <v>0</v>
      </c>
      <c r="V76" s="143">
        <f>IF($A76="",0,LabActivity!AL102*100)</f>
        <v>0</v>
      </c>
      <c r="W76" s="143">
        <f>IF($A76="",0,LabActivity!AM102*100)</f>
        <v>0</v>
      </c>
      <c r="X76" s="143">
        <f>IF($A76="",0,LabActivity!AN102*100)</f>
        <v>0</v>
      </c>
      <c r="Y76" s="143">
        <f>IF($A76="",0,LabActivity!AO102*100)</f>
        <v>0</v>
      </c>
      <c r="Z76" s="143">
        <f>IF($A76="",0,LabActivity!AP102*100)</f>
        <v>0</v>
      </c>
      <c r="AA76" s="144">
        <f t="shared" ref="AA76:AF76" si="702">IF($A76="","",IF(U$132,IF(U76&gt;=$K$3,"Y","N"),"--"))</f>
      </c>
      <c r="AB76" s="144">
        <f t="shared" si="702"/>
      </c>
      <c r="AC76" s="144">
        <f t="shared" si="702"/>
      </c>
      <c r="AD76" s="144">
        <f t="shared" si="702"/>
      </c>
      <c r="AE76" s="144">
        <f t="shared" si="702"/>
      </c>
      <c r="AF76" s="144">
        <f t="shared" si="702"/>
      </c>
      <c r="AG76" s="144">
        <f t="shared" ref="AG76:AL76" si="703">IF(U76&gt;=$K$3,1,0)</f>
        <v>0</v>
      </c>
      <c r="AH76" s="144">
        <f t="shared" si="703"/>
        <v>0</v>
      </c>
      <c r="AI76" s="144">
        <f t="shared" si="703"/>
        <v>0</v>
      </c>
      <c r="AJ76" s="144">
        <f t="shared" si="703"/>
        <v>0</v>
      </c>
      <c r="AK76" s="144">
        <f t="shared" si="703"/>
        <v>0</v>
      </c>
      <c r="AL76" s="144">
        <f t="shared" si="703"/>
        <v>0</v>
      </c>
      <c r="AM76" s="128"/>
      <c r="AN76" s="143">
        <f>IF($A76="",0,COCalc!CC75*100)</f>
        <v>0</v>
      </c>
      <c r="AO76" s="143">
        <f>IF($A76="",0,COCalc!CD75*100)</f>
        <v>0</v>
      </c>
      <c r="AP76" s="143">
        <f>IF($A76="",0,COCalc!CE75*100)</f>
        <v>0</v>
      </c>
      <c r="AQ76" s="143">
        <f>IF($A76="",0,COCalc!CF75*100)</f>
        <v>0</v>
      </c>
      <c r="AR76" s="143">
        <f>IF($A76="",0,COCalc!CG75*100)</f>
        <v>0</v>
      </c>
      <c r="AS76" s="143">
        <f>IF($A76="",0,COCalc!CH75*100)</f>
        <v>0</v>
      </c>
      <c r="AT76" s="144">
        <f t="shared" ref="AT76:AY76" si="704">IF($A76="","",IF(AN$132,IF(AN76&gt;=$K$3,"Y","N"),"--"))</f>
      </c>
      <c r="AU76" s="144">
        <f t="shared" si="704"/>
      </c>
      <c r="AV76" s="144">
        <f t="shared" si="704"/>
      </c>
      <c r="AW76" s="144">
        <f t="shared" si="704"/>
      </c>
      <c r="AX76" s="144">
        <f t="shared" si="704"/>
      </c>
      <c r="AY76" s="144">
        <f t="shared" si="704"/>
      </c>
      <c r="AZ76" s="144">
        <f t="shared" ref="AZ76:BE76" si="705">IF(AN76&gt;=$K$3,1,0)</f>
        <v>0</v>
      </c>
      <c r="BA76" s="144">
        <f t="shared" si="705"/>
        <v>0</v>
      </c>
      <c r="BB76" s="144">
        <f t="shared" si="705"/>
        <v>0</v>
      </c>
      <c r="BC76" s="144">
        <f t="shared" si="705"/>
        <v>0</v>
      </c>
      <c r="BD76" s="144">
        <f t="shared" si="705"/>
        <v>0</v>
      </c>
      <c r="BE76" s="144">
        <f t="shared" si="705"/>
        <v>0</v>
      </c>
      <c r="BF76" s="145"/>
      <c r="BG76" s="143">
        <f>IF($A76="",0,COCalc_LabUnnorm!CC75*100)</f>
        <v>0</v>
      </c>
      <c r="BH76" s="143">
        <f>IF($A76="",0,COCalc_LabUnnorm!CD75*100)</f>
        <v>0</v>
      </c>
      <c r="BI76" s="143">
        <f>IF($A76="",0,COCalc_LabUnnorm!CE75*100)</f>
        <v>0</v>
      </c>
      <c r="BJ76" s="143">
        <f>IF($A76="",0,COCalc_LabUnnorm!CF75*100)</f>
        <v>0</v>
      </c>
      <c r="BK76" s="143">
        <f>IF($A76="",0,COCalc_LabUnnorm!CG75*100)</f>
        <v>0</v>
      </c>
      <c r="BL76" s="143">
        <f>IF($A76="",0,COCalc_LabUnnorm!CH75*100)</f>
        <v>0</v>
      </c>
      <c r="BM76" s="144">
        <f t="shared" ref="BM76:BR76" si="706">IF($A76="","",IF(BG$132,IF(BG76&gt;=$K$3,"Y","N"),"--"))</f>
      </c>
      <c r="BN76" s="144">
        <f t="shared" si="706"/>
      </c>
      <c r="BO76" s="144">
        <f t="shared" si="706"/>
      </c>
      <c r="BP76" s="144">
        <f t="shared" si="706"/>
      </c>
      <c r="BQ76" s="144">
        <f t="shared" si="706"/>
      </c>
      <c r="BR76" s="144">
        <f t="shared" si="706"/>
      </c>
      <c r="BS76" s="144">
        <f t="shared" ref="BS76:BX76" si="707">IF(BG76&gt;=$K$3,1,0)</f>
        <v>0</v>
      </c>
      <c r="BT76" s="144">
        <f t="shared" si="707"/>
        <v>0</v>
      </c>
      <c r="BU76" s="144">
        <f t="shared" si="707"/>
        <v>0</v>
      </c>
      <c r="BV76" s="144">
        <f t="shared" si="707"/>
        <v>0</v>
      </c>
      <c r="BW76" s="144">
        <f t="shared" si="707"/>
        <v>0</v>
      </c>
      <c r="BX76" s="144">
        <f t="shared" si="707"/>
        <v>0</v>
      </c>
      <c r="BY76" s="145"/>
      <c r="BZ76" s="143">
        <f t="array" ref="BZ76:CE76">B76:G76*$H$143:$M$143+U76:Z76*$H$144:$M$144</f>
        <v>0</v>
      </c>
      <c r="CA76" s="143">
        <v>0</v>
      </c>
      <c r="CB76" s="143">
        <v>0</v>
      </c>
      <c r="CC76" s="143">
        <v>0</v>
      </c>
      <c r="CD76" s="143">
        <v>0</v>
      </c>
      <c r="CE76" s="143">
        <v>0</v>
      </c>
      <c r="CF76" s="144">
        <f t="shared" ref="CF76:CK76" si="708">IF($A76="","",IF(BZ$132,IF(BZ76&gt;=$K$3,"Y","N"),"--"))</f>
      </c>
      <c r="CG76" s="144">
        <f t="shared" si="708"/>
      </c>
      <c r="CH76" s="144">
        <f t="shared" si="708"/>
      </c>
      <c r="CI76" s="144">
        <f t="shared" si="708"/>
      </c>
      <c r="CJ76" s="144">
        <f t="shared" si="708"/>
      </c>
      <c r="CK76" s="144">
        <f t="shared" si="708"/>
      </c>
      <c r="CL76" s="144">
        <f t="shared" ref="CL76:CQ76" si="709">IF(BZ76&gt;=$K$3,1,0)</f>
        <v>0</v>
      </c>
      <c r="CM76" s="144">
        <f t="shared" si="709"/>
        <v>0</v>
      </c>
      <c r="CN76" s="144">
        <f t="shared" si="709"/>
        <v>0</v>
      </c>
      <c r="CO76" s="144">
        <f t="shared" si="709"/>
        <v>0</v>
      </c>
      <c r="CP76" s="144">
        <f t="shared" si="709"/>
        <v>0</v>
      </c>
      <c r="CQ76" s="144">
        <f t="shared" si="709"/>
        <v>0</v>
      </c>
    </row>
    <row r="77" ht="14.25" customHeight="1" spans="1:95" x14ac:dyDescent="0.25">
      <c r="A77" s="85">
        <f>IF(ISBLANK(CT!A103),"",CT!A103)</f>
      </c>
      <c r="B77" s="143">
        <f>COCalc!AB76*100</f>
        <v>0</v>
      </c>
      <c r="C77" s="143">
        <f>COCalc!AC76*100</f>
        <v>0</v>
      </c>
      <c r="D77" s="143">
        <f>COCalc!AD76*100</f>
        <v>0</v>
      </c>
      <c r="E77" s="143">
        <f>COCalc!AE76*100</f>
        <v>0</v>
      </c>
      <c r="F77" s="143">
        <f>COCalc!AF76*100</f>
        <v>0</v>
      </c>
      <c r="G77" s="143">
        <f>COCalc!AG76*100</f>
        <v>0</v>
      </c>
      <c r="H77" s="144">
        <f t="shared" ref="H77:M77" si="710">IF($A77="","",IF(B$132,IF(B77&gt;=$K$3,"Y","N"),"--"))</f>
      </c>
      <c r="I77" s="144">
        <f t="shared" si="710"/>
      </c>
      <c r="J77" s="144">
        <f t="shared" si="710"/>
      </c>
      <c r="K77" s="144">
        <f t="shared" si="710"/>
      </c>
      <c r="L77" s="144">
        <f t="shared" si="710"/>
      </c>
      <c r="M77" s="144">
        <f t="shared" si="710"/>
      </c>
      <c r="N77" s="144">
        <f t="shared" ref="N77:S77" si="711">IF(B77&gt;=$K$3,1,0)</f>
        <v>0</v>
      </c>
      <c r="O77" s="144">
        <f t="shared" si="711"/>
        <v>0</v>
      </c>
      <c r="P77" s="144">
        <f t="shared" si="711"/>
        <v>0</v>
      </c>
      <c r="Q77" s="144">
        <f t="shared" si="711"/>
        <v>0</v>
      </c>
      <c r="R77" s="144">
        <f t="shared" si="711"/>
        <v>0</v>
      </c>
      <c r="S77" s="144">
        <f t="shared" si="711"/>
        <v>0</v>
      </c>
      <c r="T77" s="128"/>
      <c r="U77" s="143">
        <f>IF($A77="",0,LabActivity!AK103*100)</f>
        <v>0</v>
      </c>
      <c r="V77" s="143">
        <f>IF($A77="",0,LabActivity!AL103*100)</f>
        <v>0</v>
      </c>
      <c r="W77" s="143">
        <f>IF($A77="",0,LabActivity!AM103*100)</f>
        <v>0</v>
      </c>
      <c r="X77" s="143">
        <f>IF($A77="",0,LabActivity!AN103*100)</f>
        <v>0</v>
      </c>
      <c r="Y77" s="143">
        <f>IF($A77="",0,LabActivity!AO103*100)</f>
        <v>0</v>
      </c>
      <c r="Z77" s="143">
        <f>IF($A77="",0,LabActivity!AP103*100)</f>
        <v>0</v>
      </c>
      <c r="AA77" s="144">
        <f t="shared" ref="AA77:AF77" si="712">IF($A77="","",IF(U$132,IF(U77&gt;=$K$3,"Y","N"),"--"))</f>
      </c>
      <c r="AB77" s="144">
        <f t="shared" si="712"/>
      </c>
      <c r="AC77" s="144">
        <f t="shared" si="712"/>
      </c>
      <c r="AD77" s="144">
        <f t="shared" si="712"/>
      </c>
      <c r="AE77" s="144">
        <f t="shared" si="712"/>
      </c>
      <c r="AF77" s="144">
        <f t="shared" si="712"/>
      </c>
      <c r="AG77" s="144">
        <f t="shared" ref="AG77:AL77" si="713">IF(U77&gt;=$K$3,1,0)</f>
        <v>0</v>
      </c>
      <c r="AH77" s="144">
        <f t="shared" si="713"/>
        <v>0</v>
      </c>
      <c r="AI77" s="144">
        <f t="shared" si="713"/>
        <v>0</v>
      </c>
      <c r="AJ77" s="144">
        <f t="shared" si="713"/>
        <v>0</v>
      </c>
      <c r="AK77" s="144">
        <f t="shared" si="713"/>
        <v>0</v>
      </c>
      <c r="AL77" s="144">
        <f t="shared" si="713"/>
        <v>0</v>
      </c>
      <c r="AM77" s="128"/>
      <c r="AN77" s="143">
        <f>IF($A77="",0,COCalc!CC76*100)</f>
        <v>0</v>
      </c>
      <c r="AO77" s="143">
        <f>IF($A77="",0,COCalc!CD76*100)</f>
        <v>0</v>
      </c>
      <c r="AP77" s="143">
        <f>IF($A77="",0,COCalc!CE76*100)</f>
        <v>0</v>
      </c>
      <c r="AQ77" s="143">
        <f>IF($A77="",0,COCalc!CF76*100)</f>
        <v>0</v>
      </c>
      <c r="AR77" s="143">
        <f>IF($A77="",0,COCalc!CG76*100)</f>
        <v>0</v>
      </c>
      <c r="AS77" s="143">
        <f>IF($A77="",0,COCalc!CH76*100)</f>
        <v>0</v>
      </c>
      <c r="AT77" s="144">
        <f t="shared" ref="AT77:AY77" si="714">IF($A77="","",IF(AN$132,IF(AN77&gt;=$K$3,"Y","N"),"--"))</f>
      </c>
      <c r="AU77" s="144">
        <f t="shared" si="714"/>
      </c>
      <c r="AV77" s="144">
        <f t="shared" si="714"/>
      </c>
      <c r="AW77" s="144">
        <f t="shared" si="714"/>
      </c>
      <c r="AX77" s="144">
        <f t="shared" si="714"/>
      </c>
      <c r="AY77" s="144">
        <f t="shared" si="714"/>
      </c>
      <c r="AZ77" s="144">
        <f t="shared" ref="AZ77:BE77" si="715">IF(AN77&gt;=$K$3,1,0)</f>
        <v>0</v>
      </c>
      <c r="BA77" s="144">
        <f t="shared" si="715"/>
        <v>0</v>
      </c>
      <c r="BB77" s="144">
        <f t="shared" si="715"/>
        <v>0</v>
      </c>
      <c r="BC77" s="144">
        <f t="shared" si="715"/>
        <v>0</v>
      </c>
      <c r="BD77" s="144">
        <f t="shared" si="715"/>
        <v>0</v>
      </c>
      <c r="BE77" s="144">
        <f t="shared" si="715"/>
        <v>0</v>
      </c>
      <c r="BF77" s="145"/>
      <c r="BG77" s="143">
        <f>IF($A77="",0,COCalc_LabUnnorm!CC76*100)</f>
        <v>0</v>
      </c>
      <c r="BH77" s="143">
        <f>IF($A77="",0,COCalc_LabUnnorm!CD76*100)</f>
        <v>0</v>
      </c>
      <c r="BI77" s="143">
        <f>IF($A77="",0,COCalc_LabUnnorm!CE76*100)</f>
        <v>0</v>
      </c>
      <c r="BJ77" s="143">
        <f>IF($A77="",0,COCalc_LabUnnorm!CF76*100)</f>
        <v>0</v>
      </c>
      <c r="BK77" s="143">
        <f>IF($A77="",0,COCalc_LabUnnorm!CG76*100)</f>
        <v>0</v>
      </c>
      <c r="BL77" s="143">
        <f>IF($A77="",0,COCalc_LabUnnorm!CH76*100)</f>
        <v>0</v>
      </c>
      <c r="BM77" s="144">
        <f t="shared" ref="BM77:BR77" si="716">IF($A77="","",IF(BG$132,IF(BG77&gt;=$K$3,"Y","N"),"--"))</f>
      </c>
      <c r="BN77" s="144">
        <f t="shared" si="716"/>
      </c>
      <c r="BO77" s="144">
        <f t="shared" si="716"/>
      </c>
      <c r="BP77" s="144">
        <f t="shared" si="716"/>
      </c>
      <c r="BQ77" s="144">
        <f t="shared" si="716"/>
      </c>
      <c r="BR77" s="144">
        <f t="shared" si="716"/>
      </c>
      <c r="BS77" s="144">
        <f t="shared" ref="BS77:BX77" si="717">IF(BG77&gt;=$K$3,1,0)</f>
        <v>0</v>
      </c>
      <c r="BT77" s="144">
        <f t="shared" si="717"/>
        <v>0</v>
      </c>
      <c r="BU77" s="144">
        <f t="shared" si="717"/>
        <v>0</v>
      </c>
      <c r="BV77" s="144">
        <f t="shared" si="717"/>
        <v>0</v>
      </c>
      <c r="BW77" s="144">
        <f t="shared" si="717"/>
        <v>0</v>
      </c>
      <c r="BX77" s="144">
        <f t="shared" si="717"/>
        <v>0</v>
      </c>
      <c r="BY77" s="145"/>
      <c r="BZ77" s="143">
        <f t="array" ref="BZ77:CE77">B77:G77*$H$143:$M$143+U77:Z77*$H$144:$M$144</f>
        <v>0</v>
      </c>
      <c r="CA77" s="143">
        <v>0</v>
      </c>
      <c r="CB77" s="143">
        <v>0</v>
      </c>
      <c r="CC77" s="143">
        <v>0</v>
      </c>
      <c r="CD77" s="143">
        <v>0</v>
      </c>
      <c r="CE77" s="143">
        <v>0</v>
      </c>
      <c r="CF77" s="144">
        <f t="shared" ref="CF77:CK77" si="718">IF($A77="","",IF(BZ$132,IF(BZ77&gt;=$K$3,"Y","N"),"--"))</f>
      </c>
      <c r="CG77" s="144">
        <f t="shared" si="718"/>
      </c>
      <c r="CH77" s="144">
        <f t="shared" si="718"/>
      </c>
      <c r="CI77" s="144">
        <f t="shared" si="718"/>
      </c>
      <c r="CJ77" s="144">
        <f t="shared" si="718"/>
      </c>
      <c r="CK77" s="144">
        <f t="shared" si="718"/>
      </c>
      <c r="CL77" s="144">
        <f t="shared" ref="CL77:CQ77" si="719">IF(BZ77&gt;=$K$3,1,0)</f>
        <v>0</v>
      </c>
      <c r="CM77" s="144">
        <f t="shared" si="719"/>
        <v>0</v>
      </c>
      <c r="CN77" s="144">
        <f t="shared" si="719"/>
        <v>0</v>
      </c>
      <c r="CO77" s="144">
        <f t="shared" si="719"/>
        <v>0</v>
      </c>
      <c r="CP77" s="144">
        <f t="shared" si="719"/>
        <v>0</v>
      </c>
      <c r="CQ77" s="144">
        <f t="shared" si="719"/>
        <v>0</v>
      </c>
    </row>
    <row r="78" ht="14.25" customHeight="1" spans="1:95" x14ac:dyDescent="0.25">
      <c r="A78" s="85">
        <f>IF(ISBLANK(CT!A104),"",CT!A104)</f>
      </c>
      <c r="B78" s="143">
        <f>COCalc!AB77*100</f>
        <v>0</v>
      </c>
      <c r="C78" s="143">
        <f>COCalc!AC77*100</f>
        <v>0</v>
      </c>
      <c r="D78" s="143">
        <f>COCalc!AD77*100</f>
        <v>0</v>
      </c>
      <c r="E78" s="143">
        <f>COCalc!AE77*100</f>
        <v>0</v>
      </c>
      <c r="F78" s="143">
        <f>COCalc!AF77*100</f>
        <v>0</v>
      </c>
      <c r="G78" s="143">
        <f>COCalc!AG77*100</f>
        <v>0</v>
      </c>
      <c r="H78" s="144">
        <f t="shared" ref="H78:M78" si="720">IF($A78="","",IF(B$132,IF(B78&gt;=$K$3,"Y","N"),"--"))</f>
      </c>
      <c r="I78" s="144">
        <f t="shared" si="720"/>
      </c>
      <c r="J78" s="144">
        <f t="shared" si="720"/>
      </c>
      <c r="K78" s="144">
        <f t="shared" si="720"/>
      </c>
      <c r="L78" s="144">
        <f t="shared" si="720"/>
      </c>
      <c r="M78" s="144">
        <f t="shared" si="720"/>
      </c>
      <c r="N78" s="144">
        <f t="shared" ref="N78:S78" si="721">IF(B78&gt;=$K$3,1,0)</f>
        <v>0</v>
      </c>
      <c r="O78" s="144">
        <f t="shared" si="721"/>
        <v>0</v>
      </c>
      <c r="P78" s="144">
        <f t="shared" si="721"/>
        <v>0</v>
      </c>
      <c r="Q78" s="144">
        <f t="shared" si="721"/>
        <v>0</v>
      </c>
      <c r="R78" s="144">
        <f t="shared" si="721"/>
        <v>0</v>
      </c>
      <c r="S78" s="144">
        <f t="shared" si="721"/>
        <v>0</v>
      </c>
      <c r="T78" s="128"/>
      <c r="U78" s="143">
        <f>IF($A78="",0,LabActivity!AK104*100)</f>
        <v>0</v>
      </c>
      <c r="V78" s="143">
        <f>IF($A78="",0,LabActivity!AL104*100)</f>
        <v>0</v>
      </c>
      <c r="W78" s="143">
        <f>IF($A78="",0,LabActivity!AM104*100)</f>
        <v>0</v>
      </c>
      <c r="X78" s="143">
        <f>IF($A78="",0,LabActivity!AN104*100)</f>
        <v>0</v>
      </c>
      <c r="Y78" s="143">
        <f>IF($A78="",0,LabActivity!AO104*100)</f>
        <v>0</v>
      </c>
      <c r="Z78" s="143">
        <f>IF($A78="",0,LabActivity!AP104*100)</f>
        <v>0</v>
      </c>
      <c r="AA78" s="144">
        <f t="shared" ref="AA78:AF78" si="722">IF($A78="","",IF(U$132,IF(U78&gt;=$K$3,"Y","N"),"--"))</f>
      </c>
      <c r="AB78" s="144">
        <f t="shared" si="722"/>
      </c>
      <c r="AC78" s="144">
        <f t="shared" si="722"/>
      </c>
      <c r="AD78" s="144">
        <f t="shared" si="722"/>
      </c>
      <c r="AE78" s="144">
        <f t="shared" si="722"/>
      </c>
      <c r="AF78" s="144">
        <f t="shared" si="722"/>
      </c>
      <c r="AG78" s="144">
        <f t="shared" ref="AG78:AL78" si="723">IF(U78&gt;=$K$3,1,0)</f>
        <v>0</v>
      </c>
      <c r="AH78" s="144">
        <f t="shared" si="723"/>
        <v>0</v>
      </c>
      <c r="AI78" s="144">
        <f t="shared" si="723"/>
        <v>0</v>
      </c>
      <c r="AJ78" s="144">
        <f t="shared" si="723"/>
        <v>0</v>
      </c>
      <c r="AK78" s="144">
        <f t="shared" si="723"/>
        <v>0</v>
      </c>
      <c r="AL78" s="144">
        <f t="shared" si="723"/>
        <v>0</v>
      </c>
      <c r="AM78" s="128"/>
      <c r="AN78" s="143">
        <f>IF($A78="",0,COCalc!CC77*100)</f>
        <v>0</v>
      </c>
      <c r="AO78" s="143">
        <f>IF($A78="",0,COCalc!CD77*100)</f>
        <v>0</v>
      </c>
      <c r="AP78" s="143">
        <f>IF($A78="",0,COCalc!CE77*100)</f>
        <v>0</v>
      </c>
      <c r="AQ78" s="143">
        <f>IF($A78="",0,COCalc!CF77*100)</f>
        <v>0</v>
      </c>
      <c r="AR78" s="143">
        <f>IF($A78="",0,COCalc!CG77*100)</f>
        <v>0</v>
      </c>
      <c r="AS78" s="143">
        <f>IF($A78="",0,COCalc!CH77*100)</f>
        <v>0</v>
      </c>
      <c r="AT78" s="144">
        <f t="shared" ref="AT78:AY78" si="724">IF($A78="","",IF(AN$132,IF(AN78&gt;=$K$3,"Y","N"),"--"))</f>
      </c>
      <c r="AU78" s="144">
        <f t="shared" si="724"/>
      </c>
      <c r="AV78" s="144">
        <f t="shared" si="724"/>
      </c>
      <c r="AW78" s="144">
        <f t="shared" si="724"/>
      </c>
      <c r="AX78" s="144">
        <f t="shared" si="724"/>
      </c>
      <c r="AY78" s="144">
        <f t="shared" si="724"/>
      </c>
      <c r="AZ78" s="144">
        <f t="shared" ref="AZ78:BE78" si="725">IF(AN78&gt;=$K$3,1,0)</f>
        <v>0</v>
      </c>
      <c r="BA78" s="144">
        <f t="shared" si="725"/>
        <v>0</v>
      </c>
      <c r="BB78" s="144">
        <f t="shared" si="725"/>
        <v>0</v>
      </c>
      <c r="BC78" s="144">
        <f t="shared" si="725"/>
        <v>0</v>
      </c>
      <c r="BD78" s="144">
        <f t="shared" si="725"/>
        <v>0</v>
      </c>
      <c r="BE78" s="144">
        <f t="shared" si="725"/>
        <v>0</v>
      </c>
      <c r="BF78" s="145"/>
      <c r="BG78" s="143">
        <f>IF($A78="",0,COCalc_LabUnnorm!CC77*100)</f>
        <v>0</v>
      </c>
      <c r="BH78" s="143">
        <f>IF($A78="",0,COCalc_LabUnnorm!CD77*100)</f>
        <v>0</v>
      </c>
      <c r="BI78" s="143">
        <f>IF($A78="",0,COCalc_LabUnnorm!CE77*100)</f>
        <v>0</v>
      </c>
      <c r="BJ78" s="143">
        <f>IF($A78="",0,COCalc_LabUnnorm!CF77*100)</f>
        <v>0</v>
      </c>
      <c r="BK78" s="143">
        <f>IF($A78="",0,COCalc_LabUnnorm!CG77*100)</f>
        <v>0</v>
      </c>
      <c r="BL78" s="143">
        <f>IF($A78="",0,COCalc_LabUnnorm!CH77*100)</f>
        <v>0</v>
      </c>
      <c r="BM78" s="144">
        <f t="shared" ref="BM78:BR78" si="726">IF($A78="","",IF(BG$132,IF(BG78&gt;=$K$3,"Y","N"),"--"))</f>
      </c>
      <c r="BN78" s="144">
        <f t="shared" si="726"/>
      </c>
      <c r="BO78" s="144">
        <f t="shared" si="726"/>
      </c>
      <c r="BP78" s="144">
        <f t="shared" si="726"/>
      </c>
      <c r="BQ78" s="144">
        <f t="shared" si="726"/>
      </c>
      <c r="BR78" s="144">
        <f t="shared" si="726"/>
      </c>
      <c r="BS78" s="144">
        <f t="shared" ref="BS78:BX78" si="727">IF(BG78&gt;=$K$3,1,0)</f>
        <v>0</v>
      </c>
      <c r="BT78" s="144">
        <f t="shared" si="727"/>
        <v>0</v>
      </c>
      <c r="BU78" s="144">
        <f t="shared" si="727"/>
        <v>0</v>
      </c>
      <c r="BV78" s="144">
        <f t="shared" si="727"/>
        <v>0</v>
      </c>
      <c r="BW78" s="144">
        <f t="shared" si="727"/>
        <v>0</v>
      </c>
      <c r="BX78" s="144">
        <f t="shared" si="727"/>
        <v>0</v>
      </c>
      <c r="BY78" s="145"/>
      <c r="BZ78" s="143">
        <f t="array" ref="BZ78:CE78">B78:G78*$H$143:$M$143+U78:Z78*$H$144:$M$144</f>
        <v>0</v>
      </c>
      <c r="CA78" s="143">
        <v>0</v>
      </c>
      <c r="CB78" s="143">
        <v>0</v>
      </c>
      <c r="CC78" s="143">
        <v>0</v>
      </c>
      <c r="CD78" s="143">
        <v>0</v>
      </c>
      <c r="CE78" s="143">
        <v>0</v>
      </c>
      <c r="CF78" s="144">
        <f t="shared" ref="CF78:CK78" si="728">IF($A78="","",IF(BZ$132,IF(BZ78&gt;=$K$3,"Y","N"),"--"))</f>
      </c>
      <c r="CG78" s="144">
        <f t="shared" si="728"/>
      </c>
      <c r="CH78" s="144">
        <f t="shared" si="728"/>
      </c>
      <c r="CI78" s="144">
        <f t="shared" si="728"/>
      </c>
      <c r="CJ78" s="144">
        <f t="shared" si="728"/>
      </c>
      <c r="CK78" s="144">
        <f t="shared" si="728"/>
      </c>
      <c r="CL78" s="144">
        <f t="shared" ref="CL78:CQ78" si="729">IF(BZ78&gt;=$K$3,1,0)</f>
        <v>0</v>
      </c>
      <c r="CM78" s="144">
        <f t="shared" si="729"/>
        <v>0</v>
      </c>
      <c r="CN78" s="144">
        <f t="shared" si="729"/>
        <v>0</v>
      </c>
      <c r="CO78" s="144">
        <f t="shared" si="729"/>
        <v>0</v>
      </c>
      <c r="CP78" s="144">
        <f t="shared" si="729"/>
        <v>0</v>
      </c>
      <c r="CQ78" s="144">
        <f t="shared" si="729"/>
        <v>0</v>
      </c>
    </row>
    <row r="79" ht="14.25" customHeight="1" spans="1:95" x14ac:dyDescent="0.25">
      <c r="A79" s="85">
        <f>IF(ISBLANK(CT!A105),"",CT!A105)</f>
      </c>
      <c r="B79" s="143">
        <f>COCalc!AB78*100</f>
        <v>0</v>
      </c>
      <c r="C79" s="143">
        <f>COCalc!AC78*100</f>
        <v>0</v>
      </c>
      <c r="D79" s="143">
        <f>COCalc!AD78*100</f>
        <v>0</v>
      </c>
      <c r="E79" s="143">
        <f>COCalc!AE78*100</f>
        <v>0</v>
      </c>
      <c r="F79" s="143">
        <f>COCalc!AF78*100</f>
        <v>0</v>
      </c>
      <c r="G79" s="143">
        <f>COCalc!AG78*100</f>
        <v>0</v>
      </c>
      <c r="H79" s="144">
        <f t="shared" ref="H79:M79" si="730">IF($A79="","",IF(B$132,IF(B79&gt;=$K$3,"Y","N"),"--"))</f>
      </c>
      <c r="I79" s="144">
        <f t="shared" si="730"/>
      </c>
      <c r="J79" s="144">
        <f t="shared" si="730"/>
      </c>
      <c r="K79" s="144">
        <f t="shared" si="730"/>
      </c>
      <c r="L79" s="144">
        <f t="shared" si="730"/>
      </c>
      <c r="M79" s="144">
        <f t="shared" si="730"/>
      </c>
      <c r="N79" s="144">
        <f t="shared" ref="N79:S79" si="731">IF(B79&gt;=$K$3,1,0)</f>
        <v>0</v>
      </c>
      <c r="O79" s="144">
        <f t="shared" si="731"/>
        <v>0</v>
      </c>
      <c r="P79" s="144">
        <f t="shared" si="731"/>
        <v>0</v>
      </c>
      <c r="Q79" s="144">
        <f t="shared" si="731"/>
        <v>0</v>
      </c>
      <c r="R79" s="144">
        <f t="shared" si="731"/>
        <v>0</v>
      </c>
      <c r="S79" s="144">
        <f t="shared" si="731"/>
        <v>0</v>
      </c>
      <c r="T79" s="128"/>
      <c r="U79" s="143">
        <f>IF($A79="",0,LabActivity!AK105*100)</f>
        <v>0</v>
      </c>
      <c r="V79" s="143">
        <f>IF($A79="",0,LabActivity!AL105*100)</f>
        <v>0</v>
      </c>
      <c r="W79" s="143">
        <f>IF($A79="",0,LabActivity!AM105*100)</f>
        <v>0</v>
      </c>
      <c r="X79" s="143">
        <f>IF($A79="",0,LabActivity!AN105*100)</f>
        <v>0</v>
      </c>
      <c r="Y79" s="143">
        <f>IF($A79="",0,LabActivity!AO105*100)</f>
        <v>0</v>
      </c>
      <c r="Z79" s="143">
        <f>IF($A79="",0,LabActivity!AP105*100)</f>
        <v>0</v>
      </c>
      <c r="AA79" s="144">
        <f t="shared" ref="AA79:AF79" si="732">IF($A79="","",IF(U$132,IF(U79&gt;=$K$3,"Y","N"),"--"))</f>
      </c>
      <c r="AB79" s="144">
        <f t="shared" si="732"/>
      </c>
      <c r="AC79" s="144">
        <f t="shared" si="732"/>
      </c>
      <c r="AD79" s="144">
        <f t="shared" si="732"/>
      </c>
      <c r="AE79" s="144">
        <f t="shared" si="732"/>
      </c>
      <c r="AF79" s="144">
        <f t="shared" si="732"/>
      </c>
      <c r="AG79" s="144">
        <f t="shared" ref="AG79:AL79" si="733">IF(U79&gt;=$K$3,1,0)</f>
        <v>0</v>
      </c>
      <c r="AH79" s="144">
        <f t="shared" si="733"/>
        <v>0</v>
      </c>
      <c r="AI79" s="144">
        <f t="shared" si="733"/>
        <v>0</v>
      </c>
      <c r="AJ79" s="144">
        <f t="shared" si="733"/>
        <v>0</v>
      </c>
      <c r="AK79" s="144">
        <f t="shared" si="733"/>
        <v>0</v>
      </c>
      <c r="AL79" s="144">
        <f t="shared" si="733"/>
        <v>0</v>
      </c>
      <c r="AM79" s="128"/>
      <c r="AN79" s="143">
        <f>IF($A79="",0,COCalc!CC78*100)</f>
        <v>0</v>
      </c>
      <c r="AO79" s="143">
        <f>IF($A79="",0,COCalc!CD78*100)</f>
        <v>0</v>
      </c>
      <c r="AP79" s="143">
        <f>IF($A79="",0,COCalc!CE78*100)</f>
        <v>0</v>
      </c>
      <c r="AQ79" s="143">
        <f>IF($A79="",0,COCalc!CF78*100)</f>
        <v>0</v>
      </c>
      <c r="AR79" s="143">
        <f>IF($A79="",0,COCalc!CG78*100)</f>
        <v>0</v>
      </c>
      <c r="AS79" s="143">
        <f>IF($A79="",0,COCalc!CH78*100)</f>
        <v>0</v>
      </c>
      <c r="AT79" s="144">
        <f t="shared" ref="AT79:AY79" si="734">IF($A79="","",IF(AN$132,IF(AN79&gt;=$K$3,"Y","N"),"--"))</f>
      </c>
      <c r="AU79" s="144">
        <f t="shared" si="734"/>
      </c>
      <c r="AV79" s="144">
        <f t="shared" si="734"/>
      </c>
      <c r="AW79" s="144">
        <f t="shared" si="734"/>
      </c>
      <c r="AX79" s="144">
        <f t="shared" si="734"/>
      </c>
      <c r="AY79" s="144">
        <f t="shared" si="734"/>
      </c>
      <c r="AZ79" s="144">
        <f t="shared" ref="AZ79:BE79" si="735">IF(AN79&gt;=$K$3,1,0)</f>
        <v>0</v>
      </c>
      <c r="BA79" s="144">
        <f t="shared" si="735"/>
        <v>0</v>
      </c>
      <c r="BB79" s="144">
        <f t="shared" si="735"/>
        <v>0</v>
      </c>
      <c r="BC79" s="144">
        <f t="shared" si="735"/>
        <v>0</v>
      </c>
      <c r="BD79" s="144">
        <f t="shared" si="735"/>
        <v>0</v>
      </c>
      <c r="BE79" s="144">
        <f t="shared" si="735"/>
        <v>0</v>
      </c>
      <c r="BF79" s="145"/>
      <c r="BG79" s="143">
        <f>IF($A79="",0,COCalc_LabUnnorm!CC78*100)</f>
        <v>0</v>
      </c>
      <c r="BH79" s="143">
        <f>IF($A79="",0,COCalc_LabUnnorm!CD78*100)</f>
        <v>0</v>
      </c>
      <c r="BI79" s="143">
        <f>IF($A79="",0,COCalc_LabUnnorm!CE78*100)</f>
        <v>0</v>
      </c>
      <c r="BJ79" s="143">
        <f>IF($A79="",0,COCalc_LabUnnorm!CF78*100)</f>
        <v>0</v>
      </c>
      <c r="BK79" s="143">
        <f>IF($A79="",0,COCalc_LabUnnorm!CG78*100)</f>
        <v>0</v>
      </c>
      <c r="BL79" s="143">
        <f>IF($A79="",0,COCalc_LabUnnorm!CH78*100)</f>
        <v>0</v>
      </c>
      <c r="BM79" s="144">
        <f t="shared" ref="BM79:BR79" si="736">IF($A79="","",IF(BG$132,IF(BG79&gt;=$K$3,"Y","N"),"--"))</f>
      </c>
      <c r="BN79" s="144">
        <f t="shared" si="736"/>
      </c>
      <c r="BO79" s="144">
        <f t="shared" si="736"/>
      </c>
      <c r="BP79" s="144">
        <f t="shared" si="736"/>
      </c>
      <c r="BQ79" s="144">
        <f t="shared" si="736"/>
      </c>
      <c r="BR79" s="144">
        <f t="shared" si="736"/>
      </c>
      <c r="BS79" s="144">
        <f t="shared" ref="BS79:BX79" si="737">IF(BG79&gt;=$K$3,1,0)</f>
        <v>0</v>
      </c>
      <c r="BT79" s="144">
        <f t="shared" si="737"/>
        <v>0</v>
      </c>
      <c r="BU79" s="144">
        <f t="shared" si="737"/>
        <v>0</v>
      </c>
      <c r="BV79" s="144">
        <f t="shared" si="737"/>
        <v>0</v>
      </c>
      <c r="BW79" s="144">
        <f t="shared" si="737"/>
        <v>0</v>
      </c>
      <c r="BX79" s="144">
        <f t="shared" si="737"/>
        <v>0</v>
      </c>
      <c r="BY79" s="145"/>
      <c r="BZ79" s="143">
        <f t="array" ref="BZ79:CE79">B79:G79*$H$143:$M$143+U79:Z79*$H$144:$M$144</f>
        <v>0</v>
      </c>
      <c r="CA79" s="143">
        <v>0</v>
      </c>
      <c r="CB79" s="143">
        <v>0</v>
      </c>
      <c r="CC79" s="143">
        <v>0</v>
      </c>
      <c r="CD79" s="143">
        <v>0</v>
      </c>
      <c r="CE79" s="143">
        <v>0</v>
      </c>
      <c r="CF79" s="144">
        <f t="shared" ref="CF79:CK79" si="738">IF($A79="","",IF(BZ$132,IF(BZ79&gt;=$K$3,"Y","N"),"--"))</f>
      </c>
      <c r="CG79" s="144">
        <f t="shared" si="738"/>
      </c>
      <c r="CH79" s="144">
        <f t="shared" si="738"/>
      </c>
      <c r="CI79" s="144">
        <f t="shared" si="738"/>
      </c>
      <c r="CJ79" s="144">
        <f t="shared" si="738"/>
      </c>
      <c r="CK79" s="144">
        <f t="shared" si="738"/>
      </c>
      <c r="CL79" s="144">
        <f t="shared" ref="CL79:CQ79" si="739">IF(BZ79&gt;=$K$3,1,0)</f>
        <v>0</v>
      </c>
      <c r="CM79" s="144">
        <f t="shared" si="739"/>
        <v>0</v>
      </c>
      <c r="CN79" s="144">
        <f t="shared" si="739"/>
        <v>0</v>
      </c>
      <c r="CO79" s="144">
        <f t="shared" si="739"/>
        <v>0</v>
      </c>
      <c r="CP79" s="144">
        <f t="shared" si="739"/>
        <v>0</v>
      </c>
      <c r="CQ79" s="144">
        <f t="shared" si="739"/>
        <v>0</v>
      </c>
    </row>
    <row r="80" ht="14.25" customHeight="1" spans="1:95" x14ac:dyDescent="0.25">
      <c r="A80" s="85">
        <f>IF(ISBLANK(CT!A106),"",CT!A106)</f>
      </c>
      <c r="B80" s="143">
        <f>COCalc!AB79*100</f>
        <v>0</v>
      </c>
      <c r="C80" s="143">
        <f>COCalc!AC79*100</f>
        <v>0</v>
      </c>
      <c r="D80" s="143">
        <f>COCalc!AD79*100</f>
        <v>0</v>
      </c>
      <c r="E80" s="143">
        <f>COCalc!AE79*100</f>
        <v>0</v>
      </c>
      <c r="F80" s="143">
        <f>COCalc!AF79*100</f>
        <v>0</v>
      </c>
      <c r="G80" s="143">
        <f>COCalc!AG79*100</f>
        <v>0</v>
      </c>
      <c r="H80" s="144">
        <f t="shared" ref="H80:M80" si="740">IF($A80="","",IF(B$132,IF(B80&gt;=$K$3,"Y","N"),"--"))</f>
      </c>
      <c r="I80" s="144">
        <f t="shared" si="740"/>
      </c>
      <c r="J80" s="144">
        <f t="shared" si="740"/>
      </c>
      <c r="K80" s="144">
        <f t="shared" si="740"/>
      </c>
      <c r="L80" s="144">
        <f t="shared" si="740"/>
      </c>
      <c r="M80" s="144">
        <f t="shared" si="740"/>
      </c>
      <c r="N80" s="144">
        <f t="shared" ref="N80:S80" si="741">IF(B80&gt;=$K$3,1,0)</f>
        <v>0</v>
      </c>
      <c r="O80" s="144">
        <f t="shared" si="741"/>
        <v>0</v>
      </c>
      <c r="P80" s="144">
        <f t="shared" si="741"/>
        <v>0</v>
      </c>
      <c r="Q80" s="144">
        <f t="shared" si="741"/>
        <v>0</v>
      </c>
      <c r="R80" s="144">
        <f t="shared" si="741"/>
        <v>0</v>
      </c>
      <c r="S80" s="144">
        <f t="shared" si="741"/>
        <v>0</v>
      </c>
      <c r="T80" s="128"/>
      <c r="U80" s="143">
        <f>IF($A80="",0,LabActivity!AK106*100)</f>
        <v>0</v>
      </c>
      <c r="V80" s="143">
        <f>IF($A80="",0,LabActivity!AL106*100)</f>
        <v>0</v>
      </c>
      <c r="W80" s="143">
        <f>IF($A80="",0,LabActivity!AM106*100)</f>
        <v>0</v>
      </c>
      <c r="X80" s="143">
        <f>IF($A80="",0,LabActivity!AN106*100)</f>
        <v>0</v>
      </c>
      <c r="Y80" s="143">
        <f>IF($A80="",0,LabActivity!AO106*100)</f>
        <v>0</v>
      </c>
      <c r="Z80" s="143">
        <f>IF($A80="",0,LabActivity!AP106*100)</f>
        <v>0</v>
      </c>
      <c r="AA80" s="144">
        <f t="shared" ref="AA80:AF80" si="742">IF($A80="","",IF(U$132,IF(U80&gt;=$K$3,"Y","N"),"--"))</f>
      </c>
      <c r="AB80" s="144">
        <f t="shared" si="742"/>
      </c>
      <c r="AC80" s="144">
        <f t="shared" si="742"/>
      </c>
      <c r="AD80" s="144">
        <f t="shared" si="742"/>
      </c>
      <c r="AE80" s="144">
        <f t="shared" si="742"/>
      </c>
      <c r="AF80" s="144">
        <f t="shared" si="742"/>
      </c>
      <c r="AG80" s="144">
        <f t="shared" ref="AG80:AL80" si="743">IF(U80&gt;=$K$3,1,0)</f>
        <v>0</v>
      </c>
      <c r="AH80" s="144">
        <f t="shared" si="743"/>
        <v>0</v>
      </c>
      <c r="AI80" s="144">
        <f t="shared" si="743"/>
        <v>0</v>
      </c>
      <c r="AJ80" s="144">
        <f t="shared" si="743"/>
        <v>0</v>
      </c>
      <c r="AK80" s="144">
        <f t="shared" si="743"/>
        <v>0</v>
      </c>
      <c r="AL80" s="144">
        <f t="shared" si="743"/>
        <v>0</v>
      </c>
      <c r="AM80" s="128"/>
      <c r="AN80" s="143">
        <f>IF($A80="",0,COCalc!CC79*100)</f>
        <v>0</v>
      </c>
      <c r="AO80" s="143">
        <f>IF($A80="",0,COCalc!CD79*100)</f>
        <v>0</v>
      </c>
      <c r="AP80" s="143">
        <f>IF($A80="",0,COCalc!CE79*100)</f>
        <v>0</v>
      </c>
      <c r="AQ80" s="143">
        <f>IF($A80="",0,COCalc!CF79*100)</f>
        <v>0</v>
      </c>
      <c r="AR80" s="143">
        <f>IF($A80="",0,COCalc!CG79*100)</f>
        <v>0</v>
      </c>
      <c r="AS80" s="143">
        <f>IF($A80="",0,COCalc!CH79*100)</f>
        <v>0</v>
      </c>
      <c r="AT80" s="144">
        <f t="shared" ref="AT80:AY80" si="744">IF($A80="","",IF(AN$132,IF(AN80&gt;=$K$3,"Y","N"),"--"))</f>
      </c>
      <c r="AU80" s="144">
        <f t="shared" si="744"/>
      </c>
      <c r="AV80" s="144">
        <f t="shared" si="744"/>
      </c>
      <c r="AW80" s="144">
        <f t="shared" si="744"/>
      </c>
      <c r="AX80" s="144">
        <f t="shared" si="744"/>
      </c>
      <c r="AY80" s="144">
        <f t="shared" si="744"/>
      </c>
      <c r="AZ80" s="144">
        <f t="shared" ref="AZ80:BE80" si="745">IF(AN80&gt;=$K$3,1,0)</f>
        <v>0</v>
      </c>
      <c r="BA80" s="144">
        <f t="shared" si="745"/>
        <v>0</v>
      </c>
      <c r="BB80" s="144">
        <f t="shared" si="745"/>
        <v>0</v>
      </c>
      <c r="BC80" s="144">
        <f t="shared" si="745"/>
        <v>0</v>
      </c>
      <c r="BD80" s="144">
        <f t="shared" si="745"/>
        <v>0</v>
      </c>
      <c r="BE80" s="144">
        <f t="shared" si="745"/>
        <v>0</v>
      </c>
      <c r="BF80" s="145"/>
      <c r="BG80" s="143">
        <f>IF($A80="",0,COCalc_LabUnnorm!CC79*100)</f>
        <v>0</v>
      </c>
      <c r="BH80" s="143">
        <f>IF($A80="",0,COCalc_LabUnnorm!CD79*100)</f>
        <v>0</v>
      </c>
      <c r="BI80" s="143">
        <f>IF($A80="",0,COCalc_LabUnnorm!CE79*100)</f>
        <v>0</v>
      </c>
      <c r="BJ80" s="143">
        <f>IF($A80="",0,COCalc_LabUnnorm!CF79*100)</f>
        <v>0</v>
      </c>
      <c r="BK80" s="143">
        <f>IF($A80="",0,COCalc_LabUnnorm!CG79*100)</f>
        <v>0</v>
      </c>
      <c r="BL80" s="143">
        <f>IF($A80="",0,COCalc_LabUnnorm!CH79*100)</f>
        <v>0</v>
      </c>
      <c r="BM80" s="144">
        <f t="shared" ref="BM80:BR80" si="746">IF($A80="","",IF(BG$132,IF(BG80&gt;=$K$3,"Y","N"),"--"))</f>
      </c>
      <c r="BN80" s="144">
        <f t="shared" si="746"/>
      </c>
      <c r="BO80" s="144">
        <f t="shared" si="746"/>
      </c>
      <c r="BP80" s="144">
        <f t="shared" si="746"/>
      </c>
      <c r="BQ80" s="144">
        <f t="shared" si="746"/>
      </c>
      <c r="BR80" s="144">
        <f t="shared" si="746"/>
      </c>
      <c r="BS80" s="144">
        <f t="shared" ref="BS80:BX80" si="747">IF(BG80&gt;=$K$3,1,0)</f>
        <v>0</v>
      </c>
      <c r="BT80" s="144">
        <f t="shared" si="747"/>
        <v>0</v>
      </c>
      <c r="BU80" s="144">
        <f t="shared" si="747"/>
        <v>0</v>
      </c>
      <c r="BV80" s="144">
        <f t="shared" si="747"/>
        <v>0</v>
      </c>
      <c r="BW80" s="144">
        <f t="shared" si="747"/>
        <v>0</v>
      </c>
      <c r="BX80" s="144">
        <f t="shared" si="747"/>
        <v>0</v>
      </c>
      <c r="BY80" s="145"/>
      <c r="BZ80" s="143">
        <f t="array" ref="BZ80:CE80">B80:G80*$H$143:$M$143+U80:Z80*$H$144:$M$144</f>
        <v>0</v>
      </c>
      <c r="CA80" s="143">
        <v>0</v>
      </c>
      <c r="CB80" s="143">
        <v>0</v>
      </c>
      <c r="CC80" s="143">
        <v>0</v>
      </c>
      <c r="CD80" s="143">
        <v>0</v>
      </c>
      <c r="CE80" s="143">
        <v>0</v>
      </c>
      <c r="CF80" s="144">
        <f t="shared" ref="CF80:CK80" si="748">IF($A80="","",IF(BZ$132,IF(BZ80&gt;=$K$3,"Y","N"),"--"))</f>
      </c>
      <c r="CG80" s="144">
        <f t="shared" si="748"/>
      </c>
      <c r="CH80" s="144">
        <f t="shared" si="748"/>
      </c>
      <c r="CI80" s="144">
        <f t="shared" si="748"/>
      </c>
      <c r="CJ80" s="144">
        <f t="shared" si="748"/>
      </c>
      <c r="CK80" s="144">
        <f t="shared" si="748"/>
      </c>
      <c r="CL80" s="144">
        <f t="shared" ref="CL80:CQ80" si="749">IF(BZ80&gt;=$K$3,1,0)</f>
        <v>0</v>
      </c>
      <c r="CM80" s="144">
        <f t="shared" si="749"/>
        <v>0</v>
      </c>
      <c r="CN80" s="144">
        <f t="shared" si="749"/>
        <v>0</v>
      </c>
      <c r="CO80" s="144">
        <f t="shared" si="749"/>
        <v>0</v>
      </c>
      <c r="CP80" s="144">
        <f t="shared" si="749"/>
        <v>0</v>
      </c>
      <c r="CQ80" s="144">
        <f t="shared" si="749"/>
        <v>0</v>
      </c>
    </row>
    <row r="81" ht="14.25" customHeight="1" spans="1:95" x14ac:dyDescent="0.25">
      <c r="A81" s="85">
        <f>IF(ISBLANK(CT!A107),"",CT!A107)</f>
      </c>
      <c r="B81" s="143">
        <f>COCalc!AB80*100</f>
        <v>0</v>
      </c>
      <c r="C81" s="143">
        <f>COCalc!AC80*100</f>
        <v>0</v>
      </c>
      <c r="D81" s="143">
        <f>COCalc!AD80*100</f>
        <v>0</v>
      </c>
      <c r="E81" s="143">
        <f>COCalc!AE80*100</f>
        <v>0</v>
      </c>
      <c r="F81" s="143">
        <f>COCalc!AF80*100</f>
        <v>0</v>
      </c>
      <c r="G81" s="143">
        <f>COCalc!AG80*100</f>
        <v>0</v>
      </c>
      <c r="H81" s="144">
        <f t="shared" ref="H81:M81" si="750">IF($A81="","",IF(B$132,IF(B81&gt;=$K$3,"Y","N"),"--"))</f>
      </c>
      <c r="I81" s="144">
        <f t="shared" si="750"/>
      </c>
      <c r="J81" s="144">
        <f t="shared" si="750"/>
      </c>
      <c r="K81" s="144">
        <f t="shared" si="750"/>
      </c>
      <c r="L81" s="144">
        <f t="shared" si="750"/>
      </c>
      <c r="M81" s="144">
        <f t="shared" si="750"/>
      </c>
      <c r="N81" s="144">
        <f t="shared" ref="N81:S81" si="751">IF(B81&gt;=$K$3,1,0)</f>
        <v>0</v>
      </c>
      <c r="O81" s="144">
        <f t="shared" si="751"/>
        <v>0</v>
      </c>
      <c r="P81" s="144">
        <f t="shared" si="751"/>
        <v>0</v>
      </c>
      <c r="Q81" s="144">
        <f t="shared" si="751"/>
        <v>0</v>
      </c>
      <c r="R81" s="144">
        <f t="shared" si="751"/>
        <v>0</v>
      </c>
      <c r="S81" s="144">
        <f t="shared" si="751"/>
        <v>0</v>
      </c>
      <c r="T81" s="128"/>
      <c r="U81" s="143">
        <f>IF($A81="",0,LabActivity!AK107*100)</f>
        <v>0</v>
      </c>
      <c r="V81" s="143">
        <f>IF($A81="",0,LabActivity!AL107*100)</f>
        <v>0</v>
      </c>
      <c r="W81" s="143">
        <f>IF($A81="",0,LabActivity!AM107*100)</f>
        <v>0</v>
      </c>
      <c r="X81" s="143">
        <f>IF($A81="",0,LabActivity!AN107*100)</f>
        <v>0</v>
      </c>
      <c r="Y81" s="143">
        <f>IF($A81="",0,LabActivity!AO107*100)</f>
        <v>0</v>
      </c>
      <c r="Z81" s="143">
        <f>IF($A81="",0,LabActivity!AP107*100)</f>
        <v>0</v>
      </c>
      <c r="AA81" s="144">
        <f t="shared" ref="AA81:AF81" si="752">IF($A81="","",IF(U$132,IF(U81&gt;=$K$3,"Y","N"),"--"))</f>
      </c>
      <c r="AB81" s="144">
        <f t="shared" si="752"/>
      </c>
      <c r="AC81" s="144">
        <f t="shared" si="752"/>
      </c>
      <c r="AD81" s="144">
        <f t="shared" si="752"/>
      </c>
      <c r="AE81" s="144">
        <f t="shared" si="752"/>
      </c>
      <c r="AF81" s="144">
        <f t="shared" si="752"/>
      </c>
      <c r="AG81" s="144">
        <f t="shared" ref="AG81:AL81" si="753">IF(U81&gt;=$K$3,1,0)</f>
        <v>0</v>
      </c>
      <c r="AH81" s="144">
        <f t="shared" si="753"/>
        <v>0</v>
      </c>
      <c r="AI81" s="144">
        <f t="shared" si="753"/>
        <v>0</v>
      </c>
      <c r="AJ81" s="144">
        <f t="shared" si="753"/>
        <v>0</v>
      </c>
      <c r="AK81" s="144">
        <f t="shared" si="753"/>
        <v>0</v>
      </c>
      <c r="AL81" s="144">
        <f t="shared" si="753"/>
        <v>0</v>
      </c>
      <c r="AM81" s="128"/>
      <c r="AN81" s="143">
        <f>IF($A81="",0,COCalc!CC80*100)</f>
        <v>0</v>
      </c>
      <c r="AO81" s="143">
        <f>IF($A81="",0,COCalc!CD80*100)</f>
        <v>0</v>
      </c>
      <c r="AP81" s="143">
        <f>IF($A81="",0,COCalc!CE80*100)</f>
        <v>0</v>
      </c>
      <c r="AQ81" s="143">
        <f>IF($A81="",0,COCalc!CF80*100)</f>
        <v>0</v>
      </c>
      <c r="AR81" s="143">
        <f>IF($A81="",0,COCalc!CG80*100)</f>
        <v>0</v>
      </c>
      <c r="AS81" s="143">
        <f>IF($A81="",0,COCalc!CH80*100)</f>
        <v>0</v>
      </c>
      <c r="AT81" s="144">
        <f t="shared" ref="AT81:AY81" si="754">IF($A81="","",IF(AN$132,IF(AN81&gt;=$K$3,"Y","N"),"--"))</f>
      </c>
      <c r="AU81" s="144">
        <f t="shared" si="754"/>
      </c>
      <c r="AV81" s="144">
        <f t="shared" si="754"/>
      </c>
      <c r="AW81" s="144">
        <f t="shared" si="754"/>
      </c>
      <c r="AX81" s="144">
        <f t="shared" si="754"/>
      </c>
      <c r="AY81" s="144">
        <f t="shared" si="754"/>
      </c>
      <c r="AZ81" s="144">
        <f t="shared" ref="AZ81:BE81" si="755">IF(AN81&gt;=$K$3,1,0)</f>
        <v>0</v>
      </c>
      <c r="BA81" s="144">
        <f t="shared" si="755"/>
        <v>0</v>
      </c>
      <c r="BB81" s="144">
        <f t="shared" si="755"/>
        <v>0</v>
      </c>
      <c r="BC81" s="144">
        <f t="shared" si="755"/>
        <v>0</v>
      </c>
      <c r="BD81" s="144">
        <f t="shared" si="755"/>
        <v>0</v>
      </c>
      <c r="BE81" s="144">
        <f t="shared" si="755"/>
        <v>0</v>
      </c>
      <c r="BF81" s="145"/>
      <c r="BG81" s="143">
        <f>IF($A81="",0,COCalc_LabUnnorm!CC80*100)</f>
        <v>0</v>
      </c>
      <c r="BH81" s="143">
        <f>IF($A81="",0,COCalc_LabUnnorm!CD80*100)</f>
        <v>0</v>
      </c>
      <c r="BI81" s="143">
        <f>IF($A81="",0,COCalc_LabUnnorm!CE80*100)</f>
        <v>0</v>
      </c>
      <c r="BJ81" s="143">
        <f>IF($A81="",0,COCalc_LabUnnorm!CF80*100)</f>
        <v>0</v>
      </c>
      <c r="BK81" s="143">
        <f>IF($A81="",0,COCalc_LabUnnorm!CG80*100)</f>
        <v>0</v>
      </c>
      <c r="BL81" s="143">
        <f>IF($A81="",0,COCalc_LabUnnorm!CH80*100)</f>
        <v>0</v>
      </c>
      <c r="BM81" s="144">
        <f t="shared" ref="BM81:BR81" si="756">IF($A81="","",IF(BG$132,IF(BG81&gt;=$K$3,"Y","N"),"--"))</f>
      </c>
      <c r="BN81" s="144">
        <f t="shared" si="756"/>
      </c>
      <c r="BO81" s="144">
        <f t="shared" si="756"/>
      </c>
      <c r="BP81" s="144">
        <f t="shared" si="756"/>
      </c>
      <c r="BQ81" s="144">
        <f t="shared" si="756"/>
      </c>
      <c r="BR81" s="144">
        <f t="shared" si="756"/>
      </c>
      <c r="BS81" s="144">
        <f t="shared" ref="BS81:BX81" si="757">IF(BG81&gt;=$K$3,1,0)</f>
        <v>0</v>
      </c>
      <c r="BT81" s="144">
        <f t="shared" si="757"/>
        <v>0</v>
      </c>
      <c r="BU81" s="144">
        <f t="shared" si="757"/>
        <v>0</v>
      </c>
      <c r="BV81" s="144">
        <f t="shared" si="757"/>
        <v>0</v>
      </c>
      <c r="BW81" s="144">
        <f t="shared" si="757"/>
        <v>0</v>
      </c>
      <c r="BX81" s="144">
        <f t="shared" si="757"/>
        <v>0</v>
      </c>
      <c r="BY81" s="145"/>
      <c r="BZ81" s="143">
        <f t="array" ref="BZ81:CE81">B81:G81*$H$143:$M$143+U81:Z81*$H$144:$M$144</f>
        <v>0</v>
      </c>
      <c r="CA81" s="143">
        <v>0</v>
      </c>
      <c r="CB81" s="143">
        <v>0</v>
      </c>
      <c r="CC81" s="143">
        <v>0</v>
      </c>
      <c r="CD81" s="143">
        <v>0</v>
      </c>
      <c r="CE81" s="143">
        <v>0</v>
      </c>
      <c r="CF81" s="144">
        <f t="shared" ref="CF81:CK81" si="758">IF($A81="","",IF(BZ$132,IF(BZ81&gt;=$K$3,"Y","N"),"--"))</f>
      </c>
      <c r="CG81" s="144">
        <f t="shared" si="758"/>
      </c>
      <c r="CH81" s="144">
        <f t="shared" si="758"/>
      </c>
      <c r="CI81" s="144">
        <f t="shared" si="758"/>
      </c>
      <c r="CJ81" s="144">
        <f t="shared" si="758"/>
      </c>
      <c r="CK81" s="144">
        <f t="shared" si="758"/>
      </c>
      <c r="CL81" s="144">
        <f t="shared" ref="CL81:CQ81" si="759">IF(BZ81&gt;=$K$3,1,0)</f>
        <v>0</v>
      </c>
      <c r="CM81" s="144">
        <f t="shared" si="759"/>
        <v>0</v>
      </c>
      <c r="CN81" s="144">
        <f t="shared" si="759"/>
        <v>0</v>
      </c>
      <c r="CO81" s="144">
        <f t="shared" si="759"/>
        <v>0</v>
      </c>
      <c r="CP81" s="144">
        <f t="shared" si="759"/>
        <v>0</v>
      </c>
      <c r="CQ81" s="144">
        <f t="shared" si="759"/>
        <v>0</v>
      </c>
    </row>
    <row r="82" ht="14.25" customHeight="1" spans="1:95" x14ac:dyDescent="0.25">
      <c r="A82" s="85">
        <f>IF(ISBLANK(CT!A108),"",CT!A108)</f>
      </c>
      <c r="B82" s="143">
        <f>COCalc!AB81*100</f>
        <v>0</v>
      </c>
      <c r="C82" s="143">
        <f>COCalc!AC81*100</f>
        <v>0</v>
      </c>
      <c r="D82" s="143">
        <f>COCalc!AD81*100</f>
        <v>0</v>
      </c>
      <c r="E82" s="143">
        <f>COCalc!AE81*100</f>
        <v>0</v>
      </c>
      <c r="F82" s="143">
        <f>COCalc!AF81*100</f>
        <v>0</v>
      </c>
      <c r="G82" s="143">
        <f>COCalc!AG81*100</f>
        <v>0</v>
      </c>
      <c r="H82" s="144">
        <f t="shared" ref="H82:M82" si="760">IF($A82="","",IF(B$132,IF(B82&gt;=$K$3,"Y","N"),"--"))</f>
      </c>
      <c r="I82" s="144">
        <f t="shared" si="760"/>
      </c>
      <c r="J82" s="144">
        <f t="shared" si="760"/>
      </c>
      <c r="K82" s="144">
        <f t="shared" si="760"/>
      </c>
      <c r="L82" s="144">
        <f t="shared" si="760"/>
      </c>
      <c r="M82" s="144">
        <f t="shared" si="760"/>
      </c>
      <c r="N82" s="144">
        <f t="shared" ref="N82:S82" si="761">IF(B82&gt;=$K$3,1,0)</f>
        <v>0</v>
      </c>
      <c r="O82" s="144">
        <f t="shared" si="761"/>
        <v>0</v>
      </c>
      <c r="P82" s="144">
        <f t="shared" si="761"/>
        <v>0</v>
      </c>
      <c r="Q82" s="144">
        <f t="shared" si="761"/>
        <v>0</v>
      </c>
      <c r="R82" s="144">
        <f t="shared" si="761"/>
        <v>0</v>
      </c>
      <c r="S82" s="144">
        <f t="shared" si="761"/>
        <v>0</v>
      </c>
      <c r="T82" s="128"/>
      <c r="U82" s="143">
        <f>IF($A82="",0,LabActivity!AK108*100)</f>
        <v>0</v>
      </c>
      <c r="V82" s="143">
        <f>IF($A82="",0,LabActivity!AL108*100)</f>
        <v>0</v>
      </c>
      <c r="W82" s="143">
        <f>IF($A82="",0,LabActivity!AM108*100)</f>
        <v>0</v>
      </c>
      <c r="X82" s="143">
        <f>IF($A82="",0,LabActivity!AN108*100)</f>
        <v>0</v>
      </c>
      <c r="Y82" s="143">
        <f>IF($A82="",0,LabActivity!AO108*100)</f>
        <v>0</v>
      </c>
      <c r="Z82" s="143">
        <f>IF($A82="",0,LabActivity!AP108*100)</f>
        <v>0</v>
      </c>
      <c r="AA82" s="144">
        <f t="shared" ref="AA82:AF82" si="762">IF($A82="","",IF(U$132,IF(U82&gt;=$K$3,"Y","N"),"--"))</f>
      </c>
      <c r="AB82" s="144">
        <f t="shared" si="762"/>
      </c>
      <c r="AC82" s="144">
        <f t="shared" si="762"/>
      </c>
      <c r="AD82" s="144">
        <f t="shared" si="762"/>
      </c>
      <c r="AE82" s="144">
        <f t="shared" si="762"/>
      </c>
      <c r="AF82" s="144">
        <f t="shared" si="762"/>
      </c>
      <c r="AG82" s="144">
        <f t="shared" ref="AG82:AL82" si="763">IF(U82&gt;=$K$3,1,0)</f>
        <v>0</v>
      </c>
      <c r="AH82" s="144">
        <f t="shared" si="763"/>
        <v>0</v>
      </c>
      <c r="AI82" s="144">
        <f t="shared" si="763"/>
        <v>0</v>
      </c>
      <c r="AJ82" s="144">
        <f t="shared" si="763"/>
        <v>0</v>
      </c>
      <c r="AK82" s="144">
        <f t="shared" si="763"/>
        <v>0</v>
      </c>
      <c r="AL82" s="144">
        <f t="shared" si="763"/>
        <v>0</v>
      </c>
      <c r="AM82" s="128"/>
      <c r="AN82" s="143">
        <f>IF($A82="",0,COCalc!CC81*100)</f>
        <v>0</v>
      </c>
      <c r="AO82" s="143">
        <f>IF($A82="",0,COCalc!CD81*100)</f>
        <v>0</v>
      </c>
      <c r="AP82" s="143">
        <f>IF($A82="",0,COCalc!CE81*100)</f>
        <v>0</v>
      </c>
      <c r="AQ82" s="143">
        <f>IF($A82="",0,COCalc!CF81*100)</f>
        <v>0</v>
      </c>
      <c r="AR82" s="143">
        <f>IF($A82="",0,COCalc!CG81*100)</f>
        <v>0</v>
      </c>
      <c r="AS82" s="143">
        <f>IF($A82="",0,COCalc!CH81*100)</f>
        <v>0</v>
      </c>
      <c r="AT82" s="144">
        <f t="shared" ref="AT82:AY82" si="764">IF($A82="","",IF(AN$132,IF(AN82&gt;=$K$3,"Y","N"),"--"))</f>
      </c>
      <c r="AU82" s="144">
        <f t="shared" si="764"/>
      </c>
      <c r="AV82" s="144">
        <f t="shared" si="764"/>
      </c>
      <c r="AW82" s="144">
        <f t="shared" si="764"/>
      </c>
      <c r="AX82" s="144">
        <f t="shared" si="764"/>
      </c>
      <c r="AY82" s="144">
        <f t="shared" si="764"/>
      </c>
      <c r="AZ82" s="144">
        <f t="shared" ref="AZ82:BE82" si="765">IF(AN82&gt;=$K$3,1,0)</f>
        <v>0</v>
      </c>
      <c r="BA82" s="144">
        <f t="shared" si="765"/>
        <v>0</v>
      </c>
      <c r="BB82" s="144">
        <f t="shared" si="765"/>
        <v>0</v>
      </c>
      <c r="BC82" s="144">
        <f t="shared" si="765"/>
        <v>0</v>
      </c>
      <c r="BD82" s="144">
        <f t="shared" si="765"/>
        <v>0</v>
      </c>
      <c r="BE82" s="144">
        <f t="shared" si="765"/>
        <v>0</v>
      </c>
      <c r="BF82" s="145"/>
      <c r="BG82" s="143">
        <f>IF($A82="",0,COCalc_LabUnnorm!CC81*100)</f>
        <v>0</v>
      </c>
      <c r="BH82" s="143">
        <f>IF($A82="",0,COCalc_LabUnnorm!CD81*100)</f>
        <v>0</v>
      </c>
      <c r="BI82" s="143">
        <f>IF($A82="",0,COCalc_LabUnnorm!CE81*100)</f>
        <v>0</v>
      </c>
      <c r="BJ82" s="143">
        <f>IF($A82="",0,COCalc_LabUnnorm!CF81*100)</f>
        <v>0</v>
      </c>
      <c r="BK82" s="143">
        <f>IF($A82="",0,COCalc_LabUnnorm!CG81*100)</f>
        <v>0</v>
      </c>
      <c r="BL82" s="143">
        <f>IF($A82="",0,COCalc_LabUnnorm!CH81*100)</f>
        <v>0</v>
      </c>
      <c r="BM82" s="144">
        <f t="shared" ref="BM82:BR82" si="766">IF($A82="","",IF(BG$132,IF(BG82&gt;=$K$3,"Y","N"),"--"))</f>
      </c>
      <c r="BN82" s="144">
        <f t="shared" si="766"/>
      </c>
      <c r="BO82" s="144">
        <f t="shared" si="766"/>
      </c>
      <c r="BP82" s="144">
        <f t="shared" si="766"/>
      </c>
      <c r="BQ82" s="144">
        <f t="shared" si="766"/>
      </c>
      <c r="BR82" s="144">
        <f t="shared" si="766"/>
      </c>
      <c r="BS82" s="144">
        <f t="shared" ref="BS82:BX82" si="767">IF(BG82&gt;=$K$3,1,0)</f>
        <v>0</v>
      </c>
      <c r="BT82" s="144">
        <f t="shared" si="767"/>
        <v>0</v>
      </c>
      <c r="BU82" s="144">
        <f t="shared" si="767"/>
        <v>0</v>
      </c>
      <c r="BV82" s="144">
        <f t="shared" si="767"/>
        <v>0</v>
      </c>
      <c r="BW82" s="144">
        <f t="shared" si="767"/>
        <v>0</v>
      </c>
      <c r="BX82" s="144">
        <f t="shared" si="767"/>
        <v>0</v>
      </c>
      <c r="BY82" s="145"/>
      <c r="BZ82" s="143">
        <f t="array" ref="BZ82:CE82">B82:G82*$H$143:$M$143+U82:Z82*$H$144:$M$144</f>
        <v>0</v>
      </c>
      <c r="CA82" s="143">
        <v>0</v>
      </c>
      <c r="CB82" s="143">
        <v>0</v>
      </c>
      <c r="CC82" s="143">
        <v>0</v>
      </c>
      <c r="CD82" s="143">
        <v>0</v>
      </c>
      <c r="CE82" s="143">
        <v>0</v>
      </c>
      <c r="CF82" s="144">
        <f t="shared" ref="CF82:CK82" si="768">IF($A82="","",IF(BZ$132,IF(BZ82&gt;=$K$3,"Y","N"),"--"))</f>
      </c>
      <c r="CG82" s="144">
        <f t="shared" si="768"/>
      </c>
      <c r="CH82" s="144">
        <f t="shared" si="768"/>
      </c>
      <c r="CI82" s="144">
        <f t="shared" si="768"/>
      </c>
      <c r="CJ82" s="144">
        <f t="shared" si="768"/>
      </c>
      <c r="CK82" s="144">
        <f t="shared" si="768"/>
      </c>
      <c r="CL82" s="144">
        <f t="shared" ref="CL82:CQ82" si="769">IF(BZ82&gt;=$K$3,1,0)</f>
        <v>0</v>
      </c>
      <c r="CM82" s="144">
        <f t="shared" si="769"/>
        <v>0</v>
      </c>
      <c r="CN82" s="144">
        <f t="shared" si="769"/>
        <v>0</v>
      </c>
      <c r="CO82" s="144">
        <f t="shared" si="769"/>
        <v>0</v>
      </c>
      <c r="CP82" s="144">
        <f t="shared" si="769"/>
        <v>0</v>
      </c>
      <c r="CQ82" s="144">
        <f t="shared" si="769"/>
        <v>0</v>
      </c>
    </row>
    <row r="83" ht="14.25" customHeight="1" spans="1:95" x14ac:dyDescent="0.25">
      <c r="A83" s="85">
        <f>IF(ISBLANK(CT!A109),"",CT!A109)</f>
      </c>
      <c r="B83" s="143">
        <f>COCalc!AB82*100</f>
        <v>0</v>
      </c>
      <c r="C83" s="143">
        <f>COCalc!AC82*100</f>
        <v>0</v>
      </c>
      <c r="D83" s="143">
        <f>COCalc!AD82*100</f>
        <v>0</v>
      </c>
      <c r="E83" s="143">
        <f>COCalc!AE82*100</f>
        <v>0</v>
      </c>
      <c r="F83" s="143">
        <f>COCalc!AF82*100</f>
        <v>0</v>
      </c>
      <c r="G83" s="143">
        <f>COCalc!AG82*100</f>
        <v>0</v>
      </c>
      <c r="H83" s="144">
        <f t="shared" ref="H83:M83" si="770">IF($A83="","",IF(B$132,IF(B83&gt;=$K$3,"Y","N"),"--"))</f>
      </c>
      <c r="I83" s="144">
        <f t="shared" si="770"/>
      </c>
      <c r="J83" s="144">
        <f t="shared" si="770"/>
      </c>
      <c r="K83" s="144">
        <f t="shared" si="770"/>
      </c>
      <c r="L83" s="144">
        <f t="shared" si="770"/>
      </c>
      <c r="M83" s="144">
        <f t="shared" si="770"/>
      </c>
      <c r="N83" s="144">
        <f t="shared" ref="N83:S83" si="771">IF(B83&gt;=$K$3,1,0)</f>
        <v>0</v>
      </c>
      <c r="O83" s="144">
        <f t="shared" si="771"/>
        <v>0</v>
      </c>
      <c r="P83" s="144">
        <f t="shared" si="771"/>
        <v>0</v>
      </c>
      <c r="Q83" s="144">
        <f t="shared" si="771"/>
        <v>0</v>
      </c>
      <c r="R83" s="144">
        <f t="shared" si="771"/>
        <v>0</v>
      </c>
      <c r="S83" s="144">
        <f t="shared" si="771"/>
        <v>0</v>
      </c>
      <c r="T83" s="128"/>
      <c r="U83" s="143">
        <f>IF($A83="",0,LabActivity!AK109*100)</f>
        <v>0</v>
      </c>
      <c r="V83" s="143">
        <f>IF($A83="",0,LabActivity!AL109*100)</f>
        <v>0</v>
      </c>
      <c r="W83" s="143">
        <f>IF($A83="",0,LabActivity!AM109*100)</f>
        <v>0</v>
      </c>
      <c r="X83" s="143">
        <f>IF($A83="",0,LabActivity!AN109*100)</f>
        <v>0</v>
      </c>
      <c r="Y83" s="143">
        <f>IF($A83="",0,LabActivity!AO109*100)</f>
        <v>0</v>
      </c>
      <c r="Z83" s="143">
        <f>IF($A83="",0,LabActivity!AP109*100)</f>
        <v>0</v>
      </c>
      <c r="AA83" s="144">
        <f t="shared" ref="AA83:AF83" si="772">IF($A83="","",IF(U$132,IF(U83&gt;=$K$3,"Y","N"),"--"))</f>
      </c>
      <c r="AB83" s="144">
        <f t="shared" si="772"/>
      </c>
      <c r="AC83" s="144">
        <f t="shared" si="772"/>
      </c>
      <c r="AD83" s="144">
        <f t="shared" si="772"/>
      </c>
      <c r="AE83" s="144">
        <f t="shared" si="772"/>
      </c>
      <c r="AF83" s="144">
        <f t="shared" si="772"/>
      </c>
      <c r="AG83" s="144">
        <f t="shared" ref="AG83:AL83" si="773">IF(U83&gt;=$K$3,1,0)</f>
        <v>0</v>
      </c>
      <c r="AH83" s="144">
        <f t="shared" si="773"/>
        <v>0</v>
      </c>
      <c r="AI83" s="144">
        <f t="shared" si="773"/>
        <v>0</v>
      </c>
      <c r="AJ83" s="144">
        <f t="shared" si="773"/>
        <v>0</v>
      </c>
      <c r="AK83" s="144">
        <f t="shared" si="773"/>
        <v>0</v>
      </c>
      <c r="AL83" s="144">
        <f t="shared" si="773"/>
        <v>0</v>
      </c>
      <c r="AM83" s="128"/>
      <c r="AN83" s="143">
        <f>IF($A83="",0,COCalc!CC82*100)</f>
        <v>0</v>
      </c>
      <c r="AO83" s="143">
        <f>IF($A83="",0,COCalc!CD82*100)</f>
        <v>0</v>
      </c>
      <c r="AP83" s="143">
        <f>IF($A83="",0,COCalc!CE82*100)</f>
        <v>0</v>
      </c>
      <c r="AQ83" s="143">
        <f>IF($A83="",0,COCalc!CF82*100)</f>
        <v>0</v>
      </c>
      <c r="AR83" s="143">
        <f>IF($A83="",0,COCalc!CG82*100)</f>
        <v>0</v>
      </c>
      <c r="AS83" s="143">
        <f>IF($A83="",0,COCalc!CH82*100)</f>
        <v>0</v>
      </c>
      <c r="AT83" s="144">
        <f t="shared" ref="AT83:AY83" si="774">IF($A83="","",IF(AN$132,IF(AN83&gt;=$K$3,"Y","N"),"--"))</f>
      </c>
      <c r="AU83" s="144">
        <f t="shared" si="774"/>
      </c>
      <c r="AV83" s="144">
        <f t="shared" si="774"/>
      </c>
      <c r="AW83" s="144">
        <f t="shared" si="774"/>
      </c>
      <c r="AX83" s="144">
        <f t="shared" si="774"/>
      </c>
      <c r="AY83" s="144">
        <f t="shared" si="774"/>
      </c>
      <c r="AZ83" s="144">
        <f t="shared" ref="AZ83:BE83" si="775">IF(AN83&gt;=$K$3,1,0)</f>
        <v>0</v>
      </c>
      <c r="BA83" s="144">
        <f t="shared" si="775"/>
        <v>0</v>
      </c>
      <c r="BB83" s="144">
        <f t="shared" si="775"/>
        <v>0</v>
      </c>
      <c r="BC83" s="144">
        <f t="shared" si="775"/>
        <v>0</v>
      </c>
      <c r="BD83" s="144">
        <f t="shared" si="775"/>
        <v>0</v>
      </c>
      <c r="BE83" s="144">
        <f t="shared" si="775"/>
        <v>0</v>
      </c>
      <c r="BF83" s="145"/>
      <c r="BG83" s="143">
        <f>IF($A83="",0,COCalc_LabUnnorm!CC82*100)</f>
        <v>0</v>
      </c>
      <c r="BH83" s="143">
        <f>IF($A83="",0,COCalc_LabUnnorm!CD82*100)</f>
        <v>0</v>
      </c>
      <c r="BI83" s="143">
        <f>IF($A83="",0,COCalc_LabUnnorm!CE82*100)</f>
        <v>0</v>
      </c>
      <c r="BJ83" s="143">
        <f>IF($A83="",0,COCalc_LabUnnorm!CF82*100)</f>
        <v>0</v>
      </c>
      <c r="BK83" s="143">
        <f>IF($A83="",0,COCalc_LabUnnorm!CG82*100)</f>
        <v>0</v>
      </c>
      <c r="BL83" s="143">
        <f>IF($A83="",0,COCalc_LabUnnorm!CH82*100)</f>
        <v>0</v>
      </c>
      <c r="BM83" s="144">
        <f t="shared" ref="BM83:BR83" si="776">IF($A83="","",IF(BG$132,IF(BG83&gt;=$K$3,"Y","N"),"--"))</f>
      </c>
      <c r="BN83" s="144">
        <f t="shared" si="776"/>
      </c>
      <c r="BO83" s="144">
        <f t="shared" si="776"/>
      </c>
      <c r="BP83" s="144">
        <f t="shared" si="776"/>
      </c>
      <c r="BQ83" s="144">
        <f t="shared" si="776"/>
      </c>
      <c r="BR83" s="144">
        <f t="shared" si="776"/>
      </c>
      <c r="BS83" s="144">
        <f t="shared" ref="BS83:BX83" si="777">IF(BG83&gt;=$K$3,1,0)</f>
        <v>0</v>
      </c>
      <c r="BT83" s="144">
        <f t="shared" si="777"/>
        <v>0</v>
      </c>
      <c r="BU83" s="144">
        <f t="shared" si="777"/>
        <v>0</v>
      </c>
      <c r="BV83" s="144">
        <f t="shared" si="777"/>
        <v>0</v>
      </c>
      <c r="BW83" s="144">
        <f t="shared" si="777"/>
        <v>0</v>
      </c>
      <c r="BX83" s="144">
        <f t="shared" si="777"/>
        <v>0</v>
      </c>
      <c r="BY83" s="145"/>
      <c r="BZ83" s="143">
        <f t="array" ref="BZ83:CE83">B83:G83*$H$143:$M$143+U83:Z83*$H$144:$M$144</f>
        <v>0</v>
      </c>
      <c r="CA83" s="143">
        <v>0</v>
      </c>
      <c r="CB83" s="143">
        <v>0</v>
      </c>
      <c r="CC83" s="143">
        <v>0</v>
      </c>
      <c r="CD83" s="143">
        <v>0</v>
      </c>
      <c r="CE83" s="143">
        <v>0</v>
      </c>
      <c r="CF83" s="144">
        <f t="shared" ref="CF83:CK83" si="778">IF($A83="","",IF(BZ$132,IF(BZ83&gt;=$K$3,"Y","N"),"--"))</f>
      </c>
      <c r="CG83" s="144">
        <f t="shared" si="778"/>
      </c>
      <c r="CH83" s="144">
        <f t="shared" si="778"/>
      </c>
      <c r="CI83" s="144">
        <f t="shared" si="778"/>
      </c>
      <c r="CJ83" s="144">
        <f t="shared" si="778"/>
      </c>
      <c r="CK83" s="144">
        <f t="shared" si="778"/>
      </c>
      <c r="CL83" s="144">
        <f t="shared" ref="CL83:CQ83" si="779">IF(BZ83&gt;=$K$3,1,0)</f>
        <v>0</v>
      </c>
      <c r="CM83" s="144">
        <f t="shared" si="779"/>
        <v>0</v>
      </c>
      <c r="CN83" s="144">
        <f t="shared" si="779"/>
        <v>0</v>
      </c>
      <c r="CO83" s="144">
        <f t="shared" si="779"/>
        <v>0</v>
      </c>
      <c r="CP83" s="144">
        <f t="shared" si="779"/>
        <v>0</v>
      </c>
      <c r="CQ83" s="144">
        <f t="shared" si="779"/>
        <v>0</v>
      </c>
    </row>
    <row r="84" ht="14.25" customHeight="1" spans="1:95" x14ac:dyDescent="0.25">
      <c r="A84" s="85">
        <f>IF(ISBLANK(CT!A110),"",CT!A110)</f>
      </c>
      <c r="B84" s="143">
        <f>COCalc!AB83*100</f>
        <v>0</v>
      </c>
      <c r="C84" s="143">
        <f>COCalc!AC83*100</f>
        <v>0</v>
      </c>
      <c r="D84" s="143">
        <f>COCalc!AD83*100</f>
        <v>0</v>
      </c>
      <c r="E84" s="143">
        <f>COCalc!AE83*100</f>
        <v>0</v>
      </c>
      <c r="F84" s="143">
        <f>COCalc!AF83*100</f>
        <v>0</v>
      </c>
      <c r="G84" s="143">
        <f>COCalc!AG83*100</f>
        <v>0</v>
      </c>
      <c r="H84" s="144">
        <f t="shared" ref="H84:M84" si="780">IF($A84="","",IF(B$132,IF(B84&gt;=$K$3,"Y","N"),"--"))</f>
      </c>
      <c r="I84" s="144">
        <f t="shared" si="780"/>
      </c>
      <c r="J84" s="144">
        <f t="shared" si="780"/>
      </c>
      <c r="K84" s="144">
        <f t="shared" si="780"/>
      </c>
      <c r="L84" s="144">
        <f t="shared" si="780"/>
      </c>
      <c r="M84" s="144">
        <f t="shared" si="780"/>
      </c>
      <c r="N84" s="144">
        <f t="shared" ref="N84:S84" si="781">IF(B84&gt;=$K$3,1,0)</f>
        <v>0</v>
      </c>
      <c r="O84" s="144">
        <f t="shared" si="781"/>
        <v>0</v>
      </c>
      <c r="P84" s="144">
        <f t="shared" si="781"/>
        <v>0</v>
      </c>
      <c r="Q84" s="144">
        <f t="shared" si="781"/>
        <v>0</v>
      </c>
      <c r="R84" s="144">
        <f t="shared" si="781"/>
        <v>0</v>
      </c>
      <c r="S84" s="144">
        <f t="shared" si="781"/>
        <v>0</v>
      </c>
      <c r="T84" s="128"/>
      <c r="U84" s="143">
        <f>IF($A84="",0,LabActivity!AK110*100)</f>
        <v>0</v>
      </c>
      <c r="V84" s="143">
        <f>IF($A84="",0,LabActivity!AL110*100)</f>
        <v>0</v>
      </c>
      <c r="W84" s="143">
        <f>IF($A84="",0,LabActivity!AM110*100)</f>
        <v>0</v>
      </c>
      <c r="X84" s="143">
        <f>IF($A84="",0,LabActivity!AN110*100)</f>
        <v>0</v>
      </c>
      <c r="Y84" s="143">
        <f>IF($A84="",0,LabActivity!AO110*100)</f>
        <v>0</v>
      </c>
      <c r="Z84" s="143">
        <f>IF($A84="",0,LabActivity!AP110*100)</f>
        <v>0</v>
      </c>
      <c r="AA84" s="144">
        <f t="shared" ref="AA84:AF84" si="782">IF($A84="","",IF(U$132,IF(U84&gt;=$K$3,"Y","N"),"--"))</f>
      </c>
      <c r="AB84" s="144">
        <f t="shared" si="782"/>
      </c>
      <c r="AC84" s="144">
        <f t="shared" si="782"/>
      </c>
      <c r="AD84" s="144">
        <f t="shared" si="782"/>
      </c>
      <c r="AE84" s="144">
        <f t="shared" si="782"/>
      </c>
      <c r="AF84" s="144">
        <f t="shared" si="782"/>
      </c>
      <c r="AG84" s="144">
        <f t="shared" ref="AG84:AL84" si="783">IF(U84&gt;=$K$3,1,0)</f>
        <v>0</v>
      </c>
      <c r="AH84" s="144">
        <f t="shared" si="783"/>
        <v>0</v>
      </c>
      <c r="AI84" s="144">
        <f t="shared" si="783"/>
        <v>0</v>
      </c>
      <c r="AJ84" s="144">
        <f t="shared" si="783"/>
        <v>0</v>
      </c>
      <c r="AK84" s="144">
        <f t="shared" si="783"/>
        <v>0</v>
      </c>
      <c r="AL84" s="144">
        <f t="shared" si="783"/>
        <v>0</v>
      </c>
      <c r="AM84" s="128"/>
      <c r="AN84" s="143">
        <f>IF($A84="",0,COCalc!CC83*100)</f>
        <v>0</v>
      </c>
      <c r="AO84" s="143">
        <f>IF($A84="",0,COCalc!CD83*100)</f>
        <v>0</v>
      </c>
      <c r="AP84" s="143">
        <f>IF($A84="",0,COCalc!CE83*100)</f>
        <v>0</v>
      </c>
      <c r="AQ84" s="143">
        <f>IF($A84="",0,COCalc!CF83*100)</f>
        <v>0</v>
      </c>
      <c r="AR84" s="143">
        <f>IF($A84="",0,COCalc!CG83*100)</f>
        <v>0</v>
      </c>
      <c r="AS84" s="143">
        <f>IF($A84="",0,COCalc!CH83*100)</f>
        <v>0</v>
      </c>
      <c r="AT84" s="144">
        <f t="shared" ref="AT84:AY84" si="784">IF($A84="","",IF(AN$132,IF(AN84&gt;=$K$3,"Y","N"),"--"))</f>
      </c>
      <c r="AU84" s="144">
        <f t="shared" si="784"/>
      </c>
      <c r="AV84" s="144">
        <f t="shared" si="784"/>
      </c>
      <c r="AW84" s="144">
        <f t="shared" si="784"/>
      </c>
      <c r="AX84" s="144">
        <f t="shared" si="784"/>
      </c>
      <c r="AY84" s="144">
        <f t="shared" si="784"/>
      </c>
      <c r="AZ84" s="144">
        <f t="shared" ref="AZ84:BE84" si="785">IF(AN84&gt;=$K$3,1,0)</f>
        <v>0</v>
      </c>
      <c r="BA84" s="144">
        <f t="shared" si="785"/>
        <v>0</v>
      </c>
      <c r="BB84" s="144">
        <f t="shared" si="785"/>
        <v>0</v>
      </c>
      <c r="BC84" s="144">
        <f t="shared" si="785"/>
        <v>0</v>
      </c>
      <c r="BD84" s="144">
        <f t="shared" si="785"/>
        <v>0</v>
      </c>
      <c r="BE84" s="144">
        <f t="shared" si="785"/>
        <v>0</v>
      </c>
      <c r="BF84" s="145"/>
      <c r="BG84" s="143">
        <f>IF($A84="",0,COCalc_LabUnnorm!CC83*100)</f>
        <v>0</v>
      </c>
      <c r="BH84" s="143">
        <f>IF($A84="",0,COCalc_LabUnnorm!CD83*100)</f>
        <v>0</v>
      </c>
      <c r="BI84" s="143">
        <f>IF($A84="",0,COCalc_LabUnnorm!CE83*100)</f>
        <v>0</v>
      </c>
      <c r="BJ84" s="143">
        <f>IF($A84="",0,COCalc_LabUnnorm!CF83*100)</f>
        <v>0</v>
      </c>
      <c r="BK84" s="143">
        <f>IF($A84="",0,COCalc_LabUnnorm!CG83*100)</f>
        <v>0</v>
      </c>
      <c r="BL84" s="143">
        <f>IF($A84="",0,COCalc_LabUnnorm!CH83*100)</f>
        <v>0</v>
      </c>
      <c r="BM84" s="144">
        <f t="shared" ref="BM84:BR84" si="786">IF($A84="","",IF(BG$132,IF(BG84&gt;=$K$3,"Y","N"),"--"))</f>
      </c>
      <c r="BN84" s="144">
        <f t="shared" si="786"/>
      </c>
      <c r="BO84" s="144">
        <f t="shared" si="786"/>
      </c>
      <c r="BP84" s="144">
        <f t="shared" si="786"/>
      </c>
      <c r="BQ84" s="144">
        <f t="shared" si="786"/>
      </c>
      <c r="BR84" s="144">
        <f t="shared" si="786"/>
      </c>
      <c r="BS84" s="144">
        <f t="shared" ref="BS84:BX84" si="787">IF(BG84&gt;=$K$3,1,0)</f>
        <v>0</v>
      </c>
      <c r="BT84" s="144">
        <f t="shared" si="787"/>
        <v>0</v>
      </c>
      <c r="BU84" s="144">
        <f t="shared" si="787"/>
        <v>0</v>
      </c>
      <c r="BV84" s="144">
        <f t="shared" si="787"/>
        <v>0</v>
      </c>
      <c r="BW84" s="144">
        <f t="shared" si="787"/>
        <v>0</v>
      </c>
      <c r="BX84" s="144">
        <f t="shared" si="787"/>
        <v>0</v>
      </c>
      <c r="BY84" s="145"/>
      <c r="BZ84" s="143">
        <f t="array" ref="BZ84:CE84">B84:G84*$H$143:$M$143+U84:Z84*$H$144:$M$144</f>
        <v>0</v>
      </c>
      <c r="CA84" s="143">
        <v>0</v>
      </c>
      <c r="CB84" s="143">
        <v>0</v>
      </c>
      <c r="CC84" s="143">
        <v>0</v>
      </c>
      <c r="CD84" s="143">
        <v>0</v>
      </c>
      <c r="CE84" s="143">
        <v>0</v>
      </c>
      <c r="CF84" s="144">
        <f t="shared" ref="CF84:CK84" si="788">IF($A84="","",IF(BZ$132,IF(BZ84&gt;=$K$3,"Y","N"),"--"))</f>
      </c>
      <c r="CG84" s="144">
        <f t="shared" si="788"/>
      </c>
      <c r="CH84" s="144">
        <f t="shared" si="788"/>
      </c>
      <c r="CI84" s="144">
        <f t="shared" si="788"/>
      </c>
      <c r="CJ84" s="144">
        <f t="shared" si="788"/>
      </c>
      <c r="CK84" s="144">
        <f t="shared" si="788"/>
      </c>
      <c r="CL84" s="144">
        <f t="shared" ref="CL84:CQ84" si="789">IF(BZ84&gt;=$K$3,1,0)</f>
        <v>0</v>
      </c>
      <c r="CM84" s="144">
        <f t="shared" si="789"/>
        <v>0</v>
      </c>
      <c r="CN84" s="144">
        <f t="shared" si="789"/>
        <v>0</v>
      </c>
      <c r="CO84" s="144">
        <f t="shared" si="789"/>
        <v>0</v>
      </c>
      <c r="CP84" s="144">
        <f t="shared" si="789"/>
        <v>0</v>
      </c>
      <c r="CQ84" s="144">
        <f t="shared" si="789"/>
        <v>0</v>
      </c>
    </row>
    <row r="85" ht="14.25" customHeight="1" spans="1:95" x14ac:dyDescent="0.25">
      <c r="A85" s="85">
        <f>IF(ISBLANK(CT!A111),"",CT!A111)</f>
      </c>
      <c r="B85" s="143">
        <f>COCalc!AB84*100</f>
        <v>0</v>
      </c>
      <c r="C85" s="143">
        <f>COCalc!AC84*100</f>
        <v>0</v>
      </c>
      <c r="D85" s="143">
        <f>COCalc!AD84*100</f>
        <v>0</v>
      </c>
      <c r="E85" s="143">
        <f>COCalc!AE84*100</f>
        <v>0</v>
      </c>
      <c r="F85" s="143">
        <f>COCalc!AF84*100</f>
        <v>0</v>
      </c>
      <c r="G85" s="143">
        <f>COCalc!AG84*100</f>
        <v>0</v>
      </c>
      <c r="H85" s="144">
        <f t="shared" ref="H85:M85" si="790">IF($A85="","",IF(B$132,IF(B85&gt;=$K$3,"Y","N"),"--"))</f>
      </c>
      <c r="I85" s="144">
        <f t="shared" si="790"/>
      </c>
      <c r="J85" s="144">
        <f t="shared" si="790"/>
      </c>
      <c r="K85" s="144">
        <f t="shared" si="790"/>
      </c>
      <c r="L85" s="144">
        <f t="shared" si="790"/>
      </c>
      <c r="M85" s="144">
        <f t="shared" si="790"/>
      </c>
      <c r="N85" s="144">
        <f t="shared" ref="N85:S85" si="791">IF(B85&gt;=$K$3,1,0)</f>
        <v>0</v>
      </c>
      <c r="O85" s="144">
        <f t="shared" si="791"/>
        <v>0</v>
      </c>
      <c r="P85" s="144">
        <f t="shared" si="791"/>
        <v>0</v>
      </c>
      <c r="Q85" s="144">
        <f t="shared" si="791"/>
        <v>0</v>
      </c>
      <c r="R85" s="144">
        <f t="shared" si="791"/>
        <v>0</v>
      </c>
      <c r="S85" s="144">
        <f t="shared" si="791"/>
        <v>0</v>
      </c>
      <c r="T85" s="128"/>
      <c r="U85" s="143">
        <f>IF($A85="",0,LabActivity!AK111*100)</f>
        <v>0</v>
      </c>
      <c r="V85" s="143">
        <f>IF($A85="",0,LabActivity!AL111*100)</f>
        <v>0</v>
      </c>
      <c r="W85" s="143">
        <f>IF($A85="",0,LabActivity!AM111*100)</f>
        <v>0</v>
      </c>
      <c r="X85" s="143">
        <f>IF($A85="",0,LabActivity!AN111*100)</f>
        <v>0</v>
      </c>
      <c r="Y85" s="143">
        <f>IF($A85="",0,LabActivity!AO111*100)</f>
        <v>0</v>
      </c>
      <c r="Z85" s="143">
        <f>IF($A85="",0,LabActivity!AP111*100)</f>
        <v>0</v>
      </c>
      <c r="AA85" s="144">
        <f t="shared" ref="AA85:AF85" si="792">IF($A85="","",IF(U$132,IF(U85&gt;=$K$3,"Y","N"),"--"))</f>
      </c>
      <c r="AB85" s="144">
        <f t="shared" si="792"/>
      </c>
      <c r="AC85" s="144">
        <f t="shared" si="792"/>
      </c>
      <c r="AD85" s="144">
        <f t="shared" si="792"/>
      </c>
      <c r="AE85" s="144">
        <f t="shared" si="792"/>
      </c>
      <c r="AF85" s="144">
        <f t="shared" si="792"/>
      </c>
      <c r="AG85" s="144">
        <f t="shared" ref="AG85:AL85" si="793">IF(U85&gt;=$K$3,1,0)</f>
        <v>0</v>
      </c>
      <c r="AH85" s="144">
        <f t="shared" si="793"/>
        <v>0</v>
      </c>
      <c r="AI85" s="144">
        <f t="shared" si="793"/>
        <v>0</v>
      </c>
      <c r="AJ85" s="144">
        <f t="shared" si="793"/>
        <v>0</v>
      </c>
      <c r="AK85" s="144">
        <f t="shared" si="793"/>
        <v>0</v>
      </c>
      <c r="AL85" s="144">
        <f t="shared" si="793"/>
        <v>0</v>
      </c>
      <c r="AM85" s="128"/>
      <c r="AN85" s="143">
        <f>IF($A85="",0,COCalc!CC84*100)</f>
        <v>0</v>
      </c>
      <c r="AO85" s="143">
        <f>IF($A85="",0,COCalc!CD84*100)</f>
        <v>0</v>
      </c>
      <c r="AP85" s="143">
        <f>IF($A85="",0,COCalc!CE84*100)</f>
        <v>0</v>
      </c>
      <c r="AQ85" s="143">
        <f>IF($A85="",0,COCalc!CF84*100)</f>
        <v>0</v>
      </c>
      <c r="AR85" s="143">
        <f>IF($A85="",0,COCalc!CG84*100)</f>
        <v>0</v>
      </c>
      <c r="AS85" s="143">
        <f>IF($A85="",0,COCalc!CH84*100)</f>
        <v>0</v>
      </c>
      <c r="AT85" s="144">
        <f t="shared" ref="AT85:AY85" si="794">IF($A85="","",IF(AN$132,IF(AN85&gt;=$K$3,"Y","N"),"--"))</f>
      </c>
      <c r="AU85" s="144">
        <f t="shared" si="794"/>
      </c>
      <c r="AV85" s="144">
        <f t="shared" si="794"/>
      </c>
      <c r="AW85" s="144">
        <f t="shared" si="794"/>
      </c>
      <c r="AX85" s="144">
        <f t="shared" si="794"/>
      </c>
      <c r="AY85" s="144">
        <f t="shared" si="794"/>
      </c>
      <c r="AZ85" s="144">
        <f t="shared" ref="AZ85:BE85" si="795">IF(AN85&gt;=$K$3,1,0)</f>
        <v>0</v>
      </c>
      <c r="BA85" s="144">
        <f t="shared" si="795"/>
        <v>0</v>
      </c>
      <c r="BB85" s="144">
        <f t="shared" si="795"/>
        <v>0</v>
      </c>
      <c r="BC85" s="144">
        <f t="shared" si="795"/>
        <v>0</v>
      </c>
      <c r="BD85" s="144">
        <f t="shared" si="795"/>
        <v>0</v>
      </c>
      <c r="BE85" s="144">
        <f t="shared" si="795"/>
        <v>0</v>
      </c>
      <c r="BF85" s="145"/>
      <c r="BG85" s="143">
        <f>IF($A85="",0,COCalc_LabUnnorm!CC84*100)</f>
        <v>0</v>
      </c>
      <c r="BH85" s="143">
        <f>IF($A85="",0,COCalc_LabUnnorm!CD84*100)</f>
        <v>0</v>
      </c>
      <c r="BI85" s="143">
        <f>IF($A85="",0,COCalc_LabUnnorm!CE84*100)</f>
        <v>0</v>
      </c>
      <c r="BJ85" s="143">
        <f>IF($A85="",0,COCalc_LabUnnorm!CF84*100)</f>
        <v>0</v>
      </c>
      <c r="BK85" s="143">
        <f>IF($A85="",0,COCalc_LabUnnorm!CG84*100)</f>
        <v>0</v>
      </c>
      <c r="BL85" s="143">
        <f>IF($A85="",0,COCalc_LabUnnorm!CH84*100)</f>
        <v>0</v>
      </c>
      <c r="BM85" s="144">
        <f t="shared" ref="BM85:BR85" si="796">IF($A85="","",IF(BG$132,IF(BG85&gt;=$K$3,"Y","N"),"--"))</f>
      </c>
      <c r="BN85" s="144">
        <f t="shared" si="796"/>
      </c>
      <c r="BO85" s="144">
        <f t="shared" si="796"/>
      </c>
      <c r="BP85" s="144">
        <f t="shared" si="796"/>
      </c>
      <c r="BQ85" s="144">
        <f t="shared" si="796"/>
      </c>
      <c r="BR85" s="144">
        <f t="shared" si="796"/>
      </c>
      <c r="BS85" s="144">
        <f t="shared" ref="BS85:BX85" si="797">IF(BG85&gt;=$K$3,1,0)</f>
        <v>0</v>
      </c>
      <c r="BT85" s="144">
        <f t="shared" si="797"/>
        <v>0</v>
      </c>
      <c r="BU85" s="144">
        <f t="shared" si="797"/>
        <v>0</v>
      </c>
      <c r="BV85" s="144">
        <f t="shared" si="797"/>
        <v>0</v>
      </c>
      <c r="BW85" s="144">
        <f t="shared" si="797"/>
        <v>0</v>
      </c>
      <c r="BX85" s="144">
        <f t="shared" si="797"/>
        <v>0</v>
      </c>
      <c r="BY85" s="145"/>
      <c r="BZ85" s="143">
        <f t="array" ref="BZ85:CE85">B85:G85*$H$143:$M$143+U85:Z85*$H$144:$M$144</f>
        <v>0</v>
      </c>
      <c r="CA85" s="143">
        <v>0</v>
      </c>
      <c r="CB85" s="143">
        <v>0</v>
      </c>
      <c r="CC85" s="143">
        <v>0</v>
      </c>
      <c r="CD85" s="143">
        <v>0</v>
      </c>
      <c r="CE85" s="143">
        <v>0</v>
      </c>
      <c r="CF85" s="144">
        <f t="shared" ref="CF85:CK85" si="798">IF($A85="","",IF(BZ$132,IF(BZ85&gt;=$K$3,"Y","N"),"--"))</f>
      </c>
      <c r="CG85" s="144">
        <f t="shared" si="798"/>
      </c>
      <c r="CH85" s="144">
        <f t="shared" si="798"/>
      </c>
      <c r="CI85" s="144">
        <f t="shared" si="798"/>
      </c>
      <c r="CJ85" s="144">
        <f t="shared" si="798"/>
      </c>
      <c r="CK85" s="144">
        <f t="shared" si="798"/>
      </c>
      <c r="CL85" s="144">
        <f t="shared" ref="CL85:CQ85" si="799">IF(BZ85&gt;=$K$3,1,0)</f>
        <v>0</v>
      </c>
      <c r="CM85" s="144">
        <f t="shared" si="799"/>
        <v>0</v>
      </c>
      <c r="CN85" s="144">
        <f t="shared" si="799"/>
        <v>0</v>
      </c>
      <c r="CO85" s="144">
        <f t="shared" si="799"/>
        <v>0</v>
      </c>
      <c r="CP85" s="144">
        <f t="shared" si="799"/>
        <v>0</v>
      </c>
      <c r="CQ85" s="144">
        <f t="shared" si="799"/>
        <v>0</v>
      </c>
    </row>
    <row r="86" ht="14.25" customHeight="1" spans="1:95" x14ac:dyDescent="0.25">
      <c r="A86" s="85">
        <f>IF(ISBLANK(CT!A112),"",CT!A112)</f>
      </c>
      <c r="B86" s="143">
        <f>COCalc!AB85*100</f>
        <v>0</v>
      </c>
      <c r="C86" s="143">
        <f>COCalc!AC85*100</f>
        <v>0</v>
      </c>
      <c r="D86" s="143">
        <f>COCalc!AD85*100</f>
        <v>0</v>
      </c>
      <c r="E86" s="143">
        <f>COCalc!AE85*100</f>
        <v>0</v>
      </c>
      <c r="F86" s="143">
        <f>COCalc!AF85*100</f>
        <v>0</v>
      </c>
      <c r="G86" s="143">
        <f>COCalc!AG85*100</f>
        <v>0</v>
      </c>
      <c r="H86" s="144">
        <f t="shared" ref="H86:M86" si="800">IF($A86="","",IF(B$132,IF(B86&gt;=$K$3,"Y","N"),"--"))</f>
      </c>
      <c r="I86" s="144">
        <f t="shared" si="800"/>
      </c>
      <c r="J86" s="144">
        <f t="shared" si="800"/>
      </c>
      <c r="K86" s="144">
        <f t="shared" si="800"/>
      </c>
      <c r="L86" s="144">
        <f t="shared" si="800"/>
      </c>
      <c r="M86" s="144">
        <f t="shared" si="800"/>
      </c>
      <c r="N86" s="144">
        <f t="shared" ref="N86:S86" si="801">IF(B86&gt;=$K$3,1,0)</f>
        <v>0</v>
      </c>
      <c r="O86" s="144">
        <f t="shared" si="801"/>
        <v>0</v>
      </c>
      <c r="P86" s="144">
        <f t="shared" si="801"/>
        <v>0</v>
      </c>
      <c r="Q86" s="144">
        <f t="shared" si="801"/>
        <v>0</v>
      </c>
      <c r="R86" s="144">
        <f t="shared" si="801"/>
        <v>0</v>
      </c>
      <c r="S86" s="144">
        <f t="shared" si="801"/>
        <v>0</v>
      </c>
      <c r="T86" s="128"/>
      <c r="U86" s="143">
        <f>IF($A86="",0,LabActivity!AK112*100)</f>
        <v>0</v>
      </c>
      <c r="V86" s="143">
        <f>IF($A86="",0,LabActivity!AL112*100)</f>
        <v>0</v>
      </c>
      <c r="W86" s="143">
        <f>IF($A86="",0,LabActivity!AM112*100)</f>
        <v>0</v>
      </c>
      <c r="X86" s="143">
        <f>IF($A86="",0,LabActivity!AN112*100)</f>
        <v>0</v>
      </c>
      <c r="Y86" s="143">
        <f>IF($A86="",0,LabActivity!AO112*100)</f>
        <v>0</v>
      </c>
      <c r="Z86" s="143">
        <f>IF($A86="",0,LabActivity!AP112*100)</f>
        <v>0</v>
      </c>
      <c r="AA86" s="144">
        <f t="shared" ref="AA86:AF86" si="802">IF($A86="","",IF(U$132,IF(U86&gt;=$K$3,"Y","N"),"--"))</f>
      </c>
      <c r="AB86" s="144">
        <f t="shared" si="802"/>
      </c>
      <c r="AC86" s="144">
        <f t="shared" si="802"/>
      </c>
      <c r="AD86" s="144">
        <f t="shared" si="802"/>
      </c>
      <c r="AE86" s="144">
        <f t="shared" si="802"/>
      </c>
      <c r="AF86" s="144">
        <f t="shared" si="802"/>
      </c>
      <c r="AG86" s="144">
        <f t="shared" ref="AG86:AL86" si="803">IF(U86&gt;=$K$3,1,0)</f>
        <v>0</v>
      </c>
      <c r="AH86" s="144">
        <f t="shared" si="803"/>
        <v>0</v>
      </c>
      <c r="AI86" s="144">
        <f t="shared" si="803"/>
        <v>0</v>
      </c>
      <c r="AJ86" s="144">
        <f t="shared" si="803"/>
        <v>0</v>
      </c>
      <c r="AK86" s="144">
        <f t="shared" si="803"/>
        <v>0</v>
      </c>
      <c r="AL86" s="144">
        <f t="shared" si="803"/>
        <v>0</v>
      </c>
      <c r="AM86" s="128"/>
      <c r="AN86" s="143">
        <f>IF($A86="",0,COCalc!CC85*100)</f>
        <v>0</v>
      </c>
      <c r="AO86" s="143">
        <f>IF($A86="",0,COCalc!CD85*100)</f>
        <v>0</v>
      </c>
      <c r="AP86" s="143">
        <f>IF($A86="",0,COCalc!CE85*100)</f>
        <v>0</v>
      </c>
      <c r="AQ86" s="143">
        <f>IF($A86="",0,COCalc!CF85*100)</f>
        <v>0</v>
      </c>
      <c r="AR86" s="143">
        <f>IF($A86="",0,COCalc!CG85*100)</f>
        <v>0</v>
      </c>
      <c r="AS86" s="143">
        <f>IF($A86="",0,COCalc!CH85*100)</f>
        <v>0</v>
      </c>
      <c r="AT86" s="144">
        <f t="shared" ref="AT86:AY86" si="804">IF($A86="","",IF(AN$132,IF(AN86&gt;=$K$3,"Y","N"),"--"))</f>
      </c>
      <c r="AU86" s="144">
        <f t="shared" si="804"/>
      </c>
      <c r="AV86" s="144">
        <f t="shared" si="804"/>
      </c>
      <c r="AW86" s="144">
        <f t="shared" si="804"/>
      </c>
      <c r="AX86" s="144">
        <f t="shared" si="804"/>
      </c>
      <c r="AY86" s="144">
        <f t="shared" si="804"/>
      </c>
      <c r="AZ86" s="144">
        <f t="shared" ref="AZ86:BE86" si="805">IF(AN86&gt;=$K$3,1,0)</f>
        <v>0</v>
      </c>
      <c r="BA86" s="144">
        <f t="shared" si="805"/>
        <v>0</v>
      </c>
      <c r="BB86" s="144">
        <f t="shared" si="805"/>
        <v>0</v>
      </c>
      <c r="BC86" s="144">
        <f t="shared" si="805"/>
        <v>0</v>
      </c>
      <c r="BD86" s="144">
        <f t="shared" si="805"/>
        <v>0</v>
      </c>
      <c r="BE86" s="144">
        <f t="shared" si="805"/>
        <v>0</v>
      </c>
      <c r="BF86" s="145"/>
      <c r="BG86" s="143">
        <f>IF($A86="",0,COCalc_LabUnnorm!CC85*100)</f>
        <v>0</v>
      </c>
      <c r="BH86" s="143">
        <f>IF($A86="",0,COCalc_LabUnnorm!CD85*100)</f>
        <v>0</v>
      </c>
      <c r="BI86" s="143">
        <f>IF($A86="",0,COCalc_LabUnnorm!CE85*100)</f>
        <v>0</v>
      </c>
      <c r="BJ86" s="143">
        <f>IF($A86="",0,COCalc_LabUnnorm!CF85*100)</f>
        <v>0</v>
      </c>
      <c r="BK86" s="143">
        <f>IF($A86="",0,COCalc_LabUnnorm!CG85*100)</f>
        <v>0</v>
      </c>
      <c r="BL86" s="143">
        <f>IF($A86="",0,COCalc_LabUnnorm!CH85*100)</f>
        <v>0</v>
      </c>
      <c r="BM86" s="144">
        <f t="shared" ref="BM86:BR86" si="806">IF($A86="","",IF(BG$132,IF(BG86&gt;=$K$3,"Y","N"),"--"))</f>
      </c>
      <c r="BN86" s="144">
        <f t="shared" si="806"/>
      </c>
      <c r="BO86" s="144">
        <f t="shared" si="806"/>
      </c>
      <c r="BP86" s="144">
        <f t="shared" si="806"/>
      </c>
      <c r="BQ86" s="144">
        <f t="shared" si="806"/>
      </c>
      <c r="BR86" s="144">
        <f t="shared" si="806"/>
      </c>
      <c r="BS86" s="144">
        <f t="shared" ref="BS86:BX86" si="807">IF(BG86&gt;=$K$3,1,0)</f>
        <v>0</v>
      </c>
      <c r="BT86" s="144">
        <f t="shared" si="807"/>
        <v>0</v>
      </c>
      <c r="BU86" s="144">
        <f t="shared" si="807"/>
        <v>0</v>
      </c>
      <c r="BV86" s="144">
        <f t="shared" si="807"/>
        <v>0</v>
      </c>
      <c r="BW86" s="144">
        <f t="shared" si="807"/>
        <v>0</v>
      </c>
      <c r="BX86" s="144">
        <f t="shared" si="807"/>
        <v>0</v>
      </c>
      <c r="BY86" s="145"/>
      <c r="BZ86" s="143">
        <f t="array" ref="BZ86:CE86">B86:G86*$H$143:$M$143+U86:Z86*$H$144:$M$144</f>
        <v>0</v>
      </c>
      <c r="CA86" s="143">
        <v>0</v>
      </c>
      <c r="CB86" s="143">
        <v>0</v>
      </c>
      <c r="CC86" s="143">
        <v>0</v>
      </c>
      <c r="CD86" s="143">
        <v>0</v>
      </c>
      <c r="CE86" s="143">
        <v>0</v>
      </c>
      <c r="CF86" s="144">
        <f t="shared" ref="CF86:CK86" si="808">IF($A86="","",IF(BZ$132,IF(BZ86&gt;=$K$3,"Y","N"),"--"))</f>
      </c>
      <c r="CG86" s="144">
        <f t="shared" si="808"/>
      </c>
      <c r="CH86" s="144">
        <f t="shared" si="808"/>
      </c>
      <c r="CI86" s="144">
        <f t="shared" si="808"/>
      </c>
      <c r="CJ86" s="144">
        <f t="shared" si="808"/>
      </c>
      <c r="CK86" s="144">
        <f t="shared" si="808"/>
      </c>
      <c r="CL86" s="144">
        <f t="shared" ref="CL86:CQ86" si="809">IF(BZ86&gt;=$K$3,1,0)</f>
        <v>0</v>
      </c>
      <c r="CM86" s="144">
        <f t="shared" si="809"/>
        <v>0</v>
      </c>
      <c r="CN86" s="144">
        <f t="shared" si="809"/>
        <v>0</v>
      </c>
      <c r="CO86" s="144">
        <f t="shared" si="809"/>
        <v>0</v>
      </c>
      <c r="CP86" s="144">
        <f t="shared" si="809"/>
        <v>0</v>
      </c>
      <c r="CQ86" s="144">
        <f t="shared" si="809"/>
        <v>0</v>
      </c>
    </row>
    <row r="87" ht="14.25" customHeight="1" spans="1:95" x14ac:dyDescent="0.25">
      <c r="A87" s="85">
        <f>IF(ISBLANK(CT!A113),"",CT!A113)</f>
      </c>
      <c r="B87" s="143">
        <f>COCalc!AB86*100</f>
        <v>0</v>
      </c>
      <c r="C87" s="143">
        <f>COCalc!AC86*100</f>
        <v>0</v>
      </c>
      <c r="D87" s="143">
        <f>COCalc!AD86*100</f>
        <v>0</v>
      </c>
      <c r="E87" s="143">
        <f>COCalc!AE86*100</f>
        <v>0</v>
      </c>
      <c r="F87" s="143">
        <f>COCalc!AF86*100</f>
        <v>0</v>
      </c>
      <c r="G87" s="143">
        <f>COCalc!AG86*100</f>
        <v>0</v>
      </c>
      <c r="H87" s="144">
        <f t="shared" ref="H87:M87" si="810">IF($A87="","",IF(B$132,IF(B87&gt;=$K$3,"Y","N"),"--"))</f>
      </c>
      <c r="I87" s="144">
        <f t="shared" si="810"/>
      </c>
      <c r="J87" s="144">
        <f t="shared" si="810"/>
      </c>
      <c r="K87" s="144">
        <f t="shared" si="810"/>
      </c>
      <c r="L87" s="144">
        <f t="shared" si="810"/>
      </c>
      <c r="M87" s="144">
        <f t="shared" si="810"/>
      </c>
      <c r="N87" s="144">
        <f t="shared" ref="N87:S87" si="811">IF(B87&gt;=$K$3,1,0)</f>
        <v>0</v>
      </c>
      <c r="O87" s="144">
        <f t="shared" si="811"/>
        <v>0</v>
      </c>
      <c r="P87" s="144">
        <f t="shared" si="811"/>
        <v>0</v>
      </c>
      <c r="Q87" s="144">
        <f t="shared" si="811"/>
        <v>0</v>
      </c>
      <c r="R87" s="144">
        <f t="shared" si="811"/>
        <v>0</v>
      </c>
      <c r="S87" s="144">
        <f t="shared" si="811"/>
        <v>0</v>
      </c>
      <c r="T87" s="128"/>
      <c r="U87" s="143">
        <f>IF($A87="",0,LabActivity!AK113*100)</f>
        <v>0</v>
      </c>
      <c r="V87" s="143">
        <f>IF($A87="",0,LabActivity!AL113*100)</f>
        <v>0</v>
      </c>
      <c r="W87" s="143">
        <f>IF($A87="",0,LabActivity!AM113*100)</f>
        <v>0</v>
      </c>
      <c r="X87" s="143">
        <f>IF($A87="",0,LabActivity!AN113*100)</f>
        <v>0</v>
      </c>
      <c r="Y87" s="143">
        <f>IF($A87="",0,LabActivity!AO113*100)</f>
        <v>0</v>
      </c>
      <c r="Z87" s="143">
        <f>IF($A87="",0,LabActivity!AP113*100)</f>
        <v>0</v>
      </c>
      <c r="AA87" s="144">
        <f t="shared" ref="AA87:AF87" si="812">IF($A87="","",IF(U$132,IF(U87&gt;=$K$3,"Y","N"),"--"))</f>
      </c>
      <c r="AB87" s="144">
        <f t="shared" si="812"/>
      </c>
      <c r="AC87" s="144">
        <f t="shared" si="812"/>
      </c>
      <c r="AD87" s="144">
        <f t="shared" si="812"/>
      </c>
      <c r="AE87" s="144">
        <f t="shared" si="812"/>
      </c>
      <c r="AF87" s="144">
        <f t="shared" si="812"/>
      </c>
      <c r="AG87" s="144">
        <f t="shared" ref="AG87:AL87" si="813">IF(U87&gt;=$K$3,1,0)</f>
        <v>0</v>
      </c>
      <c r="AH87" s="144">
        <f t="shared" si="813"/>
        <v>0</v>
      </c>
      <c r="AI87" s="144">
        <f t="shared" si="813"/>
        <v>0</v>
      </c>
      <c r="AJ87" s="144">
        <f t="shared" si="813"/>
        <v>0</v>
      </c>
      <c r="AK87" s="144">
        <f t="shared" si="813"/>
        <v>0</v>
      </c>
      <c r="AL87" s="144">
        <f t="shared" si="813"/>
        <v>0</v>
      </c>
      <c r="AM87" s="128"/>
      <c r="AN87" s="143">
        <f>IF($A87="",0,COCalc!CC86*100)</f>
        <v>0</v>
      </c>
      <c r="AO87" s="143">
        <f>IF($A87="",0,COCalc!CD86*100)</f>
        <v>0</v>
      </c>
      <c r="AP87" s="143">
        <f>IF($A87="",0,COCalc!CE86*100)</f>
        <v>0</v>
      </c>
      <c r="AQ87" s="143">
        <f>IF($A87="",0,COCalc!CF86*100)</f>
        <v>0</v>
      </c>
      <c r="AR87" s="143">
        <f>IF($A87="",0,COCalc!CG86*100)</f>
        <v>0</v>
      </c>
      <c r="AS87" s="143">
        <f>IF($A87="",0,COCalc!CH86*100)</f>
        <v>0</v>
      </c>
      <c r="AT87" s="144">
        <f t="shared" ref="AT87:AY87" si="814">IF($A87="","",IF(AN$132,IF(AN87&gt;=$K$3,"Y","N"),"--"))</f>
      </c>
      <c r="AU87" s="144">
        <f t="shared" si="814"/>
      </c>
      <c r="AV87" s="144">
        <f t="shared" si="814"/>
      </c>
      <c r="AW87" s="144">
        <f t="shared" si="814"/>
      </c>
      <c r="AX87" s="144">
        <f t="shared" si="814"/>
      </c>
      <c r="AY87" s="144">
        <f t="shared" si="814"/>
      </c>
      <c r="AZ87" s="144">
        <f t="shared" ref="AZ87:BE87" si="815">IF(AN87&gt;=$K$3,1,0)</f>
        <v>0</v>
      </c>
      <c r="BA87" s="144">
        <f t="shared" si="815"/>
        <v>0</v>
      </c>
      <c r="BB87" s="144">
        <f t="shared" si="815"/>
        <v>0</v>
      </c>
      <c r="BC87" s="144">
        <f t="shared" si="815"/>
        <v>0</v>
      </c>
      <c r="BD87" s="144">
        <f t="shared" si="815"/>
        <v>0</v>
      </c>
      <c r="BE87" s="144">
        <f t="shared" si="815"/>
        <v>0</v>
      </c>
      <c r="BF87" s="145"/>
      <c r="BG87" s="143">
        <f>IF($A87="",0,COCalc_LabUnnorm!CC86*100)</f>
        <v>0</v>
      </c>
      <c r="BH87" s="143">
        <f>IF($A87="",0,COCalc_LabUnnorm!CD86*100)</f>
        <v>0</v>
      </c>
      <c r="BI87" s="143">
        <f>IF($A87="",0,COCalc_LabUnnorm!CE86*100)</f>
        <v>0</v>
      </c>
      <c r="BJ87" s="143">
        <f>IF($A87="",0,COCalc_LabUnnorm!CF86*100)</f>
        <v>0</v>
      </c>
      <c r="BK87" s="143">
        <f>IF($A87="",0,COCalc_LabUnnorm!CG86*100)</f>
        <v>0</v>
      </c>
      <c r="BL87" s="143">
        <f>IF($A87="",0,COCalc_LabUnnorm!CH86*100)</f>
        <v>0</v>
      </c>
      <c r="BM87" s="144">
        <f t="shared" ref="BM87:BR87" si="816">IF($A87="","",IF(BG$132,IF(BG87&gt;=$K$3,"Y","N"),"--"))</f>
      </c>
      <c r="BN87" s="144">
        <f t="shared" si="816"/>
      </c>
      <c r="BO87" s="144">
        <f t="shared" si="816"/>
      </c>
      <c r="BP87" s="144">
        <f t="shared" si="816"/>
      </c>
      <c r="BQ87" s="144">
        <f t="shared" si="816"/>
      </c>
      <c r="BR87" s="144">
        <f t="shared" si="816"/>
      </c>
      <c r="BS87" s="144">
        <f t="shared" ref="BS87:BX87" si="817">IF(BG87&gt;=$K$3,1,0)</f>
        <v>0</v>
      </c>
      <c r="BT87" s="144">
        <f t="shared" si="817"/>
        <v>0</v>
      </c>
      <c r="BU87" s="144">
        <f t="shared" si="817"/>
        <v>0</v>
      </c>
      <c r="BV87" s="144">
        <f t="shared" si="817"/>
        <v>0</v>
      </c>
      <c r="BW87" s="144">
        <f t="shared" si="817"/>
        <v>0</v>
      </c>
      <c r="BX87" s="144">
        <f t="shared" si="817"/>
        <v>0</v>
      </c>
      <c r="BY87" s="145"/>
      <c r="BZ87" s="143">
        <f t="array" ref="BZ87:CE87">B87:G87*$H$143:$M$143+U87:Z87*$H$144:$M$144</f>
        <v>0</v>
      </c>
      <c r="CA87" s="143">
        <v>0</v>
      </c>
      <c r="CB87" s="143">
        <v>0</v>
      </c>
      <c r="CC87" s="143">
        <v>0</v>
      </c>
      <c r="CD87" s="143">
        <v>0</v>
      </c>
      <c r="CE87" s="143">
        <v>0</v>
      </c>
      <c r="CF87" s="144">
        <f t="shared" ref="CF87:CK87" si="818">IF($A87="","",IF(BZ$132,IF(BZ87&gt;=$K$3,"Y","N"),"--"))</f>
      </c>
      <c r="CG87" s="144">
        <f t="shared" si="818"/>
      </c>
      <c r="CH87" s="144">
        <f t="shared" si="818"/>
      </c>
      <c r="CI87" s="144">
        <f t="shared" si="818"/>
      </c>
      <c r="CJ87" s="144">
        <f t="shared" si="818"/>
      </c>
      <c r="CK87" s="144">
        <f t="shared" si="818"/>
      </c>
      <c r="CL87" s="144">
        <f t="shared" ref="CL87:CQ87" si="819">IF(BZ87&gt;=$K$3,1,0)</f>
        <v>0</v>
      </c>
      <c r="CM87" s="144">
        <f t="shared" si="819"/>
        <v>0</v>
      </c>
      <c r="CN87" s="144">
        <f t="shared" si="819"/>
        <v>0</v>
      </c>
      <c r="CO87" s="144">
        <f t="shared" si="819"/>
        <v>0</v>
      </c>
      <c r="CP87" s="144">
        <f t="shared" si="819"/>
        <v>0</v>
      </c>
      <c r="CQ87" s="144">
        <f t="shared" si="819"/>
        <v>0</v>
      </c>
    </row>
    <row r="88" ht="14.25" customHeight="1" spans="1:95" x14ac:dyDescent="0.25">
      <c r="A88" s="85">
        <f>IF(ISBLANK(CT!A114),"",CT!A114)</f>
      </c>
      <c r="B88" s="143">
        <f>COCalc!AB87*100</f>
        <v>0</v>
      </c>
      <c r="C88" s="143">
        <f>COCalc!AC87*100</f>
        <v>0</v>
      </c>
      <c r="D88" s="143">
        <f>COCalc!AD87*100</f>
        <v>0</v>
      </c>
      <c r="E88" s="143">
        <f>COCalc!AE87*100</f>
        <v>0</v>
      </c>
      <c r="F88" s="143">
        <f>COCalc!AF87*100</f>
        <v>0</v>
      </c>
      <c r="G88" s="143">
        <f>COCalc!AG87*100</f>
        <v>0</v>
      </c>
      <c r="H88" s="144">
        <f t="shared" ref="H88:M88" si="820">IF($A88="","",IF(B$132,IF(B88&gt;=$K$3,"Y","N"),"--"))</f>
      </c>
      <c r="I88" s="144">
        <f t="shared" si="820"/>
      </c>
      <c r="J88" s="144">
        <f t="shared" si="820"/>
      </c>
      <c r="K88" s="144">
        <f t="shared" si="820"/>
      </c>
      <c r="L88" s="144">
        <f t="shared" si="820"/>
      </c>
      <c r="M88" s="144">
        <f t="shared" si="820"/>
      </c>
      <c r="N88" s="144">
        <f t="shared" ref="N88:S88" si="821">IF(B88&gt;=$K$3,1,0)</f>
        <v>0</v>
      </c>
      <c r="O88" s="144">
        <f t="shared" si="821"/>
        <v>0</v>
      </c>
      <c r="P88" s="144">
        <f t="shared" si="821"/>
        <v>0</v>
      </c>
      <c r="Q88" s="144">
        <f t="shared" si="821"/>
        <v>0</v>
      </c>
      <c r="R88" s="144">
        <f t="shared" si="821"/>
        <v>0</v>
      </c>
      <c r="S88" s="144">
        <f t="shared" si="821"/>
        <v>0</v>
      </c>
      <c r="T88" s="128"/>
      <c r="U88" s="143">
        <f>IF($A88="",0,LabActivity!AK114*100)</f>
        <v>0</v>
      </c>
      <c r="V88" s="143">
        <f>IF($A88="",0,LabActivity!AL114*100)</f>
        <v>0</v>
      </c>
      <c r="W88" s="143">
        <f>IF($A88="",0,LabActivity!AM114*100)</f>
        <v>0</v>
      </c>
      <c r="X88" s="143">
        <f>IF($A88="",0,LabActivity!AN114*100)</f>
        <v>0</v>
      </c>
      <c r="Y88" s="143">
        <f>IF($A88="",0,LabActivity!AO114*100)</f>
        <v>0</v>
      </c>
      <c r="Z88" s="143">
        <f>IF($A88="",0,LabActivity!AP114*100)</f>
        <v>0</v>
      </c>
      <c r="AA88" s="144">
        <f t="shared" ref="AA88:AF88" si="822">IF($A88="","",IF(U$132,IF(U88&gt;=$K$3,"Y","N"),"--"))</f>
      </c>
      <c r="AB88" s="144">
        <f t="shared" si="822"/>
      </c>
      <c r="AC88" s="144">
        <f t="shared" si="822"/>
      </c>
      <c r="AD88" s="144">
        <f t="shared" si="822"/>
      </c>
      <c r="AE88" s="144">
        <f t="shared" si="822"/>
      </c>
      <c r="AF88" s="144">
        <f t="shared" si="822"/>
      </c>
      <c r="AG88" s="144">
        <f t="shared" ref="AG88:AL88" si="823">IF(U88&gt;=$K$3,1,0)</f>
        <v>0</v>
      </c>
      <c r="AH88" s="144">
        <f t="shared" si="823"/>
        <v>0</v>
      </c>
      <c r="AI88" s="144">
        <f t="shared" si="823"/>
        <v>0</v>
      </c>
      <c r="AJ88" s="144">
        <f t="shared" si="823"/>
        <v>0</v>
      </c>
      <c r="AK88" s="144">
        <f t="shared" si="823"/>
        <v>0</v>
      </c>
      <c r="AL88" s="144">
        <f t="shared" si="823"/>
        <v>0</v>
      </c>
      <c r="AM88" s="128"/>
      <c r="AN88" s="143">
        <f>IF($A88="",0,COCalc!CC87*100)</f>
        <v>0</v>
      </c>
      <c r="AO88" s="143">
        <f>IF($A88="",0,COCalc!CD87*100)</f>
        <v>0</v>
      </c>
      <c r="AP88" s="143">
        <f>IF($A88="",0,COCalc!CE87*100)</f>
        <v>0</v>
      </c>
      <c r="AQ88" s="143">
        <f>IF($A88="",0,COCalc!CF87*100)</f>
        <v>0</v>
      </c>
      <c r="AR88" s="143">
        <f>IF($A88="",0,COCalc!CG87*100)</f>
        <v>0</v>
      </c>
      <c r="AS88" s="143">
        <f>IF($A88="",0,COCalc!CH87*100)</f>
        <v>0</v>
      </c>
      <c r="AT88" s="144">
        <f t="shared" ref="AT88:AY88" si="824">IF($A88="","",IF(AN$132,IF(AN88&gt;=$K$3,"Y","N"),"--"))</f>
      </c>
      <c r="AU88" s="144">
        <f t="shared" si="824"/>
      </c>
      <c r="AV88" s="144">
        <f t="shared" si="824"/>
      </c>
      <c r="AW88" s="144">
        <f t="shared" si="824"/>
      </c>
      <c r="AX88" s="144">
        <f t="shared" si="824"/>
      </c>
      <c r="AY88" s="144">
        <f t="shared" si="824"/>
      </c>
      <c r="AZ88" s="144">
        <f t="shared" ref="AZ88:BE88" si="825">IF(AN88&gt;=$K$3,1,0)</f>
        <v>0</v>
      </c>
      <c r="BA88" s="144">
        <f t="shared" si="825"/>
        <v>0</v>
      </c>
      <c r="BB88" s="144">
        <f t="shared" si="825"/>
        <v>0</v>
      </c>
      <c r="BC88" s="144">
        <f t="shared" si="825"/>
        <v>0</v>
      </c>
      <c r="BD88" s="144">
        <f t="shared" si="825"/>
        <v>0</v>
      </c>
      <c r="BE88" s="144">
        <f t="shared" si="825"/>
        <v>0</v>
      </c>
      <c r="BF88" s="145"/>
      <c r="BG88" s="143">
        <f>IF($A88="",0,COCalc_LabUnnorm!CC87*100)</f>
        <v>0</v>
      </c>
      <c r="BH88" s="143">
        <f>IF($A88="",0,COCalc_LabUnnorm!CD87*100)</f>
        <v>0</v>
      </c>
      <c r="BI88" s="143">
        <f>IF($A88="",0,COCalc_LabUnnorm!CE87*100)</f>
        <v>0</v>
      </c>
      <c r="BJ88" s="143">
        <f>IF($A88="",0,COCalc_LabUnnorm!CF87*100)</f>
        <v>0</v>
      </c>
      <c r="BK88" s="143">
        <f>IF($A88="",0,COCalc_LabUnnorm!CG87*100)</f>
        <v>0</v>
      </c>
      <c r="BL88" s="143">
        <f>IF($A88="",0,COCalc_LabUnnorm!CH87*100)</f>
        <v>0</v>
      </c>
      <c r="BM88" s="144">
        <f t="shared" ref="BM88:BR88" si="826">IF($A88="","",IF(BG$132,IF(BG88&gt;=$K$3,"Y","N"),"--"))</f>
      </c>
      <c r="BN88" s="144">
        <f t="shared" si="826"/>
      </c>
      <c r="BO88" s="144">
        <f t="shared" si="826"/>
      </c>
      <c r="BP88" s="144">
        <f t="shared" si="826"/>
      </c>
      <c r="BQ88" s="144">
        <f t="shared" si="826"/>
      </c>
      <c r="BR88" s="144">
        <f t="shared" si="826"/>
      </c>
      <c r="BS88" s="144">
        <f t="shared" ref="BS88:BX88" si="827">IF(BG88&gt;=$K$3,1,0)</f>
        <v>0</v>
      </c>
      <c r="BT88" s="144">
        <f t="shared" si="827"/>
        <v>0</v>
      </c>
      <c r="BU88" s="144">
        <f t="shared" si="827"/>
        <v>0</v>
      </c>
      <c r="BV88" s="144">
        <f t="shared" si="827"/>
        <v>0</v>
      </c>
      <c r="BW88" s="144">
        <f t="shared" si="827"/>
        <v>0</v>
      </c>
      <c r="BX88" s="144">
        <f t="shared" si="827"/>
        <v>0</v>
      </c>
      <c r="BY88" s="145"/>
      <c r="BZ88" s="143">
        <f t="array" ref="BZ88:CE88">B88:G88*$H$143:$M$143+U88:Z88*$H$144:$M$144</f>
        <v>0</v>
      </c>
      <c r="CA88" s="143">
        <v>0</v>
      </c>
      <c r="CB88" s="143">
        <v>0</v>
      </c>
      <c r="CC88" s="143">
        <v>0</v>
      </c>
      <c r="CD88" s="143">
        <v>0</v>
      </c>
      <c r="CE88" s="143">
        <v>0</v>
      </c>
      <c r="CF88" s="144">
        <f t="shared" ref="CF88:CK88" si="828">IF($A88="","",IF(BZ$132,IF(BZ88&gt;=$K$3,"Y","N"),"--"))</f>
      </c>
      <c r="CG88" s="144">
        <f t="shared" si="828"/>
      </c>
      <c r="CH88" s="144">
        <f t="shared" si="828"/>
      </c>
      <c r="CI88" s="144">
        <f t="shared" si="828"/>
      </c>
      <c r="CJ88" s="144">
        <f t="shared" si="828"/>
      </c>
      <c r="CK88" s="144">
        <f t="shared" si="828"/>
      </c>
      <c r="CL88" s="144">
        <f t="shared" ref="CL88:CQ88" si="829">IF(BZ88&gt;=$K$3,1,0)</f>
        <v>0</v>
      </c>
      <c r="CM88" s="144">
        <f t="shared" si="829"/>
        <v>0</v>
      </c>
      <c r="CN88" s="144">
        <f t="shared" si="829"/>
        <v>0</v>
      </c>
      <c r="CO88" s="144">
        <f t="shared" si="829"/>
        <v>0</v>
      </c>
      <c r="CP88" s="144">
        <f t="shared" si="829"/>
        <v>0</v>
      </c>
      <c r="CQ88" s="144">
        <f t="shared" si="829"/>
        <v>0</v>
      </c>
    </row>
    <row r="89" ht="14.25" customHeight="1" spans="1:95" x14ac:dyDescent="0.25">
      <c r="A89" s="85">
        <f>IF(ISBLANK(CT!A115),"",CT!A115)</f>
      </c>
      <c r="B89" s="143">
        <f>COCalc!AB88*100</f>
        <v>0</v>
      </c>
      <c r="C89" s="143">
        <f>COCalc!AC88*100</f>
        <v>0</v>
      </c>
      <c r="D89" s="143">
        <f>COCalc!AD88*100</f>
        <v>0</v>
      </c>
      <c r="E89" s="143">
        <f>COCalc!AE88*100</f>
        <v>0</v>
      </c>
      <c r="F89" s="143">
        <f>COCalc!AF88*100</f>
        <v>0</v>
      </c>
      <c r="G89" s="143">
        <f>COCalc!AG88*100</f>
        <v>0</v>
      </c>
      <c r="H89" s="144">
        <f t="shared" ref="H89:M89" si="830">IF($A89="","",IF(B$132,IF(B89&gt;=$K$3,"Y","N"),"--"))</f>
      </c>
      <c r="I89" s="144">
        <f t="shared" si="830"/>
      </c>
      <c r="J89" s="144">
        <f t="shared" si="830"/>
      </c>
      <c r="K89" s="144">
        <f t="shared" si="830"/>
      </c>
      <c r="L89" s="144">
        <f t="shared" si="830"/>
      </c>
      <c r="M89" s="144">
        <f t="shared" si="830"/>
      </c>
      <c r="N89" s="144">
        <f t="shared" ref="N89:S89" si="831">IF(B89&gt;=$K$3,1,0)</f>
        <v>0</v>
      </c>
      <c r="O89" s="144">
        <f t="shared" si="831"/>
        <v>0</v>
      </c>
      <c r="P89" s="144">
        <f t="shared" si="831"/>
        <v>0</v>
      </c>
      <c r="Q89" s="144">
        <f t="shared" si="831"/>
        <v>0</v>
      </c>
      <c r="R89" s="144">
        <f t="shared" si="831"/>
        <v>0</v>
      </c>
      <c r="S89" s="144">
        <f t="shared" si="831"/>
        <v>0</v>
      </c>
      <c r="T89" s="128"/>
      <c r="U89" s="143">
        <f>IF($A89="",0,LabActivity!AK115*100)</f>
        <v>0</v>
      </c>
      <c r="V89" s="143">
        <f>IF($A89="",0,LabActivity!AL115*100)</f>
        <v>0</v>
      </c>
      <c r="W89" s="143">
        <f>IF($A89="",0,LabActivity!AM115*100)</f>
        <v>0</v>
      </c>
      <c r="X89" s="143">
        <f>IF($A89="",0,LabActivity!AN115*100)</f>
        <v>0</v>
      </c>
      <c r="Y89" s="143">
        <f>IF($A89="",0,LabActivity!AO115*100)</f>
        <v>0</v>
      </c>
      <c r="Z89" s="143">
        <f>IF($A89="",0,LabActivity!AP115*100)</f>
        <v>0</v>
      </c>
      <c r="AA89" s="144">
        <f t="shared" ref="AA89:AF89" si="832">IF($A89="","",IF(U$132,IF(U89&gt;=$K$3,"Y","N"),"--"))</f>
      </c>
      <c r="AB89" s="144">
        <f t="shared" si="832"/>
      </c>
      <c r="AC89" s="144">
        <f t="shared" si="832"/>
      </c>
      <c r="AD89" s="144">
        <f t="shared" si="832"/>
      </c>
      <c r="AE89" s="144">
        <f t="shared" si="832"/>
      </c>
      <c r="AF89" s="144">
        <f t="shared" si="832"/>
      </c>
      <c r="AG89" s="144">
        <f t="shared" ref="AG89:AL89" si="833">IF(U89&gt;=$K$3,1,0)</f>
        <v>0</v>
      </c>
      <c r="AH89" s="144">
        <f t="shared" si="833"/>
        <v>0</v>
      </c>
      <c r="AI89" s="144">
        <f t="shared" si="833"/>
        <v>0</v>
      </c>
      <c r="AJ89" s="144">
        <f t="shared" si="833"/>
        <v>0</v>
      </c>
      <c r="AK89" s="144">
        <f t="shared" si="833"/>
        <v>0</v>
      </c>
      <c r="AL89" s="144">
        <f t="shared" si="833"/>
        <v>0</v>
      </c>
      <c r="AM89" s="128"/>
      <c r="AN89" s="143">
        <f>IF($A89="",0,COCalc!CC88*100)</f>
        <v>0</v>
      </c>
      <c r="AO89" s="143">
        <f>IF($A89="",0,COCalc!CD88*100)</f>
        <v>0</v>
      </c>
      <c r="AP89" s="143">
        <f>IF($A89="",0,COCalc!CE88*100)</f>
        <v>0</v>
      </c>
      <c r="AQ89" s="143">
        <f>IF($A89="",0,COCalc!CF88*100)</f>
        <v>0</v>
      </c>
      <c r="AR89" s="143">
        <f>IF($A89="",0,COCalc!CG88*100)</f>
        <v>0</v>
      </c>
      <c r="AS89" s="143">
        <f>IF($A89="",0,COCalc!CH88*100)</f>
        <v>0</v>
      </c>
      <c r="AT89" s="144">
        <f t="shared" ref="AT89:AY89" si="834">IF($A89="","",IF(AN$132,IF(AN89&gt;=$K$3,"Y","N"),"--"))</f>
      </c>
      <c r="AU89" s="144">
        <f t="shared" si="834"/>
      </c>
      <c r="AV89" s="144">
        <f t="shared" si="834"/>
      </c>
      <c r="AW89" s="144">
        <f t="shared" si="834"/>
      </c>
      <c r="AX89" s="144">
        <f t="shared" si="834"/>
      </c>
      <c r="AY89" s="144">
        <f t="shared" si="834"/>
      </c>
      <c r="AZ89" s="144">
        <f t="shared" ref="AZ89:BE89" si="835">IF(AN89&gt;=$K$3,1,0)</f>
        <v>0</v>
      </c>
      <c r="BA89" s="144">
        <f t="shared" si="835"/>
        <v>0</v>
      </c>
      <c r="BB89" s="144">
        <f t="shared" si="835"/>
        <v>0</v>
      </c>
      <c r="BC89" s="144">
        <f t="shared" si="835"/>
        <v>0</v>
      </c>
      <c r="BD89" s="144">
        <f t="shared" si="835"/>
        <v>0</v>
      </c>
      <c r="BE89" s="144">
        <f t="shared" si="835"/>
        <v>0</v>
      </c>
      <c r="BF89" s="145"/>
      <c r="BG89" s="143">
        <f>IF($A89="",0,COCalc_LabUnnorm!CC88*100)</f>
        <v>0</v>
      </c>
      <c r="BH89" s="143">
        <f>IF($A89="",0,COCalc_LabUnnorm!CD88*100)</f>
        <v>0</v>
      </c>
      <c r="BI89" s="143">
        <f>IF($A89="",0,COCalc_LabUnnorm!CE88*100)</f>
        <v>0</v>
      </c>
      <c r="BJ89" s="143">
        <f>IF($A89="",0,COCalc_LabUnnorm!CF88*100)</f>
        <v>0</v>
      </c>
      <c r="BK89" s="143">
        <f>IF($A89="",0,COCalc_LabUnnorm!CG88*100)</f>
        <v>0</v>
      </c>
      <c r="BL89" s="143">
        <f>IF($A89="",0,COCalc_LabUnnorm!CH88*100)</f>
        <v>0</v>
      </c>
      <c r="BM89" s="144">
        <f t="shared" ref="BM89:BR89" si="836">IF($A89="","",IF(BG$132,IF(BG89&gt;=$K$3,"Y","N"),"--"))</f>
      </c>
      <c r="BN89" s="144">
        <f t="shared" si="836"/>
      </c>
      <c r="BO89" s="144">
        <f t="shared" si="836"/>
      </c>
      <c r="BP89" s="144">
        <f t="shared" si="836"/>
      </c>
      <c r="BQ89" s="144">
        <f t="shared" si="836"/>
      </c>
      <c r="BR89" s="144">
        <f t="shared" si="836"/>
      </c>
      <c r="BS89" s="144">
        <f t="shared" ref="BS89:BX89" si="837">IF(BG89&gt;=$K$3,1,0)</f>
        <v>0</v>
      </c>
      <c r="BT89" s="144">
        <f t="shared" si="837"/>
        <v>0</v>
      </c>
      <c r="BU89" s="144">
        <f t="shared" si="837"/>
        <v>0</v>
      </c>
      <c r="BV89" s="144">
        <f t="shared" si="837"/>
        <v>0</v>
      </c>
      <c r="BW89" s="144">
        <f t="shared" si="837"/>
        <v>0</v>
      </c>
      <c r="BX89" s="144">
        <f t="shared" si="837"/>
        <v>0</v>
      </c>
      <c r="BY89" s="145"/>
      <c r="BZ89" s="143">
        <f t="array" ref="BZ89:CE89">B89:G89*$H$143:$M$143+U89:Z89*$H$144:$M$144</f>
        <v>0</v>
      </c>
      <c r="CA89" s="143">
        <v>0</v>
      </c>
      <c r="CB89" s="143">
        <v>0</v>
      </c>
      <c r="CC89" s="143">
        <v>0</v>
      </c>
      <c r="CD89" s="143">
        <v>0</v>
      </c>
      <c r="CE89" s="143">
        <v>0</v>
      </c>
      <c r="CF89" s="144">
        <f t="shared" ref="CF89:CK89" si="838">IF($A89="","",IF(BZ$132,IF(BZ89&gt;=$K$3,"Y","N"),"--"))</f>
      </c>
      <c r="CG89" s="144">
        <f t="shared" si="838"/>
      </c>
      <c r="CH89" s="144">
        <f t="shared" si="838"/>
      </c>
      <c r="CI89" s="144">
        <f t="shared" si="838"/>
      </c>
      <c r="CJ89" s="144">
        <f t="shared" si="838"/>
      </c>
      <c r="CK89" s="144">
        <f t="shared" si="838"/>
      </c>
      <c r="CL89" s="144">
        <f t="shared" ref="CL89:CQ89" si="839">IF(BZ89&gt;=$K$3,1,0)</f>
        <v>0</v>
      </c>
      <c r="CM89" s="144">
        <f t="shared" si="839"/>
        <v>0</v>
      </c>
      <c r="CN89" s="144">
        <f t="shared" si="839"/>
        <v>0</v>
      </c>
      <c r="CO89" s="144">
        <f t="shared" si="839"/>
        <v>0</v>
      </c>
      <c r="CP89" s="144">
        <f t="shared" si="839"/>
        <v>0</v>
      </c>
      <c r="CQ89" s="144">
        <f t="shared" si="839"/>
        <v>0</v>
      </c>
    </row>
    <row r="90" ht="14.25" customHeight="1" spans="1:95" x14ac:dyDescent="0.25">
      <c r="A90" s="85">
        <f>IF(ISBLANK(CT!A116),"",CT!A116)</f>
      </c>
      <c r="B90" s="143">
        <f>COCalc!AB89*100</f>
        <v>0</v>
      </c>
      <c r="C90" s="143">
        <f>COCalc!AC89*100</f>
        <v>0</v>
      </c>
      <c r="D90" s="143">
        <f>COCalc!AD89*100</f>
        <v>0</v>
      </c>
      <c r="E90" s="143">
        <f>COCalc!AE89*100</f>
        <v>0</v>
      </c>
      <c r="F90" s="143">
        <f>COCalc!AF89*100</f>
        <v>0</v>
      </c>
      <c r="G90" s="143">
        <f>COCalc!AG89*100</f>
        <v>0</v>
      </c>
      <c r="H90" s="144">
        <f t="shared" ref="H90:M90" si="840">IF($A90="","",IF(B$132,IF(B90&gt;=$K$3,"Y","N"),"--"))</f>
      </c>
      <c r="I90" s="144">
        <f t="shared" si="840"/>
      </c>
      <c r="J90" s="144">
        <f t="shared" si="840"/>
      </c>
      <c r="K90" s="144">
        <f t="shared" si="840"/>
      </c>
      <c r="L90" s="144">
        <f t="shared" si="840"/>
      </c>
      <c r="M90" s="144">
        <f t="shared" si="840"/>
      </c>
      <c r="N90" s="144">
        <f t="shared" ref="N90:S90" si="841">IF(B90&gt;=$K$3,1,0)</f>
        <v>0</v>
      </c>
      <c r="O90" s="144">
        <f t="shared" si="841"/>
        <v>0</v>
      </c>
      <c r="P90" s="144">
        <f t="shared" si="841"/>
        <v>0</v>
      </c>
      <c r="Q90" s="144">
        <f t="shared" si="841"/>
        <v>0</v>
      </c>
      <c r="R90" s="144">
        <f t="shared" si="841"/>
        <v>0</v>
      </c>
      <c r="S90" s="144">
        <f t="shared" si="841"/>
        <v>0</v>
      </c>
      <c r="T90" s="128"/>
      <c r="U90" s="143">
        <f>IF($A90="",0,LabActivity!AK116*100)</f>
        <v>0</v>
      </c>
      <c r="V90" s="143">
        <f>IF($A90="",0,LabActivity!AL116*100)</f>
        <v>0</v>
      </c>
      <c r="W90" s="143">
        <f>IF($A90="",0,LabActivity!AM116*100)</f>
        <v>0</v>
      </c>
      <c r="X90" s="143">
        <f>IF($A90="",0,LabActivity!AN116*100)</f>
        <v>0</v>
      </c>
      <c r="Y90" s="143">
        <f>IF($A90="",0,LabActivity!AO116*100)</f>
        <v>0</v>
      </c>
      <c r="Z90" s="143">
        <f>IF($A90="",0,LabActivity!AP116*100)</f>
        <v>0</v>
      </c>
      <c r="AA90" s="144">
        <f t="shared" ref="AA90:AF90" si="842">IF($A90="","",IF(U$132,IF(U90&gt;=$K$3,"Y","N"),"--"))</f>
      </c>
      <c r="AB90" s="144">
        <f t="shared" si="842"/>
      </c>
      <c r="AC90" s="144">
        <f t="shared" si="842"/>
      </c>
      <c r="AD90" s="144">
        <f t="shared" si="842"/>
      </c>
      <c r="AE90" s="144">
        <f t="shared" si="842"/>
      </c>
      <c r="AF90" s="144">
        <f t="shared" si="842"/>
      </c>
      <c r="AG90" s="144">
        <f t="shared" ref="AG90:AL90" si="843">IF(U90&gt;=$K$3,1,0)</f>
        <v>0</v>
      </c>
      <c r="AH90" s="144">
        <f t="shared" si="843"/>
        <v>0</v>
      </c>
      <c r="AI90" s="144">
        <f t="shared" si="843"/>
        <v>0</v>
      </c>
      <c r="AJ90" s="144">
        <f t="shared" si="843"/>
        <v>0</v>
      </c>
      <c r="AK90" s="144">
        <f t="shared" si="843"/>
        <v>0</v>
      </c>
      <c r="AL90" s="144">
        <f t="shared" si="843"/>
        <v>0</v>
      </c>
      <c r="AM90" s="128"/>
      <c r="AN90" s="143">
        <f>IF($A90="",0,COCalc!CC89*100)</f>
        <v>0</v>
      </c>
      <c r="AO90" s="143">
        <f>IF($A90="",0,COCalc!CD89*100)</f>
        <v>0</v>
      </c>
      <c r="AP90" s="143">
        <f>IF($A90="",0,COCalc!CE89*100)</f>
        <v>0</v>
      </c>
      <c r="AQ90" s="143">
        <f>IF($A90="",0,COCalc!CF89*100)</f>
        <v>0</v>
      </c>
      <c r="AR90" s="143">
        <f>IF($A90="",0,COCalc!CG89*100)</f>
        <v>0</v>
      </c>
      <c r="AS90" s="143">
        <f>IF($A90="",0,COCalc!CH89*100)</f>
        <v>0</v>
      </c>
      <c r="AT90" s="144">
        <f t="shared" ref="AT90:AY90" si="844">IF($A90="","",IF(AN$132,IF(AN90&gt;=$K$3,"Y","N"),"--"))</f>
      </c>
      <c r="AU90" s="144">
        <f t="shared" si="844"/>
      </c>
      <c r="AV90" s="144">
        <f t="shared" si="844"/>
      </c>
      <c r="AW90" s="144">
        <f t="shared" si="844"/>
      </c>
      <c r="AX90" s="144">
        <f t="shared" si="844"/>
      </c>
      <c r="AY90" s="144">
        <f t="shared" si="844"/>
      </c>
      <c r="AZ90" s="144">
        <f t="shared" ref="AZ90:BE90" si="845">IF(AN90&gt;=$K$3,1,0)</f>
        <v>0</v>
      </c>
      <c r="BA90" s="144">
        <f t="shared" si="845"/>
        <v>0</v>
      </c>
      <c r="BB90" s="144">
        <f t="shared" si="845"/>
        <v>0</v>
      </c>
      <c r="BC90" s="144">
        <f t="shared" si="845"/>
        <v>0</v>
      </c>
      <c r="BD90" s="144">
        <f t="shared" si="845"/>
        <v>0</v>
      </c>
      <c r="BE90" s="144">
        <f t="shared" si="845"/>
        <v>0</v>
      </c>
      <c r="BF90" s="145"/>
      <c r="BG90" s="143">
        <f>IF($A90="",0,COCalc_LabUnnorm!CC89*100)</f>
        <v>0</v>
      </c>
      <c r="BH90" s="143">
        <f>IF($A90="",0,COCalc_LabUnnorm!CD89*100)</f>
        <v>0</v>
      </c>
      <c r="BI90" s="143">
        <f>IF($A90="",0,COCalc_LabUnnorm!CE89*100)</f>
        <v>0</v>
      </c>
      <c r="BJ90" s="143">
        <f>IF($A90="",0,COCalc_LabUnnorm!CF89*100)</f>
        <v>0</v>
      </c>
      <c r="BK90" s="143">
        <f>IF($A90="",0,COCalc_LabUnnorm!CG89*100)</f>
        <v>0</v>
      </c>
      <c r="BL90" s="143">
        <f>IF($A90="",0,COCalc_LabUnnorm!CH89*100)</f>
        <v>0</v>
      </c>
      <c r="BM90" s="144">
        <f t="shared" ref="BM90:BR90" si="846">IF($A90="","",IF(BG$132,IF(BG90&gt;=$K$3,"Y","N"),"--"))</f>
      </c>
      <c r="BN90" s="144">
        <f t="shared" si="846"/>
      </c>
      <c r="BO90" s="144">
        <f t="shared" si="846"/>
      </c>
      <c r="BP90" s="144">
        <f t="shared" si="846"/>
      </c>
      <c r="BQ90" s="144">
        <f t="shared" si="846"/>
      </c>
      <c r="BR90" s="144">
        <f t="shared" si="846"/>
      </c>
      <c r="BS90" s="144">
        <f t="shared" ref="BS90:BX90" si="847">IF(BG90&gt;=$K$3,1,0)</f>
        <v>0</v>
      </c>
      <c r="BT90" s="144">
        <f t="shared" si="847"/>
        <v>0</v>
      </c>
      <c r="BU90" s="144">
        <f t="shared" si="847"/>
        <v>0</v>
      </c>
      <c r="BV90" s="144">
        <f t="shared" si="847"/>
        <v>0</v>
      </c>
      <c r="BW90" s="144">
        <f t="shared" si="847"/>
        <v>0</v>
      </c>
      <c r="BX90" s="144">
        <f t="shared" si="847"/>
        <v>0</v>
      </c>
      <c r="BY90" s="145"/>
      <c r="BZ90" s="143">
        <f t="array" ref="BZ90:CE90">B90:G90*$H$143:$M$143+U90:Z90*$H$144:$M$144</f>
        <v>0</v>
      </c>
      <c r="CA90" s="143">
        <v>0</v>
      </c>
      <c r="CB90" s="143">
        <v>0</v>
      </c>
      <c r="CC90" s="143">
        <v>0</v>
      </c>
      <c r="CD90" s="143">
        <v>0</v>
      </c>
      <c r="CE90" s="143">
        <v>0</v>
      </c>
      <c r="CF90" s="144">
        <f t="shared" ref="CF90:CK90" si="848">IF($A90="","",IF(BZ$132,IF(BZ90&gt;=$K$3,"Y","N"),"--"))</f>
      </c>
      <c r="CG90" s="144">
        <f t="shared" si="848"/>
      </c>
      <c r="CH90" s="144">
        <f t="shared" si="848"/>
      </c>
      <c r="CI90" s="144">
        <f t="shared" si="848"/>
      </c>
      <c r="CJ90" s="144">
        <f t="shared" si="848"/>
      </c>
      <c r="CK90" s="144">
        <f t="shared" si="848"/>
      </c>
      <c r="CL90" s="144">
        <f t="shared" ref="CL90:CQ90" si="849">IF(BZ90&gt;=$K$3,1,0)</f>
        <v>0</v>
      </c>
      <c r="CM90" s="144">
        <f t="shared" si="849"/>
        <v>0</v>
      </c>
      <c r="CN90" s="144">
        <f t="shared" si="849"/>
        <v>0</v>
      </c>
      <c r="CO90" s="144">
        <f t="shared" si="849"/>
        <v>0</v>
      </c>
      <c r="CP90" s="144">
        <f t="shared" si="849"/>
        <v>0</v>
      </c>
      <c r="CQ90" s="144">
        <f t="shared" si="849"/>
        <v>0</v>
      </c>
    </row>
    <row r="91" ht="14.25" customHeight="1" spans="1:95" x14ac:dyDescent="0.25">
      <c r="A91" s="85">
        <f>IF(ISBLANK(CT!A117),"",CT!A117)</f>
      </c>
      <c r="B91" s="143">
        <f>COCalc!AB90*100</f>
        <v>0</v>
      </c>
      <c r="C91" s="143">
        <f>COCalc!AC90*100</f>
        <v>0</v>
      </c>
      <c r="D91" s="143">
        <f>COCalc!AD90*100</f>
        <v>0</v>
      </c>
      <c r="E91" s="143">
        <f>COCalc!AE90*100</f>
        <v>0</v>
      </c>
      <c r="F91" s="143">
        <f>COCalc!AF90*100</f>
        <v>0</v>
      </c>
      <c r="G91" s="143">
        <f>COCalc!AG90*100</f>
        <v>0</v>
      </c>
      <c r="H91" s="144">
        <f t="shared" ref="H91:M91" si="850">IF($A91="","",IF(B$132,IF(B91&gt;=$K$3,"Y","N"),"--"))</f>
      </c>
      <c r="I91" s="144">
        <f t="shared" si="850"/>
      </c>
      <c r="J91" s="144">
        <f t="shared" si="850"/>
      </c>
      <c r="K91" s="144">
        <f t="shared" si="850"/>
      </c>
      <c r="L91" s="144">
        <f t="shared" si="850"/>
      </c>
      <c r="M91" s="144">
        <f t="shared" si="850"/>
      </c>
      <c r="N91" s="144">
        <f t="shared" ref="N91:S91" si="851">IF(B91&gt;=$K$3,1,0)</f>
        <v>0</v>
      </c>
      <c r="O91" s="144">
        <f t="shared" si="851"/>
        <v>0</v>
      </c>
      <c r="P91" s="144">
        <f t="shared" si="851"/>
        <v>0</v>
      </c>
      <c r="Q91" s="144">
        <f t="shared" si="851"/>
        <v>0</v>
      </c>
      <c r="R91" s="144">
        <f t="shared" si="851"/>
        <v>0</v>
      </c>
      <c r="S91" s="144">
        <f t="shared" si="851"/>
        <v>0</v>
      </c>
      <c r="T91" s="128"/>
      <c r="U91" s="143">
        <f>IF($A91="",0,LabActivity!AK117*100)</f>
        <v>0</v>
      </c>
      <c r="V91" s="143">
        <f>IF($A91="",0,LabActivity!AL117*100)</f>
        <v>0</v>
      </c>
      <c r="W91" s="143">
        <f>IF($A91="",0,LabActivity!AM117*100)</f>
        <v>0</v>
      </c>
      <c r="X91" s="143">
        <f>IF($A91="",0,LabActivity!AN117*100)</f>
        <v>0</v>
      </c>
      <c r="Y91" s="143">
        <f>IF($A91="",0,LabActivity!AO117*100)</f>
        <v>0</v>
      </c>
      <c r="Z91" s="143">
        <f>IF($A91="",0,LabActivity!AP117*100)</f>
        <v>0</v>
      </c>
      <c r="AA91" s="144">
        <f t="shared" ref="AA91:AF91" si="852">IF($A91="","",IF(U$132,IF(U91&gt;=$K$3,"Y","N"),"--"))</f>
      </c>
      <c r="AB91" s="144">
        <f t="shared" si="852"/>
      </c>
      <c r="AC91" s="144">
        <f t="shared" si="852"/>
      </c>
      <c r="AD91" s="144">
        <f t="shared" si="852"/>
      </c>
      <c r="AE91" s="144">
        <f t="shared" si="852"/>
      </c>
      <c r="AF91" s="144">
        <f t="shared" si="852"/>
      </c>
      <c r="AG91" s="144">
        <f t="shared" ref="AG91:AL91" si="853">IF(U91&gt;=$K$3,1,0)</f>
        <v>0</v>
      </c>
      <c r="AH91" s="144">
        <f t="shared" si="853"/>
        <v>0</v>
      </c>
      <c r="AI91" s="144">
        <f t="shared" si="853"/>
        <v>0</v>
      </c>
      <c r="AJ91" s="144">
        <f t="shared" si="853"/>
        <v>0</v>
      </c>
      <c r="AK91" s="144">
        <f t="shared" si="853"/>
        <v>0</v>
      </c>
      <c r="AL91" s="144">
        <f t="shared" si="853"/>
        <v>0</v>
      </c>
      <c r="AM91" s="128"/>
      <c r="AN91" s="143">
        <f>IF($A91="",0,COCalc!CC90*100)</f>
        <v>0</v>
      </c>
      <c r="AO91" s="143">
        <f>IF($A91="",0,COCalc!CD90*100)</f>
        <v>0</v>
      </c>
      <c r="AP91" s="143">
        <f>IF($A91="",0,COCalc!CE90*100)</f>
        <v>0</v>
      </c>
      <c r="AQ91" s="143">
        <f>IF($A91="",0,COCalc!CF90*100)</f>
        <v>0</v>
      </c>
      <c r="AR91" s="143">
        <f>IF($A91="",0,COCalc!CG90*100)</f>
        <v>0</v>
      </c>
      <c r="AS91" s="143">
        <f>IF($A91="",0,COCalc!CH90*100)</f>
        <v>0</v>
      </c>
      <c r="AT91" s="144">
        <f t="shared" ref="AT91:AY91" si="854">IF($A91="","",IF(AN$132,IF(AN91&gt;=$K$3,"Y","N"),"--"))</f>
      </c>
      <c r="AU91" s="144">
        <f t="shared" si="854"/>
      </c>
      <c r="AV91" s="144">
        <f t="shared" si="854"/>
      </c>
      <c r="AW91" s="144">
        <f t="shared" si="854"/>
      </c>
      <c r="AX91" s="144">
        <f t="shared" si="854"/>
      </c>
      <c r="AY91" s="144">
        <f t="shared" si="854"/>
      </c>
      <c r="AZ91" s="144">
        <f t="shared" ref="AZ91:BE91" si="855">IF(AN91&gt;=$K$3,1,0)</f>
        <v>0</v>
      </c>
      <c r="BA91" s="144">
        <f t="shared" si="855"/>
        <v>0</v>
      </c>
      <c r="BB91" s="144">
        <f t="shared" si="855"/>
        <v>0</v>
      </c>
      <c r="BC91" s="144">
        <f t="shared" si="855"/>
        <v>0</v>
      </c>
      <c r="BD91" s="144">
        <f t="shared" si="855"/>
        <v>0</v>
      </c>
      <c r="BE91" s="144">
        <f t="shared" si="855"/>
        <v>0</v>
      </c>
      <c r="BF91" s="145"/>
      <c r="BG91" s="143">
        <f>IF($A91="",0,COCalc_LabUnnorm!CC90*100)</f>
        <v>0</v>
      </c>
      <c r="BH91" s="143">
        <f>IF($A91="",0,COCalc_LabUnnorm!CD90*100)</f>
        <v>0</v>
      </c>
      <c r="BI91" s="143">
        <f>IF($A91="",0,COCalc_LabUnnorm!CE90*100)</f>
        <v>0</v>
      </c>
      <c r="BJ91" s="143">
        <f>IF($A91="",0,COCalc_LabUnnorm!CF90*100)</f>
        <v>0</v>
      </c>
      <c r="BK91" s="143">
        <f>IF($A91="",0,COCalc_LabUnnorm!CG90*100)</f>
        <v>0</v>
      </c>
      <c r="BL91" s="143">
        <f>IF($A91="",0,COCalc_LabUnnorm!CH90*100)</f>
        <v>0</v>
      </c>
      <c r="BM91" s="144">
        <f t="shared" ref="BM91:BR91" si="856">IF($A91="","",IF(BG$132,IF(BG91&gt;=$K$3,"Y","N"),"--"))</f>
      </c>
      <c r="BN91" s="144">
        <f t="shared" si="856"/>
      </c>
      <c r="BO91" s="144">
        <f t="shared" si="856"/>
      </c>
      <c r="BP91" s="144">
        <f t="shared" si="856"/>
      </c>
      <c r="BQ91" s="144">
        <f t="shared" si="856"/>
      </c>
      <c r="BR91" s="144">
        <f t="shared" si="856"/>
      </c>
      <c r="BS91" s="144">
        <f t="shared" ref="BS91:BX91" si="857">IF(BG91&gt;=$K$3,1,0)</f>
        <v>0</v>
      </c>
      <c r="BT91" s="144">
        <f t="shared" si="857"/>
        <v>0</v>
      </c>
      <c r="BU91" s="144">
        <f t="shared" si="857"/>
        <v>0</v>
      </c>
      <c r="BV91" s="144">
        <f t="shared" si="857"/>
        <v>0</v>
      </c>
      <c r="BW91" s="144">
        <f t="shared" si="857"/>
        <v>0</v>
      </c>
      <c r="BX91" s="144">
        <f t="shared" si="857"/>
        <v>0</v>
      </c>
      <c r="BY91" s="145"/>
      <c r="BZ91" s="143">
        <f t="array" ref="BZ91:CE91">B91:G91*$H$143:$M$143+U91:Z91*$H$144:$M$144</f>
        <v>0</v>
      </c>
      <c r="CA91" s="143">
        <v>0</v>
      </c>
      <c r="CB91" s="143">
        <v>0</v>
      </c>
      <c r="CC91" s="143">
        <v>0</v>
      </c>
      <c r="CD91" s="143">
        <v>0</v>
      </c>
      <c r="CE91" s="143">
        <v>0</v>
      </c>
      <c r="CF91" s="144">
        <f t="shared" ref="CF91:CK91" si="858">IF($A91="","",IF(BZ$132,IF(BZ91&gt;=$K$3,"Y","N"),"--"))</f>
      </c>
      <c r="CG91" s="144">
        <f t="shared" si="858"/>
      </c>
      <c r="CH91" s="144">
        <f t="shared" si="858"/>
      </c>
      <c r="CI91" s="144">
        <f t="shared" si="858"/>
      </c>
      <c r="CJ91" s="144">
        <f t="shared" si="858"/>
      </c>
      <c r="CK91" s="144">
        <f t="shared" si="858"/>
      </c>
      <c r="CL91" s="144">
        <f t="shared" ref="CL91:CQ91" si="859">IF(BZ91&gt;=$K$3,1,0)</f>
        <v>0</v>
      </c>
      <c r="CM91" s="144">
        <f t="shared" si="859"/>
        <v>0</v>
      </c>
      <c r="CN91" s="144">
        <f t="shared" si="859"/>
        <v>0</v>
      </c>
      <c r="CO91" s="144">
        <f t="shared" si="859"/>
        <v>0</v>
      </c>
      <c r="CP91" s="144">
        <f t="shared" si="859"/>
        <v>0</v>
      </c>
      <c r="CQ91" s="144">
        <f t="shared" si="859"/>
        <v>0</v>
      </c>
    </row>
    <row r="92" ht="14.25" customHeight="1" spans="1:95" x14ac:dyDescent="0.25">
      <c r="A92" s="85">
        <f>IF(ISBLANK(CT!A118),"",CT!A118)</f>
      </c>
      <c r="B92" s="143">
        <f>COCalc!AB91*100</f>
        <v>0</v>
      </c>
      <c r="C92" s="143">
        <f>COCalc!AC91*100</f>
        <v>0</v>
      </c>
      <c r="D92" s="143">
        <f>COCalc!AD91*100</f>
        <v>0</v>
      </c>
      <c r="E92" s="143">
        <f>COCalc!AE91*100</f>
        <v>0</v>
      </c>
      <c r="F92" s="143">
        <f>COCalc!AF91*100</f>
        <v>0</v>
      </c>
      <c r="G92" s="143">
        <f>COCalc!AG91*100</f>
        <v>0</v>
      </c>
      <c r="H92" s="144">
        <f t="shared" ref="H92:M92" si="860">IF($A92="","",IF(B$132,IF(B92&gt;=$K$3,"Y","N"),"--"))</f>
      </c>
      <c r="I92" s="144">
        <f t="shared" si="860"/>
      </c>
      <c r="J92" s="144">
        <f t="shared" si="860"/>
      </c>
      <c r="K92" s="144">
        <f t="shared" si="860"/>
      </c>
      <c r="L92" s="144">
        <f t="shared" si="860"/>
      </c>
      <c r="M92" s="144">
        <f t="shared" si="860"/>
      </c>
      <c r="N92" s="144">
        <f t="shared" ref="N92:S92" si="861">IF(B92&gt;=$K$3,1,0)</f>
        <v>0</v>
      </c>
      <c r="O92" s="144">
        <f t="shared" si="861"/>
        <v>0</v>
      </c>
      <c r="P92" s="144">
        <f t="shared" si="861"/>
        <v>0</v>
      </c>
      <c r="Q92" s="144">
        <f t="shared" si="861"/>
        <v>0</v>
      </c>
      <c r="R92" s="144">
        <f t="shared" si="861"/>
        <v>0</v>
      </c>
      <c r="S92" s="144">
        <f t="shared" si="861"/>
        <v>0</v>
      </c>
      <c r="T92" s="128"/>
      <c r="U92" s="143">
        <f>IF($A92="",0,LabActivity!AK118*100)</f>
        <v>0</v>
      </c>
      <c r="V92" s="143">
        <f>IF($A92="",0,LabActivity!AL118*100)</f>
        <v>0</v>
      </c>
      <c r="W92" s="143">
        <f>IF($A92="",0,LabActivity!AM118*100)</f>
        <v>0</v>
      </c>
      <c r="X92" s="143">
        <f>IF($A92="",0,LabActivity!AN118*100)</f>
        <v>0</v>
      </c>
      <c r="Y92" s="143">
        <f>IF($A92="",0,LabActivity!AO118*100)</f>
        <v>0</v>
      </c>
      <c r="Z92" s="143">
        <f>IF($A92="",0,LabActivity!AP118*100)</f>
        <v>0</v>
      </c>
      <c r="AA92" s="144">
        <f t="shared" ref="AA92:AF92" si="862">IF($A92="","",IF(U$132,IF(U92&gt;=$K$3,"Y","N"),"--"))</f>
      </c>
      <c r="AB92" s="144">
        <f t="shared" si="862"/>
      </c>
      <c r="AC92" s="144">
        <f t="shared" si="862"/>
      </c>
      <c r="AD92" s="144">
        <f t="shared" si="862"/>
      </c>
      <c r="AE92" s="144">
        <f t="shared" si="862"/>
      </c>
      <c r="AF92" s="144">
        <f t="shared" si="862"/>
      </c>
      <c r="AG92" s="144">
        <f t="shared" ref="AG92:AL92" si="863">IF(U92&gt;=$K$3,1,0)</f>
        <v>0</v>
      </c>
      <c r="AH92" s="144">
        <f t="shared" si="863"/>
        <v>0</v>
      </c>
      <c r="AI92" s="144">
        <f t="shared" si="863"/>
        <v>0</v>
      </c>
      <c r="AJ92" s="144">
        <f t="shared" si="863"/>
        <v>0</v>
      </c>
      <c r="AK92" s="144">
        <f t="shared" si="863"/>
        <v>0</v>
      </c>
      <c r="AL92" s="144">
        <f t="shared" si="863"/>
        <v>0</v>
      </c>
      <c r="AM92" s="128"/>
      <c r="AN92" s="143">
        <f>IF($A92="",0,COCalc!CC91*100)</f>
        <v>0</v>
      </c>
      <c r="AO92" s="143">
        <f>IF($A92="",0,COCalc!CD91*100)</f>
        <v>0</v>
      </c>
      <c r="AP92" s="143">
        <f>IF($A92="",0,COCalc!CE91*100)</f>
        <v>0</v>
      </c>
      <c r="AQ92" s="143">
        <f>IF($A92="",0,COCalc!CF91*100)</f>
        <v>0</v>
      </c>
      <c r="AR92" s="143">
        <f>IF($A92="",0,COCalc!CG91*100)</f>
        <v>0</v>
      </c>
      <c r="AS92" s="143">
        <f>IF($A92="",0,COCalc!CH91*100)</f>
        <v>0</v>
      </c>
      <c r="AT92" s="144">
        <f t="shared" ref="AT92:AY92" si="864">IF($A92="","",IF(AN$132,IF(AN92&gt;=$K$3,"Y","N"),"--"))</f>
      </c>
      <c r="AU92" s="144">
        <f t="shared" si="864"/>
      </c>
      <c r="AV92" s="144">
        <f t="shared" si="864"/>
      </c>
      <c r="AW92" s="144">
        <f t="shared" si="864"/>
      </c>
      <c r="AX92" s="144">
        <f t="shared" si="864"/>
      </c>
      <c r="AY92" s="144">
        <f t="shared" si="864"/>
      </c>
      <c r="AZ92" s="144">
        <f t="shared" ref="AZ92:BE92" si="865">IF(AN92&gt;=$K$3,1,0)</f>
        <v>0</v>
      </c>
      <c r="BA92" s="144">
        <f t="shared" si="865"/>
        <v>0</v>
      </c>
      <c r="BB92" s="144">
        <f t="shared" si="865"/>
        <v>0</v>
      </c>
      <c r="BC92" s="144">
        <f t="shared" si="865"/>
        <v>0</v>
      </c>
      <c r="BD92" s="144">
        <f t="shared" si="865"/>
        <v>0</v>
      </c>
      <c r="BE92" s="144">
        <f t="shared" si="865"/>
        <v>0</v>
      </c>
      <c r="BF92" s="145"/>
      <c r="BG92" s="143">
        <f>IF($A92="",0,COCalc_LabUnnorm!CC91*100)</f>
        <v>0</v>
      </c>
      <c r="BH92" s="143">
        <f>IF($A92="",0,COCalc_LabUnnorm!CD91*100)</f>
        <v>0</v>
      </c>
      <c r="BI92" s="143">
        <f>IF($A92="",0,COCalc_LabUnnorm!CE91*100)</f>
        <v>0</v>
      </c>
      <c r="BJ92" s="143">
        <f>IF($A92="",0,COCalc_LabUnnorm!CF91*100)</f>
        <v>0</v>
      </c>
      <c r="BK92" s="143">
        <f>IF($A92="",0,COCalc_LabUnnorm!CG91*100)</f>
        <v>0</v>
      </c>
      <c r="BL92" s="143">
        <f>IF($A92="",0,COCalc_LabUnnorm!CH91*100)</f>
        <v>0</v>
      </c>
      <c r="BM92" s="144">
        <f t="shared" ref="BM92:BR92" si="866">IF($A92="","",IF(BG$132,IF(BG92&gt;=$K$3,"Y","N"),"--"))</f>
      </c>
      <c r="BN92" s="144">
        <f t="shared" si="866"/>
      </c>
      <c r="BO92" s="144">
        <f t="shared" si="866"/>
      </c>
      <c r="BP92" s="144">
        <f t="shared" si="866"/>
      </c>
      <c r="BQ92" s="144">
        <f t="shared" si="866"/>
      </c>
      <c r="BR92" s="144">
        <f t="shared" si="866"/>
      </c>
      <c r="BS92" s="144">
        <f t="shared" ref="BS92:BX92" si="867">IF(BG92&gt;=$K$3,1,0)</f>
        <v>0</v>
      </c>
      <c r="BT92" s="144">
        <f t="shared" si="867"/>
        <v>0</v>
      </c>
      <c r="BU92" s="144">
        <f t="shared" si="867"/>
        <v>0</v>
      </c>
      <c r="BV92" s="144">
        <f t="shared" si="867"/>
        <v>0</v>
      </c>
      <c r="BW92" s="144">
        <f t="shared" si="867"/>
        <v>0</v>
      </c>
      <c r="BX92" s="144">
        <f t="shared" si="867"/>
        <v>0</v>
      </c>
      <c r="BY92" s="145"/>
      <c r="BZ92" s="143">
        <f t="array" ref="BZ92:CE92">B92:G92*$H$143:$M$143+U92:Z92*$H$144:$M$144</f>
        <v>0</v>
      </c>
      <c r="CA92" s="143">
        <v>0</v>
      </c>
      <c r="CB92" s="143">
        <v>0</v>
      </c>
      <c r="CC92" s="143">
        <v>0</v>
      </c>
      <c r="CD92" s="143">
        <v>0</v>
      </c>
      <c r="CE92" s="143">
        <v>0</v>
      </c>
      <c r="CF92" s="144">
        <f t="shared" ref="CF92:CK92" si="868">IF($A92="","",IF(BZ$132,IF(BZ92&gt;=$K$3,"Y","N"),"--"))</f>
      </c>
      <c r="CG92" s="144">
        <f t="shared" si="868"/>
      </c>
      <c r="CH92" s="144">
        <f t="shared" si="868"/>
      </c>
      <c r="CI92" s="144">
        <f t="shared" si="868"/>
      </c>
      <c r="CJ92" s="144">
        <f t="shared" si="868"/>
      </c>
      <c r="CK92" s="144">
        <f t="shared" si="868"/>
      </c>
      <c r="CL92" s="144">
        <f t="shared" ref="CL92:CQ92" si="869">IF(BZ92&gt;=$K$3,1,0)</f>
        <v>0</v>
      </c>
      <c r="CM92" s="144">
        <f t="shared" si="869"/>
        <v>0</v>
      </c>
      <c r="CN92" s="144">
        <f t="shared" si="869"/>
        <v>0</v>
      </c>
      <c r="CO92" s="144">
        <f t="shared" si="869"/>
        <v>0</v>
      </c>
      <c r="CP92" s="144">
        <f t="shared" si="869"/>
        <v>0</v>
      </c>
      <c r="CQ92" s="144">
        <f t="shared" si="869"/>
        <v>0</v>
      </c>
    </row>
    <row r="93" ht="14.25" customHeight="1" spans="1:95" x14ac:dyDescent="0.25">
      <c r="A93" s="85">
        <f>IF(ISBLANK(CT!A119),"",CT!A119)</f>
      </c>
      <c r="B93" s="143">
        <f>COCalc!AB92*100</f>
        <v>0</v>
      </c>
      <c r="C93" s="143">
        <f>COCalc!AC92*100</f>
        <v>0</v>
      </c>
      <c r="D93" s="143">
        <f>COCalc!AD92*100</f>
        <v>0</v>
      </c>
      <c r="E93" s="143">
        <f>COCalc!AE92*100</f>
        <v>0</v>
      </c>
      <c r="F93" s="143">
        <f>COCalc!AF92*100</f>
        <v>0</v>
      </c>
      <c r="G93" s="143">
        <f>COCalc!AG92*100</f>
        <v>0</v>
      </c>
      <c r="H93" s="144">
        <f t="shared" ref="H93:M93" si="870">IF($A93="","",IF(B$132,IF(B93&gt;=$K$3,"Y","N"),"--"))</f>
      </c>
      <c r="I93" s="144">
        <f t="shared" si="870"/>
      </c>
      <c r="J93" s="144">
        <f t="shared" si="870"/>
      </c>
      <c r="K93" s="144">
        <f t="shared" si="870"/>
      </c>
      <c r="L93" s="144">
        <f t="shared" si="870"/>
      </c>
      <c r="M93" s="144">
        <f t="shared" si="870"/>
      </c>
      <c r="N93" s="144">
        <f t="shared" ref="N93:S93" si="871">IF(B93&gt;=$K$3,1,0)</f>
        <v>0</v>
      </c>
      <c r="O93" s="144">
        <f t="shared" si="871"/>
        <v>0</v>
      </c>
      <c r="P93" s="144">
        <f t="shared" si="871"/>
        <v>0</v>
      </c>
      <c r="Q93" s="144">
        <f t="shared" si="871"/>
        <v>0</v>
      </c>
      <c r="R93" s="144">
        <f t="shared" si="871"/>
        <v>0</v>
      </c>
      <c r="S93" s="144">
        <f t="shared" si="871"/>
        <v>0</v>
      </c>
      <c r="T93" s="128"/>
      <c r="U93" s="143">
        <f>IF($A93="",0,LabActivity!AK119*100)</f>
        <v>0</v>
      </c>
      <c r="V93" s="143">
        <f>IF($A93="",0,LabActivity!AL119*100)</f>
        <v>0</v>
      </c>
      <c r="W93" s="143">
        <f>IF($A93="",0,LabActivity!AM119*100)</f>
        <v>0</v>
      </c>
      <c r="X93" s="143">
        <f>IF($A93="",0,LabActivity!AN119*100)</f>
        <v>0</v>
      </c>
      <c r="Y93" s="143">
        <f>IF($A93="",0,LabActivity!AO119*100)</f>
        <v>0</v>
      </c>
      <c r="Z93" s="143">
        <f>IF($A93="",0,LabActivity!AP119*100)</f>
        <v>0</v>
      </c>
      <c r="AA93" s="144">
        <f t="shared" ref="AA93:AF93" si="872">IF($A93="","",IF(U$132,IF(U93&gt;=$K$3,"Y","N"),"--"))</f>
      </c>
      <c r="AB93" s="144">
        <f t="shared" si="872"/>
      </c>
      <c r="AC93" s="144">
        <f t="shared" si="872"/>
      </c>
      <c r="AD93" s="144">
        <f t="shared" si="872"/>
      </c>
      <c r="AE93" s="144">
        <f t="shared" si="872"/>
      </c>
      <c r="AF93" s="144">
        <f t="shared" si="872"/>
      </c>
      <c r="AG93" s="144">
        <f t="shared" ref="AG93:AL93" si="873">IF(U93&gt;=$K$3,1,0)</f>
        <v>0</v>
      </c>
      <c r="AH93" s="144">
        <f t="shared" si="873"/>
        <v>0</v>
      </c>
      <c r="AI93" s="144">
        <f t="shared" si="873"/>
        <v>0</v>
      </c>
      <c r="AJ93" s="144">
        <f t="shared" si="873"/>
        <v>0</v>
      </c>
      <c r="AK93" s="144">
        <f t="shared" si="873"/>
        <v>0</v>
      </c>
      <c r="AL93" s="144">
        <f t="shared" si="873"/>
        <v>0</v>
      </c>
      <c r="AM93" s="128"/>
      <c r="AN93" s="143">
        <f>IF($A93="",0,COCalc!CC92*100)</f>
        <v>0</v>
      </c>
      <c r="AO93" s="143">
        <f>IF($A93="",0,COCalc!CD92*100)</f>
        <v>0</v>
      </c>
      <c r="AP93" s="143">
        <f>IF($A93="",0,COCalc!CE92*100)</f>
        <v>0</v>
      </c>
      <c r="AQ93" s="143">
        <f>IF($A93="",0,COCalc!CF92*100)</f>
        <v>0</v>
      </c>
      <c r="AR93" s="143">
        <f>IF($A93="",0,COCalc!CG92*100)</f>
        <v>0</v>
      </c>
      <c r="AS93" s="143">
        <f>IF($A93="",0,COCalc!CH92*100)</f>
        <v>0</v>
      </c>
      <c r="AT93" s="144">
        <f t="shared" ref="AT93:AY93" si="874">IF($A93="","",IF(AN$132,IF(AN93&gt;=$K$3,"Y","N"),"--"))</f>
      </c>
      <c r="AU93" s="144">
        <f t="shared" si="874"/>
      </c>
      <c r="AV93" s="144">
        <f t="shared" si="874"/>
      </c>
      <c r="AW93" s="144">
        <f t="shared" si="874"/>
      </c>
      <c r="AX93" s="144">
        <f t="shared" si="874"/>
      </c>
      <c r="AY93" s="144">
        <f t="shared" si="874"/>
      </c>
      <c r="AZ93" s="144">
        <f t="shared" ref="AZ93:BE93" si="875">IF(AN93&gt;=$K$3,1,0)</f>
        <v>0</v>
      </c>
      <c r="BA93" s="144">
        <f t="shared" si="875"/>
        <v>0</v>
      </c>
      <c r="BB93" s="144">
        <f t="shared" si="875"/>
        <v>0</v>
      </c>
      <c r="BC93" s="144">
        <f t="shared" si="875"/>
        <v>0</v>
      </c>
      <c r="BD93" s="144">
        <f t="shared" si="875"/>
        <v>0</v>
      </c>
      <c r="BE93" s="144">
        <f t="shared" si="875"/>
        <v>0</v>
      </c>
      <c r="BF93" s="145"/>
      <c r="BG93" s="143">
        <f>IF($A93="",0,COCalc_LabUnnorm!CC92*100)</f>
        <v>0</v>
      </c>
      <c r="BH93" s="143">
        <f>IF($A93="",0,COCalc_LabUnnorm!CD92*100)</f>
        <v>0</v>
      </c>
      <c r="BI93" s="143">
        <f>IF($A93="",0,COCalc_LabUnnorm!CE92*100)</f>
        <v>0</v>
      </c>
      <c r="BJ93" s="143">
        <f>IF($A93="",0,COCalc_LabUnnorm!CF92*100)</f>
        <v>0</v>
      </c>
      <c r="BK93" s="143">
        <f>IF($A93="",0,COCalc_LabUnnorm!CG92*100)</f>
        <v>0</v>
      </c>
      <c r="BL93" s="143">
        <f>IF($A93="",0,COCalc_LabUnnorm!CH92*100)</f>
        <v>0</v>
      </c>
      <c r="BM93" s="144">
        <f t="shared" ref="BM93:BR93" si="876">IF($A93="","",IF(BG$132,IF(BG93&gt;=$K$3,"Y","N"),"--"))</f>
      </c>
      <c r="BN93" s="144">
        <f t="shared" si="876"/>
      </c>
      <c r="BO93" s="144">
        <f t="shared" si="876"/>
      </c>
      <c r="BP93" s="144">
        <f t="shared" si="876"/>
      </c>
      <c r="BQ93" s="144">
        <f t="shared" si="876"/>
      </c>
      <c r="BR93" s="144">
        <f t="shared" si="876"/>
      </c>
      <c r="BS93" s="144">
        <f t="shared" ref="BS93:BX93" si="877">IF(BG93&gt;=$K$3,1,0)</f>
        <v>0</v>
      </c>
      <c r="BT93" s="144">
        <f t="shared" si="877"/>
        <v>0</v>
      </c>
      <c r="BU93" s="144">
        <f t="shared" si="877"/>
        <v>0</v>
      </c>
      <c r="BV93" s="144">
        <f t="shared" si="877"/>
        <v>0</v>
      </c>
      <c r="BW93" s="144">
        <f t="shared" si="877"/>
        <v>0</v>
      </c>
      <c r="BX93" s="144">
        <f t="shared" si="877"/>
        <v>0</v>
      </c>
      <c r="BY93" s="145"/>
      <c r="BZ93" s="143">
        <f t="array" ref="BZ93:CE93">B93:G93*$H$143:$M$143+U93:Z93*$H$144:$M$144</f>
        <v>0</v>
      </c>
      <c r="CA93" s="143">
        <v>0</v>
      </c>
      <c r="CB93" s="143">
        <v>0</v>
      </c>
      <c r="CC93" s="143">
        <v>0</v>
      </c>
      <c r="CD93" s="143">
        <v>0</v>
      </c>
      <c r="CE93" s="143">
        <v>0</v>
      </c>
      <c r="CF93" s="144">
        <f t="shared" ref="CF93:CK93" si="878">IF($A93="","",IF(BZ$132,IF(BZ93&gt;=$K$3,"Y","N"),"--"))</f>
      </c>
      <c r="CG93" s="144">
        <f t="shared" si="878"/>
      </c>
      <c r="CH93" s="144">
        <f t="shared" si="878"/>
      </c>
      <c r="CI93" s="144">
        <f t="shared" si="878"/>
      </c>
      <c r="CJ93" s="144">
        <f t="shared" si="878"/>
      </c>
      <c r="CK93" s="144">
        <f t="shared" si="878"/>
      </c>
      <c r="CL93" s="144">
        <f t="shared" ref="CL93:CQ93" si="879">IF(BZ93&gt;=$K$3,1,0)</f>
        <v>0</v>
      </c>
      <c r="CM93" s="144">
        <f t="shared" si="879"/>
        <v>0</v>
      </c>
      <c r="CN93" s="144">
        <f t="shared" si="879"/>
        <v>0</v>
      </c>
      <c r="CO93" s="144">
        <f t="shared" si="879"/>
        <v>0</v>
      </c>
      <c r="CP93" s="144">
        <f t="shared" si="879"/>
        <v>0</v>
      </c>
      <c r="CQ93" s="144">
        <f t="shared" si="879"/>
        <v>0</v>
      </c>
    </row>
    <row r="94" ht="14.25" customHeight="1" spans="1:95" x14ac:dyDescent="0.25">
      <c r="A94" s="85">
        <f>IF(ISBLANK(CT!A120),"",CT!A120)</f>
      </c>
      <c r="B94" s="143">
        <f>COCalc!AB93*100</f>
        <v>0</v>
      </c>
      <c r="C94" s="143">
        <f>COCalc!AC93*100</f>
        <v>0</v>
      </c>
      <c r="D94" s="143">
        <f>COCalc!AD93*100</f>
        <v>0</v>
      </c>
      <c r="E94" s="143">
        <f>COCalc!AE93*100</f>
        <v>0</v>
      </c>
      <c r="F94" s="143">
        <f>COCalc!AF93*100</f>
        <v>0</v>
      </c>
      <c r="G94" s="143">
        <f>COCalc!AG93*100</f>
        <v>0</v>
      </c>
      <c r="H94" s="144">
        <f t="shared" ref="H94:M94" si="880">IF($A94="","",IF(B$132,IF(B94&gt;=$K$3,"Y","N"),"--"))</f>
      </c>
      <c r="I94" s="144">
        <f t="shared" si="880"/>
      </c>
      <c r="J94" s="144">
        <f t="shared" si="880"/>
      </c>
      <c r="K94" s="144">
        <f t="shared" si="880"/>
      </c>
      <c r="L94" s="144">
        <f t="shared" si="880"/>
      </c>
      <c r="M94" s="144">
        <f t="shared" si="880"/>
      </c>
      <c r="N94" s="144">
        <f t="shared" ref="N94:S94" si="881">IF(B94&gt;=$K$3,1,0)</f>
        <v>0</v>
      </c>
      <c r="O94" s="144">
        <f t="shared" si="881"/>
        <v>0</v>
      </c>
      <c r="P94" s="144">
        <f t="shared" si="881"/>
        <v>0</v>
      </c>
      <c r="Q94" s="144">
        <f t="shared" si="881"/>
        <v>0</v>
      </c>
      <c r="R94" s="144">
        <f t="shared" si="881"/>
        <v>0</v>
      </c>
      <c r="S94" s="144">
        <f t="shared" si="881"/>
        <v>0</v>
      </c>
      <c r="T94" s="128"/>
      <c r="U94" s="143">
        <f>IF($A94="",0,LabActivity!AK120*100)</f>
        <v>0</v>
      </c>
      <c r="V94" s="143">
        <f>IF($A94="",0,LabActivity!AL120*100)</f>
        <v>0</v>
      </c>
      <c r="W94" s="143">
        <f>IF($A94="",0,LabActivity!AM120*100)</f>
        <v>0</v>
      </c>
      <c r="X94" s="143">
        <f>IF($A94="",0,LabActivity!AN120*100)</f>
        <v>0</v>
      </c>
      <c r="Y94" s="143">
        <f>IF($A94="",0,LabActivity!AO120*100)</f>
        <v>0</v>
      </c>
      <c r="Z94" s="143">
        <f>IF($A94="",0,LabActivity!AP120*100)</f>
        <v>0</v>
      </c>
      <c r="AA94" s="144">
        <f t="shared" ref="AA94:AF94" si="882">IF($A94="","",IF(U$132,IF(U94&gt;=$K$3,"Y","N"),"--"))</f>
      </c>
      <c r="AB94" s="144">
        <f t="shared" si="882"/>
      </c>
      <c r="AC94" s="144">
        <f t="shared" si="882"/>
      </c>
      <c r="AD94" s="144">
        <f t="shared" si="882"/>
      </c>
      <c r="AE94" s="144">
        <f t="shared" si="882"/>
      </c>
      <c r="AF94" s="144">
        <f t="shared" si="882"/>
      </c>
      <c r="AG94" s="144">
        <f t="shared" ref="AG94:AL94" si="883">IF(U94&gt;=$K$3,1,0)</f>
        <v>0</v>
      </c>
      <c r="AH94" s="144">
        <f t="shared" si="883"/>
        <v>0</v>
      </c>
      <c r="AI94" s="144">
        <f t="shared" si="883"/>
        <v>0</v>
      </c>
      <c r="AJ94" s="144">
        <f t="shared" si="883"/>
        <v>0</v>
      </c>
      <c r="AK94" s="144">
        <f t="shared" si="883"/>
        <v>0</v>
      </c>
      <c r="AL94" s="144">
        <f t="shared" si="883"/>
        <v>0</v>
      </c>
      <c r="AM94" s="128"/>
      <c r="AN94" s="143">
        <f>IF($A94="",0,COCalc!CC93*100)</f>
        <v>0</v>
      </c>
      <c r="AO94" s="143">
        <f>IF($A94="",0,COCalc!CD93*100)</f>
        <v>0</v>
      </c>
      <c r="AP94" s="143">
        <f>IF($A94="",0,COCalc!CE93*100)</f>
        <v>0</v>
      </c>
      <c r="AQ94" s="143">
        <f>IF($A94="",0,COCalc!CF93*100)</f>
        <v>0</v>
      </c>
      <c r="AR94" s="143">
        <f>IF($A94="",0,COCalc!CG93*100)</f>
        <v>0</v>
      </c>
      <c r="AS94" s="143">
        <f>IF($A94="",0,COCalc!CH93*100)</f>
        <v>0</v>
      </c>
      <c r="AT94" s="144">
        <f t="shared" ref="AT94:AY94" si="884">IF($A94="","",IF(AN$132,IF(AN94&gt;=$K$3,"Y","N"),"--"))</f>
      </c>
      <c r="AU94" s="144">
        <f t="shared" si="884"/>
      </c>
      <c r="AV94" s="144">
        <f t="shared" si="884"/>
      </c>
      <c r="AW94" s="144">
        <f t="shared" si="884"/>
      </c>
      <c r="AX94" s="144">
        <f t="shared" si="884"/>
      </c>
      <c r="AY94" s="144">
        <f t="shared" si="884"/>
      </c>
      <c r="AZ94" s="144">
        <f t="shared" ref="AZ94:BE94" si="885">IF(AN94&gt;=$K$3,1,0)</f>
        <v>0</v>
      </c>
      <c r="BA94" s="144">
        <f t="shared" si="885"/>
        <v>0</v>
      </c>
      <c r="BB94" s="144">
        <f t="shared" si="885"/>
        <v>0</v>
      </c>
      <c r="BC94" s="144">
        <f t="shared" si="885"/>
        <v>0</v>
      </c>
      <c r="BD94" s="144">
        <f t="shared" si="885"/>
        <v>0</v>
      </c>
      <c r="BE94" s="144">
        <f t="shared" si="885"/>
        <v>0</v>
      </c>
      <c r="BF94" s="145"/>
      <c r="BG94" s="143">
        <f>IF($A94="",0,COCalc_LabUnnorm!CC93*100)</f>
        <v>0</v>
      </c>
      <c r="BH94" s="143">
        <f>IF($A94="",0,COCalc_LabUnnorm!CD93*100)</f>
        <v>0</v>
      </c>
      <c r="BI94" s="143">
        <f>IF($A94="",0,COCalc_LabUnnorm!CE93*100)</f>
        <v>0</v>
      </c>
      <c r="BJ94" s="143">
        <f>IF($A94="",0,COCalc_LabUnnorm!CF93*100)</f>
        <v>0</v>
      </c>
      <c r="BK94" s="143">
        <f>IF($A94="",0,COCalc_LabUnnorm!CG93*100)</f>
        <v>0</v>
      </c>
      <c r="BL94" s="143">
        <f>IF($A94="",0,COCalc_LabUnnorm!CH93*100)</f>
        <v>0</v>
      </c>
      <c r="BM94" s="144">
        <f t="shared" ref="BM94:BR94" si="886">IF($A94="","",IF(BG$132,IF(BG94&gt;=$K$3,"Y","N"),"--"))</f>
      </c>
      <c r="BN94" s="144">
        <f t="shared" si="886"/>
      </c>
      <c r="BO94" s="144">
        <f t="shared" si="886"/>
      </c>
      <c r="BP94" s="144">
        <f t="shared" si="886"/>
      </c>
      <c r="BQ94" s="144">
        <f t="shared" si="886"/>
      </c>
      <c r="BR94" s="144">
        <f t="shared" si="886"/>
      </c>
      <c r="BS94" s="144">
        <f t="shared" ref="BS94:BX94" si="887">IF(BG94&gt;=$K$3,1,0)</f>
        <v>0</v>
      </c>
      <c r="BT94" s="144">
        <f t="shared" si="887"/>
        <v>0</v>
      </c>
      <c r="BU94" s="144">
        <f t="shared" si="887"/>
        <v>0</v>
      </c>
      <c r="BV94" s="144">
        <f t="shared" si="887"/>
        <v>0</v>
      </c>
      <c r="BW94" s="144">
        <f t="shared" si="887"/>
        <v>0</v>
      </c>
      <c r="BX94" s="144">
        <f t="shared" si="887"/>
        <v>0</v>
      </c>
      <c r="BY94" s="145"/>
      <c r="BZ94" s="143">
        <f t="array" ref="BZ94:CE94">B94:G94*$H$143:$M$143+U94:Z94*$H$144:$M$144</f>
        <v>0</v>
      </c>
      <c r="CA94" s="143">
        <v>0</v>
      </c>
      <c r="CB94" s="143">
        <v>0</v>
      </c>
      <c r="CC94" s="143">
        <v>0</v>
      </c>
      <c r="CD94" s="143">
        <v>0</v>
      </c>
      <c r="CE94" s="143">
        <v>0</v>
      </c>
      <c r="CF94" s="144">
        <f t="shared" ref="CF94:CK94" si="888">IF($A94="","",IF(BZ$132,IF(BZ94&gt;=$K$3,"Y","N"),"--"))</f>
      </c>
      <c r="CG94" s="144">
        <f t="shared" si="888"/>
      </c>
      <c r="CH94" s="144">
        <f t="shared" si="888"/>
      </c>
      <c r="CI94" s="144">
        <f t="shared" si="888"/>
      </c>
      <c r="CJ94" s="144">
        <f t="shared" si="888"/>
      </c>
      <c r="CK94" s="144">
        <f t="shared" si="888"/>
      </c>
      <c r="CL94" s="144">
        <f t="shared" ref="CL94:CQ94" si="889">IF(BZ94&gt;=$K$3,1,0)</f>
        <v>0</v>
      </c>
      <c r="CM94" s="144">
        <f t="shared" si="889"/>
        <v>0</v>
      </c>
      <c r="CN94" s="144">
        <f t="shared" si="889"/>
        <v>0</v>
      </c>
      <c r="CO94" s="144">
        <f t="shared" si="889"/>
        <v>0</v>
      </c>
      <c r="CP94" s="144">
        <f t="shared" si="889"/>
        <v>0</v>
      </c>
      <c r="CQ94" s="144">
        <f t="shared" si="889"/>
        <v>0</v>
      </c>
    </row>
    <row r="95" ht="14.25" customHeight="1" spans="1:95" x14ac:dyDescent="0.25">
      <c r="A95" s="85">
        <f>IF(ISBLANK(CT!A121),"",CT!A121)</f>
      </c>
      <c r="B95" s="143">
        <f>COCalc!AB94*100</f>
        <v>0</v>
      </c>
      <c r="C95" s="143">
        <f>COCalc!AC94*100</f>
        <v>0</v>
      </c>
      <c r="D95" s="143">
        <f>COCalc!AD94*100</f>
        <v>0</v>
      </c>
      <c r="E95" s="143">
        <f>COCalc!AE94*100</f>
        <v>0</v>
      </c>
      <c r="F95" s="143">
        <f>COCalc!AF94*100</f>
        <v>0</v>
      </c>
      <c r="G95" s="143">
        <f>COCalc!AG94*100</f>
        <v>0</v>
      </c>
      <c r="H95" s="144">
        <f t="shared" ref="H95:M95" si="890">IF($A95="","",IF(B$132,IF(B95&gt;=$K$3,"Y","N"),"--"))</f>
      </c>
      <c r="I95" s="144">
        <f t="shared" si="890"/>
      </c>
      <c r="J95" s="144">
        <f t="shared" si="890"/>
      </c>
      <c r="K95" s="144">
        <f t="shared" si="890"/>
      </c>
      <c r="L95" s="144">
        <f t="shared" si="890"/>
      </c>
      <c r="M95" s="144">
        <f t="shared" si="890"/>
      </c>
      <c r="N95" s="144">
        <f t="shared" ref="N95:S95" si="891">IF(B95&gt;=$K$3,1,0)</f>
        <v>0</v>
      </c>
      <c r="O95" s="144">
        <f t="shared" si="891"/>
        <v>0</v>
      </c>
      <c r="P95" s="144">
        <f t="shared" si="891"/>
        <v>0</v>
      </c>
      <c r="Q95" s="144">
        <f t="shared" si="891"/>
        <v>0</v>
      </c>
      <c r="R95" s="144">
        <f t="shared" si="891"/>
        <v>0</v>
      </c>
      <c r="S95" s="144">
        <f t="shared" si="891"/>
        <v>0</v>
      </c>
      <c r="T95" s="128"/>
      <c r="U95" s="143">
        <f>IF($A95="",0,LabActivity!AK121*100)</f>
        <v>0</v>
      </c>
      <c r="V95" s="143">
        <f>IF($A95="",0,LabActivity!AL121*100)</f>
        <v>0</v>
      </c>
      <c r="W95" s="143">
        <f>IF($A95="",0,LabActivity!AM121*100)</f>
        <v>0</v>
      </c>
      <c r="X95" s="143">
        <f>IF($A95="",0,LabActivity!AN121*100)</f>
        <v>0</v>
      </c>
      <c r="Y95" s="143">
        <f>IF($A95="",0,LabActivity!AO121*100)</f>
        <v>0</v>
      </c>
      <c r="Z95" s="143">
        <f>IF($A95="",0,LabActivity!AP121*100)</f>
        <v>0</v>
      </c>
      <c r="AA95" s="144">
        <f t="shared" ref="AA95:AF95" si="892">IF($A95="","",IF(U$132,IF(U95&gt;=$K$3,"Y","N"),"--"))</f>
      </c>
      <c r="AB95" s="144">
        <f t="shared" si="892"/>
      </c>
      <c r="AC95" s="144">
        <f t="shared" si="892"/>
      </c>
      <c r="AD95" s="144">
        <f t="shared" si="892"/>
      </c>
      <c r="AE95" s="144">
        <f t="shared" si="892"/>
      </c>
      <c r="AF95" s="144">
        <f t="shared" si="892"/>
      </c>
      <c r="AG95" s="144">
        <f t="shared" ref="AG95:AL95" si="893">IF(U95&gt;=$K$3,1,0)</f>
        <v>0</v>
      </c>
      <c r="AH95" s="144">
        <f t="shared" si="893"/>
        <v>0</v>
      </c>
      <c r="AI95" s="144">
        <f t="shared" si="893"/>
        <v>0</v>
      </c>
      <c r="AJ95" s="144">
        <f t="shared" si="893"/>
        <v>0</v>
      </c>
      <c r="AK95" s="144">
        <f t="shared" si="893"/>
        <v>0</v>
      </c>
      <c r="AL95" s="144">
        <f t="shared" si="893"/>
        <v>0</v>
      </c>
      <c r="AM95" s="128"/>
      <c r="AN95" s="143">
        <f>IF($A95="",0,COCalc!CC94*100)</f>
        <v>0</v>
      </c>
      <c r="AO95" s="143">
        <f>IF($A95="",0,COCalc!CD94*100)</f>
        <v>0</v>
      </c>
      <c r="AP95" s="143">
        <f>IF($A95="",0,COCalc!CE94*100)</f>
        <v>0</v>
      </c>
      <c r="AQ95" s="143">
        <f>IF($A95="",0,COCalc!CF94*100)</f>
        <v>0</v>
      </c>
      <c r="AR95" s="143">
        <f>IF($A95="",0,COCalc!CG94*100)</f>
        <v>0</v>
      </c>
      <c r="AS95" s="143">
        <f>IF($A95="",0,COCalc!CH94*100)</f>
        <v>0</v>
      </c>
      <c r="AT95" s="144">
        <f t="shared" ref="AT95:AY95" si="894">IF($A95="","",IF(AN$132,IF(AN95&gt;=$K$3,"Y","N"),"--"))</f>
      </c>
      <c r="AU95" s="144">
        <f t="shared" si="894"/>
      </c>
      <c r="AV95" s="144">
        <f t="shared" si="894"/>
      </c>
      <c r="AW95" s="144">
        <f t="shared" si="894"/>
      </c>
      <c r="AX95" s="144">
        <f t="shared" si="894"/>
      </c>
      <c r="AY95" s="144">
        <f t="shared" si="894"/>
      </c>
      <c r="AZ95" s="144">
        <f t="shared" ref="AZ95:BE95" si="895">IF(AN95&gt;=$K$3,1,0)</f>
        <v>0</v>
      </c>
      <c r="BA95" s="144">
        <f t="shared" si="895"/>
        <v>0</v>
      </c>
      <c r="BB95" s="144">
        <f t="shared" si="895"/>
        <v>0</v>
      </c>
      <c r="BC95" s="144">
        <f t="shared" si="895"/>
        <v>0</v>
      </c>
      <c r="BD95" s="144">
        <f t="shared" si="895"/>
        <v>0</v>
      </c>
      <c r="BE95" s="144">
        <f t="shared" si="895"/>
        <v>0</v>
      </c>
      <c r="BF95" s="145"/>
      <c r="BG95" s="143">
        <f>IF($A95="",0,COCalc_LabUnnorm!CC94*100)</f>
        <v>0</v>
      </c>
      <c r="BH95" s="143">
        <f>IF($A95="",0,COCalc_LabUnnorm!CD94*100)</f>
        <v>0</v>
      </c>
      <c r="BI95" s="143">
        <f>IF($A95="",0,COCalc_LabUnnorm!CE94*100)</f>
        <v>0</v>
      </c>
      <c r="BJ95" s="143">
        <f>IF($A95="",0,COCalc_LabUnnorm!CF94*100)</f>
        <v>0</v>
      </c>
      <c r="BK95" s="143">
        <f>IF($A95="",0,COCalc_LabUnnorm!CG94*100)</f>
        <v>0</v>
      </c>
      <c r="BL95" s="143">
        <f>IF($A95="",0,COCalc_LabUnnorm!CH94*100)</f>
        <v>0</v>
      </c>
      <c r="BM95" s="144">
        <f t="shared" ref="BM95:BR95" si="896">IF($A95="","",IF(BG$132,IF(BG95&gt;=$K$3,"Y","N"),"--"))</f>
      </c>
      <c r="BN95" s="144">
        <f t="shared" si="896"/>
      </c>
      <c r="BO95" s="144">
        <f t="shared" si="896"/>
      </c>
      <c r="BP95" s="144">
        <f t="shared" si="896"/>
      </c>
      <c r="BQ95" s="144">
        <f t="shared" si="896"/>
      </c>
      <c r="BR95" s="144">
        <f t="shared" si="896"/>
      </c>
      <c r="BS95" s="144">
        <f t="shared" ref="BS95:BX95" si="897">IF(BG95&gt;=$K$3,1,0)</f>
        <v>0</v>
      </c>
      <c r="BT95" s="144">
        <f t="shared" si="897"/>
        <v>0</v>
      </c>
      <c r="BU95" s="144">
        <f t="shared" si="897"/>
        <v>0</v>
      </c>
      <c r="BV95" s="144">
        <f t="shared" si="897"/>
        <v>0</v>
      </c>
      <c r="BW95" s="144">
        <f t="shared" si="897"/>
        <v>0</v>
      </c>
      <c r="BX95" s="144">
        <f t="shared" si="897"/>
        <v>0</v>
      </c>
      <c r="BY95" s="145"/>
      <c r="BZ95" s="143">
        <f t="array" ref="BZ95:CE95">B95:G95*$H$143:$M$143+U95:Z95*$H$144:$M$144</f>
        <v>0</v>
      </c>
      <c r="CA95" s="143">
        <v>0</v>
      </c>
      <c r="CB95" s="143">
        <v>0</v>
      </c>
      <c r="CC95" s="143">
        <v>0</v>
      </c>
      <c r="CD95" s="143">
        <v>0</v>
      </c>
      <c r="CE95" s="143">
        <v>0</v>
      </c>
      <c r="CF95" s="144">
        <f t="shared" ref="CF95:CK95" si="898">IF($A95="","",IF(BZ$132,IF(BZ95&gt;=$K$3,"Y","N"),"--"))</f>
      </c>
      <c r="CG95" s="144">
        <f t="shared" si="898"/>
      </c>
      <c r="CH95" s="144">
        <f t="shared" si="898"/>
      </c>
      <c r="CI95" s="144">
        <f t="shared" si="898"/>
      </c>
      <c r="CJ95" s="144">
        <f t="shared" si="898"/>
      </c>
      <c r="CK95" s="144">
        <f t="shared" si="898"/>
      </c>
      <c r="CL95" s="144">
        <f t="shared" ref="CL95:CQ95" si="899">IF(BZ95&gt;=$K$3,1,0)</f>
        <v>0</v>
      </c>
      <c r="CM95" s="144">
        <f t="shared" si="899"/>
        <v>0</v>
      </c>
      <c r="CN95" s="144">
        <f t="shared" si="899"/>
        <v>0</v>
      </c>
      <c r="CO95" s="144">
        <f t="shared" si="899"/>
        <v>0</v>
      </c>
      <c r="CP95" s="144">
        <f t="shared" si="899"/>
        <v>0</v>
      </c>
      <c r="CQ95" s="144">
        <f t="shared" si="899"/>
        <v>0</v>
      </c>
    </row>
    <row r="96" ht="14.25" customHeight="1" spans="1:95" x14ac:dyDescent="0.25">
      <c r="A96" s="85">
        <f>IF(ISBLANK(CT!A122),"",CT!A122)</f>
      </c>
      <c r="B96" s="143">
        <f>COCalc!AB95*100</f>
        <v>0</v>
      </c>
      <c r="C96" s="143">
        <f>COCalc!AC95*100</f>
        <v>0</v>
      </c>
      <c r="D96" s="143">
        <f>COCalc!AD95*100</f>
        <v>0</v>
      </c>
      <c r="E96" s="143">
        <f>COCalc!AE95*100</f>
        <v>0</v>
      </c>
      <c r="F96" s="143">
        <f>COCalc!AF95*100</f>
        <v>0</v>
      </c>
      <c r="G96" s="143">
        <f>COCalc!AG95*100</f>
        <v>0</v>
      </c>
      <c r="H96" s="144">
        <f t="shared" ref="H96:M96" si="900">IF($A96="","",IF(B$132,IF(B96&gt;=$K$3,"Y","N"),"--"))</f>
      </c>
      <c r="I96" s="144">
        <f t="shared" si="900"/>
      </c>
      <c r="J96" s="144">
        <f t="shared" si="900"/>
      </c>
      <c r="K96" s="144">
        <f t="shared" si="900"/>
      </c>
      <c r="L96" s="144">
        <f t="shared" si="900"/>
      </c>
      <c r="M96" s="144">
        <f t="shared" si="900"/>
      </c>
      <c r="N96" s="144">
        <f t="shared" ref="N96:S96" si="901">IF(B96&gt;=$K$3,1,0)</f>
        <v>0</v>
      </c>
      <c r="O96" s="144">
        <f t="shared" si="901"/>
        <v>0</v>
      </c>
      <c r="P96" s="144">
        <f t="shared" si="901"/>
        <v>0</v>
      </c>
      <c r="Q96" s="144">
        <f t="shared" si="901"/>
        <v>0</v>
      </c>
      <c r="R96" s="144">
        <f t="shared" si="901"/>
        <v>0</v>
      </c>
      <c r="S96" s="144">
        <f t="shared" si="901"/>
        <v>0</v>
      </c>
      <c r="T96" s="128"/>
      <c r="U96" s="143">
        <f>IF($A96="",0,LabActivity!AK122*100)</f>
        <v>0</v>
      </c>
      <c r="V96" s="143">
        <f>IF($A96="",0,LabActivity!AL122*100)</f>
        <v>0</v>
      </c>
      <c r="W96" s="143">
        <f>IF($A96="",0,LabActivity!AM122*100)</f>
        <v>0</v>
      </c>
      <c r="X96" s="143">
        <f>IF($A96="",0,LabActivity!AN122*100)</f>
        <v>0</v>
      </c>
      <c r="Y96" s="143">
        <f>IF($A96="",0,LabActivity!AO122*100)</f>
        <v>0</v>
      </c>
      <c r="Z96" s="143">
        <f>IF($A96="",0,LabActivity!AP122*100)</f>
        <v>0</v>
      </c>
      <c r="AA96" s="144">
        <f t="shared" ref="AA96:AF96" si="902">IF($A96="","",IF(U$132,IF(U96&gt;=$K$3,"Y","N"),"--"))</f>
      </c>
      <c r="AB96" s="144">
        <f t="shared" si="902"/>
      </c>
      <c r="AC96" s="144">
        <f t="shared" si="902"/>
      </c>
      <c r="AD96" s="144">
        <f t="shared" si="902"/>
      </c>
      <c r="AE96" s="144">
        <f t="shared" si="902"/>
      </c>
      <c r="AF96" s="144">
        <f t="shared" si="902"/>
      </c>
      <c r="AG96" s="144">
        <f t="shared" ref="AG96:AL96" si="903">IF(U96&gt;=$K$3,1,0)</f>
        <v>0</v>
      </c>
      <c r="AH96" s="144">
        <f t="shared" si="903"/>
        <v>0</v>
      </c>
      <c r="AI96" s="144">
        <f t="shared" si="903"/>
        <v>0</v>
      </c>
      <c r="AJ96" s="144">
        <f t="shared" si="903"/>
        <v>0</v>
      </c>
      <c r="AK96" s="144">
        <f t="shared" si="903"/>
        <v>0</v>
      </c>
      <c r="AL96" s="144">
        <f t="shared" si="903"/>
        <v>0</v>
      </c>
      <c r="AM96" s="128"/>
      <c r="AN96" s="143">
        <f>IF($A96="",0,COCalc!CC95*100)</f>
        <v>0</v>
      </c>
      <c r="AO96" s="143">
        <f>IF($A96="",0,COCalc!CD95*100)</f>
        <v>0</v>
      </c>
      <c r="AP96" s="143">
        <f>IF($A96="",0,COCalc!CE95*100)</f>
        <v>0</v>
      </c>
      <c r="AQ96" s="143">
        <f>IF($A96="",0,COCalc!CF95*100)</f>
        <v>0</v>
      </c>
      <c r="AR96" s="143">
        <f>IF($A96="",0,COCalc!CG95*100)</f>
        <v>0</v>
      </c>
      <c r="AS96" s="143">
        <f>IF($A96="",0,COCalc!CH95*100)</f>
        <v>0</v>
      </c>
      <c r="AT96" s="144">
        <f t="shared" ref="AT96:AY96" si="904">IF($A96="","",IF(AN$132,IF(AN96&gt;=$K$3,"Y","N"),"--"))</f>
      </c>
      <c r="AU96" s="144">
        <f t="shared" si="904"/>
      </c>
      <c r="AV96" s="144">
        <f t="shared" si="904"/>
      </c>
      <c r="AW96" s="144">
        <f t="shared" si="904"/>
      </c>
      <c r="AX96" s="144">
        <f t="shared" si="904"/>
      </c>
      <c r="AY96" s="144">
        <f t="shared" si="904"/>
      </c>
      <c r="AZ96" s="144">
        <f t="shared" ref="AZ96:BE96" si="905">IF(AN96&gt;=$K$3,1,0)</f>
        <v>0</v>
      </c>
      <c r="BA96" s="144">
        <f t="shared" si="905"/>
        <v>0</v>
      </c>
      <c r="BB96" s="144">
        <f t="shared" si="905"/>
        <v>0</v>
      </c>
      <c r="BC96" s="144">
        <f t="shared" si="905"/>
        <v>0</v>
      </c>
      <c r="BD96" s="144">
        <f t="shared" si="905"/>
        <v>0</v>
      </c>
      <c r="BE96" s="144">
        <f t="shared" si="905"/>
        <v>0</v>
      </c>
      <c r="BF96" s="145"/>
      <c r="BG96" s="143">
        <f>IF($A96="",0,COCalc_LabUnnorm!CC95*100)</f>
        <v>0</v>
      </c>
      <c r="BH96" s="143">
        <f>IF($A96="",0,COCalc_LabUnnorm!CD95*100)</f>
        <v>0</v>
      </c>
      <c r="BI96" s="143">
        <f>IF($A96="",0,COCalc_LabUnnorm!CE95*100)</f>
        <v>0</v>
      </c>
      <c r="BJ96" s="143">
        <f>IF($A96="",0,COCalc_LabUnnorm!CF95*100)</f>
        <v>0</v>
      </c>
      <c r="BK96" s="143">
        <f>IF($A96="",0,COCalc_LabUnnorm!CG95*100)</f>
        <v>0</v>
      </c>
      <c r="BL96" s="143">
        <f>IF($A96="",0,COCalc_LabUnnorm!CH95*100)</f>
        <v>0</v>
      </c>
      <c r="BM96" s="144">
        <f t="shared" ref="BM96:BR96" si="906">IF($A96="","",IF(BG$132,IF(BG96&gt;=$K$3,"Y","N"),"--"))</f>
      </c>
      <c r="BN96" s="144">
        <f t="shared" si="906"/>
      </c>
      <c r="BO96" s="144">
        <f t="shared" si="906"/>
      </c>
      <c r="BP96" s="144">
        <f t="shared" si="906"/>
      </c>
      <c r="BQ96" s="144">
        <f t="shared" si="906"/>
      </c>
      <c r="BR96" s="144">
        <f t="shared" si="906"/>
      </c>
      <c r="BS96" s="144">
        <f t="shared" ref="BS96:BX96" si="907">IF(BG96&gt;=$K$3,1,0)</f>
        <v>0</v>
      </c>
      <c r="BT96" s="144">
        <f t="shared" si="907"/>
        <v>0</v>
      </c>
      <c r="BU96" s="144">
        <f t="shared" si="907"/>
        <v>0</v>
      </c>
      <c r="BV96" s="144">
        <f t="shared" si="907"/>
        <v>0</v>
      </c>
      <c r="BW96" s="144">
        <f t="shared" si="907"/>
        <v>0</v>
      </c>
      <c r="BX96" s="144">
        <f t="shared" si="907"/>
        <v>0</v>
      </c>
      <c r="BY96" s="145"/>
      <c r="BZ96" s="143">
        <f t="array" ref="BZ96:CE96">B96:G96*$H$143:$M$143+U96:Z96*$H$144:$M$144</f>
        <v>0</v>
      </c>
      <c r="CA96" s="143">
        <v>0</v>
      </c>
      <c r="CB96" s="143">
        <v>0</v>
      </c>
      <c r="CC96" s="143">
        <v>0</v>
      </c>
      <c r="CD96" s="143">
        <v>0</v>
      </c>
      <c r="CE96" s="143">
        <v>0</v>
      </c>
      <c r="CF96" s="144">
        <f t="shared" ref="CF96:CK96" si="908">IF($A96="","",IF(BZ$132,IF(BZ96&gt;=$K$3,"Y","N"),"--"))</f>
      </c>
      <c r="CG96" s="144">
        <f t="shared" si="908"/>
      </c>
      <c r="CH96" s="144">
        <f t="shared" si="908"/>
      </c>
      <c r="CI96" s="144">
        <f t="shared" si="908"/>
      </c>
      <c r="CJ96" s="144">
        <f t="shared" si="908"/>
      </c>
      <c r="CK96" s="144">
        <f t="shared" si="908"/>
      </c>
      <c r="CL96" s="144">
        <f t="shared" ref="CL96:CQ96" si="909">IF(BZ96&gt;=$K$3,1,0)</f>
        <v>0</v>
      </c>
      <c r="CM96" s="144">
        <f t="shared" si="909"/>
        <v>0</v>
      </c>
      <c r="CN96" s="144">
        <f t="shared" si="909"/>
        <v>0</v>
      </c>
      <c r="CO96" s="144">
        <f t="shared" si="909"/>
        <v>0</v>
      </c>
      <c r="CP96" s="144">
        <f t="shared" si="909"/>
        <v>0</v>
      </c>
      <c r="CQ96" s="144">
        <f t="shared" si="909"/>
        <v>0</v>
      </c>
    </row>
    <row r="97" ht="14.25" customHeight="1" spans="1:95" x14ac:dyDescent="0.25">
      <c r="A97" s="85">
        <f>IF(ISBLANK(CT!A123),"",CT!A123)</f>
      </c>
      <c r="B97" s="143">
        <f>COCalc!AB96*100</f>
        <v>0</v>
      </c>
      <c r="C97" s="143">
        <f>COCalc!AC96*100</f>
        <v>0</v>
      </c>
      <c r="D97" s="143">
        <f>COCalc!AD96*100</f>
        <v>0</v>
      </c>
      <c r="E97" s="143">
        <f>COCalc!AE96*100</f>
        <v>0</v>
      </c>
      <c r="F97" s="143">
        <f>COCalc!AF96*100</f>
        <v>0</v>
      </c>
      <c r="G97" s="143">
        <f>COCalc!AG96*100</f>
        <v>0</v>
      </c>
      <c r="H97" s="144">
        <f t="shared" ref="H97:M97" si="910">IF($A97="","",IF(B$132,IF(B97&gt;=$K$3,"Y","N"),"--"))</f>
      </c>
      <c r="I97" s="144">
        <f t="shared" si="910"/>
      </c>
      <c r="J97" s="144">
        <f t="shared" si="910"/>
      </c>
      <c r="K97" s="144">
        <f t="shared" si="910"/>
      </c>
      <c r="L97" s="144">
        <f t="shared" si="910"/>
      </c>
      <c r="M97" s="144">
        <f t="shared" si="910"/>
      </c>
      <c r="N97" s="144">
        <f t="shared" ref="N97:S97" si="911">IF(B97&gt;=$K$3,1,0)</f>
        <v>0</v>
      </c>
      <c r="O97" s="144">
        <f t="shared" si="911"/>
        <v>0</v>
      </c>
      <c r="P97" s="144">
        <f t="shared" si="911"/>
        <v>0</v>
      </c>
      <c r="Q97" s="144">
        <f t="shared" si="911"/>
        <v>0</v>
      </c>
      <c r="R97" s="144">
        <f t="shared" si="911"/>
        <v>0</v>
      </c>
      <c r="S97" s="144">
        <f t="shared" si="911"/>
        <v>0</v>
      </c>
      <c r="T97" s="128"/>
      <c r="U97" s="143">
        <f>IF($A97="",0,LabActivity!AK123*100)</f>
        <v>0</v>
      </c>
      <c r="V97" s="143">
        <f>IF($A97="",0,LabActivity!AL123*100)</f>
        <v>0</v>
      </c>
      <c r="W97" s="143">
        <f>IF($A97="",0,LabActivity!AM123*100)</f>
        <v>0</v>
      </c>
      <c r="X97" s="143">
        <f>IF($A97="",0,LabActivity!AN123*100)</f>
        <v>0</v>
      </c>
      <c r="Y97" s="143">
        <f>IF($A97="",0,LabActivity!AO123*100)</f>
        <v>0</v>
      </c>
      <c r="Z97" s="143">
        <f>IF($A97="",0,LabActivity!AP123*100)</f>
        <v>0</v>
      </c>
      <c r="AA97" s="144">
        <f t="shared" ref="AA97:AF97" si="912">IF($A97="","",IF(U$132,IF(U97&gt;=$K$3,"Y","N"),"--"))</f>
      </c>
      <c r="AB97" s="144">
        <f t="shared" si="912"/>
      </c>
      <c r="AC97" s="144">
        <f t="shared" si="912"/>
      </c>
      <c r="AD97" s="144">
        <f t="shared" si="912"/>
      </c>
      <c r="AE97" s="144">
        <f t="shared" si="912"/>
      </c>
      <c r="AF97" s="144">
        <f t="shared" si="912"/>
      </c>
      <c r="AG97" s="144">
        <f t="shared" ref="AG97:AL97" si="913">IF(U97&gt;=$K$3,1,0)</f>
        <v>0</v>
      </c>
      <c r="AH97" s="144">
        <f t="shared" si="913"/>
        <v>0</v>
      </c>
      <c r="AI97" s="144">
        <f t="shared" si="913"/>
        <v>0</v>
      </c>
      <c r="AJ97" s="144">
        <f t="shared" si="913"/>
        <v>0</v>
      </c>
      <c r="AK97" s="144">
        <f t="shared" si="913"/>
        <v>0</v>
      </c>
      <c r="AL97" s="144">
        <f t="shared" si="913"/>
        <v>0</v>
      </c>
      <c r="AM97" s="128"/>
      <c r="AN97" s="143">
        <f>IF($A97="",0,COCalc!CC96*100)</f>
        <v>0</v>
      </c>
      <c r="AO97" s="143">
        <f>IF($A97="",0,COCalc!CD96*100)</f>
        <v>0</v>
      </c>
      <c r="AP97" s="143">
        <f>IF($A97="",0,COCalc!CE96*100)</f>
        <v>0</v>
      </c>
      <c r="AQ97" s="143">
        <f>IF($A97="",0,COCalc!CF96*100)</f>
        <v>0</v>
      </c>
      <c r="AR97" s="143">
        <f>IF($A97="",0,COCalc!CG96*100)</f>
        <v>0</v>
      </c>
      <c r="AS97" s="143">
        <f>IF($A97="",0,COCalc!CH96*100)</f>
        <v>0</v>
      </c>
      <c r="AT97" s="144">
        <f t="shared" ref="AT97:AY97" si="914">IF($A97="","",IF(AN$132,IF(AN97&gt;=$K$3,"Y","N"),"--"))</f>
      </c>
      <c r="AU97" s="144">
        <f t="shared" si="914"/>
      </c>
      <c r="AV97" s="144">
        <f t="shared" si="914"/>
      </c>
      <c r="AW97" s="144">
        <f t="shared" si="914"/>
      </c>
      <c r="AX97" s="144">
        <f t="shared" si="914"/>
      </c>
      <c r="AY97" s="144">
        <f t="shared" si="914"/>
      </c>
      <c r="AZ97" s="144">
        <f t="shared" ref="AZ97:BE97" si="915">IF(AN97&gt;=$K$3,1,0)</f>
        <v>0</v>
      </c>
      <c r="BA97" s="144">
        <f t="shared" si="915"/>
        <v>0</v>
      </c>
      <c r="BB97" s="144">
        <f t="shared" si="915"/>
        <v>0</v>
      </c>
      <c r="BC97" s="144">
        <f t="shared" si="915"/>
        <v>0</v>
      </c>
      <c r="BD97" s="144">
        <f t="shared" si="915"/>
        <v>0</v>
      </c>
      <c r="BE97" s="144">
        <f t="shared" si="915"/>
        <v>0</v>
      </c>
      <c r="BF97" s="145"/>
      <c r="BG97" s="143">
        <f>IF($A97="",0,COCalc_LabUnnorm!CC96*100)</f>
        <v>0</v>
      </c>
      <c r="BH97" s="143">
        <f>IF($A97="",0,COCalc_LabUnnorm!CD96*100)</f>
        <v>0</v>
      </c>
      <c r="BI97" s="143">
        <f>IF($A97="",0,COCalc_LabUnnorm!CE96*100)</f>
        <v>0</v>
      </c>
      <c r="BJ97" s="143">
        <f>IF($A97="",0,COCalc_LabUnnorm!CF96*100)</f>
        <v>0</v>
      </c>
      <c r="BK97" s="143">
        <f>IF($A97="",0,COCalc_LabUnnorm!CG96*100)</f>
        <v>0</v>
      </c>
      <c r="BL97" s="143">
        <f>IF($A97="",0,COCalc_LabUnnorm!CH96*100)</f>
        <v>0</v>
      </c>
      <c r="BM97" s="144">
        <f t="shared" ref="BM97:BR97" si="916">IF($A97="","",IF(BG$132,IF(BG97&gt;=$K$3,"Y","N"),"--"))</f>
      </c>
      <c r="BN97" s="144">
        <f t="shared" si="916"/>
      </c>
      <c r="BO97" s="144">
        <f t="shared" si="916"/>
      </c>
      <c r="BP97" s="144">
        <f t="shared" si="916"/>
      </c>
      <c r="BQ97" s="144">
        <f t="shared" si="916"/>
      </c>
      <c r="BR97" s="144">
        <f t="shared" si="916"/>
      </c>
      <c r="BS97" s="144">
        <f t="shared" ref="BS97:BX97" si="917">IF(BG97&gt;=$K$3,1,0)</f>
        <v>0</v>
      </c>
      <c r="BT97" s="144">
        <f t="shared" si="917"/>
        <v>0</v>
      </c>
      <c r="BU97" s="144">
        <f t="shared" si="917"/>
        <v>0</v>
      </c>
      <c r="BV97" s="144">
        <f t="shared" si="917"/>
        <v>0</v>
      </c>
      <c r="BW97" s="144">
        <f t="shared" si="917"/>
        <v>0</v>
      </c>
      <c r="BX97" s="144">
        <f t="shared" si="917"/>
        <v>0</v>
      </c>
      <c r="BY97" s="145"/>
      <c r="BZ97" s="143">
        <f t="array" ref="BZ97:CE97">B97:G97*$H$143:$M$143+U97:Z97*$H$144:$M$144</f>
        <v>0</v>
      </c>
      <c r="CA97" s="143">
        <v>0</v>
      </c>
      <c r="CB97" s="143">
        <v>0</v>
      </c>
      <c r="CC97" s="143">
        <v>0</v>
      </c>
      <c r="CD97" s="143">
        <v>0</v>
      </c>
      <c r="CE97" s="143">
        <v>0</v>
      </c>
      <c r="CF97" s="144">
        <f t="shared" ref="CF97:CK97" si="918">IF($A97="","",IF(BZ$132,IF(BZ97&gt;=$K$3,"Y","N"),"--"))</f>
      </c>
      <c r="CG97" s="144">
        <f t="shared" si="918"/>
      </c>
      <c r="CH97" s="144">
        <f t="shared" si="918"/>
      </c>
      <c r="CI97" s="144">
        <f t="shared" si="918"/>
      </c>
      <c r="CJ97" s="144">
        <f t="shared" si="918"/>
      </c>
      <c r="CK97" s="144">
        <f t="shared" si="918"/>
      </c>
      <c r="CL97" s="144">
        <f t="shared" ref="CL97:CQ97" si="919">IF(BZ97&gt;=$K$3,1,0)</f>
        <v>0</v>
      </c>
      <c r="CM97" s="144">
        <f t="shared" si="919"/>
        <v>0</v>
      </c>
      <c r="CN97" s="144">
        <f t="shared" si="919"/>
        <v>0</v>
      </c>
      <c r="CO97" s="144">
        <f t="shared" si="919"/>
        <v>0</v>
      </c>
      <c r="CP97" s="144">
        <f t="shared" si="919"/>
        <v>0</v>
      </c>
      <c r="CQ97" s="144">
        <f t="shared" si="919"/>
        <v>0</v>
      </c>
    </row>
    <row r="98" ht="14.25" customHeight="1" spans="1:95" x14ac:dyDescent="0.25">
      <c r="A98" s="85">
        <f>IF(ISBLANK(CT!A124),"",CT!A124)</f>
      </c>
      <c r="B98" s="143">
        <f>COCalc!AB97*100</f>
        <v>0</v>
      </c>
      <c r="C98" s="143">
        <f>COCalc!AC97*100</f>
        <v>0</v>
      </c>
      <c r="D98" s="143">
        <f>COCalc!AD97*100</f>
        <v>0</v>
      </c>
      <c r="E98" s="143">
        <f>COCalc!AE97*100</f>
        <v>0</v>
      </c>
      <c r="F98" s="143">
        <f>COCalc!AF97*100</f>
        <v>0</v>
      </c>
      <c r="G98" s="143">
        <f>COCalc!AG97*100</f>
        <v>0</v>
      </c>
      <c r="H98" s="144">
        <f t="shared" ref="H98:M98" si="920">IF($A98="","",IF(B$132,IF(B98&gt;=$K$3,"Y","N"),"--"))</f>
      </c>
      <c r="I98" s="144">
        <f t="shared" si="920"/>
      </c>
      <c r="J98" s="144">
        <f t="shared" si="920"/>
      </c>
      <c r="K98" s="144">
        <f t="shared" si="920"/>
      </c>
      <c r="L98" s="144">
        <f t="shared" si="920"/>
      </c>
      <c r="M98" s="144">
        <f t="shared" si="920"/>
      </c>
      <c r="N98" s="144">
        <f t="shared" ref="N98:S98" si="921">IF(B98&gt;=$K$3,1,0)</f>
        <v>0</v>
      </c>
      <c r="O98" s="144">
        <f t="shared" si="921"/>
        <v>0</v>
      </c>
      <c r="P98" s="144">
        <f t="shared" si="921"/>
        <v>0</v>
      </c>
      <c r="Q98" s="144">
        <f t="shared" si="921"/>
        <v>0</v>
      </c>
      <c r="R98" s="144">
        <f t="shared" si="921"/>
        <v>0</v>
      </c>
      <c r="S98" s="144">
        <f t="shared" si="921"/>
        <v>0</v>
      </c>
      <c r="T98" s="128"/>
      <c r="U98" s="143">
        <f>IF($A98="",0,LabActivity!AK124*100)</f>
        <v>0</v>
      </c>
      <c r="V98" s="143">
        <f>IF($A98="",0,LabActivity!AL124*100)</f>
        <v>0</v>
      </c>
      <c r="W98" s="143">
        <f>IF($A98="",0,LabActivity!AM124*100)</f>
        <v>0</v>
      </c>
      <c r="X98" s="143">
        <f>IF($A98="",0,LabActivity!AN124*100)</f>
        <v>0</v>
      </c>
      <c r="Y98" s="143">
        <f>IF($A98="",0,LabActivity!AO124*100)</f>
        <v>0</v>
      </c>
      <c r="Z98" s="143">
        <f>IF($A98="",0,LabActivity!AP124*100)</f>
        <v>0</v>
      </c>
      <c r="AA98" s="144">
        <f t="shared" ref="AA98:AF98" si="922">IF($A98="","",IF(U$132,IF(U98&gt;=$K$3,"Y","N"),"--"))</f>
      </c>
      <c r="AB98" s="144">
        <f t="shared" si="922"/>
      </c>
      <c r="AC98" s="144">
        <f t="shared" si="922"/>
      </c>
      <c r="AD98" s="144">
        <f t="shared" si="922"/>
      </c>
      <c r="AE98" s="144">
        <f t="shared" si="922"/>
      </c>
      <c r="AF98" s="144">
        <f t="shared" si="922"/>
      </c>
      <c r="AG98" s="144">
        <f t="shared" ref="AG98:AL98" si="923">IF(U98&gt;=$K$3,1,0)</f>
        <v>0</v>
      </c>
      <c r="AH98" s="144">
        <f t="shared" si="923"/>
        <v>0</v>
      </c>
      <c r="AI98" s="144">
        <f t="shared" si="923"/>
        <v>0</v>
      </c>
      <c r="AJ98" s="144">
        <f t="shared" si="923"/>
        <v>0</v>
      </c>
      <c r="AK98" s="144">
        <f t="shared" si="923"/>
        <v>0</v>
      </c>
      <c r="AL98" s="144">
        <f t="shared" si="923"/>
        <v>0</v>
      </c>
      <c r="AM98" s="128"/>
      <c r="AN98" s="143">
        <f>IF($A98="",0,COCalc!CC97*100)</f>
        <v>0</v>
      </c>
      <c r="AO98" s="143">
        <f>IF($A98="",0,COCalc!CD97*100)</f>
        <v>0</v>
      </c>
      <c r="AP98" s="143">
        <f>IF($A98="",0,COCalc!CE97*100)</f>
        <v>0</v>
      </c>
      <c r="AQ98" s="143">
        <f>IF($A98="",0,COCalc!CF97*100)</f>
        <v>0</v>
      </c>
      <c r="AR98" s="143">
        <f>IF($A98="",0,COCalc!CG97*100)</f>
        <v>0</v>
      </c>
      <c r="AS98" s="143">
        <f>IF($A98="",0,COCalc!CH97*100)</f>
        <v>0</v>
      </c>
      <c r="AT98" s="144">
        <f t="shared" ref="AT98:AY98" si="924">IF($A98="","",IF(AN$132,IF(AN98&gt;=$K$3,"Y","N"),"--"))</f>
      </c>
      <c r="AU98" s="144">
        <f t="shared" si="924"/>
      </c>
      <c r="AV98" s="144">
        <f t="shared" si="924"/>
      </c>
      <c r="AW98" s="144">
        <f t="shared" si="924"/>
      </c>
      <c r="AX98" s="144">
        <f t="shared" si="924"/>
      </c>
      <c r="AY98" s="144">
        <f t="shared" si="924"/>
      </c>
      <c r="AZ98" s="144">
        <f t="shared" ref="AZ98:BE98" si="925">IF(AN98&gt;=$K$3,1,0)</f>
        <v>0</v>
      </c>
      <c r="BA98" s="144">
        <f t="shared" si="925"/>
        <v>0</v>
      </c>
      <c r="BB98" s="144">
        <f t="shared" si="925"/>
        <v>0</v>
      </c>
      <c r="BC98" s="144">
        <f t="shared" si="925"/>
        <v>0</v>
      </c>
      <c r="BD98" s="144">
        <f t="shared" si="925"/>
        <v>0</v>
      </c>
      <c r="BE98" s="144">
        <f t="shared" si="925"/>
        <v>0</v>
      </c>
      <c r="BF98" s="145"/>
      <c r="BG98" s="143">
        <f>IF($A98="",0,COCalc_LabUnnorm!CC97*100)</f>
        <v>0</v>
      </c>
      <c r="BH98" s="143">
        <f>IF($A98="",0,COCalc_LabUnnorm!CD97*100)</f>
        <v>0</v>
      </c>
      <c r="BI98" s="143">
        <f>IF($A98="",0,COCalc_LabUnnorm!CE97*100)</f>
        <v>0</v>
      </c>
      <c r="BJ98" s="143">
        <f>IF($A98="",0,COCalc_LabUnnorm!CF97*100)</f>
        <v>0</v>
      </c>
      <c r="BK98" s="143">
        <f>IF($A98="",0,COCalc_LabUnnorm!CG97*100)</f>
        <v>0</v>
      </c>
      <c r="BL98" s="143">
        <f>IF($A98="",0,COCalc_LabUnnorm!CH97*100)</f>
        <v>0</v>
      </c>
      <c r="BM98" s="144">
        <f t="shared" ref="BM98:BR98" si="926">IF($A98="","",IF(BG$132,IF(BG98&gt;=$K$3,"Y","N"),"--"))</f>
      </c>
      <c r="BN98" s="144">
        <f t="shared" si="926"/>
      </c>
      <c r="BO98" s="144">
        <f t="shared" si="926"/>
      </c>
      <c r="BP98" s="144">
        <f t="shared" si="926"/>
      </c>
      <c r="BQ98" s="144">
        <f t="shared" si="926"/>
      </c>
      <c r="BR98" s="144">
        <f t="shared" si="926"/>
      </c>
      <c r="BS98" s="144">
        <f t="shared" ref="BS98:BX98" si="927">IF(BG98&gt;=$K$3,1,0)</f>
        <v>0</v>
      </c>
      <c r="BT98" s="144">
        <f t="shared" si="927"/>
        <v>0</v>
      </c>
      <c r="BU98" s="144">
        <f t="shared" si="927"/>
        <v>0</v>
      </c>
      <c r="BV98" s="144">
        <f t="shared" si="927"/>
        <v>0</v>
      </c>
      <c r="BW98" s="144">
        <f t="shared" si="927"/>
        <v>0</v>
      </c>
      <c r="BX98" s="144">
        <f t="shared" si="927"/>
        <v>0</v>
      </c>
      <c r="BY98" s="145"/>
      <c r="BZ98" s="143">
        <f t="array" ref="BZ98:CE98">B98:G98*$H$143:$M$143+U98:Z98*$H$144:$M$144</f>
        <v>0</v>
      </c>
      <c r="CA98" s="143">
        <v>0</v>
      </c>
      <c r="CB98" s="143">
        <v>0</v>
      </c>
      <c r="CC98" s="143">
        <v>0</v>
      </c>
      <c r="CD98" s="143">
        <v>0</v>
      </c>
      <c r="CE98" s="143">
        <v>0</v>
      </c>
      <c r="CF98" s="144">
        <f t="shared" ref="CF98:CK98" si="928">IF($A98="","",IF(BZ$132,IF(BZ98&gt;=$K$3,"Y","N"),"--"))</f>
      </c>
      <c r="CG98" s="144">
        <f t="shared" si="928"/>
      </c>
      <c r="CH98" s="144">
        <f t="shared" si="928"/>
      </c>
      <c r="CI98" s="144">
        <f t="shared" si="928"/>
      </c>
      <c r="CJ98" s="144">
        <f t="shared" si="928"/>
      </c>
      <c r="CK98" s="144">
        <f t="shared" si="928"/>
      </c>
      <c r="CL98" s="144">
        <f t="shared" ref="CL98:CQ98" si="929">IF(BZ98&gt;=$K$3,1,0)</f>
        <v>0</v>
      </c>
      <c r="CM98" s="144">
        <f t="shared" si="929"/>
        <v>0</v>
      </c>
      <c r="CN98" s="144">
        <f t="shared" si="929"/>
        <v>0</v>
      </c>
      <c r="CO98" s="144">
        <f t="shared" si="929"/>
        <v>0</v>
      </c>
      <c r="CP98" s="144">
        <f t="shared" si="929"/>
        <v>0</v>
      </c>
      <c r="CQ98" s="144">
        <f t="shared" si="929"/>
        <v>0</v>
      </c>
    </row>
    <row r="99" ht="14.25" customHeight="1" spans="1:95" x14ac:dyDescent="0.25">
      <c r="A99" s="85">
        <f>IF(ISBLANK(CT!A125),"",CT!A125)</f>
      </c>
      <c r="B99" s="143">
        <f>COCalc!AB98*100</f>
        <v>0</v>
      </c>
      <c r="C99" s="143">
        <f>COCalc!AC98*100</f>
        <v>0</v>
      </c>
      <c r="D99" s="143">
        <f>COCalc!AD98*100</f>
        <v>0</v>
      </c>
      <c r="E99" s="143">
        <f>COCalc!AE98*100</f>
        <v>0</v>
      </c>
      <c r="F99" s="143">
        <f>COCalc!AF98*100</f>
        <v>0</v>
      </c>
      <c r="G99" s="143">
        <f>COCalc!AG98*100</f>
        <v>0</v>
      </c>
      <c r="H99" s="144">
        <f t="shared" ref="H99:M99" si="930">IF($A99="","",IF(B$132,IF(B99&gt;=$K$3,"Y","N"),"--"))</f>
      </c>
      <c r="I99" s="144">
        <f t="shared" si="930"/>
      </c>
      <c r="J99" s="144">
        <f t="shared" si="930"/>
      </c>
      <c r="K99" s="144">
        <f t="shared" si="930"/>
      </c>
      <c r="L99" s="144">
        <f t="shared" si="930"/>
      </c>
      <c r="M99" s="144">
        <f t="shared" si="930"/>
      </c>
      <c r="N99" s="144">
        <f t="shared" ref="N99:S99" si="931">IF(B99&gt;=$K$3,1,0)</f>
        <v>0</v>
      </c>
      <c r="O99" s="144">
        <f t="shared" si="931"/>
        <v>0</v>
      </c>
      <c r="P99" s="144">
        <f t="shared" si="931"/>
        <v>0</v>
      </c>
      <c r="Q99" s="144">
        <f t="shared" si="931"/>
        <v>0</v>
      </c>
      <c r="R99" s="144">
        <f t="shared" si="931"/>
        <v>0</v>
      </c>
      <c r="S99" s="144">
        <f t="shared" si="931"/>
        <v>0</v>
      </c>
      <c r="T99" s="128"/>
      <c r="U99" s="143">
        <f>IF($A99="",0,LabActivity!AK125*100)</f>
        <v>0</v>
      </c>
      <c r="V99" s="143">
        <f>IF($A99="",0,LabActivity!AL125*100)</f>
        <v>0</v>
      </c>
      <c r="W99" s="143">
        <f>IF($A99="",0,LabActivity!AM125*100)</f>
        <v>0</v>
      </c>
      <c r="X99" s="143">
        <f>IF($A99="",0,LabActivity!AN125*100)</f>
        <v>0</v>
      </c>
      <c r="Y99" s="143">
        <f>IF($A99="",0,LabActivity!AO125*100)</f>
        <v>0</v>
      </c>
      <c r="Z99" s="143">
        <f>IF($A99="",0,LabActivity!AP125*100)</f>
        <v>0</v>
      </c>
      <c r="AA99" s="144">
        <f t="shared" ref="AA99:AF99" si="932">IF($A99="","",IF(U$132,IF(U99&gt;=$K$3,"Y","N"),"--"))</f>
      </c>
      <c r="AB99" s="144">
        <f t="shared" si="932"/>
      </c>
      <c r="AC99" s="144">
        <f t="shared" si="932"/>
      </c>
      <c r="AD99" s="144">
        <f t="shared" si="932"/>
      </c>
      <c r="AE99" s="144">
        <f t="shared" si="932"/>
      </c>
      <c r="AF99" s="144">
        <f t="shared" si="932"/>
      </c>
      <c r="AG99" s="144">
        <f t="shared" ref="AG99:AL99" si="933">IF(U99&gt;=$K$3,1,0)</f>
        <v>0</v>
      </c>
      <c r="AH99" s="144">
        <f t="shared" si="933"/>
        <v>0</v>
      </c>
      <c r="AI99" s="144">
        <f t="shared" si="933"/>
        <v>0</v>
      </c>
      <c r="AJ99" s="144">
        <f t="shared" si="933"/>
        <v>0</v>
      </c>
      <c r="AK99" s="144">
        <f t="shared" si="933"/>
        <v>0</v>
      </c>
      <c r="AL99" s="144">
        <f t="shared" si="933"/>
        <v>0</v>
      </c>
      <c r="AM99" s="128"/>
      <c r="AN99" s="143">
        <f>IF($A99="",0,COCalc!CC98*100)</f>
        <v>0</v>
      </c>
      <c r="AO99" s="143">
        <f>IF($A99="",0,COCalc!CD98*100)</f>
        <v>0</v>
      </c>
      <c r="AP99" s="143">
        <f>IF($A99="",0,COCalc!CE98*100)</f>
        <v>0</v>
      </c>
      <c r="AQ99" s="143">
        <f>IF($A99="",0,COCalc!CF98*100)</f>
        <v>0</v>
      </c>
      <c r="AR99" s="143">
        <f>IF($A99="",0,COCalc!CG98*100)</f>
        <v>0</v>
      </c>
      <c r="AS99" s="143">
        <f>IF($A99="",0,COCalc!CH98*100)</f>
        <v>0</v>
      </c>
      <c r="AT99" s="144">
        <f t="shared" ref="AT99:AY99" si="934">IF($A99="","",IF(AN$132,IF(AN99&gt;=$K$3,"Y","N"),"--"))</f>
      </c>
      <c r="AU99" s="144">
        <f t="shared" si="934"/>
      </c>
      <c r="AV99" s="144">
        <f t="shared" si="934"/>
      </c>
      <c r="AW99" s="144">
        <f t="shared" si="934"/>
      </c>
      <c r="AX99" s="144">
        <f t="shared" si="934"/>
      </c>
      <c r="AY99" s="144">
        <f t="shared" si="934"/>
      </c>
      <c r="AZ99" s="144">
        <f t="shared" ref="AZ99:BE99" si="935">IF(AN99&gt;=$K$3,1,0)</f>
        <v>0</v>
      </c>
      <c r="BA99" s="144">
        <f t="shared" si="935"/>
        <v>0</v>
      </c>
      <c r="BB99" s="144">
        <f t="shared" si="935"/>
        <v>0</v>
      </c>
      <c r="BC99" s="144">
        <f t="shared" si="935"/>
        <v>0</v>
      </c>
      <c r="BD99" s="144">
        <f t="shared" si="935"/>
        <v>0</v>
      </c>
      <c r="BE99" s="144">
        <f t="shared" si="935"/>
        <v>0</v>
      </c>
      <c r="BF99" s="145"/>
      <c r="BG99" s="143">
        <f>IF($A99="",0,COCalc_LabUnnorm!CC98*100)</f>
        <v>0</v>
      </c>
      <c r="BH99" s="143">
        <f>IF($A99="",0,COCalc_LabUnnorm!CD98*100)</f>
        <v>0</v>
      </c>
      <c r="BI99" s="143">
        <f>IF($A99="",0,COCalc_LabUnnorm!CE98*100)</f>
        <v>0</v>
      </c>
      <c r="BJ99" s="143">
        <f>IF($A99="",0,COCalc_LabUnnorm!CF98*100)</f>
        <v>0</v>
      </c>
      <c r="BK99" s="143">
        <f>IF($A99="",0,COCalc_LabUnnorm!CG98*100)</f>
        <v>0</v>
      </c>
      <c r="BL99" s="143">
        <f>IF($A99="",0,COCalc_LabUnnorm!CH98*100)</f>
        <v>0</v>
      </c>
      <c r="BM99" s="144">
        <f t="shared" ref="BM99:BR99" si="936">IF($A99="","",IF(BG$132,IF(BG99&gt;=$K$3,"Y","N"),"--"))</f>
      </c>
      <c r="BN99" s="144">
        <f t="shared" si="936"/>
      </c>
      <c r="BO99" s="144">
        <f t="shared" si="936"/>
      </c>
      <c r="BP99" s="144">
        <f t="shared" si="936"/>
      </c>
      <c r="BQ99" s="144">
        <f t="shared" si="936"/>
      </c>
      <c r="BR99" s="144">
        <f t="shared" si="936"/>
      </c>
      <c r="BS99" s="144">
        <f t="shared" ref="BS99:BX99" si="937">IF(BG99&gt;=$K$3,1,0)</f>
        <v>0</v>
      </c>
      <c r="BT99" s="144">
        <f t="shared" si="937"/>
        <v>0</v>
      </c>
      <c r="BU99" s="144">
        <f t="shared" si="937"/>
        <v>0</v>
      </c>
      <c r="BV99" s="144">
        <f t="shared" si="937"/>
        <v>0</v>
      </c>
      <c r="BW99" s="144">
        <f t="shared" si="937"/>
        <v>0</v>
      </c>
      <c r="BX99" s="144">
        <f t="shared" si="937"/>
        <v>0</v>
      </c>
      <c r="BY99" s="145"/>
      <c r="BZ99" s="143">
        <f t="array" ref="BZ99:CE99">B99:G99*$H$143:$M$143+U99:Z99*$H$144:$M$144</f>
        <v>0</v>
      </c>
      <c r="CA99" s="143">
        <v>0</v>
      </c>
      <c r="CB99" s="143">
        <v>0</v>
      </c>
      <c r="CC99" s="143">
        <v>0</v>
      </c>
      <c r="CD99" s="143">
        <v>0</v>
      </c>
      <c r="CE99" s="143">
        <v>0</v>
      </c>
      <c r="CF99" s="144">
        <f t="shared" ref="CF99:CK99" si="938">IF($A99="","",IF(BZ$132,IF(BZ99&gt;=$K$3,"Y","N"),"--"))</f>
      </c>
      <c r="CG99" s="144">
        <f t="shared" si="938"/>
      </c>
      <c r="CH99" s="144">
        <f t="shared" si="938"/>
      </c>
      <c r="CI99" s="144">
        <f t="shared" si="938"/>
      </c>
      <c r="CJ99" s="144">
        <f t="shared" si="938"/>
      </c>
      <c r="CK99" s="144">
        <f t="shared" si="938"/>
      </c>
      <c r="CL99" s="144">
        <f t="shared" ref="CL99:CQ99" si="939">IF(BZ99&gt;=$K$3,1,0)</f>
        <v>0</v>
      </c>
      <c r="CM99" s="144">
        <f t="shared" si="939"/>
        <v>0</v>
      </c>
      <c r="CN99" s="144">
        <f t="shared" si="939"/>
        <v>0</v>
      </c>
      <c r="CO99" s="144">
        <f t="shared" si="939"/>
        <v>0</v>
      </c>
      <c r="CP99" s="144">
        <f t="shared" si="939"/>
        <v>0</v>
      </c>
      <c r="CQ99" s="144">
        <f t="shared" si="939"/>
        <v>0</v>
      </c>
    </row>
    <row r="100" ht="14.25" customHeight="1" spans="1:95" x14ac:dyDescent="0.25">
      <c r="A100" s="85">
        <f>IF(ISBLANK(CT!A126),"",CT!A126)</f>
      </c>
      <c r="B100" s="143">
        <f>COCalc!AB99*100</f>
        <v>0</v>
      </c>
      <c r="C100" s="143">
        <f>COCalc!AC99*100</f>
        <v>0</v>
      </c>
      <c r="D100" s="143">
        <f>COCalc!AD99*100</f>
        <v>0</v>
      </c>
      <c r="E100" s="143">
        <f>COCalc!AE99*100</f>
        <v>0</v>
      </c>
      <c r="F100" s="143">
        <f>COCalc!AF99*100</f>
        <v>0</v>
      </c>
      <c r="G100" s="143">
        <f>COCalc!AG99*100</f>
        <v>0</v>
      </c>
      <c r="H100" s="144">
        <f t="shared" ref="H100:M100" si="940">IF($A100="","",IF(B$132,IF(B100&gt;=$K$3,"Y","N"),"--"))</f>
      </c>
      <c r="I100" s="144">
        <f t="shared" si="940"/>
      </c>
      <c r="J100" s="144">
        <f t="shared" si="940"/>
      </c>
      <c r="K100" s="144">
        <f t="shared" si="940"/>
      </c>
      <c r="L100" s="144">
        <f t="shared" si="940"/>
      </c>
      <c r="M100" s="144">
        <f t="shared" si="940"/>
      </c>
      <c r="N100" s="144">
        <f t="shared" ref="N100:S100" si="941">IF(B100&gt;=$K$3,1,0)</f>
        <v>0</v>
      </c>
      <c r="O100" s="144">
        <f t="shared" si="941"/>
        <v>0</v>
      </c>
      <c r="P100" s="144">
        <f t="shared" si="941"/>
        <v>0</v>
      </c>
      <c r="Q100" s="144">
        <f t="shared" si="941"/>
        <v>0</v>
      </c>
      <c r="R100" s="144">
        <f t="shared" si="941"/>
        <v>0</v>
      </c>
      <c r="S100" s="144">
        <f t="shared" si="941"/>
        <v>0</v>
      </c>
      <c r="T100" s="128"/>
      <c r="U100" s="143">
        <f>IF($A100="",0,LabActivity!AK126*100)</f>
        <v>0</v>
      </c>
      <c r="V100" s="143">
        <f>IF($A100="",0,LabActivity!AL126*100)</f>
        <v>0</v>
      </c>
      <c r="W100" s="143">
        <f>IF($A100="",0,LabActivity!AM126*100)</f>
        <v>0</v>
      </c>
      <c r="X100" s="143">
        <f>IF($A100="",0,LabActivity!AN126*100)</f>
        <v>0</v>
      </c>
      <c r="Y100" s="143">
        <f>IF($A100="",0,LabActivity!AO126*100)</f>
        <v>0</v>
      </c>
      <c r="Z100" s="143">
        <f>IF($A100="",0,LabActivity!AP126*100)</f>
        <v>0</v>
      </c>
      <c r="AA100" s="144">
        <f t="shared" ref="AA100:AF100" si="942">IF($A100="","",IF(U$132,IF(U100&gt;=$K$3,"Y","N"),"--"))</f>
      </c>
      <c r="AB100" s="144">
        <f t="shared" si="942"/>
      </c>
      <c r="AC100" s="144">
        <f t="shared" si="942"/>
      </c>
      <c r="AD100" s="144">
        <f t="shared" si="942"/>
      </c>
      <c r="AE100" s="144">
        <f t="shared" si="942"/>
      </c>
      <c r="AF100" s="144">
        <f t="shared" si="942"/>
      </c>
      <c r="AG100" s="144">
        <f t="shared" ref="AG100:AL100" si="943">IF(U100&gt;=$K$3,1,0)</f>
        <v>0</v>
      </c>
      <c r="AH100" s="144">
        <f t="shared" si="943"/>
        <v>0</v>
      </c>
      <c r="AI100" s="144">
        <f t="shared" si="943"/>
        <v>0</v>
      </c>
      <c r="AJ100" s="144">
        <f t="shared" si="943"/>
        <v>0</v>
      </c>
      <c r="AK100" s="144">
        <f t="shared" si="943"/>
        <v>0</v>
      </c>
      <c r="AL100" s="144">
        <f t="shared" si="943"/>
        <v>0</v>
      </c>
      <c r="AM100" s="128"/>
      <c r="AN100" s="143">
        <f>IF($A100="",0,COCalc!CC99*100)</f>
        <v>0</v>
      </c>
      <c r="AO100" s="143">
        <f>IF($A100="",0,COCalc!CD99*100)</f>
        <v>0</v>
      </c>
      <c r="AP100" s="143">
        <f>IF($A100="",0,COCalc!CE99*100)</f>
        <v>0</v>
      </c>
      <c r="AQ100" s="143">
        <f>IF($A100="",0,COCalc!CF99*100)</f>
        <v>0</v>
      </c>
      <c r="AR100" s="143">
        <f>IF($A100="",0,COCalc!CG99*100)</f>
        <v>0</v>
      </c>
      <c r="AS100" s="143">
        <f>IF($A100="",0,COCalc!CH99*100)</f>
        <v>0</v>
      </c>
      <c r="AT100" s="144">
        <f t="shared" ref="AT100:AY100" si="944">IF($A100="","",IF(AN$132,IF(AN100&gt;=$K$3,"Y","N"),"--"))</f>
      </c>
      <c r="AU100" s="144">
        <f t="shared" si="944"/>
      </c>
      <c r="AV100" s="144">
        <f t="shared" si="944"/>
      </c>
      <c r="AW100" s="144">
        <f t="shared" si="944"/>
      </c>
      <c r="AX100" s="144">
        <f t="shared" si="944"/>
      </c>
      <c r="AY100" s="144">
        <f t="shared" si="944"/>
      </c>
      <c r="AZ100" s="144">
        <f t="shared" ref="AZ100:BE100" si="945">IF(AN100&gt;=$K$3,1,0)</f>
        <v>0</v>
      </c>
      <c r="BA100" s="144">
        <f t="shared" si="945"/>
        <v>0</v>
      </c>
      <c r="BB100" s="144">
        <f t="shared" si="945"/>
        <v>0</v>
      </c>
      <c r="BC100" s="144">
        <f t="shared" si="945"/>
        <v>0</v>
      </c>
      <c r="BD100" s="144">
        <f t="shared" si="945"/>
        <v>0</v>
      </c>
      <c r="BE100" s="144">
        <f t="shared" si="945"/>
        <v>0</v>
      </c>
      <c r="BF100" s="145"/>
      <c r="BG100" s="143">
        <f>IF($A100="",0,COCalc_LabUnnorm!CC99*100)</f>
        <v>0</v>
      </c>
      <c r="BH100" s="143">
        <f>IF($A100="",0,COCalc_LabUnnorm!CD99*100)</f>
        <v>0</v>
      </c>
      <c r="BI100" s="143">
        <f>IF($A100="",0,COCalc_LabUnnorm!CE99*100)</f>
        <v>0</v>
      </c>
      <c r="BJ100" s="143">
        <f>IF($A100="",0,COCalc_LabUnnorm!CF99*100)</f>
        <v>0</v>
      </c>
      <c r="BK100" s="143">
        <f>IF($A100="",0,COCalc_LabUnnorm!CG99*100)</f>
        <v>0</v>
      </c>
      <c r="BL100" s="143">
        <f>IF($A100="",0,COCalc_LabUnnorm!CH99*100)</f>
        <v>0</v>
      </c>
      <c r="BM100" s="144">
        <f t="shared" ref="BM100:BR100" si="946">IF($A100="","",IF(BG$132,IF(BG100&gt;=$K$3,"Y","N"),"--"))</f>
      </c>
      <c r="BN100" s="144">
        <f t="shared" si="946"/>
      </c>
      <c r="BO100" s="144">
        <f t="shared" si="946"/>
      </c>
      <c r="BP100" s="144">
        <f t="shared" si="946"/>
      </c>
      <c r="BQ100" s="144">
        <f t="shared" si="946"/>
      </c>
      <c r="BR100" s="144">
        <f t="shared" si="946"/>
      </c>
      <c r="BS100" s="144">
        <f t="shared" ref="BS100:BX100" si="947">IF(BG100&gt;=$K$3,1,0)</f>
        <v>0</v>
      </c>
      <c r="BT100" s="144">
        <f t="shared" si="947"/>
        <v>0</v>
      </c>
      <c r="BU100" s="144">
        <f t="shared" si="947"/>
        <v>0</v>
      </c>
      <c r="BV100" s="144">
        <f t="shared" si="947"/>
        <v>0</v>
      </c>
      <c r="BW100" s="144">
        <f t="shared" si="947"/>
        <v>0</v>
      </c>
      <c r="BX100" s="144">
        <f t="shared" si="947"/>
        <v>0</v>
      </c>
      <c r="BY100" s="145"/>
      <c r="BZ100" s="143">
        <f t="array" ref="BZ100:CE100">B100:G100*$H$143:$M$143+U100:Z100*$H$144:$M$144</f>
        <v>0</v>
      </c>
      <c r="CA100" s="143">
        <v>0</v>
      </c>
      <c r="CB100" s="143">
        <v>0</v>
      </c>
      <c r="CC100" s="143">
        <v>0</v>
      </c>
      <c r="CD100" s="143">
        <v>0</v>
      </c>
      <c r="CE100" s="143">
        <v>0</v>
      </c>
      <c r="CF100" s="144">
        <f t="shared" ref="CF100:CK100" si="948">IF($A100="","",IF(BZ$132,IF(BZ100&gt;=$K$3,"Y","N"),"--"))</f>
      </c>
      <c r="CG100" s="144">
        <f t="shared" si="948"/>
      </c>
      <c r="CH100" s="144">
        <f t="shared" si="948"/>
      </c>
      <c r="CI100" s="144">
        <f t="shared" si="948"/>
      </c>
      <c r="CJ100" s="144">
        <f t="shared" si="948"/>
      </c>
      <c r="CK100" s="144">
        <f t="shared" si="948"/>
      </c>
      <c r="CL100" s="144">
        <f t="shared" ref="CL100:CQ100" si="949">IF(BZ100&gt;=$K$3,1,0)</f>
        <v>0</v>
      </c>
      <c r="CM100" s="144">
        <f t="shared" si="949"/>
        <v>0</v>
      </c>
      <c r="CN100" s="144">
        <f t="shared" si="949"/>
        <v>0</v>
      </c>
      <c r="CO100" s="144">
        <f t="shared" si="949"/>
        <v>0</v>
      </c>
      <c r="CP100" s="144">
        <f t="shared" si="949"/>
        <v>0</v>
      </c>
      <c r="CQ100" s="144">
        <f t="shared" si="949"/>
        <v>0</v>
      </c>
    </row>
    <row r="101" ht="14.25" customHeight="1" spans="1:95" x14ac:dyDescent="0.25">
      <c r="A101" s="85">
        <f>IF(ISBLANK(CT!A127),"",CT!A127)</f>
      </c>
      <c r="B101" s="143">
        <f>COCalc!AB100*100</f>
        <v>0</v>
      </c>
      <c r="C101" s="143">
        <f>COCalc!AC100*100</f>
        <v>0</v>
      </c>
      <c r="D101" s="143">
        <f>COCalc!AD100*100</f>
        <v>0</v>
      </c>
      <c r="E101" s="143">
        <f>COCalc!AE100*100</f>
        <v>0</v>
      </c>
      <c r="F101" s="143">
        <f>COCalc!AF100*100</f>
        <v>0</v>
      </c>
      <c r="G101" s="143">
        <f>COCalc!AG100*100</f>
        <v>0</v>
      </c>
      <c r="H101" s="144">
        <f t="shared" ref="H101:M101" si="950">IF($A101="","",IF(B$132,IF(B101&gt;=$K$3,"Y","N"),"--"))</f>
      </c>
      <c r="I101" s="144">
        <f t="shared" si="950"/>
      </c>
      <c r="J101" s="144">
        <f t="shared" si="950"/>
      </c>
      <c r="K101" s="144">
        <f t="shared" si="950"/>
      </c>
      <c r="L101" s="144">
        <f t="shared" si="950"/>
      </c>
      <c r="M101" s="144">
        <f t="shared" si="950"/>
      </c>
      <c r="N101" s="144">
        <f t="shared" ref="N101:S101" si="951">IF(B101&gt;=$K$3,1,0)</f>
        <v>0</v>
      </c>
      <c r="O101" s="144">
        <f t="shared" si="951"/>
        <v>0</v>
      </c>
      <c r="P101" s="144">
        <f t="shared" si="951"/>
        <v>0</v>
      </c>
      <c r="Q101" s="144">
        <f t="shared" si="951"/>
        <v>0</v>
      </c>
      <c r="R101" s="144">
        <f t="shared" si="951"/>
        <v>0</v>
      </c>
      <c r="S101" s="144">
        <f t="shared" si="951"/>
        <v>0</v>
      </c>
      <c r="T101" s="128"/>
      <c r="U101" s="143">
        <f>IF($A101="",0,LabActivity!AK127*100)</f>
        <v>0</v>
      </c>
      <c r="V101" s="143">
        <f>IF($A101="",0,LabActivity!AL127*100)</f>
        <v>0</v>
      </c>
      <c r="W101" s="143">
        <f>IF($A101="",0,LabActivity!AM127*100)</f>
        <v>0</v>
      </c>
      <c r="X101" s="143">
        <f>IF($A101="",0,LabActivity!AN127*100)</f>
        <v>0</v>
      </c>
      <c r="Y101" s="143">
        <f>IF($A101="",0,LabActivity!AO127*100)</f>
        <v>0</v>
      </c>
      <c r="Z101" s="143">
        <f>IF($A101="",0,LabActivity!AP127*100)</f>
        <v>0</v>
      </c>
      <c r="AA101" s="144">
        <f t="shared" ref="AA101:AF101" si="952">IF($A101="","",IF(U$132,IF(U101&gt;=$K$3,"Y","N"),"--"))</f>
      </c>
      <c r="AB101" s="144">
        <f t="shared" si="952"/>
      </c>
      <c r="AC101" s="144">
        <f t="shared" si="952"/>
      </c>
      <c r="AD101" s="144">
        <f t="shared" si="952"/>
      </c>
      <c r="AE101" s="144">
        <f t="shared" si="952"/>
      </c>
      <c r="AF101" s="144">
        <f t="shared" si="952"/>
      </c>
      <c r="AG101" s="144">
        <f t="shared" ref="AG101:AL101" si="953">IF(U101&gt;=$K$3,1,0)</f>
        <v>0</v>
      </c>
      <c r="AH101" s="144">
        <f t="shared" si="953"/>
        <v>0</v>
      </c>
      <c r="AI101" s="144">
        <f t="shared" si="953"/>
        <v>0</v>
      </c>
      <c r="AJ101" s="144">
        <f t="shared" si="953"/>
        <v>0</v>
      </c>
      <c r="AK101" s="144">
        <f t="shared" si="953"/>
        <v>0</v>
      </c>
      <c r="AL101" s="144">
        <f t="shared" si="953"/>
        <v>0</v>
      </c>
      <c r="AM101" s="128"/>
      <c r="AN101" s="143">
        <f>IF($A101="",0,COCalc!CC100*100)</f>
        <v>0</v>
      </c>
      <c r="AO101" s="143">
        <f>IF($A101="",0,COCalc!CD100*100)</f>
        <v>0</v>
      </c>
      <c r="AP101" s="143">
        <f>IF($A101="",0,COCalc!CE100*100)</f>
        <v>0</v>
      </c>
      <c r="AQ101" s="143">
        <f>IF($A101="",0,COCalc!CF100*100)</f>
        <v>0</v>
      </c>
      <c r="AR101" s="143">
        <f>IF($A101="",0,COCalc!CG100*100)</f>
        <v>0</v>
      </c>
      <c r="AS101" s="143">
        <f>IF($A101="",0,COCalc!CH100*100)</f>
        <v>0</v>
      </c>
      <c r="AT101" s="144">
        <f t="shared" ref="AT101:AY101" si="954">IF($A101="","",IF(AN$132,IF(AN101&gt;=$K$3,"Y","N"),"--"))</f>
      </c>
      <c r="AU101" s="144">
        <f t="shared" si="954"/>
      </c>
      <c r="AV101" s="144">
        <f t="shared" si="954"/>
      </c>
      <c r="AW101" s="144">
        <f t="shared" si="954"/>
      </c>
      <c r="AX101" s="144">
        <f t="shared" si="954"/>
      </c>
      <c r="AY101" s="144">
        <f t="shared" si="954"/>
      </c>
      <c r="AZ101" s="144">
        <f t="shared" ref="AZ101:BE101" si="955">IF(AN101&gt;=$K$3,1,0)</f>
        <v>0</v>
      </c>
      <c r="BA101" s="144">
        <f t="shared" si="955"/>
        <v>0</v>
      </c>
      <c r="BB101" s="144">
        <f t="shared" si="955"/>
        <v>0</v>
      </c>
      <c r="BC101" s="144">
        <f t="shared" si="955"/>
        <v>0</v>
      </c>
      <c r="BD101" s="144">
        <f t="shared" si="955"/>
        <v>0</v>
      </c>
      <c r="BE101" s="144">
        <f t="shared" si="955"/>
        <v>0</v>
      </c>
      <c r="BF101" s="145"/>
      <c r="BG101" s="143">
        <f>IF($A101="",0,COCalc_LabUnnorm!CC100*100)</f>
        <v>0</v>
      </c>
      <c r="BH101" s="143">
        <f>IF($A101="",0,COCalc_LabUnnorm!CD100*100)</f>
        <v>0</v>
      </c>
      <c r="BI101" s="143">
        <f>IF($A101="",0,COCalc_LabUnnorm!CE100*100)</f>
        <v>0</v>
      </c>
      <c r="BJ101" s="143">
        <f>IF($A101="",0,COCalc_LabUnnorm!CF100*100)</f>
        <v>0</v>
      </c>
      <c r="BK101" s="143">
        <f>IF($A101="",0,COCalc_LabUnnorm!CG100*100)</f>
        <v>0</v>
      </c>
      <c r="BL101" s="143">
        <f>IF($A101="",0,COCalc_LabUnnorm!CH100*100)</f>
        <v>0</v>
      </c>
      <c r="BM101" s="144">
        <f t="shared" ref="BM101:BR101" si="956">IF($A101="","",IF(BG$132,IF(BG101&gt;=$K$3,"Y","N"),"--"))</f>
      </c>
      <c r="BN101" s="144">
        <f t="shared" si="956"/>
      </c>
      <c r="BO101" s="144">
        <f t="shared" si="956"/>
      </c>
      <c r="BP101" s="144">
        <f t="shared" si="956"/>
      </c>
      <c r="BQ101" s="144">
        <f t="shared" si="956"/>
      </c>
      <c r="BR101" s="144">
        <f t="shared" si="956"/>
      </c>
      <c r="BS101" s="144">
        <f t="shared" ref="BS101:BX101" si="957">IF(BG101&gt;=$K$3,1,0)</f>
        <v>0</v>
      </c>
      <c r="BT101" s="144">
        <f t="shared" si="957"/>
        <v>0</v>
      </c>
      <c r="BU101" s="144">
        <f t="shared" si="957"/>
        <v>0</v>
      </c>
      <c r="BV101" s="144">
        <f t="shared" si="957"/>
        <v>0</v>
      </c>
      <c r="BW101" s="144">
        <f t="shared" si="957"/>
        <v>0</v>
      </c>
      <c r="BX101" s="144">
        <f t="shared" si="957"/>
        <v>0</v>
      </c>
      <c r="BY101" s="145"/>
      <c r="BZ101" s="143">
        <f t="array" ref="BZ101:CE101">B101:G101*$H$143:$M$143+U101:Z101*$H$144:$M$144</f>
        <v>0</v>
      </c>
      <c r="CA101" s="143">
        <v>0</v>
      </c>
      <c r="CB101" s="143">
        <v>0</v>
      </c>
      <c r="CC101" s="143">
        <v>0</v>
      </c>
      <c r="CD101" s="143">
        <v>0</v>
      </c>
      <c r="CE101" s="143">
        <v>0</v>
      </c>
      <c r="CF101" s="144">
        <f t="shared" ref="CF101:CK101" si="958">IF($A101="","",IF(BZ$132,IF(BZ101&gt;=$K$3,"Y","N"),"--"))</f>
      </c>
      <c r="CG101" s="144">
        <f t="shared" si="958"/>
      </c>
      <c r="CH101" s="144">
        <f t="shared" si="958"/>
      </c>
      <c r="CI101" s="144">
        <f t="shared" si="958"/>
      </c>
      <c r="CJ101" s="144">
        <f t="shared" si="958"/>
      </c>
      <c r="CK101" s="144">
        <f t="shared" si="958"/>
      </c>
      <c r="CL101" s="144">
        <f t="shared" ref="CL101:CQ101" si="959">IF(BZ101&gt;=$K$3,1,0)</f>
        <v>0</v>
      </c>
      <c r="CM101" s="144">
        <f t="shared" si="959"/>
        <v>0</v>
      </c>
      <c r="CN101" s="144">
        <f t="shared" si="959"/>
        <v>0</v>
      </c>
      <c r="CO101" s="144">
        <f t="shared" si="959"/>
        <v>0</v>
      </c>
      <c r="CP101" s="144">
        <f t="shared" si="959"/>
        <v>0</v>
      </c>
      <c r="CQ101" s="144">
        <f t="shared" si="959"/>
        <v>0</v>
      </c>
    </row>
    <row r="102" ht="14.25" customHeight="1" spans="1:95" x14ac:dyDescent="0.25">
      <c r="A102" s="85">
        <f>IF(ISBLANK(CT!A128),"",CT!A128)</f>
      </c>
      <c r="B102" s="143">
        <f>COCalc!AB101*100</f>
        <v>0</v>
      </c>
      <c r="C102" s="143">
        <f>COCalc!AC101*100</f>
        <v>0</v>
      </c>
      <c r="D102" s="143">
        <f>COCalc!AD101*100</f>
        <v>0</v>
      </c>
      <c r="E102" s="143">
        <f>COCalc!AE101*100</f>
        <v>0</v>
      </c>
      <c r="F102" s="143">
        <f>COCalc!AF101*100</f>
        <v>0</v>
      </c>
      <c r="G102" s="143">
        <f>COCalc!AG101*100</f>
        <v>0</v>
      </c>
      <c r="H102" s="144">
        <f t="shared" ref="H102:M102" si="960">IF($A102="","",IF(B$132,IF(B102&gt;=$K$3,"Y","N"),"--"))</f>
      </c>
      <c r="I102" s="144">
        <f t="shared" si="960"/>
      </c>
      <c r="J102" s="144">
        <f t="shared" si="960"/>
      </c>
      <c r="K102" s="144">
        <f t="shared" si="960"/>
      </c>
      <c r="L102" s="144">
        <f t="shared" si="960"/>
      </c>
      <c r="M102" s="144">
        <f t="shared" si="960"/>
      </c>
      <c r="N102" s="144">
        <f t="shared" ref="N102:S102" si="961">IF(B102&gt;=$K$3,1,0)</f>
        <v>0</v>
      </c>
      <c r="O102" s="144">
        <f t="shared" si="961"/>
        <v>0</v>
      </c>
      <c r="P102" s="144">
        <f t="shared" si="961"/>
        <v>0</v>
      </c>
      <c r="Q102" s="144">
        <f t="shared" si="961"/>
        <v>0</v>
      </c>
      <c r="R102" s="144">
        <f t="shared" si="961"/>
        <v>0</v>
      </c>
      <c r="S102" s="144">
        <f t="shared" si="961"/>
        <v>0</v>
      </c>
      <c r="T102" s="128"/>
      <c r="U102" s="143">
        <f>IF($A102="",0,LabActivity!AK128*100)</f>
        <v>0</v>
      </c>
      <c r="V102" s="143">
        <f>IF($A102="",0,LabActivity!AL128*100)</f>
        <v>0</v>
      </c>
      <c r="W102" s="143">
        <f>IF($A102="",0,LabActivity!AM128*100)</f>
        <v>0</v>
      </c>
      <c r="X102" s="143">
        <f>IF($A102="",0,LabActivity!AN128*100)</f>
        <v>0</v>
      </c>
      <c r="Y102" s="143">
        <f>IF($A102="",0,LabActivity!AO128*100)</f>
        <v>0</v>
      </c>
      <c r="Z102" s="143">
        <f>IF($A102="",0,LabActivity!AP128*100)</f>
        <v>0</v>
      </c>
      <c r="AA102" s="144">
        <f t="shared" ref="AA102:AF102" si="962">IF($A102="","",IF(U$132,IF(U102&gt;=$K$3,"Y","N"),"--"))</f>
      </c>
      <c r="AB102" s="144">
        <f t="shared" si="962"/>
      </c>
      <c r="AC102" s="144">
        <f t="shared" si="962"/>
      </c>
      <c r="AD102" s="144">
        <f t="shared" si="962"/>
      </c>
      <c r="AE102" s="144">
        <f t="shared" si="962"/>
      </c>
      <c r="AF102" s="144">
        <f t="shared" si="962"/>
      </c>
      <c r="AG102" s="144">
        <f t="shared" ref="AG102:AL102" si="963">IF(U102&gt;=$K$3,1,0)</f>
        <v>0</v>
      </c>
      <c r="AH102" s="144">
        <f t="shared" si="963"/>
        <v>0</v>
      </c>
      <c r="AI102" s="144">
        <f t="shared" si="963"/>
        <v>0</v>
      </c>
      <c r="AJ102" s="144">
        <f t="shared" si="963"/>
        <v>0</v>
      </c>
      <c r="AK102" s="144">
        <f t="shared" si="963"/>
        <v>0</v>
      </c>
      <c r="AL102" s="144">
        <f t="shared" si="963"/>
        <v>0</v>
      </c>
      <c r="AM102" s="128"/>
      <c r="AN102" s="143">
        <f>IF($A102="",0,COCalc!CC101*100)</f>
        <v>0</v>
      </c>
      <c r="AO102" s="143">
        <f>IF($A102="",0,COCalc!CD101*100)</f>
        <v>0</v>
      </c>
      <c r="AP102" s="143">
        <f>IF($A102="",0,COCalc!CE101*100)</f>
        <v>0</v>
      </c>
      <c r="AQ102" s="143">
        <f>IF($A102="",0,COCalc!CF101*100)</f>
        <v>0</v>
      </c>
      <c r="AR102" s="143">
        <f>IF($A102="",0,COCalc!CG101*100)</f>
        <v>0</v>
      </c>
      <c r="AS102" s="143">
        <f>IF($A102="",0,COCalc!CH101*100)</f>
        <v>0</v>
      </c>
      <c r="AT102" s="144">
        <f t="shared" ref="AT102:AY102" si="964">IF($A102="","",IF(AN$132,IF(AN102&gt;=$K$3,"Y","N"),"--"))</f>
      </c>
      <c r="AU102" s="144">
        <f t="shared" si="964"/>
      </c>
      <c r="AV102" s="144">
        <f t="shared" si="964"/>
      </c>
      <c r="AW102" s="144">
        <f t="shared" si="964"/>
      </c>
      <c r="AX102" s="144">
        <f t="shared" si="964"/>
      </c>
      <c r="AY102" s="144">
        <f t="shared" si="964"/>
      </c>
      <c r="AZ102" s="144">
        <f t="shared" ref="AZ102:BE102" si="965">IF(AN102&gt;=$K$3,1,0)</f>
        <v>0</v>
      </c>
      <c r="BA102" s="144">
        <f t="shared" si="965"/>
        <v>0</v>
      </c>
      <c r="BB102" s="144">
        <f t="shared" si="965"/>
        <v>0</v>
      </c>
      <c r="BC102" s="144">
        <f t="shared" si="965"/>
        <v>0</v>
      </c>
      <c r="BD102" s="144">
        <f t="shared" si="965"/>
        <v>0</v>
      </c>
      <c r="BE102" s="144">
        <f t="shared" si="965"/>
        <v>0</v>
      </c>
      <c r="BF102" s="145"/>
      <c r="BG102" s="143">
        <f>IF($A102="",0,COCalc_LabUnnorm!CC101*100)</f>
        <v>0</v>
      </c>
      <c r="BH102" s="143">
        <f>IF($A102="",0,COCalc_LabUnnorm!CD101*100)</f>
        <v>0</v>
      </c>
      <c r="BI102" s="143">
        <f>IF($A102="",0,COCalc_LabUnnorm!CE101*100)</f>
        <v>0</v>
      </c>
      <c r="BJ102" s="143">
        <f>IF($A102="",0,COCalc_LabUnnorm!CF101*100)</f>
        <v>0</v>
      </c>
      <c r="BK102" s="143">
        <f>IF($A102="",0,COCalc_LabUnnorm!CG101*100)</f>
        <v>0</v>
      </c>
      <c r="BL102" s="143">
        <f>IF($A102="",0,COCalc_LabUnnorm!CH101*100)</f>
        <v>0</v>
      </c>
      <c r="BM102" s="144">
        <f t="shared" ref="BM102:BR102" si="966">IF($A102="","",IF(BG$132,IF(BG102&gt;=$K$3,"Y","N"),"--"))</f>
      </c>
      <c r="BN102" s="144">
        <f t="shared" si="966"/>
      </c>
      <c r="BO102" s="144">
        <f t="shared" si="966"/>
      </c>
      <c r="BP102" s="144">
        <f t="shared" si="966"/>
      </c>
      <c r="BQ102" s="144">
        <f t="shared" si="966"/>
      </c>
      <c r="BR102" s="144">
        <f t="shared" si="966"/>
      </c>
      <c r="BS102" s="144">
        <f t="shared" ref="BS102:BX102" si="967">IF(BG102&gt;=$K$3,1,0)</f>
        <v>0</v>
      </c>
      <c r="BT102" s="144">
        <f t="shared" si="967"/>
        <v>0</v>
      </c>
      <c r="BU102" s="144">
        <f t="shared" si="967"/>
        <v>0</v>
      </c>
      <c r="BV102" s="144">
        <f t="shared" si="967"/>
        <v>0</v>
      </c>
      <c r="BW102" s="144">
        <f t="shared" si="967"/>
        <v>0</v>
      </c>
      <c r="BX102" s="144">
        <f t="shared" si="967"/>
        <v>0</v>
      </c>
      <c r="BY102" s="145"/>
      <c r="BZ102" s="143">
        <f t="array" ref="BZ102:CE102">B102:G102*$H$143:$M$143+U102:Z102*$H$144:$M$144</f>
        <v>0</v>
      </c>
      <c r="CA102" s="143">
        <v>0</v>
      </c>
      <c r="CB102" s="143">
        <v>0</v>
      </c>
      <c r="CC102" s="143">
        <v>0</v>
      </c>
      <c r="CD102" s="143">
        <v>0</v>
      </c>
      <c r="CE102" s="143">
        <v>0</v>
      </c>
      <c r="CF102" s="144">
        <f t="shared" ref="CF102:CK102" si="968">IF($A102="","",IF(BZ$132,IF(BZ102&gt;=$K$3,"Y","N"),"--"))</f>
      </c>
      <c r="CG102" s="144">
        <f t="shared" si="968"/>
      </c>
      <c r="CH102" s="144">
        <f t="shared" si="968"/>
      </c>
      <c r="CI102" s="144">
        <f t="shared" si="968"/>
      </c>
      <c r="CJ102" s="144">
        <f t="shared" si="968"/>
      </c>
      <c r="CK102" s="144">
        <f t="shared" si="968"/>
      </c>
      <c r="CL102" s="144">
        <f t="shared" ref="CL102:CQ102" si="969">IF(BZ102&gt;=$K$3,1,0)</f>
        <v>0</v>
      </c>
      <c r="CM102" s="144">
        <f t="shared" si="969"/>
        <v>0</v>
      </c>
      <c r="CN102" s="144">
        <f t="shared" si="969"/>
        <v>0</v>
      </c>
      <c r="CO102" s="144">
        <f t="shared" si="969"/>
        <v>0</v>
      </c>
      <c r="CP102" s="144">
        <f t="shared" si="969"/>
        <v>0</v>
      </c>
      <c r="CQ102" s="144">
        <f t="shared" si="969"/>
        <v>0</v>
      </c>
    </row>
    <row r="103" ht="14.25" customHeight="1" spans="1:95" x14ac:dyDescent="0.25">
      <c r="A103" s="85">
        <f>IF(ISBLANK(CT!A129),"",CT!A129)</f>
      </c>
      <c r="B103" s="143">
        <f>COCalc!AB102*100</f>
        <v>0</v>
      </c>
      <c r="C103" s="143">
        <f>COCalc!AC102*100</f>
        <v>0</v>
      </c>
      <c r="D103" s="143">
        <f>COCalc!AD102*100</f>
        <v>0</v>
      </c>
      <c r="E103" s="143">
        <f>COCalc!AE102*100</f>
        <v>0</v>
      </c>
      <c r="F103" s="143">
        <f>COCalc!AF102*100</f>
        <v>0</v>
      </c>
      <c r="G103" s="143">
        <f>COCalc!AG102*100</f>
        <v>0</v>
      </c>
      <c r="H103" s="144">
        <f t="shared" ref="H103:M103" si="970">IF($A103="","",IF(B$132,IF(B103&gt;=$K$3,"Y","N"),"--"))</f>
      </c>
      <c r="I103" s="144">
        <f t="shared" si="970"/>
      </c>
      <c r="J103" s="144">
        <f t="shared" si="970"/>
      </c>
      <c r="K103" s="144">
        <f t="shared" si="970"/>
      </c>
      <c r="L103" s="144">
        <f t="shared" si="970"/>
      </c>
      <c r="M103" s="144">
        <f t="shared" si="970"/>
      </c>
      <c r="N103" s="144">
        <f t="shared" ref="N103:S103" si="971">IF(B103&gt;=$K$3,1,0)</f>
        <v>0</v>
      </c>
      <c r="O103" s="144">
        <f t="shared" si="971"/>
        <v>0</v>
      </c>
      <c r="P103" s="144">
        <f t="shared" si="971"/>
        <v>0</v>
      </c>
      <c r="Q103" s="144">
        <f t="shared" si="971"/>
        <v>0</v>
      </c>
      <c r="R103" s="144">
        <f t="shared" si="971"/>
        <v>0</v>
      </c>
      <c r="S103" s="144">
        <f t="shared" si="971"/>
        <v>0</v>
      </c>
      <c r="T103" s="128"/>
      <c r="U103" s="143">
        <f>IF($A103="",0,LabActivity!AK129*100)</f>
        <v>0</v>
      </c>
      <c r="V103" s="143">
        <f>IF($A103="",0,LabActivity!AL129*100)</f>
        <v>0</v>
      </c>
      <c r="W103" s="143">
        <f>IF($A103="",0,LabActivity!AM129*100)</f>
        <v>0</v>
      </c>
      <c r="X103" s="143">
        <f>IF($A103="",0,LabActivity!AN129*100)</f>
        <v>0</v>
      </c>
      <c r="Y103" s="143">
        <f>IF($A103="",0,LabActivity!AO129*100)</f>
        <v>0</v>
      </c>
      <c r="Z103" s="143">
        <f>IF($A103="",0,LabActivity!AP129*100)</f>
        <v>0</v>
      </c>
      <c r="AA103" s="144">
        <f t="shared" ref="AA103:AF103" si="972">IF($A103="","",IF(U$132,IF(U103&gt;=$K$3,"Y","N"),"--"))</f>
      </c>
      <c r="AB103" s="144">
        <f t="shared" si="972"/>
      </c>
      <c r="AC103" s="144">
        <f t="shared" si="972"/>
      </c>
      <c r="AD103" s="144">
        <f t="shared" si="972"/>
      </c>
      <c r="AE103" s="144">
        <f t="shared" si="972"/>
      </c>
      <c r="AF103" s="144">
        <f t="shared" si="972"/>
      </c>
      <c r="AG103" s="144">
        <f t="shared" ref="AG103:AL103" si="973">IF(U103&gt;=$K$3,1,0)</f>
        <v>0</v>
      </c>
      <c r="AH103" s="144">
        <f t="shared" si="973"/>
        <v>0</v>
      </c>
      <c r="AI103" s="144">
        <f t="shared" si="973"/>
        <v>0</v>
      </c>
      <c r="AJ103" s="144">
        <f t="shared" si="973"/>
        <v>0</v>
      </c>
      <c r="AK103" s="144">
        <f t="shared" si="973"/>
        <v>0</v>
      </c>
      <c r="AL103" s="144">
        <f t="shared" si="973"/>
        <v>0</v>
      </c>
      <c r="AM103" s="128"/>
      <c r="AN103" s="143">
        <f>IF($A103="",0,COCalc!CC102*100)</f>
        <v>0</v>
      </c>
      <c r="AO103" s="143">
        <f>IF($A103="",0,COCalc!CD102*100)</f>
        <v>0</v>
      </c>
      <c r="AP103" s="143">
        <f>IF($A103="",0,COCalc!CE102*100)</f>
        <v>0</v>
      </c>
      <c r="AQ103" s="143">
        <f>IF($A103="",0,COCalc!CF102*100)</f>
        <v>0</v>
      </c>
      <c r="AR103" s="143">
        <f>IF($A103="",0,COCalc!CG102*100)</f>
        <v>0</v>
      </c>
      <c r="AS103" s="143">
        <f>IF($A103="",0,COCalc!CH102*100)</f>
        <v>0</v>
      </c>
      <c r="AT103" s="144">
        <f t="shared" ref="AT103:AY103" si="974">IF($A103="","",IF(AN$132,IF(AN103&gt;=$K$3,"Y","N"),"--"))</f>
      </c>
      <c r="AU103" s="144">
        <f t="shared" si="974"/>
      </c>
      <c r="AV103" s="144">
        <f t="shared" si="974"/>
      </c>
      <c r="AW103" s="144">
        <f t="shared" si="974"/>
      </c>
      <c r="AX103" s="144">
        <f t="shared" si="974"/>
      </c>
      <c r="AY103" s="144">
        <f t="shared" si="974"/>
      </c>
      <c r="AZ103" s="144">
        <f t="shared" ref="AZ103:BE103" si="975">IF(AN103&gt;=$K$3,1,0)</f>
        <v>0</v>
      </c>
      <c r="BA103" s="144">
        <f t="shared" si="975"/>
        <v>0</v>
      </c>
      <c r="BB103" s="144">
        <f t="shared" si="975"/>
        <v>0</v>
      </c>
      <c r="BC103" s="144">
        <f t="shared" si="975"/>
        <v>0</v>
      </c>
      <c r="BD103" s="144">
        <f t="shared" si="975"/>
        <v>0</v>
      </c>
      <c r="BE103" s="144">
        <f t="shared" si="975"/>
        <v>0</v>
      </c>
      <c r="BF103" s="145"/>
      <c r="BG103" s="143">
        <f>IF($A103="",0,COCalc_LabUnnorm!CC102*100)</f>
        <v>0</v>
      </c>
      <c r="BH103" s="143">
        <f>IF($A103="",0,COCalc_LabUnnorm!CD102*100)</f>
        <v>0</v>
      </c>
      <c r="BI103" s="143">
        <f>IF($A103="",0,COCalc_LabUnnorm!CE102*100)</f>
        <v>0</v>
      </c>
      <c r="BJ103" s="143">
        <f>IF($A103="",0,COCalc_LabUnnorm!CF102*100)</f>
        <v>0</v>
      </c>
      <c r="BK103" s="143">
        <f>IF($A103="",0,COCalc_LabUnnorm!CG102*100)</f>
        <v>0</v>
      </c>
      <c r="BL103" s="143">
        <f>IF($A103="",0,COCalc_LabUnnorm!CH102*100)</f>
        <v>0</v>
      </c>
      <c r="BM103" s="144">
        <f t="shared" ref="BM103:BR103" si="976">IF($A103="","",IF(BG$132,IF(BG103&gt;=$K$3,"Y","N"),"--"))</f>
      </c>
      <c r="BN103" s="144">
        <f t="shared" si="976"/>
      </c>
      <c r="BO103" s="144">
        <f t="shared" si="976"/>
      </c>
      <c r="BP103" s="144">
        <f t="shared" si="976"/>
      </c>
      <c r="BQ103" s="144">
        <f t="shared" si="976"/>
      </c>
      <c r="BR103" s="144">
        <f t="shared" si="976"/>
      </c>
      <c r="BS103" s="144">
        <f t="shared" ref="BS103:BX103" si="977">IF(BG103&gt;=$K$3,1,0)</f>
        <v>0</v>
      </c>
      <c r="BT103" s="144">
        <f t="shared" si="977"/>
        <v>0</v>
      </c>
      <c r="BU103" s="144">
        <f t="shared" si="977"/>
        <v>0</v>
      </c>
      <c r="BV103" s="144">
        <f t="shared" si="977"/>
        <v>0</v>
      </c>
      <c r="BW103" s="144">
        <f t="shared" si="977"/>
        <v>0</v>
      </c>
      <c r="BX103" s="144">
        <f t="shared" si="977"/>
        <v>0</v>
      </c>
      <c r="BY103" s="145"/>
      <c r="BZ103" s="143">
        <f t="array" ref="BZ103:CE103">B103:G103*$H$143:$M$143+U103:Z103*$H$144:$M$144</f>
        <v>0</v>
      </c>
      <c r="CA103" s="143">
        <v>0</v>
      </c>
      <c r="CB103" s="143">
        <v>0</v>
      </c>
      <c r="CC103" s="143">
        <v>0</v>
      </c>
      <c r="CD103" s="143">
        <v>0</v>
      </c>
      <c r="CE103" s="143">
        <v>0</v>
      </c>
      <c r="CF103" s="144">
        <f t="shared" ref="CF103:CK103" si="978">IF($A103="","",IF(BZ$132,IF(BZ103&gt;=$K$3,"Y","N"),"--"))</f>
      </c>
      <c r="CG103" s="144">
        <f t="shared" si="978"/>
      </c>
      <c r="CH103" s="144">
        <f t="shared" si="978"/>
      </c>
      <c r="CI103" s="144">
        <f t="shared" si="978"/>
      </c>
      <c r="CJ103" s="144">
        <f t="shared" si="978"/>
      </c>
      <c r="CK103" s="144">
        <f t="shared" si="978"/>
      </c>
      <c r="CL103" s="144">
        <f t="shared" ref="CL103:CQ103" si="979">IF(BZ103&gt;=$K$3,1,0)</f>
        <v>0</v>
      </c>
      <c r="CM103" s="144">
        <f t="shared" si="979"/>
        <v>0</v>
      </c>
      <c r="CN103" s="144">
        <f t="shared" si="979"/>
        <v>0</v>
      </c>
      <c r="CO103" s="144">
        <f t="shared" si="979"/>
        <v>0</v>
      </c>
      <c r="CP103" s="144">
        <f t="shared" si="979"/>
        <v>0</v>
      </c>
      <c r="CQ103" s="144">
        <f t="shared" si="979"/>
        <v>0</v>
      </c>
    </row>
    <row r="104" ht="14.25" customHeight="1" spans="1:95" x14ac:dyDescent="0.25">
      <c r="A104" s="85">
        <f>IF(ISBLANK(CT!A130),"",CT!A130)</f>
      </c>
      <c r="B104" s="143">
        <f>COCalc!AB103*100</f>
        <v>0</v>
      </c>
      <c r="C104" s="143">
        <f>COCalc!AC103*100</f>
        <v>0</v>
      </c>
      <c r="D104" s="143">
        <f>COCalc!AD103*100</f>
        <v>0</v>
      </c>
      <c r="E104" s="143">
        <f>COCalc!AE103*100</f>
        <v>0</v>
      </c>
      <c r="F104" s="143">
        <f>COCalc!AF103*100</f>
        <v>0</v>
      </c>
      <c r="G104" s="143">
        <f>COCalc!AG103*100</f>
        <v>0</v>
      </c>
      <c r="H104" s="144">
        <f t="shared" ref="H104:M104" si="980">IF($A104="","",IF(B$132,IF(B104&gt;=$K$3,"Y","N"),"--"))</f>
      </c>
      <c r="I104" s="144">
        <f t="shared" si="980"/>
      </c>
      <c r="J104" s="144">
        <f t="shared" si="980"/>
      </c>
      <c r="K104" s="144">
        <f t="shared" si="980"/>
      </c>
      <c r="L104" s="144">
        <f t="shared" si="980"/>
      </c>
      <c r="M104" s="144">
        <f t="shared" si="980"/>
      </c>
      <c r="N104" s="144">
        <f t="shared" ref="N104:S104" si="981">IF(B104&gt;=$K$3,1,0)</f>
        <v>0</v>
      </c>
      <c r="O104" s="144">
        <f t="shared" si="981"/>
        <v>0</v>
      </c>
      <c r="P104" s="144">
        <f t="shared" si="981"/>
        <v>0</v>
      </c>
      <c r="Q104" s="144">
        <f t="shared" si="981"/>
        <v>0</v>
      </c>
      <c r="R104" s="144">
        <f t="shared" si="981"/>
        <v>0</v>
      </c>
      <c r="S104" s="144">
        <f t="shared" si="981"/>
        <v>0</v>
      </c>
      <c r="T104" s="128"/>
      <c r="U104" s="143">
        <f>IF($A104="",0,LabActivity!AK130*100)</f>
        <v>0</v>
      </c>
      <c r="V104" s="143">
        <f>IF($A104="",0,LabActivity!AL130*100)</f>
        <v>0</v>
      </c>
      <c r="W104" s="143">
        <f>IF($A104="",0,LabActivity!AM130*100)</f>
        <v>0</v>
      </c>
      <c r="X104" s="143">
        <f>IF($A104="",0,LabActivity!AN130*100)</f>
        <v>0</v>
      </c>
      <c r="Y104" s="143">
        <f>IF($A104="",0,LabActivity!AO130*100)</f>
        <v>0</v>
      </c>
      <c r="Z104" s="143">
        <f>IF($A104="",0,LabActivity!AP130*100)</f>
        <v>0</v>
      </c>
      <c r="AA104" s="144">
        <f t="shared" ref="AA104:AF104" si="982">IF($A104="","",IF(U$132,IF(U104&gt;=$K$3,"Y","N"),"--"))</f>
      </c>
      <c r="AB104" s="144">
        <f t="shared" si="982"/>
      </c>
      <c r="AC104" s="144">
        <f t="shared" si="982"/>
      </c>
      <c r="AD104" s="144">
        <f t="shared" si="982"/>
      </c>
      <c r="AE104" s="144">
        <f t="shared" si="982"/>
      </c>
      <c r="AF104" s="144">
        <f t="shared" si="982"/>
      </c>
      <c r="AG104" s="144">
        <f t="shared" ref="AG104:AL104" si="983">IF(U104&gt;=$K$3,1,0)</f>
        <v>0</v>
      </c>
      <c r="AH104" s="144">
        <f t="shared" si="983"/>
        <v>0</v>
      </c>
      <c r="AI104" s="144">
        <f t="shared" si="983"/>
        <v>0</v>
      </c>
      <c r="AJ104" s="144">
        <f t="shared" si="983"/>
        <v>0</v>
      </c>
      <c r="AK104" s="144">
        <f t="shared" si="983"/>
        <v>0</v>
      </c>
      <c r="AL104" s="144">
        <f t="shared" si="983"/>
        <v>0</v>
      </c>
      <c r="AM104" s="128"/>
      <c r="AN104" s="143">
        <f>IF($A104="",0,COCalc!CC103*100)</f>
        <v>0</v>
      </c>
      <c r="AO104" s="143">
        <f>IF($A104="",0,COCalc!CD103*100)</f>
        <v>0</v>
      </c>
      <c r="AP104" s="143">
        <f>IF($A104="",0,COCalc!CE103*100)</f>
        <v>0</v>
      </c>
      <c r="AQ104" s="143">
        <f>IF($A104="",0,COCalc!CF103*100)</f>
        <v>0</v>
      </c>
      <c r="AR104" s="143">
        <f>IF($A104="",0,COCalc!CG103*100)</f>
        <v>0</v>
      </c>
      <c r="AS104" s="143">
        <f>IF($A104="",0,COCalc!CH103*100)</f>
        <v>0</v>
      </c>
      <c r="AT104" s="144">
        <f t="shared" ref="AT104:AY104" si="984">IF($A104="","",IF(AN$132,IF(AN104&gt;=$K$3,"Y","N"),"--"))</f>
      </c>
      <c r="AU104" s="144">
        <f t="shared" si="984"/>
      </c>
      <c r="AV104" s="144">
        <f t="shared" si="984"/>
      </c>
      <c r="AW104" s="144">
        <f t="shared" si="984"/>
      </c>
      <c r="AX104" s="144">
        <f t="shared" si="984"/>
      </c>
      <c r="AY104" s="144">
        <f t="shared" si="984"/>
      </c>
      <c r="AZ104" s="144">
        <f t="shared" ref="AZ104:BE104" si="985">IF(AN104&gt;=$K$3,1,0)</f>
        <v>0</v>
      </c>
      <c r="BA104" s="144">
        <f t="shared" si="985"/>
        <v>0</v>
      </c>
      <c r="BB104" s="144">
        <f t="shared" si="985"/>
        <v>0</v>
      </c>
      <c r="BC104" s="144">
        <f t="shared" si="985"/>
        <v>0</v>
      </c>
      <c r="BD104" s="144">
        <f t="shared" si="985"/>
        <v>0</v>
      </c>
      <c r="BE104" s="144">
        <f t="shared" si="985"/>
        <v>0</v>
      </c>
      <c r="BF104" s="145"/>
      <c r="BG104" s="143">
        <f>IF($A104="",0,COCalc_LabUnnorm!CC103*100)</f>
        <v>0</v>
      </c>
      <c r="BH104" s="143">
        <f>IF($A104="",0,COCalc_LabUnnorm!CD103*100)</f>
        <v>0</v>
      </c>
      <c r="BI104" s="143">
        <f>IF($A104="",0,COCalc_LabUnnorm!CE103*100)</f>
        <v>0</v>
      </c>
      <c r="BJ104" s="143">
        <f>IF($A104="",0,COCalc_LabUnnorm!CF103*100)</f>
        <v>0</v>
      </c>
      <c r="BK104" s="143">
        <f>IF($A104="",0,COCalc_LabUnnorm!CG103*100)</f>
        <v>0</v>
      </c>
      <c r="BL104" s="143">
        <f>IF($A104="",0,COCalc_LabUnnorm!CH103*100)</f>
        <v>0</v>
      </c>
      <c r="BM104" s="144">
        <f t="shared" ref="BM104:BR104" si="986">IF($A104="","",IF(BG$132,IF(BG104&gt;=$K$3,"Y","N"),"--"))</f>
      </c>
      <c r="BN104" s="144">
        <f t="shared" si="986"/>
      </c>
      <c r="BO104" s="144">
        <f t="shared" si="986"/>
      </c>
      <c r="BP104" s="144">
        <f t="shared" si="986"/>
      </c>
      <c r="BQ104" s="144">
        <f t="shared" si="986"/>
      </c>
      <c r="BR104" s="144">
        <f t="shared" si="986"/>
      </c>
      <c r="BS104" s="144">
        <f t="shared" ref="BS104:BX104" si="987">IF(BG104&gt;=$K$3,1,0)</f>
        <v>0</v>
      </c>
      <c r="BT104" s="144">
        <f t="shared" si="987"/>
        <v>0</v>
      </c>
      <c r="BU104" s="144">
        <f t="shared" si="987"/>
        <v>0</v>
      </c>
      <c r="BV104" s="144">
        <f t="shared" si="987"/>
        <v>0</v>
      </c>
      <c r="BW104" s="144">
        <f t="shared" si="987"/>
        <v>0</v>
      </c>
      <c r="BX104" s="144">
        <f t="shared" si="987"/>
        <v>0</v>
      </c>
      <c r="BY104" s="145"/>
      <c r="BZ104" s="143">
        <f t="array" ref="BZ104:CE104">B104:G104*$H$143:$M$143+U104:Z104*$H$144:$M$144</f>
        <v>0</v>
      </c>
      <c r="CA104" s="143">
        <v>0</v>
      </c>
      <c r="CB104" s="143">
        <v>0</v>
      </c>
      <c r="CC104" s="143">
        <v>0</v>
      </c>
      <c r="CD104" s="143">
        <v>0</v>
      </c>
      <c r="CE104" s="143">
        <v>0</v>
      </c>
      <c r="CF104" s="144">
        <f t="shared" ref="CF104:CK104" si="988">IF($A104="","",IF(BZ$132,IF(BZ104&gt;=$K$3,"Y","N"),"--"))</f>
      </c>
      <c r="CG104" s="144">
        <f t="shared" si="988"/>
      </c>
      <c r="CH104" s="144">
        <f t="shared" si="988"/>
      </c>
      <c r="CI104" s="144">
        <f t="shared" si="988"/>
      </c>
      <c r="CJ104" s="144">
        <f t="shared" si="988"/>
      </c>
      <c r="CK104" s="144">
        <f t="shared" si="988"/>
      </c>
      <c r="CL104" s="144">
        <f t="shared" ref="CL104:CQ104" si="989">IF(BZ104&gt;=$K$3,1,0)</f>
        <v>0</v>
      </c>
      <c r="CM104" s="144">
        <f t="shared" si="989"/>
        <v>0</v>
      </c>
      <c r="CN104" s="144">
        <f t="shared" si="989"/>
        <v>0</v>
      </c>
      <c r="CO104" s="144">
        <f t="shared" si="989"/>
        <v>0</v>
      </c>
      <c r="CP104" s="144">
        <f t="shared" si="989"/>
        <v>0</v>
      </c>
      <c r="CQ104" s="144">
        <f t="shared" si="989"/>
        <v>0</v>
      </c>
    </row>
    <row r="105" ht="14.25" customHeight="1" spans="1:95" x14ac:dyDescent="0.25">
      <c r="A105" s="85">
        <f>IF(ISBLANK(CT!A131),"",CT!A131)</f>
      </c>
      <c r="B105" s="143">
        <f>COCalc!AB104*100</f>
        <v>0</v>
      </c>
      <c r="C105" s="143">
        <f>COCalc!AC104*100</f>
        <v>0</v>
      </c>
      <c r="D105" s="143">
        <f>COCalc!AD104*100</f>
        <v>0</v>
      </c>
      <c r="E105" s="143">
        <f>COCalc!AE104*100</f>
        <v>0</v>
      </c>
      <c r="F105" s="143">
        <f>COCalc!AF104*100</f>
        <v>0</v>
      </c>
      <c r="G105" s="143">
        <f>COCalc!AG104*100</f>
        <v>0</v>
      </c>
      <c r="H105" s="144">
        <f t="shared" ref="H105:M105" si="990">IF($A105="","",IF(B$132,IF(B105&gt;=$K$3,"Y","N"),"--"))</f>
      </c>
      <c r="I105" s="144">
        <f t="shared" si="990"/>
      </c>
      <c r="J105" s="144">
        <f t="shared" si="990"/>
      </c>
      <c r="K105" s="144">
        <f t="shared" si="990"/>
      </c>
      <c r="L105" s="144">
        <f t="shared" si="990"/>
      </c>
      <c r="M105" s="144">
        <f t="shared" si="990"/>
      </c>
      <c r="N105" s="144">
        <f t="shared" ref="N105:S105" si="991">IF(B105&gt;=$K$3,1,0)</f>
        <v>0</v>
      </c>
      <c r="O105" s="144">
        <f t="shared" si="991"/>
        <v>0</v>
      </c>
      <c r="P105" s="144">
        <f t="shared" si="991"/>
        <v>0</v>
      </c>
      <c r="Q105" s="144">
        <f t="shared" si="991"/>
        <v>0</v>
      </c>
      <c r="R105" s="144">
        <f t="shared" si="991"/>
        <v>0</v>
      </c>
      <c r="S105" s="144">
        <f t="shared" si="991"/>
        <v>0</v>
      </c>
      <c r="T105" s="128"/>
      <c r="U105" s="143">
        <f>IF($A105="",0,LabActivity!AK131*100)</f>
        <v>0</v>
      </c>
      <c r="V105" s="143">
        <f>IF($A105="",0,LabActivity!AL131*100)</f>
        <v>0</v>
      </c>
      <c r="W105" s="143">
        <f>IF($A105="",0,LabActivity!AM131*100)</f>
        <v>0</v>
      </c>
      <c r="X105" s="143">
        <f>IF($A105="",0,LabActivity!AN131*100)</f>
        <v>0</v>
      </c>
      <c r="Y105" s="143">
        <f>IF($A105="",0,LabActivity!AO131*100)</f>
        <v>0</v>
      </c>
      <c r="Z105" s="143">
        <f>IF($A105="",0,LabActivity!AP131*100)</f>
        <v>0</v>
      </c>
      <c r="AA105" s="144">
        <f t="shared" ref="AA105:AF105" si="992">IF($A105="","",IF(U$132,IF(U105&gt;=$K$3,"Y","N"),"--"))</f>
      </c>
      <c r="AB105" s="144">
        <f t="shared" si="992"/>
      </c>
      <c r="AC105" s="144">
        <f t="shared" si="992"/>
      </c>
      <c r="AD105" s="144">
        <f t="shared" si="992"/>
      </c>
      <c r="AE105" s="144">
        <f t="shared" si="992"/>
      </c>
      <c r="AF105" s="144">
        <f t="shared" si="992"/>
      </c>
      <c r="AG105" s="144">
        <f t="shared" ref="AG105:AL105" si="993">IF(U105&gt;=$K$3,1,0)</f>
        <v>0</v>
      </c>
      <c r="AH105" s="144">
        <f t="shared" si="993"/>
        <v>0</v>
      </c>
      <c r="AI105" s="144">
        <f t="shared" si="993"/>
        <v>0</v>
      </c>
      <c r="AJ105" s="144">
        <f t="shared" si="993"/>
        <v>0</v>
      </c>
      <c r="AK105" s="144">
        <f t="shared" si="993"/>
        <v>0</v>
      </c>
      <c r="AL105" s="144">
        <f t="shared" si="993"/>
        <v>0</v>
      </c>
      <c r="AM105" s="128"/>
      <c r="AN105" s="143">
        <f>IF($A105="",0,COCalc!CC104*100)</f>
        <v>0</v>
      </c>
      <c r="AO105" s="143">
        <f>IF($A105="",0,COCalc!CD104*100)</f>
        <v>0</v>
      </c>
      <c r="AP105" s="143">
        <f>IF($A105="",0,COCalc!CE104*100)</f>
        <v>0</v>
      </c>
      <c r="AQ105" s="143">
        <f>IF($A105="",0,COCalc!CF104*100)</f>
        <v>0</v>
      </c>
      <c r="AR105" s="143">
        <f>IF($A105="",0,COCalc!CG104*100)</f>
        <v>0</v>
      </c>
      <c r="AS105" s="143">
        <f>IF($A105="",0,COCalc!CH104*100)</f>
        <v>0</v>
      </c>
      <c r="AT105" s="144">
        <f t="shared" ref="AT105:AY105" si="994">IF($A105="","",IF(AN$132,IF(AN105&gt;=$K$3,"Y","N"),"--"))</f>
      </c>
      <c r="AU105" s="144">
        <f t="shared" si="994"/>
      </c>
      <c r="AV105" s="144">
        <f t="shared" si="994"/>
      </c>
      <c r="AW105" s="144">
        <f t="shared" si="994"/>
      </c>
      <c r="AX105" s="144">
        <f t="shared" si="994"/>
      </c>
      <c r="AY105" s="144">
        <f t="shared" si="994"/>
      </c>
      <c r="AZ105" s="144">
        <f t="shared" ref="AZ105:BE105" si="995">IF(AN105&gt;=$K$3,1,0)</f>
        <v>0</v>
      </c>
      <c r="BA105" s="144">
        <f t="shared" si="995"/>
        <v>0</v>
      </c>
      <c r="BB105" s="144">
        <f t="shared" si="995"/>
        <v>0</v>
      </c>
      <c r="BC105" s="144">
        <f t="shared" si="995"/>
        <v>0</v>
      </c>
      <c r="BD105" s="144">
        <f t="shared" si="995"/>
        <v>0</v>
      </c>
      <c r="BE105" s="144">
        <f t="shared" si="995"/>
        <v>0</v>
      </c>
      <c r="BF105" s="145"/>
      <c r="BG105" s="143">
        <f>IF($A105="",0,COCalc_LabUnnorm!CC104*100)</f>
        <v>0</v>
      </c>
      <c r="BH105" s="143">
        <f>IF($A105="",0,COCalc_LabUnnorm!CD104*100)</f>
        <v>0</v>
      </c>
      <c r="BI105" s="143">
        <f>IF($A105="",0,COCalc_LabUnnorm!CE104*100)</f>
        <v>0</v>
      </c>
      <c r="BJ105" s="143">
        <f>IF($A105="",0,COCalc_LabUnnorm!CF104*100)</f>
        <v>0</v>
      </c>
      <c r="BK105" s="143">
        <f>IF($A105="",0,COCalc_LabUnnorm!CG104*100)</f>
        <v>0</v>
      </c>
      <c r="BL105" s="143">
        <f>IF($A105="",0,COCalc_LabUnnorm!CH104*100)</f>
        <v>0</v>
      </c>
      <c r="BM105" s="144">
        <f t="shared" ref="BM105:BR105" si="996">IF($A105="","",IF(BG$132,IF(BG105&gt;=$K$3,"Y","N"),"--"))</f>
      </c>
      <c r="BN105" s="144">
        <f t="shared" si="996"/>
      </c>
      <c r="BO105" s="144">
        <f t="shared" si="996"/>
      </c>
      <c r="BP105" s="144">
        <f t="shared" si="996"/>
      </c>
      <c r="BQ105" s="144">
        <f t="shared" si="996"/>
      </c>
      <c r="BR105" s="144">
        <f t="shared" si="996"/>
      </c>
      <c r="BS105" s="144">
        <f t="shared" ref="BS105:BX105" si="997">IF(BG105&gt;=$K$3,1,0)</f>
        <v>0</v>
      </c>
      <c r="BT105" s="144">
        <f t="shared" si="997"/>
        <v>0</v>
      </c>
      <c r="BU105" s="144">
        <f t="shared" si="997"/>
        <v>0</v>
      </c>
      <c r="BV105" s="144">
        <f t="shared" si="997"/>
        <v>0</v>
      </c>
      <c r="BW105" s="144">
        <f t="shared" si="997"/>
        <v>0</v>
      </c>
      <c r="BX105" s="144">
        <f t="shared" si="997"/>
        <v>0</v>
      </c>
      <c r="BY105" s="145"/>
      <c r="BZ105" s="143">
        <f t="array" ref="BZ105:CE105">B105:G105*$H$143:$M$143+U105:Z105*$H$144:$M$144</f>
        <v>0</v>
      </c>
      <c r="CA105" s="143">
        <v>0</v>
      </c>
      <c r="CB105" s="143">
        <v>0</v>
      </c>
      <c r="CC105" s="143">
        <v>0</v>
      </c>
      <c r="CD105" s="143">
        <v>0</v>
      </c>
      <c r="CE105" s="143">
        <v>0</v>
      </c>
      <c r="CF105" s="144">
        <f t="shared" ref="CF105:CK105" si="998">IF($A105="","",IF(BZ$132,IF(BZ105&gt;=$K$3,"Y","N"),"--"))</f>
      </c>
      <c r="CG105" s="144">
        <f t="shared" si="998"/>
      </c>
      <c r="CH105" s="144">
        <f t="shared" si="998"/>
      </c>
      <c r="CI105" s="144">
        <f t="shared" si="998"/>
      </c>
      <c r="CJ105" s="144">
        <f t="shared" si="998"/>
      </c>
      <c r="CK105" s="144">
        <f t="shared" si="998"/>
      </c>
      <c r="CL105" s="144">
        <f t="shared" ref="CL105:CQ105" si="999">IF(BZ105&gt;=$K$3,1,0)</f>
        <v>0</v>
      </c>
      <c r="CM105" s="144">
        <f t="shared" si="999"/>
        <v>0</v>
      </c>
      <c r="CN105" s="144">
        <f t="shared" si="999"/>
        <v>0</v>
      </c>
      <c r="CO105" s="144">
        <f t="shared" si="999"/>
        <v>0</v>
      </c>
      <c r="CP105" s="144">
        <f t="shared" si="999"/>
        <v>0</v>
      </c>
      <c r="CQ105" s="144">
        <f t="shared" si="999"/>
        <v>0</v>
      </c>
    </row>
    <row r="106" ht="14.25" customHeight="1" spans="1:95" x14ac:dyDescent="0.25">
      <c r="A106" s="85">
        <f>IF(ISBLANK(CT!A132),"",CT!A132)</f>
      </c>
      <c r="B106" s="143">
        <f>COCalc!AB105*100</f>
        <v>0</v>
      </c>
      <c r="C106" s="143">
        <f>COCalc!AC105*100</f>
        <v>0</v>
      </c>
      <c r="D106" s="143">
        <f>COCalc!AD105*100</f>
        <v>0</v>
      </c>
      <c r="E106" s="143">
        <f>COCalc!AE105*100</f>
        <v>0</v>
      </c>
      <c r="F106" s="143">
        <f>COCalc!AF105*100</f>
        <v>0</v>
      </c>
      <c r="G106" s="143">
        <f>COCalc!AG105*100</f>
        <v>0</v>
      </c>
      <c r="H106" s="144">
        <f t="shared" ref="H106:M106" si="1000">IF($A106="","",IF(B$132,IF(B106&gt;=$K$3,"Y","N"),"--"))</f>
      </c>
      <c r="I106" s="144">
        <f t="shared" si="1000"/>
      </c>
      <c r="J106" s="144">
        <f t="shared" si="1000"/>
      </c>
      <c r="K106" s="144">
        <f t="shared" si="1000"/>
      </c>
      <c r="L106" s="144">
        <f t="shared" si="1000"/>
      </c>
      <c r="M106" s="144">
        <f t="shared" si="1000"/>
      </c>
      <c r="N106" s="144">
        <f t="shared" ref="N106:S106" si="1001">IF(B106&gt;=$K$3,1,0)</f>
        <v>0</v>
      </c>
      <c r="O106" s="144">
        <f t="shared" si="1001"/>
        <v>0</v>
      </c>
      <c r="P106" s="144">
        <f t="shared" si="1001"/>
        <v>0</v>
      </c>
      <c r="Q106" s="144">
        <f t="shared" si="1001"/>
        <v>0</v>
      </c>
      <c r="R106" s="144">
        <f t="shared" si="1001"/>
        <v>0</v>
      </c>
      <c r="S106" s="144">
        <f t="shared" si="1001"/>
        <v>0</v>
      </c>
      <c r="T106" s="128"/>
      <c r="U106" s="143">
        <f>IF($A106="",0,LabActivity!AK132*100)</f>
        <v>0</v>
      </c>
      <c r="V106" s="143">
        <f>IF($A106="",0,LabActivity!AL132*100)</f>
        <v>0</v>
      </c>
      <c r="W106" s="143">
        <f>IF($A106="",0,LabActivity!AM132*100)</f>
        <v>0</v>
      </c>
      <c r="X106" s="143">
        <f>IF($A106="",0,LabActivity!AN132*100)</f>
        <v>0</v>
      </c>
      <c r="Y106" s="143">
        <f>IF($A106="",0,LabActivity!AO132*100)</f>
        <v>0</v>
      </c>
      <c r="Z106" s="143">
        <f>IF($A106="",0,LabActivity!AP132*100)</f>
        <v>0</v>
      </c>
      <c r="AA106" s="144">
        <f t="shared" ref="AA106:AF106" si="1002">IF($A106="","",IF(U$132,IF(U106&gt;=$K$3,"Y","N"),"--"))</f>
      </c>
      <c r="AB106" s="144">
        <f t="shared" si="1002"/>
      </c>
      <c r="AC106" s="144">
        <f t="shared" si="1002"/>
      </c>
      <c r="AD106" s="144">
        <f t="shared" si="1002"/>
      </c>
      <c r="AE106" s="144">
        <f t="shared" si="1002"/>
      </c>
      <c r="AF106" s="144">
        <f t="shared" si="1002"/>
      </c>
      <c r="AG106" s="144">
        <f t="shared" ref="AG106:AL106" si="1003">IF(U106&gt;=$K$3,1,0)</f>
        <v>0</v>
      </c>
      <c r="AH106" s="144">
        <f t="shared" si="1003"/>
        <v>0</v>
      </c>
      <c r="AI106" s="144">
        <f t="shared" si="1003"/>
        <v>0</v>
      </c>
      <c r="AJ106" s="144">
        <f t="shared" si="1003"/>
        <v>0</v>
      </c>
      <c r="AK106" s="144">
        <f t="shared" si="1003"/>
        <v>0</v>
      </c>
      <c r="AL106" s="144">
        <f t="shared" si="1003"/>
        <v>0</v>
      </c>
      <c r="AM106" s="128"/>
      <c r="AN106" s="143">
        <f>IF($A106="",0,COCalc!CC105*100)</f>
        <v>0</v>
      </c>
      <c r="AO106" s="143">
        <f>IF($A106="",0,COCalc!CD105*100)</f>
        <v>0</v>
      </c>
      <c r="AP106" s="143">
        <f>IF($A106="",0,COCalc!CE105*100)</f>
        <v>0</v>
      </c>
      <c r="AQ106" s="143">
        <f>IF($A106="",0,COCalc!CF105*100)</f>
        <v>0</v>
      </c>
      <c r="AR106" s="143">
        <f>IF($A106="",0,COCalc!CG105*100)</f>
        <v>0</v>
      </c>
      <c r="AS106" s="143">
        <f>IF($A106="",0,COCalc!CH105*100)</f>
        <v>0</v>
      </c>
      <c r="AT106" s="144">
        <f t="shared" ref="AT106:AY106" si="1004">IF($A106="","",IF(AN$132,IF(AN106&gt;=$K$3,"Y","N"),"--"))</f>
      </c>
      <c r="AU106" s="144">
        <f t="shared" si="1004"/>
      </c>
      <c r="AV106" s="144">
        <f t="shared" si="1004"/>
      </c>
      <c r="AW106" s="144">
        <f t="shared" si="1004"/>
      </c>
      <c r="AX106" s="144">
        <f t="shared" si="1004"/>
      </c>
      <c r="AY106" s="144">
        <f t="shared" si="1004"/>
      </c>
      <c r="AZ106" s="144">
        <f t="shared" ref="AZ106:BE106" si="1005">IF(AN106&gt;=$K$3,1,0)</f>
        <v>0</v>
      </c>
      <c r="BA106" s="144">
        <f t="shared" si="1005"/>
        <v>0</v>
      </c>
      <c r="BB106" s="144">
        <f t="shared" si="1005"/>
        <v>0</v>
      </c>
      <c r="BC106" s="144">
        <f t="shared" si="1005"/>
        <v>0</v>
      </c>
      <c r="BD106" s="144">
        <f t="shared" si="1005"/>
        <v>0</v>
      </c>
      <c r="BE106" s="144">
        <f t="shared" si="1005"/>
        <v>0</v>
      </c>
      <c r="BF106" s="145"/>
      <c r="BG106" s="143">
        <f>IF($A106="",0,COCalc_LabUnnorm!CC105*100)</f>
        <v>0</v>
      </c>
      <c r="BH106" s="143">
        <f>IF($A106="",0,COCalc_LabUnnorm!CD105*100)</f>
        <v>0</v>
      </c>
      <c r="BI106" s="143">
        <f>IF($A106="",0,COCalc_LabUnnorm!CE105*100)</f>
        <v>0</v>
      </c>
      <c r="BJ106" s="143">
        <f>IF($A106="",0,COCalc_LabUnnorm!CF105*100)</f>
        <v>0</v>
      </c>
      <c r="BK106" s="143">
        <f>IF($A106="",0,COCalc_LabUnnorm!CG105*100)</f>
        <v>0</v>
      </c>
      <c r="BL106" s="143">
        <f>IF($A106="",0,COCalc_LabUnnorm!CH105*100)</f>
        <v>0</v>
      </c>
      <c r="BM106" s="144">
        <f t="shared" ref="BM106:BR106" si="1006">IF($A106="","",IF(BG$132,IF(BG106&gt;=$K$3,"Y","N"),"--"))</f>
      </c>
      <c r="BN106" s="144">
        <f t="shared" si="1006"/>
      </c>
      <c r="BO106" s="144">
        <f t="shared" si="1006"/>
      </c>
      <c r="BP106" s="144">
        <f t="shared" si="1006"/>
      </c>
      <c r="BQ106" s="144">
        <f t="shared" si="1006"/>
      </c>
      <c r="BR106" s="144">
        <f t="shared" si="1006"/>
      </c>
      <c r="BS106" s="144">
        <f t="shared" ref="BS106:BX106" si="1007">IF(BG106&gt;=$K$3,1,0)</f>
        <v>0</v>
      </c>
      <c r="BT106" s="144">
        <f t="shared" si="1007"/>
        <v>0</v>
      </c>
      <c r="BU106" s="144">
        <f t="shared" si="1007"/>
        <v>0</v>
      </c>
      <c r="BV106" s="144">
        <f t="shared" si="1007"/>
        <v>0</v>
      </c>
      <c r="BW106" s="144">
        <f t="shared" si="1007"/>
        <v>0</v>
      </c>
      <c r="BX106" s="144">
        <f t="shared" si="1007"/>
        <v>0</v>
      </c>
      <c r="BY106" s="145"/>
      <c r="BZ106" s="143">
        <f t="array" ref="BZ106:CE106">B106:G106*$H$143:$M$143+U106:Z106*$H$144:$M$144</f>
        <v>0</v>
      </c>
      <c r="CA106" s="143">
        <v>0</v>
      </c>
      <c r="CB106" s="143">
        <v>0</v>
      </c>
      <c r="CC106" s="143">
        <v>0</v>
      </c>
      <c r="CD106" s="143">
        <v>0</v>
      </c>
      <c r="CE106" s="143">
        <v>0</v>
      </c>
      <c r="CF106" s="144">
        <f t="shared" ref="CF106:CK106" si="1008">IF($A106="","",IF(BZ$132,IF(BZ106&gt;=$K$3,"Y","N"),"--"))</f>
      </c>
      <c r="CG106" s="144">
        <f t="shared" si="1008"/>
      </c>
      <c r="CH106" s="144">
        <f t="shared" si="1008"/>
      </c>
      <c r="CI106" s="144">
        <f t="shared" si="1008"/>
      </c>
      <c r="CJ106" s="144">
        <f t="shared" si="1008"/>
      </c>
      <c r="CK106" s="144">
        <f t="shared" si="1008"/>
      </c>
      <c r="CL106" s="144">
        <f t="shared" ref="CL106:CQ106" si="1009">IF(BZ106&gt;=$K$3,1,0)</f>
        <v>0</v>
      </c>
      <c r="CM106" s="144">
        <f t="shared" si="1009"/>
        <v>0</v>
      </c>
      <c r="CN106" s="144">
        <f t="shared" si="1009"/>
        <v>0</v>
      </c>
      <c r="CO106" s="144">
        <f t="shared" si="1009"/>
        <v>0</v>
      </c>
      <c r="CP106" s="144">
        <f t="shared" si="1009"/>
        <v>0</v>
      </c>
      <c r="CQ106" s="144">
        <f t="shared" si="1009"/>
        <v>0</v>
      </c>
    </row>
    <row r="107" ht="14.25" customHeight="1" spans="1:95" x14ac:dyDescent="0.25">
      <c r="A107" s="85">
        <f>IF(ISBLANK(CT!A133),"",CT!A133)</f>
      </c>
      <c r="B107" s="143">
        <f>COCalc!AB106*100</f>
        <v>0</v>
      </c>
      <c r="C107" s="143">
        <f>COCalc!AC106*100</f>
        <v>0</v>
      </c>
      <c r="D107" s="143">
        <f>COCalc!AD106*100</f>
        <v>0</v>
      </c>
      <c r="E107" s="143">
        <f>COCalc!AE106*100</f>
        <v>0</v>
      </c>
      <c r="F107" s="143">
        <f>COCalc!AF106*100</f>
        <v>0</v>
      </c>
      <c r="G107" s="143">
        <f>COCalc!AG106*100</f>
        <v>0</v>
      </c>
      <c r="H107" s="144">
        <f t="shared" ref="H107:M107" si="1010">IF($A107="","",IF(B$132,IF(B107&gt;=$K$3,"Y","N"),"--"))</f>
      </c>
      <c r="I107" s="144">
        <f t="shared" si="1010"/>
      </c>
      <c r="J107" s="144">
        <f t="shared" si="1010"/>
      </c>
      <c r="K107" s="144">
        <f t="shared" si="1010"/>
      </c>
      <c r="L107" s="144">
        <f t="shared" si="1010"/>
      </c>
      <c r="M107" s="144">
        <f t="shared" si="1010"/>
      </c>
      <c r="N107" s="144">
        <f t="shared" ref="N107:S107" si="1011">IF(B107&gt;=$K$3,1,0)</f>
        <v>0</v>
      </c>
      <c r="O107" s="144">
        <f t="shared" si="1011"/>
        <v>0</v>
      </c>
      <c r="P107" s="144">
        <f t="shared" si="1011"/>
        <v>0</v>
      </c>
      <c r="Q107" s="144">
        <f t="shared" si="1011"/>
        <v>0</v>
      </c>
      <c r="R107" s="144">
        <f t="shared" si="1011"/>
        <v>0</v>
      </c>
      <c r="S107" s="144">
        <f t="shared" si="1011"/>
        <v>0</v>
      </c>
      <c r="T107" s="128"/>
      <c r="U107" s="143">
        <f>IF($A107="",0,LabActivity!AK133*100)</f>
        <v>0</v>
      </c>
      <c r="V107" s="143">
        <f>IF($A107="",0,LabActivity!AL133*100)</f>
        <v>0</v>
      </c>
      <c r="W107" s="143">
        <f>IF($A107="",0,LabActivity!AM133*100)</f>
        <v>0</v>
      </c>
      <c r="X107" s="143">
        <f>IF($A107="",0,LabActivity!AN133*100)</f>
        <v>0</v>
      </c>
      <c r="Y107" s="143">
        <f>IF($A107="",0,LabActivity!AO133*100)</f>
        <v>0</v>
      </c>
      <c r="Z107" s="143">
        <f>IF($A107="",0,LabActivity!AP133*100)</f>
        <v>0</v>
      </c>
      <c r="AA107" s="144">
        <f t="shared" ref="AA107:AF107" si="1012">IF($A107="","",IF(U$132,IF(U107&gt;=$K$3,"Y","N"),"--"))</f>
      </c>
      <c r="AB107" s="144">
        <f t="shared" si="1012"/>
      </c>
      <c r="AC107" s="144">
        <f t="shared" si="1012"/>
      </c>
      <c r="AD107" s="144">
        <f t="shared" si="1012"/>
      </c>
      <c r="AE107" s="144">
        <f t="shared" si="1012"/>
      </c>
      <c r="AF107" s="144">
        <f t="shared" si="1012"/>
      </c>
      <c r="AG107" s="144">
        <f t="shared" ref="AG107:AL107" si="1013">IF(U107&gt;=$K$3,1,0)</f>
        <v>0</v>
      </c>
      <c r="AH107" s="144">
        <f t="shared" si="1013"/>
        <v>0</v>
      </c>
      <c r="AI107" s="144">
        <f t="shared" si="1013"/>
        <v>0</v>
      </c>
      <c r="AJ107" s="144">
        <f t="shared" si="1013"/>
        <v>0</v>
      </c>
      <c r="AK107" s="144">
        <f t="shared" si="1013"/>
        <v>0</v>
      </c>
      <c r="AL107" s="144">
        <f t="shared" si="1013"/>
        <v>0</v>
      </c>
      <c r="AM107" s="128"/>
      <c r="AN107" s="143">
        <f>IF($A107="",0,COCalc!CC106*100)</f>
        <v>0</v>
      </c>
      <c r="AO107" s="143">
        <f>IF($A107="",0,COCalc!CD106*100)</f>
        <v>0</v>
      </c>
      <c r="AP107" s="143">
        <f>IF($A107="",0,COCalc!CE106*100)</f>
        <v>0</v>
      </c>
      <c r="AQ107" s="143">
        <f>IF($A107="",0,COCalc!CF106*100)</f>
        <v>0</v>
      </c>
      <c r="AR107" s="143">
        <f>IF($A107="",0,COCalc!CG106*100)</f>
        <v>0</v>
      </c>
      <c r="AS107" s="143">
        <f>IF($A107="",0,COCalc!CH106*100)</f>
        <v>0</v>
      </c>
      <c r="AT107" s="144">
        <f t="shared" ref="AT107:AY107" si="1014">IF($A107="","",IF(AN$132,IF(AN107&gt;=$K$3,"Y","N"),"--"))</f>
      </c>
      <c r="AU107" s="144">
        <f t="shared" si="1014"/>
      </c>
      <c r="AV107" s="144">
        <f t="shared" si="1014"/>
      </c>
      <c r="AW107" s="144">
        <f t="shared" si="1014"/>
      </c>
      <c r="AX107" s="144">
        <f t="shared" si="1014"/>
      </c>
      <c r="AY107" s="144">
        <f t="shared" si="1014"/>
      </c>
      <c r="AZ107" s="144">
        <f t="shared" ref="AZ107:BE107" si="1015">IF(AN107&gt;=$K$3,1,0)</f>
        <v>0</v>
      </c>
      <c r="BA107" s="144">
        <f t="shared" si="1015"/>
        <v>0</v>
      </c>
      <c r="BB107" s="144">
        <f t="shared" si="1015"/>
        <v>0</v>
      </c>
      <c r="BC107" s="144">
        <f t="shared" si="1015"/>
        <v>0</v>
      </c>
      <c r="BD107" s="144">
        <f t="shared" si="1015"/>
        <v>0</v>
      </c>
      <c r="BE107" s="144">
        <f t="shared" si="1015"/>
        <v>0</v>
      </c>
      <c r="BF107" s="145"/>
      <c r="BG107" s="143">
        <f>IF($A107="",0,COCalc_LabUnnorm!CC106*100)</f>
        <v>0</v>
      </c>
      <c r="BH107" s="143">
        <f>IF($A107="",0,COCalc_LabUnnorm!CD106*100)</f>
        <v>0</v>
      </c>
      <c r="BI107" s="143">
        <f>IF($A107="",0,COCalc_LabUnnorm!CE106*100)</f>
        <v>0</v>
      </c>
      <c r="BJ107" s="143">
        <f>IF($A107="",0,COCalc_LabUnnorm!CF106*100)</f>
        <v>0</v>
      </c>
      <c r="BK107" s="143">
        <f>IF($A107="",0,COCalc_LabUnnorm!CG106*100)</f>
        <v>0</v>
      </c>
      <c r="BL107" s="143">
        <f>IF($A107="",0,COCalc_LabUnnorm!CH106*100)</f>
        <v>0</v>
      </c>
      <c r="BM107" s="144">
        <f t="shared" ref="BM107:BR107" si="1016">IF($A107="","",IF(BG$132,IF(BG107&gt;=$K$3,"Y","N"),"--"))</f>
      </c>
      <c r="BN107" s="144">
        <f t="shared" si="1016"/>
      </c>
      <c r="BO107" s="144">
        <f t="shared" si="1016"/>
      </c>
      <c r="BP107" s="144">
        <f t="shared" si="1016"/>
      </c>
      <c r="BQ107" s="144">
        <f t="shared" si="1016"/>
      </c>
      <c r="BR107" s="144">
        <f t="shared" si="1016"/>
      </c>
      <c r="BS107" s="144">
        <f t="shared" ref="BS107:BX107" si="1017">IF(BG107&gt;=$K$3,1,0)</f>
        <v>0</v>
      </c>
      <c r="BT107" s="144">
        <f t="shared" si="1017"/>
        <v>0</v>
      </c>
      <c r="BU107" s="144">
        <f t="shared" si="1017"/>
        <v>0</v>
      </c>
      <c r="BV107" s="144">
        <f t="shared" si="1017"/>
        <v>0</v>
      </c>
      <c r="BW107" s="144">
        <f t="shared" si="1017"/>
        <v>0</v>
      </c>
      <c r="BX107" s="144">
        <f t="shared" si="1017"/>
        <v>0</v>
      </c>
      <c r="BY107" s="145"/>
      <c r="BZ107" s="143">
        <f t="array" ref="BZ107:CE107">B107:G107*$H$143:$M$143+U107:Z107*$H$144:$M$144</f>
        <v>0</v>
      </c>
      <c r="CA107" s="143">
        <v>0</v>
      </c>
      <c r="CB107" s="143">
        <v>0</v>
      </c>
      <c r="CC107" s="143">
        <v>0</v>
      </c>
      <c r="CD107" s="143">
        <v>0</v>
      </c>
      <c r="CE107" s="143">
        <v>0</v>
      </c>
      <c r="CF107" s="144">
        <f t="shared" ref="CF107:CK107" si="1018">IF($A107="","",IF(BZ$132,IF(BZ107&gt;=$K$3,"Y","N"),"--"))</f>
      </c>
      <c r="CG107" s="144">
        <f t="shared" si="1018"/>
      </c>
      <c r="CH107" s="144">
        <f t="shared" si="1018"/>
      </c>
      <c r="CI107" s="144">
        <f t="shared" si="1018"/>
      </c>
      <c r="CJ107" s="144">
        <f t="shared" si="1018"/>
      </c>
      <c r="CK107" s="144">
        <f t="shared" si="1018"/>
      </c>
      <c r="CL107" s="144">
        <f t="shared" ref="CL107:CQ107" si="1019">IF(BZ107&gt;=$K$3,1,0)</f>
        <v>0</v>
      </c>
      <c r="CM107" s="144">
        <f t="shared" si="1019"/>
        <v>0</v>
      </c>
      <c r="CN107" s="144">
        <f t="shared" si="1019"/>
        <v>0</v>
      </c>
      <c r="CO107" s="144">
        <f t="shared" si="1019"/>
        <v>0</v>
      </c>
      <c r="CP107" s="144">
        <f t="shared" si="1019"/>
        <v>0</v>
      </c>
      <c r="CQ107" s="144">
        <f t="shared" si="1019"/>
        <v>0</v>
      </c>
    </row>
    <row r="108" ht="14.25" customHeight="1" spans="1:95" x14ac:dyDescent="0.25">
      <c r="A108" s="85">
        <f>IF(ISBLANK(CT!A134),"",CT!A134)</f>
      </c>
      <c r="B108" s="143">
        <f>COCalc!AB107*100</f>
        <v>0</v>
      </c>
      <c r="C108" s="143">
        <f>COCalc!AC107*100</f>
        <v>0</v>
      </c>
      <c r="D108" s="143">
        <f>COCalc!AD107*100</f>
        <v>0</v>
      </c>
      <c r="E108" s="143">
        <f>COCalc!AE107*100</f>
        <v>0</v>
      </c>
      <c r="F108" s="143">
        <f>COCalc!AF107*100</f>
        <v>0</v>
      </c>
      <c r="G108" s="143">
        <f>COCalc!AG107*100</f>
        <v>0</v>
      </c>
      <c r="H108" s="144">
        <f t="shared" ref="H108:M108" si="1020">IF($A108="","",IF(B$132,IF(B108&gt;=$K$3,"Y","N"),"--"))</f>
      </c>
      <c r="I108" s="144">
        <f t="shared" si="1020"/>
      </c>
      <c r="J108" s="144">
        <f t="shared" si="1020"/>
      </c>
      <c r="K108" s="144">
        <f t="shared" si="1020"/>
      </c>
      <c r="L108" s="144">
        <f t="shared" si="1020"/>
      </c>
      <c r="M108" s="144">
        <f t="shared" si="1020"/>
      </c>
      <c r="N108" s="144">
        <f t="shared" ref="N108:S108" si="1021">IF(B108&gt;=$K$3,1,0)</f>
        <v>0</v>
      </c>
      <c r="O108" s="144">
        <f t="shared" si="1021"/>
        <v>0</v>
      </c>
      <c r="P108" s="144">
        <f t="shared" si="1021"/>
        <v>0</v>
      </c>
      <c r="Q108" s="144">
        <f t="shared" si="1021"/>
        <v>0</v>
      </c>
      <c r="R108" s="144">
        <f t="shared" si="1021"/>
        <v>0</v>
      </c>
      <c r="S108" s="144">
        <f t="shared" si="1021"/>
        <v>0</v>
      </c>
      <c r="T108" s="128"/>
      <c r="U108" s="143">
        <f>IF($A108="",0,LabActivity!AK134*100)</f>
        <v>0</v>
      </c>
      <c r="V108" s="143">
        <f>IF($A108="",0,LabActivity!AL134*100)</f>
        <v>0</v>
      </c>
      <c r="W108" s="143">
        <f>IF($A108="",0,LabActivity!AM134*100)</f>
        <v>0</v>
      </c>
      <c r="X108" s="143">
        <f>IF($A108="",0,LabActivity!AN134*100)</f>
        <v>0</v>
      </c>
      <c r="Y108" s="143">
        <f>IF($A108="",0,LabActivity!AO134*100)</f>
        <v>0</v>
      </c>
      <c r="Z108" s="143">
        <f>IF($A108="",0,LabActivity!AP134*100)</f>
        <v>0</v>
      </c>
      <c r="AA108" s="144">
        <f t="shared" ref="AA108:AF108" si="1022">IF($A108="","",IF(U$132,IF(U108&gt;=$K$3,"Y","N"),"--"))</f>
      </c>
      <c r="AB108" s="144">
        <f t="shared" si="1022"/>
      </c>
      <c r="AC108" s="144">
        <f t="shared" si="1022"/>
      </c>
      <c r="AD108" s="144">
        <f t="shared" si="1022"/>
      </c>
      <c r="AE108" s="144">
        <f t="shared" si="1022"/>
      </c>
      <c r="AF108" s="144">
        <f t="shared" si="1022"/>
      </c>
      <c r="AG108" s="144">
        <f t="shared" ref="AG108:AL108" si="1023">IF(U108&gt;=$K$3,1,0)</f>
        <v>0</v>
      </c>
      <c r="AH108" s="144">
        <f t="shared" si="1023"/>
        <v>0</v>
      </c>
      <c r="AI108" s="144">
        <f t="shared" si="1023"/>
        <v>0</v>
      </c>
      <c r="AJ108" s="144">
        <f t="shared" si="1023"/>
        <v>0</v>
      </c>
      <c r="AK108" s="144">
        <f t="shared" si="1023"/>
        <v>0</v>
      </c>
      <c r="AL108" s="144">
        <f t="shared" si="1023"/>
        <v>0</v>
      </c>
      <c r="AM108" s="128"/>
      <c r="AN108" s="143">
        <f>IF($A108="",0,COCalc!CC107*100)</f>
        <v>0</v>
      </c>
      <c r="AO108" s="143">
        <f>IF($A108="",0,COCalc!CD107*100)</f>
        <v>0</v>
      </c>
      <c r="AP108" s="143">
        <f>IF($A108="",0,COCalc!CE107*100)</f>
        <v>0</v>
      </c>
      <c r="AQ108" s="143">
        <f>IF($A108="",0,COCalc!CF107*100)</f>
        <v>0</v>
      </c>
      <c r="AR108" s="143">
        <f>IF($A108="",0,COCalc!CG107*100)</f>
        <v>0</v>
      </c>
      <c r="AS108" s="143">
        <f>IF($A108="",0,COCalc!CH107*100)</f>
        <v>0</v>
      </c>
      <c r="AT108" s="144">
        <f t="shared" ref="AT108:AY108" si="1024">IF($A108="","",IF(AN$132,IF(AN108&gt;=$K$3,"Y","N"),"--"))</f>
      </c>
      <c r="AU108" s="144">
        <f t="shared" si="1024"/>
      </c>
      <c r="AV108" s="144">
        <f t="shared" si="1024"/>
      </c>
      <c r="AW108" s="144">
        <f t="shared" si="1024"/>
      </c>
      <c r="AX108" s="144">
        <f t="shared" si="1024"/>
      </c>
      <c r="AY108" s="144">
        <f t="shared" si="1024"/>
      </c>
      <c r="AZ108" s="144">
        <f t="shared" ref="AZ108:BE108" si="1025">IF(AN108&gt;=$K$3,1,0)</f>
        <v>0</v>
      </c>
      <c r="BA108" s="144">
        <f t="shared" si="1025"/>
        <v>0</v>
      </c>
      <c r="BB108" s="144">
        <f t="shared" si="1025"/>
        <v>0</v>
      </c>
      <c r="BC108" s="144">
        <f t="shared" si="1025"/>
        <v>0</v>
      </c>
      <c r="BD108" s="144">
        <f t="shared" si="1025"/>
        <v>0</v>
      </c>
      <c r="BE108" s="144">
        <f t="shared" si="1025"/>
        <v>0</v>
      </c>
      <c r="BF108" s="145"/>
      <c r="BG108" s="143">
        <f>IF($A108="",0,COCalc_LabUnnorm!CC107*100)</f>
        <v>0</v>
      </c>
      <c r="BH108" s="143">
        <f>IF($A108="",0,COCalc_LabUnnorm!CD107*100)</f>
        <v>0</v>
      </c>
      <c r="BI108" s="143">
        <f>IF($A108="",0,COCalc_LabUnnorm!CE107*100)</f>
        <v>0</v>
      </c>
      <c r="BJ108" s="143">
        <f>IF($A108="",0,COCalc_LabUnnorm!CF107*100)</f>
        <v>0</v>
      </c>
      <c r="BK108" s="143">
        <f>IF($A108="",0,COCalc_LabUnnorm!CG107*100)</f>
        <v>0</v>
      </c>
      <c r="BL108" s="143">
        <f>IF($A108="",0,COCalc_LabUnnorm!CH107*100)</f>
        <v>0</v>
      </c>
      <c r="BM108" s="144">
        <f t="shared" ref="BM108:BR108" si="1026">IF($A108="","",IF(BG$132,IF(BG108&gt;=$K$3,"Y","N"),"--"))</f>
      </c>
      <c r="BN108" s="144">
        <f t="shared" si="1026"/>
      </c>
      <c r="BO108" s="144">
        <f t="shared" si="1026"/>
      </c>
      <c r="BP108" s="144">
        <f t="shared" si="1026"/>
      </c>
      <c r="BQ108" s="144">
        <f t="shared" si="1026"/>
      </c>
      <c r="BR108" s="144">
        <f t="shared" si="1026"/>
      </c>
      <c r="BS108" s="144">
        <f t="shared" ref="BS108:BX108" si="1027">IF(BG108&gt;=$K$3,1,0)</f>
        <v>0</v>
      </c>
      <c r="BT108" s="144">
        <f t="shared" si="1027"/>
        <v>0</v>
      </c>
      <c r="BU108" s="144">
        <f t="shared" si="1027"/>
        <v>0</v>
      </c>
      <c r="BV108" s="144">
        <f t="shared" si="1027"/>
        <v>0</v>
      </c>
      <c r="BW108" s="144">
        <f t="shared" si="1027"/>
        <v>0</v>
      </c>
      <c r="BX108" s="144">
        <f t="shared" si="1027"/>
        <v>0</v>
      </c>
      <c r="BY108" s="145"/>
      <c r="BZ108" s="143">
        <f t="array" ref="BZ108:CE108">B108:G108*$H$143:$M$143+U108:Z108*$H$144:$M$144</f>
        <v>0</v>
      </c>
      <c r="CA108" s="143">
        <v>0</v>
      </c>
      <c r="CB108" s="143">
        <v>0</v>
      </c>
      <c r="CC108" s="143">
        <v>0</v>
      </c>
      <c r="CD108" s="143">
        <v>0</v>
      </c>
      <c r="CE108" s="143">
        <v>0</v>
      </c>
      <c r="CF108" s="144">
        <f t="shared" ref="CF108:CK108" si="1028">IF($A108="","",IF(BZ$132,IF(BZ108&gt;=$K$3,"Y","N"),"--"))</f>
      </c>
      <c r="CG108" s="144">
        <f t="shared" si="1028"/>
      </c>
      <c r="CH108" s="144">
        <f t="shared" si="1028"/>
      </c>
      <c r="CI108" s="144">
        <f t="shared" si="1028"/>
      </c>
      <c r="CJ108" s="144">
        <f t="shared" si="1028"/>
      </c>
      <c r="CK108" s="144">
        <f t="shared" si="1028"/>
      </c>
      <c r="CL108" s="144">
        <f t="shared" ref="CL108:CQ108" si="1029">IF(BZ108&gt;=$K$3,1,0)</f>
        <v>0</v>
      </c>
      <c r="CM108" s="144">
        <f t="shared" si="1029"/>
        <v>0</v>
      </c>
      <c r="CN108" s="144">
        <f t="shared" si="1029"/>
        <v>0</v>
      </c>
      <c r="CO108" s="144">
        <f t="shared" si="1029"/>
        <v>0</v>
      </c>
      <c r="CP108" s="144">
        <f t="shared" si="1029"/>
        <v>0</v>
      </c>
      <c r="CQ108" s="144">
        <f t="shared" si="1029"/>
        <v>0</v>
      </c>
    </row>
    <row r="109" ht="14.25" customHeight="1" spans="1:95" x14ac:dyDescent="0.25">
      <c r="A109" s="85">
        <f>IF(ISBLANK(CT!A135),"",CT!A135)</f>
      </c>
      <c r="B109" s="143">
        <f>COCalc!AB108*100</f>
        <v>0</v>
      </c>
      <c r="C109" s="143">
        <f>COCalc!AC108*100</f>
        <v>0</v>
      </c>
      <c r="D109" s="143">
        <f>COCalc!AD108*100</f>
        <v>0</v>
      </c>
      <c r="E109" s="143">
        <f>COCalc!AE108*100</f>
        <v>0</v>
      </c>
      <c r="F109" s="143">
        <f>COCalc!AF108*100</f>
        <v>0</v>
      </c>
      <c r="G109" s="143">
        <f>COCalc!AG108*100</f>
        <v>0</v>
      </c>
      <c r="H109" s="144">
        <f t="shared" ref="H109:M109" si="1030">IF($A109="","",IF(B$132,IF(B109&gt;=$K$3,"Y","N"),"--"))</f>
      </c>
      <c r="I109" s="144">
        <f t="shared" si="1030"/>
      </c>
      <c r="J109" s="144">
        <f t="shared" si="1030"/>
      </c>
      <c r="K109" s="144">
        <f t="shared" si="1030"/>
      </c>
      <c r="L109" s="144">
        <f t="shared" si="1030"/>
      </c>
      <c r="M109" s="144">
        <f t="shared" si="1030"/>
      </c>
      <c r="N109" s="144">
        <f t="shared" ref="N109:S109" si="1031">IF(B109&gt;=$K$3,1,0)</f>
        <v>0</v>
      </c>
      <c r="O109" s="144">
        <f t="shared" si="1031"/>
        <v>0</v>
      </c>
      <c r="P109" s="144">
        <f t="shared" si="1031"/>
        <v>0</v>
      </c>
      <c r="Q109" s="144">
        <f t="shared" si="1031"/>
        <v>0</v>
      </c>
      <c r="R109" s="144">
        <f t="shared" si="1031"/>
        <v>0</v>
      </c>
      <c r="S109" s="144">
        <f t="shared" si="1031"/>
        <v>0</v>
      </c>
      <c r="T109" s="128"/>
      <c r="U109" s="143">
        <f>IF($A109="",0,LabActivity!AK135*100)</f>
        <v>0</v>
      </c>
      <c r="V109" s="143">
        <f>IF($A109="",0,LabActivity!AL135*100)</f>
        <v>0</v>
      </c>
      <c r="W109" s="143">
        <f>IF($A109="",0,LabActivity!AM135*100)</f>
        <v>0</v>
      </c>
      <c r="X109" s="143">
        <f>IF($A109="",0,LabActivity!AN135*100)</f>
        <v>0</v>
      </c>
      <c r="Y109" s="143">
        <f>IF($A109="",0,LabActivity!AO135*100)</f>
        <v>0</v>
      </c>
      <c r="Z109" s="143">
        <f>IF($A109="",0,LabActivity!AP135*100)</f>
        <v>0</v>
      </c>
      <c r="AA109" s="144">
        <f t="shared" ref="AA109:AF109" si="1032">IF($A109="","",IF(U$132,IF(U109&gt;=$K$3,"Y","N"),"--"))</f>
      </c>
      <c r="AB109" s="144">
        <f t="shared" si="1032"/>
      </c>
      <c r="AC109" s="144">
        <f t="shared" si="1032"/>
      </c>
      <c r="AD109" s="144">
        <f t="shared" si="1032"/>
      </c>
      <c r="AE109" s="144">
        <f t="shared" si="1032"/>
      </c>
      <c r="AF109" s="144">
        <f t="shared" si="1032"/>
      </c>
      <c r="AG109" s="144">
        <f t="shared" ref="AG109:AL109" si="1033">IF(U109&gt;=$K$3,1,0)</f>
        <v>0</v>
      </c>
      <c r="AH109" s="144">
        <f t="shared" si="1033"/>
        <v>0</v>
      </c>
      <c r="AI109" s="144">
        <f t="shared" si="1033"/>
        <v>0</v>
      </c>
      <c r="AJ109" s="144">
        <f t="shared" si="1033"/>
        <v>0</v>
      </c>
      <c r="AK109" s="144">
        <f t="shared" si="1033"/>
        <v>0</v>
      </c>
      <c r="AL109" s="144">
        <f t="shared" si="1033"/>
        <v>0</v>
      </c>
      <c r="AM109" s="128"/>
      <c r="AN109" s="143">
        <f>IF($A109="",0,COCalc!CC108*100)</f>
        <v>0</v>
      </c>
      <c r="AO109" s="143">
        <f>IF($A109="",0,COCalc!CD108*100)</f>
        <v>0</v>
      </c>
      <c r="AP109" s="143">
        <f>IF($A109="",0,COCalc!CE108*100)</f>
        <v>0</v>
      </c>
      <c r="AQ109" s="143">
        <f>IF($A109="",0,COCalc!CF108*100)</f>
        <v>0</v>
      </c>
      <c r="AR109" s="143">
        <f>IF($A109="",0,COCalc!CG108*100)</f>
        <v>0</v>
      </c>
      <c r="AS109" s="143">
        <f>IF($A109="",0,COCalc!CH108*100)</f>
        <v>0</v>
      </c>
      <c r="AT109" s="144">
        <f t="shared" ref="AT109:AY109" si="1034">IF($A109="","",IF(AN$132,IF(AN109&gt;=$K$3,"Y","N"),"--"))</f>
      </c>
      <c r="AU109" s="144">
        <f t="shared" si="1034"/>
      </c>
      <c r="AV109" s="144">
        <f t="shared" si="1034"/>
      </c>
      <c r="AW109" s="144">
        <f t="shared" si="1034"/>
      </c>
      <c r="AX109" s="144">
        <f t="shared" si="1034"/>
      </c>
      <c r="AY109" s="144">
        <f t="shared" si="1034"/>
      </c>
      <c r="AZ109" s="144">
        <f t="shared" ref="AZ109:BE109" si="1035">IF(AN109&gt;=$K$3,1,0)</f>
        <v>0</v>
      </c>
      <c r="BA109" s="144">
        <f t="shared" si="1035"/>
        <v>0</v>
      </c>
      <c r="BB109" s="144">
        <f t="shared" si="1035"/>
        <v>0</v>
      </c>
      <c r="BC109" s="144">
        <f t="shared" si="1035"/>
        <v>0</v>
      </c>
      <c r="BD109" s="144">
        <f t="shared" si="1035"/>
        <v>0</v>
      </c>
      <c r="BE109" s="144">
        <f t="shared" si="1035"/>
        <v>0</v>
      </c>
      <c r="BF109" s="145"/>
      <c r="BG109" s="143">
        <f>IF($A109="",0,COCalc_LabUnnorm!CC108*100)</f>
        <v>0</v>
      </c>
      <c r="BH109" s="143">
        <f>IF($A109="",0,COCalc_LabUnnorm!CD108*100)</f>
        <v>0</v>
      </c>
      <c r="BI109" s="143">
        <f>IF($A109="",0,COCalc_LabUnnorm!CE108*100)</f>
        <v>0</v>
      </c>
      <c r="BJ109" s="143">
        <f>IF($A109="",0,COCalc_LabUnnorm!CF108*100)</f>
        <v>0</v>
      </c>
      <c r="BK109" s="143">
        <f>IF($A109="",0,COCalc_LabUnnorm!CG108*100)</f>
        <v>0</v>
      </c>
      <c r="BL109" s="143">
        <f>IF($A109="",0,COCalc_LabUnnorm!CH108*100)</f>
        <v>0</v>
      </c>
      <c r="BM109" s="144">
        <f t="shared" ref="BM109:BR109" si="1036">IF($A109="","",IF(BG$132,IF(BG109&gt;=$K$3,"Y","N"),"--"))</f>
      </c>
      <c r="BN109" s="144">
        <f t="shared" si="1036"/>
      </c>
      <c r="BO109" s="144">
        <f t="shared" si="1036"/>
      </c>
      <c r="BP109" s="144">
        <f t="shared" si="1036"/>
      </c>
      <c r="BQ109" s="144">
        <f t="shared" si="1036"/>
      </c>
      <c r="BR109" s="144">
        <f t="shared" si="1036"/>
      </c>
      <c r="BS109" s="144">
        <f t="shared" ref="BS109:BX109" si="1037">IF(BG109&gt;=$K$3,1,0)</f>
        <v>0</v>
      </c>
      <c r="BT109" s="144">
        <f t="shared" si="1037"/>
        <v>0</v>
      </c>
      <c r="BU109" s="144">
        <f t="shared" si="1037"/>
        <v>0</v>
      </c>
      <c r="BV109" s="144">
        <f t="shared" si="1037"/>
        <v>0</v>
      </c>
      <c r="BW109" s="144">
        <f t="shared" si="1037"/>
        <v>0</v>
      </c>
      <c r="BX109" s="144">
        <f t="shared" si="1037"/>
        <v>0</v>
      </c>
      <c r="BY109" s="145"/>
      <c r="BZ109" s="143">
        <f t="array" ref="BZ109:CE109">B109:G109*$H$143:$M$143+U109:Z109*$H$144:$M$144</f>
        <v>0</v>
      </c>
      <c r="CA109" s="143">
        <v>0</v>
      </c>
      <c r="CB109" s="143">
        <v>0</v>
      </c>
      <c r="CC109" s="143">
        <v>0</v>
      </c>
      <c r="CD109" s="143">
        <v>0</v>
      </c>
      <c r="CE109" s="143">
        <v>0</v>
      </c>
      <c r="CF109" s="144">
        <f t="shared" ref="CF109:CK109" si="1038">IF($A109="","",IF(BZ$132,IF(BZ109&gt;=$K$3,"Y","N"),"--"))</f>
      </c>
      <c r="CG109" s="144">
        <f t="shared" si="1038"/>
      </c>
      <c r="CH109" s="144">
        <f t="shared" si="1038"/>
      </c>
      <c r="CI109" s="144">
        <f t="shared" si="1038"/>
      </c>
      <c r="CJ109" s="144">
        <f t="shared" si="1038"/>
      </c>
      <c r="CK109" s="144">
        <f t="shared" si="1038"/>
      </c>
      <c r="CL109" s="144">
        <f t="shared" ref="CL109:CQ109" si="1039">IF(BZ109&gt;=$K$3,1,0)</f>
        <v>0</v>
      </c>
      <c r="CM109" s="144">
        <f t="shared" si="1039"/>
        <v>0</v>
      </c>
      <c r="CN109" s="144">
        <f t="shared" si="1039"/>
        <v>0</v>
      </c>
      <c r="CO109" s="144">
        <f t="shared" si="1039"/>
        <v>0</v>
      </c>
      <c r="CP109" s="144">
        <f t="shared" si="1039"/>
        <v>0</v>
      </c>
      <c r="CQ109" s="144">
        <f t="shared" si="1039"/>
        <v>0</v>
      </c>
    </row>
    <row r="110" ht="14.25" customHeight="1" spans="1:95" x14ac:dyDescent="0.25">
      <c r="A110" s="85">
        <f>IF(ISBLANK(CT!A136),"",CT!A136)</f>
      </c>
      <c r="B110" s="143">
        <f>COCalc!AB109*100</f>
        <v>0</v>
      </c>
      <c r="C110" s="143">
        <f>COCalc!AC109*100</f>
        <v>0</v>
      </c>
      <c r="D110" s="143">
        <f>COCalc!AD109*100</f>
        <v>0</v>
      </c>
      <c r="E110" s="143">
        <f>COCalc!AE109*100</f>
        <v>0</v>
      </c>
      <c r="F110" s="143">
        <f>COCalc!AF109*100</f>
        <v>0</v>
      </c>
      <c r="G110" s="143">
        <f>COCalc!AG109*100</f>
        <v>0</v>
      </c>
      <c r="H110" s="144">
        <f t="shared" ref="H110:M110" si="1040">IF($A110="","",IF(B$132,IF(B110&gt;=$K$3,"Y","N"),"--"))</f>
      </c>
      <c r="I110" s="144">
        <f t="shared" si="1040"/>
      </c>
      <c r="J110" s="144">
        <f t="shared" si="1040"/>
      </c>
      <c r="K110" s="144">
        <f t="shared" si="1040"/>
      </c>
      <c r="L110" s="144">
        <f t="shared" si="1040"/>
      </c>
      <c r="M110" s="144">
        <f t="shared" si="1040"/>
      </c>
      <c r="N110" s="144">
        <f t="shared" ref="N110:S110" si="1041">IF(B110&gt;=$K$3,1,0)</f>
        <v>0</v>
      </c>
      <c r="O110" s="144">
        <f t="shared" si="1041"/>
        <v>0</v>
      </c>
      <c r="P110" s="144">
        <f t="shared" si="1041"/>
        <v>0</v>
      </c>
      <c r="Q110" s="144">
        <f t="shared" si="1041"/>
        <v>0</v>
      </c>
      <c r="R110" s="144">
        <f t="shared" si="1041"/>
        <v>0</v>
      </c>
      <c r="S110" s="144">
        <f t="shared" si="1041"/>
        <v>0</v>
      </c>
      <c r="T110" s="128"/>
      <c r="U110" s="143">
        <f>IF($A110="",0,LabActivity!AK136*100)</f>
        <v>0</v>
      </c>
      <c r="V110" s="143">
        <f>IF($A110="",0,LabActivity!AL136*100)</f>
        <v>0</v>
      </c>
      <c r="W110" s="143">
        <f>IF($A110="",0,LabActivity!AM136*100)</f>
        <v>0</v>
      </c>
      <c r="X110" s="143">
        <f>IF($A110="",0,LabActivity!AN136*100)</f>
        <v>0</v>
      </c>
      <c r="Y110" s="143">
        <f>IF($A110="",0,LabActivity!AO136*100)</f>
        <v>0</v>
      </c>
      <c r="Z110" s="143">
        <f>IF($A110="",0,LabActivity!AP136*100)</f>
        <v>0</v>
      </c>
      <c r="AA110" s="144">
        <f t="shared" ref="AA110:AF110" si="1042">IF($A110="","",IF(U$132,IF(U110&gt;=$K$3,"Y","N"),"--"))</f>
      </c>
      <c r="AB110" s="144">
        <f t="shared" si="1042"/>
      </c>
      <c r="AC110" s="144">
        <f t="shared" si="1042"/>
      </c>
      <c r="AD110" s="144">
        <f t="shared" si="1042"/>
      </c>
      <c r="AE110" s="144">
        <f t="shared" si="1042"/>
      </c>
      <c r="AF110" s="144">
        <f t="shared" si="1042"/>
      </c>
      <c r="AG110" s="144">
        <f t="shared" ref="AG110:AL110" si="1043">IF(U110&gt;=$K$3,1,0)</f>
        <v>0</v>
      </c>
      <c r="AH110" s="144">
        <f t="shared" si="1043"/>
        <v>0</v>
      </c>
      <c r="AI110" s="144">
        <f t="shared" si="1043"/>
        <v>0</v>
      </c>
      <c r="AJ110" s="144">
        <f t="shared" si="1043"/>
        <v>0</v>
      </c>
      <c r="AK110" s="144">
        <f t="shared" si="1043"/>
        <v>0</v>
      </c>
      <c r="AL110" s="144">
        <f t="shared" si="1043"/>
        <v>0</v>
      </c>
      <c r="AM110" s="128"/>
      <c r="AN110" s="143">
        <f>IF($A110="",0,COCalc!CC109*100)</f>
        <v>0</v>
      </c>
      <c r="AO110" s="143">
        <f>IF($A110="",0,COCalc!CD109*100)</f>
        <v>0</v>
      </c>
      <c r="AP110" s="143">
        <f>IF($A110="",0,COCalc!CE109*100)</f>
        <v>0</v>
      </c>
      <c r="AQ110" s="143">
        <f>IF($A110="",0,COCalc!CF109*100)</f>
        <v>0</v>
      </c>
      <c r="AR110" s="143">
        <f>IF($A110="",0,COCalc!CG109*100)</f>
        <v>0</v>
      </c>
      <c r="AS110" s="143">
        <f>IF($A110="",0,COCalc!CH109*100)</f>
        <v>0</v>
      </c>
      <c r="AT110" s="144">
        <f t="shared" ref="AT110:AY110" si="1044">IF($A110="","",IF(AN$132,IF(AN110&gt;=$K$3,"Y","N"),"--"))</f>
      </c>
      <c r="AU110" s="144">
        <f t="shared" si="1044"/>
      </c>
      <c r="AV110" s="144">
        <f t="shared" si="1044"/>
      </c>
      <c r="AW110" s="144">
        <f t="shared" si="1044"/>
      </c>
      <c r="AX110" s="144">
        <f t="shared" si="1044"/>
      </c>
      <c r="AY110" s="144">
        <f t="shared" si="1044"/>
      </c>
      <c r="AZ110" s="144">
        <f t="shared" ref="AZ110:BE110" si="1045">IF(AN110&gt;=$K$3,1,0)</f>
        <v>0</v>
      </c>
      <c r="BA110" s="144">
        <f t="shared" si="1045"/>
        <v>0</v>
      </c>
      <c r="BB110" s="144">
        <f t="shared" si="1045"/>
        <v>0</v>
      </c>
      <c r="BC110" s="144">
        <f t="shared" si="1045"/>
        <v>0</v>
      </c>
      <c r="BD110" s="144">
        <f t="shared" si="1045"/>
        <v>0</v>
      </c>
      <c r="BE110" s="144">
        <f t="shared" si="1045"/>
        <v>0</v>
      </c>
      <c r="BF110" s="145"/>
      <c r="BG110" s="143">
        <f>IF($A110="",0,COCalc_LabUnnorm!CC109*100)</f>
        <v>0</v>
      </c>
      <c r="BH110" s="143">
        <f>IF($A110="",0,COCalc_LabUnnorm!CD109*100)</f>
        <v>0</v>
      </c>
      <c r="BI110" s="143">
        <f>IF($A110="",0,COCalc_LabUnnorm!CE109*100)</f>
        <v>0</v>
      </c>
      <c r="BJ110" s="143">
        <f>IF($A110="",0,COCalc_LabUnnorm!CF109*100)</f>
        <v>0</v>
      </c>
      <c r="BK110" s="143">
        <f>IF($A110="",0,COCalc_LabUnnorm!CG109*100)</f>
        <v>0</v>
      </c>
      <c r="BL110" s="143">
        <f>IF($A110="",0,COCalc_LabUnnorm!CH109*100)</f>
        <v>0</v>
      </c>
      <c r="BM110" s="144">
        <f t="shared" ref="BM110:BR110" si="1046">IF($A110="","",IF(BG$132,IF(BG110&gt;=$K$3,"Y","N"),"--"))</f>
      </c>
      <c r="BN110" s="144">
        <f t="shared" si="1046"/>
      </c>
      <c r="BO110" s="144">
        <f t="shared" si="1046"/>
      </c>
      <c r="BP110" s="144">
        <f t="shared" si="1046"/>
      </c>
      <c r="BQ110" s="144">
        <f t="shared" si="1046"/>
      </c>
      <c r="BR110" s="144">
        <f t="shared" si="1046"/>
      </c>
      <c r="BS110" s="144">
        <f t="shared" ref="BS110:BX110" si="1047">IF(BG110&gt;=$K$3,1,0)</f>
        <v>0</v>
      </c>
      <c r="BT110" s="144">
        <f t="shared" si="1047"/>
        <v>0</v>
      </c>
      <c r="BU110" s="144">
        <f t="shared" si="1047"/>
        <v>0</v>
      </c>
      <c r="BV110" s="144">
        <f t="shared" si="1047"/>
        <v>0</v>
      </c>
      <c r="BW110" s="144">
        <f t="shared" si="1047"/>
        <v>0</v>
      </c>
      <c r="BX110" s="144">
        <f t="shared" si="1047"/>
        <v>0</v>
      </c>
      <c r="BY110" s="145"/>
      <c r="BZ110" s="143">
        <f t="array" ref="BZ110:CE110">B110:G110*$H$143:$M$143+U110:Z110*$H$144:$M$144</f>
        <v>0</v>
      </c>
      <c r="CA110" s="143">
        <v>0</v>
      </c>
      <c r="CB110" s="143">
        <v>0</v>
      </c>
      <c r="CC110" s="143">
        <v>0</v>
      </c>
      <c r="CD110" s="143">
        <v>0</v>
      </c>
      <c r="CE110" s="143">
        <v>0</v>
      </c>
      <c r="CF110" s="144">
        <f t="shared" ref="CF110:CK110" si="1048">IF($A110="","",IF(BZ$132,IF(BZ110&gt;=$K$3,"Y","N"),"--"))</f>
      </c>
      <c r="CG110" s="144">
        <f t="shared" si="1048"/>
      </c>
      <c r="CH110" s="144">
        <f t="shared" si="1048"/>
      </c>
      <c r="CI110" s="144">
        <f t="shared" si="1048"/>
      </c>
      <c r="CJ110" s="144">
        <f t="shared" si="1048"/>
      </c>
      <c r="CK110" s="144">
        <f t="shared" si="1048"/>
      </c>
      <c r="CL110" s="144">
        <f t="shared" ref="CL110:CQ110" si="1049">IF(BZ110&gt;=$K$3,1,0)</f>
        <v>0</v>
      </c>
      <c r="CM110" s="144">
        <f t="shared" si="1049"/>
        <v>0</v>
      </c>
      <c r="CN110" s="144">
        <f t="shared" si="1049"/>
        <v>0</v>
      </c>
      <c r="CO110" s="144">
        <f t="shared" si="1049"/>
        <v>0</v>
      </c>
      <c r="CP110" s="144">
        <f t="shared" si="1049"/>
        <v>0</v>
      </c>
      <c r="CQ110" s="144">
        <f t="shared" si="1049"/>
        <v>0</v>
      </c>
    </row>
    <row r="111" ht="14.25" customHeight="1" spans="1:95" x14ac:dyDescent="0.25">
      <c r="A111" s="85">
        <f>IF(ISBLANK(CT!A137),"",CT!A137)</f>
      </c>
      <c r="B111" s="143">
        <f>COCalc!AB110*100</f>
        <v>0</v>
      </c>
      <c r="C111" s="143">
        <f>COCalc!AC110*100</f>
        <v>0</v>
      </c>
      <c r="D111" s="143">
        <f>COCalc!AD110*100</f>
        <v>0</v>
      </c>
      <c r="E111" s="143">
        <f>COCalc!AE110*100</f>
        <v>0</v>
      </c>
      <c r="F111" s="143">
        <f>COCalc!AF110*100</f>
        <v>0</v>
      </c>
      <c r="G111" s="143">
        <f>COCalc!AG110*100</f>
        <v>0</v>
      </c>
      <c r="H111" s="144">
        <f t="shared" ref="H111:M111" si="1050">IF($A111="","",IF(B$132,IF(B111&gt;=$K$3,"Y","N"),"--"))</f>
      </c>
      <c r="I111" s="144">
        <f t="shared" si="1050"/>
      </c>
      <c r="J111" s="144">
        <f t="shared" si="1050"/>
      </c>
      <c r="K111" s="144">
        <f t="shared" si="1050"/>
      </c>
      <c r="L111" s="144">
        <f t="shared" si="1050"/>
      </c>
      <c r="M111" s="144">
        <f t="shared" si="1050"/>
      </c>
      <c r="N111" s="144">
        <f t="shared" ref="N111:S111" si="1051">IF(B111&gt;=$K$3,1,0)</f>
        <v>0</v>
      </c>
      <c r="O111" s="144">
        <f t="shared" si="1051"/>
        <v>0</v>
      </c>
      <c r="P111" s="144">
        <f t="shared" si="1051"/>
        <v>0</v>
      </c>
      <c r="Q111" s="144">
        <f t="shared" si="1051"/>
        <v>0</v>
      </c>
      <c r="R111" s="144">
        <f t="shared" si="1051"/>
        <v>0</v>
      </c>
      <c r="S111" s="144">
        <f t="shared" si="1051"/>
        <v>0</v>
      </c>
      <c r="T111" s="128"/>
      <c r="U111" s="143">
        <f>IF($A111="",0,LabActivity!AK137*100)</f>
        <v>0</v>
      </c>
      <c r="V111" s="143">
        <f>IF($A111="",0,LabActivity!AL137*100)</f>
        <v>0</v>
      </c>
      <c r="W111" s="143">
        <f>IF($A111="",0,LabActivity!AM137*100)</f>
        <v>0</v>
      </c>
      <c r="X111" s="143">
        <f>IF($A111="",0,LabActivity!AN137*100)</f>
        <v>0</v>
      </c>
      <c r="Y111" s="143">
        <f>IF($A111="",0,LabActivity!AO137*100)</f>
        <v>0</v>
      </c>
      <c r="Z111" s="143">
        <f>IF($A111="",0,LabActivity!AP137*100)</f>
        <v>0</v>
      </c>
      <c r="AA111" s="144">
        <f t="shared" ref="AA111:AF111" si="1052">IF($A111="","",IF(U$132,IF(U111&gt;=$K$3,"Y","N"),"--"))</f>
      </c>
      <c r="AB111" s="144">
        <f t="shared" si="1052"/>
      </c>
      <c r="AC111" s="144">
        <f t="shared" si="1052"/>
      </c>
      <c r="AD111" s="144">
        <f t="shared" si="1052"/>
      </c>
      <c r="AE111" s="144">
        <f t="shared" si="1052"/>
      </c>
      <c r="AF111" s="144">
        <f t="shared" si="1052"/>
      </c>
      <c r="AG111" s="144">
        <f t="shared" ref="AG111:AL111" si="1053">IF(U111&gt;=$K$3,1,0)</f>
        <v>0</v>
      </c>
      <c r="AH111" s="144">
        <f t="shared" si="1053"/>
        <v>0</v>
      </c>
      <c r="AI111" s="144">
        <f t="shared" si="1053"/>
        <v>0</v>
      </c>
      <c r="AJ111" s="144">
        <f t="shared" si="1053"/>
        <v>0</v>
      </c>
      <c r="AK111" s="144">
        <f t="shared" si="1053"/>
        <v>0</v>
      </c>
      <c r="AL111" s="144">
        <f t="shared" si="1053"/>
        <v>0</v>
      </c>
      <c r="AM111" s="128"/>
      <c r="AN111" s="143">
        <f>IF($A111="",0,COCalc!CC110*100)</f>
        <v>0</v>
      </c>
      <c r="AO111" s="143">
        <f>IF($A111="",0,COCalc!CD110*100)</f>
        <v>0</v>
      </c>
      <c r="AP111" s="143">
        <f>IF($A111="",0,COCalc!CE110*100)</f>
        <v>0</v>
      </c>
      <c r="AQ111" s="143">
        <f>IF($A111="",0,COCalc!CF110*100)</f>
        <v>0</v>
      </c>
      <c r="AR111" s="143">
        <f>IF($A111="",0,COCalc!CG110*100)</f>
        <v>0</v>
      </c>
      <c r="AS111" s="143">
        <f>IF($A111="",0,COCalc!CH110*100)</f>
        <v>0</v>
      </c>
      <c r="AT111" s="144">
        <f t="shared" ref="AT111:AY111" si="1054">IF($A111="","",IF(AN$132,IF(AN111&gt;=$K$3,"Y","N"),"--"))</f>
      </c>
      <c r="AU111" s="144">
        <f t="shared" si="1054"/>
      </c>
      <c r="AV111" s="144">
        <f t="shared" si="1054"/>
      </c>
      <c r="AW111" s="144">
        <f t="shared" si="1054"/>
      </c>
      <c r="AX111" s="144">
        <f t="shared" si="1054"/>
      </c>
      <c r="AY111" s="144">
        <f t="shared" si="1054"/>
      </c>
      <c r="AZ111" s="144">
        <f t="shared" ref="AZ111:BE111" si="1055">IF(AN111&gt;=$K$3,1,0)</f>
        <v>0</v>
      </c>
      <c r="BA111" s="144">
        <f t="shared" si="1055"/>
        <v>0</v>
      </c>
      <c r="BB111" s="144">
        <f t="shared" si="1055"/>
        <v>0</v>
      </c>
      <c r="BC111" s="144">
        <f t="shared" si="1055"/>
        <v>0</v>
      </c>
      <c r="BD111" s="144">
        <f t="shared" si="1055"/>
        <v>0</v>
      </c>
      <c r="BE111" s="144">
        <f t="shared" si="1055"/>
        <v>0</v>
      </c>
      <c r="BF111" s="145"/>
      <c r="BG111" s="143">
        <f>IF($A111="",0,COCalc_LabUnnorm!CC110*100)</f>
        <v>0</v>
      </c>
      <c r="BH111" s="143">
        <f>IF($A111="",0,COCalc_LabUnnorm!CD110*100)</f>
        <v>0</v>
      </c>
      <c r="BI111" s="143">
        <f>IF($A111="",0,COCalc_LabUnnorm!CE110*100)</f>
        <v>0</v>
      </c>
      <c r="BJ111" s="143">
        <f>IF($A111="",0,COCalc_LabUnnorm!CF110*100)</f>
        <v>0</v>
      </c>
      <c r="BK111" s="143">
        <f>IF($A111="",0,COCalc_LabUnnorm!CG110*100)</f>
        <v>0</v>
      </c>
      <c r="BL111" s="143">
        <f>IF($A111="",0,COCalc_LabUnnorm!CH110*100)</f>
        <v>0</v>
      </c>
      <c r="BM111" s="144">
        <f t="shared" ref="BM111:BR111" si="1056">IF($A111="","",IF(BG$132,IF(BG111&gt;=$K$3,"Y","N"),"--"))</f>
      </c>
      <c r="BN111" s="144">
        <f t="shared" si="1056"/>
      </c>
      <c r="BO111" s="144">
        <f t="shared" si="1056"/>
      </c>
      <c r="BP111" s="144">
        <f t="shared" si="1056"/>
      </c>
      <c r="BQ111" s="144">
        <f t="shared" si="1056"/>
      </c>
      <c r="BR111" s="144">
        <f t="shared" si="1056"/>
      </c>
      <c r="BS111" s="144">
        <f t="shared" ref="BS111:BX111" si="1057">IF(BG111&gt;=$K$3,1,0)</f>
        <v>0</v>
      </c>
      <c r="BT111" s="144">
        <f t="shared" si="1057"/>
        <v>0</v>
      </c>
      <c r="BU111" s="144">
        <f t="shared" si="1057"/>
        <v>0</v>
      </c>
      <c r="BV111" s="144">
        <f t="shared" si="1057"/>
        <v>0</v>
      </c>
      <c r="BW111" s="144">
        <f t="shared" si="1057"/>
        <v>0</v>
      </c>
      <c r="BX111" s="144">
        <f t="shared" si="1057"/>
        <v>0</v>
      </c>
      <c r="BY111" s="145"/>
      <c r="BZ111" s="143">
        <f t="array" ref="BZ111:CE111">B111:G111*$H$143:$M$143+U111:Z111*$H$144:$M$144</f>
        <v>0</v>
      </c>
      <c r="CA111" s="143">
        <v>0</v>
      </c>
      <c r="CB111" s="143">
        <v>0</v>
      </c>
      <c r="CC111" s="143">
        <v>0</v>
      </c>
      <c r="CD111" s="143">
        <v>0</v>
      </c>
      <c r="CE111" s="143">
        <v>0</v>
      </c>
      <c r="CF111" s="144">
        <f t="shared" ref="CF111:CK111" si="1058">IF($A111="","",IF(BZ$132,IF(BZ111&gt;=$K$3,"Y","N"),"--"))</f>
      </c>
      <c r="CG111" s="144">
        <f t="shared" si="1058"/>
      </c>
      <c r="CH111" s="144">
        <f t="shared" si="1058"/>
      </c>
      <c r="CI111" s="144">
        <f t="shared" si="1058"/>
      </c>
      <c r="CJ111" s="144">
        <f t="shared" si="1058"/>
      </c>
      <c r="CK111" s="144">
        <f t="shared" si="1058"/>
      </c>
      <c r="CL111" s="144">
        <f t="shared" ref="CL111:CQ111" si="1059">IF(BZ111&gt;=$K$3,1,0)</f>
        <v>0</v>
      </c>
      <c r="CM111" s="144">
        <f t="shared" si="1059"/>
        <v>0</v>
      </c>
      <c r="CN111" s="144">
        <f t="shared" si="1059"/>
        <v>0</v>
      </c>
      <c r="CO111" s="144">
        <f t="shared" si="1059"/>
        <v>0</v>
      </c>
      <c r="CP111" s="144">
        <f t="shared" si="1059"/>
        <v>0</v>
      </c>
      <c r="CQ111" s="144">
        <f t="shared" si="1059"/>
        <v>0</v>
      </c>
    </row>
    <row r="112" ht="14.25" customHeight="1" spans="1:95" x14ac:dyDescent="0.25">
      <c r="A112" s="85">
        <f>IF(ISBLANK(CT!A138),"",CT!A138)</f>
      </c>
      <c r="B112" s="143">
        <f>COCalc!AB111*100</f>
        <v>0</v>
      </c>
      <c r="C112" s="143">
        <f>COCalc!AC111*100</f>
        <v>0</v>
      </c>
      <c r="D112" s="143">
        <f>COCalc!AD111*100</f>
        <v>0</v>
      </c>
      <c r="E112" s="143">
        <f>COCalc!AE111*100</f>
        <v>0</v>
      </c>
      <c r="F112" s="143">
        <f>COCalc!AF111*100</f>
        <v>0</v>
      </c>
      <c r="G112" s="143">
        <f>COCalc!AG111*100</f>
        <v>0</v>
      </c>
      <c r="H112" s="144">
        <f t="shared" ref="H112:M112" si="1060">IF($A112="","",IF(B$132,IF(B112&gt;=$K$3,"Y","N"),"--"))</f>
      </c>
      <c r="I112" s="144">
        <f t="shared" si="1060"/>
      </c>
      <c r="J112" s="144">
        <f t="shared" si="1060"/>
      </c>
      <c r="K112" s="144">
        <f t="shared" si="1060"/>
      </c>
      <c r="L112" s="144">
        <f t="shared" si="1060"/>
      </c>
      <c r="M112" s="144">
        <f t="shared" si="1060"/>
      </c>
      <c r="N112" s="144">
        <f t="shared" ref="N112:S112" si="1061">IF(B112&gt;=$K$3,1,0)</f>
        <v>0</v>
      </c>
      <c r="O112" s="144">
        <f t="shared" si="1061"/>
        <v>0</v>
      </c>
      <c r="P112" s="144">
        <f t="shared" si="1061"/>
        <v>0</v>
      </c>
      <c r="Q112" s="144">
        <f t="shared" si="1061"/>
        <v>0</v>
      </c>
      <c r="R112" s="144">
        <f t="shared" si="1061"/>
        <v>0</v>
      </c>
      <c r="S112" s="144">
        <f t="shared" si="1061"/>
        <v>0</v>
      </c>
      <c r="T112" s="128"/>
      <c r="U112" s="143">
        <f>IF($A112="",0,LabActivity!AK138*100)</f>
        <v>0</v>
      </c>
      <c r="V112" s="143">
        <f>IF($A112="",0,LabActivity!AL138*100)</f>
        <v>0</v>
      </c>
      <c r="W112" s="143">
        <f>IF($A112="",0,LabActivity!AM138*100)</f>
        <v>0</v>
      </c>
      <c r="X112" s="143">
        <f>IF($A112="",0,LabActivity!AN138*100)</f>
        <v>0</v>
      </c>
      <c r="Y112" s="143">
        <f>IF($A112="",0,LabActivity!AO138*100)</f>
        <v>0</v>
      </c>
      <c r="Z112" s="143">
        <f>IF($A112="",0,LabActivity!AP138*100)</f>
        <v>0</v>
      </c>
      <c r="AA112" s="144">
        <f t="shared" ref="AA112:AF112" si="1062">IF($A112="","",IF(U$132,IF(U112&gt;=$K$3,"Y","N"),"--"))</f>
      </c>
      <c r="AB112" s="144">
        <f t="shared" si="1062"/>
      </c>
      <c r="AC112" s="144">
        <f t="shared" si="1062"/>
      </c>
      <c r="AD112" s="144">
        <f t="shared" si="1062"/>
      </c>
      <c r="AE112" s="144">
        <f t="shared" si="1062"/>
      </c>
      <c r="AF112" s="144">
        <f t="shared" si="1062"/>
      </c>
      <c r="AG112" s="144">
        <f t="shared" ref="AG112:AL112" si="1063">IF(U112&gt;=$K$3,1,0)</f>
        <v>0</v>
      </c>
      <c r="AH112" s="144">
        <f t="shared" si="1063"/>
        <v>0</v>
      </c>
      <c r="AI112" s="144">
        <f t="shared" si="1063"/>
        <v>0</v>
      </c>
      <c r="AJ112" s="144">
        <f t="shared" si="1063"/>
        <v>0</v>
      </c>
      <c r="AK112" s="144">
        <f t="shared" si="1063"/>
        <v>0</v>
      </c>
      <c r="AL112" s="144">
        <f t="shared" si="1063"/>
        <v>0</v>
      </c>
      <c r="AM112" s="128"/>
      <c r="AN112" s="143">
        <f>IF($A112="",0,COCalc!CC111*100)</f>
        <v>0</v>
      </c>
      <c r="AO112" s="143">
        <f>IF($A112="",0,COCalc!CD111*100)</f>
        <v>0</v>
      </c>
      <c r="AP112" s="143">
        <f>IF($A112="",0,COCalc!CE111*100)</f>
        <v>0</v>
      </c>
      <c r="AQ112" s="143">
        <f>IF($A112="",0,COCalc!CF111*100)</f>
        <v>0</v>
      </c>
      <c r="AR112" s="143">
        <f>IF($A112="",0,COCalc!CG111*100)</f>
        <v>0</v>
      </c>
      <c r="AS112" s="143">
        <f>IF($A112="",0,COCalc!CH111*100)</f>
        <v>0</v>
      </c>
      <c r="AT112" s="144">
        <f t="shared" ref="AT112:AY112" si="1064">IF($A112="","",IF(AN$132,IF(AN112&gt;=$K$3,"Y","N"),"--"))</f>
      </c>
      <c r="AU112" s="144">
        <f t="shared" si="1064"/>
      </c>
      <c r="AV112" s="144">
        <f t="shared" si="1064"/>
      </c>
      <c r="AW112" s="144">
        <f t="shared" si="1064"/>
      </c>
      <c r="AX112" s="144">
        <f t="shared" si="1064"/>
      </c>
      <c r="AY112" s="144">
        <f t="shared" si="1064"/>
      </c>
      <c r="AZ112" s="144">
        <f t="shared" ref="AZ112:BE112" si="1065">IF(AN112&gt;=$K$3,1,0)</f>
        <v>0</v>
      </c>
      <c r="BA112" s="144">
        <f t="shared" si="1065"/>
        <v>0</v>
      </c>
      <c r="BB112" s="144">
        <f t="shared" si="1065"/>
        <v>0</v>
      </c>
      <c r="BC112" s="144">
        <f t="shared" si="1065"/>
        <v>0</v>
      </c>
      <c r="BD112" s="144">
        <f t="shared" si="1065"/>
        <v>0</v>
      </c>
      <c r="BE112" s="144">
        <f t="shared" si="1065"/>
        <v>0</v>
      </c>
      <c r="BF112" s="145"/>
      <c r="BG112" s="143">
        <f>IF($A112="",0,COCalc_LabUnnorm!CC111*100)</f>
        <v>0</v>
      </c>
      <c r="BH112" s="143">
        <f>IF($A112="",0,COCalc_LabUnnorm!CD111*100)</f>
        <v>0</v>
      </c>
      <c r="BI112" s="143">
        <f>IF($A112="",0,COCalc_LabUnnorm!CE111*100)</f>
        <v>0</v>
      </c>
      <c r="BJ112" s="143">
        <f>IF($A112="",0,COCalc_LabUnnorm!CF111*100)</f>
        <v>0</v>
      </c>
      <c r="BK112" s="143">
        <f>IF($A112="",0,COCalc_LabUnnorm!CG111*100)</f>
        <v>0</v>
      </c>
      <c r="BL112" s="143">
        <f>IF($A112="",0,COCalc_LabUnnorm!CH111*100)</f>
        <v>0</v>
      </c>
      <c r="BM112" s="144">
        <f t="shared" ref="BM112:BR112" si="1066">IF($A112="","",IF(BG$132,IF(BG112&gt;=$K$3,"Y","N"),"--"))</f>
      </c>
      <c r="BN112" s="144">
        <f t="shared" si="1066"/>
      </c>
      <c r="BO112" s="144">
        <f t="shared" si="1066"/>
      </c>
      <c r="BP112" s="144">
        <f t="shared" si="1066"/>
      </c>
      <c r="BQ112" s="144">
        <f t="shared" si="1066"/>
      </c>
      <c r="BR112" s="144">
        <f t="shared" si="1066"/>
      </c>
      <c r="BS112" s="144">
        <f t="shared" ref="BS112:BX112" si="1067">IF(BG112&gt;=$K$3,1,0)</f>
        <v>0</v>
      </c>
      <c r="BT112" s="144">
        <f t="shared" si="1067"/>
        <v>0</v>
      </c>
      <c r="BU112" s="144">
        <f t="shared" si="1067"/>
        <v>0</v>
      </c>
      <c r="BV112" s="144">
        <f t="shared" si="1067"/>
        <v>0</v>
      </c>
      <c r="BW112" s="144">
        <f t="shared" si="1067"/>
        <v>0</v>
      </c>
      <c r="BX112" s="144">
        <f t="shared" si="1067"/>
        <v>0</v>
      </c>
      <c r="BY112" s="145"/>
      <c r="BZ112" s="143">
        <f t="array" ref="BZ112:CE112">B112:G112*$H$143:$M$143+U112:Z112*$H$144:$M$144</f>
        <v>0</v>
      </c>
      <c r="CA112" s="143">
        <v>0</v>
      </c>
      <c r="CB112" s="143">
        <v>0</v>
      </c>
      <c r="CC112" s="143">
        <v>0</v>
      </c>
      <c r="CD112" s="143">
        <v>0</v>
      </c>
      <c r="CE112" s="143">
        <v>0</v>
      </c>
      <c r="CF112" s="144">
        <f t="shared" ref="CF112:CK112" si="1068">IF($A112="","",IF(BZ$132,IF(BZ112&gt;=$K$3,"Y","N"),"--"))</f>
      </c>
      <c r="CG112" s="144">
        <f t="shared" si="1068"/>
      </c>
      <c r="CH112" s="144">
        <f t="shared" si="1068"/>
      </c>
      <c r="CI112" s="144">
        <f t="shared" si="1068"/>
      </c>
      <c r="CJ112" s="144">
        <f t="shared" si="1068"/>
      </c>
      <c r="CK112" s="144">
        <f t="shared" si="1068"/>
      </c>
      <c r="CL112" s="144">
        <f t="shared" ref="CL112:CQ112" si="1069">IF(BZ112&gt;=$K$3,1,0)</f>
        <v>0</v>
      </c>
      <c r="CM112" s="144">
        <f t="shared" si="1069"/>
        <v>0</v>
      </c>
      <c r="CN112" s="144">
        <f t="shared" si="1069"/>
        <v>0</v>
      </c>
      <c r="CO112" s="144">
        <f t="shared" si="1069"/>
        <v>0</v>
      </c>
      <c r="CP112" s="144">
        <f t="shared" si="1069"/>
        <v>0</v>
      </c>
      <c r="CQ112" s="144">
        <f t="shared" si="1069"/>
        <v>0</v>
      </c>
    </row>
    <row r="113" ht="14.25" customHeight="1" spans="1:95" x14ac:dyDescent="0.25">
      <c r="A113" s="85">
        <f>IF(ISBLANK(CT!A139),"",CT!A139)</f>
      </c>
      <c r="B113" s="143">
        <f>COCalc!AB112*100</f>
        <v>0</v>
      </c>
      <c r="C113" s="143">
        <f>COCalc!AC112*100</f>
        <v>0</v>
      </c>
      <c r="D113" s="143">
        <f>COCalc!AD112*100</f>
        <v>0</v>
      </c>
      <c r="E113" s="143">
        <f>COCalc!AE112*100</f>
        <v>0</v>
      </c>
      <c r="F113" s="143">
        <f>COCalc!AF112*100</f>
        <v>0</v>
      </c>
      <c r="G113" s="143">
        <f>COCalc!AG112*100</f>
        <v>0</v>
      </c>
      <c r="H113" s="144">
        <f t="shared" ref="H113:M113" si="1070">IF($A113="","",IF(B$132,IF(B113&gt;=$K$3,"Y","N"),"--"))</f>
      </c>
      <c r="I113" s="144">
        <f t="shared" si="1070"/>
      </c>
      <c r="J113" s="144">
        <f t="shared" si="1070"/>
      </c>
      <c r="K113" s="144">
        <f t="shared" si="1070"/>
      </c>
      <c r="L113" s="144">
        <f t="shared" si="1070"/>
      </c>
      <c r="M113" s="144">
        <f t="shared" si="1070"/>
      </c>
      <c r="N113" s="144">
        <f t="shared" ref="N113:S113" si="1071">IF(B113&gt;=$K$3,1,0)</f>
        <v>0</v>
      </c>
      <c r="O113" s="144">
        <f t="shared" si="1071"/>
        <v>0</v>
      </c>
      <c r="P113" s="144">
        <f t="shared" si="1071"/>
        <v>0</v>
      </c>
      <c r="Q113" s="144">
        <f t="shared" si="1071"/>
        <v>0</v>
      </c>
      <c r="R113" s="144">
        <f t="shared" si="1071"/>
        <v>0</v>
      </c>
      <c r="S113" s="144">
        <f t="shared" si="1071"/>
        <v>0</v>
      </c>
      <c r="T113" s="128"/>
      <c r="U113" s="143">
        <f>IF($A113="",0,LabActivity!AK139*100)</f>
        <v>0</v>
      </c>
      <c r="V113" s="143">
        <f>IF($A113="",0,LabActivity!AL139*100)</f>
        <v>0</v>
      </c>
      <c r="W113" s="143">
        <f>IF($A113="",0,LabActivity!AM139*100)</f>
        <v>0</v>
      </c>
      <c r="X113" s="143">
        <f>IF($A113="",0,LabActivity!AN139*100)</f>
        <v>0</v>
      </c>
      <c r="Y113" s="143">
        <f>IF($A113="",0,LabActivity!AO139*100)</f>
        <v>0</v>
      </c>
      <c r="Z113" s="143">
        <f>IF($A113="",0,LabActivity!AP139*100)</f>
        <v>0</v>
      </c>
      <c r="AA113" s="144">
        <f t="shared" ref="AA113:AF113" si="1072">IF($A113="","",IF(U$132,IF(U113&gt;=$K$3,"Y","N"),"--"))</f>
      </c>
      <c r="AB113" s="144">
        <f t="shared" si="1072"/>
      </c>
      <c r="AC113" s="144">
        <f t="shared" si="1072"/>
      </c>
      <c r="AD113" s="144">
        <f t="shared" si="1072"/>
      </c>
      <c r="AE113" s="144">
        <f t="shared" si="1072"/>
      </c>
      <c r="AF113" s="144">
        <f t="shared" si="1072"/>
      </c>
      <c r="AG113" s="144">
        <f t="shared" ref="AG113:AL113" si="1073">IF(U113&gt;=$K$3,1,0)</f>
        <v>0</v>
      </c>
      <c r="AH113" s="144">
        <f t="shared" si="1073"/>
        <v>0</v>
      </c>
      <c r="AI113" s="144">
        <f t="shared" si="1073"/>
        <v>0</v>
      </c>
      <c r="AJ113" s="144">
        <f t="shared" si="1073"/>
        <v>0</v>
      </c>
      <c r="AK113" s="144">
        <f t="shared" si="1073"/>
        <v>0</v>
      </c>
      <c r="AL113" s="144">
        <f t="shared" si="1073"/>
        <v>0</v>
      </c>
      <c r="AM113" s="128"/>
      <c r="AN113" s="143">
        <f>IF($A113="",0,COCalc!CC112*100)</f>
        <v>0</v>
      </c>
      <c r="AO113" s="143">
        <f>IF($A113="",0,COCalc!CD112*100)</f>
        <v>0</v>
      </c>
      <c r="AP113" s="143">
        <f>IF($A113="",0,COCalc!CE112*100)</f>
        <v>0</v>
      </c>
      <c r="AQ113" s="143">
        <f>IF($A113="",0,COCalc!CF112*100)</f>
        <v>0</v>
      </c>
      <c r="AR113" s="143">
        <f>IF($A113="",0,COCalc!CG112*100)</f>
        <v>0</v>
      </c>
      <c r="AS113" s="143">
        <f>IF($A113="",0,COCalc!CH112*100)</f>
        <v>0</v>
      </c>
      <c r="AT113" s="144">
        <f t="shared" ref="AT113:AY113" si="1074">IF($A113="","",IF(AN$132,IF(AN113&gt;=$K$3,"Y","N"),"--"))</f>
      </c>
      <c r="AU113" s="144">
        <f t="shared" si="1074"/>
      </c>
      <c r="AV113" s="144">
        <f t="shared" si="1074"/>
      </c>
      <c r="AW113" s="144">
        <f t="shared" si="1074"/>
      </c>
      <c r="AX113" s="144">
        <f t="shared" si="1074"/>
      </c>
      <c r="AY113" s="144">
        <f t="shared" si="1074"/>
      </c>
      <c r="AZ113" s="144">
        <f t="shared" ref="AZ113:BE113" si="1075">IF(AN113&gt;=$K$3,1,0)</f>
        <v>0</v>
      </c>
      <c r="BA113" s="144">
        <f t="shared" si="1075"/>
        <v>0</v>
      </c>
      <c r="BB113" s="144">
        <f t="shared" si="1075"/>
        <v>0</v>
      </c>
      <c r="BC113" s="144">
        <f t="shared" si="1075"/>
        <v>0</v>
      </c>
      <c r="BD113" s="144">
        <f t="shared" si="1075"/>
        <v>0</v>
      </c>
      <c r="BE113" s="144">
        <f t="shared" si="1075"/>
        <v>0</v>
      </c>
      <c r="BF113" s="145"/>
      <c r="BG113" s="143">
        <f>IF($A113="",0,COCalc_LabUnnorm!CC112*100)</f>
        <v>0</v>
      </c>
      <c r="BH113" s="143">
        <f>IF($A113="",0,COCalc_LabUnnorm!CD112*100)</f>
        <v>0</v>
      </c>
      <c r="BI113" s="143">
        <f>IF($A113="",0,COCalc_LabUnnorm!CE112*100)</f>
        <v>0</v>
      </c>
      <c r="BJ113" s="143">
        <f>IF($A113="",0,COCalc_LabUnnorm!CF112*100)</f>
        <v>0</v>
      </c>
      <c r="BK113" s="143">
        <f>IF($A113="",0,COCalc_LabUnnorm!CG112*100)</f>
        <v>0</v>
      </c>
      <c r="BL113" s="143">
        <f>IF($A113="",0,COCalc_LabUnnorm!CH112*100)</f>
        <v>0</v>
      </c>
      <c r="BM113" s="144">
        <f t="shared" ref="BM113:BR113" si="1076">IF($A113="","",IF(BG$132,IF(BG113&gt;=$K$3,"Y","N"),"--"))</f>
      </c>
      <c r="BN113" s="144">
        <f t="shared" si="1076"/>
      </c>
      <c r="BO113" s="144">
        <f t="shared" si="1076"/>
      </c>
      <c r="BP113" s="144">
        <f t="shared" si="1076"/>
      </c>
      <c r="BQ113" s="144">
        <f t="shared" si="1076"/>
      </c>
      <c r="BR113" s="144">
        <f t="shared" si="1076"/>
      </c>
      <c r="BS113" s="144">
        <f t="shared" ref="BS113:BX113" si="1077">IF(BG113&gt;=$K$3,1,0)</f>
        <v>0</v>
      </c>
      <c r="BT113" s="144">
        <f t="shared" si="1077"/>
        <v>0</v>
      </c>
      <c r="BU113" s="144">
        <f t="shared" si="1077"/>
        <v>0</v>
      </c>
      <c r="BV113" s="144">
        <f t="shared" si="1077"/>
        <v>0</v>
      </c>
      <c r="BW113" s="144">
        <f t="shared" si="1077"/>
        <v>0</v>
      </c>
      <c r="BX113" s="144">
        <f t="shared" si="1077"/>
        <v>0</v>
      </c>
      <c r="BY113" s="145"/>
      <c r="BZ113" s="143">
        <f t="array" ref="BZ113:CE113">B113:G113*$H$143:$M$143+U113:Z113*$H$144:$M$144</f>
        <v>0</v>
      </c>
      <c r="CA113" s="143">
        <v>0</v>
      </c>
      <c r="CB113" s="143">
        <v>0</v>
      </c>
      <c r="CC113" s="143">
        <v>0</v>
      </c>
      <c r="CD113" s="143">
        <v>0</v>
      </c>
      <c r="CE113" s="143">
        <v>0</v>
      </c>
      <c r="CF113" s="144">
        <f t="shared" ref="CF113:CK113" si="1078">IF($A113="","",IF(BZ$132,IF(BZ113&gt;=$K$3,"Y","N"),"--"))</f>
      </c>
      <c r="CG113" s="144">
        <f t="shared" si="1078"/>
      </c>
      <c r="CH113" s="144">
        <f t="shared" si="1078"/>
      </c>
      <c r="CI113" s="144">
        <f t="shared" si="1078"/>
      </c>
      <c r="CJ113" s="144">
        <f t="shared" si="1078"/>
      </c>
      <c r="CK113" s="144">
        <f t="shared" si="1078"/>
      </c>
      <c r="CL113" s="144">
        <f t="shared" ref="CL113:CQ113" si="1079">IF(BZ113&gt;=$K$3,1,0)</f>
        <v>0</v>
      </c>
      <c r="CM113" s="144">
        <f t="shared" si="1079"/>
        <v>0</v>
      </c>
      <c r="CN113" s="144">
        <f t="shared" si="1079"/>
        <v>0</v>
      </c>
      <c r="CO113" s="144">
        <f t="shared" si="1079"/>
        <v>0</v>
      </c>
      <c r="CP113" s="144">
        <f t="shared" si="1079"/>
        <v>0</v>
      </c>
      <c r="CQ113" s="144">
        <f t="shared" si="1079"/>
        <v>0</v>
      </c>
    </row>
    <row r="114" ht="14.25" customHeight="1" spans="1:95" x14ac:dyDescent="0.25">
      <c r="A114" s="85">
        <f>IF(ISBLANK(CT!A140),"",CT!A140)</f>
      </c>
      <c r="B114" s="143">
        <f>COCalc!AB113*100</f>
        <v>0</v>
      </c>
      <c r="C114" s="143">
        <f>COCalc!AC113*100</f>
        <v>0</v>
      </c>
      <c r="D114" s="143">
        <f>COCalc!AD113*100</f>
        <v>0</v>
      </c>
      <c r="E114" s="143">
        <f>COCalc!AE113*100</f>
        <v>0</v>
      </c>
      <c r="F114" s="143">
        <f>COCalc!AF113*100</f>
        <v>0</v>
      </c>
      <c r="G114" s="143">
        <f>COCalc!AG113*100</f>
        <v>0</v>
      </c>
      <c r="H114" s="144">
        <f t="shared" ref="H114:M114" si="1080">IF($A114="","",IF(B$132,IF(B114&gt;=$K$3,"Y","N"),"--"))</f>
      </c>
      <c r="I114" s="144">
        <f t="shared" si="1080"/>
      </c>
      <c r="J114" s="144">
        <f t="shared" si="1080"/>
      </c>
      <c r="K114" s="144">
        <f t="shared" si="1080"/>
      </c>
      <c r="L114" s="144">
        <f t="shared" si="1080"/>
      </c>
      <c r="M114" s="144">
        <f t="shared" si="1080"/>
      </c>
      <c r="N114" s="144">
        <f t="shared" ref="N114:S114" si="1081">IF(B114&gt;=$K$3,1,0)</f>
        <v>0</v>
      </c>
      <c r="O114" s="144">
        <f t="shared" si="1081"/>
        <v>0</v>
      </c>
      <c r="P114" s="144">
        <f t="shared" si="1081"/>
        <v>0</v>
      </c>
      <c r="Q114" s="144">
        <f t="shared" si="1081"/>
        <v>0</v>
      </c>
      <c r="R114" s="144">
        <f t="shared" si="1081"/>
        <v>0</v>
      </c>
      <c r="S114" s="144">
        <f t="shared" si="1081"/>
        <v>0</v>
      </c>
      <c r="T114" s="128"/>
      <c r="U114" s="143">
        <f>IF($A114="",0,LabActivity!AK140*100)</f>
        <v>0</v>
      </c>
      <c r="V114" s="143">
        <f>IF($A114="",0,LabActivity!AL140*100)</f>
        <v>0</v>
      </c>
      <c r="W114" s="143">
        <f>IF($A114="",0,LabActivity!AM140*100)</f>
        <v>0</v>
      </c>
      <c r="X114" s="143">
        <f>IF($A114="",0,LabActivity!AN140*100)</f>
        <v>0</v>
      </c>
      <c r="Y114" s="143">
        <f>IF($A114="",0,LabActivity!AO140*100)</f>
        <v>0</v>
      </c>
      <c r="Z114" s="143">
        <f>IF($A114="",0,LabActivity!AP140*100)</f>
        <v>0</v>
      </c>
      <c r="AA114" s="144">
        <f t="shared" ref="AA114:AF114" si="1082">IF($A114="","",IF(U$132,IF(U114&gt;=$K$3,"Y","N"),"--"))</f>
      </c>
      <c r="AB114" s="144">
        <f t="shared" si="1082"/>
      </c>
      <c r="AC114" s="144">
        <f t="shared" si="1082"/>
      </c>
      <c r="AD114" s="144">
        <f t="shared" si="1082"/>
      </c>
      <c r="AE114" s="144">
        <f t="shared" si="1082"/>
      </c>
      <c r="AF114" s="144">
        <f t="shared" si="1082"/>
      </c>
      <c r="AG114" s="144">
        <f t="shared" ref="AG114:AL114" si="1083">IF(U114&gt;=$K$3,1,0)</f>
        <v>0</v>
      </c>
      <c r="AH114" s="144">
        <f t="shared" si="1083"/>
        <v>0</v>
      </c>
      <c r="AI114" s="144">
        <f t="shared" si="1083"/>
        <v>0</v>
      </c>
      <c r="AJ114" s="144">
        <f t="shared" si="1083"/>
        <v>0</v>
      </c>
      <c r="AK114" s="144">
        <f t="shared" si="1083"/>
        <v>0</v>
      </c>
      <c r="AL114" s="144">
        <f t="shared" si="1083"/>
        <v>0</v>
      </c>
      <c r="AM114" s="128"/>
      <c r="AN114" s="143">
        <f>IF($A114="",0,COCalc!CC113*100)</f>
        <v>0</v>
      </c>
      <c r="AO114" s="143">
        <f>IF($A114="",0,COCalc!CD113*100)</f>
        <v>0</v>
      </c>
      <c r="AP114" s="143">
        <f>IF($A114="",0,COCalc!CE113*100)</f>
        <v>0</v>
      </c>
      <c r="AQ114" s="143">
        <f>IF($A114="",0,COCalc!CF113*100)</f>
        <v>0</v>
      </c>
      <c r="AR114" s="143">
        <f>IF($A114="",0,COCalc!CG113*100)</f>
        <v>0</v>
      </c>
      <c r="AS114" s="143">
        <f>IF($A114="",0,COCalc!CH113*100)</f>
        <v>0</v>
      </c>
      <c r="AT114" s="144">
        <f t="shared" ref="AT114:AY114" si="1084">IF($A114="","",IF(AN$132,IF(AN114&gt;=$K$3,"Y","N"),"--"))</f>
      </c>
      <c r="AU114" s="144">
        <f t="shared" si="1084"/>
      </c>
      <c r="AV114" s="144">
        <f t="shared" si="1084"/>
      </c>
      <c r="AW114" s="144">
        <f t="shared" si="1084"/>
      </c>
      <c r="AX114" s="144">
        <f t="shared" si="1084"/>
      </c>
      <c r="AY114" s="144">
        <f t="shared" si="1084"/>
      </c>
      <c r="AZ114" s="144">
        <f t="shared" ref="AZ114:BE114" si="1085">IF(AN114&gt;=$K$3,1,0)</f>
        <v>0</v>
      </c>
      <c r="BA114" s="144">
        <f t="shared" si="1085"/>
        <v>0</v>
      </c>
      <c r="BB114" s="144">
        <f t="shared" si="1085"/>
        <v>0</v>
      </c>
      <c r="BC114" s="144">
        <f t="shared" si="1085"/>
        <v>0</v>
      </c>
      <c r="BD114" s="144">
        <f t="shared" si="1085"/>
        <v>0</v>
      </c>
      <c r="BE114" s="144">
        <f t="shared" si="1085"/>
        <v>0</v>
      </c>
      <c r="BF114" s="145"/>
      <c r="BG114" s="143">
        <f>IF($A114="",0,COCalc_LabUnnorm!CC113*100)</f>
        <v>0</v>
      </c>
      <c r="BH114" s="143">
        <f>IF($A114="",0,COCalc_LabUnnorm!CD113*100)</f>
        <v>0</v>
      </c>
      <c r="BI114" s="143">
        <f>IF($A114="",0,COCalc_LabUnnorm!CE113*100)</f>
        <v>0</v>
      </c>
      <c r="BJ114" s="143">
        <f>IF($A114="",0,COCalc_LabUnnorm!CF113*100)</f>
        <v>0</v>
      </c>
      <c r="BK114" s="143">
        <f>IF($A114="",0,COCalc_LabUnnorm!CG113*100)</f>
        <v>0</v>
      </c>
      <c r="BL114" s="143">
        <f>IF($A114="",0,COCalc_LabUnnorm!CH113*100)</f>
        <v>0</v>
      </c>
      <c r="BM114" s="144">
        <f t="shared" ref="BM114:BR114" si="1086">IF($A114="","",IF(BG$132,IF(BG114&gt;=$K$3,"Y","N"),"--"))</f>
      </c>
      <c r="BN114" s="144">
        <f t="shared" si="1086"/>
      </c>
      <c r="BO114" s="144">
        <f t="shared" si="1086"/>
      </c>
      <c r="BP114" s="144">
        <f t="shared" si="1086"/>
      </c>
      <c r="BQ114" s="144">
        <f t="shared" si="1086"/>
      </c>
      <c r="BR114" s="144">
        <f t="shared" si="1086"/>
      </c>
      <c r="BS114" s="144">
        <f t="shared" ref="BS114:BX114" si="1087">IF(BG114&gt;=$K$3,1,0)</f>
        <v>0</v>
      </c>
      <c r="BT114" s="144">
        <f t="shared" si="1087"/>
        <v>0</v>
      </c>
      <c r="BU114" s="144">
        <f t="shared" si="1087"/>
        <v>0</v>
      </c>
      <c r="BV114" s="144">
        <f t="shared" si="1087"/>
        <v>0</v>
      </c>
      <c r="BW114" s="144">
        <f t="shared" si="1087"/>
        <v>0</v>
      </c>
      <c r="BX114" s="144">
        <f t="shared" si="1087"/>
        <v>0</v>
      </c>
      <c r="BY114" s="145"/>
      <c r="BZ114" s="143">
        <f t="array" ref="BZ114:CE114">B114:G114*$H$143:$M$143+U114:Z114*$H$144:$M$144</f>
        <v>0</v>
      </c>
      <c r="CA114" s="143">
        <v>0</v>
      </c>
      <c r="CB114" s="143">
        <v>0</v>
      </c>
      <c r="CC114" s="143">
        <v>0</v>
      </c>
      <c r="CD114" s="143">
        <v>0</v>
      </c>
      <c r="CE114" s="143">
        <v>0</v>
      </c>
      <c r="CF114" s="144">
        <f t="shared" ref="CF114:CK114" si="1088">IF($A114="","",IF(BZ$132,IF(BZ114&gt;=$K$3,"Y","N"),"--"))</f>
      </c>
      <c r="CG114" s="144">
        <f t="shared" si="1088"/>
      </c>
      <c r="CH114" s="144">
        <f t="shared" si="1088"/>
      </c>
      <c r="CI114" s="144">
        <f t="shared" si="1088"/>
      </c>
      <c r="CJ114" s="144">
        <f t="shared" si="1088"/>
      </c>
      <c r="CK114" s="144">
        <f t="shared" si="1088"/>
      </c>
      <c r="CL114" s="144">
        <f t="shared" ref="CL114:CQ114" si="1089">IF(BZ114&gt;=$K$3,1,0)</f>
        <v>0</v>
      </c>
      <c r="CM114" s="144">
        <f t="shared" si="1089"/>
        <v>0</v>
      </c>
      <c r="CN114" s="144">
        <f t="shared" si="1089"/>
        <v>0</v>
      </c>
      <c r="CO114" s="144">
        <f t="shared" si="1089"/>
        <v>0</v>
      </c>
      <c r="CP114" s="144">
        <f t="shared" si="1089"/>
        <v>0</v>
      </c>
      <c r="CQ114" s="144">
        <f t="shared" si="1089"/>
        <v>0</v>
      </c>
    </row>
    <row r="115" ht="14.25" customHeight="1" spans="1:95" x14ac:dyDescent="0.25">
      <c r="A115" s="85">
        <f>IF(ISBLANK(CT!A141),"",CT!A141)</f>
      </c>
      <c r="B115" s="143">
        <f>COCalc!AB114*100</f>
        <v>0</v>
      </c>
      <c r="C115" s="143">
        <f>COCalc!AC114*100</f>
        <v>0</v>
      </c>
      <c r="D115" s="143">
        <f>COCalc!AD114*100</f>
        <v>0</v>
      </c>
      <c r="E115" s="143">
        <f>COCalc!AE114*100</f>
        <v>0</v>
      </c>
      <c r="F115" s="143">
        <f>COCalc!AF114*100</f>
        <v>0</v>
      </c>
      <c r="G115" s="143">
        <f>COCalc!AG114*100</f>
        <v>0</v>
      </c>
      <c r="H115" s="144">
        <f t="shared" ref="H115:M115" si="1090">IF($A115="","",IF(B$132,IF(B115&gt;=$K$3,"Y","N"),"--"))</f>
      </c>
      <c r="I115" s="144">
        <f t="shared" si="1090"/>
      </c>
      <c r="J115" s="144">
        <f t="shared" si="1090"/>
      </c>
      <c r="K115" s="144">
        <f t="shared" si="1090"/>
      </c>
      <c r="L115" s="144">
        <f t="shared" si="1090"/>
      </c>
      <c r="M115" s="144">
        <f t="shared" si="1090"/>
      </c>
      <c r="N115" s="144">
        <f t="shared" ref="N115:S115" si="1091">IF(B115&gt;=$K$3,1,0)</f>
        <v>0</v>
      </c>
      <c r="O115" s="144">
        <f t="shared" si="1091"/>
        <v>0</v>
      </c>
      <c r="P115" s="144">
        <f t="shared" si="1091"/>
        <v>0</v>
      </c>
      <c r="Q115" s="144">
        <f t="shared" si="1091"/>
        <v>0</v>
      </c>
      <c r="R115" s="144">
        <f t="shared" si="1091"/>
        <v>0</v>
      </c>
      <c r="S115" s="144">
        <f t="shared" si="1091"/>
        <v>0</v>
      </c>
      <c r="T115" s="128"/>
      <c r="U115" s="143">
        <f>IF($A115="",0,LabActivity!AK141*100)</f>
        <v>0</v>
      </c>
      <c r="V115" s="143">
        <f>IF($A115="",0,LabActivity!AL141*100)</f>
        <v>0</v>
      </c>
      <c r="W115" s="143">
        <f>IF($A115="",0,LabActivity!AM141*100)</f>
        <v>0</v>
      </c>
      <c r="X115" s="143">
        <f>IF($A115="",0,LabActivity!AN141*100)</f>
        <v>0</v>
      </c>
      <c r="Y115" s="143">
        <f>IF($A115="",0,LabActivity!AO141*100)</f>
        <v>0</v>
      </c>
      <c r="Z115" s="143">
        <f>IF($A115="",0,LabActivity!AP141*100)</f>
        <v>0</v>
      </c>
      <c r="AA115" s="144">
        <f t="shared" ref="AA115:AF115" si="1092">IF($A115="","",IF(U$132,IF(U115&gt;=$K$3,"Y","N"),"--"))</f>
      </c>
      <c r="AB115" s="144">
        <f t="shared" si="1092"/>
      </c>
      <c r="AC115" s="144">
        <f t="shared" si="1092"/>
      </c>
      <c r="AD115" s="144">
        <f t="shared" si="1092"/>
      </c>
      <c r="AE115" s="144">
        <f t="shared" si="1092"/>
      </c>
      <c r="AF115" s="144">
        <f t="shared" si="1092"/>
      </c>
      <c r="AG115" s="144">
        <f t="shared" ref="AG115:AL115" si="1093">IF(U115&gt;=$K$3,1,0)</f>
        <v>0</v>
      </c>
      <c r="AH115" s="144">
        <f t="shared" si="1093"/>
        <v>0</v>
      </c>
      <c r="AI115" s="144">
        <f t="shared" si="1093"/>
        <v>0</v>
      </c>
      <c r="AJ115" s="144">
        <f t="shared" si="1093"/>
        <v>0</v>
      </c>
      <c r="AK115" s="144">
        <f t="shared" si="1093"/>
        <v>0</v>
      </c>
      <c r="AL115" s="144">
        <f t="shared" si="1093"/>
        <v>0</v>
      </c>
      <c r="AM115" s="128"/>
      <c r="AN115" s="143">
        <f>IF($A115="",0,COCalc!CC114*100)</f>
        <v>0</v>
      </c>
      <c r="AO115" s="143">
        <f>IF($A115="",0,COCalc!CD114*100)</f>
        <v>0</v>
      </c>
      <c r="AP115" s="143">
        <f>IF($A115="",0,COCalc!CE114*100)</f>
        <v>0</v>
      </c>
      <c r="AQ115" s="143">
        <f>IF($A115="",0,COCalc!CF114*100)</f>
        <v>0</v>
      </c>
      <c r="AR115" s="143">
        <f>IF($A115="",0,COCalc!CG114*100)</f>
        <v>0</v>
      </c>
      <c r="AS115" s="143">
        <f>IF($A115="",0,COCalc!CH114*100)</f>
        <v>0</v>
      </c>
      <c r="AT115" s="144">
        <f t="shared" ref="AT115:AY115" si="1094">IF($A115="","",IF(AN$132,IF(AN115&gt;=$K$3,"Y","N"),"--"))</f>
      </c>
      <c r="AU115" s="144">
        <f t="shared" si="1094"/>
      </c>
      <c r="AV115" s="144">
        <f t="shared" si="1094"/>
      </c>
      <c r="AW115" s="144">
        <f t="shared" si="1094"/>
      </c>
      <c r="AX115" s="144">
        <f t="shared" si="1094"/>
      </c>
      <c r="AY115" s="144">
        <f t="shared" si="1094"/>
      </c>
      <c r="AZ115" s="144">
        <f t="shared" ref="AZ115:BE115" si="1095">IF(AN115&gt;=$K$3,1,0)</f>
        <v>0</v>
      </c>
      <c r="BA115" s="144">
        <f t="shared" si="1095"/>
        <v>0</v>
      </c>
      <c r="BB115" s="144">
        <f t="shared" si="1095"/>
        <v>0</v>
      </c>
      <c r="BC115" s="144">
        <f t="shared" si="1095"/>
        <v>0</v>
      </c>
      <c r="BD115" s="144">
        <f t="shared" si="1095"/>
        <v>0</v>
      </c>
      <c r="BE115" s="144">
        <f t="shared" si="1095"/>
        <v>0</v>
      </c>
      <c r="BF115" s="145"/>
      <c r="BG115" s="143">
        <f>IF($A115="",0,COCalc_LabUnnorm!CC114*100)</f>
        <v>0</v>
      </c>
      <c r="BH115" s="143">
        <f>IF($A115="",0,COCalc_LabUnnorm!CD114*100)</f>
        <v>0</v>
      </c>
      <c r="BI115" s="143">
        <f>IF($A115="",0,COCalc_LabUnnorm!CE114*100)</f>
        <v>0</v>
      </c>
      <c r="BJ115" s="143">
        <f>IF($A115="",0,COCalc_LabUnnorm!CF114*100)</f>
        <v>0</v>
      </c>
      <c r="BK115" s="143">
        <f>IF($A115="",0,COCalc_LabUnnorm!CG114*100)</f>
        <v>0</v>
      </c>
      <c r="BL115" s="143">
        <f>IF($A115="",0,COCalc_LabUnnorm!CH114*100)</f>
        <v>0</v>
      </c>
      <c r="BM115" s="144">
        <f t="shared" ref="BM115:BR115" si="1096">IF($A115="","",IF(BG$132,IF(BG115&gt;=$K$3,"Y","N"),"--"))</f>
      </c>
      <c r="BN115" s="144">
        <f t="shared" si="1096"/>
      </c>
      <c r="BO115" s="144">
        <f t="shared" si="1096"/>
      </c>
      <c r="BP115" s="144">
        <f t="shared" si="1096"/>
      </c>
      <c r="BQ115" s="144">
        <f t="shared" si="1096"/>
      </c>
      <c r="BR115" s="144">
        <f t="shared" si="1096"/>
      </c>
      <c r="BS115" s="144">
        <f t="shared" ref="BS115:BX115" si="1097">IF(BG115&gt;=$K$3,1,0)</f>
        <v>0</v>
      </c>
      <c r="BT115" s="144">
        <f t="shared" si="1097"/>
        <v>0</v>
      </c>
      <c r="BU115" s="144">
        <f t="shared" si="1097"/>
        <v>0</v>
      </c>
      <c r="BV115" s="144">
        <f t="shared" si="1097"/>
        <v>0</v>
      </c>
      <c r="BW115" s="144">
        <f t="shared" si="1097"/>
        <v>0</v>
      </c>
      <c r="BX115" s="144">
        <f t="shared" si="1097"/>
        <v>0</v>
      </c>
      <c r="BY115" s="145"/>
      <c r="BZ115" s="143">
        <f t="array" ref="BZ115:CE115">B115:G115*$H$143:$M$143+U115:Z115*$H$144:$M$144</f>
        <v>0</v>
      </c>
      <c r="CA115" s="143">
        <v>0</v>
      </c>
      <c r="CB115" s="143">
        <v>0</v>
      </c>
      <c r="CC115" s="143">
        <v>0</v>
      </c>
      <c r="CD115" s="143">
        <v>0</v>
      </c>
      <c r="CE115" s="143">
        <v>0</v>
      </c>
      <c r="CF115" s="144">
        <f t="shared" ref="CF115:CK115" si="1098">IF($A115="","",IF(BZ$132,IF(BZ115&gt;=$K$3,"Y","N"),"--"))</f>
      </c>
      <c r="CG115" s="144">
        <f t="shared" si="1098"/>
      </c>
      <c r="CH115" s="144">
        <f t="shared" si="1098"/>
      </c>
      <c r="CI115" s="144">
        <f t="shared" si="1098"/>
      </c>
      <c r="CJ115" s="144">
        <f t="shared" si="1098"/>
      </c>
      <c r="CK115" s="144">
        <f t="shared" si="1098"/>
      </c>
      <c r="CL115" s="144">
        <f t="shared" ref="CL115:CQ115" si="1099">IF(BZ115&gt;=$K$3,1,0)</f>
        <v>0</v>
      </c>
      <c r="CM115" s="144">
        <f t="shared" si="1099"/>
        <v>0</v>
      </c>
      <c r="CN115" s="144">
        <f t="shared" si="1099"/>
        <v>0</v>
      </c>
      <c r="CO115" s="144">
        <f t="shared" si="1099"/>
        <v>0</v>
      </c>
      <c r="CP115" s="144">
        <f t="shared" si="1099"/>
        <v>0</v>
      </c>
      <c r="CQ115" s="144">
        <f t="shared" si="1099"/>
        <v>0</v>
      </c>
    </row>
    <row r="116" ht="14.25" customHeight="1" spans="1:95" x14ac:dyDescent="0.25">
      <c r="A116" s="85">
        <f>IF(ISBLANK(CT!A142),"",CT!A142)</f>
      </c>
      <c r="B116" s="143">
        <f>COCalc!AB115*100</f>
        <v>0</v>
      </c>
      <c r="C116" s="143">
        <f>COCalc!AC115*100</f>
        <v>0</v>
      </c>
      <c r="D116" s="143">
        <f>COCalc!AD115*100</f>
        <v>0</v>
      </c>
      <c r="E116" s="143">
        <f>COCalc!AE115*100</f>
        <v>0</v>
      </c>
      <c r="F116" s="143">
        <f>COCalc!AF115*100</f>
        <v>0</v>
      </c>
      <c r="G116" s="143">
        <f>COCalc!AG115*100</f>
        <v>0</v>
      </c>
      <c r="H116" s="144">
        <f t="shared" ref="H116:M116" si="1100">IF($A116="","",IF(B$132,IF(B116&gt;=$K$3,"Y","N"),"--"))</f>
      </c>
      <c r="I116" s="144">
        <f t="shared" si="1100"/>
      </c>
      <c r="J116" s="144">
        <f t="shared" si="1100"/>
      </c>
      <c r="K116" s="144">
        <f t="shared" si="1100"/>
      </c>
      <c r="L116" s="144">
        <f t="shared" si="1100"/>
      </c>
      <c r="M116" s="144">
        <f t="shared" si="1100"/>
      </c>
      <c r="N116" s="144">
        <f t="shared" ref="N116:S116" si="1101">IF(B116&gt;=$K$3,1,0)</f>
        <v>0</v>
      </c>
      <c r="O116" s="144">
        <f t="shared" si="1101"/>
        <v>0</v>
      </c>
      <c r="P116" s="144">
        <f t="shared" si="1101"/>
        <v>0</v>
      </c>
      <c r="Q116" s="144">
        <f t="shared" si="1101"/>
        <v>0</v>
      </c>
      <c r="R116" s="144">
        <f t="shared" si="1101"/>
        <v>0</v>
      </c>
      <c r="S116" s="144">
        <f t="shared" si="1101"/>
        <v>0</v>
      </c>
      <c r="T116" s="128"/>
      <c r="U116" s="143">
        <f>IF($A116="",0,LabActivity!AK142*100)</f>
        <v>0</v>
      </c>
      <c r="V116" s="143">
        <f>IF($A116="",0,LabActivity!AL142*100)</f>
        <v>0</v>
      </c>
      <c r="W116" s="143">
        <f>IF($A116="",0,LabActivity!AM142*100)</f>
        <v>0</v>
      </c>
      <c r="X116" s="143">
        <f>IF($A116="",0,LabActivity!AN142*100)</f>
        <v>0</v>
      </c>
      <c r="Y116" s="143">
        <f>IF($A116="",0,LabActivity!AO142*100)</f>
        <v>0</v>
      </c>
      <c r="Z116" s="143">
        <f>IF($A116="",0,LabActivity!AP142*100)</f>
        <v>0</v>
      </c>
      <c r="AA116" s="144">
        <f t="shared" ref="AA116:AF116" si="1102">IF($A116="","",IF(U$132,IF(U116&gt;=$K$3,"Y","N"),"--"))</f>
      </c>
      <c r="AB116" s="144">
        <f t="shared" si="1102"/>
      </c>
      <c r="AC116" s="144">
        <f t="shared" si="1102"/>
      </c>
      <c r="AD116" s="144">
        <f t="shared" si="1102"/>
      </c>
      <c r="AE116" s="144">
        <f t="shared" si="1102"/>
      </c>
      <c r="AF116" s="144">
        <f t="shared" si="1102"/>
      </c>
      <c r="AG116" s="144">
        <f t="shared" ref="AG116:AL116" si="1103">IF(U116&gt;=$K$3,1,0)</f>
        <v>0</v>
      </c>
      <c r="AH116" s="144">
        <f t="shared" si="1103"/>
        <v>0</v>
      </c>
      <c r="AI116" s="144">
        <f t="shared" si="1103"/>
        <v>0</v>
      </c>
      <c r="AJ116" s="144">
        <f t="shared" si="1103"/>
        <v>0</v>
      </c>
      <c r="AK116" s="144">
        <f t="shared" si="1103"/>
        <v>0</v>
      </c>
      <c r="AL116" s="144">
        <f t="shared" si="1103"/>
        <v>0</v>
      </c>
      <c r="AM116" s="128"/>
      <c r="AN116" s="143">
        <f>IF($A116="",0,COCalc!CC115*100)</f>
        <v>0</v>
      </c>
      <c r="AO116" s="143">
        <f>IF($A116="",0,COCalc!CD115*100)</f>
        <v>0</v>
      </c>
      <c r="AP116" s="143">
        <f>IF($A116="",0,COCalc!CE115*100)</f>
        <v>0</v>
      </c>
      <c r="AQ116" s="143">
        <f>IF($A116="",0,COCalc!CF115*100)</f>
        <v>0</v>
      </c>
      <c r="AR116" s="143">
        <f>IF($A116="",0,COCalc!CG115*100)</f>
        <v>0</v>
      </c>
      <c r="AS116" s="143">
        <f>IF($A116="",0,COCalc!CH115*100)</f>
        <v>0</v>
      </c>
      <c r="AT116" s="144">
        <f t="shared" ref="AT116:AY116" si="1104">IF($A116="","",IF(AN$132,IF(AN116&gt;=$K$3,"Y","N"),"--"))</f>
      </c>
      <c r="AU116" s="144">
        <f t="shared" si="1104"/>
      </c>
      <c r="AV116" s="144">
        <f t="shared" si="1104"/>
      </c>
      <c r="AW116" s="144">
        <f t="shared" si="1104"/>
      </c>
      <c r="AX116" s="144">
        <f t="shared" si="1104"/>
      </c>
      <c r="AY116" s="144">
        <f t="shared" si="1104"/>
      </c>
      <c r="AZ116" s="144">
        <f t="shared" ref="AZ116:BE116" si="1105">IF(AN116&gt;=$K$3,1,0)</f>
        <v>0</v>
      </c>
      <c r="BA116" s="144">
        <f t="shared" si="1105"/>
        <v>0</v>
      </c>
      <c r="BB116" s="144">
        <f t="shared" si="1105"/>
        <v>0</v>
      </c>
      <c r="BC116" s="144">
        <f t="shared" si="1105"/>
        <v>0</v>
      </c>
      <c r="BD116" s="144">
        <f t="shared" si="1105"/>
        <v>0</v>
      </c>
      <c r="BE116" s="144">
        <f t="shared" si="1105"/>
        <v>0</v>
      </c>
      <c r="BF116" s="145"/>
      <c r="BG116" s="143">
        <f>IF($A116="",0,COCalc_LabUnnorm!CC115*100)</f>
        <v>0</v>
      </c>
      <c r="BH116" s="143">
        <f>IF($A116="",0,COCalc_LabUnnorm!CD115*100)</f>
        <v>0</v>
      </c>
      <c r="BI116" s="143">
        <f>IF($A116="",0,COCalc_LabUnnorm!CE115*100)</f>
        <v>0</v>
      </c>
      <c r="BJ116" s="143">
        <f>IF($A116="",0,COCalc_LabUnnorm!CF115*100)</f>
        <v>0</v>
      </c>
      <c r="BK116" s="143">
        <f>IF($A116="",0,COCalc_LabUnnorm!CG115*100)</f>
        <v>0</v>
      </c>
      <c r="BL116" s="143">
        <f>IF($A116="",0,COCalc_LabUnnorm!CH115*100)</f>
        <v>0</v>
      </c>
      <c r="BM116" s="144">
        <f t="shared" ref="BM116:BR116" si="1106">IF($A116="","",IF(BG$132,IF(BG116&gt;=$K$3,"Y","N"),"--"))</f>
      </c>
      <c r="BN116" s="144">
        <f t="shared" si="1106"/>
      </c>
      <c r="BO116" s="144">
        <f t="shared" si="1106"/>
      </c>
      <c r="BP116" s="144">
        <f t="shared" si="1106"/>
      </c>
      <c r="BQ116" s="144">
        <f t="shared" si="1106"/>
      </c>
      <c r="BR116" s="144">
        <f t="shared" si="1106"/>
      </c>
      <c r="BS116" s="144">
        <f t="shared" ref="BS116:BX116" si="1107">IF(BG116&gt;=$K$3,1,0)</f>
        <v>0</v>
      </c>
      <c r="BT116" s="144">
        <f t="shared" si="1107"/>
        <v>0</v>
      </c>
      <c r="BU116" s="144">
        <f t="shared" si="1107"/>
        <v>0</v>
      </c>
      <c r="BV116" s="144">
        <f t="shared" si="1107"/>
        <v>0</v>
      </c>
      <c r="BW116" s="144">
        <f t="shared" si="1107"/>
        <v>0</v>
      </c>
      <c r="BX116" s="144">
        <f t="shared" si="1107"/>
        <v>0</v>
      </c>
      <c r="BY116" s="145"/>
      <c r="BZ116" s="143">
        <f t="array" ref="BZ116:CE116">B116:G116*$H$143:$M$143+U116:Z116*$H$144:$M$144</f>
        <v>0</v>
      </c>
      <c r="CA116" s="143">
        <v>0</v>
      </c>
      <c r="CB116" s="143">
        <v>0</v>
      </c>
      <c r="CC116" s="143">
        <v>0</v>
      </c>
      <c r="CD116" s="143">
        <v>0</v>
      </c>
      <c r="CE116" s="143">
        <v>0</v>
      </c>
      <c r="CF116" s="144">
        <f t="shared" ref="CF116:CK116" si="1108">IF($A116="","",IF(BZ$132,IF(BZ116&gt;=$K$3,"Y","N"),"--"))</f>
      </c>
      <c r="CG116" s="144">
        <f t="shared" si="1108"/>
      </c>
      <c r="CH116" s="144">
        <f t="shared" si="1108"/>
      </c>
      <c r="CI116" s="144">
        <f t="shared" si="1108"/>
      </c>
      <c r="CJ116" s="144">
        <f t="shared" si="1108"/>
      </c>
      <c r="CK116" s="144">
        <f t="shared" si="1108"/>
      </c>
      <c r="CL116" s="144">
        <f t="shared" ref="CL116:CQ116" si="1109">IF(BZ116&gt;=$K$3,1,0)</f>
        <v>0</v>
      </c>
      <c r="CM116" s="144">
        <f t="shared" si="1109"/>
        <v>0</v>
      </c>
      <c r="CN116" s="144">
        <f t="shared" si="1109"/>
        <v>0</v>
      </c>
      <c r="CO116" s="144">
        <f t="shared" si="1109"/>
        <v>0</v>
      </c>
      <c r="CP116" s="144">
        <f t="shared" si="1109"/>
        <v>0</v>
      </c>
      <c r="CQ116" s="144">
        <f t="shared" si="1109"/>
        <v>0</v>
      </c>
    </row>
    <row r="117" ht="14.25" customHeight="1" spans="1:95" x14ac:dyDescent="0.25">
      <c r="A117" s="85">
        <f>IF(ISBLANK(CT!A143),"",CT!A143)</f>
      </c>
      <c r="B117" s="143">
        <f>COCalc!AB116*100</f>
        <v>0</v>
      </c>
      <c r="C117" s="143">
        <f>COCalc!AC116*100</f>
        <v>0</v>
      </c>
      <c r="D117" s="143">
        <f>COCalc!AD116*100</f>
        <v>0</v>
      </c>
      <c r="E117" s="143">
        <f>COCalc!AE116*100</f>
        <v>0</v>
      </c>
      <c r="F117" s="143">
        <f>COCalc!AF116*100</f>
        <v>0</v>
      </c>
      <c r="G117" s="143">
        <f>COCalc!AG116*100</f>
        <v>0</v>
      </c>
      <c r="H117" s="144">
        <f t="shared" ref="H117:M117" si="1110">IF($A117="","",IF(B$132,IF(B117&gt;=$K$3,"Y","N"),"--"))</f>
      </c>
      <c r="I117" s="144">
        <f t="shared" si="1110"/>
      </c>
      <c r="J117" s="144">
        <f t="shared" si="1110"/>
      </c>
      <c r="K117" s="144">
        <f t="shared" si="1110"/>
      </c>
      <c r="L117" s="144">
        <f t="shared" si="1110"/>
      </c>
      <c r="M117" s="144">
        <f t="shared" si="1110"/>
      </c>
      <c r="N117" s="144">
        <f t="shared" ref="N117:S117" si="1111">IF(B117&gt;=$K$3,1,0)</f>
        <v>0</v>
      </c>
      <c r="O117" s="144">
        <f t="shared" si="1111"/>
        <v>0</v>
      </c>
      <c r="P117" s="144">
        <f t="shared" si="1111"/>
        <v>0</v>
      </c>
      <c r="Q117" s="144">
        <f t="shared" si="1111"/>
        <v>0</v>
      </c>
      <c r="R117" s="144">
        <f t="shared" si="1111"/>
        <v>0</v>
      </c>
      <c r="S117" s="144">
        <f t="shared" si="1111"/>
        <v>0</v>
      </c>
      <c r="T117" s="128"/>
      <c r="U117" s="143">
        <f>IF($A117="",0,LabActivity!AK143*100)</f>
        <v>0</v>
      </c>
      <c r="V117" s="143">
        <f>IF($A117="",0,LabActivity!AL143*100)</f>
        <v>0</v>
      </c>
      <c r="W117" s="143">
        <f>IF($A117="",0,LabActivity!AM143*100)</f>
        <v>0</v>
      </c>
      <c r="X117" s="143">
        <f>IF($A117="",0,LabActivity!AN143*100)</f>
        <v>0</v>
      </c>
      <c r="Y117" s="143">
        <f>IF($A117="",0,LabActivity!AO143*100)</f>
        <v>0</v>
      </c>
      <c r="Z117" s="143">
        <f>IF($A117="",0,LabActivity!AP143*100)</f>
        <v>0</v>
      </c>
      <c r="AA117" s="144">
        <f t="shared" ref="AA117:AF117" si="1112">IF($A117="","",IF(U$132,IF(U117&gt;=$K$3,"Y","N"),"--"))</f>
      </c>
      <c r="AB117" s="144">
        <f t="shared" si="1112"/>
      </c>
      <c r="AC117" s="144">
        <f t="shared" si="1112"/>
      </c>
      <c r="AD117" s="144">
        <f t="shared" si="1112"/>
      </c>
      <c r="AE117" s="144">
        <f t="shared" si="1112"/>
      </c>
      <c r="AF117" s="144">
        <f t="shared" si="1112"/>
      </c>
      <c r="AG117" s="144">
        <f t="shared" ref="AG117:AL117" si="1113">IF(U117&gt;=$K$3,1,0)</f>
        <v>0</v>
      </c>
      <c r="AH117" s="144">
        <f t="shared" si="1113"/>
        <v>0</v>
      </c>
      <c r="AI117" s="144">
        <f t="shared" si="1113"/>
        <v>0</v>
      </c>
      <c r="AJ117" s="144">
        <f t="shared" si="1113"/>
        <v>0</v>
      </c>
      <c r="AK117" s="144">
        <f t="shared" si="1113"/>
        <v>0</v>
      </c>
      <c r="AL117" s="144">
        <f t="shared" si="1113"/>
        <v>0</v>
      </c>
      <c r="AM117" s="128"/>
      <c r="AN117" s="143">
        <f>IF($A117="",0,COCalc!CC116*100)</f>
        <v>0</v>
      </c>
      <c r="AO117" s="143">
        <f>IF($A117="",0,COCalc!CD116*100)</f>
        <v>0</v>
      </c>
      <c r="AP117" s="143">
        <f>IF($A117="",0,COCalc!CE116*100)</f>
        <v>0</v>
      </c>
      <c r="AQ117" s="143">
        <f>IF($A117="",0,COCalc!CF116*100)</f>
        <v>0</v>
      </c>
      <c r="AR117" s="143">
        <f>IF($A117="",0,COCalc!CG116*100)</f>
        <v>0</v>
      </c>
      <c r="AS117" s="143">
        <f>IF($A117="",0,COCalc!CH116*100)</f>
        <v>0</v>
      </c>
      <c r="AT117" s="144">
        <f t="shared" ref="AT117:AY117" si="1114">IF($A117="","",IF(AN$132,IF(AN117&gt;=$K$3,"Y","N"),"--"))</f>
      </c>
      <c r="AU117" s="144">
        <f t="shared" si="1114"/>
      </c>
      <c r="AV117" s="144">
        <f t="shared" si="1114"/>
      </c>
      <c r="AW117" s="144">
        <f t="shared" si="1114"/>
      </c>
      <c r="AX117" s="144">
        <f t="shared" si="1114"/>
      </c>
      <c r="AY117" s="144">
        <f t="shared" si="1114"/>
      </c>
      <c r="AZ117" s="144">
        <f t="shared" ref="AZ117:BE117" si="1115">IF(AN117&gt;=$K$3,1,0)</f>
        <v>0</v>
      </c>
      <c r="BA117" s="144">
        <f t="shared" si="1115"/>
        <v>0</v>
      </c>
      <c r="BB117" s="144">
        <f t="shared" si="1115"/>
        <v>0</v>
      </c>
      <c r="BC117" s="144">
        <f t="shared" si="1115"/>
        <v>0</v>
      </c>
      <c r="BD117" s="144">
        <f t="shared" si="1115"/>
        <v>0</v>
      </c>
      <c r="BE117" s="144">
        <f t="shared" si="1115"/>
        <v>0</v>
      </c>
      <c r="BF117" s="145"/>
      <c r="BG117" s="143">
        <f>IF($A117="",0,COCalc_LabUnnorm!CC116*100)</f>
        <v>0</v>
      </c>
      <c r="BH117" s="143">
        <f>IF($A117="",0,COCalc_LabUnnorm!CD116*100)</f>
        <v>0</v>
      </c>
      <c r="BI117" s="143">
        <f>IF($A117="",0,COCalc_LabUnnorm!CE116*100)</f>
        <v>0</v>
      </c>
      <c r="BJ117" s="143">
        <f>IF($A117="",0,COCalc_LabUnnorm!CF116*100)</f>
        <v>0</v>
      </c>
      <c r="BK117" s="143">
        <f>IF($A117="",0,COCalc_LabUnnorm!CG116*100)</f>
        <v>0</v>
      </c>
      <c r="BL117" s="143">
        <f>IF($A117="",0,COCalc_LabUnnorm!CH116*100)</f>
        <v>0</v>
      </c>
      <c r="BM117" s="144">
        <f t="shared" ref="BM117:BR117" si="1116">IF($A117="","",IF(BG$132,IF(BG117&gt;=$K$3,"Y","N"),"--"))</f>
      </c>
      <c r="BN117" s="144">
        <f t="shared" si="1116"/>
      </c>
      <c r="BO117" s="144">
        <f t="shared" si="1116"/>
      </c>
      <c r="BP117" s="144">
        <f t="shared" si="1116"/>
      </c>
      <c r="BQ117" s="144">
        <f t="shared" si="1116"/>
      </c>
      <c r="BR117" s="144">
        <f t="shared" si="1116"/>
      </c>
      <c r="BS117" s="144">
        <f t="shared" ref="BS117:BX117" si="1117">IF(BG117&gt;=$K$3,1,0)</f>
        <v>0</v>
      </c>
      <c r="BT117" s="144">
        <f t="shared" si="1117"/>
        <v>0</v>
      </c>
      <c r="BU117" s="144">
        <f t="shared" si="1117"/>
        <v>0</v>
      </c>
      <c r="BV117" s="144">
        <f t="shared" si="1117"/>
        <v>0</v>
      </c>
      <c r="BW117" s="144">
        <f t="shared" si="1117"/>
        <v>0</v>
      </c>
      <c r="BX117" s="144">
        <f t="shared" si="1117"/>
        <v>0</v>
      </c>
      <c r="BY117" s="145"/>
      <c r="BZ117" s="143">
        <f t="array" ref="BZ117:CE117">B117:G117*$H$143:$M$143+U117:Z117*$H$144:$M$144</f>
        <v>0</v>
      </c>
      <c r="CA117" s="143">
        <v>0</v>
      </c>
      <c r="CB117" s="143">
        <v>0</v>
      </c>
      <c r="CC117" s="143">
        <v>0</v>
      </c>
      <c r="CD117" s="143">
        <v>0</v>
      </c>
      <c r="CE117" s="143">
        <v>0</v>
      </c>
      <c r="CF117" s="144">
        <f t="shared" ref="CF117:CK117" si="1118">IF($A117="","",IF(BZ$132,IF(BZ117&gt;=$K$3,"Y","N"),"--"))</f>
      </c>
      <c r="CG117" s="144">
        <f t="shared" si="1118"/>
      </c>
      <c r="CH117" s="144">
        <f t="shared" si="1118"/>
      </c>
      <c r="CI117" s="144">
        <f t="shared" si="1118"/>
      </c>
      <c r="CJ117" s="144">
        <f t="shared" si="1118"/>
      </c>
      <c r="CK117" s="144">
        <f t="shared" si="1118"/>
      </c>
      <c r="CL117" s="144">
        <f t="shared" ref="CL117:CQ117" si="1119">IF(BZ117&gt;=$K$3,1,0)</f>
        <v>0</v>
      </c>
      <c r="CM117" s="144">
        <f t="shared" si="1119"/>
        <v>0</v>
      </c>
      <c r="CN117" s="144">
        <f t="shared" si="1119"/>
        <v>0</v>
      </c>
      <c r="CO117" s="144">
        <f t="shared" si="1119"/>
        <v>0</v>
      </c>
      <c r="CP117" s="144">
        <f t="shared" si="1119"/>
        <v>0</v>
      </c>
      <c r="CQ117" s="144">
        <f t="shared" si="1119"/>
        <v>0</v>
      </c>
    </row>
    <row r="118" ht="14.25" customHeight="1" spans="1:95" x14ac:dyDescent="0.25">
      <c r="A118" s="85">
        <f>IF(ISBLANK(CT!A144),"",CT!A144)</f>
      </c>
      <c r="B118" s="143">
        <f>COCalc!AB117*100</f>
        <v>0</v>
      </c>
      <c r="C118" s="143">
        <f>COCalc!AC117*100</f>
        <v>0</v>
      </c>
      <c r="D118" s="143">
        <f>COCalc!AD117*100</f>
        <v>0</v>
      </c>
      <c r="E118" s="143">
        <f>COCalc!AE117*100</f>
        <v>0</v>
      </c>
      <c r="F118" s="143">
        <f>COCalc!AF117*100</f>
        <v>0</v>
      </c>
      <c r="G118" s="143">
        <f>COCalc!AG117*100</f>
        <v>0</v>
      </c>
      <c r="H118" s="144">
        <f t="shared" ref="H118:M118" si="1120">IF($A118="","",IF(B$132,IF(B118&gt;=$K$3,"Y","N"),"--"))</f>
      </c>
      <c r="I118" s="144">
        <f t="shared" si="1120"/>
      </c>
      <c r="J118" s="144">
        <f t="shared" si="1120"/>
      </c>
      <c r="K118" s="144">
        <f t="shared" si="1120"/>
      </c>
      <c r="L118" s="144">
        <f t="shared" si="1120"/>
      </c>
      <c r="M118" s="144">
        <f t="shared" si="1120"/>
      </c>
      <c r="N118" s="144">
        <f t="shared" ref="N118:S118" si="1121">IF(B118&gt;=$K$3,1,0)</f>
        <v>0</v>
      </c>
      <c r="O118" s="144">
        <f t="shared" si="1121"/>
        <v>0</v>
      </c>
      <c r="P118" s="144">
        <f t="shared" si="1121"/>
        <v>0</v>
      </c>
      <c r="Q118" s="144">
        <f t="shared" si="1121"/>
        <v>0</v>
      </c>
      <c r="R118" s="144">
        <f t="shared" si="1121"/>
        <v>0</v>
      </c>
      <c r="S118" s="144">
        <f t="shared" si="1121"/>
        <v>0</v>
      </c>
      <c r="T118" s="128"/>
      <c r="U118" s="143">
        <f>IF($A118="",0,LabActivity!AK144*100)</f>
        <v>0</v>
      </c>
      <c r="V118" s="143">
        <f>IF($A118="",0,LabActivity!AL144*100)</f>
        <v>0</v>
      </c>
      <c r="W118" s="143">
        <f>IF($A118="",0,LabActivity!AM144*100)</f>
        <v>0</v>
      </c>
      <c r="X118" s="143">
        <f>IF($A118="",0,LabActivity!AN144*100)</f>
        <v>0</v>
      </c>
      <c r="Y118" s="143">
        <f>IF($A118="",0,LabActivity!AO144*100)</f>
        <v>0</v>
      </c>
      <c r="Z118" s="143">
        <f>IF($A118="",0,LabActivity!AP144*100)</f>
        <v>0</v>
      </c>
      <c r="AA118" s="144">
        <f t="shared" ref="AA118:AF118" si="1122">IF($A118="","",IF(U$132,IF(U118&gt;=$K$3,"Y","N"),"--"))</f>
      </c>
      <c r="AB118" s="144">
        <f t="shared" si="1122"/>
      </c>
      <c r="AC118" s="144">
        <f t="shared" si="1122"/>
      </c>
      <c r="AD118" s="144">
        <f t="shared" si="1122"/>
      </c>
      <c r="AE118" s="144">
        <f t="shared" si="1122"/>
      </c>
      <c r="AF118" s="144">
        <f t="shared" si="1122"/>
      </c>
      <c r="AG118" s="144">
        <f t="shared" ref="AG118:AL118" si="1123">IF(U118&gt;=$K$3,1,0)</f>
        <v>0</v>
      </c>
      <c r="AH118" s="144">
        <f t="shared" si="1123"/>
        <v>0</v>
      </c>
      <c r="AI118" s="144">
        <f t="shared" si="1123"/>
        <v>0</v>
      </c>
      <c r="AJ118" s="144">
        <f t="shared" si="1123"/>
        <v>0</v>
      </c>
      <c r="AK118" s="144">
        <f t="shared" si="1123"/>
        <v>0</v>
      </c>
      <c r="AL118" s="144">
        <f t="shared" si="1123"/>
        <v>0</v>
      </c>
      <c r="AM118" s="128"/>
      <c r="AN118" s="143">
        <f>IF($A118="",0,COCalc!CC117*100)</f>
        <v>0</v>
      </c>
      <c r="AO118" s="143">
        <f>IF($A118="",0,COCalc!CD117*100)</f>
        <v>0</v>
      </c>
      <c r="AP118" s="143">
        <f>IF($A118="",0,COCalc!CE117*100)</f>
        <v>0</v>
      </c>
      <c r="AQ118" s="143">
        <f>IF($A118="",0,COCalc!CF117*100)</f>
        <v>0</v>
      </c>
      <c r="AR118" s="143">
        <f>IF($A118="",0,COCalc!CG117*100)</f>
        <v>0</v>
      </c>
      <c r="AS118" s="143">
        <f>IF($A118="",0,COCalc!CH117*100)</f>
        <v>0</v>
      </c>
      <c r="AT118" s="144">
        <f t="shared" ref="AT118:AY118" si="1124">IF($A118="","",IF(AN$132,IF(AN118&gt;=$K$3,"Y","N"),"--"))</f>
      </c>
      <c r="AU118" s="144">
        <f t="shared" si="1124"/>
      </c>
      <c r="AV118" s="144">
        <f t="shared" si="1124"/>
      </c>
      <c r="AW118" s="144">
        <f t="shared" si="1124"/>
      </c>
      <c r="AX118" s="144">
        <f t="shared" si="1124"/>
      </c>
      <c r="AY118" s="144">
        <f t="shared" si="1124"/>
      </c>
      <c r="AZ118" s="144">
        <f t="shared" ref="AZ118:BE118" si="1125">IF(AN118&gt;=$K$3,1,0)</f>
        <v>0</v>
      </c>
      <c r="BA118" s="144">
        <f t="shared" si="1125"/>
        <v>0</v>
      </c>
      <c r="BB118" s="144">
        <f t="shared" si="1125"/>
        <v>0</v>
      </c>
      <c r="BC118" s="144">
        <f t="shared" si="1125"/>
        <v>0</v>
      </c>
      <c r="BD118" s="144">
        <f t="shared" si="1125"/>
        <v>0</v>
      </c>
      <c r="BE118" s="144">
        <f t="shared" si="1125"/>
        <v>0</v>
      </c>
      <c r="BF118" s="145"/>
      <c r="BG118" s="143">
        <f>IF($A118="",0,COCalc_LabUnnorm!CC117*100)</f>
        <v>0</v>
      </c>
      <c r="BH118" s="143">
        <f>IF($A118="",0,COCalc_LabUnnorm!CD117*100)</f>
        <v>0</v>
      </c>
      <c r="BI118" s="143">
        <f>IF($A118="",0,COCalc_LabUnnorm!CE117*100)</f>
        <v>0</v>
      </c>
      <c r="BJ118" s="143">
        <f>IF($A118="",0,COCalc_LabUnnorm!CF117*100)</f>
        <v>0</v>
      </c>
      <c r="BK118" s="143">
        <f>IF($A118="",0,COCalc_LabUnnorm!CG117*100)</f>
        <v>0</v>
      </c>
      <c r="BL118" s="143">
        <f>IF($A118="",0,COCalc_LabUnnorm!CH117*100)</f>
        <v>0</v>
      </c>
      <c r="BM118" s="144">
        <f t="shared" ref="BM118:BR118" si="1126">IF($A118="","",IF(BG$132,IF(BG118&gt;=$K$3,"Y","N"),"--"))</f>
      </c>
      <c r="BN118" s="144">
        <f t="shared" si="1126"/>
      </c>
      <c r="BO118" s="144">
        <f t="shared" si="1126"/>
      </c>
      <c r="BP118" s="144">
        <f t="shared" si="1126"/>
      </c>
      <c r="BQ118" s="144">
        <f t="shared" si="1126"/>
      </c>
      <c r="BR118" s="144">
        <f t="shared" si="1126"/>
      </c>
      <c r="BS118" s="144">
        <f t="shared" ref="BS118:BX118" si="1127">IF(BG118&gt;=$K$3,1,0)</f>
        <v>0</v>
      </c>
      <c r="BT118" s="144">
        <f t="shared" si="1127"/>
        <v>0</v>
      </c>
      <c r="BU118" s="144">
        <f t="shared" si="1127"/>
        <v>0</v>
      </c>
      <c r="BV118" s="144">
        <f t="shared" si="1127"/>
        <v>0</v>
      </c>
      <c r="BW118" s="144">
        <f t="shared" si="1127"/>
        <v>0</v>
      </c>
      <c r="BX118" s="144">
        <f t="shared" si="1127"/>
        <v>0</v>
      </c>
      <c r="BY118" s="145"/>
      <c r="BZ118" s="143">
        <f t="array" ref="BZ118:CE118">B118:G118*$H$143:$M$143+U118:Z118*$H$144:$M$144</f>
        <v>0</v>
      </c>
      <c r="CA118" s="143">
        <v>0</v>
      </c>
      <c r="CB118" s="143">
        <v>0</v>
      </c>
      <c r="CC118" s="143">
        <v>0</v>
      </c>
      <c r="CD118" s="143">
        <v>0</v>
      </c>
      <c r="CE118" s="143">
        <v>0</v>
      </c>
      <c r="CF118" s="144">
        <f t="shared" ref="CF118:CK118" si="1128">IF($A118="","",IF(BZ$132,IF(BZ118&gt;=$K$3,"Y","N"),"--"))</f>
      </c>
      <c r="CG118" s="144">
        <f t="shared" si="1128"/>
      </c>
      <c r="CH118" s="144">
        <f t="shared" si="1128"/>
      </c>
      <c r="CI118" s="144">
        <f t="shared" si="1128"/>
      </c>
      <c r="CJ118" s="144">
        <f t="shared" si="1128"/>
      </c>
      <c r="CK118" s="144">
        <f t="shared" si="1128"/>
      </c>
      <c r="CL118" s="144">
        <f t="shared" ref="CL118:CQ118" si="1129">IF(BZ118&gt;=$K$3,1,0)</f>
        <v>0</v>
      </c>
      <c r="CM118" s="144">
        <f t="shared" si="1129"/>
        <v>0</v>
      </c>
      <c r="CN118" s="144">
        <f t="shared" si="1129"/>
        <v>0</v>
      </c>
      <c r="CO118" s="144">
        <f t="shared" si="1129"/>
        <v>0</v>
      </c>
      <c r="CP118" s="144">
        <f t="shared" si="1129"/>
        <v>0</v>
      </c>
      <c r="CQ118" s="144">
        <f t="shared" si="1129"/>
        <v>0</v>
      </c>
    </row>
    <row r="119" ht="14.25" customHeight="1" spans="1:95" x14ac:dyDescent="0.25">
      <c r="A119" s="85">
        <f>IF(ISBLANK(CT!A145),"",CT!A145)</f>
      </c>
      <c r="B119" s="143">
        <f>COCalc!AB118*100</f>
        <v>0</v>
      </c>
      <c r="C119" s="143">
        <f>COCalc!AC118*100</f>
        <v>0</v>
      </c>
      <c r="D119" s="143">
        <f>COCalc!AD118*100</f>
        <v>0</v>
      </c>
      <c r="E119" s="143">
        <f>COCalc!AE118*100</f>
        <v>0</v>
      </c>
      <c r="F119" s="143">
        <f>COCalc!AF118*100</f>
        <v>0</v>
      </c>
      <c r="G119" s="143">
        <f>COCalc!AG118*100</f>
        <v>0</v>
      </c>
      <c r="H119" s="144">
        <f t="shared" ref="H119:M119" si="1130">IF($A119="","",IF(B$132,IF(B119&gt;=$K$3,"Y","N"),"--"))</f>
      </c>
      <c r="I119" s="144">
        <f t="shared" si="1130"/>
      </c>
      <c r="J119" s="144">
        <f t="shared" si="1130"/>
      </c>
      <c r="K119" s="144">
        <f t="shared" si="1130"/>
      </c>
      <c r="L119" s="144">
        <f t="shared" si="1130"/>
      </c>
      <c r="M119" s="144">
        <f t="shared" si="1130"/>
      </c>
      <c r="N119" s="144">
        <f t="shared" ref="N119:S119" si="1131">IF(B119&gt;=$K$3,1,0)</f>
        <v>0</v>
      </c>
      <c r="O119" s="144">
        <f t="shared" si="1131"/>
        <v>0</v>
      </c>
      <c r="P119" s="144">
        <f t="shared" si="1131"/>
        <v>0</v>
      </c>
      <c r="Q119" s="144">
        <f t="shared" si="1131"/>
        <v>0</v>
      </c>
      <c r="R119" s="144">
        <f t="shared" si="1131"/>
        <v>0</v>
      </c>
      <c r="S119" s="144">
        <f t="shared" si="1131"/>
        <v>0</v>
      </c>
      <c r="T119" s="128"/>
      <c r="U119" s="143">
        <f>IF($A119="",0,LabActivity!AK145*100)</f>
        <v>0</v>
      </c>
      <c r="V119" s="143">
        <f>IF($A119="",0,LabActivity!AL145*100)</f>
        <v>0</v>
      </c>
      <c r="W119" s="143">
        <f>IF($A119="",0,LabActivity!AM145*100)</f>
        <v>0</v>
      </c>
      <c r="X119" s="143">
        <f>IF($A119="",0,LabActivity!AN145*100)</f>
        <v>0</v>
      </c>
      <c r="Y119" s="143">
        <f>IF($A119="",0,LabActivity!AO145*100)</f>
        <v>0</v>
      </c>
      <c r="Z119" s="143">
        <f>IF($A119="",0,LabActivity!AP145*100)</f>
        <v>0</v>
      </c>
      <c r="AA119" s="144">
        <f t="shared" ref="AA119:AF119" si="1132">IF($A119="","",IF(U$132,IF(U119&gt;=$K$3,"Y","N"),"--"))</f>
      </c>
      <c r="AB119" s="144">
        <f t="shared" si="1132"/>
      </c>
      <c r="AC119" s="144">
        <f t="shared" si="1132"/>
      </c>
      <c r="AD119" s="144">
        <f t="shared" si="1132"/>
      </c>
      <c r="AE119" s="144">
        <f t="shared" si="1132"/>
      </c>
      <c r="AF119" s="144">
        <f t="shared" si="1132"/>
      </c>
      <c r="AG119" s="144">
        <f t="shared" ref="AG119:AL119" si="1133">IF(U119&gt;=$K$3,1,0)</f>
        <v>0</v>
      </c>
      <c r="AH119" s="144">
        <f t="shared" si="1133"/>
        <v>0</v>
      </c>
      <c r="AI119" s="144">
        <f t="shared" si="1133"/>
        <v>0</v>
      </c>
      <c r="AJ119" s="144">
        <f t="shared" si="1133"/>
        <v>0</v>
      </c>
      <c r="AK119" s="144">
        <f t="shared" si="1133"/>
        <v>0</v>
      </c>
      <c r="AL119" s="144">
        <f t="shared" si="1133"/>
        <v>0</v>
      </c>
      <c r="AM119" s="128"/>
      <c r="AN119" s="143">
        <f>IF($A119="",0,COCalc!CC118*100)</f>
        <v>0</v>
      </c>
      <c r="AO119" s="143">
        <f>IF($A119="",0,COCalc!CD118*100)</f>
        <v>0</v>
      </c>
      <c r="AP119" s="143">
        <f>IF($A119="",0,COCalc!CE118*100)</f>
        <v>0</v>
      </c>
      <c r="AQ119" s="143">
        <f>IF($A119="",0,COCalc!CF118*100)</f>
        <v>0</v>
      </c>
      <c r="AR119" s="143">
        <f>IF($A119="",0,COCalc!CG118*100)</f>
        <v>0</v>
      </c>
      <c r="AS119" s="143">
        <f>IF($A119="",0,COCalc!CH118*100)</f>
        <v>0</v>
      </c>
      <c r="AT119" s="144">
        <f t="shared" ref="AT119:AY119" si="1134">IF($A119="","",IF(AN$132,IF(AN119&gt;=$K$3,"Y","N"),"--"))</f>
      </c>
      <c r="AU119" s="144">
        <f t="shared" si="1134"/>
      </c>
      <c r="AV119" s="144">
        <f t="shared" si="1134"/>
      </c>
      <c r="AW119" s="144">
        <f t="shared" si="1134"/>
      </c>
      <c r="AX119" s="144">
        <f t="shared" si="1134"/>
      </c>
      <c r="AY119" s="144">
        <f t="shared" si="1134"/>
      </c>
      <c r="AZ119" s="144">
        <f t="shared" ref="AZ119:BE119" si="1135">IF(AN119&gt;=$K$3,1,0)</f>
        <v>0</v>
      </c>
      <c r="BA119" s="144">
        <f t="shared" si="1135"/>
        <v>0</v>
      </c>
      <c r="BB119" s="144">
        <f t="shared" si="1135"/>
        <v>0</v>
      </c>
      <c r="BC119" s="144">
        <f t="shared" si="1135"/>
        <v>0</v>
      </c>
      <c r="BD119" s="144">
        <f t="shared" si="1135"/>
        <v>0</v>
      </c>
      <c r="BE119" s="144">
        <f t="shared" si="1135"/>
        <v>0</v>
      </c>
      <c r="BF119" s="145"/>
      <c r="BG119" s="143">
        <f>IF($A119="",0,COCalc_LabUnnorm!CC118*100)</f>
        <v>0</v>
      </c>
      <c r="BH119" s="143">
        <f>IF($A119="",0,COCalc_LabUnnorm!CD118*100)</f>
        <v>0</v>
      </c>
      <c r="BI119" s="143">
        <f>IF($A119="",0,COCalc_LabUnnorm!CE118*100)</f>
        <v>0</v>
      </c>
      <c r="BJ119" s="143">
        <f>IF($A119="",0,COCalc_LabUnnorm!CF118*100)</f>
        <v>0</v>
      </c>
      <c r="BK119" s="143">
        <f>IF($A119="",0,COCalc_LabUnnorm!CG118*100)</f>
        <v>0</v>
      </c>
      <c r="BL119" s="143">
        <f>IF($A119="",0,COCalc_LabUnnorm!CH118*100)</f>
        <v>0</v>
      </c>
      <c r="BM119" s="144">
        <f t="shared" ref="BM119:BR119" si="1136">IF($A119="","",IF(BG$132,IF(BG119&gt;=$K$3,"Y","N"),"--"))</f>
      </c>
      <c r="BN119" s="144">
        <f t="shared" si="1136"/>
      </c>
      <c r="BO119" s="144">
        <f t="shared" si="1136"/>
      </c>
      <c r="BP119" s="144">
        <f t="shared" si="1136"/>
      </c>
      <c r="BQ119" s="144">
        <f t="shared" si="1136"/>
      </c>
      <c r="BR119" s="144">
        <f t="shared" si="1136"/>
      </c>
      <c r="BS119" s="144">
        <f t="shared" ref="BS119:BX119" si="1137">IF(BG119&gt;=$K$3,1,0)</f>
        <v>0</v>
      </c>
      <c r="BT119" s="144">
        <f t="shared" si="1137"/>
        <v>0</v>
      </c>
      <c r="BU119" s="144">
        <f t="shared" si="1137"/>
        <v>0</v>
      </c>
      <c r="BV119" s="144">
        <f t="shared" si="1137"/>
        <v>0</v>
      </c>
      <c r="BW119" s="144">
        <f t="shared" si="1137"/>
        <v>0</v>
      </c>
      <c r="BX119" s="144">
        <f t="shared" si="1137"/>
        <v>0</v>
      </c>
      <c r="BY119" s="145"/>
      <c r="BZ119" s="143">
        <f t="array" ref="BZ119:CE119">B119:G119*$H$143:$M$143+U119:Z119*$H$144:$M$144</f>
        <v>0</v>
      </c>
      <c r="CA119" s="143">
        <v>0</v>
      </c>
      <c r="CB119" s="143">
        <v>0</v>
      </c>
      <c r="CC119" s="143">
        <v>0</v>
      </c>
      <c r="CD119" s="143">
        <v>0</v>
      </c>
      <c r="CE119" s="143">
        <v>0</v>
      </c>
      <c r="CF119" s="144">
        <f t="shared" ref="CF119:CK119" si="1138">IF($A119="","",IF(BZ$132,IF(BZ119&gt;=$K$3,"Y","N"),"--"))</f>
      </c>
      <c r="CG119" s="144">
        <f t="shared" si="1138"/>
      </c>
      <c r="CH119" s="144">
        <f t="shared" si="1138"/>
      </c>
      <c r="CI119" s="144">
        <f t="shared" si="1138"/>
      </c>
      <c r="CJ119" s="144">
        <f t="shared" si="1138"/>
      </c>
      <c r="CK119" s="144">
        <f t="shared" si="1138"/>
      </c>
      <c r="CL119" s="144">
        <f t="shared" ref="CL119:CQ119" si="1139">IF(BZ119&gt;=$K$3,1,0)</f>
        <v>0</v>
      </c>
      <c r="CM119" s="144">
        <f t="shared" si="1139"/>
        <v>0</v>
      </c>
      <c r="CN119" s="144">
        <f t="shared" si="1139"/>
        <v>0</v>
      </c>
      <c r="CO119" s="144">
        <f t="shared" si="1139"/>
        <v>0</v>
      </c>
      <c r="CP119" s="144">
        <f t="shared" si="1139"/>
        <v>0</v>
      </c>
      <c r="CQ119" s="144">
        <f t="shared" si="1139"/>
        <v>0</v>
      </c>
    </row>
    <row r="120" ht="14.25" customHeight="1" spans="1:95" x14ac:dyDescent="0.25">
      <c r="A120" s="85">
        <f>IF(ISBLANK(CT!A146),"",CT!A146)</f>
      </c>
      <c r="B120" s="143">
        <f>COCalc!AB119*100</f>
        <v>0</v>
      </c>
      <c r="C120" s="143">
        <f>COCalc!AC119*100</f>
        <v>0</v>
      </c>
      <c r="D120" s="143">
        <f>COCalc!AD119*100</f>
        <v>0</v>
      </c>
      <c r="E120" s="143">
        <f>COCalc!AE119*100</f>
        <v>0</v>
      </c>
      <c r="F120" s="143">
        <f>COCalc!AF119*100</f>
        <v>0</v>
      </c>
      <c r="G120" s="143">
        <f>COCalc!AG119*100</f>
        <v>0</v>
      </c>
      <c r="H120" s="144">
        <f t="shared" ref="H120:M120" si="1140">IF($A120="","",IF(B$132,IF(B120&gt;=$K$3,"Y","N"),"--"))</f>
      </c>
      <c r="I120" s="144">
        <f t="shared" si="1140"/>
      </c>
      <c r="J120" s="144">
        <f t="shared" si="1140"/>
      </c>
      <c r="K120" s="144">
        <f t="shared" si="1140"/>
      </c>
      <c r="L120" s="144">
        <f t="shared" si="1140"/>
      </c>
      <c r="M120" s="144">
        <f t="shared" si="1140"/>
      </c>
      <c r="N120" s="144">
        <f t="shared" ref="N120:S120" si="1141">IF(B120&gt;=$K$3,1,0)</f>
        <v>0</v>
      </c>
      <c r="O120" s="144">
        <f t="shared" si="1141"/>
        <v>0</v>
      </c>
      <c r="P120" s="144">
        <f t="shared" si="1141"/>
        <v>0</v>
      </c>
      <c r="Q120" s="144">
        <f t="shared" si="1141"/>
        <v>0</v>
      </c>
      <c r="R120" s="144">
        <f t="shared" si="1141"/>
        <v>0</v>
      </c>
      <c r="S120" s="144">
        <f t="shared" si="1141"/>
        <v>0</v>
      </c>
      <c r="T120" s="128"/>
      <c r="U120" s="143">
        <f>IF($A120="",0,LabActivity!AK146*100)</f>
        <v>0</v>
      </c>
      <c r="V120" s="143">
        <f>IF($A120="",0,LabActivity!AL146*100)</f>
        <v>0</v>
      </c>
      <c r="W120" s="143">
        <f>IF($A120="",0,LabActivity!AM146*100)</f>
        <v>0</v>
      </c>
      <c r="X120" s="143">
        <f>IF($A120="",0,LabActivity!AN146*100)</f>
        <v>0</v>
      </c>
      <c r="Y120" s="143">
        <f>IF($A120="",0,LabActivity!AO146*100)</f>
        <v>0</v>
      </c>
      <c r="Z120" s="143">
        <f>IF($A120="",0,LabActivity!AP146*100)</f>
        <v>0</v>
      </c>
      <c r="AA120" s="144">
        <f t="shared" ref="AA120:AF120" si="1142">IF($A120="","",IF(U$132,IF(U120&gt;=$K$3,"Y","N"),"--"))</f>
      </c>
      <c r="AB120" s="144">
        <f t="shared" si="1142"/>
      </c>
      <c r="AC120" s="144">
        <f t="shared" si="1142"/>
      </c>
      <c r="AD120" s="144">
        <f t="shared" si="1142"/>
      </c>
      <c r="AE120" s="144">
        <f t="shared" si="1142"/>
      </c>
      <c r="AF120" s="144">
        <f t="shared" si="1142"/>
      </c>
      <c r="AG120" s="144">
        <f t="shared" ref="AG120:AL120" si="1143">IF(U120&gt;=$K$3,1,0)</f>
        <v>0</v>
      </c>
      <c r="AH120" s="144">
        <f t="shared" si="1143"/>
        <v>0</v>
      </c>
      <c r="AI120" s="144">
        <f t="shared" si="1143"/>
        <v>0</v>
      </c>
      <c r="AJ120" s="144">
        <f t="shared" si="1143"/>
        <v>0</v>
      </c>
      <c r="AK120" s="144">
        <f t="shared" si="1143"/>
        <v>0</v>
      </c>
      <c r="AL120" s="144">
        <f t="shared" si="1143"/>
        <v>0</v>
      </c>
      <c r="AM120" s="128"/>
      <c r="AN120" s="143">
        <f>IF($A120="",0,COCalc!CC119*100)</f>
        <v>0</v>
      </c>
      <c r="AO120" s="143">
        <f>IF($A120="",0,COCalc!CD119*100)</f>
        <v>0</v>
      </c>
      <c r="AP120" s="143">
        <f>IF($A120="",0,COCalc!CE119*100)</f>
        <v>0</v>
      </c>
      <c r="AQ120" s="143">
        <f>IF($A120="",0,COCalc!CF119*100)</f>
        <v>0</v>
      </c>
      <c r="AR120" s="143">
        <f>IF($A120="",0,COCalc!CG119*100)</f>
        <v>0</v>
      </c>
      <c r="AS120" s="143">
        <f>IF($A120="",0,COCalc!CH119*100)</f>
        <v>0</v>
      </c>
      <c r="AT120" s="144">
        <f t="shared" ref="AT120:AY120" si="1144">IF($A120="","",IF(AN$132,IF(AN120&gt;=$K$3,"Y","N"),"--"))</f>
      </c>
      <c r="AU120" s="144">
        <f t="shared" si="1144"/>
      </c>
      <c r="AV120" s="144">
        <f t="shared" si="1144"/>
      </c>
      <c r="AW120" s="144">
        <f t="shared" si="1144"/>
      </c>
      <c r="AX120" s="144">
        <f t="shared" si="1144"/>
      </c>
      <c r="AY120" s="144">
        <f t="shared" si="1144"/>
      </c>
      <c r="AZ120" s="144">
        <f t="shared" ref="AZ120:BE120" si="1145">IF(AN120&gt;=$K$3,1,0)</f>
        <v>0</v>
      </c>
      <c r="BA120" s="144">
        <f t="shared" si="1145"/>
        <v>0</v>
      </c>
      <c r="BB120" s="144">
        <f t="shared" si="1145"/>
        <v>0</v>
      </c>
      <c r="BC120" s="144">
        <f t="shared" si="1145"/>
        <v>0</v>
      </c>
      <c r="BD120" s="144">
        <f t="shared" si="1145"/>
        <v>0</v>
      </c>
      <c r="BE120" s="144">
        <f t="shared" si="1145"/>
        <v>0</v>
      </c>
      <c r="BF120" s="145"/>
      <c r="BG120" s="143">
        <f>IF($A120="",0,COCalc_LabUnnorm!CC119*100)</f>
        <v>0</v>
      </c>
      <c r="BH120" s="143">
        <f>IF($A120="",0,COCalc_LabUnnorm!CD119*100)</f>
        <v>0</v>
      </c>
      <c r="BI120" s="143">
        <f>IF($A120="",0,COCalc_LabUnnorm!CE119*100)</f>
        <v>0</v>
      </c>
      <c r="BJ120" s="143">
        <f>IF($A120="",0,COCalc_LabUnnorm!CF119*100)</f>
        <v>0</v>
      </c>
      <c r="BK120" s="143">
        <f>IF($A120="",0,COCalc_LabUnnorm!CG119*100)</f>
        <v>0</v>
      </c>
      <c r="BL120" s="143">
        <f>IF($A120="",0,COCalc_LabUnnorm!CH119*100)</f>
        <v>0</v>
      </c>
      <c r="BM120" s="144">
        <f t="shared" ref="BM120:BR120" si="1146">IF($A120="","",IF(BG$132,IF(BG120&gt;=$K$3,"Y","N"),"--"))</f>
      </c>
      <c r="BN120" s="144">
        <f t="shared" si="1146"/>
      </c>
      <c r="BO120" s="144">
        <f t="shared" si="1146"/>
      </c>
      <c r="BP120" s="144">
        <f t="shared" si="1146"/>
      </c>
      <c r="BQ120" s="144">
        <f t="shared" si="1146"/>
      </c>
      <c r="BR120" s="144">
        <f t="shared" si="1146"/>
      </c>
      <c r="BS120" s="144">
        <f t="shared" ref="BS120:BX120" si="1147">IF(BG120&gt;=$K$3,1,0)</f>
        <v>0</v>
      </c>
      <c r="BT120" s="144">
        <f t="shared" si="1147"/>
        <v>0</v>
      </c>
      <c r="BU120" s="144">
        <f t="shared" si="1147"/>
        <v>0</v>
      </c>
      <c r="BV120" s="144">
        <f t="shared" si="1147"/>
        <v>0</v>
      </c>
      <c r="BW120" s="144">
        <f t="shared" si="1147"/>
        <v>0</v>
      </c>
      <c r="BX120" s="144">
        <f t="shared" si="1147"/>
        <v>0</v>
      </c>
      <c r="BY120" s="145"/>
      <c r="BZ120" s="143">
        <f t="array" ref="BZ120:CE120">B120:G120*$H$143:$M$143+U120:Z120*$H$144:$M$144</f>
        <v>0</v>
      </c>
      <c r="CA120" s="143">
        <v>0</v>
      </c>
      <c r="CB120" s="143">
        <v>0</v>
      </c>
      <c r="CC120" s="143">
        <v>0</v>
      </c>
      <c r="CD120" s="143">
        <v>0</v>
      </c>
      <c r="CE120" s="143">
        <v>0</v>
      </c>
      <c r="CF120" s="144">
        <f t="shared" ref="CF120:CK120" si="1148">IF($A120="","",IF(BZ$132,IF(BZ120&gt;=$K$3,"Y","N"),"--"))</f>
      </c>
      <c r="CG120" s="144">
        <f t="shared" si="1148"/>
      </c>
      <c r="CH120" s="144">
        <f t="shared" si="1148"/>
      </c>
      <c r="CI120" s="144">
        <f t="shared" si="1148"/>
      </c>
      <c r="CJ120" s="144">
        <f t="shared" si="1148"/>
      </c>
      <c r="CK120" s="144">
        <f t="shared" si="1148"/>
      </c>
      <c r="CL120" s="144">
        <f t="shared" ref="CL120:CQ120" si="1149">IF(BZ120&gt;=$K$3,1,0)</f>
        <v>0</v>
      </c>
      <c r="CM120" s="144">
        <f t="shared" si="1149"/>
        <v>0</v>
      </c>
      <c r="CN120" s="144">
        <f t="shared" si="1149"/>
        <v>0</v>
      </c>
      <c r="CO120" s="144">
        <f t="shared" si="1149"/>
        <v>0</v>
      </c>
      <c r="CP120" s="144">
        <f t="shared" si="1149"/>
        <v>0</v>
      </c>
      <c r="CQ120" s="144">
        <f t="shared" si="1149"/>
        <v>0</v>
      </c>
    </row>
    <row r="121" ht="14.25" customHeight="1" spans="1:95" x14ac:dyDescent="0.25">
      <c r="A121" s="85">
        <f>IF(ISBLANK(CT!A147),"",CT!A147)</f>
      </c>
      <c r="B121" s="143">
        <f>COCalc!AB120*100</f>
        <v>0</v>
      </c>
      <c r="C121" s="143">
        <f>COCalc!AC120*100</f>
        <v>0</v>
      </c>
      <c r="D121" s="143">
        <f>COCalc!AD120*100</f>
        <v>0</v>
      </c>
      <c r="E121" s="143">
        <f>COCalc!AE120*100</f>
        <v>0</v>
      </c>
      <c r="F121" s="143">
        <f>COCalc!AF120*100</f>
        <v>0</v>
      </c>
      <c r="G121" s="143">
        <f>COCalc!AG120*100</f>
        <v>0</v>
      </c>
      <c r="H121" s="144">
        <f t="shared" ref="H121:M121" si="1150">IF($A121="","",IF(B$132,IF(B121&gt;=$K$3,"Y","N"),"--"))</f>
      </c>
      <c r="I121" s="144">
        <f t="shared" si="1150"/>
      </c>
      <c r="J121" s="144">
        <f t="shared" si="1150"/>
      </c>
      <c r="K121" s="144">
        <f t="shared" si="1150"/>
      </c>
      <c r="L121" s="144">
        <f t="shared" si="1150"/>
      </c>
      <c r="M121" s="144">
        <f t="shared" si="1150"/>
      </c>
      <c r="N121" s="144">
        <f t="shared" ref="N121:S121" si="1151">IF(B121&gt;=$K$3,1,0)</f>
        <v>0</v>
      </c>
      <c r="O121" s="144">
        <f t="shared" si="1151"/>
        <v>0</v>
      </c>
      <c r="P121" s="144">
        <f t="shared" si="1151"/>
        <v>0</v>
      </c>
      <c r="Q121" s="144">
        <f t="shared" si="1151"/>
        <v>0</v>
      </c>
      <c r="R121" s="144">
        <f t="shared" si="1151"/>
        <v>0</v>
      </c>
      <c r="S121" s="144">
        <f t="shared" si="1151"/>
        <v>0</v>
      </c>
      <c r="T121" s="128"/>
      <c r="U121" s="143">
        <f>IF($A121="",0,LabActivity!AK147*100)</f>
        <v>0</v>
      </c>
      <c r="V121" s="143">
        <f>IF($A121="",0,LabActivity!AL147*100)</f>
        <v>0</v>
      </c>
      <c r="W121" s="143">
        <f>IF($A121="",0,LabActivity!AM147*100)</f>
        <v>0</v>
      </c>
      <c r="X121" s="143">
        <f>IF($A121="",0,LabActivity!AN147*100)</f>
        <v>0</v>
      </c>
      <c r="Y121" s="143">
        <f>IF($A121="",0,LabActivity!AO147*100)</f>
        <v>0</v>
      </c>
      <c r="Z121" s="143">
        <f>IF($A121="",0,LabActivity!AP147*100)</f>
        <v>0</v>
      </c>
      <c r="AA121" s="144">
        <f t="shared" ref="AA121:AF121" si="1152">IF($A121="","",IF(U$132,IF(U121&gt;=$K$3,"Y","N"),"--"))</f>
      </c>
      <c r="AB121" s="144">
        <f t="shared" si="1152"/>
      </c>
      <c r="AC121" s="144">
        <f t="shared" si="1152"/>
      </c>
      <c r="AD121" s="144">
        <f t="shared" si="1152"/>
      </c>
      <c r="AE121" s="144">
        <f t="shared" si="1152"/>
      </c>
      <c r="AF121" s="144">
        <f t="shared" si="1152"/>
      </c>
      <c r="AG121" s="144">
        <f t="shared" ref="AG121:AL121" si="1153">IF(U121&gt;=$K$3,1,0)</f>
        <v>0</v>
      </c>
      <c r="AH121" s="144">
        <f t="shared" si="1153"/>
        <v>0</v>
      </c>
      <c r="AI121" s="144">
        <f t="shared" si="1153"/>
        <v>0</v>
      </c>
      <c r="AJ121" s="144">
        <f t="shared" si="1153"/>
        <v>0</v>
      </c>
      <c r="AK121" s="144">
        <f t="shared" si="1153"/>
        <v>0</v>
      </c>
      <c r="AL121" s="144">
        <f t="shared" si="1153"/>
        <v>0</v>
      </c>
      <c r="AM121" s="128"/>
      <c r="AN121" s="143">
        <f>IF($A121="",0,COCalc!CC120*100)</f>
        <v>0</v>
      </c>
      <c r="AO121" s="143">
        <f>IF($A121="",0,COCalc!CD120*100)</f>
        <v>0</v>
      </c>
      <c r="AP121" s="143">
        <f>IF($A121="",0,COCalc!CE120*100)</f>
        <v>0</v>
      </c>
      <c r="AQ121" s="143">
        <f>IF($A121="",0,COCalc!CF120*100)</f>
        <v>0</v>
      </c>
      <c r="AR121" s="143">
        <f>IF($A121="",0,COCalc!CG120*100)</f>
        <v>0</v>
      </c>
      <c r="AS121" s="143">
        <f>IF($A121="",0,COCalc!CH120*100)</f>
        <v>0</v>
      </c>
      <c r="AT121" s="144">
        <f t="shared" ref="AT121:AY121" si="1154">IF($A121="","",IF(AN$132,IF(AN121&gt;=$K$3,"Y","N"),"--"))</f>
      </c>
      <c r="AU121" s="144">
        <f t="shared" si="1154"/>
      </c>
      <c r="AV121" s="144">
        <f t="shared" si="1154"/>
      </c>
      <c r="AW121" s="144">
        <f t="shared" si="1154"/>
      </c>
      <c r="AX121" s="144">
        <f t="shared" si="1154"/>
      </c>
      <c r="AY121" s="144">
        <f t="shared" si="1154"/>
      </c>
      <c r="AZ121" s="144">
        <f t="shared" ref="AZ121:BE121" si="1155">IF(AN121&gt;=$K$3,1,0)</f>
        <v>0</v>
      </c>
      <c r="BA121" s="144">
        <f t="shared" si="1155"/>
        <v>0</v>
      </c>
      <c r="BB121" s="144">
        <f t="shared" si="1155"/>
        <v>0</v>
      </c>
      <c r="BC121" s="144">
        <f t="shared" si="1155"/>
        <v>0</v>
      </c>
      <c r="BD121" s="144">
        <f t="shared" si="1155"/>
        <v>0</v>
      </c>
      <c r="BE121" s="144">
        <f t="shared" si="1155"/>
        <v>0</v>
      </c>
      <c r="BF121" s="145"/>
      <c r="BG121" s="143">
        <f>IF($A121="",0,COCalc_LabUnnorm!CC120*100)</f>
        <v>0</v>
      </c>
      <c r="BH121" s="143">
        <f>IF($A121="",0,COCalc_LabUnnorm!CD120*100)</f>
        <v>0</v>
      </c>
      <c r="BI121" s="143">
        <f>IF($A121="",0,COCalc_LabUnnorm!CE120*100)</f>
        <v>0</v>
      </c>
      <c r="BJ121" s="143">
        <f>IF($A121="",0,COCalc_LabUnnorm!CF120*100)</f>
        <v>0</v>
      </c>
      <c r="BK121" s="143">
        <f>IF($A121="",0,COCalc_LabUnnorm!CG120*100)</f>
        <v>0</v>
      </c>
      <c r="BL121" s="143">
        <f>IF($A121="",0,COCalc_LabUnnorm!CH120*100)</f>
        <v>0</v>
      </c>
      <c r="BM121" s="144">
        <f t="shared" ref="BM121:BR121" si="1156">IF($A121="","",IF(BG$132,IF(BG121&gt;=$K$3,"Y","N"),"--"))</f>
      </c>
      <c r="BN121" s="144">
        <f t="shared" si="1156"/>
      </c>
      <c r="BO121" s="144">
        <f t="shared" si="1156"/>
      </c>
      <c r="BP121" s="144">
        <f t="shared" si="1156"/>
      </c>
      <c r="BQ121" s="144">
        <f t="shared" si="1156"/>
      </c>
      <c r="BR121" s="144">
        <f t="shared" si="1156"/>
      </c>
      <c r="BS121" s="144">
        <f t="shared" ref="BS121:BX121" si="1157">IF(BG121&gt;=$K$3,1,0)</f>
        <v>0</v>
      </c>
      <c r="BT121" s="144">
        <f t="shared" si="1157"/>
        <v>0</v>
      </c>
      <c r="BU121" s="144">
        <f t="shared" si="1157"/>
        <v>0</v>
      </c>
      <c r="BV121" s="144">
        <f t="shared" si="1157"/>
        <v>0</v>
      </c>
      <c r="BW121" s="144">
        <f t="shared" si="1157"/>
        <v>0</v>
      </c>
      <c r="BX121" s="144">
        <f t="shared" si="1157"/>
        <v>0</v>
      </c>
      <c r="BY121" s="145"/>
      <c r="BZ121" s="143">
        <f t="array" ref="BZ121:CE121">B121:G121*$H$143:$M$143+U121:Z121*$H$144:$M$144</f>
        <v>0</v>
      </c>
      <c r="CA121" s="143">
        <v>0</v>
      </c>
      <c r="CB121" s="143">
        <v>0</v>
      </c>
      <c r="CC121" s="143">
        <v>0</v>
      </c>
      <c r="CD121" s="143">
        <v>0</v>
      </c>
      <c r="CE121" s="143">
        <v>0</v>
      </c>
      <c r="CF121" s="144">
        <f t="shared" ref="CF121:CK121" si="1158">IF($A121="","",IF(BZ$132,IF(BZ121&gt;=$K$3,"Y","N"),"--"))</f>
      </c>
      <c r="CG121" s="144">
        <f t="shared" si="1158"/>
      </c>
      <c r="CH121" s="144">
        <f t="shared" si="1158"/>
      </c>
      <c r="CI121" s="144">
        <f t="shared" si="1158"/>
      </c>
      <c r="CJ121" s="144">
        <f t="shared" si="1158"/>
      </c>
      <c r="CK121" s="144">
        <f t="shared" si="1158"/>
      </c>
      <c r="CL121" s="144">
        <f t="shared" ref="CL121:CQ121" si="1159">IF(BZ121&gt;=$K$3,1,0)</f>
        <v>0</v>
      </c>
      <c r="CM121" s="144">
        <f t="shared" si="1159"/>
        <v>0</v>
      </c>
      <c r="CN121" s="144">
        <f t="shared" si="1159"/>
        <v>0</v>
      </c>
      <c r="CO121" s="144">
        <f t="shared" si="1159"/>
        <v>0</v>
      </c>
      <c r="CP121" s="144">
        <f t="shared" si="1159"/>
        <v>0</v>
      </c>
      <c r="CQ121" s="144">
        <f t="shared" si="1159"/>
        <v>0</v>
      </c>
    </row>
    <row r="122" ht="14.25" customHeight="1" spans="1:95" x14ac:dyDescent="0.25">
      <c r="A122" s="85">
        <f>IF(ISBLANK(CT!A148),"",CT!A148)</f>
      </c>
      <c r="B122" s="143">
        <f>COCalc!AB121*100</f>
        <v>0</v>
      </c>
      <c r="C122" s="143">
        <f>COCalc!AC121*100</f>
        <v>0</v>
      </c>
      <c r="D122" s="143">
        <f>COCalc!AD121*100</f>
        <v>0</v>
      </c>
      <c r="E122" s="143">
        <f>COCalc!AE121*100</f>
        <v>0</v>
      </c>
      <c r="F122" s="143">
        <f>COCalc!AF121*100</f>
        <v>0</v>
      </c>
      <c r="G122" s="143">
        <f>COCalc!AG121*100</f>
        <v>0</v>
      </c>
      <c r="H122" s="144">
        <f t="shared" ref="H122:M122" si="1160">IF($A122="","",IF(B$132,IF(B122&gt;=$K$3,"Y","N"),"--"))</f>
      </c>
      <c r="I122" s="144">
        <f t="shared" si="1160"/>
      </c>
      <c r="J122" s="144">
        <f t="shared" si="1160"/>
      </c>
      <c r="K122" s="144">
        <f t="shared" si="1160"/>
      </c>
      <c r="L122" s="144">
        <f t="shared" si="1160"/>
      </c>
      <c r="M122" s="144">
        <f t="shared" si="1160"/>
      </c>
      <c r="N122" s="144">
        <f t="shared" ref="N122:S122" si="1161">IF(B122&gt;=$K$3,1,0)</f>
        <v>0</v>
      </c>
      <c r="O122" s="144">
        <f t="shared" si="1161"/>
        <v>0</v>
      </c>
      <c r="P122" s="144">
        <f t="shared" si="1161"/>
        <v>0</v>
      </c>
      <c r="Q122" s="144">
        <f t="shared" si="1161"/>
        <v>0</v>
      </c>
      <c r="R122" s="144">
        <f t="shared" si="1161"/>
        <v>0</v>
      </c>
      <c r="S122" s="144">
        <f t="shared" si="1161"/>
        <v>0</v>
      </c>
      <c r="T122" s="128"/>
      <c r="U122" s="143">
        <f>IF($A122="",0,LabActivity!AK148*100)</f>
        <v>0</v>
      </c>
      <c r="V122" s="143">
        <f>IF($A122="",0,LabActivity!AL148*100)</f>
        <v>0</v>
      </c>
      <c r="W122" s="143">
        <f>IF($A122="",0,LabActivity!AM148*100)</f>
        <v>0</v>
      </c>
      <c r="X122" s="143">
        <f>IF($A122="",0,LabActivity!AN148*100)</f>
        <v>0</v>
      </c>
      <c r="Y122" s="143">
        <f>IF($A122="",0,LabActivity!AO148*100)</f>
        <v>0</v>
      </c>
      <c r="Z122" s="143">
        <f>IF($A122="",0,LabActivity!AP148*100)</f>
        <v>0</v>
      </c>
      <c r="AA122" s="144">
        <f t="shared" ref="AA122:AF122" si="1162">IF($A122="","",IF(U$132,IF(U122&gt;=$K$3,"Y","N"),"--"))</f>
      </c>
      <c r="AB122" s="144">
        <f t="shared" si="1162"/>
      </c>
      <c r="AC122" s="144">
        <f t="shared" si="1162"/>
      </c>
      <c r="AD122" s="144">
        <f t="shared" si="1162"/>
      </c>
      <c r="AE122" s="144">
        <f t="shared" si="1162"/>
      </c>
      <c r="AF122" s="144">
        <f t="shared" si="1162"/>
      </c>
      <c r="AG122" s="144">
        <f t="shared" ref="AG122:AL122" si="1163">IF(U122&gt;=$K$3,1,0)</f>
        <v>0</v>
      </c>
      <c r="AH122" s="144">
        <f t="shared" si="1163"/>
        <v>0</v>
      </c>
      <c r="AI122" s="144">
        <f t="shared" si="1163"/>
        <v>0</v>
      </c>
      <c r="AJ122" s="144">
        <f t="shared" si="1163"/>
        <v>0</v>
      </c>
      <c r="AK122" s="144">
        <f t="shared" si="1163"/>
        <v>0</v>
      </c>
      <c r="AL122" s="144">
        <f t="shared" si="1163"/>
        <v>0</v>
      </c>
      <c r="AM122" s="128"/>
      <c r="AN122" s="143">
        <f>IF($A122="",0,COCalc!CC121*100)</f>
        <v>0</v>
      </c>
      <c r="AO122" s="143">
        <f>IF($A122="",0,COCalc!CD121*100)</f>
        <v>0</v>
      </c>
      <c r="AP122" s="143">
        <f>IF($A122="",0,COCalc!CE121*100)</f>
        <v>0</v>
      </c>
      <c r="AQ122" s="143">
        <f>IF($A122="",0,COCalc!CF121*100)</f>
        <v>0</v>
      </c>
      <c r="AR122" s="143">
        <f>IF($A122="",0,COCalc!CG121*100)</f>
        <v>0</v>
      </c>
      <c r="AS122" s="143">
        <f>IF($A122="",0,COCalc!CH121*100)</f>
        <v>0</v>
      </c>
      <c r="AT122" s="144">
        <f t="shared" ref="AT122:AY122" si="1164">IF($A122="","",IF(AN$132,IF(AN122&gt;=$K$3,"Y","N"),"--"))</f>
      </c>
      <c r="AU122" s="144">
        <f t="shared" si="1164"/>
      </c>
      <c r="AV122" s="144">
        <f t="shared" si="1164"/>
      </c>
      <c r="AW122" s="144">
        <f t="shared" si="1164"/>
      </c>
      <c r="AX122" s="144">
        <f t="shared" si="1164"/>
      </c>
      <c r="AY122" s="144">
        <f t="shared" si="1164"/>
      </c>
      <c r="AZ122" s="144">
        <f t="shared" ref="AZ122:BE122" si="1165">IF(AN122&gt;=$K$3,1,0)</f>
        <v>0</v>
      </c>
      <c r="BA122" s="144">
        <f t="shared" si="1165"/>
        <v>0</v>
      </c>
      <c r="BB122" s="144">
        <f t="shared" si="1165"/>
        <v>0</v>
      </c>
      <c r="BC122" s="144">
        <f t="shared" si="1165"/>
        <v>0</v>
      </c>
      <c r="BD122" s="144">
        <f t="shared" si="1165"/>
        <v>0</v>
      </c>
      <c r="BE122" s="144">
        <f t="shared" si="1165"/>
        <v>0</v>
      </c>
      <c r="BF122" s="145"/>
      <c r="BG122" s="143">
        <f>IF($A122="",0,COCalc_LabUnnorm!CC121*100)</f>
        <v>0</v>
      </c>
      <c r="BH122" s="143">
        <f>IF($A122="",0,COCalc_LabUnnorm!CD121*100)</f>
        <v>0</v>
      </c>
      <c r="BI122" s="143">
        <f>IF($A122="",0,COCalc_LabUnnorm!CE121*100)</f>
        <v>0</v>
      </c>
      <c r="BJ122" s="143">
        <f>IF($A122="",0,COCalc_LabUnnorm!CF121*100)</f>
        <v>0</v>
      </c>
      <c r="BK122" s="143">
        <f>IF($A122="",0,COCalc_LabUnnorm!CG121*100)</f>
        <v>0</v>
      </c>
      <c r="BL122" s="143">
        <f>IF($A122="",0,COCalc_LabUnnorm!CH121*100)</f>
        <v>0</v>
      </c>
      <c r="BM122" s="144">
        <f t="shared" ref="BM122:BR122" si="1166">IF($A122="","",IF(BG$132,IF(BG122&gt;=$K$3,"Y","N"),"--"))</f>
      </c>
      <c r="BN122" s="144">
        <f t="shared" si="1166"/>
      </c>
      <c r="BO122" s="144">
        <f t="shared" si="1166"/>
      </c>
      <c r="BP122" s="144">
        <f t="shared" si="1166"/>
      </c>
      <c r="BQ122" s="144">
        <f t="shared" si="1166"/>
      </c>
      <c r="BR122" s="144">
        <f t="shared" si="1166"/>
      </c>
      <c r="BS122" s="144">
        <f t="shared" ref="BS122:BX122" si="1167">IF(BG122&gt;=$K$3,1,0)</f>
        <v>0</v>
      </c>
      <c r="BT122" s="144">
        <f t="shared" si="1167"/>
        <v>0</v>
      </c>
      <c r="BU122" s="144">
        <f t="shared" si="1167"/>
        <v>0</v>
      </c>
      <c r="BV122" s="144">
        <f t="shared" si="1167"/>
        <v>0</v>
      </c>
      <c r="BW122" s="144">
        <f t="shared" si="1167"/>
        <v>0</v>
      </c>
      <c r="BX122" s="144">
        <f t="shared" si="1167"/>
        <v>0</v>
      </c>
      <c r="BY122" s="145"/>
      <c r="BZ122" s="143">
        <f t="array" ref="BZ122:CE122">B122:G122*$H$143:$M$143+U122:Z122*$H$144:$M$144</f>
        <v>0</v>
      </c>
      <c r="CA122" s="143">
        <v>0</v>
      </c>
      <c r="CB122" s="143">
        <v>0</v>
      </c>
      <c r="CC122" s="143">
        <v>0</v>
      </c>
      <c r="CD122" s="143">
        <v>0</v>
      </c>
      <c r="CE122" s="143">
        <v>0</v>
      </c>
      <c r="CF122" s="144">
        <f t="shared" ref="CF122:CK122" si="1168">IF($A122="","",IF(BZ$132,IF(BZ122&gt;=$K$3,"Y","N"),"--"))</f>
      </c>
      <c r="CG122" s="144">
        <f t="shared" si="1168"/>
      </c>
      <c r="CH122" s="144">
        <f t="shared" si="1168"/>
      </c>
      <c r="CI122" s="144">
        <f t="shared" si="1168"/>
      </c>
      <c r="CJ122" s="144">
        <f t="shared" si="1168"/>
      </c>
      <c r="CK122" s="144">
        <f t="shared" si="1168"/>
      </c>
      <c r="CL122" s="144">
        <f t="shared" ref="CL122:CQ122" si="1169">IF(BZ122&gt;=$K$3,1,0)</f>
        <v>0</v>
      </c>
      <c r="CM122" s="144">
        <f t="shared" si="1169"/>
        <v>0</v>
      </c>
      <c r="CN122" s="144">
        <f t="shared" si="1169"/>
        <v>0</v>
      </c>
      <c r="CO122" s="144">
        <f t="shared" si="1169"/>
        <v>0</v>
      </c>
      <c r="CP122" s="144">
        <f t="shared" si="1169"/>
        <v>0</v>
      </c>
      <c r="CQ122" s="144">
        <f t="shared" si="1169"/>
        <v>0</v>
      </c>
    </row>
    <row r="123" ht="14.25" customHeight="1" spans="1:95" x14ac:dyDescent="0.25">
      <c r="A123" s="85">
        <f>IF(ISBLANK(CT!A149),"",CT!A149)</f>
      </c>
      <c r="B123" s="143">
        <f>COCalc!AB122*100</f>
        <v>0</v>
      </c>
      <c r="C123" s="143">
        <f>COCalc!AC122*100</f>
        <v>0</v>
      </c>
      <c r="D123" s="143">
        <f>COCalc!AD122*100</f>
        <v>0</v>
      </c>
      <c r="E123" s="143">
        <f>COCalc!AE122*100</f>
        <v>0</v>
      </c>
      <c r="F123" s="143">
        <f>COCalc!AF122*100</f>
        <v>0</v>
      </c>
      <c r="G123" s="143">
        <f>COCalc!AG122*100</f>
        <v>0</v>
      </c>
      <c r="H123" s="144">
        <f t="shared" ref="H123:M123" si="1170">IF($A123="","",IF(B$132,IF(B123&gt;=$K$3,"Y","N"),"--"))</f>
      </c>
      <c r="I123" s="144">
        <f t="shared" si="1170"/>
      </c>
      <c r="J123" s="144">
        <f t="shared" si="1170"/>
      </c>
      <c r="K123" s="144">
        <f t="shared" si="1170"/>
      </c>
      <c r="L123" s="144">
        <f t="shared" si="1170"/>
      </c>
      <c r="M123" s="144">
        <f t="shared" si="1170"/>
      </c>
      <c r="N123" s="144">
        <f t="shared" ref="N123:S123" si="1171">IF(B123&gt;=$K$3,1,0)</f>
        <v>0</v>
      </c>
      <c r="O123" s="144">
        <f t="shared" si="1171"/>
        <v>0</v>
      </c>
      <c r="P123" s="144">
        <f t="shared" si="1171"/>
        <v>0</v>
      </c>
      <c r="Q123" s="144">
        <f t="shared" si="1171"/>
        <v>0</v>
      </c>
      <c r="R123" s="144">
        <f t="shared" si="1171"/>
        <v>0</v>
      </c>
      <c r="S123" s="144">
        <f t="shared" si="1171"/>
        <v>0</v>
      </c>
      <c r="T123" s="128"/>
      <c r="U123" s="143">
        <f>IF($A123="",0,LabActivity!AK149*100)</f>
        <v>0</v>
      </c>
      <c r="V123" s="143">
        <f>IF($A123="",0,LabActivity!AL149*100)</f>
        <v>0</v>
      </c>
      <c r="W123" s="143">
        <f>IF($A123="",0,LabActivity!AM149*100)</f>
        <v>0</v>
      </c>
      <c r="X123" s="143">
        <f>IF($A123="",0,LabActivity!AN149*100)</f>
        <v>0</v>
      </c>
      <c r="Y123" s="143">
        <f>IF($A123="",0,LabActivity!AO149*100)</f>
        <v>0</v>
      </c>
      <c r="Z123" s="143">
        <f>IF($A123="",0,LabActivity!AP149*100)</f>
        <v>0</v>
      </c>
      <c r="AA123" s="144">
        <f t="shared" ref="AA123:AF123" si="1172">IF($A123="","",IF(U$132,IF(U123&gt;=$K$3,"Y","N"),"--"))</f>
      </c>
      <c r="AB123" s="144">
        <f t="shared" si="1172"/>
      </c>
      <c r="AC123" s="144">
        <f t="shared" si="1172"/>
      </c>
      <c r="AD123" s="144">
        <f t="shared" si="1172"/>
      </c>
      <c r="AE123" s="144">
        <f t="shared" si="1172"/>
      </c>
      <c r="AF123" s="144">
        <f t="shared" si="1172"/>
      </c>
      <c r="AG123" s="144">
        <f t="shared" ref="AG123:AL123" si="1173">IF(U123&gt;=$K$3,1,0)</f>
        <v>0</v>
      </c>
      <c r="AH123" s="144">
        <f t="shared" si="1173"/>
        <v>0</v>
      </c>
      <c r="AI123" s="144">
        <f t="shared" si="1173"/>
        <v>0</v>
      </c>
      <c r="AJ123" s="144">
        <f t="shared" si="1173"/>
        <v>0</v>
      </c>
      <c r="AK123" s="144">
        <f t="shared" si="1173"/>
        <v>0</v>
      </c>
      <c r="AL123" s="144">
        <f t="shared" si="1173"/>
        <v>0</v>
      </c>
      <c r="AM123" s="128"/>
      <c r="AN123" s="143">
        <f>IF($A123="",0,COCalc!CC122*100)</f>
        <v>0</v>
      </c>
      <c r="AO123" s="143">
        <f>IF($A123="",0,COCalc!CD122*100)</f>
        <v>0</v>
      </c>
      <c r="AP123" s="143">
        <f>IF($A123="",0,COCalc!CE122*100)</f>
        <v>0</v>
      </c>
      <c r="AQ123" s="143">
        <f>IF($A123="",0,COCalc!CF122*100)</f>
        <v>0</v>
      </c>
      <c r="AR123" s="143">
        <f>IF($A123="",0,COCalc!CG122*100)</f>
        <v>0</v>
      </c>
      <c r="AS123" s="143">
        <f>IF($A123="",0,COCalc!CH122*100)</f>
        <v>0</v>
      </c>
      <c r="AT123" s="144">
        <f t="shared" ref="AT123:AY123" si="1174">IF($A123="","",IF(AN$132,IF(AN123&gt;=$K$3,"Y","N"),"--"))</f>
      </c>
      <c r="AU123" s="144">
        <f t="shared" si="1174"/>
      </c>
      <c r="AV123" s="144">
        <f t="shared" si="1174"/>
      </c>
      <c r="AW123" s="144">
        <f t="shared" si="1174"/>
      </c>
      <c r="AX123" s="144">
        <f t="shared" si="1174"/>
      </c>
      <c r="AY123" s="144">
        <f t="shared" si="1174"/>
      </c>
      <c r="AZ123" s="144">
        <f t="shared" ref="AZ123:BE123" si="1175">IF(AN123&gt;=$K$3,1,0)</f>
        <v>0</v>
      </c>
      <c r="BA123" s="144">
        <f t="shared" si="1175"/>
        <v>0</v>
      </c>
      <c r="BB123" s="144">
        <f t="shared" si="1175"/>
        <v>0</v>
      </c>
      <c r="BC123" s="144">
        <f t="shared" si="1175"/>
        <v>0</v>
      </c>
      <c r="BD123" s="144">
        <f t="shared" si="1175"/>
        <v>0</v>
      </c>
      <c r="BE123" s="144">
        <f t="shared" si="1175"/>
        <v>0</v>
      </c>
      <c r="BF123" s="145"/>
      <c r="BG123" s="143">
        <f>IF($A123="",0,COCalc_LabUnnorm!CC122*100)</f>
        <v>0</v>
      </c>
      <c r="BH123" s="143">
        <f>IF($A123="",0,COCalc_LabUnnorm!CD122*100)</f>
        <v>0</v>
      </c>
      <c r="BI123" s="143">
        <f>IF($A123="",0,COCalc_LabUnnorm!CE122*100)</f>
        <v>0</v>
      </c>
      <c r="BJ123" s="143">
        <f>IF($A123="",0,COCalc_LabUnnorm!CF122*100)</f>
        <v>0</v>
      </c>
      <c r="BK123" s="143">
        <f>IF($A123="",0,COCalc_LabUnnorm!CG122*100)</f>
        <v>0</v>
      </c>
      <c r="BL123" s="143">
        <f>IF($A123="",0,COCalc_LabUnnorm!CH122*100)</f>
        <v>0</v>
      </c>
      <c r="BM123" s="144">
        <f t="shared" ref="BM123:BR123" si="1176">IF($A123="","",IF(BG$132,IF(BG123&gt;=$K$3,"Y","N"),"--"))</f>
      </c>
      <c r="BN123" s="144">
        <f t="shared" si="1176"/>
      </c>
      <c r="BO123" s="144">
        <f t="shared" si="1176"/>
      </c>
      <c r="BP123" s="144">
        <f t="shared" si="1176"/>
      </c>
      <c r="BQ123" s="144">
        <f t="shared" si="1176"/>
      </c>
      <c r="BR123" s="144">
        <f t="shared" si="1176"/>
      </c>
      <c r="BS123" s="144">
        <f t="shared" ref="BS123:BX123" si="1177">IF(BG123&gt;=$K$3,1,0)</f>
        <v>0</v>
      </c>
      <c r="BT123" s="144">
        <f t="shared" si="1177"/>
        <v>0</v>
      </c>
      <c r="BU123" s="144">
        <f t="shared" si="1177"/>
        <v>0</v>
      </c>
      <c r="BV123" s="144">
        <f t="shared" si="1177"/>
        <v>0</v>
      </c>
      <c r="BW123" s="144">
        <f t="shared" si="1177"/>
        <v>0</v>
      </c>
      <c r="BX123" s="144">
        <f t="shared" si="1177"/>
        <v>0</v>
      </c>
      <c r="BY123" s="145"/>
      <c r="BZ123" s="143">
        <f t="array" ref="BZ123:CE123">B123:G123*$H$143:$M$143+U123:Z123*$H$144:$M$144</f>
        <v>0</v>
      </c>
      <c r="CA123" s="143">
        <v>0</v>
      </c>
      <c r="CB123" s="143">
        <v>0</v>
      </c>
      <c r="CC123" s="143">
        <v>0</v>
      </c>
      <c r="CD123" s="143">
        <v>0</v>
      </c>
      <c r="CE123" s="143">
        <v>0</v>
      </c>
      <c r="CF123" s="144">
        <f t="shared" ref="CF123:CK123" si="1178">IF($A123="","",IF(BZ$132,IF(BZ123&gt;=$K$3,"Y","N"),"--"))</f>
      </c>
      <c r="CG123" s="144">
        <f t="shared" si="1178"/>
      </c>
      <c r="CH123" s="144">
        <f t="shared" si="1178"/>
      </c>
      <c r="CI123" s="144">
        <f t="shared" si="1178"/>
      </c>
      <c r="CJ123" s="144">
        <f t="shared" si="1178"/>
      </c>
      <c r="CK123" s="144">
        <f t="shared" si="1178"/>
      </c>
      <c r="CL123" s="144">
        <f t="shared" ref="CL123:CQ123" si="1179">IF(BZ123&gt;=$K$3,1,0)</f>
        <v>0</v>
      </c>
      <c r="CM123" s="144">
        <f t="shared" si="1179"/>
        <v>0</v>
      </c>
      <c r="CN123" s="144">
        <f t="shared" si="1179"/>
        <v>0</v>
      </c>
      <c r="CO123" s="144">
        <f t="shared" si="1179"/>
        <v>0</v>
      </c>
      <c r="CP123" s="144">
        <f t="shared" si="1179"/>
        <v>0</v>
      </c>
      <c r="CQ123" s="144">
        <f t="shared" si="1179"/>
        <v>0</v>
      </c>
    </row>
    <row r="124" ht="14.25" customHeight="1" spans="1:95" x14ac:dyDescent="0.25">
      <c r="A124" s="85">
        <f>IF(ISBLANK(CT!A150),"",CT!A150)</f>
      </c>
      <c r="B124" s="143">
        <f>COCalc!AB123*100</f>
        <v>0</v>
      </c>
      <c r="C124" s="143">
        <f>COCalc!AC123*100</f>
        <v>0</v>
      </c>
      <c r="D124" s="143">
        <f>COCalc!AD123*100</f>
        <v>0</v>
      </c>
      <c r="E124" s="143">
        <f>COCalc!AE123*100</f>
        <v>0</v>
      </c>
      <c r="F124" s="143">
        <f>COCalc!AF123*100</f>
        <v>0</v>
      </c>
      <c r="G124" s="143">
        <f>COCalc!AG123*100</f>
        <v>0</v>
      </c>
      <c r="H124" s="144">
        <f t="shared" ref="H124:M124" si="1180">IF($A124="","",IF(B$132,IF(B124&gt;=$K$3,"Y","N"),"--"))</f>
      </c>
      <c r="I124" s="144">
        <f t="shared" si="1180"/>
      </c>
      <c r="J124" s="144">
        <f t="shared" si="1180"/>
      </c>
      <c r="K124" s="144">
        <f t="shared" si="1180"/>
      </c>
      <c r="L124" s="144">
        <f t="shared" si="1180"/>
      </c>
      <c r="M124" s="144">
        <f t="shared" si="1180"/>
      </c>
      <c r="N124" s="144">
        <f t="shared" ref="N124:S124" si="1181">IF(B124&gt;=$K$3,1,0)</f>
        <v>0</v>
      </c>
      <c r="O124" s="144">
        <f t="shared" si="1181"/>
        <v>0</v>
      </c>
      <c r="P124" s="144">
        <f t="shared" si="1181"/>
        <v>0</v>
      </c>
      <c r="Q124" s="144">
        <f t="shared" si="1181"/>
        <v>0</v>
      </c>
      <c r="R124" s="144">
        <f t="shared" si="1181"/>
        <v>0</v>
      </c>
      <c r="S124" s="144">
        <f t="shared" si="1181"/>
        <v>0</v>
      </c>
      <c r="T124" s="128"/>
      <c r="U124" s="143">
        <f>IF($A124="",0,LabActivity!AK150*100)</f>
        <v>0</v>
      </c>
      <c r="V124" s="143">
        <f>IF($A124="",0,LabActivity!AL150*100)</f>
        <v>0</v>
      </c>
      <c r="W124" s="143">
        <f>IF($A124="",0,LabActivity!AM150*100)</f>
        <v>0</v>
      </c>
      <c r="X124" s="143">
        <f>IF($A124="",0,LabActivity!AN150*100)</f>
        <v>0</v>
      </c>
      <c r="Y124" s="143">
        <f>IF($A124="",0,LabActivity!AO150*100)</f>
        <v>0</v>
      </c>
      <c r="Z124" s="143">
        <f>IF($A124="",0,LabActivity!AP150*100)</f>
        <v>0</v>
      </c>
      <c r="AA124" s="144">
        <f t="shared" ref="AA124:AF124" si="1182">IF($A124="","",IF(U$132,IF(U124&gt;=$K$3,"Y","N"),"--"))</f>
      </c>
      <c r="AB124" s="144">
        <f t="shared" si="1182"/>
      </c>
      <c r="AC124" s="144">
        <f t="shared" si="1182"/>
      </c>
      <c r="AD124" s="144">
        <f t="shared" si="1182"/>
      </c>
      <c r="AE124" s="144">
        <f t="shared" si="1182"/>
      </c>
      <c r="AF124" s="144">
        <f t="shared" si="1182"/>
      </c>
      <c r="AG124" s="144">
        <f t="shared" ref="AG124:AL124" si="1183">IF(U124&gt;=$K$3,1,0)</f>
        <v>0</v>
      </c>
      <c r="AH124" s="144">
        <f t="shared" si="1183"/>
        <v>0</v>
      </c>
      <c r="AI124" s="144">
        <f t="shared" si="1183"/>
        <v>0</v>
      </c>
      <c r="AJ124" s="144">
        <f t="shared" si="1183"/>
        <v>0</v>
      </c>
      <c r="AK124" s="144">
        <f t="shared" si="1183"/>
        <v>0</v>
      </c>
      <c r="AL124" s="144">
        <f t="shared" si="1183"/>
        <v>0</v>
      </c>
      <c r="AM124" s="128"/>
      <c r="AN124" s="143">
        <f>IF($A124="",0,COCalc!CC123*100)</f>
        <v>0</v>
      </c>
      <c r="AO124" s="143">
        <f>IF($A124="",0,COCalc!CD123*100)</f>
        <v>0</v>
      </c>
      <c r="AP124" s="143">
        <f>IF($A124="",0,COCalc!CE123*100)</f>
        <v>0</v>
      </c>
      <c r="AQ124" s="143">
        <f>IF($A124="",0,COCalc!CF123*100)</f>
        <v>0</v>
      </c>
      <c r="AR124" s="143">
        <f>IF($A124="",0,COCalc!CG123*100)</f>
        <v>0</v>
      </c>
      <c r="AS124" s="143">
        <f>IF($A124="",0,COCalc!CH123*100)</f>
        <v>0</v>
      </c>
      <c r="AT124" s="144">
        <f t="shared" ref="AT124:AY124" si="1184">IF($A124="","",IF(AN$132,IF(AN124&gt;=$K$3,"Y","N"),"--"))</f>
      </c>
      <c r="AU124" s="144">
        <f t="shared" si="1184"/>
      </c>
      <c r="AV124" s="144">
        <f t="shared" si="1184"/>
      </c>
      <c r="AW124" s="144">
        <f t="shared" si="1184"/>
      </c>
      <c r="AX124" s="144">
        <f t="shared" si="1184"/>
      </c>
      <c r="AY124" s="144">
        <f t="shared" si="1184"/>
      </c>
      <c r="AZ124" s="144">
        <f t="shared" ref="AZ124:BE124" si="1185">IF(AN124&gt;=$K$3,1,0)</f>
        <v>0</v>
      </c>
      <c r="BA124" s="144">
        <f t="shared" si="1185"/>
        <v>0</v>
      </c>
      <c r="BB124" s="144">
        <f t="shared" si="1185"/>
        <v>0</v>
      </c>
      <c r="BC124" s="144">
        <f t="shared" si="1185"/>
        <v>0</v>
      </c>
      <c r="BD124" s="144">
        <f t="shared" si="1185"/>
        <v>0</v>
      </c>
      <c r="BE124" s="144">
        <f t="shared" si="1185"/>
        <v>0</v>
      </c>
      <c r="BF124" s="145"/>
      <c r="BG124" s="143">
        <f>IF($A124="",0,COCalc_LabUnnorm!CC123*100)</f>
        <v>0</v>
      </c>
      <c r="BH124" s="143">
        <f>IF($A124="",0,COCalc_LabUnnorm!CD123*100)</f>
        <v>0</v>
      </c>
      <c r="BI124" s="143">
        <f>IF($A124="",0,COCalc_LabUnnorm!CE123*100)</f>
        <v>0</v>
      </c>
      <c r="BJ124" s="143">
        <f>IF($A124="",0,COCalc_LabUnnorm!CF123*100)</f>
        <v>0</v>
      </c>
      <c r="BK124" s="143">
        <f>IF($A124="",0,COCalc_LabUnnorm!CG123*100)</f>
        <v>0</v>
      </c>
      <c r="BL124" s="143">
        <f>IF($A124="",0,COCalc_LabUnnorm!CH123*100)</f>
        <v>0</v>
      </c>
      <c r="BM124" s="144">
        <f t="shared" ref="BM124:BR124" si="1186">IF($A124="","",IF(BG$132,IF(BG124&gt;=$K$3,"Y","N"),"--"))</f>
      </c>
      <c r="BN124" s="144">
        <f t="shared" si="1186"/>
      </c>
      <c r="BO124" s="144">
        <f t="shared" si="1186"/>
      </c>
      <c r="BP124" s="144">
        <f t="shared" si="1186"/>
      </c>
      <c r="BQ124" s="144">
        <f t="shared" si="1186"/>
      </c>
      <c r="BR124" s="144">
        <f t="shared" si="1186"/>
      </c>
      <c r="BS124" s="144">
        <f t="shared" ref="BS124:BX124" si="1187">IF(BG124&gt;=$K$3,1,0)</f>
        <v>0</v>
      </c>
      <c r="BT124" s="144">
        <f t="shared" si="1187"/>
        <v>0</v>
      </c>
      <c r="BU124" s="144">
        <f t="shared" si="1187"/>
        <v>0</v>
      </c>
      <c r="BV124" s="144">
        <f t="shared" si="1187"/>
        <v>0</v>
      </c>
      <c r="BW124" s="144">
        <f t="shared" si="1187"/>
        <v>0</v>
      </c>
      <c r="BX124" s="144">
        <f t="shared" si="1187"/>
        <v>0</v>
      </c>
      <c r="BY124" s="145"/>
      <c r="BZ124" s="143">
        <f t="array" ref="BZ124:CE124">B124:G124*$H$143:$M$143+U124:Z124*$H$144:$M$144</f>
        <v>0</v>
      </c>
      <c r="CA124" s="143">
        <v>0</v>
      </c>
      <c r="CB124" s="143">
        <v>0</v>
      </c>
      <c r="CC124" s="143">
        <v>0</v>
      </c>
      <c r="CD124" s="143">
        <v>0</v>
      </c>
      <c r="CE124" s="143">
        <v>0</v>
      </c>
      <c r="CF124" s="144">
        <f t="shared" ref="CF124:CK124" si="1188">IF($A124="","",IF(BZ$132,IF(BZ124&gt;=$K$3,"Y","N"),"--"))</f>
      </c>
      <c r="CG124" s="144">
        <f t="shared" si="1188"/>
      </c>
      <c r="CH124" s="144">
        <f t="shared" si="1188"/>
      </c>
      <c r="CI124" s="144">
        <f t="shared" si="1188"/>
      </c>
      <c r="CJ124" s="144">
        <f t="shared" si="1188"/>
      </c>
      <c r="CK124" s="144">
        <f t="shared" si="1188"/>
      </c>
      <c r="CL124" s="144">
        <f t="shared" ref="CL124:CQ124" si="1189">IF(BZ124&gt;=$K$3,1,0)</f>
        <v>0</v>
      </c>
      <c r="CM124" s="144">
        <f t="shared" si="1189"/>
        <v>0</v>
      </c>
      <c r="CN124" s="144">
        <f t="shared" si="1189"/>
        <v>0</v>
      </c>
      <c r="CO124" s="144">
        <f t="shared" si="1189"/>
        <v>0</v>
      </c>
      <c r="CP124" s="144">
        <f t="shared" si="1189"/>
        <v>0</v>
      </c>
      <c r="CQ124" s="144">
        <f t="shared" si="1189"/>
        <v>0</v>
      </c>
    </row>
    <row r="125" ht="14.25" customHeight="1" spans="1:95" x14ac:dyDescent="0.25">
      <c r="A125" s="85">
        <f>IF(ISBLANK(CT!A151),"",CT!A151)</f>
      </c>
      <c r="B125" s="143">
        <f>COCalc!AB124*100</f>
        <v>0</v>
      </c>
      <c r="C125" s="143">
        <f>COCalc!AC124*100</f>
        <v>0</v>
      </c>
      <c r="D125" s="143">
        <f>COCalc!AD124*100</f>
        <v>0</v>
      </c>
      <c r="E125" s="143">
        <f>COCalc!AE124*100</f>
        <v>0</v>
      </c>
      <c r="F125" s="143">
        <f>COCalc!AF124*100</f>
        <v>0</v>
      </c>
      <c r="G125" s="143">
        <f>COCalc!AG124*100</f>
        <v>0</v>
      </c>
      <c r="H125" s="144">
        <f t="shared" ref="H125:M125" si="1190">IF($A125="","",IF(B$132,IF(B125&gt;=$K$3,"Y","N"),"--"))</f>
      </c>
      <c r="I125" s="144">
        <f t="shared" si="1190"/>
      </c>
      <c r="J125" s="144">
        <f t="shared" si="1190"/>
      </c>
      <c r="K125" s="144">
        <f t="shared" si="1190"/>
      </c>
      <c r="L125" s="144">
        <f t="shared" si="1190"/>
      </c>
      <c r="M125" s="144">
        <f t="shared" si="1190"/>
      </c>
      <c r="N125" s="144">
        <f t="shared" ref="N125:S125" si="1191">IF(B125&gt;=$K$3,1,0)</f>
        <v>0</v>
      </c>
      <c r="O125" s="144">
        <f t="shared" si="1191"/>
        <v>0</v>
      </c>
      <c r="P125" s="144">
        <f t="shared" si="1191"/>
        <v>0</v>
      </c>
      <c r="Q125" s="144">
        <f t="shared" si="1191"/>
        <v>0</v>
      </c>
      <c r="R125" s="144">
        <f t="shared" si="1191"/>
        <v>0</v>
      </c>
      <c r="S125" s="144">
        <f t="shared" si="1191"/>
        <v>0</v>
      </c>
      <c r="T125" s="128"/>
      <c r="U125" s="143">
        <f>IF($A125="",0,LabActivity!AK151*100)</f>
        <v>0</v>
      </c>
      <c r="V125" s="143">
        <f>IF($A125="",0,LabActivity!AL151*100)</f>
        <v>0</v>
      </c>
      <c r="W125" s="143">
        <f>IF($A125="",0,LabActivity!AM151*100)</f>
        <v>0</v>
      </c>
      <c r="X125" s="143">
        <f>IF($A125="",0,LabActivity!AN151*100)</f>
        <v>0</v>
      </c>
      <c r="Y125" s="143">
        <f>IF($A125="",0,LabActivity!AO151*100)</f>
        <v>0</v>
      </c>
      <c r="Z125" s="143">
        <f>IF($A125="",0,LabActivity!AP151*100)</f>
        <v>0</v>
      </c>
      <c r="AA125" s="144">
        <f t="shared" ref="AA125:AF125" si="1192">IF($A125="","",IF(U$132,IF(U125&gt;=$K$3,"Y","N"),"--"))</f>
      </c>
      <c r="AB125" s="144">
        <f t="shared" si="1192"/>
      </c>
      <c r="AC125" s="144">
        <f t="shared" si="1192"/>
      </c>
      <c r="AD125" s="144">
        <f t="shared" si="1192"/>
      </c>
      <c r="AE125" s="144">
        <f t="shared" si="1192"/>
      </c>
      <c r="AF125" s="144">
        <f t="shared" si="1192"/>
      </c>
      <c r="AG125" s="144">
        <f t="shared" ref="AG125:AL125" si="1193">IF(U125&gt;=$K$3,1,0)</f>
        <v>0</v>
      </c>
      <c r="AH125" s="144">
        <f t="shared" si="1193"/>
        <v>0</v>
      </c>
      <c r="AI125" s="144">
        <f t="shared" si="1193"/>
        <v>0</v>
      </c>
      <c r="AJ125" s="144">
        <f t="shared" si="1193"/>
        <v>0</v>
      </c>
      <c r="AK125" s="144">
        <f t="shared" si="1193"/>
        <v>0</v>
      </c>
      <c r="AL125" s="144">
        <f t="shared" si="1193"/>
        <v>0</v>
      </c>
      <c r="AM125" s="128"/>
      <c r="AN125" s="143">
        <f>IF($A125="",0,COCalc!CC124*100)</f>
        <v>0</v>
      </c>
      <c r="AO125" s="143">
        <f>IF($A125="",0,COCalc!CD124*100)</f>
        <v>0</v>
      </c>
      <c r="AP125" s="143">
        <f>IF($A125="",0,COCalc!CE124*100)</f>
        <v>0</v>
      </c>
      <c r="AQ125" s="143">
        <f>IF($A125="",0,COCalc!CF124*100)</f>
        <v>0</v>
      </c>
      <c r="AR125" s="143">
        <f>IF($A125="",0,COCalc!CG124*100)</f>
        <v>0</v>
      </c>
      <c r="AS125" s="143">
        <f>IF($A125="",0,COCalc!CH124*100)</f>
        <v>0</v>
      </c>
      <c r="AT125" s="144">
        <f t="shared" ref="AT125:AY125" si="1194">IF($A125="","",IF(AN$132,IF(AN125&gt;=$K$3,"Y","N"),"--"))</f>
      </c>
      <c r="AU125" s="144">
        <f t="shared" si="1194"/>
      </c>
      <c r="AV125" s="144">
        <f t="shared" si="1194"/>
      </c>
      <c r="AW125" s="144">
        <f t="shared" si="1194"/>
      </c>
      <c r="AX125" s="144">
        <f t="shared" si="1194"/>
      </c>
      <c r="AY125" s="144">
        <f t="shared" si="1194"/>
      </c>
      <c r="AZ125" s="144">
        <f t="shared" ref="AZ125:BE125" si="1195">IF(AN125&gt;=$K$3,1,0)</f>
        <v>0</v>
      </c>
      <c r="BA125" s="144">
        <f t="shared" si="1195"/>
        <v>0</v>
      </c>
      <c r="BB125" s="144">
        <f t="shared" si="1195"/>
        <v>0</v>
      </c>
      <c r="BC125" s="144">
        <f t="shared" si="1195"/>
        <v>0</v>
      </c>
      <c r="BD125" s="144">
        <f t="shared" si="1195"/>
        <v>0</v>
      </c>
      <c r="BE125" s="144">
        <f t="shared" si="1195"/>
        <v>0</v>
      </c>
      <c r="BF125" s="145"/>
      <c r="BG125" s="143">
        <f>IF($A125="",0,COCalc_LabUnnorm!CC124*100)</f>
        <v>0</v>
      </c>
      <c r="BH125" s="143">
        <f>IF($A125="",0,COCalc_LabUnnorm!CD124*100)</f>
        <v>0</v>
      </c>
      <c r="BI125" s="143">
        <f>IF($A125="",0,COCalc_LabUnnorm!CE124*100)</f>
        <v>0</v>
      </c>
      <c r="BJ125" s="143">
        <f>IF($A125="",0,COCalc_LabUnnorm!CF124*100)</f>
        <v>0</v>
      </c>
      <c r="BK125" s="143">
        <f>IF($A125="",0,COCalc_LabUnnorm!CG124*100)</f>
        <v>0</v>
      </c>
      <c r="BL125" s="143">
        <f>IF($A125="",0,COCalc_LabUnnorm!CH124*100)</f>
        <v>0</v>
      </c>
      <c r="BM125" s="144">
        <f t="shared" ref="BM125:BR125" si="1196">IF($A125="","",IF(BG$132,IF(BG125&gt;=$K$3,"Y","N"),"--"))</f>
      </c>
      <c r="BN125" s="144">
        <f t="shared" si="1196"/>
      </c>
      <c r="BO125" s="144">
        <f t="shared" si="1196"/>
      </c>
      <c r="BP125" s="144">
        <f t="shared" si="1196"/>
      </c>
      <c r="BQ125" s="144">
        <f t="shared" si="1196"/>
      </c>
      <c r="BR125" s="144">
        <f t="shared" si="1196"/>
      </c>
      <c r="BS125" s="144">
        <f t="shared" ref="BS125:BX125" si="1197">IF(BG125&gt;=$K$3,1,0)</f>
        <v>0</v>
      </c>
      <c r="BT125" s="144">
        <f t="shared" si="1197"/>
        <v>0</v>
      </c>
      <c r="BU125" s="144">
        <f t="shared" si="1197"/>
        <v>0</v>
      </c>
      <c r="BV125" s="144">
        <f t="shared" si="1197"/>
        <v>0</v>
      </c>
      <c r="BW125" s="144">
        <f t="shared" si="1197"/>
        <v>0</v>
      </c>
      <c r="BX125" s="144">
        <f t="shared" si="1197"/>
        <v>0</v>
      </c>
      <c r="BY125" s="145"/>
      <c r="BZ125" s="143">
        <f t="array" ref="BZ125:CE125">B125:G125*$H$143:$M$143+U125:Z125*$H$144:$M$144</f>
        <v>0</v>
      </c>
      <c r="CA125" s="143">
        <v>0</v>
      </c>
      <c r="CB125" s="143">
        <v>0</v>
      </c>
      <c r="CC125" s="143">
        <v>0</v>
      </c>
      <c r="CD125" s="143">
        <v>0</v>
      </c>
      <c r="CE125" s="143">
        <v>0</v>
      </c>
      <c r="CF125" s="144">
        <f t="shared" ref="CF125:CK125" si="1198">IF($A125="","",IF(BZ$132,IF(BZ125&gt;=$K$3,"Y","N"),"--"))</f>
      </c>
      <c r="CG125" s="144">
        <f t="shared" si="1198"/>
      </c>
      <c r="CH125" s="144">
        <f t="shared" si="1198"/>
      </c>
      <c r="CI125" s="144">
        <f t="shared" si="1198"/>
      </c>
      <c r="CJ125" s="144">
        <f t="shared" si="1198"/>
      </c>
      <c r="CK125" s="144">
        <f t="shared" si="1198"/>
      </c>
      <c r="CL125" s="144">
        <f t="shared" ref="CL125:CQ125" si="1199">IF(BZ125&gt;=$K$3,1,0)</f>
        <v>0</v>
      </c>
      <c r="CM125" s="144">
        <f t="shared" si="1199"/>
        <v>0</v>
      </c>
      <c r="CN125" s="144">
        <f t="shared" si="1199"/>
        <v>0</v>
      </c>
      <c r="CO125" s="144">
        <f t="shared" si="1199"/>
        <v>0</v>
      </c>
      <c r="CP125" s="144">
        <f t="shared" si="1199"/>
        <v>0</v>
      </c>
      <c r="CQ125" s="144">
        <f t="shared" si="1199"/>
        <v>0</v>
      </c>
    </row>
    <row r="126" ht="14.25" customHeight="1" spans="1:95" x14ac:dyDescent="0.25">
      <c r="A126" s="85">
        <f>IF(ISBLANK(CT!A152),"",CT!A152)</f>
      </c>
      <c r="B126" s="143">
        <f>COCalc!AB125*100</f>
        <v>0</v>
      </c>
      <c r="C126" s="143">
        <f>COCalc!AC125*100</f>
        <v>0</v>
      </c>
      <c r="D126" s="143">
        <f>COCalc!AD125*100</f>
        <v>0</v>
      </c>
      <c r="E126" s="143">
        <f>COCalc!AE125*100</f>
        <v>0</v>
      </c>
      <c r="F126" s="143">
        <f>COCalc!AF125*100</f>
        <v>0</v>
      </c>
      <c r="G126" s="143">
        <f>COCalc!AG125*100</f>
        <v>0</v>
      </c>
      <c r="H126" s="144">
        <f t="shared" ref="H126:M126" si="1200">IF($A126="","",IF(B$132,IF(B126&gt;=$K$3,"Y","N"),"--"))</f>
      </c>
      <c r="I126" s="144">
        <f t="shared" si="1200"/>
      </c>
      <c r="J126" s="144">
        <f t="shared" si="1200"/>
      </c>
      <c r="K126" s="144">
        <f t="shared" si="1200"/>
      </c>
      <c r="L126" s="144">
        <f t="shared" si="1200"/>
      </c>
      <c r="M126" s="144">
        <f t="shared" si="1200"/>
      </c>
      <c r="N126" s="144">
        <f t="shared" ref="N126:S126" si="1201">IF(B126&gt;=$K$3,1,0)</f>
        <v>0</v>
      </c>
      <c r="O126" s="144">
        <f t="shared" si="1201"/>
        <v>0</v>
      </c>
      <c r="P126" s="144">
        <f t="shared" si="1201"/>
        <v>0</v>
      </c>
      <c r="Q126" s="144">
        <f t="shared" si="1201"/>
        <v>0</v>
      </c>
      <c r="R126" s="144">
        <f t="shared" si="1201"/>
        <v>0</v>
      </c>
      <c r="S126" s="144">
        <f t="shared" si="1201"/>
        <v>0</v>
      </c>
      <c r="T126" s="128"/>
      <c r="U126" s="143">
        <f>IF($A126="",0,LabActivity!AK152*100)</f>
        <v>0</v>
      </c>
      <c r="V126" s="143">
        <f>IF($A126="",0,LabActivity!AL152*100)</f>
        <v>0</v>
      </c>
      <c r="W126" s="143">
        <f>IF($A126="",0,LabActivity!AM152*100)</f>
        <v>0</v>
      </c>
      <c r="X126" s="143">
        <f>IF($A126="",0,LabActivity!AN152*100)</f>
        <v>0</v>
      </c>
      <c r="Y126" s="143">
        <f>IF($A126="",0,LabActivity!AO152*100)</f>
        <v>0</v>
      </c>
      <c r="Z126" s="143">
        <f>IF($A126="",0,LabActivity!AP152*100)</f>
        <v>0</v>
      </c>
      <c r="AA126" s="144">
        <f t="shared" ref="AA126:AF126" si="1202">IF($A126="","",IF(U$132,IF(U126&gt;=$K$3,"Y","N"),"--"))</f>
      </c>
      <c r="AB126" s="144">
        <f t="shared" si="1202"/>
      </c>
      <c r="AC126" s="144">
        <f t="shared" si="1202"/>
      </c>
      <c r="AD126" s="144">
        <f t="shared" si="1202"/>
      </c>
      <c r="AE126" s="144">
        <f t="shared" si="1202"/>
      </c>
      <c r="AF126" s="144">
        <f t="shared" si="1202"/>
      </c>
      <c r="AG126" s="144">
        <f t="shared" ref="AG126:AL126" si="1203">IF(U126&gt;=$K$3,1,0)</f>
        <v>0</v>
      </c>
      <c r="AH126" s="144">
        <f t="shared" si="1203"/>
        <v>0</v>
      </c>
      <c r="AI126" s="144">
        <f t="shared" si="1203"/>
        <v>0</v>
      </c>
      <c r="AJ126" s="144">
        <f t="shared" si="1203"/>
        <v>0</v>
      </c>
      <c r="AK126" s="144">
        <f t="shared" si="1203"/>
        <v>0</v>
      </c>
      <c r="AL126" s="144">
        <f t="shared" si="1203"/>
        <v>0</v>
      </c>
      <c r="AM126" s="128"/>
      <c r="AN126" s="143">
        <f>IF($A126="",0,COCalc!CC125*100)</f>
        <v>0</v>
      </c>
      <c r="AO126" s="143">
        <f>IF($A126="",0,COCalc!CD125*100)</f>
        <v>0</v>
      </c>
      <c r="AP126" s="143">
        <f>IF($A126="",0,COCalc!CE125*100)</f>
        <v>0</v>
      </c>
      <c r="AQ126" s="143">
        <f>IF($A126="",0,COCalc!CF125*100)</f>
        <v>0</v>
      </c>
      <c r="AR126" s="143">
        <f>IF($A126="",0,COCalc!CG125*100)</f>
        <v>0</v>
      </c>
      <c r="AS126" s="143">
        <f>IF($A126="",0,COCalc!CH125*100)</f>
        <v>0</v>
      </c>
      <c r="AT126" s="144">
        <f t="shared" ref="AT126:AY126" si="1204">IF($A126="","",IF(AN$132,IF(AN126&gt;=$K$3,"Y","N"),"--"))</f>
      </c>
      <c r="AU126" s="144">
        <f t="shared" si="1204"/>
      </c>
      <c r="AV126" s="144">
        <f t="shared" si="1204"/>
      </c>
      <c r="AW126" s="144">
        <f t="shared" si="1204"/>
      </c>
      <c r="AX126" s="144">
        <f t="shared" si="1204"/>
      </c>
      <c r="AY126" s="144">
        <f t="shared" si="1204"/>
      </c>
      <c r="AZ126" s="144">
        <f t="shared" ref="AZ126:BE126" si="1205">IF(AN126&gt;=$K$3,1,0)</f>
        <v>0</v>
      </c>
      <c r="BA126" s="144">
        <f t="shared" si="1205"/>
        <v>0</v>
      </c>
      <c r="BB126" s="144">
        <f t="shared" si="1205"/>
        <v>0</v>
      </c>
      <c r="BC126" s="144">
        <f t="shared" si="1205"/>
        <v>0</v>
      </c>
      <c r="BD126" s="144">
        <f t="shared" si="1205"/>
        <v>0</v>
      </c>
      <c r="BE126" s="144">
        <f t="shared" si="1205"/>
        <v>0</v>
      </c>
      <c r="BF126" s="145"/>
      <c r="BG126" s="143">
        <f>IF($A126="",0,COCalc_LabUnnorm!CC125*100)</f>
        <v>0</v>
      </c>
      <c r="BH126" s="143">
        <f>IF($A126="",0,COCalc_LabUnnorm!CD125*100)</f>
        <v>0</v>
      </c>
      <c r="BI126" s="143">
        <f>IF($A126="",0,COCalc_LabUnnorm!CE125*100)</f>
        <v>0</v>
      </c>
      <c r="BJ126" s="143">
        <f>IF($A126="",0,COCalc_LabUnnorm!CF125*100)</f>
        <v>0</v>
      </c>
      <c r="BK126" s="143">
        <f>IF($A126="",0,COCalc_LabUnnorm!CG125*100)</f>
        <v>0</v>
      </c>
      <c r="BL126" s="143">
        <f>IF($A126="",0,COCalc_LabUnnorm!CH125*100)</f>
        <v>0</v>
      </c>
      <c r="BM126" s="144">
        <f t="shared" ref="BM126:BR126" si="1206">IF($A126="","",IF(BG$132,IF(BG126&gt;=$K$3,"Y","N"),"--"))</f>
      </c>
      <c r="BN126" s="144">
        <f t="shared" si="1206"/>
      </c>
      <c r="BO126" s="144">
        <f t="shared" si="1206"/>
      </c>
      <c r="BP126" s="144">
        <f t="shared" si="1206"/>
      </c>
      <c r="BQ126" s="144">
        <f t="shared" si="1206"/>
      </c>
      <c r="BR126" s="144">
        <f t="shared" si="1206"/>
      </c>
      <c r="BS126" s="144">
        <f t="shared" ref="BS126:BX126" si="1207">IF(BG126&gt;=$K$3,1,0)</f>
        <v>0</v>
      </c>
      <c r="BT126" s="144">
        <f t="shared" si="1207"/>
        <v>0</v>
      </c>
      <c r="BU126" s="144">
        <f t="shared" si="1207"/>
        <v>0</v>
      </c>
      <c r="BV126" s="144">
        <f t="shared" si="1207"/>
        <v>0</v>
      </c>
      <c r="BW126" s="144">
        <f t="shared" si="1207"/>
        <v>0</v>
      </c>
      <c r="BX126" s="144">
        <f t="shared" si="1207"/>
        <v>0</v>
      </c>
      <c r="BY126" s="145"/>
      <c r="BZ126" s="143">
        <f t="array" ref="BZ126:CE126">B126:G126*$H$143:$M$143+U126:Z126*$H$144:$M$144</f>
        <v>0</v>
      </c>
      <c r="CA126" s="143">
        <v>0</v>
      </c>
      <c r="CB126" s="143">
        <v>0</v>
      </c>
      <c r="CC126" s="143">
        <v>0</v>
      </c>
      <c r="CD126" s="143">
        <v>0</v>
      </c>
      <c r="CE126" s="143">
        <v>0</v>
      </c>
      <c r="CF126" s="144">
        <f t="shared" ref="CF126:CK126" si="1208">IF($A126="","",IF(BZ$132,IF(BZ126&gt;=$K$3,"Y","N"),"--"))</f>
      </c>
      <c r="CG126" s="144">
        <f t="shared" si="1208"/>
      </c>
      <c r="CH126" s="144">
        <f t="shared" si="1208"/>
      </c>
      <c r="CI126" s="144">
        <f t="shared" si="1208"/>
      </c>
      <c r="CJ126" s="144">
        <f t="shared" si="1208"/>
      </c>
      <c r="CK126" s="144">
        <f t="shared" si="1208"/>
      </c>
      <c r="CL126" s="144">
        <f t="shared" ref="CL126:CQ126" si="1209">IF(BZ126&gt;=$K$3,1,0)</f>
        <v>0</v>
      </c>
      <c r="CM126" s="144">
        <f t="shared" si="1209"/>
        <v>0</v>
      </c>
      <c r="CN126" s="144">
        <f t="shared" si="1209"/>
        <v>0</v>
      </c>
      <c r="CO126" s="144">
        <f t="shared" si="1209"/>
        <v>0</v>
      </c>
      <c r="CP126" s="144">
        <f t="shared" si="1209"/>
        <v>0</v>
      </c>
      <c r="CQ126" s="144">
        <f t="shared" si="1209"/>
        <v>0</v>
      </c>
    </row>
    <row r="127" ht="14.25" customHeight="1" spans="1:95" x14ac:dyDescent="0.25">
      <c r="A127" s="85">
        <f>IF(ISBLANK(CT!A153),"",CT!A153)</f>
      </c>
      <c r="B127" s="143">
        <f>COCalc!AB126*100</f>
        <v>0</v>
      </c>
      <c r="C127" s="143">
        <f>COCalc!AC126*100</f>
        <v>0</v>
      </c>
      <c r="D127" s="143">
        <f>COCalc!AD126*100</f>
        <v>0</v>
      </c>
      <c r="E127" s="143">
        <f>COCalc!AE126*100</f>
        <v>0</v>
      </c>
      <c r="F127" s="143">
        <f>COCalc!AF126*100</f>
        <v>0</v>
      </c>
      <c r="G127" s="143">
        <f>COCalc!AG126*100</f>
        <v>0</v>
      </c>
      <c r="H127" s="144">
        <f t="shared" ref="H127:M127" si="1210">IF($A127="","",IF(B$132,IF(B127&gt;=$K$3,"Y","N"),"--"))</f>
      </c>
      <c r="I127" s="144">
        <f t="shared" si="1210"/>
      </c>
      <c r="J127" s="144">
        <f t="shared" si="1210"/>
      </c>
      <c r="K127" s="144">
        <f t="shared" si="1210"/>
      </c>
      <c r="L127" s="144">
        <f t="shared" si="1210"/>
      </c>
      <c r="M127" s="144">
        <f t="shared" si="1210"/>
      </c>
      <c r="N127" s="144">
        <f t="shared" ref="N127:S127" si="1211">IF(B127&gt;=$K$3,1,0)</f>
        <v>0</v>
      </c>
      <c r="O127" s="144">
        <f t="shared" si="1211"/>
        <v>0</v>
      </c>
      <c r="P127" s="144">
        <f t="shared" si="1211"/>
        <v>0</v>
      </c>
      <c r="Q127" s="144">
        <f t="shared" si="1211"/>
        <v>0</v>
      </c>
      <c r="R127" s="144">
        <f t="shared" si="1211"/>
        <v>0</v>
      </c>
      <c r="S127" s="144">
        <f t="shared" si="1211"/>
        <v>0</v>
      </c>
      <c r="T127" s="128"/>
      <c r="U127" s="143">
        <f>IF($A127="",0,LabActivity!AK153*100)</f>
        <v>0</v>
      </c>
      <c r="V127" s="143">
        <f>IF($A127="",0,LabActivity!AL153*100)</f>
        <v>0</v>
      </c>
      <c r="W127" s="143">
        <f>IF($A127="",0,LabActivity!AM153*100)</f>
        <v>0</v>
      </c>
      <c r="X127" s="143">
        <f>IF($A127="",0,LabActivity!AN153*100)</f>
        <v>0</v>
      </c>
      <c r="Y127" s="143">
        <f>IF($A127="",0,LabActivity!AO153*100)</f>
        <v>0</v>
      </c>
      <c r="Z127" s="143">
        <f>IF($A127="",0,LabActivity!AP153*100)</f>
        <v>0</v>
      </c>
      <c r="AA127" s="144">
        <f t="shared" ref="AA127:AF127" si="1212">IF($A127="","",IF(U$132,IF(U127&gt;=$K$3,"Y","N"),"--"))</f>
      </c>
      <c r="AB127" s="144">
        <f t="shared" si="1212"/>
      </c>
      <c r="AC127" s="144">
        <f t="shared" si="1212"/>
      </c>
      <c r="AD127" s="144">
        <f t="shared" si="1212"/>
      </c>
      <c r="AE127" s="144">
        <f t="shared" si="1212"/>
      </c>
      <c r="AF127" s="144">
        <f t="shared" si="1212"/>
      </c>
      <c r="AG127" s="144">
        <f t="shared" ref="AG127:AL127" si="1213">IF(U127&gt;=$K$3,1,0)</f>
        <v>0</v>
      </c>
      <c r="AH127" s="144">
        <f t="shared" si="1213"/>
        <v>0</v>
      </c>
      <c r="AI127" s="144">
        <f t="shared" si="1213"/>
        <v>0</v>
      </c>
      <c r="AJ127" s="144">
        <f t="shared" si="1213"/>
        <v>0</v>
      </c>
      <c r="AK127" s="144">
        <f t="shared" si="1213"/>
        <v>0</v>
      </c>
      <c r="AL127" s="144">
        <f t="shared" si="1213"/>
        <v>0</v>
      </c>
      <c r="AM127" s="128"/>
      <c r="AN127" s="143">
        <f>IF($A127="",0,COCalc!CC126*100)</f>
        <v>0</v>
      </c>
      <c r="AO127" s="143">
        <f>IF($A127="",0,COCalc!CD126*100)</f>
        <v>0</v>
      </c>
      <c r="AP127" s="143">
        <f>IF($A127="",0,COCalc!CE126*100)</f>
        <v>0</v>
      </c>
      <c r="AQ127" s="143">
        <f>IF($A127="",0,COCalc!CF126*100)</f>
        <v>0</v>
      </c>
      <c r="AR127" s="143">
        <f>IF($A127="",0,COCalc!CG126*100)</f>
        <v>0</v>
      </c>
      <c r="AS127" s="143">
        <f>IF($A127="",0,COCalc!CH126*100)</f>
        <v>0</v>
      </c>
      <c r="AT127" s="144">
        <f t="shared" ref="AT127:AY127" si="1214">IF($A127="","",IF(AN$132,IF(AN127&gt;=$K$3,"Y","N"),"--"))</f>
      </c>
      <c r="AU127" s="144">
        <f t="shared" si="1214"/>
      </c>
      <c r="AV127" s="144">
        <f t="shared" si="1214"/>
      </c>
      <c r="AW127" s="144">
        <f t="shared" si="1214"/>
      </c>
      <c r="AX127" s="144">
        <f t="shared" si="1214"/>
      </c>
      <c r="AY127" s="144">
        <f t="shared" si="1214"/>
      </c>
      <c r="AZ127" s="144">
        <f t="shared" ref="AZ127:BE127" si="1215">IF(AN127&gt;=$K$3,1,0)</f>
        <v>0</v>
      </c>
      <c r="BA127" s="144">
        <f t="shared" si="1215"/>
        <v>0</v>
      </c>
      <c r="BB127" s="144">
        <f t="shared" si="1215"/>
        <v>0</v>
      </c>
      <c r="BC127" s="144">
        <f t="shared" si="1215"/>
        <v>0</v>
      </c>
      <c r="BD127" s="144">
        <f t="shared" si="1215"/>
        <v>0</v>
      </c>
      <c r="BE127" s="144">
        <f t="shared" si="1215"/>
        <v>0</v>
      </c>
      <c r="BF127" s="145"/>
      <c r="BG127" s="143">
        <f>IF($A127="",0,COCalc_LabUnnorm!CC126*100)</f>
        <v>0</v>
      </c>
      <c r="BH127" s="143">
        <f>IF($A127="",0,COCalc_LabUnnorm!CD126*100)</f>
        <v>0</v>
      </c>
      <c r="BI127" s="143">
        <f>IF($A127="",0,COCalc_LabUnnorm!CE126*100)</f>
        <v>0</v>
      </c>
      <c r="BJ127" s="143">
        <f>IF($A127="",0,COCalc_LabUnnorm!CF126*100)</f>
        <v>0</v>
      </c>
      <c r="BK127" s="143">
        <f>IF($A127="",0,COCalc_LabUnnorm!CG126*100)</f>
        <v>0</v>
      </c>
      <c r="BL127" s="143">
        <f>IF($A127="",0,COCalc_LabUnnorm!CH126*100)</f>
        <v>0</v>
      </c>
      <c r="BM127" s="144">
        <f t="shared" ref="BM127:BR127" si="1216">IF($A127="","",IF(BG$132,IF(BG127&gt;=$K$3,"Y","N"),"--"))</f>
      </c>
      <c r="BN127" s="144">
        <f t="shared" si="1216"/>
      </c>
      <c r="BO127" s="144">
        <f t="shared" si="1216"/>
      </c>
      <c r="BP127" s="144">
        <f t="shared" si="1216"/>
      </c>
      <c r="BQ127" s="144">
        <f t="shared" si="1216"/>
      </c>
      <c r="BR127" s="144">
        <f t="shared" si="1216"/>
      </c>
      <c r="BS127" s="144">
        <f t="shared" ref="BS127:BX127" si="1217">IF(BG127&gt;=$K$3,1,0)</f>
        <v>0</v>
      </c>
      <c r="BT127" s="144">
        <f t="shared" si="1217"/>
        <v>0</v>
      </c>
      <c r="BU127" s="144">
        <f t="shared" si="1217"/>
        <v>0</v>
      </c>
      <c r="BV127" s="144">
        <f t="shared" si="1217"/>
        <v>0</v>
      </c>
      <c r="BW127" s="144">
        <f t="shared" si="1217"/>
        <v>0</v>
      </c>
      <c r="BX127" s="144">
        <f t="shared" si="1217"/>
        <v>0</v>
      </c>
      <c r="BY127" s="145"/>
      <c r="BZ127" s="143">
        <f t="array" ref="BZ127:CE127">B127:G127*$H$143:$M$143+U127:Z127*$H$144:$M$144</f>
        <v>0</v>
      </c>
      <c r="CA127" s="143">
        <v>0</v>
      </c>
      <c r="CB127" s="143">
        <v>0</v>
      </c>
      <c r="CC127" s="143">
        <v>0</v>
      </c>
      <c r="CD127" s="143">
        <v>0</v>
      </c>
      <c r="CE127" s="143">
        <v>0</v>
      </c>
      <c r="CF127" s="144">
        <f t="shared" ref="CF127:CK127" si="1218">IF($A127="","",IF(BZ$132,IF(BZ127&gt;=$K$3,"Y","N"),"--"))</f>
      </c>
      <c r="CG127" s="144">
        <f t="shared" si="1218"/>
      </c>
      <c r="CH127" s="144">
        <f t="shared" si="1218"/>
      </c>
      <c r="CI127" s="144">
        <f t="shared" si="1218"/>
      </c>
      <c r="CJ127" s="144">
        <f t="shared" si="1218"/>
      </c>
      <c r="CK127" s="144">
        <f t="shared" si="1218"/>
      </c>
      <c r="CL127" s="144">
        <f t="shared" ref="CL127:CQ127" si="1219">IF(BZ127&gt;=$K$3,1,0)</f>
        <v>0</v>
      </c>
      <c r="CM127" s="144">
        <f t="shared" si="1219"/>
        <v>0</v>
      </c>
      <c r="CN127" s="144">
        <f t="shared" si="1219"/>
        <v>0</v>
      </c>
      <c r="CO127" s="144">
        <f t="shared" si="1219"/>
        <v>0</v>
      </c>
      <c r="CP127" s="144">
        <f t="shared" si="1219"/>
        <v>0</v>
      </c>
      <c r="CQ127" s="144">
        <f t="shared" si="1219"/>
        <v>0</v>
      </c>
    </row>
    <row r="128" ht="14.25" customHeight="1" spans="1:95" x14ac:dyDescent="0.25">
      <c r="A128" s="85">
        <f>IF(ISBLANK(CT!A154),"",CT!A154)</f>
      </c>
      <c r="B128" s="143">
        <f>COCalc!AB127*100</f>
        <v>0</v>
      </c>
      <c r="C128" s="143">
        <f>COCalc!AC127*100</f>
        <v>0</v>
      </c>
      <c r="D128" s="143">
        <f>COCalc!AD127*100</f>
        <v>0</v>
      </c>
      <c r="E128" s="143">
        <f>COCalc!AE127*100</f>
        <v>0</v>
      </c>
      <c r="F128" s="143">
        <f>COCalc!AF127*100</f>
        <v>0</v>
      </c>
      <c r="G128" s="143">
        <f>COCalc!AG127*100</f>
        <v>0</v>
      </c>
      <c r="H128" s="144">
        <f t="shared" ref="H128:M128" si="1220">IF($A128="","",IF(B$132,IF(B128&gt;=$K$3,"Y","N"),"--"))</f>
      </c>
      <c r="I128" s="144">
        <f t="shared" si="1220"/>
      </c>
      <c r="J128" s="144">
        <f t="shared" si="1220"/>
      </c>
      <c r="K128" s="144">
        <f t="shared" si="1220"/>
      </c>
      <c r="L128" s="144">
        <f t="shared" si="1220"/>
      </c>
      <c r="M128" s="144">
        <f t="shared" si="1220"/>
      </c>
      <c r="N128" s="144">
        <f t="shared" ref="N128:S128" si="1221">IF(B128&gt;=$K$3,1,0)</f>
        <v>0</v>
      </c>
      <c r="O128" s="144">
        <f t="shared" si="1221"/>
        <v>0</v>
      </c>
      <c r="P128" s="144">
        <f t="shared" si="1221"/>
        <v>0</v>
      </c>
      <c r="Q128" s="144">
        <f t="shared" si="1221"/>
        <v>0</v>
      </c>
      <c r="R128" s="144">
        <f t="shared" si="1221"/>
        <v>0</v>
      </c>
      <c r="S128" s="144">
        <f t="shared" si="1221"/>
        <v>0</v>
      </c>
      <c r="T128" s="128"/>
      <c r="U128" s="143">
        <f>IF($A128="",0,LabActivity!AK154*100)</f>
        <v>0</v>
      </c>
      <c r="V128" s="143">
        <f>IF($A128="",0,LabActivity!AL154*100)</f>
        <v>0</v>
      </c>
      <c r="W128" s="143">
        <f>IF($A128="",0,LabActivity!AM154*100)</f>
        <v>0</v>
      </c>
      <c r="X128" s="143">
        <f>IF($A128="",0,LabActivity!AN154*100)</f>
        <v>0</v>
      </c>
      <c r="Y128" s="143">
        <f>IF($A128="",0,LabActivity!AO154*100)</f>
        <v>0</v>
      </c>
      <c r="Z128" s="143">
        <f>IF($A128="",0,LabActivity!AP154*100)</f>
        <v>0</v>
      </c>
      <c r="AA128" s="144">
        <f t="shared" ref="AA128:AF128" si="1222">IF($A128="","",IF(U$132,IF(U128&gt;=$K$3,"Y","N"),"--"))</f>
      </c>
      <c r="AB128" s="144">
        <f t="shared" si="1222"/>
      </c>
      <c r="AC128" s="144">
        <f t="shared" si="1222"/>
      </c>
      <c r="AD128" s="144">
        <f t="shared" si="1222"/>
      </c>
      <c r="AE128" s="144">
        <f t="shared" si="1222"/>
      </c>
      <c r="AF128" s="144">
        <f t="shared" si="1222"/>
      </c>
      <c r="AG128" s="144">
        <f t="shared" ref="AG128:AL128" si="1223">IF(U128&gt;=$K$3,1,0)</f>
        <v>0</v>
      </c>
      <c r="AH128" s="144">
        <f t="shared" si="1223"/>
        <v>0</v>
      </c>
      <c r="AI128" s="144">
        <f t="shared" si="1223"/>
        <v>0</v>
      </c>
      <c r="AJ128" s="144">
        <f t="shared" si="1223"/>
        <v>0</v>
      </c>
      <c r="AK128" s="144">
        <f t="shared" si="1223"/>
        <v>0</v>
      </c>
      <c r="AL128" s="144">
        <f t="shared" si="1223"/>
        <v>0</v>
      </c>
      <c r="AM128" s="128"/>
      <c r="AN128" s="143">
        <f>IF($A128="",0,COCalc!CC127*100)</f>
        <v>0</v>
      </c>
      <c r="AO128" s="143">
        <f>IF($A128="",0,COCalc!CD127*100)</f>
        <v>0</v>
      </c>
      <c r="AP128" s="143">
        <f>IF($A128="",0,COCalc!CE127*100)</f>
        <v>0</v>
      </c>
      <c r="AQ128" s="143">
        <f>IF($A128="",0,COCalc!CF127*100)</f>
        <v>0</v>
      </c>
      <c r="AR128" s="143">
        <f>IF($A128="",0,COCalc!CG127*100)</f>
        <v>0</v>
      </c>
      <c r="AS128" s="143">
        <f>IF($A128="",0,COCalc!CH127*100)</f>
        <v>0</v>
      </c>
      <c r="AT128" s="144">
        <f t="shared" ref="AT128:AY128" si="1224">IF($A128="","",IF(AN$132,IF(AN128&gt;=$K$3,"Y","N"),"--"))</f>
      </c>
      <c r="AU128" s="144">
        <f t="shared" si="1224"/>
      </c>
      <c r="AV128" s="144">
        <f t="shared" si="1224"/>
      </c>
      <c r="AW128" s="144">
        <f t="shared" si="1224"/>
      </c>
      <c r="AX128" s="144">
        <f t="shared" si="1224"/>
      </c>
      <c r="AY128" s="144">
        <f t="shared" si="1224"/>
      </c>
      <c r="AZ128" s="144">
        <f t="shared" ref="AZ128:BE128" si="1225">IF(AN128&gt;=$K$3,1,0)</f>
        <v>0</v>
      </c>
      <c r="BA128" s="144">
        <f t="shared" si="1225"/>
        <v>0</v>
      </c>
      <c r="BB128" s="144">
        <f t="shared" si="1225"/>
        <v>0</v>
      </c>
      <c r="BC128" s="144">
        <f t="shared" si="1225"/>
        <v>0</v>
      </c>
      <c r="BD128" s="144">
        <f t="shared" si="1225"/>
        <v>0</v>
      </c>
      <c r="BE128" s="144">
        <f t="shared" si="1225"/>
        <v>0</v>
      </c>
      <c r="BF128" s="145"/>
      <c r="BG128" s="143">
        <f>IF($A128="",0,COCalc_LabUnnorm!CC127*100)</f>
        <v>0</v>
      </c>
      <c r="BH128" s="143">
        <f>IF($A128="",0,COCalc_LabUnnorm!CD127*100)</f>
        <v>0</v>
      </c>
      <c r="BI128" s="143">
        <f>IF($A128="",0,COCalc_LabUnnorm!CE127*100)</f>
        <v>0</v>
      </c>
      <c r="BJ128" s="143">
        <f>IF($A128="",0,COCalc_LabUnnorm!CF127*100)</f>
        <v>0</v>
      </c>
      <c r="BK128" s="143">
        <f>IF($A128="",0,COCalc_LabUnnorm!CG127*100)</f>
        <v>0</v>
      </c>
      <c r="BL128" s="143">
        <f>IF($A128="",0,COCalc_LabUnnorm!CH127*100)</f>
        <v>0</v>
      </c>
      <c r="BM128" s="144">
        <f t="shared" ref="BM128:BR128" si="1226">IF($A128="","",IF(BG$132,IF(BG128&gt;=$K$3,"Y","N"),"--"))</f>
      </c>
      <c r="BN128" s="144">
        <f t="shared" si="1226"/>
      </c>
      <c r="BO128" s="144">
        <f t="shared" si="1226"/>
      </c>
      <c r="BP128" s="144">
        <f t="shared" si="1226"/>
      </c>
      <c r="BQ128" s="144">
        <f t="shared" si="1226"/>
      </c>
      <c r="BR128" s="144">
        <f t="shared" si="1226"/>
      </c>
      <c r="BS128" s="144">
        <f t="shared" ref="BS128:BX128" si="1227">IF(BG128&gt;=$K$3,1,0)</f>
        <v>0</v>
      </c>
      <c r="BT128" s="144">
        <f t="shared" si="1227"/>
        <v>0</v>
      </c>
      <c r="BU128" s="144">
        <f t="shared" si="1227"/>
        <v>0</v>
      </c>
      <c r="BV128" s="144">
        <f t="shared" si="1227"/>
        <v>0</v>
      </c>
      <c r="BW128" s="144">
        <f t="shared" si="1227"/>
        <v>0</v>
      </c>
      <c r="BX128" s="144">
        <f t="shared" si="1227"/>
        <v>0</v>
      </c>
      <c r="BY128" s="145"/>
      <c r="BZ128" s="143">
        <f t="array" ref="BZ128:CE128">B128:G128*$H$143:$M$143+U128:Z128*$H$144:$M$144</f>
        <v>0</v>
      </c>
      <c r="CA128" s="143">
        <v>0</v>
      </c>
      <c r="CB128" s="143">
        <v>0</v>
      </c>
      <c r="CC128" s="143">
        <v>0</v>
      </c>
      <c r="CD128" s="143">
        <v>0</v>
      </c>
      <c r="CE128" s="143">
        <v>0</v>
      </c>
      <c r="CF128" s="144">
        <f t="shared" ref="CF128:CK128" si="1228">IF($A128="","",IF(BZ$132,IF(BZ128&gt;=$K$3,"Y","N"),"--"))</f>
      </c>
      <c r="CG128" s="144">
        <f t="shared" si="1228"/>
      </c>
      <c r="CH128" s="144">
        <f t="shared" si="1228"/>
      </c>
      <c r="CI128" s="144">
        <f t="shared" si="1228"/>
      </c>
      <c r="CJ128" s="144">
        <f t="shared" si="1228"/>
      </c>
      <c r="CK128" s="144">
        <f t="shared" si="1228"/>
      </c>
      <c r="CL128" s="144">
        <f t="shared" ref="CL128:CQ128" si="1229">IF(BZ128&gt;=$K$3,1,0)</f>
        <v>0</v>
      </c>
      <c r="CM128" s="144">
        <f t="shared" si="1229"/>
        <v>0</v>
      </c>
      <c r="CN128" s="144">
        <f t="shared" si="1229"/>
        <v>0</v>
      </c>
      <c r="CO128" s="144">
        <f t="shared" si="1229"/>
        <v>0</v>
      </c>
      <c r="CP128" s="144">
        <f t="shared" si="1229"/>
        <v>0</v>
      </c>
      <c r="CQ128" s="144">
        <f t="shared" si="1229"/>
        <v>0</v>
      </c>
    </row>
    <row r="129" ht="14.25" customHeight="1" spans="1:95" x14ac:dyDescent="0.25">
      <c r="A129" s="85">
        <f>IF(ISBLANK(CT!A155),"",CT!A155)</f>
      </c>
      <c r="B129" s="143">
        <f>COCalc!AB128*100</f>
        <v>0</v>
      </c>
      <c r="C129" s="143">
        <f>COCalc!AC128*100</f>
        <v>0</v>
      </c>
      <c r="D129" s="143">
        <f>COCalc!AD128*100</f>
        <v>0</v>
      </c>
      <c r="E129" s="143">
        <f>COCalc!AE128*100</f>
        <v>0</v>
      </c>
      <c r="F129" s="143">
        <f>COCalc!AF128*100</f>
        <v>0</v>
      </c>
      <c r="G129" s="143">
        <f>COCalc!AG128*100</f>
        <v>0</v>
      </c>
      <c r="H129" s="144">
        <f t="shared" ref="H129:M129" si="1230">IF($A129="","",IF(B$132,IF(B129&gt;=$K$3,"Y","N"),"--"))</f>
      </c>
      <c r="I129" s="144">
        <f t="shared" si="1230"/>
      </c>
      <c r="J129" s="144">
        <f t="shared" si="1230"/>
      </c>
      <c r="K129" s="144">
        <f t="shared" si="1230"/>
      </c>
      <c r="L129" s="144">
        <f t="shared" si="1230"/>
      </c>
      <c r="M129" s="144">
        <f t="shared" si="1230"/>
      </c>
      <c r="N129" s="144">
        <f t="shared" ref="N129:S129" si="1231">IF(B129&gt;=$K$3,1,0)</f>
        <v>0</v>
      </c>
      <c r="O129" s="144">
        <f t="shared" si="1231"/>
        <v>0</v>
      </c>
      <c r="P129" s="144">
        <f t="shared" si="1231"/>
        <v>0</v>
      </c>
      <c r="Q129" s="144">
        <f t="shared" si="1231"/>
        <v>0</v>
      </c>
      <c r="R129" s="144">
        <f t="shared" si="1231"/>
        <v>0</v>
      </c>
      <c r="S129" s="144">
        <f t="shared" si="1231"/>
        <v>0</v>
      </c>
      <c r="T129" s="128"/>
      <c r="U129" s="143">
        <f>IF($A129="",0,LabActivity!AK155*100)</f>
        <v>0</v>
      </c>
      <c r="V129" s="143">
        <f>IF($A129="",0,LabActivity!AL155*100)</f>
        <v>0</v>
      </c>
      <c r="W129" s="143">
        <f>IF($A129="",0,LabActivity!AM155*100)</f>
        <v>0</v>
      </c>
      <c r="X129" s="143">
        <f>IF($A129="",0,LabActivity!AN155*100)</f>
        <v>0</v>
      </c>
      <c r="Y129" s="143">
        <f>IF($A129="",0,LabActivity!AO155*100)</f>
        <v>0</v>
      </c>
      <c r="Z129" s="143">
        <f>IF($A129="",0,LabActivity!AP155*100)</f>
        <v>0</v>
      </c>
      <c r="AA129" s="144">
        <f t="shared" ref="AA129:AF129" si="1232">IF($A129="","",IF(U$132,IF(U129&gt;=$K$3,"Y","N"),"--"))</f>
      </c>
      <c r="AB129" s="144">
        <f t="shared" si="1232"/>
      </c>
      <c r="AC129" s="144">
        <f t="shared" si="1232"/>
      </c>
      <c r="AD129" s="144">
        <f t="shared" si="1232"/>
      </c>
      <c r="AE129" s="144">
        <f t="shared" si="1232"/>
      </c>
      <c r="AF129" s="144">
        <f t="shared" si="1232"/>
      </c>
      <c r="AG129" s="144">
        <f t="shared" ref="AG129:AL129" si="1233">IF(U129&gt;=$K$3,1,0)</f>
        <v>0</v>
      </c>
      <c r="AH129" s="144">
        <f t="shared" si="1233"/>
        <v>0</v>
      </c>
      <c r="AI129" s="144">
        <f t="shared" si="1233"/>
        <v>0</v>
      </c>
      <c r="AJ129" s="144">
        <f t="shared" si="1233"/>
        <v>0</v>
      </c>
      <c r="AK129" s="144">
        <f t="shared" si="1233"/>
        <v>0</v>
      </c>
      <c r="AL129" s="144">
        <f t="shared" si="1233"/>
        <v>0</v>
      </c>
      <c r="AM129" s="128"/>
      <c r="AN129" s="143">
        <f>IF($A129="",0,COCalc!CC128*100)</f>
        <v>0</v>
      </c>
      <c r="AO129" s="143">
        <f>IF($A129="",0,COCalc!CD128*100)</f>
        <v>0</v>
      </c>
      <c r="AP129" s="143">
        <f>IF($A129="",0,COCalc!CE128*100)</f>
        <v>0</v>
      </c>
      <c r="AQ129" s="143">
        <f>IF($A129="",0,COCalc!CF128*100)</f>
        <v>0</v>
      </c>
      <c r="AR129" s="143">
        <f>IF($A129="",0,COCalc!CG128*100)</f>
        <v>0</v>
      </c>
      <c r="AS129" s="143">
        <f>IF($A129="",0,COCalc!CH128*100)</f>
        <v>0</v>
      </c>
      <c r="AT129" s="144">
        <f t="shared" ref="AT129:AY129" si="1234">IF($A129="","",IF(AN$132,IF(AN129&gt;=$K$3,"Y","N"),"--"))</f>
      </c>
      <c r="AU129" s="144">
        <f t="shared" si="1234"/>
      </c>
      <c r="AV129" s="144">
        <f t="shared" si="1234"/>
      </c>
      <c r="AW129" s="144">
        <f t="shared" si="1234"/>
      </c>
      <c r="AX129" s="144">
        <f t="shared" si="1234"/>
      </c>
      <c r="AY129" s="144">
        <f t="shared" si="1234"/>
      </c>
      <c r="AZ129" s="144">
        <f t="shared" ref="AZ129:BE129" si="1235">IF(AN129&gt;=$K$3,1,0)</f>
        <v>0</v>
      </c>
      <c r="BA129" s="144">
        <f t="shared" si="1235"/>
        <v>0</v>
      </c>
      <c r="BB129" s="144">
        <f t="shared" si="1235"/>
        <v>0</v>
      </c>
      <c r="BC129" s="144">
        <f t="shared" si="1235"/>
        <v>0</v>
      </c>
      <c r="BD129" s="144">
        <f t="shared" si="1235"/>
        <v>0</v>
      </c>
      <c r="BE129" s="144">
        <f t="shared" si="1235"/>
        <v>0</v>
      </c>
      <c r="BF129" s="145"/>
      <c r="BG129" s="143">
        <f>IF($A129="",0,COCalc_LabUnnorm!CC128*100)</f>
        <v>0</v>
      </c>
      <c r="BH129" s="143">
        <f>IF($A129="",0,COCalc_LabUnnorm!CD128*100)</f>
        <v>0</v>
      </c>
      <c r="BI129" s="143">
        <f>IF($A129="",0,COCalc_LabUnnorm!CE128*100)</f>
        <v>0</v>
      </c>
      <c r="BJ129" s="143">
        <f>IF($A129="",0,COCalc_LabUnnorm!CF128*100)</f>
        <v>0</v>
      </c>
      <c r="BK129" s="143">
        <f>IF($A129="",0,COCalc_LabUnnorm!CG128*100)</f>
        <v>0</v>
      </c>
      <c r="BL129" s="143">
        <f>IF($A129="",0,COCalc_LabUnnorm!CH128*100)</f>
        <v>0</v>
      </c>
      <c r="BM129" s="144">
        <f t="shared" ref="BM129:BR129" si="1236">IF($A129="","",IF(BG$132,IF(BG129&gt;=$K$3,"Y","N"),"--"))</f>
      </c>
      <c r="BN129" s="144">
        <f t="shared" si="1236"/>
      </c>
      <c r="BO129" s="144">
        <f t="shared" si="1236"/>
      </c>
      <c r="BP129" s="144">
        <f t="shared" si="1236"/>
      </c>
      <c r="BQ129" s="144">
        <f t="shared" si="1236"/>
      </c>
      <c r="BR129" s="144">
        <f t="shared" si="1236"/>
      </c>
      <c r="BS129" s="144">
        <f t="shared" ref="BS129:BX129" si="1237">IF(BG129&gt;=$K$3,1,0)</f>
        <v>0</v>
      </c>
      <c r="BT129" s="144">
        <f t="shared" si="1237"/>
        <v>0</v>
      </c>
      <c r="BU129" s="144">
        <f t="shared" si="1237"/>
        <v>0</v>
      </c>
      <c r="BV129" s="144">
        <f t="shared" si="1237"/>
        <v>0</v>
      </c>
      <c r="BW129" s="144">
        <f t="shared" si="1237"/>
        <v>0</v>
      </c>
      <c r="BX129" s="144">
        <f t="shared" si="1237"/>
        <v>0</v>
      </c>
      <c r="BY129" s="145"/>
      <c r="BZ129" s="143">
        <f t="array" ref="BZ129:CE129">B129:G129*$H$143:$M$143+U129:Z129*$H$144:$M$144</f>
        <v>0</v>
      </c>
      <c r="CA129" s="143">
        <v>0</v>
      </c>
      <c r="CB129" s="143">
        <v>0</v>
      </c>
      <c r="CC129" s="143">
        <v>0</v>
      </c>
      <c r="CD129" s="143">
        <v>0</v>
      </c>
      <c r="CE129" s="143">
        <v>0</v>
      </c>
      <c r="CF129" s="144">
        <f t="shared" ref="CF129:CK129" si="1238">IF($A129="","",IF(BZ$132,IF(BZ129&gt;=$K$3,"Y","N"),"--"))</f>
      </c>
      <c r="CG129" s="144">
        <f t="shared" si="1238"/>
      </c>
      <c r="CH129" s="144">
        <f t="shared" si="1238"/>
      </c>
      <c r="CI129" s="144">
        <f t="shared" si="1238"/>
      </c>
      <c r="CJ129" s="144">
        <f t="shared" si="1238"/>
      </c>
      <c r="CK129" s="144">
        <f t="shared" si="1238"/>
      </c>
      <c r="CL129" s="144">
        <f t="shared" ref="CL129:CQ129" si="1239">IF(BZ129&gt;=$K$3,1,0)</f>
        <v>0</v>
      </c>
      <c r="CM129" s="144">
        <f t="shared" si="1239"/>
        <v>0</v>
      </c>
      <c r="CN129" s="144">
        <f t="shared" si="1239"/>
        <v>0</v>
      </c>
      <c r="CO129" s="144">
        <f t="shared" si="1239"/>
        <v>0</v>
      </c>
      <c r="CP129" s="144">
        <f t="shared" si="1239"/>
        <v>0</v>
      </c>
      <c r="CQ129" s="144">
        <f t="shared" si="1239"/>
        <v>0</v>
      </c>
    </row>
    <row r="130" ht="14.25" customHeight="1" spans="1:95" x14ac:dyDescent="0.25">
      <c r="A130" s="85">
        <f>IF(ISBLANK(CT!A156),"",CT!A156)</f>
      </c>
      <c r="B130" s="143">
        <f>COCalc!AB129*100</f>
        <v>0</v>
      </c>
      <c r="C130" s="143">
        <f>COCalc!AC129*100</f>
        <v>0</v>
      </c>
      <c r="D130" s="143">
        <f>COCalc!AD129*100</f>
        <v>0</v>
      </c>
      <c r="E130" s="143">
        <f>COCalc!AE129*100</f>
        <v>0</v>
      </c>
      <c r="F130" s="143">
        <f>COCalc!AF129*100</f>
        <v>0</v>
      </c>
      <c r="G130" s="143">
        <f>COCalc!AG129*100</f>
        <v>0</v>
      </c>
      <c r="H130" s="144">
        <f t="shared" ref="H130:M130" si="1240">IF($A130="","",IF(B$132,IF(B130&gt;=$K$3,"Y","N"),"--"))</f>
      </c>
      <c r="I130" s="144">
        <f t="shared" si="1240"/>
      </c>
      <c r="J130" s="144">
        <f t="shared" si="1240"/>
      </c>
      <c r="K130" s="144">
        <f t="shared" si="1240"/>
      </c>
      <c r="L130" s="144">
        <f t="shared" si="1240"/>
      </c>
      <c r="M130" s="144">
        <f t="shared" si="1240"/>
      </c>
      <c r="N130" s="144">
        <f t="shared" ref="N130:S130" si="1241">IF(B130&gt;=$K$3,1,0)</f>
        <v>0</v>
      </c>
      <c r="O130" s="144">
        <f t="shared" si="1241"/>
        <v>0</v>
      </c>
      <c r="P130" s="144">
        <f t="shared" si="1241"/>
        <v>0</v>
      </c>
      <c r="Q130" s="144">
        <f t="shared" si="1241"/>
        <v>0</v>
      </c>
      <c r="R130" s="144">
        <f t="shared" si="1241"/>
        <v>0</v>
      </c>
      <c r="S130" s="144">
        <f t="shared" si="1241"/>
        <v>0</v>
      </c>
      <c r="T130" s="128"/>
      <c r="U130" s="143">
        <f>IF($A130="",0,LabActivity!AK156*100)</f>
        <v>0</v>
      </c>
      <c r="V130" s="143">
        <f>IF($A130="",0,LabActivity!AL156*100)</f>
        <v>0</v>
      </c>
      <c r="W130" s="143">
        <f>IF($A130="",0,LabActivity!AM156*100)</f>
        <v>0</v>
      </c>
      <c r="X130" s="143">
        <f>IF($A130="",0,LabActivity!AN156*100)</f>
        <v>0</v>
      </c>
      <c r="Y130" s="143">
        <f>IF($A130="",0,LabActivity!AO156*100)</f>
        <v>0</v>
      </c>
      <c r="Z130" s="143">
        <f>IF($A130="",0,LabActivity!AP156*100)</f>
        <v>0</v>
      </c>
      <c r="AA130" s="144">
        <f t="shared" ref="AA130:AF130" si="1242">IF($A130="","",IF(U$132,IF(U130&gt;=$K$3,"Y","N"),"--"))</f>
      </c>
      <c r="AB130" s="144">
        <f t="shared" si="1242"/>
      </c>
      <c r="AC130" s="144">
        <f t="shared" si="1242"/>
      </c>
      <c r="AD130" s="144">
        <f t="shared" si="1242"/>
      </c>
      <c r="AE130" s="144">
        <f t="shared" si="1242"/>
      </c>
      <c r="AF130" s="144">
        <f t="shared" si="1242"/>
      </c>
      <c r="AG130" s="144">
        <f t="shared" ref="AG130:AL130" si="1243">IF(U130&gt;=$K$3,1,0)</f>
        <v>0</v>
      </c>
      <c r="AH130" s="144">
        <f t="shared" si="1243"/>
        <v>0</v>
      </c>
      <c r="AI130" s="144">
        <f t="shared" si="1243"/>
        <v>0</v>
      </c>
      <c r="AJ130" s="144">
        <f t="shared" si="1243"/>
        <v>0</v>
      </c>
      <c r="AK130" s="144">
        <f t="shared" si="1243"/>
        <v>0</v>
      </c>
      <c r="AL130" s="144">
        <f t="shared" si="1243"/>
        <v>0</v>
      </c>
      <c r="AM130" s="128"/>
      <c r="AN130" s="143">
        <f>IF($A130="",0,COCalc!CC129*100)</f>
        <v>0</v>
      </c>
      <c r="AO130" s="143">
        <f>IF($A130="",0,COCalc!CD129*100)</f>
        <v>0</v>
      </c>
      <c r="AP130" s="143">
        <f>IF($A130="",0,COCalc!CE129*100)</f>
        <v>0</v>
      </c>
      <c r="AQ130" s="143">
        <f>IF($A130="",0,COCalc!CF129*100)</f>
        <v>0</v>
      </c>
      <c r="AR130" s="143">
        <f>IF($A130="",0,COCalc!CG129*100)</f>
        <v>0</v>
      </c>
      <c r="AS130" s="143">
        <f>IF($A130="",0,COCalc!CH129*100)</f>
        <v>0</v>
      </c>
      <c r="AT130" s="144">
        <f t="shared" ref="AT130:AY130" si="1244">IF($A130="","",IF(AN$132,IF(AN130&gt;=$K$3,"Y","N"),"--"))</f>
      </c>
      <c r="AU130" s="144">
        <f t="shared" si="1244"/>
      </c>
      <c r="AV130" s="144">
        <f t="shared" si="1244"/>
      </c>
      <c r="AW130" s="144">
        <f t="shared" si="1244"/>
      </c>
      <c r="AX130" s="144">
        <f t="shared" si="1244"/>
      </c>
      <c r="AY130" s="144">
        <f t="shared" si="1244"/>
      </c>
      <c r="AZ130" s="144">
        <f t="shared" ref="AZ130:BE130" si="1245">IF(AN130&gt;=$K$3,1,0)</f>
        <v>0</v>
      </c>
      <c r="BA130" s="144">
        <f t="shared" si="1245"/>
        <v>0</v>
      </c>
      <c r="BB130" s="144">
        <f t="shared" si="1245"/>
        <v>0</v>
      </c>
      <c r="BC130" s="144">
        <f t="shared" si="1245"/>
        <v>0</v>
      </c>
      <c r="BD130" s="144">
        <f t="shared" si="1245"/>
        <v>0</v>
      </c>
      <c r="BE130" s="144">
        <f t="shared" si="1245"/>
        <v>0</v>
      </c>
      <c r="BF130" s="145"/>
      <c r="BG130" s="143">
        <f>IF($A130="",0,COCalc_LabUnnorm!CC129*100)</f>
        <v>0</v>
      </c>
      <c r="BH130" s="143">
        <f>IF($A130="",0,COCalc_LabUnnorm!CD129*100)</f>
        <v>0</v>
      </c>
      <c r="BI130" s="143">
        <f>IF($A130="",0,COCalc_LabUnnorm!CE129*100)</f>
        <v>0</v>
      </c>
      <c r="BJ130" s="143">
        <f>IF($A130="",0,COCalc_LabUnnorm!CF129*100)</f>
        <v>0</v>
      </c>
      <c r="BK130" s="143">
        <f>IF($A130="",0,COCalc_LabUnnorm!CG129*100)</f>
        <v>0</v>
      </c>
      <c r="BL130" s="143">
        <f>IF($A130="",0,COCalc_LabUnnorm!CH129*100)</f>
        <v>0</v>
      </c>
      <c r="BM130" s="144">
        <f t="shared" ref="BM130:BR130" si="1246">IF($A130="","",IF(BG$132,IF(BG130&gt;=$K$3,"Y","N"),"--"))</f>
      </c>
      <c r="BN130" s="144">
        <f t="shared" si="1246"/>
      </c>
      <c r="BO130" s="144">
        <f t="shared" si="1246"/>
      </c>
      <c r="BP130" s="144">
        <f t="shared" si="1246"/>
      </c>
      <c r="BQ130" s="144">
        <f t="shared" si="1246"/>
      </c>
      <c r="BR130" s="144">
        <f t="shared" si="1246"/>
      </c>
      <c r="BS130" s="144">
        <f t="shared" ref="BS130:BX130" si="1247">IF(BG130&gt;=$K$3,1,0)</f>
        <v>0</v>
      </c>
      <c r="BT130" s="144">
        <f t="shared" si="1247"/>
        <v>0</v>
      </c>
      <c r="BU130" s="144">
        <f t="shared" si="1247"/>
        <v>0</v>
      </c>
      <c r="BV130" s="144">
        <f t="shared" si="1247"/>
        <v>0</v>
      </c>
      <c r="BW130" s="144">
        <f t="shared" si="1247"/>
        <v>0</v>
      </c>
      <c r="BX130" s="144">
        <f t="shared" si="1247"/>
        <v>0</v>
      </c>
      <c r="BY130" s="145"/>
      <c r="BZ130" s="143">
        <f t="array" ref="BZ130:CE130">B130:G130*$H$143:$M$143+U130:Z130*$H$144:$M$144</f>
        <v>0</v>
      </c>
      <c r="CA130" s="143">
        <v>0</v>
      </c>
      <c r="CB130" s="143">
        <v>0</v>
      </c>
      <c r="CC130" s="143">
        <v>0</v>
      </c>
      <c r="CD130" s="143">
        <v>0</v>
      </c>
      <c r="CE130" s="143">
        <v>0</v>
      </c>
      <c r="CF130" s="144">
        <f t="shared" ref="CF130:CK130" si="1248">IF($A130="","",IF(BZ$132,IF(BZ130&gt;=$K$3,"Y","N"),"--"))</f>
      </c>
      <c r="CG130" s="144">
        <f t="shared" si="1248"/>
      </c>
      <c r="CH130" s="144">
        <f t="shared" si="1248"/>
      </c>
      <c r="CI130" s="144">
        <f t="shared" si="1248"/>
      </c>
      <c r="CJ130" s="144">
        <f t="shared" si="1248"/>
      </c>
      <c r="CK130" s="144">
        <f t="shared" si="1248"/>
      </c>
      <c r="CL130" s="144">
        <f t="shared" ref="CL130:CQ130" si="1249">IF(BZ130&gt;=$K$3,1,0)</f>
        <v>0</v>
      </c>
      <c r="CM130" s="144">
        <f t="shared" si="1249"/>
        <v>0</v>
      </c>
      <c r="CN130" s="144">
        <f t="shared" si="1249"/>
        <v>0</v>
      </c>
      <c r="CO130" s="144">
        <f t="shared" si="1249"/>
        <v>0</v>
      </c>
      <c r="CP130" s="144">
        <f t="shared" si="1249"/>
        <v>0</v>
      </c>
      <c r="CQ130" s="144">
        <f t="shared" si="1249"/>
        <v>0</v>
      </c>
    </row>
    <row r="131" ht="14.25" customHeight="1" spans="1:95" x14ac:dyDescent="0.25">
      <c r="A131" s="146"/>
      <c r="B131" s="147"/>
      <c r="C131" s="147"/>
      <c r="D131" s="147"/>
      <c r="E131" s="147"/>
      <c r="F131" s="147"/>
      <c r="G131" s="147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7"/>
      <c r="V131" s="147"/>
      <c r="W131" s="147"/>
      <c r="X131" s="147"/>
      <c r="Y131" s="147"/>
      <c r="Z131" s="147"/>
      <c r="AA131" s="148"/>
      <c r="AB131" s="148"/>
      <c r="AC131" s="148"/>
      <c r="AD131" s="148"/>
      <c r="AE131" s="148"/>
      <c r="AF131" s="148"/>
      <c r="AG131" s="148"/>
      <c r="AH131" s="148"/>
      <c r="AI131" s="148"/>
      <c r="AJ131" s="148"/>
      <c r="AK131" s="148"/>
      <c r="AL131" s="148"/>
      <c r="AM131" s="148"/>
      <c r="AN131" s="147"/>
      <c r="AO131" s="147"/>
      <c r="AP131" s="147"/>
      <c r="AQ131" s="147"/>
      <c r="AR131" s="147"/>
      <c r="AS131" s="147"/>
      <c r="AT131" s="148"/>
      <c r="AU131" s="148"/>
      <c r="AV131" s="148"/>
      <c r="AW131" s="148"/>
      <c r="AX131" s="148"/>
      <c r="AY131" s="148"/>
      <c r="AZ131" s="148"/>
      <c r="BA131" s="148"/>
      <c r="BB131" s="148"/>
      <c r="BC131" s="148"/>
      <c r="BD131" s="148"/>
      <c r="BE131" s="148"/>
      <c r="BF131" s="148"/>
      <c r="BG131" s="147"/>
      <c r="BH131" s="147"/>
      <c r="BI131" s="147"/>
      <c r="BJ131" s="147"/>
      <c r="BK131" s="147"/>
      <c r="BL131" s="147"/>
      <c r="BM131" s="148"/>
      <c r="BN131" s="148"/>
      <c r="BO131" s="148"/>
      <c r="BP131" s="148"/>
      <c r="BQ131" s="148"/>
      <c r="BR131" s="148"/>
      <c r="BS131" s="148"/>
      <c r="BT131" s="148"/>
      <c r="BU131" s="148"/>
      <c r="BV131" s="148"/>
      <c r="BW131" s="148"/>
      <c r="BX131" s="148"/>
      <c r="BY131" s="148"/>
      <c r="BZ131" s="147"/>
      <c r="CA131" s="147"/>
      <c r="CB131" s="147"/>
      <c r="CC131" s="147"/>
      <c r="CD131" s="147"/>
      <c r="CE131" s="147"/>
      <c r="CF131" s="148"/>
      <c r="CG131" s="148"/>
      <c r="CH131" s="148"/>
      <c r="CI131" s="148"/>
      <c r="CJ131" s="148"/>
      <c r="CK131" s="148"/>
      <c r="CL131" s="148"/>
      <c r="CM131" s="148"/>
      <c r="CN131" s="148"/>
      <c r="CO131" s="148"/>
      <c r="CP131" s="148"/>
      <c r="CQ131" s="148"/>
    </row>
    <row r="132" ht="14.25" customHeight="1" spans="1:95" x14ac:dyDescent="0.25">
      <c r="A132" s="83" t="s">
        <v>145</v>
      </c>
      <c r="B132" s="149">
        <f t="shared" ref="B132:G132" si="1250">AVERAGE(B6:B130)</f>
        <v>0</v>
      </c>
      <c r="C132" s="149">
        <f t="shared" si="1250"/>
        <v>0</v>
      </c>
      <c r="D132" s="149">
        <f t="shared" si="1250"/>
        <v>0</v>
      </c>
      <c r="E132" s="149">
        <f t="shared" si="1250"/>
        <v>0</v>
      </c>
      <c r="F132" s="149">
        <f t="shared" si="1250"/>
        <v>0</v>
      </c>
      <c r="G132" s="149">
        <f t="shared" si="1250"/>
        <v>0</v>
      </c>
      <c r="H132" s="150">
        <f t="shared" ref="H132:M132" si="1251">IF(COUNTIF(H6:H130,"--")&gt;0,"--",COUNTIF(H6:H130,"Y"))</f>
        <v>0</v>
      </c>
      <c r="I132" s="150">
        <f t="shared" si="1251"/>
        <v>0</v>
      </c>
      <c r="J132" s="150">
        <f t="shared" si="1251"/>
        <v>0</v>
      </c>
      <c r="K132" s="150">
        <f t="shared" si="1251"/>
        <v>0</v>
      </c>
      <c r="L132" s="150">
        <f t="shared" si="1251"/>
        <v>0</v>
      </c>
      <c r="M132" s="150">
        <f t="shared" si="1251"/>
        <v>0</v>
      </c>
      <c r="N132" s="132"/>
      <c r="O132" s="132"/>
      <c r="P132" s="132"/>
      <c r="Q132" s="132"/>
      <c r="R132" s="132"/>
      <c r="S132" s="132"/>
      <c r="T132" s="128"/>
      <c r="U132" s="149">
        <f t="shared" ref="U132:Z132" si="1252">AVERAGE(U6:U130)</f>
        <v>0</v>
      </c>
      <c r="V132" s="149">
        <f t="shared" si="1252"/>
        <v>0</v>
      </c>
      <c r="W132" s="149">
        <f t="shared" si="1252"/>
        <v>0</v>
      </c>
      <c r="X132" s="149">
        <f t="shared" si="1252"/>
        <v>0</v>
      </c>
      <c r="Y132" s="149">
        <f t="shared" si="1252"/>
        <v>0</v>
      </c>
      <c r="Z132" s="149">
        <f t="shared" si="1252"/>
        <v>0</v>
      </c>
      <c r="AA132" s="150">
        <f t="shared" ref="AA132:AF132" si="1253">IF(COUNTIF(AA6:AA130,"--")&gt;0,"--",COUNTIF(AA6:AA130,"Y"))</f>
        <v>0</v>
      </c>
      <c r="AB132" s="150">
        <f t="shared" si="1253"/>
        <v>0</v>
      </c>
      <c r="AC132" s="150">
        <f t="shared" si="1253"/>
        <v>0</v>
      </c>
      <c r="AD132" s="150">
        <f t="shared" si="1253"/>
        <v>0</v>
      </c>
      <c r="AE132" s="150">
        <f t="shared" si="1253"/>
        <v>0</v>
      </c>
      <c r="AF132" s="150">
        <f t="shared" si="1253"/>
        <v>0</v>
      </c>
      <c r="AG132" s="132"/>
      <c r="AH132" s="132"/>
      <c r="AI132" s="132"/>
      <c r="AJ132" s="132"/>
      <c r="AK132" s="132"/>
      <c r="AL132" s="132"/>
      <c r="AM132" s="128"/>
      <c r="AN132" s="149">
        <f t="shared" ref="AN132:AS132" si="1254">AVERAGE(AN6:AN130)</f>
        <v>0</v>
      </c>
      <c r="AO132" s="149">
        <f t="shared" si="1254"/>
        <v>0</v>
      </c>
      <c r="AP132" s="149">
        <f t="shared" si="1254"/>
        <v>0</v>
      </c>
      <c r="AQ132" s="149">
        <f t="shared" si="1254"/>
        <v>0</v>
      </c>
      <c r="AR132" s="149">
        <f t="shared" si="1254"/>
        <v>0</v>
      </c>
      <c r="AS132" s="149">
        <f t="shared" si="1254"/>
        <v>0</v>
      </c>
      <c r="AT132" s="150">
        <f t="shared" ref="AT132:AY132" si="1255">IF(COUNTIF(AT6:AT130,"--")&gt;0,"--",COUNTIF(AT6:AT130,"Y"))</f>
        <v>0</v>
      </c>
      <c r="AU132" s="150">
        <f t="shared" si="1255"/>
        <v>0</v>
      </c>
      <c r="AV132" s="150">
        <f t="shared" si="1255"/>
        <v>0</v>
      </c>
      <c r="AW132" s="150">
        <f t="shared" si="1255"/>
        <v>0</v>
      </c>
      <c r="AX132" s="150">
        <f t="shared" si="1255"/>
        <v>0</v>
      </c>
      <c r="AY132" s="150">
        <f t="shared" si="1255"/>
        <v>0</v>
      </c>
      <c r="AZ132" s="132"/>
      <c r="BA132" s="132"/>
      <c r="BB132" s="132"/>
      <c r="BC132" s="132"/>
      <c r="BD132" s="132"/>
      <c r="BE132" s="132"/>
      <c r="BF132" s="128"/>
      <c r="BG132" s="149">
        <f t="shared" ref="BG132:BL132" si="1256">AVERAGE(BG6:BG130)</f>
        <v>0</v>
      </c>
      <c r="BH132" s="149">
        <f t="shared" si="1256"/>
        <v>0</v>
      </c>
      <c r="BI132" s="149">
        <f t="shared" si="1256"/>
        <v>0</v>
      </c>
      <c r="BJ132" s="149">
        <f t="shared" si="1256"/>
        <v>0</v>
      </c>
      <c r="BK132" s="149">
        <f t="shared" si="1256"/>
        <v>0</v>
      </c>
      <c r="BL132" s="149">
        <f t="shared" si="1256"/>
        <v>0</v>
      </c>
      <c r="BM132" s="150">
        <f t="shared" ref="BM132:BR132" si="1257">IF(COUNTIF(BM6:BM130,"--")&gt;0,"--",COUNTIF(BM6:BM130,"Y"))</f>
        <v>0</v>
      </c>
      <c r="BN132" s="150">
        <f t="shared" si="1257"/>
        <v>0</v>
      </c>
      <c r="BO132" s="150">
        <f t="shared" si="1257"/>
        <v>0</v>
      </c>
      <c r="BP132" s="150">
        <f t="shared" si="1257"/>
        <v>0</v>
      </c>
      <c r="BQ132" s="150">
        <f t="shared" si="1257"/>
        <v>0</v>
      </c>
      <c r="BR132" s="150">
        <f t="shared" si="1257"/>
        <v>0</v>
      </c>
      <c r="BS132" s="132"/>
      <c r="BT132" s="132"/>
      <c r="BU132" s="132"/>
      <c r="BV132" s="132"/>
      <c r="BW132" s="132"/>
      <c r="BX132" s="132"/>
      <c r="BY132" s="128"/>
      <c r="BZ132" s="149">
        <f t="shared" ref="BZ132:CE132" si="1258">AVERAGE(BZ6:BZ130)</f>
        <v>0</v>
      </c>
      <c r="CA132" s="149">
        <f t="shared" si="1258"/>
        <v>0</v>
      </c>
      <c r="CB132" s="149">
        <f t="shared" si="1258"/>
        <v>0</v>
      </c>
      <c r="CC132" s="149">
        <f t="shared" si="1258"/>
        <v>0</v>
      </c>
      <c r="CD132" s="149">
        <f t="shared" si="1258"/>
        <v>0</v>
      </c>
      <c r="CE132" s="149">
        <f t="shared" si="1258"/>
        <v>0</v>
      </c>
      <c r="CF132" s="150">
        <f t="shared" ref="CF132:CK132" si="1259">IF(COUNTIF(CF6:CF130,"--")&gt;0,"--",COUNTIF(CF6:CF130,"Y"))</f>
        <v>0</v>
      </c>
      <c r="CG132" s="150">
        <f t="shared" si="1259"/>
        <v>0</v>
      </c>
      <c r="CH132" s="150">
        <f t="shared" si="1259"/>
        <v>0</v>
      </c>
      <c r="CI132" s="150">
        <f t="shared" si="1259"/>
        <v>0</v>
      </c>
      <c r="CJ132" s="150">
        <f t="shared" si="1259"/>
        <v>0</v>
      </c>
      <c r="CK132" s="150">
        <f t="shared" si="1259"/>
        <v>0</v>
      </c>
      <c r="CL132" s="132"/>
      <c r="CM132" s="132"/>
      <c r="CN132" s="132"/>
      <c r="CO132" s="132"/>
      <c r="CP132" s="132"/>
      <c r="CQ132" s="132"/>
    </row>
    <row r="133" ht="14.25" customHeight="1" spans="1:95" x14ac:dyDescent="0.25">
      <c r="A133" s="151" t="s">
        <v>146</v>
      </c>
      <c r="B133" s="152">
        <f>COUNT(A6:A130)</f>
        <v>0</v>
      </c>
      <c r="C133" s="2"/>
      <c r="D133" s="153" t="s">
        <v>147</v>
      </c>
      <c r="E133" s="70"/>
      <c r="F133" s="154" t="s">
        <v>148</v>
      </c>
      <c r="G133" s="7"/>
      <c r="H133" s="155" t="str">
        <f t="shared" ref="H133:M133" si="1260">IFERROR(H132/$B$133*100,"--")</f>
        <v>--</v>
      </c>
      <c r="I133" s="155" t="str">
        <f t="shared" si="1260"/>
        <v>--</v>
      </c>
      <c r="J133" s="155" t="str">
        <f t="shared" si="1260"/>
        <v>--</v>
      </c>
      <c r="K133" s="155" t="str">
        <f t="shared" si="1260"/>
        <v>--</v>
      </c>
      <c r="L133" s="155" t="str">
        <f t="shared" si="1260"/>
        <v>--</v>
      </c>
      <c r="M133" s="156" t="str">
        <f t="shared" si="1260"/>
        <v>--</v>
      </c>
      <c r="N133" s="157"/>
      <c r="O133" s="157"/>
      <c r="P133" s="157"/>
      <c r="Q133" s="157"/>
      <c r="R133" s="157"/>
      <c r="S133" s="157"/>
      <c r="T133" s="158"/>
      <c r="U133" s="159">
        <f>COUNT(T6:T130)</f>
        <v>0</v>
      </c>
      <c r="V133" s="159"/>
      <c r="W133" s="153" t="s">
        <v>147</v>
      </c>
      <c r="X133" s="70"/>
      <c r="Y133" s="154" t="s">
        <v>148</v>
      </c>
      <c r="Z133" s="7"/>
      <c r="AA133" s="155" t="str">
        <f t="shared" ref="AA133:AF133" si="1261">IFERROR(AA132/$B$133*100,"--")</f>
        <v>--</v>
      </c>
      <c r="AB133" s="155" t="str">
        <f t="shared" si="1261"/>
        <v>--</v>
      </c>
      <c r="AC133" s="155" t="str">
        <f t="shared" si="1261"/>
        <v>--</v>
      </c>
      <c r="AD133" s="155" t="str">
        <f t="shared" si="1261"/>
        <v>--</v>
      </c>
      <c r="AE133" s="155" t="str">
        <f t="shared" si="1261"/>
        <v>--</v>
      </c>
      <c r="AF133" s="155" t="str">
        <f t="shared" si="1261"/>
        <v>--</v>
      </c>
      <c r="AG133" s="157"/>
      <c r="AH133" s="157"/>
      <c r="AI133" s="157"/>
      <c r="AJ133" s="157"/>
      <c r="AK133" s="157"/>
      <c r="AL133" s="157"/>
      <c r="AM133" s="158"/>
      <c r="AN133" s="159">
        <f>COUNT(AM6:AM130)</f>
        <v>0</v>
      </c>
      <c r="AO133" s="159"/>
      <c r="AP133" s="153" t="s">
        <v>147</v>
      </c>
      <c r="AQ133" s="70"/>
      <c r="AR133" s="154" t="s">
        <v>148</v>
      </c>
      <c r="AS133" s="7"/>
      <c r="AT133" s="155" t="str">
        <f t="shared" ref="AT133:AY133" si="1262">IFERROR(AT132/$B$133*100,"--")</f>
        <v>--</v>
      </c>
      <c r="AU133" s="155" t="str">
        <f t="shared" si="1262"/>
        <v>--</v>
      </c>
      <c r="AV133" s="155" t="str">
        <f t="shared" si="1262"/>
        <v>--</v>
      </c>
      <c r="AW133" s="155" t="str">
        <f t="shared" si="1262"/>
        <v>--</v>
      </c>
      <c r="AX133" s="155" t="str">
        <f t="shared" si="1262"/>
        <v>--</v>
      </c>
      <c r="AY133" s="155" t="str">
        <f t="shared" si="1262"/>
        <v>--</v>
      </c>
      <c r="AZ133" s="157"/>
      <c r="BA133" s="157"/>
      <c r="BB133" s="157"/>
      <c r="BC133" s="157"/>
      <c r="BD133" s="157"/>
      <c r="BE133" s="157"/>
      <c r="BF133" s="158"/>
      <c r="BG133" s="159">
        <f>COUNT(BF6:BF130)</f>
        <v>0</v>
      </c>
      <c r="BH133" s="159"/>
      <c r="BI133" s="153" t="s">
        <v>147</v>
      </c>
      <c r="BJ133" s="70"/>
      <c r="BK133" s="154" t="s">
        <v>148</v>
      </c>
      <c r="BL133" s="7"/>
      <c r="BM133" s="155" t="str">
        <f t="shared" ref="BM133:BR133" si="1263">IFERROR(BM132/$B$133*100,"--")</f>
        <v>--</v>
      </c>
      <c r="BN133" s="155" t="str">
        <f t="shared" si="1263"/>
        <v>--</v>
      </c>
      <c r="BO133" s="155" t="str">
        <f t="shared" si="1263"/>
        <v>--</v>
      </c>
      <c r="BP133" s="155" t="str">
        <f t="shared" si="1263"/>
        <v>--</v>
      </c>
      <c r="BQ133" s="155" t="str">
        <f t="shared" si="1263"/>
        <v>--</v>
      </c>
      <c r="BR133" s="155" t="str">
        <f t="shared" si="1263"/>
        <v>--</v>
      </c>
      <c r="BS133" s="157"/>
      <c r="BT133" s="157"/>
      <c r="BU133" s="157"/>
      <c r="BV133" s="157"/>
      <c r="BW133" s="157"/>
      <c r="BX133" s="157"/>
      <c r="BY133" s="158"/>
      <c r="BZ133" s="159">
        <f>COUNT(BY6:BY130)</f>
        <v>0</v>
      </c>
      <c r="CA133" s="159"/>
      <c r="CB133" s="153" t="s">
        <v>147</v>
      </c>
      <c r="CC133" s="70"/>
      <c r="CD133" s="154" t="s">
        <v>148</v>
      </c>
      <c r="CE133" s="7"/>
      <c r="CF133" s="155" t="str">
        <f t="shared" ref="CF133:CK133" si="1264">IFERROR(CF132/$B$133*100,"--")</f>
        <v>--</v>
      </c>
      <c r="CG133" s="155" t="str">
        <f t="shared" si="1264"/>
        <v>--</v>
      </c>
      <c r="CH133" s="155" t="str">
        <f t="shared" si="1264"/>
        <v>--</v>
      </c>
      <c r="CI133" s="155" t="str">
        <f t="shared" si="1264"/>
        <v>--</v>
      </c>
      <c r="CJ133" s="155" t="str">
        <f t="shared" si="1264"/>
        <v>--</v>
      </c>
      <c r="CK133" s="155" t="str">
        <f t="shared" si="1264"/>
        <v>--</v>
      </c>
      <c r="CL133" s="157"/>
      <c r="CM133" s="157"/>
      <c r="CN133" s="157"/>
      <c r="CO133" s="157"/>
      <c r="CP133" s="157"/>
      <c r="CQ133" s="157"/>
    </row>
    <row r="134" ht="27" customHeight="1" spans="1:95" x14ac:dyDescent="0.25">
      <c r="A134" s="158"/>
      <c r="B134" s="159"/>
      <c r="C134" s="159"/>
      <c r="D134" s="2"/>
      <c r="E134" s="70"/>
      <c r="F134" s="160" t="s">
        <v>149</v>
      </c>
      <c r="G134" s="7"/>
      <c r="H134" s="161" t="str">
        <f t="shared" ref="H134:M134" si="1265">IFERROR(HLOOKUP(H133,$B$136:$H$137,2,TRUE),"--")</f>
        <v>--</v>
      </c>
      <c r="I134" s="161" t="str">
        <f t="shared" si="1265"/>
        <v>--</v>
      </c>
      <c r="J134" s="161" t="str">
        <f t="shared" si="1265"/>
        <v>--</v>
      </c>
      <c r="K134" s="161" t="str">
        <f t="shared" si="1265"/>
        <v>--</v>
      </c>
      <c r="L134" s="161" t="str">
        <f t="shared" si="1265"/>
        <v>--</v>
      </c>
      <c r="M134" s="162" t="str">
        <f t="shared" si="1265"/>
        <v>--</v>
      </c>
      <c r="N134" s="157"/>
      <c r="O134" s="157"/>
      <c r="P134" s="157"/>
      <c r="Q134" s="157"/>
      <c r="R134" s="157"/>
      <c r="S134" s="157"/>
      <c r="T134" s="158"/>
      <c r="U134" s="159"/>
      <c r="V134" s="159"/>
      <c r="W134" s="2"/>
      <c r="X134" s="70"/>
      <c r="Y134" s="160" t="s">
        <v>149</v>
      </c>
      <c r="Z134" s="7"/>
      <c r="AA134" s="161" t="str">
        <f t="shared" ref="AA134:AF134" si="1266">IFERROR(HLOOKUP(AA133,$B$136:$H$137,2,TRUE),"--")</f>
        <v>--</v>
      </c>
      <c r="AB134" s="161" t="str">
        <f t="shared" si="1266"/>
        <v>--</v>
      </c>
      <c r="AC134" s="161" t="str">
        <f t="shared" si="1266"/>
        <v>--</v>
      </c>
      <c r="AD134" s="161" t="str">
        <f t="shared" si="1266"/>
        <v>--</v>
      </c>
      <c r="AE134" s="161" t="str">
        <f t="shared" si="1266"/>
        <v>--</v>
      </c>
      <c r="AF134" s="161" t="str">
        <f t="shared" si="1266"/>
        <v>--</v>
      </c>
      <c r="AG134" s="157"/>
      <c r="AH134" s="157"/>
      <c r="AI134" s="157"/>
      <c r="AJ134" s="157"/>
      <c r="AK134" s="157"/>
      <c r="AL134" s="157"/>
      <c r="AM134" s="158"/>
      <c r="AN134" s="159"/>
      <c r="AO134" s="159"/>
      <c r="AP134" s="2"/>
      <c r="AQ134" s="70"/>
      <c r="AR134" s="160" t="s">
        <v>149</v>
      </c>
      <c r="AS134" s="7"/>
      <c r="AT134" s="161" t="str">
        <f t="shared" ref="AT134:AY134" si="1267">IFERROR(HLOOKUP(AT133,$B$136:$H$137,2,TRUE),"--")</f>
        <v>--</v>
      </c>
      <c r="AU134" s="161" t="str">
        <f t="shared" si="1267"/>
        <v>--</v>
      </c>
      <c r="AV134" s="161" t="str">
        <f t="shared" si="1267"/>
        <v>--</v>
      </c>
      <c r="AW134" s="161" t="str">
        <f t="shared" si="1267"/>
        <v>--</v>
      </c>
      <c r="AX134" s="161" t="str">
        <f t="shared" si="1267"/>
        <v>--</v>
      </c>
      <c r="AY134" s="161" t="str">
        <f t="shared" si="1267"/>
        <v>--</v>
      </c>
      <c r="AZ134" s="157"/>
      <c r="BA134" s="157"/>
      <c r="BB134" s="157"/>
      <c r="BC134" s="157"/>
      <c r="BD134" s="157"/>
      <c r="BE134" s="157"/>
      <c r="BF134" s="163"/>
      <c r="BG134" s="159"/>
      <c r="BH134" s="159"/>
      <c r="BI134" s="2"/>
      <c r="BJ134" s="70"/>
      <c r="BK134" s="160" t="s">
        <v>149</v>
      </c>
      <c r="BL134" s="7"/>
      <c r="BM134" s="161" t="str">
        <f t="shared" ref="BM134:BR134" si="1268">IFERROR(HLOOKUP(BM133,$B$136:$H$137,2,TRUE),"--")</f>
        <v>--</v>
      </c>
      <c r="BN134" s="161" t="str">
        <f t="shared" si="1268"/>
        <v>--</v>
      </c>
      <c r="BO134" s="161" t="str">
        <f t="shared" si="1268"/>
        <v>--</v>
      </c>
      <c r="BP134" s="161" t="str">
        <f t="shared" si="1268"/>
        <v>--</v>
      </c>
      <c r="BQ134" s="161" t="str">
        <f t="shared" si="1268"/>
        <v>--</v>
      </c>
      <c r="BR134" s="161" t="str">
        <f t="shared" si="1268"/>
        <v>--</v>
      </c>
      <c r="BS134" s="157"/>
      <c r="BT134" s="157"/>
      <c r="BU134" s="157"/>
      <c r="BV134" s="157"/>
      <c r="BW134" s="157"/>
      <c r="BX134" s="157"/>
      <c r="BY134" s="163"/>
      <c r="BZ134" s="159"/>
      <c r="CA134" s="159"/>
      <c r="CB134" s="2"/>
      <c r="CC134" s="70"/>
      <c r="CD134" s="160" t="s">
        <v>149</v>
      </c>
      <c r="CE134" s="7"/>
      <c r="CF134" s="161" t="str">
        <f t="shared" ref="CF134:CK134" si="1269">IFERROR(HLOOKUP(CF133,$B$136:$H$137,2,TRUE),"--")</f>
        <v>--</v>
      </c>
      <c r="CG134" s="161" t="str">
        <f t="shared" si="1269"/>
        <v>--</v>
      </c>
      <c r="CH134" s="161" t="str">
        <f t="shared" si="1269"/>
        <v>--</v>
      </c>
      <c r="CI134" s="161" t="str">
        <f t="shared" si="1269"/>
        <v>--</v>
      </c>
      <c r="CJ134" s="161" t="str">
        <f t="shared" si="1269"/>
        <v>--</v>
      </c>
      <c r="CK134" s="161" t="str">
        <f t="shared" si="1269"/>
        <v>--</v>
      </c>
      <c r="CL134" s="157"/>
      <c r="CM134" s="157"/>
      <c r="CN134" s="157"/>
      <c r="CO134" s="157"/>
      <c r="CP134" s="157"/>
      <c r="CQ134" s="157"/>
    </row>
    <row r="135" ht="14.25" customHeight="1" spans="1:95" x14ac:dyDescent="0.25">
      <c r="A135" s="4"/>
      <c r="B135" s="131"/>
      <c r="C135" s="131"/>
      <c r="D135" s="131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/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  <c r="BP135" s="128"/>
      <c r="BQ135" s="128"/>
      <c r="BR135" s="128"/>
      <c r="BS135" s="128"/>
      <c r="BT135" s="128"/>
      <c r="BU135" s="128"/>
      <c r="BV135" s="128"/>
      <c r="BW135" s="128"/>
      <c r="BX135" s="128"/>
      <c r="BY135" s="128"/>
      <c r="BZ135" s="128"/>
      <c r="CA135" s="128"/>
      <c r="CB135" s="128"/>
      <c r="CC135" s="128"/>
      <c r="CD135" s="128"/>
      <c r="CE135" s="128"/>
      <c r="CF135" s="128"/>
      <c r="CG135" s="128"/>
      <c r="CH135" s="128"/>
      <c r="CI135" s="128"/>
      <c r="CJ135" s="128"/>
      <c r="CK135" s="128"/>
      <c r="CL135" s="128"/>
      <c r="CM135" s="128"/>
      <c r="CN135" s="128"/>
      <c r="CO135" s="128"/>
      <c r="CP135" s="128"/>
      <c r="CQ135" s="128"/>
    </row>
    <row r="136" ht="14.25" customHeight="1" spans="1:95" x14ac:dyDescent="0.25">
      <c r="A136" s="36" t="s">
        <v>150</v>
      </c>
      <c r="B136" s="164">
        <v>0</v>
      </c>
      <c r="C136" s="164">
        <v>55</v>
      </c>
      <c r="D136" s="164">
        <v>65</v>
      </c>
      <c r="E136" s="164">
        <v>75</v>
      </c>
      <c r="F136" s="164">
        <v>85</v>
      </c>
      <c r="G136" s="164">
        <v>95</v>
      </c>
      <c r="H136" s="164">
        <v>100</v>
      </c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/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  <c r="BP136" s="128"/>
      <c r="BQ136" s="128"/>
      <c r="BR136" s="128"/>
      <c r="BS136" s="128"/>
      <c r="BT136" s="128"/>
      <c r="BU136" s="128"/>
      <c r="BV136" s="128"/>
      <c r="BW136" s="128"/>
      <c r="BX136" s="128"/>
      <c r="BY136" s="128"/>
      <c r="BZ136" s="128"/>
      <c r="CA136" s="128"/>
      <c r="CB136" s="128"/>
      <c r="CC136" s="128"/>
      <c r="CD136" s="128"/>
      <c r="CE136" s="128"/>
      <c r="CF136" s="128"/>
      <c r="CG136" s="128"/>
      <c r="CH136" s="128"/>
      <c r="CI136" s="128"/>
      <c r="CJ136" s="128"/>
      <c r="CK136" s="128"/>
      <c r="CL136" s="128"/>
      <c r="CM136" s="128"/>
      <c r="CN136" s="128"/>
      <c r="CO136" s="128"/>
      <c r="CP136" s="128"/>
      <c r="CQ136" s="128"/>
    </row>
    <row r="137" ht="14.25" customHeight="1" spans="1:95" x14ac:dyDescent="0.25">
      <c r="A137" s="36" t="s">
        <v>149</v>
      </c>
      <c r="B137" s="164" t="s">
        <v>151</v>
      </c>
      <c r="C137" s="164" t="s">
        <v>152</v>
      </c>
      <c r="D137" s="164" t="s">
        <v>153</v>
      </c>
      <c r="E137" s="164" t="s">
        <v>154</v>
      </c>
      <c r="F137" s="164" t="s">
        <v>155</v>
      </c>
      <c r="G137" s="164" t="s">
        <v>156</v>
      </c>
      <c r="H137" s="164" t="s">
        <v>157</v>
      </c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/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/>
      <c r="CI137" s="128"/>
      <c r="CJ137" s="128"/>
      <c r="CK137" s="128"/>
      <c r="CL137" s="128"/>
      <c r="CM137" s="128"/>
      <c r="CN137" s="128"/>
      <c r="CO137" s="128"/>
      <c r="CP137" s="128"/>
      <c r="CQ137" s="128"/>
    </row>
    <row r="138" ht="14.25" customHeight="1" spans="1:95" x14ac:dyDescent="0.25">
      <c r="A138" s="4"/>
      <c r="B138" s="131"/>
      <c r="C138" s="131"/>
      <c r="D138" s="131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/>
      <c r="CI138" s="128"/>
      <c r="CJ138" s="128"/>
      <c r="CK138" s="128"/>
      <c r="CL138" s="128"/>
      <c r="CM138" s="128"/>
      <c r="CN138" s="128"/>
      <c r="CO138" s="128"/>
      <c r="CP138" s="128"/>
      <c r="CQ138" s="128"/>
    </row>
    <row r="139" ht="14.25" customHeight="1" spans="1:95" x14ac:dyDescent="0.25">
      <c r="A139" s="4"/>
      <c r="B139" s="131"/>
      <c r="C139" s="131"/>
      <c r="D139" s="131"/>
      <c r="E139" s="165" t="s">
        <v>158</v>
      </c>
      <c r="F139" s="166"/>
      <c r="G139" s="167"/>
      <c r="H139" s="168" t="s">
        <v>25</v>
      </c>
      <c r="I139" s="169" t="s">
        <v>27</v>
      </c>
      <c r="J139" s="169" t="s">
        <v>29</v>
      </c>
      <c r="K139" s="170" t="s">
        <v>30</v>
      </c>
      <c r="L139" s="170" t="s">
        <v>31</v>
      </c>
      <c r="M139" s="170" t="s">
        <v>33</v>
      </c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/>
      <c r="CI139" s="128"/>
      <c r="CJ139" s="128"/>
      <c r="CK139" s="128"/>
      <c r="CL139" s="128"/>
      <c r="CM139" s="128"/>
      <c r="CN139" s="128"/>
      <c r="CO139" s="128"/>
      <c r="CP139" s="128"/>
      <c r="CQ139" s="128"/>
    </row>
    <row r="140" ht="14.25" customHeight="1" spans="1:95" x14ac:dyDescent="0.25">
      <c r="A140" s="4"/>
      <c r="B140" s="131"/>
      <c r="C140" s="131"/>
      <c r="D140" s="131"/>
      <c r="E140" s="128"/>
      <c r="F140" s="167"/>
      <c r="G140" s="171" t="s">
        <v>159</v>
      </c>
      <c r="H140" s="172">
        <f t="array" ref="H140:M140">COCalc!AI4:AN4</f>
        <v>0</v>
      </c>
      <c r="I140" s="172">
        <v>0</v>
      </c>
      <c r="J140" s="172">
        <v>0</v>
      </c>
      <c r="K140" s="172">
        <v>0</v>
      </c>
      <c r="L140" s="172">
        <v>0</v>
      </c>
      <c r="M140" s="172">
        <v>0</v>
      </c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/>
      <c r="BF140" s="128"/>
      <c r="BG140" s="128"/>
      <c r="BH140" s="128"/>
      <c r="BI140" s="128"/>
      <c r="BJ140" s="128"/>
      <c r="BK140" s="128"/>
      <c r="BL140" s="128"/>
      <c r="BM140" s="128"/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/>
      <c r="CI140" s="128"/>
      <c r="CJ140" s="128"/>
      <c r="CK140" s="128"/>
      <c r="CL140" s="128"/>
      <c r="CM140" s="128"/>
      <c r="CN140" s="128"/>
      <c r="CO140" s="128"/>
      <c r="CP140" s="128"/>
      <c r="CQ140" s="128"/>
    </row>
    <row r="141" ht="14.25" customHeight="1" spans="1:95" x14ac:dyDescent="0.25">
      <c r="A141" s="4"/>
      <c r="B141" s="131"/>
      <c r="C141" s="131"/>
      <c r="D141" s="131"/>
      <c r="E141" s="128"/>
      <c r="F141" s="167"/>
      <c r="G141" s="171" t="s">
        <v>160</v>
      </c>
      <c r="H141" s="172">
        <f t="array" ref="H141:M141">LabActivity!AK29:AP29</f>
        <v>0</v>
      </c>
      <c r="I141" s="172">
        <v>0</v>
      </c>
      <c r="J141" s="172">
        <v>0</v>
      </c>
      <c r="K141" s="172">
        <v>0</v>
      </c>
      <c r="L141" s="172">
        <v>0</v>
      </c>
      <c r="M141" s="172">
        <v>0</v>
      </c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/>
      <c r="CI141" s="128"/>
      <c r="CJ141" s="128"/>
      <c r="CK141" s="128"/>
      <c r="CL141" s="128"/>
      <c r="CM141" s="128"/>
      <c r="CN141" s="128"/>
      <c r="CO141" s="128"/>
      <c r="CP141" s="128"/>
      <c r="CQ141" s="128"/>
    </row>
    <row r="142" ht="14.25" customHeight="1" spans="1:95" x14ac:dyDescent="0.25">
      <c r="A142" s="4"/>
      <c r="B142" s="131"/>
      <c r="C142" s="131"/>
      <c r="D142" s="131"/>
      <c r="E142" s="128"/>
      <c r="F142" s="128"/>
      <c r="G142" s="128" t="s">
        <v>161</v>
      </c>
      <c r="H142" s="172">
        <f t="shared" ref="H142:M142" si="1270">SUM(H140:H141)</f>
        <v>0</v>
      </c>
      <c r="I142" s="172">
        <f t="shared" si="1270"/>
        <v>0</v>
      </c>
      <c r="J142" s="172">
        <f t="shared" si="1270"/>
        <v>0</v>
      </c>
      <c r="K142" s="172">
        <f t="shared" si="1270"/>
        <v>0</v>
      </c>
      <c r="L142" s="172">
        <f t="shared" si="1270"/>
        <v>0</v>
      </c>
      <c r="M142" s="172">
        <f t="shared" si="1270"/>
        <v>0</v>
      </c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/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/>
      <c r="CI142" s="128"/>
      <c r="CJ142" s="128"/>
      <c r="CK142" s="128"/>
      <c r="CL142" s="128"/>
      <c r="CM142" s="128"/>
      <c r="CN142" s="128"/>
      <c r="CO142" s="128"/>
      <c r="CP142" s="128"/>
      <c r="CQ142" s="128"/>
    </row>
    <row r="143" ht="14.25" customHeight="1" spans="1:95" x14ac:dyDescent="0.25">
      <c r="A143" s="4"/>
      <c r="B143" s="131"/>
      <c r="C143" s="131"/>
      <c r="D143" s="131"/>
      <c r="E143" s="128" t="s">
        <v>162</v>
      </c>
      <c r="F143" s="167"/>
      <c r="G143" s="171" t="s">
        <v>159</v>
      </c>
      <c r="H143" s="172">
        <f t="shared" ref="H143:M143" si="1271">IFERROR(H140/H$142,)</f>
      </c>
      <c r="I143" s="172">
        <f t="shared" si="1271"/>
      </c>
      <c r="J143" s="172">
        <f t="shared" si="1271"/>
      </c>
      <c r="K143" s="172">
        <f t="shared" si="1271"/>
      </c>
      <c r="L143" s="172">
        <f t="shared" si="1271"/>
      </c>
      <c r="M143" s="172">
        <f t="shared" si="1271"/>
      </c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/>
      <c r="CI143" s="128"/>
      <c r="CJ143" s="128"/>
      <c r="CK143" s="128"/>
      <c r="CL143" s="128"/>
      <c r="CM143" s="128"/>
      <c r="CN143" s="128"/>
      <c r="CO143" s="128"/>
      <c r="CP143" s="128"/>
      <c r="CQ143" s="128"/>
    </row>
    <row r="144" ht="14.25" customHeight="1" spans="1:95" x14ac:dyDescent="0.25">
      <c r="A144" s="4"/>
      <c r="B144" s="131"/>
      <c r="C144" s="131"/>
      <c r="D144" s="131"/>
      <c r="E144" s="128"/>
      <c r="F144" s="167"/>
      <c r="G144" s="171" t="s">
        <v>160</v>
      </c>
      <c r="H144" s="172">
        <f t="shared" ref="H144:M144" si="1272">IFERROR(H141/H$142,)</f>
      </c>
      <c r="I144" s="172">
        <f t="shared" si="1272"/>
      </c>
      <c r="J144" s="172">
        <f t="shared" si="1272"/>
      </c>
      <c r="K144" s="172">
        <f t="shared" si="1272"/>
      </c>
      <c r="L144" s="172">
        <f t="shared" si="1272"/>
      </c>
      <c r="M144" s="172">
        <f t="shared" si="1272"/>
      </c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/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/>
      <c r="CE144" s="128"/>
      <c r="CF144" s="128"/>
      <c r="CG144" s="128"/>
      <c r="CH144" s="128"/>
      <c r="CI144" s="128"/>
      <c r="CJ144" s="128"/>
      <c r="CK144" s="128"/>
      <c r="CL144" s="128"/>
      <c r="CM144" s="128"/>
      <c r="CN144" s="128"/>
      <c r="CO144" s="128"/>
      <c r="CP144" s="128"/>
      <c r="CQ144" s="128"/>
    </row>
    <row r="145" ht="14.25" customHeight="1" spans="1:95" x14ac:dyDescent="0.25">
      <c r="A145" s="4"/>
      <c r="B145" s="131"/>
      <c r="C145" s="131"/>
      <c r="D145" s="131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/>
      <c r="CI145" s="128"/>
      <c r="CJ145" s="128"/>
      <c r="CK145" s="128"/>
      <c r="CL145" s="128"/>
      <c r="CM145" s="128"/>
      <c r="CN145" s="128"/>
      <c r="CO145" s="128"/>
      <c r="CP145" s="128"/>
      <c r="CQ145" s="128"/>
    </row>
    <row r="146" ht="14.25" customHeight="1" spans="1:95" x14ac:dyDescent="0.25">
      <c r="A146" s="4"/>
      <c r="B146" s="131"/>
      <c r="C146" s="131"/>
      <c r="D146" s="131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/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/>
      <c r="CI146" s="128"/>
      <c r="CJ146" s="128"/>
      <c r="CK146" s="128"/>
      <c r="CL146" s="128"/>
      <c r="CM146" s="128"/>
      <c r="CN146" s="128"/>
      <c r="CO146" s="128"/>
      <c r="CP146" s="128"/>
      <c r="CQ146" s="128"/>
    </row>
    <row r="147" ht="14.25" customHeight="1" spans="1:95" x14ac:dyDescent="0.25">
      <c r="A147" s="4"/>
      <c r="B147" s="131"/>
      <c r="C147" s="131"/>
      <c r="D147" s="131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/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/>
      <c r="CC147" s="128"/>
      <c r="CD147" s="128"/>
      <c r="CE147" s="128"/>
      <c r="CF147" s="128"/>
      <c r="CG147" s="128"/>
      <c r="CH147" s="128"/>
      <c r="CI147" s="128"/>
      <c r="CJ147" s="128"/>
      <c r="CK147" s="128"/>
      <c r="CL147" s="128"/>
      <c r="CM147" s="128"/>
      <c r="CN147" s="128"/>
      <c r="CO147" s="128"/>
      <c r="CP147" s="128"/>
      <c r="CQ147" s="128"/>
    </row>
    <row r="148" ht="14.25" customHeight="1" spans="1:95" x14ac:dyDescent="0.25">
      <c r="A148" s="4"/>
      <c r="B148" s="131"/>
      <c r="C148" s="131"/>
      <c r="D148" s="131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/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/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/>
      <c r="CI148" s="128"/>
      <c r="CJ148" s="128"/>
      <c r="CK148" s="128"/>
      <c r="CL148" s="128"/>
      <c r="CM148" s="128"/>
      <c r="CN148" s="128"/>
      <c r="CO148" s="128"/>
      <c r="CP148" s="128"/>
      <c r="CQ148" s="128"/>
    </row>
    <row r="149" ht="14.25" customHeight="1" spans="1:95" x14ac:dyDescent="0.25">
      <c r="A149" s="4"/>
      <c r="B149" s="131"/>
      <c r="C149" s="131"/>
      <c r="D149" s="131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/>
      <c r="CE149" s="128"/>
      <c r="CF149" s="128"/>
      <c r="CG149" s="128"/>
      <c r="CH149" s="128"/>
      <c r="CI149" s="128"/>
      <c r="CJ149" s="128"/>
      <c r="CK149" s="128"/>
      <c r="CL149" s="128"/>
      <c r="CM149" s="128"/>
      <c r="CN149" s="128"/>
      <c r="CO149" s="128"/>
      <c r="CP149" s="128"/>
      <c r="CQ149" s="128"/>
    </row>
    <row r="150" ht="14.25" customHeight="1" spans="1:95" x14ac:dyDescent="0.25">
      <c r="A150" s="4"/>
      <c r="B150" s="131"/>
      <c r="C150" s="131"/>
      <c r="D150" s="131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/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/>
      <c r="CE150" s="128"/>
      <c r="CF150" s="128"/>
      <c r="CG150" s="128"/>
      <c r="CH150" s="128"/>
      <c r="CI150" s="128"/>
      <c r="CJ150" s="128"/>
      <c r="CK150" s="128"/>
      <c r="CL150" s="128"/>
      <c r="CM150" s="128"/>
      <c r="CN150" s="128"/>
      <c r="CO150" s="128"/>
      <c r="CP150" s="128"/>
      <c r="CQ150" s="128"/>
    </row>
    <row r="151" ht="14.25" customHeight="1" spans="1:95" x14ac:dyDescent="0.25">
      <c r="A151" s="4"/>
      <c r="B151" s="131"/>
      <c r="C151" s="131"/>
      <c r="D151" s="131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/>
      <c r="CI151" s="128"/>
      <c r="CJ151" s="128"/>
      <c r="CK151" s="128"/>
      <c r="CL151" s="128"/>
      <c r="CM151" s="128"/>
      <c r="CN151" s="128"/>
      <c r="CO151" s="128"/>
      <c r="CP151" s="128"/>
      <c r="CQ151" s="128"/>
    </row>
    <row r="152" ht="14.25" customHeight="1" spans="1:95" x14ac:dyDescent="0.25">
      <c r="A152" s="4"/>
      <c r="B152" s="131"/>
      <c r="C152" s="131"/>
      <c r="D152" s="131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/>
      <c r="BE152" s="128"/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/>
      <c r="CE152" s="128"/>
      <c r="CF152" s="128"/>
      <c r="CG152" s="128"/>
      <c r="CH152" s="128"/>
      <c r="CI152" s="128"/>
      <c r="CJ152" s="128"/>
      <c r="CK152" s="128"/>
      <c r="CL152" s="128"/>
      <c r="CM152" s="128"/>
      <c r="CN152" s="128"/>
      <c r="CO152" s="128"/>
      <c r="CP152" s="128"/>
      <c r="CQ152" s="128"/>
    </row>
    <row r="153" ht="14.25" customHeight="1" spans="1:95" x14ac:dyDescent="0.25">
      <c r="A153" s="4"/>
      <c r="B153" s="131"/>
      <c r="C153" s="131"/>
      <c r="D153" s="131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/>
      <c r="CI153" s="128"/>
      <c r="CJ153" s="128"/>
      <c r="CK153" s="128"/>
      <c r="CL153" s="128"/>
      <c r="CM153" s="128"/>
      <c r="CN153" s="128"/>
      <c r="CO153" s="128"/>
      <c r="CP153" s="128"/>
      <c r="CQ153" s="128"/>
    </row>
    <row r="154" ht="14.25" customHeight="1" spans="1:95" x14ac:dyDescent="0.25">
      <c r="A154" s="4"/>
      <c r="B154" s="131"/>
      <c r="C154" s="131"/>
      <c r="D154" s="131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/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/>
      <c r="CI154" s="128"/>
      <c r="CJ154" s="128"/>
      <c r="CK154" s="128"/>
      <c r="CL154" s="128"/>
      <c r="CM154" s="128"/>
      <c r="CN154" s="128"/>
      <c r="CO154" s="128"/>
      <c r="CP154" s="128"/>
      <c r="CQ154" s="128"/>
    </row>
    <row r="155" ht="14.25" customHeight="1" spans="1:95" x14ac:dyDescent="0.25">
      <c r="A155" s="4"/>
      <c r="B155" s="131"/>
      <c r="C155" s="131"/>
      <c r="D155" s="131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/>
      <c r="CI155" s="128"/>
      <c r="CJ155" s="128"/>
      <c r="CK155" s="128"/>
      <c r="CL155" s="128"/>
      <c r="CM155" s="128"/>
      <c r="CN155" s="128"/>
      <c r="CO155" s="128"/>
      <c r="CP155" s="128"/>
      <c r="CQ155" s="128"/>
    </row>
    <row r="156" ht="14.25" customHeight="1" spans="1:95" x14ac:dyDescent="0.25">
      <c r="A156" s="4"/>
      <c r="B156" s="131"/>
      <c r="C156" s="131"/>
      <c r="D156" s="131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/>
      <c r="CI156" s="128"/>
      <c r="CJ156" s="128"/>
      <c r="CK156" s="128"/>
      <c r="CL156" s="128"/>
      <c r="CM156" s="128"/>
      <c r="CN156" s="128"/>
      <c r="CO156" s="128"/>
      <c r="CP156" s="128"/>
      <c r="CQ156" s="128"/>
    </row>
    <row r="157" ht="14.25" customHeight="1" spans="1:95" x14ac:dyDescent="0.25">
      <c r="A157" s="4"/>
      <c r="B157" s="131"/>
      <c r="C157" s="131"/>
      <c r="D157" s="131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/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/>
      <c r="CI157" s="128"/>
      <c r="CJ157" s="128"/>
      <c r="CK157" s="128"/>
      <c r="CL157" s="128"/>
      <c r="CM157" s="128"/>
      <c r="CN157" s="128"/>
      <c r="CO157" s="128"/>
      <c r="CP157" s="128"/>
      <c r="CQ157" s="128"/>
    </row>
    <row r="158" ht="14.25" customHeight="1" spans="1:95" x14ac:dyDescent="0.25">
      <c r="A158" s="4"/>
      <c r="B158" s="131"/>
      <c r="C158" s="131"/>
      <c r="D158" s="131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/>
      <c r="CC158" s="128"/>
      <c r="CD158" s="128"/>
      <c r="CE158" s="128"/>
      <c r="CF158" s="128"/>
      <c r="CG158" s="128"/>
      <c r="CH158" s="128"/>
      <c r="CI158" s="128"/>
      <c r="CJ158" s="128"/>
      <c r="CK158" s="128"/>
      <c r="CL158" s="128"/>
      <c r="CM158" s="128"/>
      <c r="CN158" s="128"/>
      <c r="CO158" s="128"/>
      <c r="CP158" s="128"/>
      <c r="CQ158" s="128"/>
    </row>
    <row r="159" ht="14.25" customHeight="1" spans="1:95" x14ac:dyDescent="0.25">
      <c r="A159" s="4"/>
      <c r="B159" s="131"/>
      <c r="C159" s="131"/>
      <c r="D159" s="131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/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/>
      <c r="CI159" s="128"/>
      <c r="CJ159" s="128"/>
      <c r="CK159" s="128"/>
      <c r="CL159" s="128"/>
      <c r="CM159" s="128"/>
      <c r="CN159" s="128"/>
      <c r="CO159" s="128"/>
      <c r="CP159" s="128"/>
      <c r="CQ159" s="128"/>
    </row>
    <row r="160" ht="14.25" customHeight="1" spans="1:95" x14ac:dyDescent="0.25">
      <c r="A160" s="4"/>
      <c r="B160" s="131"/>
      <c r="C160" s="131"/>
      <c r="D160" s="131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/>
      <c r="CI160" s="128"/>
      <c r="CJ160" s="128"/>
      <c r="CK160" s="128"/>
      <c r="CL160" s="128"/>
      <c r="CM160" s="128"/>
      <c r="CN160" s="128"/>
      <c r="CO160" s="128"/>
      <c r="CP160" s="128"/>
      <c r="CQ160" s="128"/>
    </row>
    <row r="161" ht="14.25" customHeight="1" spans="1:95" x14ac:dyDescent="0.25">
      <c r="A161" s="4"/>
      <c r="B161" s="131"/>
      <c r="C161" s="131"/>
      <c r="D161" s="131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/>
      <c r="BI161" s="128"/>
      <c r="BJ161" s="128"/>
      <c r="BK161" s="128"/>
      <c r="BL161" s="128"/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/>
      <c r="BX161" s="128"/>
      <c r="BY161" s="128"/>
      <c r="BZ161" s="128"/>
      <c r="CA161" s="128"/>
      <c r="CB161" s="128"/>
      <c r="CC161" s="128"/>
      <c r="CD161" s="128"/>
      <c r="CE161" s="128"/>
      <c r="CF161" s="128"/>
      <c r="CG161" s="128"/>
      <c r="CH161" s="128"/>
      <c r="CI161" s="128"/>
      <c r="CJ161" s="128"/>
      <c r="CK161" s="128"/>
      <c r="CL161" s="128"/>
      <c r="CM161" s="128"/>
      <c r="CN161" s="128"/>
      <c r="CO161" s="128"/>
      <c r="CP161" s="128"/>
      <c r="CQ161" s="128"/>
    </row>
    <row r="162" ht="14.25" customHeight="1" spans="1:95" x14ac:dyDescent="0.25">
      <c r="A162" s="4"/>
      <c r="B162" s="131"/>
      <c r="C162" s="131"/>
      <c r="D162" s="131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/>
      <c r="BE162" s="128"/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/>
      <c r="CI162" s="128"/>
      <c r="CJ162" s="128"/>
      <c r="CK162" s="128"/>
      <c r="CL162" s="128"/>
      <c r="CM162" s="128"/>
      <c r="CN162" s="128"/>
      <c r="CO162" s="128"/>
      <c r="CP162" s="128"/>
      <c r="CQ162" s="128"/>
    </row>
    <row r="163" ht="14.25" customHeight="1" spans="1:95" x14ac:dyDescent="0.25">
      <c r="A163" s="4"/>
      <c r="B163" s="131"/>
      <c r="C163" s="131"/>
      <c r="D163" s="131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/>
      <c r="BE163" s="128"/>
      <c r="BF163" s="128"/>
      <c r="BG163" s="128"/>
      <c r="BH163" s="128"/>
      <c r="BI163" s="128"/>
      <c r="BJ163" s="128"/>
      <c r="BK163" s="128"/>
      <c r="BL163" s="128"/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/>
      <c r="BZ163" s="128"/>
      <c r="CA163" s="128"/>
      <c r="CB163" s="128"/>
      <c r="CC163" s="128"/>
      <c r="CD163" s="128"/>
      <c r="CE163" s="128"/>
      <c r="CF163" s="128"/>
      <c r="CG163" s="128"/>
      <c r="CH163" s="128"/>
      <c r="CI163" s="128"/>
      <c r="CJ163" s="128"/>
      <c r="CK163" s="128"/>
      <c r="CL163" s="128"/>
      <c r="CM163" s="128"/>
      <c r="CN163" s="128"/>
      <c r="CO163" s="128"/>
      <c r="CP163" s="128"/>
      <c r="CQ163" s="128"/>
    </row>
    <row r="164" ht="14.25" customHeight="1" spans="1:95" x14ac:dyDescent="0.25">
      <c r="A164" s="4"/>
      <c r="B164" s="131"/>
      <c r="C164" s="131"/>
      <c r="D164" s="131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/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/>
      <c r="CE164" s="128"/>
      <c r="CF164" s="128"/>
      <c r="CG164" s="128"/>
      <c r="CH164" s="128"/>
      <c r="CI164" s="128"/>
      <c r="CJ164" s="128"/>
      <c r="CK164" s="128"/>
      <c r="CL164" s="128"/>
      <c r="CM164" s="128"/>
      <c r="CN164" s="128"/>
      <c r="CO164" s="128"/>
      <c r="CP164" s="128"/>
      <c r="CQ164" s="128"/>
    </row>
    <row r="165" ht="14.25" customHeight="1" spans="1:95" x14ac:dyDescent="0.25">
      <c r="A165" s="4"/>
      <c r="B165" s="131"/>
      <c r="C165" s="131"/>
      <c r="D165" s="131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/>
      <c r="BE165" s="128"/>
      <c r="BF165" s="128"/>
      <c r="BG165" s="128"/>
      <c r="BH165" s="128"/>
      <c r="BI165" s="128"/>
      <c r="BJ165" s="128"/>
      <c r="BK165" s="128"/>
      <c r="BL165" s="128"/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/>
      <c r="CE165" s="128"/>
      <c r="CF165" s="128"/>
      <c r="CG165" s="128"/>
      <c r="CH165" s="128"/>
      <c r="CI165" s="128"/>
      <c r="CJ165" s="128"/>
      <c r="CK165" s="128"/>
      <c r="CL165" s="128"/>
      <c r="CM165" s="128"/>
      <c r="CN165" s="128"/>
      <c r="CO165" s="128"/>
      <c r="CP165" s="128"/>
      <c r="CQ165" s="128"/>
    </row>
    <row r="166" ht="14.25" customHeight="1" spans="1:95" x14ac:dyDescent="0.25">
      <c r="A166" s="4"/>
      <c r="B166" s="131"/>
      <c r="C166" s="131"/>
      <c r="D166" s="131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/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/>
      <c r="CI166" s="128"/>
      <c r="CJ166" s="128"/>
      <c r="CK166" s="128"/>
      <c r="CL166" s="128"/>
      <c r="CM166" s="128"/>
      <c r="CN166" s="128"/>
      <c r="CO166" s="128"/>
      <c r="CP166" s="128"/>
      <c r="CQ166" s="128"/>
    </row>
    <row r="167" ht="14.25" customHeight="1" spans="1:95" x14ac:dyDescent="0.25">
      <c r="A167" s="4"/>
      <c r="B167" s="131"/>
      <c r="C167" s="131"/>
      <c r="D167" s="131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/>
      <c r="CI167" s="128"/>
      <c r="CJ167" s="128"/>
      <c r="CK167" s="128"/>
      <c r="CL167" s="128"/>
      <c r="CM167" s="128"/>
      <c r="CN167" s="128"/>
      <c r="CO167" s="128"/>
      <c r="CP167" s="128"/>
      <c r="CQ167" s="128"/>
    </row>
    <row r="168" ht="14.25" customHeight="1" spans="1:95" x14ac:dyDescent="0.25">
      <c r="A168" s="4"/>
      <c r="B168" s="131"/>
      <c r="C168" s="131"/>
      <c r="D168" s="131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/>
      <c r="CI168" s="128"/>
      <c r="CJ168" s="128"/>
      <c r="CK168" s="128"/>
      <c r="CL168" s="128"/>
      <c r="CM168" s="128"/>
      <c r="CN168" s="128"/>
      <c r="CO168" s="128"/>
      <c r="CP168" s="128"/>
      <c r="CQ168" s="128"/>
    </row>
    <row r="169" ht="14.25" customHeight="1" spans="1:95" x14ac:dyDescent="0.25">
      <c r="A169" s="4"/>
      <c r="B169" s="131"/>
      <c r="C169" s="131"/>
      <c r="D169" s="131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/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/>
      <c r="CE169" s="128"/>
      <c r="CF169" s="128"/>
      <c r="CG169" s="128"/>
      <c r="CH169" s="128"/>
      <c r="CI169" s="128"/>
      <c r="CJ169" s="128"/>
      <c r="CK169" s="128"/>
      <c r="CL169" s="128"/>
      <c r="CM169" s="128"/>
      <c r="CN169" s="128"/>
      <c r="CO169" s="128"/>
      <c r="CP169" s="128"/>
      <c r="CQ169" s="128"/>
    </row>
    <row r="170" ht="14.25" customHeight="1" spans="1:95" x14ac:dyDescent="0.25">
      <c r="A170" s="4"/>
      <c r="B170" s="131"/>
      <c r="C170" s="131"/>
      <c r="D170" s="131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/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/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/>
      <c r="CI170" s="128"/>
      <c r="CJ170" s="128"/>
      <c r="CK170" s="128"/>
      <c r="CL170" s="128"/>
      <c r="CM170" s="128"/>
      <c r="CN170" s="128"/>
      <c r="CO170" s="128"/>
      <c r="CP170" s="128"/>
      <c r="CQ170" s="128"/>
    </row>
    <row r="171" ht="14.25" customHeight="1" spans="1:95" x14ac:dyDescent="0.25">
      <c r="A171" s="4"/>
      <c r="B171" s="131"/>
      <c r="C171" s="131"/>
      <c r="D171" s="131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/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/>
      <c r="CI171" s="128"/>
      <c r="CJ171" s="128"/>
      <c r="CK171" s="128"/>
      <c r="CL171" s="128"/>
      <c r="CM171" s="128"/>
      <c r="CN171" s="128"/>
      <c r="CO171" s="128"/>
      <c r="CP171" s="128"/>
      <c r="CQ171" s="128"/>
    </row>
    <row r="172" ht="14.25" customHeight="1" spans="1:95" x14ac:dyDescent="0.25">
      <c r="A172" s="4"/>
      <c r="B172" s="131"/>
      <c r="C172" s="131"/>
      <c r="D172" s="131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/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/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/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/>
      <c r="CI172" s="128"/>
      <c r="CJ172" s="128"/>
      <c r="CK172" s="128"/>
      <c r="CL172" s="128"/>
      <c r="CM172" s="128"/>
      <c r="CN172" s="128"/>
      <c r="CO172" s="128"/>
      <c r="CP172" s="128"/>
      <c r="CQ172" s="128"/>
    </row>
    <row r="173" ht="14.25" customHeight="1" spans="1:95" x14ac:dyDescent="0.25">
      <c r="A173" s="4"/>
      <c r="B173" s="131"/>
      <c r="C173" s="131"/>
      <c r="D173" s="131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/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/>
      <c r="CI173" s="128"/>
      <c r="CJ173" s="128"/>
      <c r="CK173" s="128"/>
      <c r="CL173" s="128"/>
      <c r="CM173" s="128"/>
      <c r="CN173" s="128"/>
      <c r="CO173" s="128"/>
      <c r="CP173" s="128"/>
      <c r="CQ173" s="128"/>
    </row>
    <row r="174" ht="14.25" customHeight="1" spans="1:95" x14ac:dyDescent="0.25">
      <c r="A174" s="4"/>
      <c r="B174" s="131"/>
      <c r="C174" s="131"/>
      <c r="D174" s="131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/>
      <c r="CI174" s="128"/>
      <c r="CJ174" s="128"/>
      <c r="CK174" s="128"/>
      <c r="CL174" s="128"/>
      <c r="CM174" s="128"/>
      <c r="CN174" s="128"/>
      <c r="CO174" s="128"/>
      <c r="CP174" s="128"/>
      <c r="CQ174" s="128"/>
    </row>
    <row r="175" ht="14.25" customHeight="1" spans="1:95" x14ac:dyDescent="0.25">
      <c r="A175" s="4"/>
      <c r="B175" s="131"/>
      <c r="C175" s="131"/>
      <c r="D175" s="131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/>
      <c r="CI175" s="128"/>
      <c r="CJ175" s="128"/>
      <c r="CK175" s="128"/>
      <c r="CL175" s="128"/>
      <c r="CM175" s="128"/>
      <c r="CN175" s="128"/>
      <c r="CO175" s="128"/>
      <c r="CP175" s="128"/>
      <c r="CQ175" s="128"/>
    </row>
    <row r="176" ht="14.25" customHeight="1" spans="1:95" x14ac:dyDescent="0.25">
      <c r="A176" s="4"/>
      <c r="B176" s="131"/>
      <c r="C176" s="131"/>
      <c r="D176" s="131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/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/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/>
      <c r="CI176" s="128"/>
      <c r="CJ176" s="128"/>
      <c r="CK176" s="128"/>
      <c r="CL176" s="128"/>
      <c r="CM176" s="128"/>
      <c r="CN176" s="128"/>
      <c r="CO176" s="128"/>
      <c r="CP176" s="128"/>
      <c r="CQ176" s="128"/>
    </row>
    <row r="177" ht="14.25" customHeight="1" spans="1:95" x14ac:dyDescent="0.25">
      <c r="A177" s="4"/>
      <c r="B177" s="131"/>
      <c r="C177" s="131"/>
      <c r="D177" s="131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/>
      <c r="CI177" s="128"/>
      <c r="CJ177" s="128"/>
      <c r="CK177" s="128"/>
      <c r="CL177" s="128"/>
      <c r="CM177" s="128"/>
      <c r="CN177" s="128"/>
      <c r="CO177" s="128"/>
      <c r="CP177" s="128"/>
      <c r="CQ177" s="128"/>
    </row>
    <row r="178" ht="14.25" customHeight="1" spans="1:95" x14ac:dyDescent="0.25">
      <c r="A178" s="4"/>
      <c r="B178" s="131"/>
      <c r="C178" s="131"/>
      <c r="D178" s="131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/>
      <c r="CI178" s="128"/>
      <c r="CJ178" s="128"/>
      <c r="CK178" s="128"/>
      <c r="CL178" s="128"/>
      <c r="CM178" s="128"/>
      <c r="CN178" s="128"/>
      <c r="CO178" s="128"/>
      <c r="CP178" s="128"/>
      <c r="CQ178" s="128"/>
    </row>
    <row r="179" ht="14.25" customHeight="1" spans="1:95" x14ac:dyDescent="0.25">
      <c r="A179" s="4"/>
      <c r="B179" s="131"/>
      <c r="C179" s="131"/>
      <c r="D179" s="131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/>
      <c r="CI179" s="128"/>
      <c r="CJ179" s="128"/>
      <c r="CK179" s="128"/>
      <c r="CL179" s="128"/>
      <c r="CM179" s="128"/>
      <c r="CN179" s="128"/>
      <c r="CO179" s="128"/>
      <c r="CP179" s="128"/>
      <c r="CQ179" s="128"/>
    </row>
    <row r="180" ht="14.25" customHeight="1" spans="1:95" x14ac:dyDescent="0.25">
      <c r="A180" s="4"/>
      <c r="B180" s="131"/>
      <c r="C180" s="131"/>
      <c r="D180" s="131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/>
      <c r="CI180" s="128"/>
      <c r="CJ180" s="128"/>
      <c r="CK180" s="128"/>
      <c r="CL180" s="128"/>
      <c r="CM180" s="128"/>
      <c r="CN180" s="128"/>
      <c r="CO180" s="128"/>
      <c r="CP180" s="128"/>
      <c r="CQ180" s="128"/>
    </row>
    <row r="181" ht="14.25" customHeight="1" spans="1:95" x14ac:dyDescent="0.25">
      <c r="A181" s="4"/>
      <c r="B181" s="131"/>
      <c r="C181" s="131"/>
      <c r="D181" s="131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/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/>
      <c r="CC181" s="128"/>
      <c r="CD181" s="128"/>
      <c r="CE181" s="128"/>
      <c r="CF181" s="128"/>
      <c r="CG181" s="128"/>
      <c r="CH181" s="128"/>
      <c r="CI181" s="128"/>
      <c r="CJ181" s="128"/>
      <c r="CK181" s="128"/>
      <c r="CL181" s="128"/>
      <c r="CM181" s="128"/>
      <c r="CN181" s="128"/>
      <c r="CO181" s="128"/>
      <c r="CP181" s="128"/>
      <c r="CQ181" s="128"/>
    </row>
    <row r="182" ht="14.25" customHeight="1" spans="1:95" x14ac:dyDescent="0.25">
      <c r="A182" s="4"/>
      <c r="B182" s="131"/>
      <c r="C182" s="131"/>
      <c r="D182" s="131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/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/>
      <c r="CI182" s="128"/>
      <c r="CJ182" s="128"/>
      <c r="CK182" s="128"/>
      <c r="CL182" s="128"/>
      <c r="CM182" s="128"/>
      <c r="CN182" s="128"/>
      <c r="CO182" s="128"/>
      <c r="CP182" s="128"/>
      <c r="CQ182" s="128"/>
    </row>
    <row r="183" ht="14.25" customHeight="1" spans="1:95" x14ac:dyDescent="0.25">
      <c r="A183" s="4"/>
      <c r="B183" s="131"/>
      <c r="C183" s="131"/>
      <c r="D183" s="131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/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/>
      <c r="CE183" s="128"/>
      <c r="CF183" s="128"/>
      <c r="CG183" s="128"/>
      <c r="CH183" s="128"/>
      <c r="CI183" s="128"/>
      <c r="CJ183" s="128"/>
      <c r="CK183" s="128"/>
      <c r="CL183" s="128"/>
      <c r="CM183" s="128"/>
      <c r="CN183" s="128"/>
      <c r="CO183" s="128"/>
      <c r="CP183" s="128"/>
      <c r="CQ183" s="128"/>
    </row>
    <row r="184" ht="14.25" customHeight="1" spans="1:95" x14ac:dyDescent="0.25">
      <c r="A184" s="4"/>
      <c r="B184" s="131"/>
      <c r="C184" s="131"/>
      <c r="D184" s="131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/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/>
      <c r="CE184" s="128"/>
      <c r="CF184" s="128"/>
      <c r="CG184" s="128"/>
      <c r="CH184" s="128"/>
      <c r="CI184" s="128"/>
      <c r="CJ184" s="128"/>
      <c r="CK184" s="128"/>
      <c r="CL184" s="128"/>
      <c r="CM184" s="128"/>
      <c r="CN184" s="128"/>
      <c r="CO184" s="128"/>
      <c r="CP184" s="128"/>
      <c r="CQ184" s="128"/>
    </row>
    <row r="185" ht="14.25" customHeight="1" spans="1:95" x14ac:dyDescent="0.25">
      <c r="A185" s="4"/>
      <c r="B185" s="131"/>
      <c r="C185" s="131"/>
      <c r="D185" s="131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/>
      <c r="CI185" s="128"/>
      <c r="CJ185" s="128"/>
      <c r="CK185" s="128"/>
      <c r="CL185" s="128"/>
      <c r="CM185" s="128"/>
      <c r="CN185" s="128"/>
      <c r="CO185" s="128"/>
      <c r="CP185" s="128"/>
      <c r="CQ185" s="128"/>
    </row>
    <row r="186" ht="14.25" customHeight="1" spans="1:95" x14ac:dyDescent="0.25">
      <c r="A186" s="4"/>
      <c r="B186" s="131"/>
      <c r="C186" s="131"/>
      <c r="D186" s="131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/>
      <c r="BZ186" s="128"/>
      <c r="CA186" s="128"/>
      <c r="CB186" s="128"/>
      <c r="CC186" s="128"/>
      <c r="CD186" s="128"/>
      <c r="CE186" s="128"/>
      <c r="CF186" s="128"/>
      <c r="CG186" s="128"/>
      <c r="CH186" s="128"/>
      <c r="CI186" s="128"/>
      <c r="CJ186" s="128"/>
      <c r="CK186" s="128"/>
      <c r="CL186" s="128"/>
      <c r="CM186" s="128"/>
      <c r="CN186" s="128"/>
      <c r="CO186" s="128"/>
      <c r="CP186" s="128"/>
      <c r="CQ186" s="128"/>
    </row>
    <row r="187" ht="14.25" customHeight="1" spans="1:95" x14ac:dyDescent="0.25">
      <c r="A187" s="4"/>
      <c r="B187" s="131"/>
      <c r="C187" s="131"/>
      <c r="D187" s="131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/>
      <c r="CI187" s="128"/>
      <c r="CJ187" s="128"/>
      <c r="CK187" s="128"/>
      <c r="CL187" s="128"/>
      <c r="CM187" s="128"/>
      <c r="CN187" s="128"/>
      <c r="CO187" s="128"/>
      <c r="CP187" s="128"/>
      <c r="CQ187" s="128"/>
    </row>
    <row r="188" ht="14.25" customHeight="1" spans="1:95" x14ac:dyDescent="0.25">
      <c r="A188" s="4"/>
      <c r="B188" s="131"/>
      <c r="C188" s="131"/>
      <c r="D188" s="131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/>
      <c r="CI188" s="128"/>
      <c r="CJ188" s="128"/>
      <c r="CK188" s="128"/>
      <c r="CL188" s="128"/>
      <c r="CM188" s="128"/>
      <c r="CN188" s="128"/>
      <c r="CO188" s="128"/>
      <c r="CP188" s="128"/>
      <c r="CQ188" s="128"/>
    </row>
    <row r="189" ht="14.25" customHeight="1" spans="1:95" x14ac:dyDescent="0.25">
      <c r="A189" s="4"/>
      <c r="B189" s="131"/>
      <c r="C189" s="131"/>
      <c r="D189" s="131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/>
      <c r="BF189" s="128"/>
      <c r="BG189" s="128"/>
      <c r="BH189" s="128"/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/>
      <c r="CI189" s="128"/>
      <c r="CJ189" s="128"/>
      <c r="CK189" s="128"/>
      <c r="CL189" s="128"/>
      <c r="CM189" s="128"/>
      <c r="CN189" s="128"/>
      <c r="CO189" s="128"/>
      <c r="CP189" s="128"/>
      <c r="CQ189" s="128"/>
    </row>
    <row r="190" ht="14.25" customHeight="1" spans="1:95" x14ac:dyDescent="0.25">
      <c r="A190" s="4"/>
      <c r="B190" s="131"/>
      <c r="C190" s="131"/>
      <c r="D190" s="131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/>
      <c r="CI190" s="128"/>
      <c r="CJ190" s="128"/>
      <c r="CK190" s="128"/>
      <c r="CL190" s="128"/>
      <c r="CM190" s="128"/>
      <c r="CN190" s="128"/>
      <c r="CO190" s="128"/>
      <c r="CP190" s="128"/>
      <c r="CQ190" s="128"/>
    </row>
    <row r="191" ht="14.25" customHeight="1" spans="1:95" x14ac:dyDescent="0.25">
      <c r="A191" s="4"/>
      <c r="B191" s="131"/>
      <c r="C191" s="131"/>
      <c r="D191" s="131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/>
      <c r="CI191" s="128"/>
      <c r="CJ191" s="128"/>
      <c r="CK191" s="128"/>
      <c r="CL191" s="128"/>
      <c r="CM191" s="128"/>
      <c r="CN191" s="128"/>
      <c r="CO191" s="128"/>
      <c r="CP191" s="128"/>
      <c r="CQ191" s="128"/>
    </row>
    <row r="192" ht="14.25" customHeight="1" spans="1:95" x14ac:dyDescent="0.25">
      <c r="A192" s="4"/>
      <c r="B192" s="131"/>
      <c r="C192" s="131"/>
      <c r="D192" s="131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/>
      <c r="CI192" s="128"/>
      <c r="CJ192" s="128"/>
      <c r="CK192" s="128"/>
      <c r="CL192" s="128"/>
      <c r="CM192" s="128"/>
      <c r="CN192" s="128"/>
      <c r="CO192" s="128"/>
      <c r="CP192" s="128"/>
      <c r="CQ192" s="128"/>
    </row>
    <row r="193" ht="14.25" customHeight="1" spans="1:95" x14ac:dyDescent="0.25">
      <c r="A193" s="4"/>
      <c r="B193" s="131"/>
      <c r="C193" s="131"/>
      <c r="D193" s="131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/>
      <c r="CC193" s="128"/>
      <c r="CD193" s="128"/>
      <c r="CE193" s="128"/>
      <c r="CF193" s="128"/>
      <c r="CG193" s="128"/>
      <c r="CH193" s="128"/>
      <c r="CI193" s="128"/>
      <c r="CJ193" s="128"/>
      <c r="CK193" s="128"/>
      <c r="CL193" s="128"/>
      <c r="CM193" s="128"/>
      <c r="CN193" s="128"/>
      <c r="CO193" s="128"/>
      <c r="CP193" s="128"/>
      <c r="CQ193" s="128"/>
    </row>
    <row r="194" ht="14.25" customHeight="1" spans="1:95" x14ac:dyDescent="0.25">
      <c r="A194" s="4"/>
      <c r="B194" s="131"/>
      <c r="C194" s="131"/>
      <c r="D194" s="131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/>
      <c r="CE194" s="128"/>
      <c r="CF194" s="128"/>
      <c r="CG194" s="128"/>
      <c r="CH194" s="128"/>
      <c r="CI194" s="128"/>
      <c r="CJ194" s="128"/>
      <c r="CK194" s="128"/>
      <c r="CL194" s="128"/>
      <c r="CM194" s="128"/>
      <c r="CN194" s="128"/>
      <c r="CO194" s="128"/>
      <c r="CP194" s="128"/>
      <c r="CQ194" s="128"/>
    </row>
    <row r="195" ht="14.25" customHeight="1" spans="1:95" x14ac:dyDescent="0.25">
      <c r="A195" s="4"/>
      <c r="B195" s="131"/>
      <c r="C195" s="131"/>
      <c r="D195" s="131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/>
      <c r="CI195" s="128"/>
      <c r="CJ195" s="128"/>
      <c r="CK195" s="128"/>
      <c r="CL195" s="128"/>
      <c r="CM195" s="128"/>
      <c r="CN195" s="128"/>
      <c r="CO195" s="128"/>
      <c r="CP195" s="128"/>
      <c r="CQ195" s="128"/>
    </row>
    <row r="196" ht="14.25" customHeight="1" spans="1:95" x14ac:dyDescent="0.25">
      <c r="A196" s="4"/>
      <c r="B196" s="131"/>
      <c r="C196" s="131"/>
      <c r="D196" s="131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/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/>
      <c r="CI196" s="128"/>
      <c r="CJ196" s="128"/>
      <c r="CK196" s="128"/>
      <c r="CL196" s="128"/>
      <c r="CM196" s="128"/>
      <c r="CN196" s="128"/>
      <c r="CO196" s="128"/>
      <c r="CP196" s="128"/>
      <c r="CQ196" s="128"/>
    </row>
    <row r="197" ht="14.25" customHeight="1" spans="1:95" x14ac:dyDescent="0.25">
      <c r="A197" s="4"/>
      <c r="B197" s="131"/>
      <c r="C197" s="131"/>
      <c r="D197" s="131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/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/>
      <c r="CC197" s="128"/>
      <c r="CD197" s="128"/>
      <c r="CE197" s="128"/>
      <c r="CF197" s="128"/>
      <c r="CG197" s="128"/>
      <c r="CH197" s="128"/>
      <c r="CI197" s="128"/>
      <c r="CJ197" s="128"/>
      <c r="CK197" s="128"/>
      <c r="CL197" s="128"/>
      <c r="CM197" s="128"/>
      <c r="CN197" s="128"/>
      <c r="CO197" s="128"/>
      <c r="CP197" s="128"/>
      <c r="CQ197" s="128"/>
    </row>
    <row r="198" ht="14.25" customHeight="1" spans="1:95" x14ac:dyDescent="0.25">
      <c r="A198" s="4"/>
      <c r="B198" s="131"/>
      <c r="C198" s="131"/>
      <c r="D198" s="131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/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/>
      <c r="CE198" s="128"/>
      <c r="CF198" s="128"/>
      <c r="CG198" s="128"/>
      <c r="CH198" s="128"/>
      <c r="CI198" s="128"/>
      <c r="CJ198" s="128"/>
      <c r="CK198" s="128"/>
      <c r="CL198" s="128"/>
      <c r="CM198" s="128"/>
      <c r="CN198" s="128"/>
      <c r="CO198" s="128"/>
      <c r="CP198" s="128"/>
      <c r="CQ198" s="128"/>
    </row>
    <row r="199" ht="14.25" customHeight="1" spans="1:95" x14ac:dyDescent="0.25">
      <c r="A199" s="4"/>
      <c r="B199" s="131"/>
      <c r="C199" s="131"/>
      <c r="D199" s="131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/>
      <c r="CC199" s="128"/>
      <c r="CD199" s="128"/>
      <c r="CE199" s="128"/>
      <c r="CF199" s="128"/>
      <c r="CG199" s="128"/>
      <c r="CH199" s="128"/>
      <c r="CI199" s="128"/>
      <c r="CJ199" s="128"/>
      <c r="CK199" s="128"/>
      <c r="CL199" s="128"/>
      <c r="CM199" s="128"/>
      <c r="CN199" s="128"/>
      <c r="CO199" s="128"/>
      <c r="CP199" s="128"/>
      <c r="CQ199" s="128"/>
    </row>
    <row r="200" ht="14.25" customHeight="1" spans="1:95" x14ac:dyDescent="0.25">
      <c r="A200" s="4"/>
      <c r="B200" s="131"/>
      <c r="C200" s="131"/>
      <c r="D200" s="131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/>
      <c r="CI200" s="128"/>
      <c r="CJ200" s="128"/>
      <c r="CK200" s="128"/>
      <c r="CL200" s="128"/>
      <c r="CM200" s="128"/>
      <c r="CN200" s="128"/>
      <c r="CO200" s="128"/>
      <c r="CP200" s="128"/>
      <c r="CQ200" s="128"/>
    </row>
    <row r="201" ht="14.25" customHeight="1" spans="1:95" x14ac:dyDescent="0.25">
      <c r="A201" s="4"/>
      <c r="B201" s="131"/>
      <c r="C201" s="131"/>
      <c r="D201" s="131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/>
      <c r="BZ201" s="128"/>
      <c r="CA201" s="128"/>
      <c r="CB201" s="128"/>
      <c r="CC201" s="128"/>
      <c r="CD201" s="128"/>
      <c r="CE201" s="128"/>
      <c r="CF201" s="128"/>
      <c r="CG201" s="128"/>
      <c r="CH201" s="128"/>
      <c r="CI201" s="128"/>
      <c r="CJ201" s="128"/>
      <c r="CK201" s="128"/>
      <c r="CL201" s="128"/>
      <c r="CM201" s="128"/>
      <c r="CN201" s="128"/>
      <c r="CO201" s="128"/>
      <c r="CP201" s="128"/>
      <c r="CQ201" s="128"/>
    </row>
    <row r="202" ht="14.25" customHeight="1" spans="1:95" x14ac:dyDescent="0.25">
      <c r="A202" s="4"/>
      <c r="B202" s="131"/>
      <c r="C202" s="131"/>
      <c r="D202" s="131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/>
      <c r="CI202" s="128"/>
      <c r="CJ202" s="128"/>
      <c r="CK202" s="128"/>
      <c r="CL202" s="128"/>
      <c r="CM202" s="128"/>
      <c r="CN202" s="128"/>
      <c r="CO202" s="128"/>
      <c r="CP202" s="128"/>
      <c r="CQ202" s="128"/>
    </row>
    <row r="203" ht="14.25" customHeight="1" spans="1:95" x14ac:dyDescent="0.25">
      <c r="A203" s="4"/>
      <c r="B203" s="131"/>
      <c r="C203" s="131"/>
      <c r="D203" s="131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/>
      <c r="BE203" s="128"/>
      <c r="BF203" s="128"/>
      <c r="BG203" s="128"/>
      <c r="BH203" s="128"/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/>
      <c r="CE203" s="128"/>
      <c r="CF203" s="128"/>
      <c r="CG203" s="128"/>
      <c r="CH203" s="128"/>
      <c r="CI203" s="128"/>
      <c r="CJ203" s="128"/>
      <c r="CK203" s="128"/>
      <c r="CL203" s="128"/>
      <c r="CM203" s="128"/>
      <c r="CN203" s="128"/>
      <c r="CO203" s="128"/>
      <c r="CP203" s="128"/>
      <c r="CQ203" s="128"/>
    </row>
    <row r="204" ht="14.25" customHeight="1" spans="1:95" x14ac:dyDescent="0.25">
      <c r="A204" s="4"/>
      <c r="B204" s="131"/>
      <c r="C204" s="131"/>
      <c r="D204" s="131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/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/>
      <c r="CC204" s="128"/>
      <c r="CD204" s="128"/>
      <c r="CE204" s="128"/>
      <c r="CF204" s="128"/>
      <c r="CG204" s="128"/>
      <c r="CH204" s="128"/>
      <c r="CI204" s="128"/>
      <c r="CJ204" s="128"/>
      <c r="CK204" s="128"/>
      <c r="CL204" s="128"/>
      <c r="CM204" s="128"/>
      <c r="CN204" s="128"/>
      <c r="CO204" s="128"/>
      <c r="CP204" s="128"/>
      <c r="CQ204" s="128"/>
    </row>
    <row r="205" ht="14.25" customHeight="1" spans="1:95" x14ac:dyDescent="0.25">
      <c r="A205" s="4"/>
      <c r="B205" s="131"/>
      <c r="C205" s="131"/>
      <c r="D205" s="131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/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/>
      <c r="CE205" s="128"/>
      <c r="CF205" s="128"/>
      <c r="CG205" s="128"/>
      <c r="CH205" s="128"/>
      <c r="CI205" s="128"/>
      <c r="CJ205" s="128"/>
      <c r="CK205" s="128"/>
      <c r="CL205" s="128"/>
      <c r="CM205" s="128"/>
      <c r="CN205" s="128"/>
      <c r="CO205" s="128"/>
      <c r="CP205" s="128"/>
      <c r="CQ205" s="128"/>
    </row>
    <row r="206" ht="14.25" customHeight="1" spans="1:95" x14ac:dyDescent="0.25">
      <c r="A206" s="4"/>
      <c r="B206" s="131"/>
      <c r="C206" s="131"/>
      <c r="D206" s="131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/>
      <c r="CI206" s="128"/>
      <c r="CJ206" s="128"/>
      <c r="CK206" s="128"/>
      <c r="CL206" s="128"/>
      <c r="CM206" s="128"/>
      <c r="CN206" s="128"/>
      <c r="CO206" s="128"/>
      <c r="CP206" s="128"/>
      <c r="CQ206" s="128"/>
    </row>
    <row r="207" ht="14.25" customHeight="1" spans="1:95" x14ac:dyDescent="0.25">
      <c r="A207" s="4"/>
      <c r="B207" s="131"/>
      <c r="C207" s="131"/>
      <c r="D207" s="131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/>
      <c r="BE207" s="128"/>
      <c r="BF207" s="128"/>
      <c r="BG207" s="128"/>
      <c r="BH207" s="128"/>
      <c r="BI207" s="128"/>
      <c r="BJ207" s="128"/>
      <c r="BK207" s="128"/>
      <c r="BL207" s="128"/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/>
      <c r="CE207" s="128"/>
      <c r="CF207" s="128"/>
      <c r="CG207" s="128"/>
      <c r="CH207" s="128"/>
      <c r="CI207" s="128"/>
      <c r="CJ207" s="128"/>
      <c r="CK207" s="128"/>
      <c r="CL207" s="128"/>
      <c r="CM207" s="128"/>
      <c r="CN207" s="128"/>
      <c r="CO207" s="128"/>
      <c r="CP207" s="128"/>
      <c r="CQ207" s="128"/>
    </row>
    <row r="208" ht="14.25" customHeight="1" spans="1:95" x14ac:dyDescent="0.25">
      <c r="A208" s="4"/>
      <c r="B208" s="131"/>
      <c r="C208" s="131"/>
      <c r="D208" s="131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/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/>
      <c r="CI208" s="128"/>
      <c r="CJ208" s="128"/>
      <c r="CK208" s="128"/>
      <c r="CL208" s="128"/>
      <c r="CM208" s="128"/>
      <c r="CN208" s="128"/>
      <c r="CO208" s="128"/>
      <c r="CP208" s="128"/>
      <c r="CQ208" s="128"/>
    </row>
    <row r="209" ht="14.25" customHeight="1" spans="1:95" x14ac:dyDescent="0.25">
      <c r="A209" s="4"/>
      <c r="B209" s="131"/>
      <c r="C209" s="131"/>
      <c r="D209" s="131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/>
      <c r="CI209" s="128"/>
      <c r="CJ209" s="128"/>
      <c r="CK209" s="128"/>
      <c r="CL209" s="128"/>
      <c r="CM209" s="128"/>
      <c r="CN209" s="128"/>
      <c r="CO209" s="128"/>
      <c r="CP209" s="128"/>
      <c r="CQ209" s="128"/>
    </row>
    <row r="210" ht="14.25" customHeight="1" spans="1:95" x14ac:dyDescent="0.25">
      <c r="A210" s="4"/>
      <c r="B210" s="131"/>
      <c r="C210" s="131"/>
      <c r="D210" s="131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/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/>
      <c r="CI210" s="128"/>
      <c r="CJ210" s="128"/>
      <c r="CK210" s="128"/>
      <c r="CL210" s="128"/>
      <c r="CM210" s="128"/>
      <c r="CN210" s="128"/>
      <c r="CO210" s="128"/>
      <c r="CP210" s="128"/>
      <c r="CQ210" s="128"/>
    </row>
    <row r="211" ht="14.25" customHeight="1" spans="1:95" x14ac:dyDescent="0.25">
      <c r="A211" s="4"/>
      <c r="B211" s="131"/>
      <c r="C211" s="131"/>
      <c r="D211" s="131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/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/>
      <c r="CC211" s="128"/>
      <c r="CD211" s="128"/>
      <c r="CE211" s="128"/>
      <c r="CF211" s="128"/>
      <c r="CG211" s="128"/>
      <c r="CH211" s="128"/>
      <c r="CI211" s="128"/>
      <c r="CJ211" s="128"/>
      <c r="CK211" s="128"/>
      <c r="CL211" s="128"/>
      <c r="CM211" s="128"/>
      <c r="CN211" s="128"/>
      <c r="CO211" s="128"/>
      <c r="CP211" s="128"/>
      <c r="CQ211" s="128"/>
    </row>
    <row r="212" ht="14.25" customHeight="1" spans="1:95" x14ac:dyDescent="0.25">
      <c r="A212" s="4"/>
      <c r="B212" s="131"/>
      <c r="C212" s="131"/>
      <c r="D212" s="131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/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/>
      <c r="CI212" s="128"/>
      <c r="CJ212" s="128"/>
      <c r="CK212" s="128"/>
      <c r="CL212" s="128"/>
      <c r="CM212" s="128"/>
      <c r="CN212" s="128"/>
      <c r="CO212" s="128"/>
      <c r="CP212" s="128"/>
      <c r="CQ212" s="128"/>
    </row>
    <row r="213" ht="14.25" customHeight="1" spans="1:95" x14ac:dyDescent="0.25">
      <c r="A213" s="4"/>
      <c r="B213" s="131"/>
      <c r="C213" s="131"/>
      <c r="D213" s="131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/>
      <c r="AT213" s="128"/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/>
      <c r="BZ213" s="128"/>
      <c r="CA213" s="128"/>
      <c r="CB213" s="128"/>
      <c r="CC213" s="128"/>
      <c r="CD213" s="128"/>
      <c r="CE213" s="128"/>
      <c r="CF213" s="128"/>
      <c r="CG213" s="128"/>
      <c r="CH213" s="128"/>
      <c r="CI213" s="128"/>
      <c r="CJ213" s="128"/>
      <c r="CK213" s="128"/>
      <c r="CL213" s="128"/>
      <c r="CM213" s="128"/>
      <c r="CN213" s="128"/>
      <c r="CO213" s="128"/>
      <c r="CP213" s="128"/>
      <c r="CQ213" s="128"/>
    </row>
    <row r="214" ht="14.25" customHeight="1" spans="1:95" x14ac:dyDescent="0.25">
      <c r="A214" s="4"/>
      <c r="B214" s="131"/>
      <c r="C214" s="131"/>
      <c r="D214" s="131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/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/>
      <c r="CI214" s="128"/>
      <c r="CJ214" s="128"/>
      <c r="CK214" s="128"/>
      <c r="CL214" s="128"/>
      <c r="CM214" s="128"/>
      <c r="CN214" s="128"/>
      <c r="CO214" s="128"/>
      <c r="CP214" s="128"/>
      <c r="CQ214" s="128"/>
    </row>
    <row r="215" ht="14.25" customHeight="1" spans="1:95" x14ac:dyDescent="0.25">
      <c r="A215" s="4"/>
      <c r="B215" s="131"/>
      <c r="C215" s="131"/>
      <c r="D215" s="131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/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/>
      <c r="BI215" s="128"/>
      <c r="BJ215" s="128"/>
      <c r="BK215" s="128"/>
      <c r="BL215" s="128"/>
      <c r="BM215" s="128"/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/>
      <c r="CI215" s="128"/>
      <c r="CJ215" s="128"/>
      <c r="CK215" s="128"/>
      <c r="CL215" s="128"/>
      <c r="CM215" s="128"/>
      <c r="CN215" s="128"/>
      <c r="CO215" s="128"/>
      <c r="CP215" s="128"/>
      <c r="CQ215" s="128"/>
    </row>
    <row r="216" ht="14.25" customHeight="1" spans="1:95" x14ac:dyDescent="0.25">
      <c r="A216" s="4"/>
      <c r="B216" s="131"/>
      <c r="C216" s="131"/>
      <c r="D216" s="131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/>
      <c r="BF216" s="128"/>
      <c r="BG216" s="128"/>
      <c r="BH216" s="128"/>
      <c r="BI216" s="128"/>
      <c r="BJ216" s="128"/>
      <c r="BK216" s="128"/>
      <c r="BL216" s="128"/>
      <c r="BM216" s="128"/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/>
      <c r="CC216" s="128"/>
      <c r="CD216" s="128"/>
      <c r="CE216" s="128"/>
      <c r="CF216" s="128"/>
      <c r="CG216" s="128"/>
      <c r="CH216" s="128"/>
      <c r="CI216" s="128"/>
      <c r="CJ216" s="128"/>
      <c r="CK216" s="128"/>
      <c r="CL216" s="128"/>
      <c r="CM216" s="128"/>
      <c r="CN216" s="128"/>
      <c r="CO216" s="128"/>
      <c r="CP216" s="128"/>
      <c r="CQ216" s="128"/>
    </row>
    <row r="217" ht="14.25" customHeight="1" spans="1:95" x14ac:dyDescent="0.25">
      <c r="A217" s="4"/>
      <c r="B217" s="131"/>
      <c r="C217" s="131"/>
      <c r="D217" s="131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/>
      <c r="CI217" s="128"/>
      <c r="CJ217" s="128"/>
      <c r="CK217" s="128"/>
      <c r="CL217" s="128"/>
      <c r="CM217" s="128"/>
      <c r="CN217" s="128"/>
      <c r="CO217" s="128"/>
      <c r="CP217" s="128"/>
      <c r="CQ217" s="128"/>
    </row>
    <row r="218" ht="14.25" customHeight="1" spans="1:95" x14ac:dyDescent="0.25">
      <c r="A218" s="4"/>
      <c r="B218" s="131"/>
      <c r="C218" s="131"/>
      <c r="D218" s="131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/>
      <c r="CI218" s="128"/>
      <c r="CJ218" s="128"/>
      <c r="CK218" s="128"/>
      <c r="CL218" s="128"/>
      <c r="CM218" s="128"/>
      <c r="CN218" s="128"/>
      <c r="CO218" s="128"/>
      <c r="CP218" s="128"/>
      <c r="CQ218" s="128"/>
    </row>
    <row r="219" ht="14.25" customHeight="1" spans="1:95" x14ac:dyDescent="0.25">
      <c r="A219" s="4"/>
      <c r="B219" s="131"/>
      <c r="C219" s="131"/>
      <c r="D219" s="131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28"/>
      <c r="CJ219" s="128"/>
      <c r="CK219" s="128"/>
      <c r="CL219" s="128"/>
      <c r="CM219" s="128"/>
      <c r="CN219" s="128"/>
      <c r="CO219" s="128"/>
      <c r="CP219" s="128"/>
      <c r="CQ219" s="128"/>
    </row>
    <row r="220" ht="14.25" customHeight="1" spans="1:95" x14ac:dyDescent="0.25">
      <c r="A220" s="4"/>
      <c r="B220" s="131"/>
      <c r="C220" s="131"/>
      <c r="D220" s="131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/>
      <c r="CC220" s="128"/>
      <c r="CD220" s="128"/>
      <c r="CE220" s="128"/>
      <c r="CF220" s="128"/>
      <c r="CG220" s="128"/>
      <c r="CH220" s="128"/>
      <c r="CI220" s="128"/>
      <c r="CJ220" s="128"/>
      <c r="CK220" s="128"/>
      <c r="CL220" s="128"/>
      <c r="CM220" s="128"/>
      <c r="CN220" s="128"/>
      <c r="CO220" s="128"/>
      <c r="CP220" s="128"/>
      <c r="CQ220" s="128"/>
    </row>
    <row r="221" ht="14.25" customHeight="1" spans="1:95" x14ac:dyDescent="0.25">
      <c r="A221" s="4"/>
      <c r="B221" s="131"/>
      <c r="C221" s="131"/>
      <c r="D221" s="131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/>
      <c r="CI221" s="128"/>
      <c r="CJ221" s="128"/>
      <c r="CK221" s="128"/>
      <c r="CL221" s="128"/>
      <c r="CM221" s="128"/>
      <c r="CN221" s="128"/>
      <c r="CO221" s="128"/>
      <c r="CP221" s="128"/>
      <c r="CQ221" s="128"/>
    </row>
    <row r="222" ht="14.25" customHeight="1" spans="1:95" x14ac:dyDescent="0.25">
      <c r="A222" s="4"/>
      <c r="B222" s="131"/>
      <c r="C222" s="131"/>
      <c r="D222" s="131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/>
      <c r="CI222" s="128"/>
      <c r="CJ222" s="128"/>
      <c r="CK222" s="128"/>
      <c r="CL222" s="128"/>
      <c r="CM222" s="128"/>
      <c r="CN222" s="128"/>
      <c r="CO222" s="128"/>
      <c r="CP222" s="128"/>
      <c r="CQ222" s="128"/>
    </row>
    <row r="223" ht="14.25" customHeight="1" spans="1:95" x14ac:dyDescent="0.25">
      <c r="A223" s="4"/>
      <c r="B223" s="131"/>
      <c r="C223" s="131"/>
      <c r="D223" s="131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/>
      <c r="CE223" s="128"/>
      <c r="CF223" s="128"/>
      <c r="CG223" s="128"/>
      <c r="CH223" s="128"/>
      <c r="CI223" s="128"/>
      <c r="CJ223" s="128"/>
      <c r="CK223" s="128"/>
      <c r="CL223" s="128"/>
      <c r="CM223" s="128"/>
      <c r="CN223" s="128"/>
      <c r="CO223" s="128"/>
      <c r="CP223" s="128"/>
      <c r="CQ223" s="128"/>
    </row>
    <row r="224" ht="14.25" customHeight="1" spans="1:95" x14ac:dyDescent="0.25">
      <c r="A224" s="4"/>
      <c r="B224" s="131"/>
      <c r="C224" s="131"/>
      <c r="D224" s="131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/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/>
      <c r="CI224" s="128"/>
      <c r="CJ224" s="128"/>
      <c r="CK224" s="128"/>
      <c r="CL224" s="128"/>
      <c r="CM224" s="128"/>
      <c r="CN224" s="128"/>
      <c r="CO224" s="128"/>
      <c r="CP224" s="128"/>
      <c r="CQ224" s="128"/>
    </row>
    <row r="225" ht="14.25" customHeight="1" spans="1:95" x14ac:dyDescent="0.25">
      <c r="A225" s="4"/>
      <c r="B225" s="131"/>
      <c r="C225" s="131"/>
      <c r="D225" s="131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/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/>
      <c r="CI225" s="128"/>
      <c r="CJ225" s="128"/>
      <c r="CK225" s="128"/>
      <c r="CL225" s="128"/>
      <c r="CM225" s="128"/>
      <c r="CN225" s="128"/>
      <c r="CO225" s="128"/>
      <c r="CP225" s="128"/>
      <c r="CQ225" s="128"/>
    </row>
    <row r="226" ht="14.25" customHeight="1" spans="1:95" x14ac:dyDescent="0.25">
      <c r="A226" s="4"/>
      <c r="B226" s="131"/>
      <c r="C226" s="131"/>
      <c r="D226" s="131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/>
      <c r="CI226" s="128"/>
      <c r="CJ226" s="128"/>
      <c r="CK226" s="128"/>
      <c r="CL226" s="128"/>
      <c r="CM226" s="128"/>
      <c r="CN226" s="128"/>
      <c r="CO226" s="128"/>
      <c r="CP226" s="128"/>
      <c r="CQ226" s="128"/>
    </row>
    <row r="227" ht="14.25" customHeight="1" spans="1:95" x14ac:dyDescent="0.25">
      <c r="A227" s="4"/>
      <c r="B227" s="131"/>
      <c r="C227" s="131"/>
      <c r="D227" s="131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/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/>
      <c r="CE227" s="128"/>
      <c r="CF227" s="128"/>
      <c r="CG227" s="128"/>
      <c r="CH227" s="128"/>
      <c r="CI227" s="128"/>
      <c r="CJ227" s="128"/>
      <c r="CK227" s="128"/>
      <c r="CL227" s="128"/>
      <c r="CM227" s="128"/>
      <c r="CN227" s="128"/>
      <c r="CO227" s="128"/>
      <c r="CP227" s="128"/>
      <c r="CQ227" s="128"/>
    </row>
    <row r="228" ht="14.25" customHeight="1" spans="1:95" x14ac:dyDescent="0.25">
      <c r="A228" s="4"/>
      <c r="B228" s="131"/>
      <c r="C228" s="131"/>
      <c r="D228" s="131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/>
      <c r="BE228" s="128"/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/>
      <c r="CE228" s="128"/>
      <c r="CF228" s="128"/>
      <c r="CG228" s="128"/>
      <c r="CH228" s="128"/>
      <c r="CI228" s="128"/>
      <c r="CJ228" s="128"/>
      <c r="CK228" s="128"/>
      <c r="CL228" s="128"/>
      <c r="CM228" s="128"/>
      <c r="CN228" s="128"/>
      <c r="CO228" s="128"/>
      <c r="CP228" s="128"/>
      <c r="CQ228" s="128"/>
    </row>
    <row r="229" ht="14.25" customHeight="1" spans="1:95" x14ac:dyDescent="0.25">
      <c r="A229" s="4"/>
      <c r="B229" s="131"/>
      <c r="C229" s="131"/>
      <c r="D229" s="131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/>
      <c r="BE229" s="128"/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/>
      <c r="CC229" s="128"/>
      <c r="CD229" s="128"/>
      <c r="CE229" s="128"/>
      <c r="CF229" s="128"/>
      <c r="CG229" s="128"/>
      <c r="CH229" s="128"/>
      <c r="CI229" s="128"/>
      <c r="CJ229" s="128"/>
      <c r="CK229" s="128"/>
      <c r="CL229" s="128"/>
      <c r="CM229" s="128"/>
      <c r="CN229" s="128"/>
      <c r="CO229" s="128"/>
      <c r="CP229" s="128"/>
      <c r="CQ229" s="128"/>
    </row>
    <row r="230" ht="14.25" customHeight="1" spans="1:95" x14ac:dyDescent="0.25">
      <c r="A230" s="4"/>
      <c r="B230" s="131"/>
      <c r="C230" s="131"/>
      <c r="D230" s="131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/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/>
      <c r="CC230" s="128"/>
      <c r="CD230" s="128"/>
      <c r="CE230" s="128"/>
      <c r="CF230" s="128"/>
      <c r="CG230" s="128"/>
      <c r="CH230" s="128"/>
      <c r="CI230" s="128"/>
      <c r="CJ230" s="128"/>
      <c r="CK230" s="128"/>
      <c r="CL230" s="128"/>
      <c r="CM230" s="128"/>
      <c r="CN230" s="128"/>
      <c r="CO230" s="128"/>
      <c r="CP230" s="128"/>
      <c r="CQ230" s="128"/>
    </row>
    <row r="231" ht="14.25" customHeight="1" spans="1:95" x14ac:dyDescent="0.25">
      <c r="A231" s="4"/>
      <c r="B231" s="131"/>
      <c r="C231" s="131"/>
      <c r="D231" s="131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/>
      <c r="BF231" s="128"/>
      <c r="BG231" s="128"/>
      <c r="BH231" s="128"/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/>
      <c r="CC231" s="128"/>
      <c r="CD231" s="128"/>
      <c r="CE231" s="128"/>
      <c r="CF231" s="128"/>
      <c r="CG231" s="128"/>
      <c r="CH231" s="128"/>
      <c r="CI231" s="128"/>
      <c r="CJ231" s="128"/>
      <c r="CK231" s="128"/>
      <c r="CL231" s="128"/>
      <c r="CM231" s="128"/>
      <c r="CN231" s="128"/>
      <c r="CO231" s="128"/>
      <c r="CP231" s="128"/>
      <c r="CQ231" s="128"/>
    </row>
    <row r="232" ht="14.25" customHeight="1" spans="1:95" x14ac:dyDescent="0.25">
      <c r="A232" s="4"/>
      <c r="B232" s="131"/>
      <c r="C232" s="131"/>
      <c r="D232" s="131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/>
      <c r="BF232" s="128"/>
      <c r="BG232" s="128"/>
      <c r="BH232" s="128"/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/>
      <c r="CC232" s="128"/>
      <c r="CD232" s="128"/>
      <c r="CE232" s="128"/>
      <c r="CF232" s="128"/>
      <c r="CG232" s="128"/>
      <c r="CH232" s="128"/>
      <c r="CI232" s="128"/>
      <c r="CJ232" s="128"/>
      <c r="CK232" s="128"/>
      <c r="CL232" s="128"/>
      <c r="CM232" s="128"/>
      <c r="CN232" s="128"/>
      <c r="CO232" s="128"/>
      <c r="CP232" s="128"/>
      <c r="CQ232" s="128"/>
    </row>
    <row r="233" ht="14.25" customHeight="1" spans="1:95" x14ac:dyDescent="0.25">
      <c r="A233" s="4"/>
      <c r="B233" s="131"/>
      <c r="C233" s="131"/>
      <c r="D233" s="131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/>
      <c r="CE233" s="128"/>
      <c r="CF233" s="128"/>
      <c r="CG233" s="128"/>
      <c r="CH233" s="128"/>
      <c r="CI233" s="128"/>
      <c r="CJ233" s="128"/>
      <c r="CK233" s="128"/>
      <c r="CL233" s="128"/>
      <c r="CM233" s="128"/>
      <c r="CN233" s="128"/>
      <c r="CO233" s="128"/>
      <c r="CP233" s="128"/>
      <c r="CQ233" s="128"/>
    </row>
    <row r="234" ht="14.25" customHeight="1" spans="1:95" x14ac:dyDescent="0.25">
      <c r="A234" s="4"/>
      <c r="B234" s="131"/>
      <c r="C234" s="131"/>
      <c r="D234" s="131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/>
      <c r="CE234" s="128"/>
      <c r="CF234" s="128"/>
      <c r="CG234" s="128"/>
      <c r="CH234" s="128"/>
      <c r="CI234" s="128"/>
      <c r="CJ234" s="128"/>
      <c r="CK234" s="128"/>
      <c r="CL234" s="128"/>
      <c r="CM234" s="128"/>
      <c r="CN234" s="128"/>
      <c r="CO234" s="128"/>
      <c r="CP234" s="128"/>
      <c r="CQ234" s="128"/>
    </row>
    <row r="235" ht="14.25" customHeight="1" spans="1:95" x14ac:dyDescent="0.25">
      <c r="A235" s="4"/>
      <c r="B235" s="131"/>
      <c r="C235" s="131"/>
      <c r="D235" s="131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/>
      <c r="CE235" s="128"/>
      <c r="CF235" s="128"/>
      <c r="CG235" s="128"/>
      <c r="CH235" s="128"/>
      <c r="CI235" s="128"/>
      <c r="CJ235" s="128"/>
      <c r="CK235" s="128"/>
      <c r="CL235" s="128"/>
      <c r="CM235" s="128"/>
      <c r="CN235" s="128"/>
      <c r="CO235" s="128"/>
      <c r="CP235" s="128"/>
      <c r="CQ235" s="128"/>
    </row>
    <row r="236" ht="14.25" customHeight="1" spans="1:95" x14ac:dyDescent="0.25">
      <c r="A236" s="4"/>
      <c r="B236" s="131"/>
      <c r="C236" s="131"/>
      <c r="D236" s="131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/>
      <c r="CE236" s="128"/>
      <c r="CF236" s="128"/>
      <c r="CG236" s="128"/>
      <c r="CH236" s="128"/>
      <c r="CI236" s="128"/>
      <c r="CJ236" s="128"/>
      <c r="CK236" s="128"/>
      <c r="CL236" s="128"/>
      <c r="CM236" s="128"/>
      <c r="CN236" s="128"/>
      <c r="CO236" s="128"/>
      <c r="CP236" s="128"/>
      <c r="CQ236" s="128"/>
    </row>
    <row r="237" ht="14.25" customHeight="1" spans="1:95" x14ac:dyDescent="0.25">
      <c r="A237" s="4"/>
      <c r="B237" s="131"/>
      <c r="C237" s="131"/>
      <c r="D237" s="131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/>
      <c r="CI237" s="128"/>
      <c r="CJ237" s="128"/>
      <c r="CK237" s="128"/>
      <c r="CL237" s="128"/>
      <c r="CM237" s="128"/>
      <c r="CN237" s="128"/>
      <c r="CO237" s="128"/>
      <c r="CP237" s="128"/>
      <c r="CQ237" s="128"/>
    </row>
    <row r="238" ht="14.25" customHeight="1" spans="1:95" x14ac:dyDescent="0.25">
      <c r="A238" s="4"/>
      <c r="B238" s="131"/>
      <c r="C238" s="131"/>
      <c r="D238" s="131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/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/>
      <c r="CI238" s="128"/>
      <c r="CJ238" s="128"/>
      <c r="CK238" s="128"/>
      <c r="CL238" s="128"/>
      <c r="CM238" s="128"/>
      <c r="CN238" s="128"/>
      <c r="CO238" s="128"/>
      <c r="CP238" s="128"/>
      <c r="CQ238" s="128"/>
    </row>
    <row r="239" ht="14.25" customHeight="1" spans="1:95" x14ac:dyDescent="0.25">
      <c r="A239" s="4"/>
      <c r="B239" s="131"/>
      <c r="C239" s="131"/>
      <c r="D239" s="131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/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/>
      <c r="BZ239" s="128"/>
      <c r="CA239" s="128"/>
      <c r="CB239" s="128"/>
      <c r="CC239" s="128"/>
      <c r="CD239" s="128"/>
      <c r="CE239" s="128"/>
      <c r="CF239" s="128"/>
      <c r="CG239" s="128"/>
      <c r="CH239" s="128"/>
      <c r="CI239" s="128"/>
      <c r="CJ239" s="128"/>
      <c r="CK239" s="128"/>
      <c r="CL239" s="128"/>
      <c r="CM239" s="128"/>
      <c r="CN239" s="128"/>
      <c r="CO239" s="128"/>
      <c r="CP239" s="128"/>
      <c r="CQ239" s="128"/>
    </row>
    <row r="240" ht="14.25" customHeight="1" spans="1:95" x14ac:dyDescent="0.25">
      <c r="A240" s="4"/>
      <c r="B240" s="131"/>
      <c r="C240" s="131"/>
      <c r="D240" s="131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/>
      <c r="BE240" s="128"/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/>
      <c r="CC240" s="128"/>
      <c r="CD240" s="128"/>
      <c r="CE240" s="128"/>
      <c r="CF240" s="128"/>
      <c r="CG240" s="128"/>
      <c r="CH240" s="128"/>
      <c r="CI240" s="128"/>
      <c r="CJ240" s="128"/>
      <c r="CK240" s="128"/>
      <c r="CL240" s="128"/>
      <c r="CM240" s="128"/>
      <c r="CN240" s="128"/>
      <c r="CO240" s="128"/>
      <c r="CP240" s="128"/>
      <c r="CQ240" s="128"/>
    </row>
    <row r="241" ht="14.25" customHeight="1" spans="1:95" x14ac:dyDescent="0.25">
      <c r="A241" s="4"/>
      <c r="B241" s="131"/>
      <c r="C241" s="131"/>
      <c r="D241" s="131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/>
      <c r="CI241" s="128"/>
      <c r="CJ241" s="128"/>
      <c r="CK241" s="128"/>
      <c r="CL241" s="128"/>
      <c r="CM241" s="128"/>
      <c r="CN241" s="128"/>
      <c r="CO241" s="128"/>
      <c r="CP241" s="128"/>
      <c r="CQ241" s="128"/>
    </row>
    <row r="242" ht="14.25" customHeight="1" spans="1:95" x14ac:dyDescent="0.25">
      <c r="A242" s="4"/>
      <c r="B242" s="131"/>
      <c r="C242" s="131"/>
      <c r="D242" s="131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/>
      <c r="CE242" s="128"/>
      <c r="CF242" s="128"/>
      <c r="CG242" s="128"/>
      <c r="CH242" s="128"/>
      <c r="CI242" s="128"/>
      <c r="CJ242" s="128"/>
      <c r="CK242" s="128"/>
      <c r="CL242" s="128"/>
      <c r="CM242" s="128"/>
      <c r="CN242" s="128"/>
      <c r="CO242" s="128"/>
      <c r="CP242" s="128"/>
      <c r="CQ242" s="128"/>
    </row>
    <row r="243" ht="14.25" customHeight="1" spans="1:95" x14ac:dyDescent="0.25">
      <c r="A243" s="4"/>
      <c r="B243" s="131"/>
      <c r="C243" s="131"/>
      <c r="D243" s="131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/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/>
      <c r="CE243" s="128"/>
      <c r="CF243" s="128"/>
      <c r="CG243" s="128"/>
      <c r="CH243" s="128"/>
      <c r="CI243" s="128"/>
      <c r="CJ243" s="128"/>
      <c r="CK243" s="128"/>
      <c r="CL243" s="128"/>
      <c r="CM243" s="128"/>
      <c r="CN243" s="128"/>
      <c r="CO243" s="128"/>
      <c r="CP243" s="128"/>
      <c r="CQ243" s="128"/>
    </row>
    <row r="244" ht="14.25" customHeight="1" spans="1:95" x14ac:dyDescent="0.25">
      <c r="A244" s="4"/>
      <c r="B244" s="131"/>
      <c r="C244" s="131"/>
      <c r="D244" s="131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/>
      <c r="CE244" s="128"/>
      <c r="CF244" s="128"/>
      <c r="CG244" s="128"/>
      <c r="CH244" s="128"/>
      <c r="CI244" s="128"/>
      <c r="CJ244" s="128"/>
      <c r="CK244" s="128"/>
      <c r="CL244" s="128"/>
      <c r="CM244" s="128"/>
      <c r="CN244" s="128"/>
      <c r="CO244" s="128"/>
      <c r="CP244" s="128"/>
      <c r="CQ244" s="128"/>
    </row>
    <row r="245" ht="14.25" customHeight="1" spans="1:95" x14ac:dyDescent="0.25">
      <c r="A245" s="4"/>
      <c r="B245" s="131"/>
      <c r="C245" s="131"/>
      <c r="D245" s="131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/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/>
      <c r="CE245" s="128"/>
      <c r="CF245" s="128"/>
      <c r="CG245" s="128"/>
      <c r="CH245" s="128"/>
      <c r="CI245" s="128"/>
      <c r="CJ245" s="128"/>
      <c r="CK245" s="128"/>
      <c r="CL245" s="128"/>
      <c r="CM245" s="128"/>
      <c r="CN245" s="128"/>
      <c r="CO245" s="128"/>
      <c r="CP245" s="128"/>
      <c r="CQ245" s="128"/>
    </row>
    <row r="246" ht="14.25" customHeight="1" spans="1:95" x14ac:dyDescent="0.25">
      <c r="A246" s="4"/>
      <c r="B246" s="131"/>
      <c r="C246" s="131"/>
      <c r="D246" s="131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/>
      <c r="CI246" s="128"/>
      <c r="CJ246" s="128"/>
      <c r="CK246" s="128"/>
      <c r="CL246" s="128"/>
      <c r="CM246" s="128"/>
      <c r="CN246" s="128"/>
      <c r="CO246" s="128"/>
      <c r="CP246" s="128"/>
      <c r="CQ246" s="128"/>
    </row>
    <row r="247" ht="14.25" customHeight="1" spans="1:95" x14ac:dyDescent="0.25">
      <c r="A247" s="4"/>
      <c r="B247" s="131"/>
      <c r="C247" s="131"/>
      <c r="D247" s="131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/>
      <c r="CI247" s="128"/>
      <c r="CJ247" s="128"/>
      <c r="CK247" s="128"/>
      <c r="CL247" s="128"/>
      <c r="CM247" s="128"/>
      <c r="CN247" s="128"/>
      <c r="CO247" s="128"/>
      <c r="CP247" s="128"/>
      <c r="CQ247" s="128"/>
    </row>
    <row r="248" ht="14.25" customHeight="1" spans="1:95" x14ac:dyDescent="0.25">
      <c r="A248" s="4"/>
      <c r="B248" s="131"/>
      <c r="C248" s="131"/>
      <c r="D248" s="131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/>
      <c r="CI248" s="128"/>
      <c r="CJ248" s="128"/>
      <c r="CK248" s="128"/>
      <c r="CL248" s="128"/>
      <c r="CM248" s="128"/>
      <c r="CN248" s="128"/>
      <c r="CO248" s="128"/>
      <c r="CP248" s="128"/>
      <c r="CQ248" s="128"/>
    </row>
    <row r="249" ht="14.25" customHeight="1" spans="1:95" x14ac:dyDescent="0.25">
      <c r="A249" s="4"/>
      <c r="B249" s="131"/>
      <c r="C249" s="131"/>
      <c r="D249" s="131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/>
      <c r="CE249" s="128"/>
      <c r="CF249" s="128"/>
      <c r="CG249" s="128"/>
      <c r="CH249" s="128"/>
      <c r="CI249" s="128"/>
      <c r="CJ249" s="128"/>
      <c r="CK249" s="128"/>
      <c r="CL249" s="128"/>
      <c r="CM249" s="128"/>
      <c r="CN249" s="128"/>
      <c r="CO249" s="128"/>
      <c r="CP249" s="128"/>
      <c r="CQ249" s="128"/>
    </row>
    <row r="250" ht="14.25" customHeight="1" spans="1:95" x14ac:dyDescent="0.25">
      <c r="A250" s="4"/>
      <c r="B250" s="131"/>
      <c r="C250" s="131"/>
      <c r="D250" s="131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/>
      <c r="CE250" s="128"/>
      <c r="CF250" s="128"/>
      <c r="CG250" s="128"/>
      <c r="CH250" s="128"/>
      <c r="CI250" s="128"/>
      <c r="CJ250" s="128"/>
      <c r="CK250" s="128"/>
      <c r="CL250" s="128"/>
      <c r="CM250" s="128"/>
      <c r="CN250" s="128"/>
      <c r="CO250" s="128"/>
      <c r="CP250" s="128"/>
      <c r="CQ250" s="128"/>
    </row>
    <row r="251" ht="14.25" customHeight="1" spans="1:95" x14ac:dyDescent="0.25">
      <c r="A251" s="4"/>
      <c r="B251" s="131"/>
      <c r="C251" s="131"/>
      <c r="D251" s="131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/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/>
      <c r="CE251" s="128"/>
      <c r="CF251" s="128"/>
      <c r="CG251" s="128"/>
      <c r="CH251" s="128"/>
      <c r="CI251" s="128"/>
      <c r="CJ251" s="128"/>
      <c r="CK251" s="128"/>
      <c r="CL251" s="128"/>
      <c r="CM251" s="128"/>
      <c r="CN251" s="128"/>
      <c r="CO251" s="128"/>
      <c r="CP251" s="128"/>
      <c r="CQ251" s="128"/>
    </row>
    <row r="252" ht="14.25" customHeight="1" spans="1:95" x14ac:dyDescent="0.25">
      <c r="A252" s="4"/>
      <c r="B252" s="131"/>
      <c r="C252" s="131"/>
      <c r="D252" s="131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/>
      <c r="BE252" s="128"/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/>
      <c r="CE252" s="128"/>
      <c r="CF252" s="128"/>
      <c r="CG252" s="128"/>
      <c r="CH252" s="128"/>
      <c r="CI252" s="128"/>
      <c r="CJ252" s="128"/>
      <c r="CK252" s="128"/>
      <c r="CL252" s="128"/>
      <c r="CM252" s="128"/>
      <c r="CN252" s="128"/>
      <c r="CO252" s="128"/>
      <c r="CP252" s="128"/>
      <c r="CQ252" s="128"/>
    </row>
    <row r="253" ht="14.25" customHeight="1" spans="1:95" x14ac:dyDescent="0.25">
      <c r="A253" s="4"/>
      <c r="B253" s="131"/>
      <c r="C253" s="131"/>
      <c r="D253" s="131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/>
      <c r="CE253" s="128"/>
      <c r="CF253" s="128"/>
      <c r="CG253" s="128"/>
      <c r="CH253" s="128"/>
      <c r="CI253" s="128"/>
      <c r="CJ253" s="128"/>
      <c r="CK253" s="128"/>
      <c r="CL253" s="128"/>
      <c r="CM253" s="128"/>
      <c r="CN253" s="128"/>
      <c r="CO253" s="128"/>
      <c r="CP253" s="128"/>
      <c r="CQ253" s="128"/>
    </row>
    <row r="254" ht="14.25" customHeight="1" spans="1:95" x14ac:dyDescent="0.25">
      <c r="A254" s="4"/>
      <c r="B254" s="131"/>
      <c r="C254" s="131"/>
      <c r="D254" s="131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/>
      <c r="CI254" s="128"/>
      <c r="CJ254" s="128"/>
      <c r="CK254" s="128"/>
      <c r="CL254" s="128"/>
      <c r="CM254" s="128"/>
      <c r="CN254" s="128"/>
      <c r="CO254" s="128"/>
      <c r="CP254" s="128"/>
      <c r="CQ254" s="128"/>
    </row>
    <row r="255" ht="14.25" customHeight="1" spans="1:95" x14ac:dyDescent="0.25">
      <c r="A255" s="4"/>
      <c r="B255" s="131"/>
      <c r="C255" s="131"/>
      <c r="D255" s="131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/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/>
      <c r="CI255" s="128"/>
      <c r="CJ255" s="128"/>
      <c r="CK255" s="128"/>
      <c r="CL255" s="128"/>
      <c r="CM255" s="128"/>
      <c r="CN255" s="128"/>
      <c r="CO255" s="128"/>
      <c r="CP255" s="128"/>
      <c r="CQ255" s="128"/>
    </row>
    <row r="256" ht="14.25" customHeight="1" spans="1:95" x14ac:dyDescent="0.25">
      <c r="A256" s="4"/>
      <c r="B256" s="131"/>
      <c r="C256" s="131"/>
      <c r="D256" s="131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/>
      <c r="CI256" s="128"/>
      <c r="CJ256" s="128"/>
      <c r="CK256" s="128"/>
      <c r="CL256" s="128"/>
      <c r="CM256" s="128"/>
      <c r="CN256" s="128"/>
      <c r="CO256" s="128"/>
      <c r="CP256" s="128"/>
      <c r="CQ256" s="128"/>
    </row>
    <row r="257" ht="14.25" customHeight="1" spans="1:95" x14ac:dyDescent="0.25">
      <c r="A257" s="4"/>
      <c r="B257" s="131"/>
      <c r="C257" s="131"/>
      <c r="D257" s="131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/>
      <c r="CE257" s="128"/>
      <c r="CF257" s="128"/>
      <c r="CG257" s="128"/>
      <c r="CH257" s="128"/>
      <c r="CI257" s="128"/>
      <c r="CJ257" s="128"/>
      <c r="CK257" s="128"/>
      <c r="CL257" s="128"/>
      <c r="CM257" s="128"/>
      <c r="CN257" s="128"/>
      <c r="CO257" s="128"/>
      <c r="CP257" s="128"/>
      <c r="CQ257" s="128"/>
    </row>
    <row r="258" ht="14.25" customHeight="1" spans="1:95" x14ac:dyDescent="0.25">
      <c r="A258" s="4"/>
      <c r="B258" s="131"/>
      <c r="C258" s="131"/>
      <c r="D258" s="131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/>
      <c r="CI258" s="128"/>
      <c r="CJ258" s="128"/>
      <c r="CK258" s="128"/>
      <c r="CL258" s="128"/>
      <c r="CM258" s="128"/>
      <c r="CN258" s="128"/>
      <c r="CO258" s="128"/>
      <c r="CP258" s="128"/>
      <c r="CQ258" s="128"/>
    </row>
    <row r="259" ht="14.25" customHeight="1" spans="1:95" x14ac:dyDescent="0.25">
      <c r="A259" s="4"/>
      <c r="B259" s="131"/>
      <c r="C259" s="131"/>
      <c r="D259" s="131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/>
      <c r="CE259" s="128"/>
      <c r="CF259" s="128"/>
      <c r="CG259" s="128"/>
      <c r="CH259" s="128"/>
      <c r="CI259" s="128"/>
      <c r="CJ259" s="128"/>
      <c r="CK259" s="128"/>
      <c r="CL259" s="128"/>
      <c r="CM259" s="128"/>
      <c r="CN259" s="128"/>
      <c r="CO259" s="128"/>
      <c r="CP259" s="128"/>
      <c r="CQ259" s="128"/>
    </row>
    <row r="260" ht="14.25" customHeight="1" spans="1:95" x14ac:dyDescent="0.25">
      <c r="A260" s="4"/>
      <c r="B260" s="131"/>
      <c r="C260" s="131"/>
      <c r="D260" s="131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/>
      <c r="CI260" s="128"/>
      <c r="CJ260" s="128"/>
      <c r="CK260" s="128"/>
      <c r="CL260" s="128"/>
      <c r="CM260" s="128"/>
      <c r="CN260" s="128"/>
      <c r="CO260" s="128"/>
      <c r="CP260" s="128"/>
      <c r="CQ260" s="128"/>
    </row>
    <row r="261" ht="14.25" customHeight="1" spans="1:95" x14ac:dyDescent="0.25">
      <c r="A261" s="4"/>
      <c r="B261" s="131"/>
      <c r="C261" s="131"/>
      <c r="D261" s="131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/>
      <c r="CI261" s="128"/>
      <c r="CJ261" s="128"/>
      <c r="CK261" s="128"/>
      <c r="CL261" s="128"/>
      <c r="CM261" s="128"/>
      <c r="CN261" s="128"/>
      <c r="CO261" s="128"/>
      <c r="CP261" s="128"/>
      <c r="CQ261" s="128"/>
    </row>
    <row r="262" ht="14.25" customHeight="1" spans="1:95" x14ac:dyDescent="0.25">
      <c r="A262" s="4"/>
      <c r="B262" s="131"/>
      <c r="C262" s="131"/>
      <c r="D262" s="131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/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/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/>
      <c r="CI262" s="128"/>
      <c r="CJ262" s="128"/>
      <c r="CK262" s="128"/>
      <c r="CL262" s="128"/>
      <c r="CM262" s="128"/>
      <c r="CN262" s="128"/>
      <c r="CO262" s="128"/>
      <c r="CP262" s="128"/>
      <c r="CQ262" s="128"/>
    </row>
    <row r="263" ht="14.25" customHeight="1" spans="1:95" x14ac:dyDescent="0.25">
      <c r="A263" s="4"/>
      <c r="B263" s="131"/>
      <c r="C263" s="131"/>
      <c r="D263" s="131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/>
      <c r="CI263" s="128"/>
      <c r="CJ263" s="128"/>
      <c r="CK263" s="128"/>
      <c r="CL263" s="128"/>
      <c r="CM263" s="128"/>
      <c r="CN263" s="128"/>
      <c r="CO263" s="128"/>
      <c r="CP263" s="128"/>
      <c r="CQ263" s="128"/>
    </row>
    <row r="264" ht="14.25" customHeight="1" spans="1:95" x14ac:dyDescent="0.25">
      <c r="A264" s="4"/>
      <c r="B264" s="131"/>
      <c r="C264" s="131"/>
      <c r="D264" s="131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/>
      <c r="BE264" s="128"/>
      <c r="BF264" s="128"/>
      <c r="BG264" s="128"/>
      <c r="BH264" s="128"/>
      <c r="BI264" s="128"/>
      <c r="BJ264" s="128"/>
      <c r="BK264" s="128"/>
      <c r="BL264" s="128"/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/>
      <c r="CI264" s="128"/>
      <c r="CJ264" s="128"/>
      <c r="CK264" s="128"/>
      <c r="CL264" s="128"/>
      <c r="CM264" s="128"/>
      <c r="CN264" s="128"/>
      <c r="CO264" s="128"/>
      <c r="CP264" s="128"/>
      <c r="CQ264" s="128"/>
    </row>
    <row r="265" ht="14.25" customHeight="1" spans="1:95" x14ac:dyDescent="0.25">
      <c r="A265" s="4"/>
      <c r="B265" s="131"/>
      <c r="C265" s="131"/>
      <c r="D265" s="131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/>
      <c r="CI265" s="128"/>
      <c r="CJ265" s="128"/>
      <c r="CK265" s="128"/>
      <c r="CL265" s="128"/>
      <c r="CM265" s="128"/>
      <c r="CN265" s="128"/>
      <c r="CO265" s="128"/>
      <c r="CP265" s="128"/>
      <c r="CQ265" s="128"/>
    </row>
    <row r="266" ht="14.25" customHeight="1" spans="1:95" x14ac:dyDescent="0.25">
      <c r="A266" s="4"/>
      <c r="B266" s="131"/>
      <c r="C266" s="131"/>
      <c r="D266" s="131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/>
      <c r="CC266" s="128"/>
      <c r="CD266" s="128"/>
      <c r="CE266" s="128"/>
      <c r="CF266" s="128"/>
      <c r="CG266" s="128"/>
      <c r="CH266" s="128"/>
      <c r="CI266" s="128"/>
      <c r="CJ266" s="128"/>
      <c r="CK266" s="128"/>
      <c r="CL266" s="128"/>
      <c r="CM266" s="128"/>
      <c r="CN266" s="128"/>
      <c r="CO266" s="128"/>
      <c r="CP266" s="128"/>
      <c r="CQ266" s="128"/>
    </row>
    <row r="267" ht="14.25" customHeight="1" spans="1:95" x14ac:dyDescent="0.25">
      <c r="A267" s="4"/>
      <c r="B267" s="131"/>
      <c r="C267" s="131"/>
      <c r="D267" s="131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/>
      <c r="CE267" s="128"/>
      <c r="CF267" s="128"/>
      <c r="CG267" s="128"/>
      <c r="CH267" s="128"/>
      <c r="CI267" s="128"/>
      <c r="CJ267" s="128"/>
      <c r="CK267" s="128"/>
      <c r="CL267" s="128"/>
      <c r="CM267" s="128"/>
      <c r="CN267" s="128"/>
      <c r="CO267" s="128"/>
      <c r="CP267" s="128"/>
      <c r="CQ267" s="128"/>
    </row>
    <row r="268" ht="14.25" customHeight="1" spans="1:95" x14ac:dyDescent="0.25">
      <c r="A268" s="4"/>
      <c r="B268" s="131"/>
      <c r="C268" s="131"/>
      <c r="D268" s="131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/>
      <c r="CE268" s="128"/>
      <c r="CF268" s="128"/>
      <c r="CG268" s="128"/>
      <c r="CH268" s="128"/>
      <c r="CI268" s="128"/>
      <c r="CJ268" s="128"/>
      <c r="CK268" s="128"/>
      <c r="CL268" s="128"/>
      <c r="CM268" s="128"/>
      <c r="CN268" s="128"/>
      <c r="CO268" s="128"/>
      <c r="CP268" s="128"/>
      <c r="CQ268" s="128"/>
    </row>
    <row r="269" ht="14.25" customHeight="1" spans="1:95" x14ac:dyDescent="0.25">
      <c r="A269" s="4"/>
      <c r="B269" s="131"/>
      <c r="C269" s="131"/>
      <c r="D269" s="131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/>
      <c r="CE269" s="128"/>
      <c r="CF269" s="128"/>
      <c r="CG269" s="128"/>
      <c r="CH269" s="128"/>
      <c r="CI269" s="128"/>
      <c r="CJ269" s="128"/>
      <c r="CK269" s="128"/>
      <c r="CL269" s="128"/>
      <c r="CM269" s="128"/>
      <c r="CN269" s="128"/>
      <c r="CO269" s="128"/>
      <c r="CP269" s="128"/>
      <c r="CQ269" s="128"/>
    </row>
    <row r="270" ht="14.25" customHeight="1" spans="1:95" x14ac:dyDescent="0.25">
      <c r="A270" s="4"/>
      <c r="B270" s="131"/>
      <c r="C270" s="131"/>
      <c r="D270" s="131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/>
      <c r="CE270" s="128"/>
      <c r="CF270" s="128"/>
      <c r="CG270" s="128"/>
      <c r="CH270" s="128"/>
      <c r="CI270" s="128"/>
      <c r="CJ270" s="128"/>
      <c r="CK270" s="128"/>
      <c r="CL270" s="128"/>
      <c r="CM270" s="128"/>
      <c r="CN270" s="128"/>
      <c r="CO270" s="128"/>
      <c r="CP270" s="128"/>
      <c r="CQ270" s="128"/>
    </row>
    <row r="271" ht="14.25" customHeight="1" spans="1:95" x14ac:dyDescent="0.25">
      <c r="A271" s="4"/>
      <c r="B271" s="131"/>
      <c r="C271" s="131"/>
      <c r="D271" s="131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/>
      <c r="CI271" s="128"/>
      <c r="CJ271" s="128"/>
      <c r="CK271" s="128"/>
      <c r="CL271" s="128"/>
      <c r="CM271" s="128"/>
      <c r="CN271" s="128"/>
      <c r="CO271" s="128"/>
      <c r="CP271" s="128"/>
      <c r="CQ271" s="128"/>
    </row>
    <row r="272" ht="14.25" customHeight="1" spans="1:95" x14ac:dyDescent="0.25">
      <c r="A272" s="4"/>
      <c r="B272" s="131"/>
      <c r="C272" s="131"/>
      <c r="D272" s="131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/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/>
      <c r="CC272" s="128"/>
      <c r="CD272" s="128"/>
      <c r="CE272" s="128"/>
      <c r="CF272" s="128"/>
      <c r="CG272" s="128"/>
      <c r="CH272" s="128"/>
      <c r="CI272" s="128"/>
      <c r="CJ272" s="128"/>
      <c r="CK272" s="128"/>
      <c r="CL272" s="128"/>
      <c r="CM272" s="128"/>
      <c r="CN272" s="128"/>
      <c r="CO272" s="128"/>
      <c r="CP272" s="128"/>
      <c r="CQ272" s="128"/>
    </row>
    <row r="273" ht="14.25" customHeight="1" spans="1:95" x14ac:dyDescent="0.25">
      <c r="A273" s="4"/>
      <c r="B273" s="131"/>
      <c r="C273" s="131"/>
      <c r="D273" s="131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/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/>
      <c r="CI273" s="128"/>
      <c r="CJ273" s="128"/>
      <c r="CK273" s="128"/>
      <c r="CL273" s="128"/>
      <c r="CM273" s="128"/>
      <c r="CN273" s="128"/>
      <c r="CO273" s="128"/>
      <c r="CP273" s="128"/>
      <c r="CQ273" s="128"/>
    </row>
    <row r="274" ht="14.25" customHeight="1" spans="1:95" x14ac:dyDescent="0.25">
      <c r="A274" s="4"/>
      <c r="B274" s="131"/>
      <c r="C274" s="131"/>
      <c r="D274" s="131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/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/>
      <c r="CE274" s="128"/>
      <c r="CF274" s="128"/>
      <c r="CG274" s="128"/>
      <c r="CH274" s="128"/>
      <c r="CI274" s="128"/>
      <c r="CJ274" s="128"/>
      <c r="CK274" s="128"/>
      <c r="CL274" s="128"/>
      <c r="CM274" s="128"/>
      <c r="CN274" s="128"/>
      <c r="CO274" s="128"/>
      <c r="CP274" s="128"/>
      <c r="CQ274" s="128"/>
    </row>
    <row r="275" ht="14.25" customHeight="1" spans="1:95" x14ac:dyDescent="0.25">
      <c r="A275" s="4"/>
      <c r="B275" s="131"/>
      <c r="C275" s="131"/>
      <c r="D275" s="131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/>
      <c r="CF275" s="128"/>
      <c r="CG275" s="128"/>
      <c r="CH275" s="128"/>
      <c r="CI275" s="128"/>
      <c r="CJ275" s="128"/>
      <c r="CK275" s="128"/>
      <c r="CL275" s="128"/>
      <c r="CM275" s="128"/>
      <c r="CN275" s="128"/>
      <c r="CO275" s="128"/>
      <c r="CP275" s="128"/>
      <c r="CQ275" s="128"/>
    </row>
    <row r="276" ht="14.25" customHeight="1" spans="1:95" x14ac:dyDescent="0.25">
      <c r="A276" s="4"/>
      <c r="B276" s="131"/>
      <c r="C276" s="131"/>
      <c r="D276" s="131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/>
      <c r="CI276" s="128"/>
      <c r="CJ276" s="128"/>
      <c r="CK276" s="128"/>
      <c r="CL276" s="128"/>
      <c r="CM276" s="128"/>
      <c r="CN276" s="128"/>
      <c r="CO276" s="128"/>
      <c r="CP276" s="128"/>
      <c r="CQ276" s="128"/>
    </row>
    <row r="277" ht="14.25" customHeight="1" spans="1:95" x14ac:dyDescent="0.25">
      <c r="A277" s="4"/>
      <c r="B277" s="131"/>
      <c r="C277" s="131"/>
      <c r="D277" s="131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/>
      <c r="BZ277" s="128"/>
      <c r="CA277" s="128"/>
      <c r="CB277" s="128"/>
      <c r="CC277" s="128"/>
      <c r="CD277" s="128"/>
      <c r="CE277" s="128"/>
      <c r="CF277" s="128"/>
      <c r="CG277" s="128"/>
      <c r="CH277" s="128"/>
      <c r="CI277" s="128"/>
      <c r="CJ277" s="128"/>
      <c r="CK277" s="128"/>
      <c r="CL277" s="128"/>
      <c r="CM277" s="128"/>
      <c r="CN277" s="128"/>
      <c r="CO277" s="128"/>
      <c r="CP277" s="128"/>
      <c r="CQ277" s="128"/>
    </row>
    <row r="278" ht="14.25" customHeight="1" spans="1:95" x14ac:dyDescent="0.25">
      <c r="A278" s="4"/>
      <c r="B278" s="131"/>
      <c r="C278" s="131"/>
      <c r="D278" s="131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  <c r="AP278" s="128"/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/>
      <c r="BV278" s="128"/>
      <c r="BW278" s="128"/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/>
      <c r="CI278" s="128"/>
      <c r="CJ278" s="128"/>
      <c r="CK278" s="128"/>
      <c r="CL278" s="128"/>
      <c r="CM278" s="128"/>
      <c r="CN278" s="128"/>
      <c r="CO278" s="128"/>
      <c r="CP278" s="128"/>
      <c r="CQ278" s="128"/>
    </row>
    <row r="279" ht="14.25" customHeight="1" spans="1:95" x14ac:dyDescent="0.25">
      <c r="A279" s="4"/>
      <c r="B279" s="131"/>
      <c r="C279" s="131"/>
      <c r="D279" s="131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/>
      <c r="BI279" s="128"/>
      <c r="BJ279" s="128"/>
      <c r="BK279" s="128"/>
      <c r="BL279" s="128"/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/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/>
      <c r="CI279" s="128"/>
      <c r="CJ279" s="128"/>
      <c r="CK279" s="128"/>
      <c r="CL279" s="128"/>
      <c r="CM279" s="128"/>
      <c r="CN279" s="128"/>
      <c r="CO279" s="128"/>
      <c r="CP279" s="128"/>
      <c r="CQ279" s="128"/>
    </row>
    <row r="280" ht="14.25" customHeight="1" spans="1:95" x14ac:dyDescent="0.25">
      <c r="A280" s="4"/>
      <c r="B280" s="131"/>
      <c r="C280" s="131"/>
      <c r="D280" s="131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/>
      <c r="BH280" s="128"/>
      <c r="BI280" s="128"/>
      <c r="BJ280" s="128"/>
      <c r="BK280" s="128"/>
      <c r="BL280" s="128"/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/>
      <c r="CI280" s="128"/>
      <c r="CJ280" s="128"/>
      <c r="CK280" s="128"/>
      <c r="CL280" s="128"/>
      <c r="CM280" s="128"/>
      <c r="CN280" s="128"/>
      <c r="CO280" s="128"/>
      <c r="CP280" s="128"/>
      <c r="CQ280" s="128"/>
    </row>
    <row r="281" ht="14.25" customHeight="1" spans="1:95" x14ac:dyDescent="0.25">
      <c r="A281" s="4"/>
      <c r="B281" s="131"/>
      <c r="C281" s="131"/>
      <c r="D281" s="131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/>
      <c r="BV281" s="128"/>
      <c r="BW281" s="128"/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/>
      <c r="CI281" s="128"/>
      <c r="CJ281" s="128"/>
      <c r="CK281" s="128"/>
      <c r="CL281" s="128"/>
      <c r="CM281" s="128"/>
      <c r="CN281" s="128"/>
      <c r="CO281" s="128"/>
      <c r="CP281" s="128"/>
      <c r="CQ281" s="128"/>
    </row>
    <row r="282" ht="14.25" customHeight="1" spans="1:95" x14ac:dyDescent="0.25">
      <c r="A282" s="4"/>
      <c r="B282" s="131"/>
      <c r="C282" s="131"/>
      <c r="D282" s="131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/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/>
      <c r="BV282" s="128"/>
      <c r="BW282" s="128"/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/>
      <c r="CI282" s="128"/>
      <c r="CJ282" s="128"/>
      <c r="CK282" s="128"/>
      <c r="CL282" s="128"/>
      <c r="CM282" s="128"/>
      <c r="CN282" s="128"/>
      <c r="CO282" s="128"/>
      <c r="CP282" s="128"/>
      <c r="CQ282" s="128"/>
    </row>
    <row r="283" ht="14.25" customHeight="1" spans="1:95" x14ac:dyDescent="0.25">
      <c r="A283" s="4"/>
      <c r="B283" s="131"/>
      <c r="C283" s="131"/>
      <c r="D283" s="131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/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/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/>
      <c r="BV283" s="128"/>
      <c r="BW283" s="128"/>
      <c r="BX283" s="128"/>
      <c r="BY283" s="128"/>
      <c r="BZ283" s="128"/>
      <c r="CA283" s="128"/>
      <c r="CB283" s="128"/>
      <c r="CC283" s="128"/>
      <c r="CD283" s="128"/>
      <c r="CE283" s="128"/>
      <c r="CF283" s="128"/>
      <c r="CG283" s="128"/>
      <c r="CH283" s="128"/>
      <c r="CI283" s="128"/>
      <c r="CJ283" s="128"/>
      <c r="CK283" s="128"/>
      <c r="CL283" s="128"/>
      <c r="CM283" s="128"/>
      <c r="CN283" s="128"/>
      <c r="CO283" s="128"/>
      <c r="CP283" s="128"/>
      <c r="CQ283" s="128"/>
    </row>
    <row r="284" ht="14.25" customHeight="1" spans="1:95" x14ac:dyDescent="0.25">
      <c r="A284" s="4"/>
      <c r="B284" s="131"/>
      <c r="C284" s="131"/>
      <c r="D284" s="131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/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/>
      <c r="CI284" s="128"/>
      <c r="CJ284" s="128"/>
      <c r="CK284" s="128"/>
      <c r="CL284" s="128"/>
      <c r="CM284" s="128"/>
      <c r="CN284" s="128"/>
      <c r="CO284" s="128"/>
      <c r="CP284" s="128"/>
      <c r="CQ284" s="128"/>
    </row>
    <row r="285" ht="14.25" customHeight="1" spans="1:95" x14ac:dyDescent="0.25">
      <c r="A285" s="4"/>
      <c r="B285" s="131"/>
      <c r="C285" s="131"/>
      <c r="D285" s="131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/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/>
      <c r="BV285" s="128"/>
      <c r="BW285" s="128"/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/>
      <c r="CI285" s="128"/>
      <c r="CJ285" s="128"/>
      <c r="CK285" s="128"/>
      <c r="CL285" s="128"/>
      <c r="CM285" s="128"/>
      <c r="CN285" s="128"/>
      <c r="CO285" s="128"/>
      <c r="CP285" s="128"/>
      <c r="CQ285" s="128"/>
    </row>
    <row r="286" ht="14.25" customHeight="1" spans="1:95" x14ac:dyDescent="0.25">
      <c r="A286" s="4"/>
      <c r="B286" s="131"/>
      <c r="C286" s="131"/>
      <c r="D286" s="131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/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/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/>
      <c r="BS286" s="128"/>
      <c r="BT286" s="128"/>
      <c r="BU286" s="128"/>
      <c r="BV286" s="128"/>
      <c r="BW286" s="128"/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/>
      <c r="CI286" s="128"/>
      <c r="CJ286" s="128"/>
      <c r="CK286" s="128"/>
      <c r="CL286" s="128"/>
      <c r="CM286" s="128"/>
      <c r="CN286" s="128"/>
      <c r="CO286" s="128"/>
      <c r="CP286" s="128"/>
      <c r="CQ286" s="128"/>
    </row>
    <row r="287" ht="14.25" customHeight="1" spans="1:95" x14ac:dyDescent="0.25">
      <c r="A287" s="4"/>
      <c r="B287" s="131"/>
      <c r="C287" s="131"/>
      <c r="D287" s="131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/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/>
      <c r="CI287" s="128"/>
      <c r="CJ287" s="128"/>
      <c r="CK287" s="128"/>
      <c r="CL287" s="128"/>
      <c r="CM287" s="128"/>
      <c r="CN287" s="128"/>
      <c r="CO287" s="128"/>
      <c r="CP287" s="128"/>
      <c r="CQ287" s="128"/>
    </row>
    <row r="288" ht="14.25" customHeight="1" spans="1:95" x14ac:dyDescent="0.25">
      <c r="A288" s="4"/>
      <c r="B288" s="131"/>
      <c r="C288" s="131"/>
      <c r="D288" s="131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/>
      <c r="BV288" s="128"/>
      <c r="BW288" s="128"/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/>
      <c r="CI288" s="128"/>
      <c r="CJ288" s="128"/>
      <c r="CK288" s="128"/>
      <c r="CL288" s="128"/>
      <c r="CM288" s="128"/>
      <c r="CN288" s="128"/>
      <c r="CO288" s="128"/>
      <c r="CP288" s="128"/>
      <c r="CQ288" s="128"/>
    </row>
    <row r="289" ht="14.25" customHeight="1" spans="1:95" x14ac:dyDescent="0.25">
      <c r="A289" s="4"/>
      <c r="B289" s="131"/>
      <c r="C289" s="131"/>
      <c r="D289" s="131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/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/>
      <c r="CI289" s="128"/>
      <c r="CJ289" s="128"/>
      <c r="CK289" s="128"/>
      <c r="CL289" s="128"/>
      <c r="CM289" s="128"/>
      <c r="CN289" s="128"/>
      <c r="CO289" s="128"/>
      <c r="CP289" s="128"/>
      <c r="CQ289" s="128"/>
    </row>
    <row r="290" ht="14.25" customHeight="1" spans="1:95" x14ac:dyDescent="0.25">
      <c r="A290" s="4"/>
      <c r="B290" s="131"/>
      <c r="C290" s="131"/>
      <c r="D290" s="131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/>
      <c r="BS290" s="128"/>
      <c r="BT290" s="128"/>
      <c r="BU290" s="128"/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/>
      <c r="CI290" s="128"/>
      <c r="CJ290" s="128"/>
      <c r="CK290" s="128"/>
      <c r="CL290" s="128"/>
      <c r="CM290" s="128"/>
      <c r="CN290" s="128"/>
      <c r="CO290" s="128"/>
      <c r="CP290" s="128"/>
      <c r="CQ290" s="128"/>
    </row>
    <row r="291" ht="14.25" customHeight="1" spans="1:95" x14ac:dyDescent="0.25">
      <c r="A291" s="4"/>
      <c r="B291" s="131"/>
      <c r="C291" s="131"/>
      <c r="D291" s="131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/>
      <c r="BS291" s="128"/>
      <c r="BT291" s="128"/>
      <c r="BU291" s="128"/>
      <c r="BV291" s="128"/>
      <c r="BW291" s="128"/>
      <c r="BX291" s="128"/>
      <c r="BY291" s="128"/>
      <c r="BZ291" s="128"/>
      <c r="CA291" s="128"/>
      <c r="CB291" s="128"/>
      <c r="CC291" s="128"/>
      <c r="CD291" s="128"/>
      <c r="CE291" s="128"/>
      <c r="CF291" s="128"/>
      <c r="CG291" s="128"/>
      <c r="CH291" s="128"/>
      <c r="CI291" s="128"/>
      <c r="CJ291" s="128"/>
      <c r="CK291" s="128"/>
      <c r="CL291" s="128"/>
      <c r="CM291" s="128"/>
      <c r="CN291" s="128"/>
      <c r="CO291" s="128"/>
      <c r="CP291" s="128"/>
      <c r="CQ291" s="128"/>
    </row>
    <row r="292" ht="14.25" customHeight="1" spans="1:95" x14ac:dyDescent="0.25">
      <c r="A292" s="4"/>
      <c r="B292" s="131"/>
      <c r="C292" s="131"/>
      <c r="D292" s="131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/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/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/>
      <c r="BV292" s="128"/>
      <c r="BW292" s="128"/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/>
      <c r="CI292" s="128"/>
      <c r="CJ292" s="128"/>
      <c r="CK292" s="128"/>
      <c r="CL292" s="128"/>
      <c r="CM292" s="128"/>
      <c r="CN292" s="128"/>
      <c r="CO292" s="128"/>
      <c r="CP292" s="128"/>
      <c r="CQ292" s="128"/>
    </row>
    <row r="293" ht="14.25" customHeight="1" spans="1:95" x14ac:dyDescent="0.25">
      <c r="A293" s="4"/>
      <c r="B293" s="131"/>
      <c r="C293" s="131"/>
      <c r="D293" s="131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/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/>
      <c r="BI293" s="128"/>
      <c r="BJ293" s="128"/>
      <c r="BK293" s="128"/>
      <c r="BL293" s="128"/>
      <c r="BM293" s="128"/>
      <c r="BN293" s="128"/>
      <c r="BO293" s="128"/>
      <c r="BP293" s="128"/>
      <c r="BQ293" s="128"/>
      <c r="BR293" s="128"/>
      <c r="BS293" s="128"/>
      <c r="BT293" s="128"/>
      <c r="BU293" s="128"/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/>
      <c r="CI293" s="128"/>
      <c r="CJ293" s="128"/>
      <c r="CK293" s="128"/>
      <c r="CL293" s="128"/>
      <c r="CM293" s="128"/>
      <c r="CN293" s="128"/>
      <c r="CO293" s="128"/>
      <c r="CP293" s="128"/>
      <c r="CQ293" s="128"/>
    </row>
    <row r="294" ht="14.25" customHeight="1" spans="1:95" x14ac:dyDescent="0.25">
      <c r="A294" s="4"/>
      <c r="B294" s="131"/>
      <c r="C294" s="131"/>
      <c r="D294" s="131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/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/>
      <c r="BI294" s="128"/>
      <c r="BJ294" s="128"/>
      <c r="BK294" s="128"/>
      <c r="BL294" s="128"/>
      <c r="BM294" s="128"/>
      <c r="BN294" s="128"/>
      <c r="BO294" s="128"/>
      <c r="BP294" s="128"/>
      <c r="BQ294" s="128"/>
      <c r="BR294" s="128"/>
      <c r="BS294" s="128"/>
      <c r="BT294" s="128"/>
      <c r="BU294" s="128"/>
      <c r="BV294" s="128"/>
      <c r="BW294" s="128"/>
      <c r="BX294" s="128"/>
      <c r="BY294" s="128"/>
      <c r="BZ294" s="128"/>
      <c r="CA294" s="128"/>
      <c r="CB294" s="128"/>
      <c r="CC294" s="128"/>
      <c r="CD294" s="128"/>
      <c r="CE294" s="128"/>
      <c r="CF294" s="128"/>
      <c r="CG294" s="128"/>
      <c r="CH294" s="128"/>
      <c r="CI294" s="128"/>
      <c r="CJ294" s="128"/>
      <c r="CK294" s="128"/>
      <c r="CL294" s="128"/>
      <c r="CM294" s="128"/>
      <c r="CN294" s="128"/>
      <c r="CO294" s="128"/>
      <c r="CP294" s="128"/>
      <c r="CQ294" s="128"/>
    </row>
    <row r="295" ht="14.25" customHeight="1" spans="1:95" x14ac:dyDescent="0.25">
      <c r="A295" s="4"/>
      <c r="B295" s="131"/>
      <c r="C295" s="131"/>
      <c r="D295" s="131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/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/>
      <c r="BV295" s="128"/>
      <c r="BW295" s="128"/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/>
      <c r="CI295" s="128"/>
      <c r="CJ295" s="128"/>
      <c r="CK295" s="128"/>
      <c r="CL295" s="128"/>
      <c r="CM295" s="128"/>
      <c r="CN295" s="128"/>
      <c r="CO295" s="128"/>
      <c r="CP295" s="128"/>
      <c r="CQ295" s="128"/>
    </row>
    <row r="296" ht="14.25" customHeight="1" spans="1:95" x14ac:dyDescent="0.25">
      <c r="A296" s="4"/>
      <c r="B296" s="131"/>
      <c r="C296" s="131"/>
      <c r="D296" s="131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  <c r="AP296" s="128"/>
      <c r="AQ296" s="128"/>
      <c r="AR296" s="128"/>
      <c r="AS296" s="128"/>
      <c r="AT296" s="128"/>
      <c r="AU296" s="128"/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/>
      <c r="BP296" s="128"/>
      <c r="BQ296" s="128"/>
      <c r="BR296" s="128"/>
      <c r="BS296" s="128"/>
      <c r="BT296" s="128"/>
      <c r="BU296" s="128"/>
      <c r="BV296" s="128"/>
      <c r="BW296" s="128"/>
      <c r="BX296" s="128"/>
      <c r="BY296" s="128"/>
      <c r="BZ296" s="128"/>
      <c r="CA296" s="128"/>
      <c r="CB296" s="128"/>
      <c r="CC296" s="128"/>
      <c r="CD296" s="128"/>
      <c r="CE296" s="128"/>
      <c r="CF296" s="128"/>
      <c r="CG296" s="128"/>
      <c r="CH296" s="128"/>
      <c r="CI296" s="128"/>
      <c r="CJ296" s="128"/>
      <c r="CK296" s="128"/>
      <c r="CL296" s="128"/>
      <c r="CM296" s="128"/>
      <c r="CN296" s="128"/>
      <c r="CO296" s="128"/>
      <c r="CP296" s="128"/>
      <c r="CQ296" s="128"/>
    </row>
    <row r="297" ht="14.25" customHeight="1" spans="1:95" x14ac:dyDescent="0.25">
      <c r="A297" s="4"/>
      <c r="B297" s="131"/>
      <c r="C297" s="131"/>
      <c r="D297" s="131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/>
      <c r="BV297" s="128"/>
      <c r="BW297" s="128"/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/>
      <c r="CI297" s="128"/>
      <c r="CJ297" s="128"/>
      <c r="CK297" s="128"/>
      <c r="CL297" s="128"/>
      <c r="CM297" s="128"/>
      <c r="CN297" s="128"/>
      <c r="CO297" s="128"/>
      <c r="CP297" s="128"/>
      <c r="CQ297" s="128"/>
    </row>
    <row r="298" ht="14.25" customHeight="1" spans="1:95" x14ac:dyDescent="0.25">
      <c r="A298" s="4"/>
      <c r="B298" s="131"/>
      <c r="C298" s="131"/>
      <c r="D298" s="131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/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/>
      <c r="CI298" s="128"/>
      <c r="CJ298" s="128"/>
      <c r="CK298" s="128"/>
      <c r="CL298" s="128"/>
      <c r="CM298" s="128"/>
      <c r="CN298" s="128"/>
      <c r="CO298" s="128"/>
      <c r="CP298" s="128"/>
      <c r="CQ298" s="128"/>
    </row>
    <row r="299" ht="14.25" customHeight="1" spans="1:95" x14ac:dyDescent="0.25">
      <c r="A299" s="4"/>
      <c r="B299" s="131"/>
      <c r="C299" s="131"/>
      <c r="D299" s="131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/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/>
      <c r="BS299" s="128"/>
      <c r="BT299" s="128"/>
      <c r="BU299" s="128"/>
      <c r="BV299" s="128"/>
      <c r="BW299" s="128"/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/>
      <c r="CI299" s="128"/>
      <c r="CJ299" s="128"/>
      <c r="CK299" s="128"/>
      <c r="CL299" s="128"/>
      <c r="CM299" s="128"/>
      <c r="CN299" s="128"/>
      <c r="CO299" s="128"/>
      <c r="CP299" s="128"/>
      <c r="CQ299" s="128"/>
    </row>
    <row r="300" ht="14.25" customHeight="1" spans="1:95" x14ac:dyDescent="0.25">
      <c r="A300" s="4"/>
      <c r="B300" s="131"/>
      <c r="C300" s="131"/>
      <c r="D300" s="131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/>
      <c r="BV300" s="128"/>
      <c r="BW300" s="128"/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/>
      <c r="CI300" s="128"/>
      <c r="CJ300" s="128"/>
      <c r="CK300" s="128"/>
      <c r="CL300" s="128"/>
      <c r="CM300" s="128"/>
      <c r="CN300" s="128"/>
      <c r="CO300" s="128"/>
      <c r="CP300" s="128"/>
      <c r="CQ300" s="128"/>
    </row>
    <row r="301" ht="14.25" customHeight="1" spans="1:95" x14ac:dyDescent="0.25">
      <c r="A301" s="4"/>
      <c r="B301" s="131"/>
      <c r="C301" s="131"/>
      <c r="D301" s="131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/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/>
      <c r="BZ301" s="128"/>
      <c r="CA301" s="128"/>
      <c r="CB301" s="128"/>
      <c r="CC301" s="128"/>
      <c r="CD301" s="128"/>
      <c r="CE301" s="128"/>
      <c r="CF301" s="128"/>
      <c r="CG301" s="128"/>
      <c r="CH301" s="128"/>
      <c r="CI301" s="128"/>
      <c r="CJ301" s="128"/>
      <c r="CK301" s="128"/>
      <c r="CL301" s="128"/>
      <c r="CM301" s="128"/>
      <c r="CN301" s="128"/>
      <c r="CO301" s="128"/>
      <c r="CP301" s="128"/>
      <c r="CQ301" s="128"/>
    </row>
    <row r="302" ht="14.25" customHeight="1" spans="1:95" x14ac:dyDescent="0.25">
      <c r="A302" s="4"/>
      <c r="B302" s="131"/>
      <c r="C302" s="131"/>
      <c r="D302" s="131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  <c r="BP302" s="128"/>
      <c r="BQ302" s="128"/>
      <c r="BR302" s="128"/>
      <c r="BS302" s="128"/>
      <c r="BT302" s="128"/>
      <c r="BU302" s="128"/>
      <c r="BV302" s="128"/>
      <c r="BW302" s="128"/>
      <c r="BX302" s="128"/>
      <c r="BY302" s="128"/>
      <c r="BZ302" s="128"/>
      <c r="CA302" s="128"/>
      <c r="CB302" s="128"/>
      <c r="CC302" s="128"/>
      <c r="CD302" s="128"/>
      <c r="CE302" s="128"/>
      <c r="CF302" s="128"/>
      <c r="CG302" s="128"/>
      <c r="CH302" s="128"/>
      <c r="CI302" s="128"/>
      <c r="CJ302" s="128"/>
      <c r="CK302" s="128"/>
      <c r="CL302" s="128"/>
      <c r="CM302" s="128"/>
      <c r="CN302" s="128"/>
      <c r="CO302" s="128"/>
      <c r="CP302" s="128"/>
      <c r="CQ302" s="128"/>
    </row>
    <row r="303" ht="14.25" customHeight="1" spans="1:95" x14ac:dyDescent="0.25">
      <c r="A303" s="4"/>
      <c r="B303" s="131"/>
      <c r="C303" s="131"/>
      <c r="D303" s="131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/>
      <c r="BN303" s="128"/>
      <c r="BO303" s="128"/>
      <c r="BP303" s="128"/>
      <c r="BQ303" s="128"/>
      <c r="BR303" s="128"/>
      <c r="BS303" s="128"/>
      <c r="BT303" s="128"/>
      <c r="BU303" s="128"/>
      <c r="BV303" s="128"/>
      <c r="BW303" s="128"/>
      <c r="BX303" s="128"/>
      <c r="BY303" s="128"/>
      <c r="BZ303" s="128"/>
      <c r="CA303" s="128"/>
      <c r="CB303" s="128"/>
      <c r="CC303" s="128"/>
      <c r="CD303" s="128"/>
      <c r="CE303" s="128"/>
      <c r="CF303" s="128"/>
      <c r="CG303" s="128"/>
      <c r="CH303" s="128"/>
      <c r="CI303" s="128"/>
      <c r="CJ303" s="128"/>
      <c r="CK303" s="128"/>
      <c r="CL303" s="128"/>
      <c r="CM303" s="128"/>
      <c r="CN303" s="128"/>
      <c r="CO303" s="128"/>
      <c r="CP303" s="128"/>
      <c r="CQ303" s="128"/>
    </row>
    <row r="304" ht="14.25" customHeight="1" spans="1:95" x14ac:dyDescent="0.25">
      <c r="A304" s="4"/>
      <c r="B304" s="131"/>
      <c r="C304" s="131"/>
      <c r="D304" s="131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  <c r="BP304" s="128"/>
      <c r="BQ304" s="128"/>
      <c r="BR304" s="128"/>
      <c r="BS304" s="128"/>
      <c r="BT304" s="128"/>
      <c r="BU304" s="128"/>
      <c r="BV304" s="128"/>
      <c r="BW304" s="128"/>
      <c r="BX304" s="128"/>
      <c r="BY304" s="128"/>
      <c r="BZ304" s="128"/>
      <c r="CA304" s="128"/>
      <c r="CB304" s="128"/>
      <c r="CC304" s="128"/>
      <c r="CD304" s="128"/>
      <c r="CE304" s="128"/>
      <c r="CF304" s="128"/>
      <c r="CG304" s="128"/>
      <c r="CH304" s="128"/>
      <c r="CI304" s="128"/>
      <c r="CJ304" s="128"/>
      <c r="CK304" s="128"/>
      <c r="CL304" s="128"/>
      <c r="CM304" s="128"/>
      <c r="CN304" s="128"/>
      <c r="CO304" s="128"/>
      <c r="CP304" s="128"/>
      <c r="CQ304" s="128"/>
    </row>
    <row r="305" ht="14.25" customHeight="1" spans="1:95" x14ac:dyDescent="0.25">
      <c r="A305" s="4"/>
      <c r="B305" s="131"/>
      <c r="C305" s="131"/>
      <c r="D305" s="131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  <c r="BP305" s="128"/>
      <c r="BQ305" s="128"/>
      <c r="BR305" s="128"/>
      <c r="BS305" s="128"/>
      <c r="BT305" s="128"/>
      <c r="BU305" s="128"/>
      <c r="BV305" s="128"/>
      <c r="BW305" s="128"/>
      <c r="BX305" s="128"/>
      <c r="BY305" s="128"/>
      <c r="BZ305" s="128"/>
      <c r="CA305" s="128"/>
      <c r="CB305" s="128"/>
      <c r="CC305" s="128"/>
      <c r="CD305" s="128"/>
      <c r="CE305" s="128"/>
      <c r="CF305" s="128"/>
      <c r="CG305" s="128"/>
      <c r="CH305" s="128"/>
      <c r="CI305" s="128"/>
      <c r="CJ305" s="128"/>
      <c r="CK305" s="128"/>
      <c r="CL305" s="128"/>
      <c r="CM305" s="128"/>
      <c r="CN305" s="128"/>
      <c r="CO305" s="128"/>
      <c r="CP305" s="128"/>
      <c r="CQ305" s="128"/>
    </row>
    <row r="306" ht="14.25" customHeight="1" spans="1:95" x14ac:dyDescent="0.25">
      <c r="A306" s="4"/>
      <c r="B306" s="131"/>
      <c r="C306" s="131"/>
      <c r="D306" s="131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/>
      <c r="BH306" s="128"/>
      <c r="BI306" s="128"/>
      <c r="BJ306" s="128"/>
      <c r="BK306" s="128"/>
      <c r="BL306" s="128"/>
      <c r="BM306" s="128"/>
      <c r="BN306" s="128"/>
      <c r="BO306" s="128"/>
      <c r="BP306" s="128"/>
      <c r="BQ306" s="128"/>
      <c r="BR306" s="128"/>
      <c r="BS306" s="128"/>
      <c r="BT306" s="128"/>
      <c r="BU306" s="128"/>
      <c r="BV306" s="128"/>
      <c r="BW306" s="128"/>
      <c r="BX306" s="128"/>
      <c r="BY306" s="128"/>
      <c r="BZ306" s="128"/>
      <c r="CA306" s="128"/>
      <c r="CB306" s="128"/>
      <c r="CC306" s="128"/>
      <c r="CD306" s="128"/>
      <c r="CE306" s="128"/>
      <c r="CF306" s="128"/>
      <c r="CG306" s="128"/>
      <c r="CH306" s="128"/>
      <c r="CI306" s="128"/>
      <c r="CJ306" s="128"/>
      <c r="CK306" s="128"/>
      <c r="CL306" s="128"/>
      <c r="CM306" s="128"/>
      <c r="CN306" s="128"/>
      <c r="CO306" s="128"/>
      <c r="CP306" s="128"/>
      <c r="CQ306" s="128"/>
    </row>
    <row r="307" ht="14.25" customHeight="1" spans="1:95" x14ac:dyDescent="0.25">
      <c r="A307" s="4"/>
      <c r="B307" s="131"/>
      <c r="C307" s="131"/>
      <c r="D307" s="131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  <c r="BP307" s="128"/>
      <c r="BQ307" s="128"/>
      <c r="BR307" s="128"/>
      <c r="BS307" s="128"/>
      <c r="BT307" s="128"/>
      <c r="BU307" s="128"/>
      <c r="BV307" s="128"/>
      <c r="BW307" s="128"/>
      <c r="BX307" s="128"/>
      <c r="BY307" s="128"/>
      <c r="BZ307" s="128"/>
      <c r="CA307" s="128"/>
      <c r="CB307" s="128"/>
      <c r="CC307" s="128"/>
      <c r="CD307" s="128"/>
      <c r="CE307" s="128"/>
      <c r="CF307" s="128"/>
      <c r="CG307" s="128"/>
      <c r="CH307" s="128"/>
      <c r="CI307" s="128"/>
      <c r="CJ307" s="128"/>
      <c r="CK307" s="128"/>
      <c r="CL307" s="128"/>
      <c r="CM307" s="128"/>
      <c r="CN307" s="128"/>
      <c r="CO307" s="128"/>
      <c r="CP307" s="128"/>
      <c r="CQ307" s="128"/>
    </row>
    <row r="308" ht="14.25" customHeight="1" spans="1:95" x14ac:dyDescent="0.25">
      <c r="A308" s="4"/>
      <c r="B308" s="131"/>
      <c r="C308" s="131"/>
      <c r="D308" s="131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  <c r="BP308" s="128"/>
      <c r="BQ308" s="128"/>
      <c r="BR308" s="128"/>
      <c r="BS308" s="128"/>
      <c r="BT308" s="128"/>
      <c r="BU308" s="128"/>
      <c r="BV308" s="128"/>
      <c r="BW308" s="128"/>
      <c r="BX308" s="128"/>
      <c r="BY308" s="128"/>
      <c r="BZ308" s="128"/>
      <c r="CA308" s="128"/>
      <c r="CB308" s="128"/>
      <c r="CC308" s="128"/>
      <c r="CD308" s="128"/>
      <c r="CE308" s="128"/>
      <c r="CF308" s="128"/>
      <c r="CG308" s="128"/>
      <c r="CH308" s="128"/>
      <c r="CI308" s="128"/>
      <c r="CJ308" s="128"/>
      <c r="CK308" s="128"/>
      <c r="CL308" s="128"/>
      <c r="CM308" s="128"/>
      <c r="CN308" s="128"/>
      <c r="CO308" s="128"/>
      <c r="CP308" s="128"/>
      <c r="CQ308" s="128"/>
    </row>
    <row r="309" ht="14.25" customHeight="1" spans="1:95" x14ac:dyDescent="0.25">
      <c r="A309" s="4"/>
      <c r="B309" s="131"/>
      <c r="C309" s="131"/>
      <c r="D309" s="131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  <c r="BP309" s="128"/>
      <c r="BQ309" s="128"/>
      <c r="BR309" s="128"/>
      <c r="BS309" s="128"/>
      <c r="BT309" s="128"/>
      <c r="BU309" s="128"/>
      <c r="BV309" s="128"/>
      <c r="BW309" s="128"/>
      <c r="BX309" s="128"/>
      <c r="BY309" s="128"/>
      <c r="BZ309" s="128"/>
      <c r="CA309" s="128"/>
      <c r="CB309" s="128"/>
      <c r="CC309" s="128"/>
      <c r="CD309" s="128"/>
      <c r="CE309" s="128"/>
      <c r="CF309" s="128"/>
      <c r="CG309" s="128"/>
      <c r="CH309" s="128"/>
      <c r="CI309" s="128"/>
      <c r="CJ309" s="128"/>
      <c r="CK309" s="128"/>
      <c r="CL309" s="128"/>
      <c r="CM309" s="128"/>
      <c r="CN309" s="128"/>
      <c r="CO309" s="128"/>
      <c r="CP309" s="128"/>
      <c r="CQ309" s="128"/>
    </row>
    <row r="310" ht="14.25" customHeight="1" spans="1:95" x14ac:dyDescent="0.25">
      <c r="A310" s="4"/>
      <c r="B310" s="131"/>
      <c r="C310" s="131"/>
      <c r="D310" s="131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/>
      <c r="BP310" s="128"/>
      <c r="BQ310" s="128"/>
      <c r="BR310" s="128"/>
      <c r="BS310" s="128"/>
      <c r="BT310" s="128"/>
      <c r="BU310" s="128"/>
      <c r="BV310" s="128"/>
      <c r="BW310" s="128"/>
      <c r="BX310" s="128"/>
      <c r="BY310" s="128"/>
      <c r="BZ310" s="128"/>
      <c r="CA310" s="128"/>
      <c r="CB310" s="128"/>
      <c r="CC310" s="128"/>
      <c r="CD310" s="128"/>
      <c r="CE310" s="128"/>
      <c r="CF310" s="128"/>
      <c r="CG310" s="128"/>
      <c r="CH310" s="128"/>
      <c r="CI310" s="128"/>
      <c r="CJ310" s="128"/>
      <c r="CK310" s="128"/>
      <c r="CL310" s="128"/>
      <c r="CM310" s="128"/>
      <c r="CN310" s="128"/>
      <c r="CO310" s="128"/>
      <c r="CP310" s="128"/>
      <c r="CQ310" s="128"/>
    </row>
    <row r="311" ht="14.25" customHeight="1" spans="1:95" x14ac:dyDescent="0.25">
      <c r="A311" s="4"/>
      <c r="B311" s="131"/>
      <c r="C311" s="131"/>
      <c r="D311" s="131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/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  <c r="BP311" s="128"/>
      <c r="BQ311" s="128"/>
      <c r="BR311" s="128"/>
      <c r="BS311" s="128"/>
      <c r="BT311" s="128"/>
      <c r="BU311" s="128"/>
      <c r="BV311" s="128"/>
      <c r="BW311" s="128"/>
      <c r="BX311" s="128"/>
      <c r="BY311" s="128"/>
      <c r="BZ311" s="128"/>
      <c r="CA311" s="128"/>
      <c r="CB311" s="128"/>
      <c r="CC311" s="128"/>
      <c r="CD311" s="128"/>
      <c r="CE311" s="128"/>
      <c r="CF311" s="128"/>
      <c r="CG311" s="128"/>
      <c r="CH311" s="128"/>
      <c r="CI311" s="128"/>
      <c r="CJ311" s="128"/>
      <c r="CK311" s="128"/>
      <c r="CL311" s="128"/>
      <c r="CM311" s="128"/>
      <c r="CN311" s="128"/>
      <c r="CO311" s="128"/>
      <c r="CP311" s="128"/>
      <c r="CQ311" s="128"/>
    </row>
    <row r="312" ht="14.25" customHeight="1" spans="1:95" x14ac:dyDescent="0.25">
      <c r="A312" s="4"/>
      <c r="B312" s="131"/>
      <c r="C312" s="131"/>
      <c r="D312" s="131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  <c r="BP312" s="128"/>
      <c r="BQ312" s="128"/>
      <c r="BR312" s="128"/>
      <c r="BS312" s="128"/>
      <c r="BT312" s="128"/>
      <c r="BU312" s="128"/>
      <c r="BV312" s="128"/>
      <c r="BW312" s="128"/>
      <c r="BX312" s="128"/>
      <c r="BY312" s="128"/>
      <c r="BZ312" s="128"/>
      <c r="CA312" s="128"/>
      <c r="CB312" s="128"/>
      <c r="CC312" s="128"/>
      <c r="CD312" s="128"/>
      <c r="CE312" s="128"/>
      <c r="CF312" s="128"/>
      <c r="CG312" s="128"/>
      <c r="CH312" s="128"/>
      <c r="CI312" s="128"/>
      <c r="CJ312" s="128"/>
      <c r="CK312" s="128"/>
      <c r="CL312" s="128"/>
      <c r="CM312" s="128"/>
      <c r="CN312" s="128"/>
      <c r="CO312" s="128"/>
      <c r="CP312" s="128"/>
      <c r="CQ312" s="128"/>
    </row>
    <row r="313" ht="14.25" customHeight="1" spans="1:95" x14ac:dyDescent="0.25">
      <c r="A313" s="4"/>
      <c r="B313" s="131"/>
      <c r="C313" s="131"/>
      <c r="D313" s="131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/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  <c r="BP313" s="128"/>
      <c r="BQ313" s="128"/>
      <c r="BR313" s="128"/>
      <c r="BS313" s="128"/>
      <c r="BT313" s="128"/>
      <c r="BU313" s="128"/>
      <c r="BV313" s="128"/>
      <c r="BW313" s="128"/>
      <c r="BX313" s="128"/>
      <c r="BY313" s="128"/>
      <c r="BZ313" s="128"/>
      <c r="CA313" s="128"/>
      <c r="CB313" s="128"/>
      <c r="CC313" s="128"/>
      <c r="CD313" s="128"/>
      <c r="CE313" s="128"/>
      <c r="CF313" s="128"/>
      <c r="CG313" s="128"/>
      <c r="CH313" s="128"/>
      <c r="CI313" s="128"/>
      <c r="CJ313" s="128"/>
      <c r="CK313" s="128"/>
      <c r="CL313" s="128"/>
      <c r="CM313" s="128"/>
      <c r="CN313" s="128"/>
      <c r="CO313" s="128"/>
      <c r="CP313" s="128"/>
      <c r="CQ313" s="128"/>
    </row>
    <row r="314" ht="14.25" customHeight="1" spans="1:95" x14ac:dyDescent="0.25">
      <c r="A314" s="4"/>
      <c r="B314" s="131"/>
      <c r="C314" s="131"/>
      <c r="D314" s="131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  <c r="BP314" s="128"/>
      <c r="BQ314" s="128"/>
      <c r="BR314" s="128"/>
      <c r="BS314" s="128"/>
      <c r="BT314" s="128"/>
      <c r="BU314" s="128"/>
      <c r="BV314" s="128"/>
      <c r="BW314" s="128"/>
      <c r="BX314" s="128"/>
      <c r="BY314" s="128"/>
      <c r="BZ314" s="128"/>
      <c r="CA314" s="128"/>
      <c r="CB314" s="128"/>
      <c r="CC314" s="128"/>
      <c r="CD314" s="128"/>
      <c r="CE314" s="128"/>
      <c r="CF314" s="128"/>
      <c r="CG314" s="128"/>
      <c r="CH314" s="128"/>
      <c r="CI314" s="128"/>
      <c r="CJ314" s="128"/>
      <c r="CK314" s="128"/>
      <c r="CL314" s="128"/>
      <c r="CM314" s="128"/>
      <c r="CN314" s="128"/>
      <c r="CO314" s="128"/>
      <c r="CP314" s="128"/>
      <c r="CQ314" s="128"/>
    </row>
    <row r="315" ht="14.25" customHeight="1" spans="1:95" x14ac:dyDescent="0.25">
      <c r="A315" s="4"/>
      <c r="B315" s="131"/>
      <c r="C315" s="131"/>
      <c r="D315" s="131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/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  <c r="BP315" s="128"/>
      <c r="BQ315" s="128"/>
      <c r="BR315" s="128"/>
      <c r="BS315" s="128"/>
      <c r="BT315" s="128"/>
      <c r="BU315" s="128"/>
      <c r="BV315" s="128"/>
      <c r="BW315" s="128"/>
      <c r="BX315" s="128"/>
      <c r="BY315" s="128"/>
      <c r="BZ315" s="128"/>
      <c r="CA315" s="128"/>
      <c r="CB315" s="128"/>
      <c r="CC315" s="128"/>
      <c r="CD315" s="128"/>
      <c r="CE315" s="128"/>
      <c r="CF315" s="128"/>
      <c r="CG315" s="128"/>
      <c r="CH315" s="128"/>
      <c r="CI315" s="128"/>
      <c r="CJ315" s="128"/>
      <c r="CK315" s="128"/>
      <c r="CL315" s="128"/>
      <c r="CM315" s="128"/>
      <c r="CN315" s="128"/>
      <c r="CO315" s="128"/>
      <c r="CP315" s="128"/>
      <c r="CQ315" s="128"/>
    </row>
    <row r="316" ht="14.25" customHeight="1" spans="1:95" x14ac:dyDescent="0.25">
      <c r="A316" s="4"/>
      <c r="B316" s="131"/>
      <c r="C316" s="131"/>
      <c r="D316" s="131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  <c r="AP316" s="128"/>
      <c r="AQ316" s="128"/>
      <c r="AR316" s="128"/>
      <c r="AS316" s="128"/>
      <c r="AT316" s="128"/>
      <c r="AU316" s="128"/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/>
      <c r="BH316" s="128"/>
      <c r="BI316" s="128"/>
      <c r="BJ316" s="128"/>
      <c r="BK316" s="128"/>
      <c r="BL316" s="128"/>
      <c r="BM316" s="128"/>
      <c r="BN316" s="128"/>
      <c r="BO316" s="128"/>
      <c r="BP316" s="128"/>
      <c r="BQ316" s="128"/>
      <c r="BR316" s="128"/>
      <c r="BS316" s="128"/>
      <c r="BT316" s="128"/>
      <c r="BU316" s="128"/>
      <c r="BV316" s="128"/>
      <c r="BW316" s="128"/>
      <c r="BX316" s="128"/>
      <c r="BY316" s="128"/>
      <c r="BZ316" s="128"/>
      <c r="CA316" s="128"/>
      <c r="CB316" s="128"/>
      <c r="CC316" s="128"/>
      <c r="CD316" s="128"/>
      <c r="CE316" s="128"/>
      <c r="CF316" s="128"/>
      <c r="CG316" s="128"/>
      <c r="CH316" s="128"/>
      <c r="CI316" s="128"/>
      <c r="CJ316" s="128"/>
      <c r="CK316" s="128"/>
      <c r="CL316" s="128"/>
      <c r="CM316" s="128"/>
      <c r="CN316" s="128"/>
      <c r="CO316" s="128"/>
      <c r="CP316" s="128"/>
      <c r="CQ316" s="128"/>
    </row>
    <row r="317" ht="14.25" customHeight="1" spans="1:95" x14ac:dyDescent="0.25">
      <c r="A317" s="4"/>
      <c r="B317" s="131"/>
      <c r="C317" s="131"/>
      <c r="D317" s="131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/>
      <c r="AR317" s="128"/>
      <c r="AS317" s="128"/>
      <c r="AT317" s="128"/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/>
      <c r="BO317" s="128"/>
      <c r="BP317" s="128"/>
      <c r="BQ317" s="128"/>
      <c r="BR317" s="128"/>
      <c r="BS317" s="128"/>
      <c r="BT317" s="128"/>
      <c r="BU317" s="128"/>
      <c r="BV317" s="128"/>
      <c r="BW317" s="128"/>
      <c r="BX317" s="128"/>
      <c r="BY317" s="128"/>
      <c r="BZ317" s="128"/>
      <c r="CA317" s="128"/>
      <c r="CB317" s="128"/>
      <c r="CC317" s="128"/>
      <c r="CD317" s="128"/>
      <c r="CE317" s="128"/>
      <c r="CF317" s="128"/>
      <c r="CG317" s="128"/>
      <c r="CH317" s="128"/>
      <c r="CI317" s="128"/>
      <c r="CJ317" s="128"/>
      <c r="CK317" s="128"/>
      <c r="CL317" s="128"/>
      <c r="CM317" s="128"/>
      <c r="CN317" s="128"/>
      <c r="CO317" s="128"/>
      <c r="CP317" s="128"/>
      <c r="CQ317" s="128"/>
    </row>
    <row r="318" ht="14.25" customHeight="1" spans="1:95" x14ac:dyDescent="0.25">
      <c r="A318" s="4"/>
      <c r="B318" s="131"/>
      <c r="C318" s="131"/>
      <c r="D318" s="131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  <c r="AP318" s="128"/>
      <c r="AQ318" s="128"/>
      <c r="AR318" s="128"/>
      <c r="AS318" s="128"/>
      <c r="AT318" s="128"/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/>
      <c r="BH318" s="128"/>
      <c r="BI318" s="128"/>
      <c r="BJ318" s="128"/>
      <c r="BK318" s="128"/>
      <c r="BL318" s="128"/>
      <c r="BM318" s="128"/>
      <c r="BN318" s="128"/>
      <c r="BO318" s="128"/>
      <c r="BP318" s="128"/>
      <c r="BQ318" s="128"/>
      <c r="BR318" s="128"/>
      <c r="BS318" s="128"/>
      <c r="BT318" s="128"/>
      <c r="BU318" s="128"/>
      <c r="BV318" s="128"/>
      <c r="BW318" s="128"/>
      <c r="BX318" s="128"/>
      <c r="BY318" s="128"/>
      <c r="BZ318" s="128"/>
      <c r="CA318" s="128"/>
      <c r="CB318" s="128"/>
      <c r="CC318" s="128"/>
      <c r="CD318" s="128"/>
      <c r="CE318" s="128"/>
      <c r="CF318" s="128"/>
      <c r="CG318" s="128"/>
      <c r="CH318" s="128"/>
      <c r="CI318" s="128"/>
      <c r="CJ318" s="128"/>
      <c r="CK318" s="128"/>
      <c r="CL318" s="128"/>
      <c r="CM318" s="128"/>
      <c r="CN318" s="128"/>
      <c r="CO318" s="128"/>
      <c r="CP318" s="128"/>
      <c r="CQ318" s="128"/>
    </row>
    <row r="319" ht="14.25" customHeight="1" spans="1:95" x14ac:dyDescent="0.25">
      <c r="A319" s="4"/>
      <c r="B319" s="131"/>
      <c r="C319" s="131"/>
      <c r="D319" s="131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/>
      <c r="BP319" s="128"/>
      <c r="BQ319" s="128"/>
      <c r="BR319" s="128"/>
      <c r="BS319" s="128"/>
      <c r="BT319" s="128"/>
      <c r="BU319" s="128"/>
      <c r="BV319" s="128"/>
      <c r="BW319" s="128"/>
      <c r="BX319" s="128"/>
      <c r="BY319" s="128"/>
      <c r="BZ319" s="128"/>
      <c r="CA319" s="128"/>
      <c r="CB319" s="128"/>
      <c r="CC319" s="128"/>
      <c r="CD319" s="128"/>
      <c r="CE319" s="128"/>
      <c r="CF319" s="128"/>
      <c r="CG319" s="128"/>
      <c r="CH319" s="128"/>
      <c r="CI319" s="128"/>
      <c r="CJ319" s="128"/>
      <c r="CK319" s="128"/>
      <c r="CL319" s="128"/>
      <c r="CM319" s="128"/>
      <c r="CN319" s="128"/>
      <c r="CO319" s="128"/>
      <c r="CP319" s="128"/>
      <c r="CQ319" s="128"/>
    </row>
    <row r="320" ht="14.25" customHeight="1" spans="1:95" x14ac:dyDescent="0.25">
      <c r="A320" s="4"/>
      <c r="B320" s="131"/>
      <c r="C320" s="131"/>
      <c r="D320" s="131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  <c r="BP320" s="128"/>
      <c r="BQ320" s="128"/>
      <c r="BR320" s="128"/>
      <c r="BS320" s="128"/>
      <c r="BT320" s="128"/>
      <c r="BU320" s="128"/>
      <c r="BV320" s="128"/>
      <c r="BW320" s="128"/>
      <c r="BX320" s="128"/>
      <c r="BY320" s="128"/>
      <c r="BZ320" s="128"/>
      <c r="CA320" s="128"/>
      <c r="CB320" s="128"/>
      <c r="CC320" s="128"/>
      <c r="CD320" s="128"/>
      <c r="CE320" s="128"/>
      <c r="CF320" s="128"/>
      <c r="CG320" s="128"/>
      <c r="CH320" s="128"/>
      <c r="CI320" s="128"/>
      <c r="CJ320" s="128"/>
      <c r="CK320" s="128"/>
      <c r="CL320" s="128"/>
      <c r="CM320" s="128"/>
      <c r="CN320" s="128"/>
      <c r="CO320" s="128"/>
      <c r="CP320" s="128"/>
      <c r="CQ320" s="128"/>
    </row>
    <row r="321" ht="14.25" customHeight="1" spans="1:95" x14ac:dyDescent="0.25">
      <c r="A321" s="4"/>
      <c r="B321" s="131"/>
      <c r="C321" s="131"/>
      <c r="D321" s="131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  <c r="AP321" s="128"/>
      <c r="AQ321" s="128"/>
      <c r="AR321" s="128"/>
      <c r="AS321" s="128"/>
      <c r="AT321" s="128"/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  <c r="BP321" s="128"/>
      <c r="BQ321" s="128"/>
      <c r="BR321" s="128"/>
      <c r="BS321" s="128"/>
      <c r="BT321" s="128"/>
      <c r="BU321" s="128"/>
      <c r="BV321" s="128"/>
      <c r="BW321" s="128"/>
      <c r="BX321" s="128"/>
      <c r="BY321" s="128"/>
      <c r="BZ321" s="128"/>
      <c r="CA321" s="128"/>
      <c r="CB321" s="128"/>
      <c r="CC321" s="128"/>
      <c r="CD321" s="128"/>
      <c r="CE321" s="128"/>
      <c r="CF321" s="128"/>
      <c r="CG321" s="128"/>
      <c r="CH321" s="128"/>
      <c r="CI321" s="128"/>
      <c r="CJ321" s="128"/>
      <c r="CK321" s="128"/>
      <c r="CL321" s="128"/>
      <c r="CM321" s="128"/>
      <c r="CN321" s="128"/>
      <c r="CO321" s="128"/>
      <c r="CP321" s="128"/>
      <c r="CQ321" s="128"/>
    </row>
    <row r="322" ht="14.25" customHeight="1" spans="1:95" x14ac:dyDescent="0.25">
      <c r="A322" s="4"/>
      <c r="B322" s="131"/>
      <c r="C322" s="131"/>
      <c r="D322" s="131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  <c r="BP322" s="128"/>
      <c r="BQ322" s="128"/>
      <c r="BR322" s="128"/>
      <c r="BS322" s="128"/>
      <c r="BT322" s="128"/>
      <c r="BU322" s="128"/>
      <c r="BV322" s="128"/>
      <c r="BW322" s="128"/>
      <c r="BX322" s="128"/>
      <c r="BY322" s="128"/>
      <c r="BZ322" s="128"/>
      <c r="CA322" s="128"/>
      <c r="CB322" s="128"/>
      <c r="CC322" s="128"/>
      <c r="CD322" s="128"/>
      <c r="CE322" s="128"/>
      <c r="CF322" s="128"/>
      <c r="CG322" s="128"/>
      <c r="CH322" s="128"/>
      <c r="CI322" s="128"/>
      <c r="CJ322" s="128"/>
      <c r="CK322" s="128"/>
      <c r="CL322" s="128"/>
      <c r="CM322" s="128"/>
      <c r="CN322" s="128"/>
      <c r="CO322" s="128"/>
      <c r="CP322" s="128"/>
      <c r="CQ322" s="128"/>
    </row>
    <row r="323" ht="14.25" customHeight="1" spans="1:95" x14ac:dyDescent="0.25">
      <c r="A323" s="4"/>
      <c r="B323" s="131"/>
      <c r="C323" s="131"/>
      <c r="D323" s="131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  <c r="BP323" s="128"/>
      <c r="BQ323" s="128"/>
      <c r="BR323" s="128"/>
      <c r="BS323" s="128"/>
      <c r="BT323" s="128"/>
      <c r="BU323" s="128"/>
      <c r="BV323" s="128"/>
      <c r="BW323" s="128"/>
      <c r="BX323" s="128"/>
      <c r="BY323" s="128"/>
      <c r="BZ323" s="128"/>
      <c r="CA323" s="128"/>
      <c r="CB323" s="128"/>
      <c r="CC323" s="128"/>
      <c r="CD323" s="128"/>
      <c r="CE323" s="128"/>
      <c r="CF323" s="128"/>
      <c r="CG323" s="128"/>
      <c r="CH323" s="128"/>
      <c r="CI323" s="128"/>
      <c r="CJ323" s="128"/>
      <c r="CK323" s="128"/>
      <c r="CL323" s="128"/>
      <c r="CM323" s="128"/>
      <c r="CN323" s="128"/>
      <c r="CO323" s="128"/>
      <c r="CP323" s="128"/>
      <c r="CQ323" s="128"/>
    </row>
    <row r="324" ht="14.25" customHeight="1" spans="1:95" x14ac:dyDescent="0.25">
      <c r="A324" s="4"/>
      <c r="B324" s="131"/>
      <c r="C324" s="131"/>
      <c r="D324" s="131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  <c r="BP324" s="128"/>
      <c r="BQ324" s="128"/>
      <c r="BR324" s="128"/>
      <c r="BS324" s="128"/>
      <c r="BT324" s="128"/>
      <c r="BU324" s="128"/>
      <c r="BV324" s="128"/>
      <c r="BW324" s="128"/>
      <c r="BX324" s="128"/>
      <c r="BY324" s="128"/>
      <c r="BZ324" s="128"/>
      <c r="CA324" s="128"/>
      <c r="CB324" s="128"/>
      <c r="CC324" s="128"/>
      <c r="CD324" s="128"/>
      <c r="CE324" s="128"/>
      <c r="CF324" s="128"/>
      <c r="CG324" s="128"/>
      <c r="CH324" s="128"/>
      <c r="CI324" s="128"/>
      <c r="CJ324" s="128"/>
      <c r="CK324" s="128"/>
      <c r="CL324" s="128"/>
      <c r="CM324" s="128"/>
      <c r="CN324" s="128"/>
      <c r="CO324" s="128"/>
      <c r="CP324" s="128"/>
      <c r="CQ324" s="128"/>
    </row>
    <row r="325" ht="14.25" customHeight="1" spans="1:95" x14ac:dyDescent="0.25">
      <c r="A325" s="4"/>
      <c r="B325" s="131"/>
      <c r="C325" s="131"/>
      <c r="D325" s="131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/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  <c r="BP325" s="128"/>
      <c r="BQ325" s="128"/>
      <c r="BR325" s="128"/>
      <c r="BS325" s="128"/>
      <c r="BT325" s="128"/>
      <c r="BU325" s="128"/>
      <c r="BV325" s="128"/>
      <c r="BW325" s="128"/>
      <c r="BX325" s="128"/>
      <c r="BY325" s="128"/>
      <c r="BZ325" s="128"/>
      <c r="CA325" s="128"/>
      <c r="CB325" s="128"/>
      <c r="CC325" s="128"/>
      <c r="CD325" s="128"/>
      <c r="CE325" s="128"/>
      <c r="CF325" s="128"/>
      <c r="CG325" s="128"/>
      <c r="CH325" s="128"/>
      <c r="CI325" s="128"/>
      <c r="CJ325" s="128"/>
      <c r="CK325" s="128"/>
      <c r="CL325" s="128"/>
      <c r="CM325" s="128"/>
      <c r="CN325" s="128"/>
      <c r="CO325" s="128"/>
      <c r="CP325" s="128"/>
      <c r="CQ325" s="128"/>
    </row>
    <row r="326" ht="14.25" customHeight="1" spans="1:95" x14ac:dyDescent="0.25">
      <c r="A326" s="4"/>
      <c r="B326" s="131"/>
      <c r="C326" s="131"/>
      <c r="D326" s="131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/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  <c r="BP326" s="128"/>
      <c r="BQ326" s="128"/>
      <c r="BR326" s="128"/>
      <c r="BS326" s="128"/>
      <c r="BT326" s="128"/>
      <c r="BU326" s="128"/>
      <c r="BV326" s="128"/>
      <c r="BW326" s="128"/>
      <c r="BX326" s="128"/>
      <c r="BY326" s="128"/>
      <c r="BZ326" s="128"/>
      <c r="CA326" s="128"/>
      <c r="CB326" s="128"/>
      <c r="CC326" s="128"/>
      <c r="CD326" s="128"/>
      <c r="CE326" s="128"/>
      <c r="CF326" s="128"/>
      <c r="CG326" s="128"/>
      <c r="CH326" s="128"/>
      <c r="CI326" s="128"/>
      <c r="CJ326" s="128"/>
      <c r="CK326" s="128"/>
      <c r="CL326" s="128"/>
      <c r="CM326" s="128"/>
      <c r="CN326" s="128"/>
      <c r="CO326" s="128"/>
      <c r="CP326" s="128"/>
      <c r="CQ326" s="128"/>
    </row>
    <row r="327" ht="14.25" customHeight="1" spans="1:95" x14ac:dyDescent="0.25">
      <c r="A327" s="4"/>
      <c r="B327" s="131"/>
      <c r="C327" s="131"/>
      <c r="D327" s="131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  <c r="BP327" s="128"/>
      <c r="BQ327" s="128"/>
      <c r="BR327" s="128"/>
      <c r="BS327" s="128"/>
      <c r="BT327" s="128"/>
      <c r="BU327" s="128"/>
      <c r="BV327" s="128"/>
      <c r="BW327" s="128"/>
      <c r="BX327" s="128"/>
      <c r="BY327" s="128"/>
      <c r="BZ327" s="128"/>
      <c r="CA327" s="128"/>
      <c r="CB327" s="128"/>
      <c r="CC327" s="128"/>
      <c r="CD327" s="128"/>
      <c r="CE327" s="128"/>
      <c r="CF327" s="128"/>
      <c r="CG327" s="128"/>
      <c r="CH327" s="128"/>
      <c r="CI327" s="128"/>
      <c r="CJ327" s="128"/>
      <c r="CK327" s="128"/>
      <c r="CL327" s="128"/>
      <c r="CM327" s="128"/>
      <c r="CN327" s="128"/>
      <c r="CO327" s="128"/>
      <c r="CP327" s="128"/>
      <c r="CQ327" s="128"/>
    </row>
    <row r="328" ht="14.25" customHeight="1" spans="1:95" x14ac:dyDescent="0.25">
      <c r="A328" s="4"/>
      <c r="B328" s="131"/>
      <c r="C328" s="131"/>
      <c r="D328" s="131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  <c r="BP328" s="128"/>
      <c r="BQ328" s="128"/>
      <c r="BR328" s="128"/>
      <c r="BS328" s="128"/>
      <c r="BT328" s="128"/>
      <c r="BU328" s="128"/>
      <c r="BV328" s="128"/>
      <c r="BW328" s="128"/>
      <c r="BX328" s="128"/>
      <c r="BY328" s="128"/>
      <c r="BZ328" s="128"/>
      <c r="CA328" s="128"/>
      <c r="CB328" s="128"/>
      <c r="CC328" s="128"/>
      <c r="CD328" s="128"/>
      <c r="CE328" s="128"/>
      <c r="CF328" s="128"/>
      <c r="CG328" s="128"/>
      <c r="CH328" s="128"/>
      <c r="CI328" s="128"/>
      <c r="CJ328" s="128"/>
      <c r="CK328" s="128"/>
      <c r="CL328" s="128"/>
      <c r="CM328" s="128"/>
      <c r="CN328" s="128"/>
      <c r="CO328" s="128"/>
      <c r="CP328" s="128"/>
      <c r="CQ328" s="128"/>
    </row>
    <row r="329" ht="14.25" customHeight="1" spans="1:95" x14ac:dyDescent="0.25">
      <c r="A329" s="4"/>
      <c r="B329" s="131"/>
      <c r="C329" s="131"/>
      <c r="D329" s="131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/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/>
      <c r="BP329" s="128"/>
      <c r="BQ329" s="128"/>
      <c r="BR329" s="128"/>
      <c r="BS329" s="128"/>
      <c r="BT329" s="128"/>
      <c r="BU329" s="128"/>
      <c r="BV329" s="128"/>
      <c r="BW329" s="128"/>
      <c r="BX329" s="128"/>
      <c r="BY329" s="128"/>
      <c r="BZ329" s="128"/>
      <c r="CA329" s="128"/>
      <c r="CB329" s="128"/>
      <c r="CC329" s="128"/>
      <c r="CD329" s="128"/>
      <c r="CE329" s="128"/>
      <c r="CF329" s="128"/>
      <c r="CG329" s="128"/>
      <c r="CH329" s="128"/>
      <c r="CI329" s="128"/>
      <c r="CJ329" s="128"/>
      <c r="CK329" s="128"/>
      <c r="CL329" s="128"/>
      <c r="CM329" s="128"/>
      <c r="CN329" s="128"/>
      <c r="CO329" s="128"/>
      <c r="CP329" s="128"/>
      <c r="CQ329" s="128"/>
    </row>
    <row r="330" ht="14.25" customHeight="1" spans="1:95" x14ac:dyDescent="0.25">
      <c r="A330" s="4"/>
      <c r="B330" s="131"/>
      <c r="C330" s="131"/>
      <c r="D330" s="131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  <c r="BP330" s="128"/>
      <c r="BQ330" s="128"/>
      <c r="BR330" s="128"/>
      <c r="BS330" s="128"/>
      <c r="BT330" s="128"/>
      <c r="BU330" s="128"/>
      <c r="BV330" s="128"/>
      <c r="BW330" s="128"/>
      <c r="BX330" s="128"/>
      <c r="BY330" s="128"/>
      <c r="BZ330" s="128"/>
      <c r="CA330" s="128"/>
      <c r="CB330" s="128"/>
      <c r="CC330" s="128"/>
      <c r="CD330" s="128"/>
      <c r="CE330" s="128"/>
      <c r="CF330" s="128"/>
      <c r="CG330" s="128"/>
      <c r="CH330" s="128"/>
      <c r="CI330" s="128"/>
      <c r="CJ330" s="128"/>
      <c r="CK330" s="128"/>
      <c r="CL330" s="128"/>
      <c r="CM330" s="128"/>
      <c r="CN330" s="128"/>
      <c r="CO330" s="128"/>
      <c r="CP330" s="128"/>
      <c r="CQ330" s="128"/>
    </row>
    <row r="331" ht="14.25" customHeight="1" spans="1:95" x14ac:dyDescent="0.25">
      <c r="A331" s="4"/>
      <c r="B331" s="131"/>
      <c r="C331" s="131"/>
      <c r="D331" s="131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/>
      <c r="BI331" s="128"/>
      <c r="BJ331" s="128"/>
      <c r="BK331" s="128"/>
      <c r="BL331" s="128"/>
      <c r="BM331" s="128"/>
      <c r="BN331" s="128"/>
      <c r="BO331" s="128"/>
      <c r="BP331" s="128"/>
      <c r="BQ331" s="128"/>
      <c r="BR331" s="128"/>
      <c r="BS331" s="128"/>
      <c r="BT331" s="128"/>
      <c r="BU331" s="128"/>
      <c r="BV331" s="128"/>
      <c r="BW331" s="128"/>
      <c r="BX331" s="128"/>
      <c r="BY331" s="128"/>
      <c r="BZ331" s="128"/>
      <c r="CA331" s="128"/>
      <c r="CB331" s="128"/>
      <c r="CC331" s="128"/>
      <c r="CD331" s="128"/>
      <c r="CE331" s="128"/>
      <c r="CF331" s="128"/>
      <c r="CG331" s="128"/>
      <c r="CH331" s="128"/>
      <c r="CI331" s="128"/>
      <c r="CJ331" s="128"/>
      <c r="CK331" s="128"/>
      <c r="CL331" s="128"/>
      <c r="CM331" s="128"/>
      <c r="CN331" s="128"/>
      <c r="CO331" s="128"/>
      <c r="CP331" s="128"/>
      <c r="CQ331" s="128"/>
    </row>
    <row r="332" ht="14.25" customHeight="1" spans="1:95" x14ac:dyDescent="0.25">
      <c r="A332" s="4"/>
      <c r="B332" s="131"/>
      <c r="C332" s="131"/>
      <c r="D332" s="131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  <c r="AP332" s="128"/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/>
      <c r="BI332" s="128"/>
      <c r="BJ332" s="128"/>
      <c r="BK332" s="128"/>
      <c r="BL332" s="128"/>
      <c r="BM332" s="128"/>
      <c r="BN332" s="128"/>
      <c r="BO332" s="128"/>
      <c r="BP332" s="128"/>
      <c r="BQ332" s="128"/>
      <c r="BR332" s="128"/>
      <c r="BS332" s="128"/>
      <c r="BT332" s="128"/>
      <c r="BU332" s="128"/>
      <c r="BV332" s="128"/>
      <c r="BW332" s="128"/>
      <c r="BX332" s="128"/>
      <c r="BY332" s="128"/>
      <c r="BZ332" s="128"/>
      <c r="CA332" s="128"/>
      <c r="CB332" s="128"/>
      <c r="CC332" s="128"/>
      <c r="CD332" s="128"/>
      <c r="CE332" s="128"/>
      <c r="CF332" s="128"/>
      <c r="CG332" s="128"/>
      <c r="CH332" s="128"/>
      <c r="CI332" s="128"/>
      <c r="CJ332" s="128"/>
      <c r="CK332" s="128"/>
      <c r="CL332" s="128"/>
      <c r="CM332" s="128"/>
      <c r="CN332" s="128"/>
      <c r="CO332" s="128"/>
      <c r="CP332" s="128"/>
      <c r="CQ332" s="128"/>
    </row>
    <row r="333" ht="14.25" customHeight="1" spans="1:95" x14ac:dyDescent="0.25">
      <c r="A333" s="4"/>
      <c r="B333" s="131"/>
      <c r="C333" s="131"/>
      <c r="D333" s="131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/>
      <c r="BP333" s="128"/>
      <c r="BQ333" s="128"/>
      <c r="BR333" s="128"/>
      <c r="BS333" s="128"/>
      <c r="BT333" s="128"/>
      <c r="BU333" s="128"/>
      <c r="BV333" s="128"/>
      <c r="BW333" s="128"/>
      <c r="BX333" s="128"/>
      <c r="BY333" s="128"/>
      <c r="BZ333" s="128"/>
      <c r="CA333" s="128"/>
      <c r="CB333" s="128"/>
      <c r="CC333" s="128"/>
      <c r="CD333" s="128"/>
      <c r="CE333" s="128"/>
      <c r="CF333" s="128"/>
      <c r="CG333" s="128"/>
      <c r="CH333" s="128"/>
      <c r="CI333" s="128"/>
      <c r="CJ333" s="128"/>
      <c r="CK333" s="128"/>
      <c r="CL333" s="128"/>
      <c r="CM333" s="128"/>
      <c r="CN333" s="128"/>
      <c r="CO333" s="128"/>
      <c r="CP333" s="128"/>
      <c r="CQ333" s="128"/>
    </row>
    <row r="334" ht="14.25" customHeight="1" spans="1:95" x14ac:dyDescent="0.25">
      <c r="A334" s="4"/>
      <c r="B334" s="131"/>
      <c r="C334" s="131"/>
      <c r="D334" s="131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/>
      <c r="BI334" s="128"/>
      <c r="BJ334" s="128"/>
      <c r="BK334" s="128"/>
      <c r="BL334" s="128"/>
      <c r="BM334" s="128"/>
      <c r="BN334" s="128"/>
      <c r="BO334" s="128"/>
      <c r="BP334" s="128"/>
      <c r="BQ334" s="128"/>
      <c r="BR334" s="128"/>
      <c r="BS334" s="128"/>
      <c r="BT334" s="128"/>
      <c r="BU334" s="128"/>
      <c r="BV334" s="128"/>
      <c r="BW334" s="128"/>
      <c r="BX334" s="128"/>
      <c r="BY334" s="128"/>
      <c r="BZ334" s="128"/>
      <c r="CA334" s="128"/>
      <c r="CB334" s="128"/>
      <c r="CC334" s="128"/>
      <c r="CD334" s="128"/>
      <c r="CE334" s="128"/>
      <c r="CF334" s="128"/>
      <c r="CG334" s="128"/>
      <c r="CH334" s="128"/>
      <c r="CI334" s="128"/>
      <c r="CJ334" s="128"/>
      <c r="CK334" s="128"/>
      <c r="CL334" s="128"/>
      <c r="CM334" s="128"/>
      <c r="CN334" s="128"/>
      <c r="CO334" s="128"/>
      <c r="CP334" s="128"/>
      <c r="CQ334" s="128"/>
    </row>
    <row r="335" ht="14.25" customHeight="1" spans="1:95" x14ac:dyDescent="0.25">
      <c r="A335" s="4"/>
      <c r="B335" s="131"/>
      <c r="C335" s="131"/>
      <c r="D335" s="131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128"/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/>
      <c r="BI335" s="128"/>
      <c r="BJ335" s="128"/>
      <c r="BK335" s="128"/>
      <c r="BL335" s="128"/>
      <c r="BM335" s="128"/>
      <c r="BN335" s="128"/>
      <c r="BO335" s="128"/>
      <c r="BP335" s="128"/>
      <c r="BQ335" s="128"/>
      <c r="BR335" s="128"/>
      <c r="BS335" s="128"/>
      <c r="BT335" s="128"/>
      <c r="BU335" s="128"/>
      <c r="BV335" s="128"/>
      <c r="BW335" s="128"/>
      <c r="BX335" s="128"/>
      <c r="BY335" s="128"/>
      <c r="BZ335" s="128"/>
      <c r="CA335" s="128"/>
      <c r="CB335" s="128"/>
      <c r="CC335" s="128"/>
      <c r="CD335" s="128"/>
      <c r="CE335" s="128"/>
      <c r="CF335" s="128"/>
      <c r="CG335" s="128"/>
      <c r="CH335" s="128"/>
      <c r="CI335" s="128"/>
      <c r="CJ335" s="128"/>
      <c r="CK335" s="128"/>
      <c r="CL335" s="128"/>
      <c r="CM335" s="128"/>
      <c r="CN335" s="128"/>
      <c r="CO335" s="128"/>
      <c r="CP335" s="128"/>
      <c r="CQ335" s="128"/>
    </row>
    <row r="336" ht="14.25" customHeight="1" spans="1:95" x14ac:dyDescent="0.25">
      <c r="A336" s="4"/>
      <c r="B336" s="131"/>
      <c r="C336" s="131"/>
      <c r="D336" s="131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  <c r="AP336" s="128"/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/>
      <c r="BI336" s="128"/>
      <c r="BJ336" s="128"/>
      <c r="BK336" s="128"/>
      <c r="BL336" s="128"/>
      <c r="BM336" s="128"/>
      <c r="BN336" s="128"/>
      <c r="BO336" s="128"/>
      <c r="BP336" s="128"/>
      <c r="BQ336" s="128"/>
      <c r="BR336" s="128"/>
      <c r="BS336" s="128"/>
      <c r="BT336" s="128"/>
      <c r="BU336" s="128"/>
      <c r="BV336" s="128"/>
      <c r="BW336" s="128"/>
      <c r="BX336" s="128"/>
      <c r="BY336" s="128"/>
      <c r="BZ336" s="128"/>
      <c r="CA336" s="128"/>
      <c r="CB336" s="128"/>
      <c r="CC336" s="128"/>
      <c r="CD336" s="128"/>
      <c r="CE336" s="128"/>
      <c r="CF336" s="128"/>
      <c r="CG336" s="128"/>
      <c r="CH336" s="128"/>
      <c r="CI336" s="128"/>
      <c r="CJ336" s="128"/>
      <c r="CK336" s="128"/>
      <c r="CL336" s="128"/>
      <c r="CM336" s="128"/>
      <c r="CN336" s="128"/>
      <c r="CO336" s="128"/>
      <c r="CP336" s="128"/>
      <c r="CQ336" s="128"/>
    </row>
    <row r="337" ht="14.25" customHeight="1" spans="1:95" x14ac:dyDescent="0.25">
      <c r="A337" s="4"/>
      <c r="B337" s="131"/>
      <c r="C337" s="131"/>
      <c r="D337" s="131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128"/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  <c r="BP337" s="128"/>
      <c r="BQ337" s="128"/>
      <c r="BR337" s="128"/>
      <c r="BS337" s="128"/>
      <c r="BT337" s="128"/>
      <c r="BU337" s="128"/>
      <c r="BV337" s="128"/>
      <c r="BW337" s="128"/>
      <c r="BX337" s="128"/>
      <c r="BY337" s="128"/>
      <c r="BZ337" s="128"/>
      <c r="CA337" s="128"/>
      <c r="CB337" s="128"/>
      <c r="CC337" s="128"/>
      <c r="CD337" s="128"/>
      <c r="CE337" s="128"/>
      <c r="CF337" s="128"/>
      <c r="CG337" s="128"/>
      <c r="CH337" s="128"/>
      <c r="CI337" s="128"/>
      <c r="CJ337" s="128"/>
      <c r="CK337" s="128"/>
      <c r="CL337" s="128"/>
      <c r="CM337" s="128"/>
      <c r="CN337" s="128"/>
      <c r="CO337" s="128"/>
      <c r="CP337" s="128"/>
      <c r="CQ337" s="128"/>
    </row>
    <row r="338" ht="14.25" customHeight="1" spans="1:95" x14ac:dyDescent="0.25">
      <c r="A338" s="4"/>
      <c r="B338" s="131"/>
      <c r="C338" s="131"/>
      <c r="D338" s="131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  <c r="AP338" s="128"/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  <c r="BP338" s="128"/>
      <c r="BQ338" s="128"/>
      <c r="BR338" s="128"/>
      <c r="BS338" s="128"/>
      <c r="BT338" s="128"/>
      <c r="BU338" s="128"/>
      <c r="BV338" s="128"/>
      <c r="BW338" s="128"/>
      <c r="BX338" s="128"/>
      <c r="BY338" s="128"/>
      <c r="BZ338" s="128"/>
      <c r="CA338" s="128"/>
      <c r="CB338" s="128"/>
      <c r="CC338" s="128"/>
      <c r="CD338" s="128"/>
      <c r="CE338" s="128"/>
      <c r="CF338" s="128"/>
      <c r="CG338" s="128"/>
      <c r="CH338" s="128"/>
      <c r="CI338" s="128"/>
      <c r="CJ338" s="128"/>
      <c r="CK338" s="128"/>
      <c r="CL338" s="128"/>
      <c r="CM338" s="128"/>
      <c r="CN338" s="128"/>
      <c r="CO338" s="128"/>
      <c r="CP338" s="128"/>
      <c r="CQ338" s="128"/>
    </row>
    <row r="339" ht="14.25" customHeight="1" spans="1:95" x14ac:dyDescent="0.25">
      <c r="A339" s="4"/>
      <c r="B339" s="131"/>
      <c r="C339" s="131"/>
      <c r="D339" s="131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  <c r="BP339" s="128"/>
      <c r="BQ339" s="128"/>
      <c r="BR339" s="128"/>
      <c r="BS339" s="128"/>
      <c r="BT339" s="128"/>
      <c r="BU339" s="128"/>
      <c r="BV339" s="128"/>
      <c r="BW339" s="128"/>
      <c r="BX339" s="128"/>
      <c r="BY339" s="128"/>
      <c r="BZ339" s="128"/>
      <c r="CA339" s="128"/>
      <c r="CB339" s="128"/>
      <c r="CC339" s="128"/>
      <c r="CD339" s="128"/>
      <c r="CE339" s="128"/>
      <c r="CF339" s="128"/>
      <c r="CG339" s="128"/>
      <c r="CH339" s="128"/>
      <c r="CI339" s="128"/>
      <c r="CJ339" s="128"/>
      <c r="CK339" s="128"/>
      <c r="CL339" s="128"/>
      <c r="CM339" s="128"/>
      <c r="CN339" s="128"/>
      <c r="CO339" s="128"/>
      <c r="CP339" s="128"/>
      <c r="CQ339" s="128"/>
    </row>
    <row r="340" ht="14.25" customHeight="1" spans="1:95" x14ac:dyDescent="0.25">
      <c r="A340" s="4"/>
      <c r="B340" s="131"/>
      <c r="C340" s="131"/>
      <c r="D340" s="131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  <c r="BP340" s="128"/>
      <c r="BQ340" s="128"/>
      <c r="BR340" s="128"/>
      <c r="BS340" s="128"/>
      <c r="BT340" s="128"/>
      <c r="BU340" s="128"/>
      <c r="BV340" s="128"/>
      <c r="BW340" s="128"/>
      <c r="BX340" s="128"/>
      <c r="BY340" s="128"/>
      <c r="BZ340" s="128"/>
      <c r="CA340" s="128"/>
      <c r="CB340" s="128"/>
      <c r="CC340" s="128"/>
      <c r="CD340" s="128"/>
      <c r="CE340" s="128"/>
      <c r="CF340" s="128"/>
      <c r="CG340" s="128"/>
      <c r="CH340" s="128"/>
      <c r="CI340" s="128"/>
      <c r="CJ340" s="128"/>
      <c r="CK340" s="128"/>
      <c r="CL340" s="128"/>
      <c r="CM340" s="128"/>
      <c r="CN340" s="128"/>
      <c r="CO340" s="128"/>
      <c r="CP340" s="128"/>
      <c r="CQ340" s="128"/>
    </row>
    <row r="341" ht="14.25" customHeight="1" spans="1:95" x14ac:dyDescent="0.25">
      <c r="A341" s="4"/>
      <c r="B341" s="131"/>
      <c r="C341" s="131"/>
      <c r="D341" s="131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  <c r="AP341" s="128"/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  <c r="BP341" s="128"/>
      <c r="BQ341" s="128"/>
      <c r="BR341" s="128"/>
      <c r="BS341" s="128"/>
      <c r="BT341" s="128"/>
      <c r="BU341" s="128"/>
      <c r="BV341" s="128"/>
      <c r="BW341" s="128"/>
      <c r="BX341" s="128"/>
      <c r="BY341" s="128"/>
      <c r="BZ341" s="128"/>
      <c r="CA341" s="128"/>
      <c r="CB341" s="128"/>
      <c r="CC341" s="128"/>
      <c r="CD341" s="128"/>
      <c r="CE341" s="128"/>
      <c r="CF341" s="128"/>
      <c r="CG341" s="128"/>
      <c r="CH341" s="128"/>
      <c r="CI341" s="128"/>
      <c r="CJ341" s="128"/>
      <c r="CK341" s="128"/>
      <c r="CL341" s="128"/>
      <c r="CM341" s="128"/>
      <c r="CN341" s="128"/>
      <c r="CO341" s="128"/>
      <c r="CP341" s="128"/>
      <c r="CQ341" s="128"/>
    </row>
    <row r="342" ht="14.25" customHeight="1" spans="1:95" x14ac:dyDescent="0.25">
      <c r="A342" s="4"/>
      <c r="B342" s="131"/>
      <c r="C342" s="131"/>
      <c r="D342" s="131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  <c r="AP342" s="128"/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/>
      <c r="BM342" s="128"/>
      <c r="BN342" s="128"/>
      <c r="BO342" s="128"/>
      <c r="BP342" s="128"/>
      <c r="BQ342" s="128"/>
      <c r="BR342" s="128"/>
      <c r="BS342" s="128"/>
      <c r="BT342" s="128"/>
      <c r="BU342" s="128"/>
      <c r="BV342" s="128"/>
      <c r="BW342" s="128"/>
      <c r="BX342" s="128"/>
      <c r="BY342" s="128"/>
      <c r="BZ342" s="128"/>
      <c r="CA342" s="128"/>
      <c r="CB342" s="128"/>
      <c r="CC342" s="128"/>
      <c r="CD342" s="128"/>
      <c r="CE342" s="128"/>
      <c r="CF342" s="128"/>
      <c r="CG342" s="128"/>
      <c r="CH342" s="128"/>
      <c r="CI342" s="128"/>
      <c r="CJ342" s="128"/>
      <c r="CK342" s="128"/>
      <c r="CL342" s="128"/>
      <c r="CM342" s="128"/>
      <c r="CN342" s="128"/>
      <c r="CO342" s="128"/>
      <c r="CP342" s="128"/>
      <c r="CQ342" s="128"/>
    </row>
    <row r="343" ht="14.25" customHeight="1" spans="1:95" x14ac:dyDescent="0.25">
      <c r="A343" s="4"/>
      <c r="B343" s="131"/>
      <c r="C343" s="131"/>
      <c r="D343" s="131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  <c r="BP343" s="128"/>
      <c r="BQ343" s="128"/>
      <c r="BR343" s="128"/>
      <c r="BS343" s="128"/>
      <c r="BT343" s="128"/>
      <c r="BU343" s="128"/>
      <c r="BV343" s="128"/>
      <c r="BW343" s="128"/>
      <c r="BX343" s="128"/>
      <c r="BY343" s="128"/>
      <c r="BZ343" s="128"/>
      <c r="CA343" s="128"/>
      <c r="CB343" s="128"/>
      <c r="CC343" s="128"/>
      <c r="CD343" s="128"/>
      <c r="CE343" s="128"/>
      <c r="CF343" s="128"/>
      <c r="CG343" s="128"/>
      <c r="CH343" s="128"/>
      <c r="CI343" s="128"/>
      <c r="CJ343" s="128"/>
      <c r="CK343" s="128"/>
      <c r="CL343" s="128"/>
      <c r="CM343" s="128"/>
      <c r="CN343" s="128"/>
      <c r="CO343" s="128"/>
      <c r="CP343" s="128"/>
      <c r="CQ343" s="128"/>
    </row>
    <row r="344" ht="14.25" customHeight="1" spans="1:95" x14ac:dyDescent="0.25">
      <c r="A344" s="4"/>
      <c r="B344" s="131"/>
      <c r="C344" s="131"/>
      <c r="D344" s="131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  <c r="BP344" s="128"/>
      <c r="BQ344" s="128"/>
      <c r="BR344" s="128"/>
      <c r="BS344" s="128"/>
      <c r="BT344" s="128"/>
      <c r="BU344" s="128"/>
      <c r="BV344" s="128"/>
      <c r="BW344" s="128"/>
      <c r="BX344" s="128"/>
      <c r="BY344" s="128"/>
      <c r="BZ344" s="128"/>
      <c r="CA344" s="128"/>
      <c r="CB344" s="128"/>
      <c r="CC344" s="128"/>
      <c r="CD344" s="128"/>
      <c r="CE344" s="128"/>
      <c r="CF344" s="128"/>
      <c r="CG344" s="128"/>
      <c r="CH344" s="128"/>
      <c r="CI344" s="128"/>
      <c r="CJ344" s="128"/>
      <c r="CK344" s="128"/>
      <c r="CL344" s="128"/>
      <c r="CM344" s="128"/>
      <c r="CN344" s="128"/>
      <c r="CO344" s="128"/>
      <c r="CP344" s="128"/>
      <c r="CQ344" s="128"/>
    </row>
    <row r="345" ht="14.25" customHeight="1" spans="1:95" x14ac:dyDescent="0.25">
      <c r="A345" s="4"/>
      <c r="B345" s="131"/>
      <c r="C345" s="131"/>
      <c r="D345" s="131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  <c r="BP345" s="128"/>
      <c r="BQ345" s="128"/>
      <c r="BR345" s="128"/>
      <c r="BS345" s="128"/>
      <c r="BT345" s="128"/>
      <c r="BU345" s="128"/>
      <c r="BV345" s="128"/>
      <c r="BW345" s="128"/>
      <c r="BX345" s="128"/>
      <c r="BY345" s="128"/>
      <c r="BZ345" s="128"/>
      <c r="CA345" s="128"/>
      <c r="CB345" s="128"/>
      <c r="CC345" s="128"/>
      <c r="CD345" s="128"/>
      <c r="CE345" s="128"/>
      <c r="CF345" s="128"/>
      <c r="CG345" s="128"/>
      <c r="CH345" s="128"/>
      <c r="CI345" s="128"/>
      <c r="CJ345" s="128"/>
      <c r="CK345" s="128"/>
      <c r="CL345" s="128"/>
      <c r="CM345" s="128"/>
      <c r="CN345" s="128"/>
      <c r="CO345" s="128"/>
      <c r="CP345" s="128"/>
      <c r="CQ345" s="128"/>
    </row>
    <row r="346" ht="14.25" customHeight="1" spans="1:95" x14ac:dyDescent="0.25">
      <c r="A346" s="4"/>
      <c r="B346" s="131"/>
      <c r="C346" s="131"/>
      <c r="D346" s="131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  <c r="BP346" s="128"/>
      <c r="BQ346" s="128"/>
      <c r="BR346" s="128"/>
      <c r="BS346" s="128"/>
      <c r="BT346" s="128"/>
      <c r="BU346" s="128"/>
      <c r="BV346" s="128"/>
      <c r="BW346" s="128"/>
      <c r="BX346" s="128"/>
      <c r="BY346" s="128"/>
      <c r="BZ346" s="128"/>
      <c r="CA346" s="128"/>
      <c r="CB346" s="128"/>
      <c r="CC346" s="128"/>
      <c r="CD346" s="128"/>
      <c r="CE346" s="128"/>
      <c r="CF346" s="128"/>
      <c r="CG346" s="128"/>
      <c r="CH346" s="128"/>
      <c r="CI346" s="128"/>
      <c r="CJ346" s="128"/>
      <c r="CK346" s="128"/>
      <c r="CL346" s="128"/>
      <c r="CM346" s="128"/>
      <c r="CN346" s="128"/>
      <c r="CO346" s="128"/>
      <c r="CP346" s="128"/>
      <c r="CQ346" s="128"/>
    </row>
    <row r="347" ht="14.25" customHeight="1" spans="1:95" x14ac:dyDescent="0.25">
      <c r="A347" s="4"/>
      <c r="B347" s="131"/>
      <c r="C347" s="131"/>
      <c r="D347" s="131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  <c r="BP347" s="128"/>
      <c r="BQ347" s="128"/>
      <c r="BR347" s="128"/>
      <c r="BS347" s="128"/>
      <c r="BT347" s="128"/>
      <c r="BU347" s="128"/>
      <c r="BV347" s="128"/>
      <c r="BW347" s="128"/>
      <c r="BX347" s="128"/>
      <c r="BY347" s="128"/>
      <c r="BZ347" s="128"/>
      <c r="CA347" s="128"/>
      <c r="CB347" s="128"/>
      <c r="CC347" s="128"/>
      <c r="CD347" s="128"/>
      <c r="CE347" s="128"/>
      <c r="CF347" s="128"/>
      <c r="CG347" s="128"/>
      <c r="CH347" s="128"/>
      <c r="CI347" s="128"/>
      <c r="CJ347" s="128"/>
      <c r="CK347" s="128"/>
      <c r="CL347" s="128"/>
      <c r="CM347" s="128"/>
      <c r="CN347" s="128"/>
      <c r="CO347" s="128"/>
      <c r="CP347" s="128"/>
      <c r="CQ347" s="128"/>
    </row>
    <row r="348" ht="14.25" customHeight="1" spans="1:95" x14ac:dyDescent="0.25">
      <c r="A348" s="4"/>
      <c r="B348" s="131"/>
      <c r="C348" s="131"/>
      <c r="D348" s="131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  <c r="AP348" s="128"/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/>
      <c r="BM348" s="128"/>
      <c r="BN348" s="128"/>
      <c r="BO348" s="128"/>
      <c r="BP348" s="128"/>
      <c r="BQ348" s="128"/>
      <c r="BR348" s="128"/>
      <c r="BS348" s="128"/>
      <c r="BT348" s="128"/>
      <c r="BU348" s="128"/>
      <c r="BV348" s="128"/>
      <c r="BW348" s="128"/>
      <c r="BX348" s="128"/>
      <c r="BY348" s="128"/>
      <c r="BZ348" s="128"/>
      <c r="CA348" s="128"/>
      <c r="CB348" s="128"/>
      <c r="CC348" s="128"/>
      <c r="CD348" s="128"/>
      <c r="CE348" s="128"/>
      <c r="CF348" s="128"/>
      <c r="CG348" s="128"/>
      <c r="CH348" s="128"/>
      <c r="CI348" s="128"/>
      <c r="CJ348" s="128"/>
      <c r="CK348" s="128"/>
      <c r="CL348" s="128"/>
      <c r="CM348" s="128"/>
      <c r="CN348" s="128"/>
      <c r="CO348" s="128"/>
      <c r="CP348" s="128"/>
      <c r="CQ348" s="128"/>
    </row>
    <row r="349" ht="14.25" customHeight="1" spans="1:95" x14ac:dyDescent="0.25">
      <c r="A349" s="4"/>
      <c r="B349" s="131"/>
      <c r="C349" s="131"/>
      <c r="D349" s="131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  <c r="BP349" s="128"/>
      <c r="BQ349" s="128"/>
      <c r="BR349" s="128"/>
      <c r="BS349" s="128"/>
      <c r="BT349" s="128"/>
      <c r="BU349" s="128"/>
      <c r="BV349" s="128"/>
      <c r="BW349" s="128"/>
      <c r="BX349" s="128"/>
      <c r="BY349" s="128"/>
      <c r="BZ349" s="128"/>
      <c r="CA349" s="128"/>
      <c r="CB349" s="128"/>
      <c r="CC349" s="128"/>
      <c r="CD349" s="128"/>
      <c r="CE349" s="128"/>
      <c r="CF349" s="128"/>
      <c r="CG349" s="128"/>
      <c r="CH349" s="128"/>
      <c r="CI349" s="128"/>
      <c r="CJ349" s="128"/>
      <c r="CK349" s="128"/>
      <c r="CL349" s="128"/>
      <c r="CM349" s="128"/>
      <c r="CN349" s="128"/>
      <c r="CO349" s="128"/>
      <c r="CP349" s="128"/>
      <c r="CQ349" s="128"/>
    </row>
    <row r="350" ht="14.25" customHeight="1" spans="1:95" x14ac:dyDescent="0.25">
      <c r="A350" s="4"/>
      <c r="B350" s="131"/>
      <c r="C350" s="131"/>
      <c r="D350" s="131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  <c r="BP350" s="128"/>
      <c r="BQ350" s="128"/>
      <c r="BR350" s="128"/>
      <c r="BS350" s="128"/>
      <c r="BT350" s="128"/>
      <c r="BU350" s="128"/>
      <c r="BV350" s="128"/>
      <c r="BW350" s="128"/>
      <c r="BX350" s="128"/>
      <c r="BY350" s="128"/>
      <c r="BZ350" s="128"/>
      <c r="CA350" s="128"/>
      <c r="CB350" s="128"/>
      <c r="CC350" s="128"/>
      <c r="CD350" s="128"/>
      <c r="CE350" s="128"/>
      <c r="CF350" s="128"/>
      <c r="CG350" s="128"/>
      <c r="CH350" s="128"/>
      <c r="CI350" s="128"/>
      <c r="CJ350" s="128"/>
      <c r="CK350" s="128"/>
      <c r="CL350" s="128"/>
      <c r="CM350" s="128"/>
      <c r="CN350" s="128"/>
      <c r="CO350" s="128"/>
      <c r="CP350" s="128"/>
      <c r="CQ350" s="128"/>
    </row>
    <row r="351" ht="14.25" customHeight="1" spans="1:95" x14ac:dyDescent="0.25">
      <c r="A351" s="4"/>
      <c r="B351" s="131"/>
      <c r="C351" s="131"/>
      <c r="D351" s="131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  <c r="BP351" s="128"/>
      <c r="BQ351" s="128"/>
      <c r="BR351" s="128"/>
      <c r="BS351" s="128"/>
      <c r="BT351" s="128"/>
      <c r="BU351" s="128"/>
      <c r="BV351" s="128"/>
      <c r="BW351" s="128"/>
      <c r="BX351" s="128"/>
      <c r="BY351" s="128"/>
      <c r="BZ351" s="128"/>
      <c r="CA351" s="128"/>
      <c r="CB351" s="128"/>
      <c r="CC351" s="128"/>
      <c r="CD351" s="128"/>
      <c r="CE351" s="128"/>
      <c r="CF351" s="128"/>
      <c r="CG351" s="128"/>
      <c r="CH351" s="128"/>
      <c r="CI351" s="128"/>
      <c r="CJ351" s="128"/>
      <c r="CK351" s="128"/>
      <c r="CL351" s="128"/>
      <c r="CM351" s="128"/>
      <c r="CN351" s="128"/>
      <c r="CO351" s="128"/>
      <c r="CP351" s="128"/>
      <c r="CQ351" s="128"/>
    </row>
    <row r="352" ht="14.25" customHeight="1" spans="1:95" x14ac:dyDescent="0.25">
      <c r="A352" s="4"/>
      <c r="B352" s="131"/>
      <c r="C352" s="131"/>
      <c r="D352" s="131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  <c r="BP352" s="128"/>
      <c r="BQ352" s="128"/>
      <c r="BR352" s="128"/>
      <c r="BS352" s="128"/>
      <c r="BT352" s="128"/>
      <c r="BU352" s="128"/>
      <c r="BV352" s="128"/>
      <c r="BW352" s="128"/>
      <c r="BX352" s="128"/>
      <c r="BY352" s="128"/>
      <c r="BZ352" s="128"/>
      <c r="CA352" s="128"/>
      <c r="CB352" s="128"/>
      <c r="CC352" s="128"/>
      <c r="CD352" s="128"/>
      <c r="CE352" s="128"/>
      <c r="CF352" s="128"/>
      <c r="CG352" s="128"/>
      <c r="CH352" s="128"/>
      <c r="CI352" s="128"/>
      <c r="CJ352" s="128"/>
      <c r="CK352" s="128"/>
      <c r="CL352" s="128"/>
      <c r="CM352" s="128"/>
      <c r="CN352" s="128"/>
      <c r="CO352" s="128"/>
      <c r="CP352" s="128"/>
      <c r="CQ352" s="128"/>
    </row>
    <row r="353" ht="14.25" customHeight="1" spans="1:95" x14ac:dyDescent="0.25">
      <c r="A353" s="4"/>
      <c r="B353" s="131"/>
      <c r="C353" s="131"/>
      <c r="D353" s="131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  <c r="BP353" s="128"/>
      <c r="BQ353" s="128"/>
      <c r="BR353" s="128"/>
      <c r="BS353" s="128"/>
      <c r="BT353" s="128"/>
      <c r="BU353" s="128"/>
      <c r="BV353" s="128"/>
      <c r="BW353" s="128"/>
      <c r="BX353" s="128"/>
      <c r="BY353" s="128"/>
      <c r="BZ353" s="128"/>
      <c r="CA353" s="128"/>
      <c r="CB353" s="128"/>
      <c r="CC353" s="128"/>
      <c r="CD353" s="128"/>
      <c r="CE353" s="128"/>
      <c r="CF353" s="128"/>
      <c r="CG353" s="128"/>
      <c r="CH353" s="128"/>
      <c r="CI353" s="128"/>
      <c r="CJ353" s="128"/>
      <c r="CK353" s="128"/>
      <c r="CL353" s="128"/>
      <c r="CM353" s="128"/>
      <c r="CN353" s="128"/>
      <c r="CO353" s="128"/>
      <c r="CP353" s="128"/>
      <c r="CQ353" s="128"/>
    </row>
    <row r="354" ht="14.25" customHeight="1" spans="1:95" x14ac:dyDescent="0.25">
      <c r="A354" s="4"/>
      <c r="B354" s="131"/>
      <c r="C354" s="131"/>
      <c r="D354" s="131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  <c r="BP354" s="128"/>
      <c r="BQ354" s="128"/>
      <c r="BR354" s="128"/>
      <c r="BS354" s="128"/>
      <c r="BT354" s="128"/>
      <c r="BU354" s="128"/>
      <c r="BV354" s="128"/>
      <c r="BW354" s="128"/>
      <c r="BX354" s="128"/>
      <c r="BY354" s="128"/>
      <c r="BZ354" s="128"/>
      <c r="CA354" s="128"/>
      <c r="CB354" s="128"/>
      <c r="CC354" s="128"/>
      <c r="CD354" s="128"/>
      <c r="CE354" s="128"/>
      <c r="CF354" s="128"/>
      <c r="CG354" s="128"/>
      <c r="CH354" s="128"/>
      <c r="CI354" s="128"/>
      <c r="CJ354" s="128"/>
      <c r="CK354" s="128"/>
      <c r="CL354" s="128"/>
      <c r="CM354" s="128"/>
      <c r="CN354" s="128"/>
      <c r="CO354" s="128"/>
      <c r="CP354" s="128"/>
      <c r="CQ354" s="128"/>
    </row>
    <row r="355" ht="14.25" customHeight="1" spans="1:95" x14ac:dyDescent="0.25">
      <c r="A355" s="4"/>
      <c r="B355" s="131"/>
      <c r="C355" s="131"/>
      <c r="D355" s="131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  <c r="BP355" s="128"/>
      <c r="BQ355" s="128"/>
      <c r="BR355" s="128"/>
      <c r="BS355" s="128"/>
      <c r="BT355" s="128"/>
      <c r="BU355" s="128"/>
      <c r="BV355" s="128"/>
      <c r="BW355" s="128"/>
      <c r="BX355" s="128"/>
      <c r="BY355" s="128"/>
      <c r="BZ355" s="128"/>
      <c r="CA355" s="128"/>
      <c r="CB355" s="128"/>
      <c r="CC355" s="128"/>
      <c r="CD355" s="128"/>
      <c r="CE355" s="128"/>
      <c r="CF355" s="128"/>
      <c r="CG355" s="128"/>
      <c r="CH355" s="128"/>
      <c r="CI355" s="128"/>
      <c r="CJ355" s="128"/>
      <c r="CK355" s="128"/>
      <c r="CL355" s="128"/>
      <c r="CM355" s="128"/>
      <c r="CN355" s="128"/>
      <c r="CO355" s="128"/>
      <c r="CP355" s="128"/>
      <c r="CQ355" s="128"/>
    </row>
    <row r="356" ht="14.25" customHeight="1" spans="1:95" x14ac:dyDescent="0.25">
      <c r="A356" s="4"/>
      <c r="B356" s="131"/>
      <c r="C356" s="131"/>
      <c r="D356" s="131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  <c r="BP356" s="128"/>
      <c r="BQ356" s="128"/>
      <c r="BR356" s="128"/>
      <c r="BS356" s="128"/>
      <c r="BT356" s="128"/>
      <c r="BU356" s="128"/>
      <c r="BV356" s="128"/>
      <c r="BW356" s="128"/>
      <c r="BX356" s="128"/>
      <c r="BY356" s="128"/>
      <c r="BZ356" s="128"/>
      <c r="CA356" s="128"/>
      <c r="CB356" s="128"/>
      <c r="CC356" s="128"/>
      <c r="CD356" s="128"/>
      <c r="CE356" s="128"/>
      <c r="CF356" s="128"/>
      <c r="CG356" s="128"/>
      <c r="CH356" s="128"/>
      <c r="CI356" s="128"/>
      <c r="CJ356" s="128"/>
      <c r="CK356" s="128"/>
      <c r="CL356" s="128"/>
      <c r="CM356" s="128"/>
      <c r="CN356" s="128"/>
      <c r="CO356" s="128"/>
      <c r="CP356" s="128"/>
      <c r="CQ356" s="128"/>
    </row>
    <row r="357" ht="14.25" customHeight="1" spans="1:95" x14ac:dyDescent="0.25">
      <c r="A357" s="4"/>
      <c r="B357" s="131"/>
      <c r="C357" s="131"/>
      <c r="D357" s="131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  <c r="BP357" s="128"/>
      <c r="BQ357" s="128"/>
      <c r="BR357" s="128"/>
      <c r="BS357" s="128"/>
      <c r="BT357" s="128"/>
      <c r="BU357" s="128"/>
      <c r="BV357" s="128"/>
      <c r="BW357" s="128"/>
      <c r="BX357" s="128"/>
      <c r="BY357" s="128"/>
      <c r="BZ357" s="128"/>
      <c r="CA357" s="128"/>
      <c r="CB357" s="128"/>
      <c r="CC357" s="128"/>
      <c r="CD357" s="128"/>
      <c r="CE357" s="128"/>
      <c r="CF357" s="128"/>
      <c r="CG357" s="128"/>
      <c r="CH357" s="128"/>
      <c r="CI357" s="128"/>
      <c r="CJ357" s="128"/>
      <c r="CK357" s="128"/>
      <c r="CL357" s="128"/>
      <c r="CM357" s="128"/>
      <c r="CN357" s="128"/>
      <c r="CO357" s="128"/>
      <c r="CP357" s="128"/>
      <c r="CQ357" s="128"/>
    </row>
    <row r="358" ht="14.25" customHeight="1" spans="1:95" x14ac:dyDescent="0.25">
      <c r="A358" s="4"/>
      <c r="B358" s="131"/>
      <c r="C358" s="131"/>
      <c r="D358" s="131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  <c r="AP358" s="128"/>
      <c r="AQ358" s="128"/>
      <c r="AR358" s="128"/>
      <c r="AS358" s="128"/>
      <c r="AT358" s="128"/>
      <c r="AU358" s="128"/>
      <c r="AV358" s="128"/>
      <c r="AW358" s="128"/>
      <c r="AX358" s="128"/>
      <c r="AY358" s="128"/>
      <c r="AZ358" s="128"/>
      <c r="BA358" s="128"/>
      <c r="BB358" s="128"/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/>
      <c r="BP358" s="128"/>
      <c r="BQ358" s="128"/>
      <c r="BR358" s="128"/>
      <c r="BS358" s="128"/>
      <c r="BT358" s="128"/>
      <c r="BU358" s="128"/>
      <c r="BV358" s="128"/>
      <c r="BW358" s="128"/>
      <c r="BX358" s="128"/>
      <c r="BY358" s="128"/>
      <c r="BZ358" s="128"/>
      <c r="CA358" s="128"/>
      <c r="CB358" s="128"/>
      <c r="CC358" s="128"/>
      <c r="CD358" s="128"/>
      <c r="CE358" s="128"/>
      <c r="CF358" s="128"/>
      <c r="CG358" s="128"/>
      <c r="CH358" s="128"/>
      <c r="CI358" s="128"/>
      <c r="CJ358" s="128"/>
      <c r="CK358" s="128"/>
      <c r="CL358" s="128"/>
      <c r="CM358" s="128"/>
      <c r="CN358" s="128"/>
      <c r="CO358" s="128"/>
      <c r="CP358" s="128"/>
      <c r="CQ358" s="128"/>
    </row>
    <row r="359" ht="14.25" customHeight="1" spans="1:95" x14ac:dyDescent="0.25">
      <c r="A359" s="4"/>
      <c r="B359" s="131"/>
      <c r="C359" s="131"/>
      <c r="D359" s="131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  <c r="AP359" s="128"/>
      <c r="AQ359" s="128"/>
      <c r="AR359" s="128"/>
      <c r="AS359" s="128"/>
      <c r="AT359" s="128"/>
      <c r="AU359" s="128"/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/>
      <c r="BI359" s="128"/>
      <c r="BJ359" s="128"/>
      <c r="BK359" s="128"/>
      <c r="BL359" s="128"/>
      <c r="BM359" s="128"/>
      <c r="BN359" s="128"/>
      <c r="BO359" s="128"/>
      <c r="BP359" s="128"/>
      <c r="BQ359" s="128"/>
      <c r="BR359" s="128"/>
      <c r="BS359" s="128"/>
      <c r="BT359" s="128"/>
      <c r="BU359" s="128"/>
      <c r="BV359" s="128"/>
      <c r="BW359" s="128"/>
      <c r="BX359" s="128"/>
      <c r="BY359" s="128"/>
      <c r="BZ359" s="128"/>
      <c r="CA359" s="128"/>
      <c r="CB359" s="128"/>
      <c r="CC359" s="128"/>
      <c r="CD359" s="128"/>
      <c r="CE359" s="128"/>
      <c r="CF359" s="128"/>
      <c r="CG359" s="128"/>
      <c r="CH359" s="128"/>
      <c r="CI359" s="128"/>
      <c r="CJ359" s="128"/>
      <c r="CK359" s="128"/>
      <c r="CL359" s="128"/>
      <c r="CM359" s="128"/>
      <c r="CN359" s="128"/>
      <c r="CO359" s="128"/>
      <c r="CP359" s="128"/>
      <c r="CQ359" s="128"/>
    </row>
    <row r="360" ht="14.25" customHeight="1" spans="1:95" x14ac:dyDescent="0.25">
      <c r="A360" s="4"/>
      <c r="B360" s="131"/>
      <c r="C360" s="131"/>
      <c r="D360" s="131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  <c r="AP360" s="128"/>
      <c r="AQ360" s="128"/>
      <c r="AR360" s="128"/>
      <c r="AS360" s="128"/>
      <c r="AT360" s="128"/>
      <c r="AU360" s="128"/>
      <c r="AV360" s="128"/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/>
      <c r="BP360" s="128"/>
      <c r="BQ360" s="128"/>
      <c r="BR360" s="128"/>
      <c r="BS360" s="128"/>
      <c r="BT360" s="128"/>
      <c r="BU360" s="128"/>
      <c r="BV360" s="128"/>
      <c r="BW360" s="128"/>
      <c r="BX360" s="128"/>
      <c r="BY360" s="128"/>
      <c r="BZ360" s="128"/>
      <c r="CA360" s="128"/>
      <c r="CB360" s="128"/>
      <c r="CC360" s="128"/>
      <c r="CD360" s="128"/>
      <c r="CE360" s="128"/>
      <c r="CF360" s="128"/>
      <c r="CG360" s="128"/>
      <c r="CH360" s="128"/>
      <c r="CI360" s="128"/>
      <c r="CJ360" s="128"/>
      <c r="CK360" s="128"/>
      <c r="CL360" s="128"/>
      <c r="CM360" s="128"/>
      <c r="CN360" s="128"/>
      <c r="CO360" s="128"/>
      <c r="CP360" s="128"/>
      <c r="CQ360" s="128"/>
    </row>
    <row r="361" ht="14.25" customHeight="1" spans="1:95" x14ac:dyDescent="0.25">
      <c r="A361" s="4"/>
      <c r="B361" s="131"/>
      <c r="C361" s="131"/>
      <c r="D361" s="131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  <c r="BP361" s="128"/>
      <c r="BQ361" s="128"/>
      <c r="BR361" s="128"/>
      <c r="BS361" s="128"/>
      <c r="BT361" s="128"/>
      <c r="BU361" s="128"/>
      <c r="BV361" s="128"/>
      <c r="BW361" s="128"/>
      <c r="BX361" s="128"/>
      <c r="BY361" s="128"/>
      <c r="BZ361" s="128"/>
      <c r="CA361" s="128"/>
      <c r="CB361" s="128"/>
      <c r="CC361" s="128"/>
      <c r="CD361" s="128"/>
      <c r="CE361" s="128"/>
      <c r="CF361" s="128"/>
      <c r="CG361" s="128"/>
      <c r="CH361" s="128"/>
      <c r="CI361" s="128"/>
      <c r="CJ361" s="128"/>
      <c r="CK361" s="128"/>
      <c r="CL361" s="128"/>
      <c r="CM361" s="128"/>
      <c r="CN361" s="128"/>
      <c r="CO361" s="128"/>
      <c r="CP361" s="128"/>
      <c r="CQ361" s="128"/>
    </row>
    <row r="362" ht="14.25" customHeight="1" spans="1:95" x14ac:dyDescent="0.25">
      <c r="A362" s="4"/>
      <c r="B362" s="131"/>
      <c r="C362" s="131"/>
      <c r="D362" s="131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  <c r="BP362" s="128"/>
      <c r="BQ362" s="128"/>
      <c r="BR362" s="128"/>
      <c r="BS362" s="128"/>
      <c r="BT362" s="128"/>
      <c r="BU362" s="128"/>
      <c r="BV362" s="128"/>
      <c r="BW362" s="128"/>
      <c r="BX362" s="128"/>
      <c r="BY362" s="128"/>
      <c r="BZ362" s="128"/>
      <c r="CA362" s="128"/>
      <c r="CB362" s="128"/>
      <c r="CC362" s="128"/>
      <c r="CD362" s="128"/>
      <c r="CE362" s="128"/>
      <c r="CF362" s="128"/>
      <c r="CG362" s="128"/>
      <c r="CH362" s="128"/>
      <c r="CI362" s="128"/>
      <c r="CJ362" s="128"/>
      <c r="CK362" s="128"/>
      <c r="CL362" s="128"/>
      <c r="CM362" s="128"/>
      <c r="CN362" s="128"/>
      <c r="CO362" s="128"/>
      <c r="CP362" s="128"/>
      <c r="CQ362" s="128"/>
    </row>
    <row r="363" ht="14.25" customHeight="1" spans="1:95" x14ac:dyDescent="0.25">
      <c r="A363" s="4"/>
      <c r="B363" s="131"/>
      <c r="C363" s="131"/>
      <c r="D363" s="131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  <c r="BP363" s="128"/>
      <c r="BQ363" s="128"/>
      <c r="BR363" s="128"/>
      <c r="BS363" s="128"/>
      <c r="BT363" s="128"/>
      <c r="BU363" s="128"/>
      <c r="BV363" s="128"/>
      <c r="BW363" s="128"/>
      <c r="BX363" s="128"/>
      <c r="BY363" s="128"/>
      <c r="BZ363" s="128"/>
      <c r="CA363" s="128"/>
      <c r="CB363" s="128"/>
      <c r="CC363" s="128"/>
      <c r="CD363" s="128"/>
      <c r="CE363" s="128"/>
      <c r="CF363" s="128"/>
      <c r="CG363" s="128"/>
      <c r="CH363" s="128"/>
      <c r="CI363" s="128"/>
      <c r="CJ363" s="128"/>
      <c r="CK363" s="128"/>
      <c r="CL363" s="128"/>
      <c r="CM363" s="128"/>
      <c r="CN363" s="128"/>
      <c r="CO363" s="128"/>
      <c r="CP363" s="128"/>
      <c r="CQ363" s="128"/>
    </row>
    <row r="364" ht="14.25" customHeight="1" spans="1:95" x14ac:dyDescent="0.25">
      <c r="A364" s="4"/>
      <c r="B364" s="131"/>
      <c r="C364" s="131"/>
      <c r="D364" s="131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/>
      <c r="AR364" s="128"/>
      <c r="AS364" s="128"/>
      <c r="AT364" s="128"/>
      <c r="AU364" s="128"/>
      <c r="AV364" s="128"/>
      <c r="AW364" s="128"/>
      <c r="AX364" s="128"/>
      <c r="AY364" s="128"/>
      <c r="AZ364" s="128"/>
      <c r="BA364" s="128"/>
      <c r="BB364" s="128"/>
      <c r="BC364" s="128"/>
      <c r="BD364" s="128"/>
      <c r="BE364" s="128"/>
      <c r="BF364" s="128"/>
      <c r="BG364" s="128"/>
      <c r="BH364" s="128"/>
      <c r="BI364" s="128"/>
      <c r="BJ364" s="128"/>
      <c r="BK364" s="128"/>
      <c r="BL364" s="128"/>
      <c r="BM364" s="128"/>
      <c r="BN364" s="128"/>
      <c r="BO364" s="128"/>
      <c r="BP364" s="128"/>
      <c r="BQ364" s="128"/>
      <c r="BR364" s="128"/>
      <c r="BS364" s="128"/>
      <c r="BT364" s="128"/>
      <c r="BU364" s="128"/>
      <c r="BV364" s="128"/>
      <c r="BW364" s="128"/>
      <c r="BX364" s="128"/>
      <c r="BY364" s="128"/>
      <c r="BZ364" s="128"/>
      <c r="CA364" s="128"/>
      <c r="CB364" s="128"/>
      <c r="CC364" s="128"/>
      <c r="CD364" s="128"/>
      <c r="CE364" s="128"/>
      <c r="CF364" s="128"/>
      <c r="CG364" s="128"/>
      <c r="CH364" s="128"/>
      <c r="CI364" s="128"/>
      <c r="CJ364" s="128"/>
      <c r="CK364" s="128"/>
      <c r="CL364" s="128"/>
      <c r="CM364" s="128"/>
      <c r="CN364" s="128"/>
      <c r="CO364" s="128"/>
      <c r="CP364" s="128"/>
      <c r="CQ364" s="128"/>
    </row>
    <row r="365" ht="14.25" customHeight="1" spans="1:95" x14ac:dyDescent="0.25">
      <c r="A365" s="4"/>
      <c r="B365" s="131"/>
      <c r="C365" s="131"/>
      <c r="D365" s="131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  <c r="BP365" s="128"/>
      <c r="BQ365" s="128"/>
      <c r="BR365" s="128"/>
      <c r="BS365" s="128"/>
      <c r="BT365" s="128"/>
      <c r="BU365" s="128"/>
      <c r="BV365" s="128"/>
      <c r="BW365" s="128"/>
      <c r="BX365" s="128"/>
      <c r="BY365" s="128"/>
      <c r="BZ365" s="128"/>
      <c r="CA365" s="128"/>
      <c r="CB365" s="128"/>
      <c r="CC365" s="128"/>
      <c r="CD365" s="128"/>
      <c r="CE365" s="128"/>
      <c r="CF365" s="128"/>
      <c r="CG365" s="128"/>
      <c r="CH365" s="128"/>
      <c r="CI365" s="128"/>
      <c r="CJ365" s="128"/>
      <c r="CK365" s="128"/>
      <c r="CL365" s="128"/>
      <c r="CM365" s="128"/>
      <c r="CN365" s="128"/>
      <c r="CO365" s="128"/>
      <c r="CP365" s="128"/>
      <c r="CQ365" s="128"/>
    </row>
    <row r="366" ht="14.25" customHeight="1" spans="1:95" x14ac:dyDescent="0.25">
      <c r="A366" s="4"/>
      <c r="B366" s="131"/>
      <c r="C366" s="131"/>
      <c r="D366" s="131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/>
      <c r="AS366" s="128"/>
      <c r="AT366" s="128"/>
      <c r="AU366" s="128"/>
      <c r="AV366" s="128"/>
      <c r="AW366" s="128"/>
      <c r="AX366" s="128"/>
      <c r="AY366" s="128"/>
      <c r="AZ366" s="128"/>
      <c r="BA366" s="128"/>
      <c r="BB366" s="128"/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  <c r="BP366" s="128"/>
      <c r="BQ366" s="128"/>
      <c r="BR366" s="128"/>
      <c r="BS366" s="128"/>
      <c r="BT366" s="128"/>
      <c r="BU366" s="128"/>
      <c r="BV366" s="128"/>
      <c r="BW366" s="128"/>
      <c r="BX366" s="128"/>
      <c r="BY366" s="128"/>
      <c r="BZ366" s="128"/>
      <c r="CA366" s="128"/>
      <c r="CB366" s="128"/>
      <c r="CC366" s="128"/>
      <c r="CD366" s="128"/>
      <c r="CE366" s="128"/>
      <c r="CF366" s="128"/>
      <c r="CG366" s="128"/>
      <c r="CH366" s="128"/>
      <c r="CI366" s="128"/>
      <c r="CJ366" s="128"/>
      <c r="CK366" s="128"/>
      <c r="CL366" s="128"/>
      <c r="CM366" s="128"/>
      <c r="CN366" s="128"/>
      <c r="CO366" s="128"/>
      <c r="CP366" s="128"/>
      <c r="CQ366" s="128"/>
    </row>
    <row r="367" ht="14.25" customHeight="1" spans="1:95" x14ac:dyDescent="0.25">
      <c r="A367" s="4"/>
      <c r="B367" s="131"/>
      <c r="C367" s="131"/>
      <c r="D367" s="131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  <c r="BP367" s="128"/>
      <c r="BQ367" s="128"/>
      <c r="BR367" s="128"/>
      <c r="BS367" s="128"/>
      <c r="BT367" s="128"/>
      <c r="BU367" s="128"/>
      <c r="BV367" s="128"/>
      <c r="BW367" s="128"/>
      <c r="BX367" s="128"/>
      <c r="BY367" s="128"/>
      <c r="BZ367" s="128"/>
      <c r="CA367" s="128"/>
      <c r="CB367" s="128"/>
      <c r="CC367" s="128"/>
      <c r="CD367" s="128"/>
      <c r="CE367" s="128"/>
      <c r="CF367" s="128"/>
      <c r="CG367" s="128"/>
      <c r="CH367" s="128"/>
      <c r="CI367" s="128"/>
      <c r="CJ367" s="128"/>
      <c r="CK367" s="128"/>
      <c r="CL367" s="128"/>
      <c r="CM367" s="128"/>
      <c r="CN367" s="128"/>
      <c r="CO367" s="128"/>
      <c r="CP367" s="128"/>
      <c r="CQ367" s="128"/>
    </row>
    <row r="368" ht="14.25" customHeight="1" spans="1:95" x14ac:dyDescent="0.25">
      <c r="A368" s="4"/>
      <c r="B368" s="131"/>
      <c r="C368" s="131"/>
      <c r="D368" s="131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  <c r="BP368" s="128"/>
      <c r="BQ368" s="128"/>
      <c r="BR368" s="128"/>
      <c r="BS368" s="128"/>
      <c r="BT368" s="128"/>
      <c r="BU368" s="128"/>
      <c r="BV368" s="128"/>
      <c r="BW368" s="128"/>
      <c r="BX368" s="128"/>
      <c r="BY368" s="128"/>
      <c r="BZ368" s="128"/>
      <c r="CA368" s="128"/>
      <c r="CB368" s="128"/>
      <c r="CC368" s="128"/>
      <c r="CD368" s="128"/>
      <c r="CE368" s="128"/>
      <c r="CF368" s="128"/>
      <c r="CG368" s="128"/>
      <c r="CH368" s="128"/>
      <c r="CI368" s="128"/>
      <c r="CJ368" s="128"/>
      <c r="CK368" s="128"/>
      <c r="CL368" s="128"/>
      <c r="CM368" s="128"/>
      <c r="CN368" s="128"/>
      <c r="CO368" s="128"/>
      <c r="CP368" s="128"/>
      <c r="CQ368" s="128"/>
    </row>
    <row r="369" ht="14.25" customHeight="1" spans="1:95" x14ac:dyDescent="0.25">
      <c r="A369" s="4"/>
      <c r="B369" s="131"/>
      <c r="C369" s="131"/>
      <c r="D369" s="131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  <c r="BP369" s="128"/>
      <c r="BQ369" s="128"/>
      <c r="BR369" s="128"/>
      <c r="BS369" s="128"/>
      <c r="BT369" s="128"/>
      <c r="BU369" s="128"/>
      <c r="BV369" s="128"/>
      <c r="BW369" s="128"/>
      <c r="BX369" s="128"/>
      <c r="BY369" s="128"/>
      <c r="BZ369" s="128"/>
      <c r="CA369" s="128"/>
      <c r="CB369" s="128"/>
      <c r="CC369" s="128"/>
      <c r="CD369" s="128"/>
      <c r="CE369" s="128"/>
      <c r="CF369" s="128"/>
      <c r="CG369" s="128"/>
      <c r="CH369" s="128"/>
      <c r="CI369" s="128"/>
      <c r="CJ369" s="128"/>
      <c r="CK369" s="128"/>
      <c r="CL369" s="128"/>
      <c r="CM369" s="128"/>
      <c r="CN369" s="128"/>
      <c r="CO369" s="128"/>
      <c r="CP369" s="128"/>
      <c r="CQ369" s="128"/>
    </row>
    <row r="370" ht="14.25" customHeight="1" spans="1:95" x14ac:dyDescent="0.25">
      <c r="A370" s="4"/>
      <c r="B370" s="131"/>
      <c r="C370" s="131"/>
      <c r="D370" s="131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  <c r="BP370" s="128"/>
      <c r="BQ370" s="128"/>
      <c r="BR370" s="128"/>
      <c r="BS370" s="128"/>
      <c r="BT370" s="128"/>
      <c r="BU370" s="128"/>
      <c r="BV370" s="128"/>
      <c r="BW370" s="128"/>
      <c r="BX370" s="128"/>
      <c r="BY370" s="128"/>
      <c r="BZ370" s="128"/>
      <c r="CA370" s="128"/>
      <c r="CB370" s="128"/>
      <c r="CC370" s="128"/>
      <c r="CD370" s="128"/>
      <c r="CE370" s="128"/>
      <c r="CF370" s="128"/>
      <c r="CG370" s="128"/>
      <c r="CH370" s="128"/>
      <c r="CI370" s="128"/>
      <c r="CJ370" s="128"/>
      <c r="CK370" s="128"/>
      <c r="CL370" s="128"/>
      <c r="CM370" s="128"/>
      <c r="CN370" s="128"/>
      <c r="CO370" s="128"/>
      <c r="CP370" s="128"/>
      <c r="CQ370" s="128"/>
    </row>
    <row r="371" ht="14.25" customHeight="1" spans="1:95" x14ac:dyDescent="0.25">
      <c r="A371" s="4"/>
      <c r="B371" s="131"/>
      <c r="C371" s="131"/>
      <c r="D371" s="131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/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/>
      <c r="BI371" s="128"/>
      <c r="BJ371" s="128"/>
      <c r="BK371" s="128"/>
      <c r="BL371" s="128"/>
      <c r="BM371" s="128"/>
      <c r="BN371" s="128"/>
      <c r="BO371" s="128"/>
      <c r="BP371" s="128"/>
      <c r="BQ371" s="128"/>
      <c r="BR371" s="128"/>
      <c r="BS371" s="128"/>
      <c r="BT371" s="128"/>
      <c r="BU371" s="128"/>
      <c r="BV371" s="128"/>
      <c r="BW371" s="128"/>
      <c r="BX371" s="128"/>
      <c r="BY371" s="128"/>
      <c r="BZ371" s="128"/>
      <c r="CA371" s="128"/>
      <c r="CB371" s="128"/>
      <c r="CC371" s="128"/>
      <c r="CD371" s="128"/>
      <c r="CE371" s="128"/>
      <c r="CF371" s="128"/>
      <c r="CG371" s="128"/>
      <c r="CH371" s="128"/>
      <c r="CI371" s="128"/>
      <c r="CJ371" s="128"/>
      <c r="CK371" s="128"/>
      <c r="CL371" s="128"/>
      <c r="CM371" s="128"/>
      <c r="CN371" s="128"/>
      <c r="CO371" s="128"/>
      <c r="CP371" s="128"/>
      <c r="CQ371" s="128"/>
    </row>
    <row r="372" ht="14.25" customHeight="1" spans="1:95" x14ac:dyDescent="0.25">
      <c r="A372" s="4"/>
      <c r="B372" s="131"/>
      <c r="C372" s="131"/>
      <c r="D372" s="131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  <c r="BP372" s="128"/>
      <c r="BQ372" s="128"/>
      <c r="BR372" s="128"/>
      <c r="BS372" s="128"/>
      <c r="BT372" s="128"/>
      <c r="BU372" s="128"/>
      <c r="BV372" s="128"/>
      <c r="BW372" s="128"/>
      <c r="BX372" s="128"/>
      <c r="BY372" s="128"/>
      <c r="BZ372" s="128"/>
      <c r="CA372" s="128"/>
      <c r="CB372" s="128"/>
      <c r="CC372" s="128"/>
      <c r="CD372" s="128"/>
      <c r="CE372" s="128"/>
      <c r="CF372" s="128"/>
      <c r="CG372" s="128"/>
      <c r="CH372" s="128"/>
      <c r="CI372" s="128"/>
      <c r="CJ372" s="128"/>
      <c r="CK372" s="128"/>
      <c r="CL372" s="128"/>
      <c r="CM372" s="128"/>
      <c r="CN372" s="128"/>
      <c r="CO372" s="128"/>
      <c r="CP372" s="128"/>
      <c r="CQ372" s="128"/>
    </row>
    <row r="373" ht="14.25" customHeight="1" spans="1:95" x14ac:dyDescent="0.25">
      <c r="A373" s="4"/>
      <c r="B373" s="131"/>
      <c r="C373" s="131"/>
      <c r="D373" s="131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  <c r="BP373" s="128"/>
      <c r="BQ373" s="128"/>
      <c r="BR373" s="128"/>
      <c r="BS373" s="128"/>
      <c r="BT373" s="128"/>
      <c r="BU373" s="128"/>
      <c r="BV373" s="128"/>
      <c r="BW373" s="128"/>
      <c r="BX373" s="128"/>
      <c r="BY373" s="128"/>
      <c r="BZ373" s="128"/>
      <c r="CA373" s="128"/>
      <c r="CB373" s="128"/>
      <c r="CC373" s="128"/>
      <c r="CD373" s="128"/>
      <c r="CE373" s="128"/>
      <c r="CF373" s="128"/>
      <c r="CG373" s="128"/>
      <c r="CH373" s="128"/>
      <c r="CI373" s="128"/>
      <c r="CJ373" s="128"/>
      <c r="CK373" s="128"/>
      <c r="CL373" s="128"/>
      <c r="CM373" s="128"/>
      <c r="CN373" s="128"/>
      <c r="CO373" s="128"/>
      <c r="CP373" s="128"/>
      <c r="CQ373" s="128"/>
    </row>
    <row r="374" ht="14.25" customHeight="1" spans="1:95" x14ac:dyDescent="0.25">
      <c r="A374" s="4"/>
      <c r="B374" s="131"/>
      <c r="C374" s="131"/>
      <c r="D374" s="131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  <c r="BP374" s="128"/>
      <c r="BQ374" s="128"/>
      <c r="BR374" s="128"/>
      <c r="BS374" s="128"/>
      <c r="BT374" s="128"/>
      <c r="BU374" s="128"/>
      <c r="BV374" s="128"/>
      <c r="BW374" s="128"/>
      <c r="BX374" s="128"/>
      <c r="BY374" s="128"/>
      <c r="BZ374" s="128"/>
      <c r="CA374" s="128"/>
      <c r="CB374" s="128"/>
      <c r="CC374" s="128"/>
      <c r="CD374" s="128"/>
      <c r="CE374" s="128"/>
      <c r="CF374" s="128"/>
      <c r="CG374" s="128"/>
      <c r="CH374" s="128"/>
      <c r="CI374" s="128"/>
      <c r="CJ374" s="128"/>
      <c r="CK374" s="128"/>
      <c r="CL374" s="128"/>
      <c r="CM374" s="128"/>
      <c r="CN374" s="128"/>
      <c r="CO374" s="128"/>
      <c r="CP374" s="128"/>
      <c r="CQ374" s="128"/>
    </row>
    <row r="375" ht="14.25" customHeight="1" spans="1:95" x14ac:dyDescent="0.25">
      <c r="A375" s="4"/>
      <c r="B375" s="131"/>
      <c r="C375" s="131"/>
      <c r="D375" s="131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  <c r="BP375" s="128"/>
      <c r="BQ375" s="128"/>
      <c r="BR375" s="128"/>
      <c r="BS375" s="128"/>
      <c r="BT375" s="128"/>
      <c r="BU375" s="128"/>
      <c r="BV375" s="128"/>
      <c r="BW375" s="128"/>
      <c r="BX375" s="128"/>
      <c r="BY375" s="128"/>
      <c r="BZ375" s="128"/>
      <c r="CA375" s="128"/>
      <c r="CB375" s="128"/>
      <c r="CC375" s="128"/>
      <c r="CD375" s="128"/>
      <c r="CE375" s="128"/>
      <c r="CF375" s="128"/>
      <c r="CG375" s="128"/>
      <c r="CH375" s="128"/>
      <c r="CI375" s="128"/>
      <c r="CJ375" s="128"/>
      <c r="CK375" s="128"/>
      <c r="CL375" s="128"/>
      <c r="CM375" s="128"/>
      <c r="CN375" s="128"/>
      <c r="CO375" s="128"/>
      <c r="CP375" s="128"/>
      <c r="CQ375" s="128"/>
    </row>
    <row r="376" ht="14.25" customHeight="1" spans="1:95" x14ac:dyDescent="0.25">
      <c r="A376" s="4"/>
      <c r="B376" s="131"/>
      <c r="C376" s="131"/>
      <c r="D376" s="131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  <c r="BP376" s="128"/>
      <c r="BQ376" s="128"/>
      <c r="BR376" s="128"/>
      <c r="BS376" s="128"/>
      <c r="BT376" s="128"/>
      <c r="BU376" s="128"/>
      <c r="BV376" s="128"/>
      <c r="BW376" s="128"/>
      <c r="BX376" s="128"/>
      <c r="BY376" s="128"/>
      <c r="BZ376" s="128"/>
      <c r="CA376" s="128"/>
      <c r="CB376" s="128"/>
      <c r="CC376" s="128"/>
      <c r="CD376" s="128"/>
      <c r="CE376" s="128"/>
      <c r="CF376" s="128"/>
      <c r="CG376" s="128"/>
      <c r="CH376" s="128"/>
      <c r="CI376" s="128"/>
      <c r="CJ376" s="128"/>
      <c r="CK376" s="128"/>
      <c r="CL376" s="128"/>
      <c r="CM376" s="128"/>
      <c r="CN376" s="128"/>
      <c r="CO376" s="128"/>
      <c r="CP376" s="128"/>
      <c r="CQ376" s="128"/>
    </row>
    <row r="377" ht="14.25" customHeight="1" spans="1:95" x14ac:dyDescent="0.25">
      <c r="A377" s="4"/>
      <c r="B377" s="131"/>
      <c r="C377" s="131"/>
      <c r="D377" s="131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  <c r="BP377" s="128"/>
      <c r="BQ377" s="128"/>
      <c r="BR377" s="128"/>
      <c r="BS377" s="128"/>
      <c r="BT377" s="128"/>
      <c r="BU377" s="128"/>
      <c r="BV377" s="128"/>
      <c r="BW377" s="128"/>
      <c r="BX377" s="128"/>
      <c r="BY377" s="128"/>
      <c r="BZ377" s="128"/>
      <c r="CA377" s="128"/>
      <c r="CB377" s="128"/>
      <c r="CC377" s="128"/>
      <c r="CD377" s="128"/>
      <c r="CE377" s="128"/>
      <c r="CF377" s="128"/>
      <c r="CG377" s="128"/>
      <c r="CH377" s="128"/>
      <c r="CI377" s="128"/>
      <c r="CJ377" s="128"/>
      <c r="CK377" s="128"/>
      <c r="CL377" s="128"/>
      <c r="CM377" s="128"/>
      <c r="CN377" s="128"/>
      <c r="CO377" s="128"/>
      <c r="CP377" s="128"/>
      <c r="CQ377" s="128"/>
    </row>
    <row r="378" ht="14.25" customHeight="1" spans="1:95" x14ac:dyDescent="0.25">
      <c r="A378" s="4"/>
      <c r="B378" s="131"/>
      <c r="C378" s="131"/>
      <c r="D378" s="131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  <c r="BP378" s="128"/>
      <c r="BQ378" s="128"/>
      <c r="BR378" s="128"/>
      <c r="BS378" s="128"/>
      <c r="BT378" s="128"/>
      <c r="BU378" s="128"/>
      <c r="BV378" s="128"/>
      <c r="BW378" s="128"/>
      <c r="BX378" s="128"/>
      <c r="BY378" s="128"/>
      <c r="BZ378" s="128"/>
      <c r="CA378" s="128"/>
      <c r="CB378" s="128"/>
      <c r="CC378" s="128"/>
      <c r="CD378" s="128"/>
      <c r="CE378" s="128"/>
      <c r="CF378" s="128"/>
      <c r="CG378" s="128"/>
      <c r="CH378" s="128"/>
      <c r="CI378" s="128"/>
      <c r="CJ378" s="128"/>
      <c r="CK378" s="128"/>
      <c r="CL378" s="128"/>
      <c r="CM378" s="128"/>
      <c r="CN378" s="128"/>
      <c r="CO378" s="128"/>
      <c r="CP378" s="128"/>
      <c r="CQ378" s="128"/>
    </row>
    <row r="379" ht="14.25" customHeight="1" spans="1:95" x14ac:dyDescent="0.25">
      <c r="A379" s="4"/>
      <c r="B379" s="131"/>
      <c r="C379" s="131"/>
      <c r="D379" s="131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/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  <c r="BP379" s="128"/>
      <c r="BQ379" s="128"/>
      <c r="BR379" s="128"/>
      <c r="BS379" s="128"/>
      <c r="BT379" s="128"/>
      <c r="BU379" s="128"/>
      <c r="BV379" s="128"/>
      <c r="BW379" s="128"/>
      <c r="BX379" s="128"/>
      <c r="BY379" s="128"/>
      <c r="BZ379" s="128"/>
      <c r="CA379" s="128"/>
      <c r="CB379" s="128"/>
      <c r="CC379" s="128"/>
      <c r="CD379" s="128"/>
      <c r="CE379" s="128"/>
      <c r="CF379" s="128"/>
      <c r="CG379" s="128"/>
      <c r="CH379" s="128"/>
      <c r="CI379" s="128"/>
      <c r="CJ379" s="128"/>
      <c r="CK379" s="128"/>
      <c r="CL379" s="128"/>
      <c r="CM379" s="128"/>
      <c r="CN379" s="128"/>
      <c r="CO379" s="128"/>
      <c r="CP379" s="128"/>
      <c r="CQ379" s="128"/>
    </row>
    <row r="380" ht="14.25" customHeight="1" spans="1:95" x14ac:dyDescent="0.25">
      <c r="A380" s="4"/>
      <c r="B380" s="131"/>
      <c r="C380" s="131"/>
      <c r="D380" s="131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  <c r="BP380" s="128"/>
      <c r="BQ380" s="128"/>
      <c r="BR380" s="128"/>
      <c r="BS380" s="128"/>
      <c r="BT380" s="128"/>
      <c r="BU380" s="128"/>
      <c r="BV380" s="128"/>
      <c r="BW380" s="128"/>
      <c r="BX380" s="128"/>
      <c r="BY380" s="128"/>
      <c r="BZ380" s="128"/>
      <c r="CA380" s="128"/>
      <c r="CB380" s="128"/>
      <c r="CC380" s="128"/>
      <c r="CD380" s="128"/>
      <c r="CE380" s="128"/>
      <c r="CF380" s="128"/>
      <c r="CG380" s="128"/>
      <c r="CH380" s="128"/>
      <c r="CI380" s="128"/>
      <c r="CJ380" s="128"/>
      <c r="CK380" s="128"/>
      <c r="CL380" s="128"/>
      <c r="CM380" s="128"/>
      <c r="CN380" s="128"/>
      <c r="CO380" s="128"/>
      <c r="CP380" s="128"/>
      <c r="CQ380" s="128"/>
    </row>
    <row r="381" ht="14.25" customHeight="1" spans="1:95" x14ac:dyDescent="0.25">
      <c r="A381" s="4"/>
      <c r="B381" s="131"/>
      <c r="C381" s="131"/>
      <c r="D381" s="131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  <c r="BP381" s="128"/>
      <c r="BQ381" s="128"/>
      <c r="BR381" s="128"/>
      <c r="BS381" s="128"/>
      <c r="BT381" s="128"/>
      <c r="BU381" s="128"/>
      <c r="BV381" s="128"/>
      <c r="BW381" s="128"/>
      <c r="BX381" s="128"/>
      <c r="BY381" s="128"/>
      <c r="BZ381" s="128"/>
      <c r="CA381" s="128"/>
      <c r="CB381" s="128"/>
      <c r="CC381" s="128"/>
      <c r="CD381" s="128"/>
      <c r="CE381" s="128"/>
      <c r="CF381" s="128"/>
      <c r="CG381" s="128"/>
      <c r="CH381" s="128"/>
      <c r="CI381" s="128"/>
      <c r="CJ381" s="128"/>
      <c r="CK381" s="128"/>
      <c r="CL381" s="128"/>
      <c r="CM381" s="128"/>
      <c r="CN381" s="128"/>
      <c r="CO381" s="128"/>
      <c r="CP381" s="128"/>
      <c r="CQ381" s="128"/>
    </row>
    <row r="382" ht="14.25" customHeight="1" spans="1:95" x14ac:dyDescent="0.25">
      <c r="A382" s="4"/>
      <c r="B382" s="131"/>
      <c r="C382" s="131"/>
      <c r="D382" s="131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  <c r="BP382" s="128"/>
      <c r="BQ382" s="128"/>
      <c r="BR382" s="128"/>
      <c r="BS382" s="128"/>
      <c r="BT382" s="128"/>
      <c r="BU382" s="128"/>
      <c r="BV382" s="128"/>
      <c r="BW382" s="128"/>
      <c r="BX382" s="128"/>
      <c r="BY382" s="128"/>
      <c r="BZ382" s="128"/>
      <c r="CA382" s="128"/>
      <c r="CB382" s="128"/>
      <c r="CC382" s="128"/>
      <c r="CD382" s="128"/>
      <c r="CE382" s="128"/>
      <c r="CF382" s="128"/>
      <c r="CG382" s="128"/>
      <c r="CH382" s="128"/>
      <c r="CI382" s="128"/>
      <c r="CJ382" s="128"/>
      <c r="CK382" s="128"/>
      <c r="CL382" s="128"/>
      <c r="CM382" s="128"/>
      <c r="CN382" s="128"/>
      <c r="CO382" s="128"/>
      <c r="CP382" s="128"/>
      <c r="CQ382" s="128"/>
    </row>
    <row r="383" ht="14.25" customHeight="1" spans="1:95" x14ac:dyDescent="0.25">
      <c r="A383" s="4"/>
      <c r="B383" s="131"/>
      <c r="C383" s="131"/>
      <c r="D383" s="131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  <c r="BP383" s="128"/>
      <c r="BQ383" s="128"/>
      <c r="BR383" s="128"/>
      <c r="BS383" s="128"/>
      <c r="BT383" s="128"/>
      <c r="BU383" s="128"/>
      <c r="BV383" s="128"/>
      <c r="BW383" s="128"/>
      <c r="BX383" s="128"/>
      <c r="BY383" s="128"/>
      <c r="BZ383" s="128"/>
      <c r="CA383" s="128"/>
      <c r="CB383" s="128"/>
      <c r="CC383" s="128"/>
      <c r="CD383" s="128"/>
      <c r="CE383" s="128"/>
      <c r="CF383" s="128"/>
      <c r="CG383" s="128"/>
      <c r="CH383" s="128"/>
      <c r="CI383" s="128"/>
      <c r="CJ383" s="128"/>
      <c r="CK383" s="128"/>
      <c r="CL383" s="128"/>
      <c r="CM383" s="128"/>
      <c r="CN383" s="128"/>
      <c r="CO383" s="128"/>
      <c r="CP383" s="128"/>
      <c r="CQ383" s="128"/>
    </row>
    <row r="384" ht="14.25" customHeight="1" spans="1:95" x14ac:dyDescent="0.25">
      <c r="A384" s="4"/>
      <c r="B384" s="131"/>
      <c r="C384" s="131"/>
      <c r="D384" s="131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/>
      <c r="BO384" s="128"/>
      <c r="BP384" s="128"/>
      <c r="BQ384" s="128"/>
      <c r="BR384" s="128"/>
      <c r="BS384" s="128"/>
      <c r="BT384" s="128"/>
      <c r="BU384" s="128"/>
      <c r="BV384" s="128"/>
      <c r="BW384" s="128"/>
      <c r="BX384" s="128"/>
      <c r="BY384" s="128"/>
      <c r="BZ384" s="128"/>
      <c r="CA384" s="128"/>
      <c r="CB384" s="128"/>
      <c r="CC384" s="128"/>
      <c r="CD384" s="128"/>
      <c r="CE384" s="128"/>
      <c r="CF384" s="128"/>
      <c r="CG384" s="128"/>
      <c r="CH384" s="128"/>
      <c r="CI384" s="128"/>
      <c r="CJ384" s="128"/>
      <c r="CK384" s="128"/>
      <c r="CL384" s="128"/>
      <c r="CM384" s="128"/>
      <c r="CN384" s="128"/>
      <c r="CO384" s="128"/>
      <c r="CP384" s="128"/>
      <c r="CQ384" s="128"/>
    </row>
    <row r="385" ht="14.25" customHeight="1" spans="1:95" x14ac:dyDescent="0.25">
      <c r="A385" s="4"/>
      <c r="B385" s="131"/>
      <c r="C385" s="131"/>
      <c r="D385" s="131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  <c r="BP385" s="128"/>
      <c r="BQ385" s="128"/>
      <c r="BR385" s="128"/>
      <c r="BS385" s="128"/>
      <c r="BT385" s="128"/>
      <c r="BU385" s="128"/>
      <c r="BV385" s="128"/>
      <c r="BW385" s="128"/>
      <c r="BX385" s="128"/>
      <c r="BY385" s="128"/>
      <c r="BZ385" s="128"/>
      <c r="CA385" s="128"/>
      <c r="CB385" s="128"/>
      <c r="CC385" s="128"/>
      <c r="CD385" s="128"/>
      <c r="CE385" s="128"/>
      <c r="CF385" s="128"/>
      <c r="CG385" s="128"/>
      <c r="CH385" s="128"/>
      <c r="CI385" s="128"/>
      <c r="CJ385" s="128"/>
      <c r="CK385" s="128"/>
      <c r="CL385" s="128"/>
      <c r="CM385" s="128"/>
      <c r="CN385" s="128"/>
      <c r="CO385" s="128"/>
      <c r="CP385" s="128"/>
      <c r="CQ385" s="128"/>
    </row>
    <row r="386" ht="14.25" customHeight="1" spans="1:95" x14ac:dyDescent="0.25">
      <c r="A386" s="4"/>
      <c r="B386" s="131"/>
      <c r="C386" s="131"/>
      <c r="D386" s="131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  <c r="BP386" s="128"/>
      <c r="BQ386" s="128"/>
      <c r="BR386" s="128"/>
      <c r="BS386" s="128"/>
      <c r="BT386" s="128"/>
      <c r="BU386" s="128"/>
      <c r="BV386" s="128"/>
      <c r="BW386" s="128"/>
      <c r="BX386" s="128"/>
      <c r="BY386" s="128"/>
      <c r="BZ386" s="128"/>
      <c r="CA386" s="128"/>
      <c r="CB386" s="128"/>
      <c r="CC386" s="128"/>
      <c r="CD386" s="128"/>
      <c r="CE386" s="128"/>
      <c r="CF386" s="128"/>
      <c r="CG386" s="128"/>
      <c r="CH386" s="128"/>
      <c r="CI386" s="128"/>
      <c r="CJ386" s="128"/>
      <c r="CK386" s="128"/>
      <c r="CL386" s="128"/>
      <c r="CM386" s="128"/>
      <c r="CN386" s="128"/>
      <c r="CO386" s="128"/>
      <c r="CP386" s="128"/>
      <c r="CQ386" s="128"/>
    </row>
    <row r="387" ht="14.25" customHeight="1" spans="1:95" x14ac:dyDescent="0.25">
      <c r="A387" s="4"/>
      <c r="B387" s="131"/>
      <c r="C387" s="131"/>
      <c r="D387" s="131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  <c r="BP387" s="128"/>
      <c r="BQ387" s="128"/>
      <c r="BR387" s="128"/>
      <c r="BS387" s="128"/>
      <c r="BT387" s="128"/>
      <c r="BU387" s="128"/>
      <c r="BV387" s="128"/>
      <c r="BW387" s="128"/>
      <c r="BX387" s="128"/>
      <c r="BY387" s="128"/>
      <c r="BZ387" s="128"/>
      <c r="CA387" s="128"/>
      <c r="CB387" s="128"/>
      <c r="CC387" s="128"/>
      <c r="CD387" s="128"/>
      <c r="CE387" s="128"/>
      <c r="CF387" s="128"/>
      <c r="CG387" s="128"/>
      <c r="CH387" s="128"/>
      <c r="CI387" s="128"/>
      <c r="CJ387" s="128"/>
      <c r="CK387" s="128"/>
      <c r="CL387" s="128"/>
      <c r="CM387" s="128"/>
      <c r="CN387" s="128"/>
      <c r="CO387" s="128"/>
      <c r="CP387" s="128"/>
      <c r="CQ387" s="128"/>
    </row>
    <row r="388" ht="14.25" customHeight="1" spans="1:95" x14ac:dyDescent="0.25">
      <c r="A388" s="4"/>
      <c r="B388" s="131"/>
      <c r="C388" s="131"/>
      <c r="D388" s="131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  <c r="BP388" s="128"/>
      <c r="BQ388" s="128"/>
      <c r="BR388" s="128"/>
      <c r="BS388" s="128"/>
      <c r="BT388" s="128"/>
      <c r="BU388" s="128"/>
      <c r="BV388" s="128"/>
      <c r="BW388" s="128"/>
      <c r="BX388" s="128"/>
      <c r="BY388" s="128"/>
      <c r="BZ388" s="128"/>
      <c r="CA388" s="128"/>
      <c r="CB388" s="128"/>
      <c r="CC388" s="128"/>
      <c r="CD388" s="128"/>
      <c r="CE388" s="128"/>
      <c r="CF388" s="128"/>
      <c r="CG388" s="128"/>
      <c r="CH388" s="128"/>
      <c r="CI388" s="128"/>
      <c r="CJ388" s="128"/>
      <c r="CK388" s="128"/>
      <c r="CL388" s="128"/>
      <c r="CM388" s="128"/>
      <c r="CN388" s="128"/>
      <c r="CO388" s="128"/>
      <c r="CP388" s="128"/>
      <c r="CQ388" s="128"/>
    </row>
    <row r="389" ht="14.25" customHeight="1" spans="1:95" x14ac:dyDescent="0.25">
      <c r="A389" s="4"/>
      <c r="B389" s="131"/>
      <c r="C389" s="131"/>
      <c r="D389" s="131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  <c r="BP389" s="128"/>
      <c r="BQ389" s="128"/>
      <c r="BR389" s="128"/>
      <c r="BS389" s="128"/>
      <c r="BT389" s="128"/>
      <c r="BU389" s="128"/>
      <c r="BV389" s="128"/>
      <c r="BW389" s="128"/>
      <c r="BX389" s="128"/>
      <c r="BY389" s="128"/>
      <c r="BZ389" s="128"/>
      <c r="CA389" s="128"/>
      <c r="CB389" s="128"/>
      <c r="CC389" s="128"/>
      <c r="CD389" s="128"/>
      <c r="CE389" s="128"/>
      <c r="CF389" s="128"/>
      <c r="CG389" s="128"/>
      <c r="CH389" s="128"/>
      <c r="CI389" s="128"/>
      <c r="CJ389" s="128"/>
      <c r="CK389" s="128"/>
      <c r="CL389" s="128"/>
      <c r="CM389" s="128"/>
      <c r="CN389" s="128"/>
      <c r="CO389" s="128"/>
      <c r="CP389" s="128"/>
      <c r="CQ389" s="128"/>
    </row>
    <row r="390" ht="14.25" customHeight="1" spans="1:95" x14ac:dyDescent="0.25">
      <c r="A390" s="4"/>
      <c r="B390" s="131"/>
      <c r="C390" s="131"/>
      <c r="D390" s="131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  <c r="BP390" s="128"/>
      <c r="BQ390" s="128"/>
      <c r="BR390" s="128"/>
      <c r="BS390" s="128"/>
      <c r="BT390" s="128"/>
      <c r="BU390" s="128"/>
      <c r="BV390" s="128"/>
      <c r="BW390" s="128"/>
      <c r="BX390" s="128"/>
      <c r="BY390" s="128"/>
      <c r="BZ390" s="128"/>
      <c r="CA390" s="128"/>
      <c r="CB390" s="128"/>
      <c r="CC390" s="128"/>
      <c r="CD390" s="128"/>
      <c r="CE390" s="128"/>
      <c r="CF390" s="128"/>
      <c r="CG390" s="128"/>
      <c r="CH390" s="128"/>
      <c r="CI390" s="128"/>
      <c r="CJ390" s="128"/>
      <c r="CK390" s="128"/>
      <c r="CL390" s="128"/>
      <c r="CM390" s="128"/>
      <c r="CN390" s="128"/>
      <c r="CO390" s="128"/>
      <c r="CP390" s="128"/>
      <c r="CQ390" s="128"/>
    </row>
    <row r="391" ht="14.25" customHeight="1" spans="1:95" x14ac:dyDescent="0.25">
      <c r="A391" s="4"/>
      <c r="B391" s="131"/>
      <c r="C391" s="131"/>
      <c r="D391" s="131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  <c r="BP391" s="128"/>
      <c r="BQ391" s="128"/>
      <c r="BR391" s="128"/>
      <c r="BS391" s="128"/>
      <c r="BT391" s="128"/>
      <c r="BU391" s="128"/>
      <c r="BV391" s="128"/>
      <c r="BW391" s="128"/>
      <c r="BX391" s="128"/>
      <c r="BY391" s="128"/>
      <c r="BZ391" s="128"/>
      <c r="CA391" s="128"/>
      <c r="CB391" s="128"/>
      <c r="CC391" s="128"/>
      <c r="CD391" s="128"/>
      <c r="CE391" s="128"/>
      <c r="CF391" s="128"/>
      <c r="CG391" s="128"/>
      <c r="CH391" s="128"/>
      <c r="CI391" s="128"/>
      <c r="CJ391" s="128"/>
      <c r="CK391" s="128"/>
      <c r="CL391" s="128"/>
      <c r="CM391" s="128"/>
      <c r="CN391" s="128"/>
      <c r="CO391" s="128"/>
      <c r="CP391" s="128"/>
      <c r="CQ391" s="128"/>
    </row>
    <row r="392" ht="14.25" customHeight="1" spans="1:95" x14ac:dyDescent="0.25">
      <c r="A392" s="4"/>
      <c r="B392" s="131"/>
      <c r="C392" s="131"/>
      <c r="D392" s="131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  <c r="BP392" s="128"/>
      <c r="BQ392" s="128"/>
      <c r="BR392" s="128"/>
      <c r="BS392" s="128"/>
      <c r="BT392" s="128"/>
      <c r="BU392" s="128"/>
      <c r="BV392" s="128"/>
      <c r="BW392" s="128"/>
      <c r="BX392" s="128"/>
      <c r="BY392" s="128"/>
      <c r="BZ392" s="128"/>
      <c r="CA392" s="128"/>
      <c r="CB392" s="128"/>
      <c r="CC392" s="128"/>
      <c r="CD392" s="128"/>
      <c r="CE392" s="128"/>
      <c r="CF392" s="128"/>
      <c r="CG392" s="128"/>
      <c r="CH392" s="128"/>
      <c r="CI392" s="128"/>
      <c r="CJ392" s="128"/>
      <c r="CK392" s="128"/>
      <c r="CL392" s="128"/>
      <c r="CM392" s="128"/>
      <c r="CN392" s="128"/>
      <c r="CO392" s="128"/>
      <c r="CP392" s="128"/>
      <c r="CQ392" s="128"/>
    </row>
    <row r="393" ht="14.25" customHeight="1" spans="1:95" x14ac:dyDescent="0.25">
      <c r="A393" s="4"/>
      <c r="B393" s="131"/>
      <c r="C393" s="131"/>
      <c r="D393" s="131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  <c r="AP393" s="128"/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  <c r="BP393" s="128"/>
      <c r="BQ393" s="128"/>
      <c r="BR393" s="128"/>
      <c r="BS393" s="128"/>
      <c r="BT393" s="128"/>
      <c r="BU393" s="128"/>
      <c r="BV393" s="128"/>
      <c r="BW393" s="128"/>
      <c r="BX393" s="128"/>
      <c r="BY393" s="128"/>
      <c r="BZ393" s="128"/>
      <c r="CA393" s="128"/>
      <c r="CB393" s="128"/>
      <c r="CC393" s="128"/>
      <c r="CD393" s="128"/>
      <c r="CE393" s="128"/>
      <c r="CF393" s="128"/>
      <c r="CG393" s="128"/>
      <c r="CH393" s="128"/>
      <c r="CI393" s="128"/>
      <c r="CJ393" s="128"/>
      <c r="CK393" s="128"/>
      <c r="CL393" s="128"/>
      <c r="CM393" s="128"/>
      <c r="CN393" s="128"/>
      <c r="CO393" s="128"/>
      <c r="CP393" s="128"/>
      <c r="CQ393" s="128"/>
    </row>
    <row r="394" ht="14.25" customHeight="1" spans="1:95" x14ac:dyDescent="0.25">
      <c r="A394" s="4"/>
      <c r="B394" s="131"/>
      <c r="C394" s="131"/>
      <c r="D394" s="131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  <c r="BP394" s="128"/>
      <c r="BQ394" s="128"/>
      <c r="BR394" s="128"/>
      <c r="BS394" s="128"/>
      <c r="BT394" s="128"/>
      <c r="BU394" s="128"/>
      <c r="BV394" s="128"/>
      <c r="BW394" s="128"/>
      <c r="BX394" s="128"/>
      <c r="BY394" s="128"/>
      <c r="BZ394" s="128"/>
      <c r="CA394" s="128"/>
      <c r="CB394" s="128"/>
      <c r="CC394" s="128"/>
      <c r="CD394" s="128"/>
      <c r="CE394" s="128"/>
      <c r="CF394" s="128"/>
      <c r="CG394" s="128"/>
      <c r="CH394" s="128"/>
      <c r="CI394" s="128"/>
      <c r="CJ394" s="128"/>
      <c r="CK394" s="128"/>
      <c r="CL394" s="128"/>
      <c r="CM394" s="128"/>
      <c r="CN394" s="128"/>
      <c r="CO394" s="128"/>
      <c r="CP394" s="128"/>
      <c r="CQ394" s="128"/>
    </row>
    <row r="395" ht="14.25" customHeight="1" spans="1:95" x14ac:dyDescent="0.25">
      <c r="A395" s="4"/>
      <c r="B395" s="131"/>
      <c r="C395" s="131"/>
      <c r="D395" s="131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  <c r="BP395" s="128"/>
      <c r="BQ395" s="128"/>
      <c r="BR395" s="128"/>
      <c r="BS395" s="128"/>
      <c r="BT395" s="128"/>
      <c r="BU395" s="128"/>
      <c r="BV395" s="128"/>
      <c r="BW395" s="128"/>
      <c r="BX395" s="128"/>
      <c r="BY395" s="128"/>
      <c r="BZ395" s="128"/>
      <c r="CA395" s="128"/>
      <c r="CB395" s="128"/>
      <c r="CC395" s="128"/>
      <c r="CD395" s="128"/>
      <c r="CE395" s="128"/>
      <c r="CF395" s="128"/>
      <c r="CG395" s="128"/>
      <c r="CH395" s="128"/>
      <c r="CI395" s="128"/>
      <c r="CJ395" s="128"/>
      <c r="CK395" s="128"/>
      <c r="CL395" s="128"/>
      <c r="CM395" s="128"/>
      <c r="CN395" s="128"/>
      <c r="CO395" s="128"/>
      <c r="CP395" s="128"/>
      <c r="CQ395" s="128"/>
    </row>
    <row r="396" ht="14.25" customHeight="1" spans="1:95" x14ac:dyDescent="0.25">
      <c r="A396" s="4"/>
      <c r="B396" s="131"/>
      <c r="C396" s="131"/>
      <c r="D396" s="131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  <c r="BP396" s="128"/>
      <c r="BQ396" s="128"/>
      <c r="BR396" s="128"/>
      <c r="BS396" s="128"/>
      <c r="BT396" s="128"/>
      <c r="BU396" s="128"/>
      <c r="BV396" s="128"/>
      <c r="BW396" s="128"/>
      <c r="BX396" s="128"/>
      <c r="BY396" s="128"/>
      <c r="BZ396" s="128"/>
      <c r="CA396" s="128"/>
      <c r="CB396" s="128"/>
      <c r="CC396" s="128"/>
      <c r="CD396" s="128"/>
      <c r="CE396" s="128"/>
      <c r="CF396" s="128"/>
      <c r="CG396" s="128"/>
      <c r="CH396" s="128"/>
      <c r="CI396" s="128"/>
      <c r="CJ396" s="128"/>
      <c r="CK396" s="128"/>
      <c r="CL396" s="128"/>
      <c r="CM396" s="128"/>
      <c r="CN396" s="128"/>
      <c r="CO396" s="128"/>
      <c r="CP396" s="128"/>
      <c r="CQ396" s="128"/>
    </row>
    <row r="397" ht="14.25" customHeight="1" spans="1:95" x14ac:dyDescent="0.25">
      <c r="A397" s="4"/>
      <c r="B397" s="131"/>
      <c r="C397" s="131"/>
      <c r="D397" s="131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/>
      <c r="AT397" s="128"/>
      <c r="AU397" s="128"/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/>
      <c r="BP397" s="128"/>
      <c r="BQ397" s="128"/>
      <c r="BR397" s="128"/>
      <c r="BS397" s="128"/>
      <c r="BT397" s="128"/>
      <c r="BU397" s="128"/>
      <c r="BV397" s="128"/>
      <c r="BW397" s="128"/>
      <c r="BX397" s="128"/>
      <c r="BY397" s="128"/>
      <c r="BZ397" s="128"/>
      <c r="CA397" s="128"/>
      <c r="CB397" s="128"/>
      <c r="CC397" s="128"/>
      <c r="CD397" s="128"/>
      <c r="CE397" s="128"/>
      <c r="CF397" s="128"/>
      <c r="CG397" s="128"/>
      <c r="CH397" s="128"/>
      <c r="CI397" s="128"/>
      <c r="CJ397" s="128"/>
      <c r="CK397" s="128"/>
      <c r="CL397" s="128"/>
      <c r="CM397" s="128"/>
      <c r="CN397" s="128"/>
      <c r="CO397" s="128"/>
      <c r="CP397" s="128"/>
      <c r="CQ397" s="128"/>
    </row>
    <row r="398" ht="14.25" customHeight="1" spans="1:95" x14ac:dyDescent="0.25">
      <c r="A398" s="4"/>
      <c r="B398" s="131"/>
      <c r="C398" s="131"/>
      <c r="D398" s="131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  <c r="AP398" s="128"/>
      <c r="AQ398" s="128"/>
      <c r="AR398" s="128"/>
      <c r="AS398" s="128"/>
      <c r="AT398" s="128"/>
      <c r="AU398" s="128"/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/>
      <c r="BP398" s="128"/>
      <c r="BQ398" s="128"/>
      <c r="BR398" s="128"/>
      <c r="BS398" s="128"/>
      <c r="BT398" s="128"/>
      <c r="BU398" s="128"/>
      <c r="BV398" s="128"/>
      <c r="BW398" s="128"/>
      <c r="BX398" s="128"/>
      <c r="BY398" s="128"/>
      <c r="BZ398" s="128"/>
      <c r="CA398" s="128"/>
      <c r="CB398" s="128"/>
      <c r="CC398" s="128"/>
      <c r="CD398" s="128"/>
      <c r="CE398" s="128"/>
      <c r="CF398" s="128"/>
      <c r="CG398" s="128"/>
      <c r="CH398" s="128"/>
      <c r="CI398" s="128"/>
      <c r="CJ398" s="128"/>
      <c r="CK398" s="128"/>
      <c r="CL398" s="128"/>
      <c r="CM398" s="128"/>
      <c r="CN398" s="128"/>
      <c r="CO398" s="128"/>
      <c r="CP398" s="128"/>
      <c r="CQ398" s="128"/>
    </row>
    <row r="399" ht="14.25" customHeight="1" spans="1:95" x14ac:dyDescent="0.25">
      <c r="A399" s="4"/>
      <c r="B399" s="131"/>
      <c r="C399" s="131"/>
      <c r="D399" s="131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  <c r="AP399" s="128"/>
      <c r="AQ399" s="128"/>
      <c r="AR399" s="128"/>
      <c r="AS399" s="128"/>
      <c r="AT399" s="128"/>
      <c r="AU399" s="128"/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/>
      <c r="BH399" s="128"/>
      <c r="BI399" s="128"/>
      <c r="BJ399" s="128"/>
      <c r="BK399" s="128"/>
      <c r="BL399" s="128"/>
      <c r="BM399" s="128"/>
      <c r="BN399" s="128"/>
      <c r="BO399" s="128"/>
      <c r="BP399" s="128"/>
      <c r="BQ399" s="128"/>
      <c r="BR399" s="128"/>
      <c r="BS399" s="128"/>
      <c r="BT399" s="128"/>
      <c r="BU399" s="128"/>
      <c r="BV399" s="128"/>
      <c r="BW399" s="128"/>
      <c r="BX399" s="128"/>
      <c r="BY399" s="128"/>
      <c r="BZ399" s="128"/>
      <c r="CA399" s="128"/>
      <c r="CB399" s="128"/>
      <c r="CC399" s="128"/>
      <c r="CD399" s="128"/>
      <c r="CE399" s="128"/>
      <c r="CF399" s="128"/>
      <c r="CG399" s="128"/>
      <c r="CH399" s="128"/>
      <c r="CI399" s="128"/>
      <c r="CJ399" s="128"/>
      <c r="CK399" s="128"/>
      <c r="CL399" s="128"/>
      <c r="CM399" s="128"/>
      <c r="CN399" s="128"/>
      <c r="CO399" s="128"/>
      <c r="CP399" s="128"/>
      <c r="CQ399" s="128"/>
    </row>
    <row r="400" ht="14.25" customHeight="1" spans="1:95" x14ac:dyDescent="0.25">
      <c r="A400" s="4"/>
      <c r="B400" s="131"/>
      <c r="C400" s="131"/>
      <c r="D400" s="131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  <c r="BP400" s="128"/>
      <c r="BQ400" s="128"/>
      <c r="BR400" s="128"/>
      <c r="BS400" s="128"/>
      <c r="BT400" s="128"/>
      <c r="BU400" s="128"/>
      <c r="BV400" s="128"/>
      <c r="BW400" s="128"/>
      <c r="BX400" s="128"/>
      <c r="BY400" s="128"/>
      <c r="BZ400" s="128"/>
      <c r="CA400" s="128"/>
      <c r="CB400" s="128"/>
      <c r="CC400" s="128"/>
      <c r="CD400" s="128"/>
      <c r="CE400" s="128"/>
      <c r="CF400" s="128"/>
      <c r="CG400" s="128"/>
      <c r="CH400" s="128"/>
      <c r="CI400" s="128"/>
      <c r="CJ400" s="128"/>
      <c r="CK400" s="128"/>
      <c r="CL400" s="128"/>
      <c r="CM400" s="128"/>
      <c r="CN400" s="128"/>
      <c r="CO400" s="128"/>
      <c r="CP400" s="128"/>
      <c r="CQ400" s="128"/>
    </row>
    <row r="401" ht="14.25" customHeight="1" spans="1:95" x14ac:dyDescent="0.25">
      <c r="A401" s="4"/>
      <c r="B401" s="131"/>
      <c r="C401" s="131"/>
      <c r="D401" s="131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  <c r="BP401" s="128"/>
      <c r="BQ401" s="128"/>
      <c r="BR401" s="128"/>
      <c r="BS401" s="128"/>
      <c r="BT401" s="128"/>
      <c r="BU401" s="128"/>
      <c r="BV401" s="128"/>
      <c r="BW401" s="128"/>
      <c r="BX401" s="128"/>
      <c r="BY401" s="128"/>
      <c r="BZ401" s="128"/>
      <c r="CA401" s="128"/>
      <c r="CB401" s="128"/>
      <c r="CC401" s="128"/>
      <c r="CD401" s="128"/>
      <c r="CE401" s="128"/>
      <c r="CF401" s="128"/>
      <c r="CG401" s="128"/>
      <c r="CH401" s="128"/>
      <c r="CI401" s="128"/>
      <c r="CJ401" s="128"/>
      <c r="CK401" s="128"/>
      <c r="CL401" s="128"/>
      <c r="CM401" s="128"/>
      <c r="CN401" s="128"/>
      <c r="CO401" s="128"/>
      <c r="CP401" s="128"/>
      <c r="CQ401" s="128"/>
    </row>
    <row r="402" ht="14.25" customHeight="1" spans="1:95" x14ac:dyDescent="0.25">
      <c r="A402" s="4"/>
      <c r="B402" s="131"/>
      <c r="C402" s="131"/>
      <c r="D402" s="131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  <c r="BP402" s="128"/>
      <c r="BQ402" s="128"/>
      <c r="BR402" s="128"/>
      <c r="BS402" s="128"/>
      <c r="BT402" s="128"/>
      <c r="BU402" s="128"/>
      <c r="BV402" s="128"/>
      <c r="BW402" s="128"/>
      <c r="BX402" s="128"/>
      <c r="BY402" s="128"/>
      <c r="BZ402" s="128"/>
      <c r="CA402" s="128"/>
      <c r="CB402" s="128"/>
      <c r="CC402" s="128"/>
      <c r="CD402" s="128"/>
      <c r="CE402" s="128"/>
      <c r="CF402" s="128"/>
      <c r="CG402" s="128"/>
      <c r="CH402" s="128"/>
      <c r="CI402" s="128"/>
      <c r="CJ402" s="128"/>
      <c r="CK402" s="128"/>
      <c r="CL402" s="128"/>
      <c r="CM402" s="128"/>
      <c r="CN402" s="128"/>
      <c r="CO402" s="128"/>
      <c r="CP402" s="128"/>
      <c r="CQ402" s="128"/>
    </row>
    <row r="403" ht="14.25" customHeight="1" spans="1:95" x14ac:dyDescent="0.25">
      <c r="A403" s="4"/>
      <c r="B403" s="131"/>
      <c r="C403" s="131"/>
      <c r="D403" s="131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  <c r="BP403" s="128"/>
      <c r="BQ403" s="128"/>
      <c r="BR403" s="128"/>
      <c r="BS403" s="128"/>
      <c r="BT403" s="128"/>
      <c r="BU403" s="128"/>
      <c r="BV403" s="128"/>
      <c r="BW403" s="128"/>
      <c r="BX403" s="128"/>
      <c r="BY403" s="128"/>
      <c r="BZ403" s="128"/>
      <c r="CA403" s="128"/>
      <c r="CB403" s="128"/>
      <c r="CC403" s="128"/>
      <c r="CD403" s="128"/>
      <c r="CE403" s="128"/>
      <c r="CF403" s="128"/>
      <c r="CG403" s="128"/>
      <c r="CH403" s="128"/>
      <c r="CI403" s="128"/>
      <c r="CJ403" s="128"/>
      <c r="CK403" s="128"/>
      <c r="CL403" s="128"/>
      <c r="CM403" s="128"/>
      <c r="CN403" s="128"/>
      <c r="CO403" s="128"/>
      <c r="CP403" s="128"/>
      <c r="CQ403" s="128"/>
    </row>
    <row r="404" ht="14.25" customHeight="1" spans="1:95" x14ac:dyDescent="0.25">
      <c r="A404" s="4"/>
      <c r="B404" s="131"/>
      <c r="C404" s="131"/>
      <c r="D404" s="131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  <c r="BP404" s="128"/>
      <c r="BQ404" s="128"/>
      <c r="BR404" s="128"/>
      <c r="BS404" s="128"/>
      <c r="BT404" s="128"/>
      <c r="BU404" s="128"/>
      <c r="BV404" s="128"/>
      <c r="BW404" s="128"/>
      <c r="BX404" s="128"/>
      <c r="BY404" s="128"/>
      <c r="BZ404" s="128"/>
      <c r="CA404" s="128"/>
      <c r="CB404" s="128"/>
      <c r="CC404" s="128"/>
      <c r="CD404" s="128"/>
      <c r="CE404" s="128"/>
      <c r="CF404" s="128"/>
      <c r="CG404" s="128"/>
      <c r="CH404" s="128"/>
      <c r="CI404" s="128"/>
      <c r="CJ404" s="128"/>
      <c r="CK404" s="128"/>
      <c r="CL404" s="128"/>
      <c r="CM404" s="128"/>
      <c r="CN404" s="128"/>
      <c r="CO404" s="128"/>
      <c r="CP404" s="128"/>
      <c r="CQ404" s="128"/>
    </row>
    <row r="405" ht="14.25" customHeight="1" spans="1:95" x14ac:dyDescent="0.25">
      <c r="A405" s="4"/>
      <c r="B405" s="131"/>
      <c r="C405" s="131"/>
      <c r="D405" s="131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/>
      <c r="AU405" s="128"/>
      <c r="AV405" s="128"/>
      <c r="AW405" s="128"/>
      <c r="AX405" s="128"/>
      <c r="AY405" s="128"/>
      <c r="AZ405" s="128"/>
      <c r="BA405" s="128"/>
      <c r="BB405" s="128"/>
      <c r="BC405" s="128"/>
      <c r="BD405" s="128"/>
      <c r="BE405" s="128"/>
      <c r="BF405" s="128"/>
      <c r="BG405" s="128"/>
      <c r="BH405" s="128"/>
      <c r="BI405" s="128"/>
      <c r="BJ405" s="128"/>
      <c r="BK405" s="128"/>
      <c r="BL405" s="128"/>
      <c r="BM405" s="128"/>
      <c r="BN405" s="128"/>
      <c r="BO405" s="128"/>
      <c r="BP405" s="128"/>
      <c r="BQ405" s="128"/>
      <c r="BR405" s="128"/>
      <c r="BS405" s="128"/>
      <c r="BT405" s="128"/>
      <c r="BU405" s="128"/>
      <c r="BV405" s="128"/>
      <c r="BW405" s="128"/>
      <c r="BX405" s="128"/>
      <c r="BY405" s="128"/>
      <c r="BZ405" s="128"/>
      <c r="CA405" s="128"/>
      <c r="CB405" s="128"/>
      <c r="CC405" s="128"/>
      <c r="CD405" s="128"/>
      <c r="CE405" s="128"/>
      <c r="CF405" s="128"/>
      <c r="CG405" s="128"/>
      <c r="CH405" s="128"/>
      <c r="CI405" s="128"/>
      <c r="CJ405" s="128"/>
      <c r="CK405" s="128"/>
      <c r="CL405" s="128"/>
      <c r="CM405" s="128"/>
      <c r="CN405" s="128"/>
      <c r="CO405" s="128"/>
      <c r="CP405" s="128"/>
      <c r="CQ405" s="128"/>
    </row>
    <row r="406" ht="14.25" customHeight="1" spans="1:95" x14ac:dyDescent="0.25">
      <c r="A406" s="4"/>
      <c r="B406" s="131"/>
      <c r="C406" s="131"/>
      <c r="D406" s="131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/>
      <c r="AU406" s="128"/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/>
      <c r="BP406" s="128"/>
      <c r="BQ406" s="128"/>
      <c r="BR406" s="128"/>
      <c r="BS406" s="128"/>
      <c r="BT406" s="128"/>
      <c r="BU406" s="128"/>
      <c r="BV406" s="128"/>
      <c r="BW406" s="128"/>
      <c r="BX406" s="128"/>
      <c r="BY406" s="128"/>
      <c r="BZ406" s="128"/>
      <c r="CA406" s="128"/>
      <c r="CB406" s="128"/>
      <c r="CC406" s="128"/>
      <c r="CD406" s="128"/>
      <c r="CE406" s="128"/>
      <c r="CF406" s="128"/>
      <c r="CG406" s="128"/>
      <c r="CH406" s="128"/>
      <c r="CI406" s="128"/>
      <c r="CJ406" s="128"/>
      <c r="CK406" s="128"/>
      <c r="CL406" s="128"/>
      <c r="CM406" s="128"/>
      <c r="CN406" s="128"/>
      <c r="CO406" s="128"/>
      <c r="CP406" s="128"/>
      <c r="CQ406" s="128"/>
    </row>
    <row r="407" ht="14.25" customHeight="1" spans="1:95" x14ac:dyDescent="0.25">
      <c r="A407" s="4"/>
      <c r="B407" s="131"/>
      <c r="C407" s="131"/>
      <c r="D407" s="131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/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/>
      <c r="BI407" s="128"/>
      <c r="BJ407" s="128"/>
      <c r="BK407" s="128"/>
      <c r="BL407" s="128"/>
      <c r="BM407" s="128"/>
      <c r="BN407" s="128"/>
      <c r="BO407" s="128"/>
      <c r="BP407" s="128"/>
      <c r="BQ407" s="128"/>
      <c r="BR407" s="128"/>
      <c r="BS407" s="128"/>
      <c r="BT407" s="128"/>
      <c r="BU407" s="128"/>
      <c r="BV407" s="128"/>
      <c r="BW407" s="128"/>
      <c r="BX407" s="128"/>
      <c r="BY407" s="128"/>
      <c r="BZ407" s="128"/>
      <c r="CA407" s="128"/>
      <c r="CB407" s="128"/>
      <c r="CC407" s="128"/>
      <c r="CD407" s="128"/>
      <c r="CE407" s="128"/>
      <c r="CF407" s="128"/>
      <c r="CG407" s="128"/>
      <c r="CH407" s="128"/>
      <c r="CI407" s="128"/>
      <c r="CJ407" s="128"/>
      <c r="CK407" s="128"/>
      <c r="CL407" s="128"/>
      <c r="CM407" s="128"/>
      <c r="CN407" s="128"/>
      <c r="CO407" s="128"/>
      <c r="CP407" s="128"/>
      <c r="CQ407" s="128"/>
    </row>
    <row r="408" ht="14.25" customHeight="1" spans="1:95" x14ac:dyDescent="0.25">
      <c r="A408" s="4"/>
      <c r="B408" s="131"/>
      <c r="C408" s="131"/>
      <c r="D408" s="131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/>
      <c r="AU408" s="128"/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/>
      <c r="BI408" s="128"/>
      <c r="BJ408" s="128"/>
      <c r="BK408" s="128"/>
      <c r="BL408" s="128"/>
      <c r="BM408" s="128"/>
      <c r="BN408" s="128"/>
      <c r="BO408" s="128"/>
      <c r="BP408" s="128"/>
      <c r="BQ408" s="128"/>
      <c r="BR408" s="128"/>
      <c r="BS408" s="128"/>
      <c r="BT408" s="128"/>
      <c r="BU408" s="128"/>
      <c r="BV408" s="128"/>
      <c r="BW408" s="128"/>
      <c r="BX408" s="128"/>
      <c r="BY408" s="128"/>
      <c r="BZ408" s="128"/>
      <c r="CA408" s="128"/>
      <c r="CB408" s="128"/>
      <c r="CC408" s="128"/>
      <c r="CD408" s="128"/>
      <c r="CE408" s="128"/>
      <c r="CF408" s="128"/>
      <c r="CG408" s="128"/>
      <c r="CH408" s="128"/>
      <c r="CI408" s="128"/>
      <c r="CJ408" s="128"/>
      <c r="CK408" s="128"/>
      <c r="CL408" s="128"/>
      <c r="CM408" s="128"/>
      <c r="CN408" s="128"/>
      <c r="CO408" s="128"/>
      <c r="CP408" s="128"/>
      <c r="CQ408" s="128"/>
    </row>
    <row r="409" ht="14.25" customHeight="1" spans="1:95" x14ac:dyDescent="0.25">
      <c r="A409" s="4"/>
      <c r="B409" s="131"/>
      <c r="C409" s="131"/>
      <c r="D409" s="131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  <c r="BP409" s="128"/>
      <c r="BQ409" s="128"/>
      <c r="BR409" s="128"/>
      <c r="BS409" s="128"/>
      <c r="BT409" s="128"/>
      <c r="BU409" s="128"/>
      <c r="BV409" s="128"/>
      <c r="BW409" s="128"/>
      <c r="BX409" s="128"/>
      <c r="BY409" s="128"/>
      <c r="BZ409" s="128"/>
      <c r="CA409" s="128"/>
      <c r="CB409" s="128"/>
      <c r="CC409" s="128"/>
      <c r="CD409" s="128"/>
      <c r="CE409" s="128"/>
      <c r="CF409" s="128"/>
      <c r="CG409" s="128"/>
      <c r="CH409" s="128"/>
      <c r="CI409" s="128"/>
      <c r="CJ409" s="128"/>
      <c r="CK409" s="128"/>
      <c r="CL409" s="128"/>
      <c r="CM409" s="128"/>
      <c r="CN409" s="128"/>
      <c r="CO409" s="128"/>
      <c r="CP409" s="128"/>
      <c r="CQ409" s="128"/>
    </row>
    <row r="410" ht="14.25" customHeight="1" spans="1:95" x14ac:dyDescent="0.25">
      <c r="A410" s="4"/>
      <c r="B410" s="131"/>
      <c r="C410" s="131"/>
      <c r="D410" s="131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  <c r="BP410" s="128"/>
      <c r="BQ410" s="128"/>
      <c r="BR410" s="128"/>
      <c r="BS410" s="128"/>
      <c r="BT410" s="128"/>
      <c r="BU410" s="128"/>
      <c r="BV410" s="128"/>
      <c r="BW410" s="128"/>
      <c r="BX410" s="128"/>
      <c r="BY410" s="128"/>
      <c r="BZ410" s="128"/>
      <c r="CA410" s="128"/>
      <c r="CB410" s="128"/>
      <c r="CC410" s="128"/>
      <c r="CD410" s="128"/>
      <c r="CE410" s="128"/>
      <c r="CF410" s="128"/>
      <c r="CG410" s="128"/>
      <c r="CH410" s="128"/>
      <c r="CI410" s="128"/>
      <c r="CJ410" s="128"/>
      <c r="CK410" s="128"/>
      <c r="CL410" s="128"/>
      <c r="CM410" s="128"/>
      <c r="CN410" s="128"/>
      <c r="CO410" s="128"/>
      <c r="CP410" s="128"/>
      <c r="CQ410" s="128"/>
    </row>
    <row r="411" ht="14.25" customHeight="1" spans="1:95" x14ac:dyDescent="0.25">
      <c r="A411" s="4"/>
      <c r="B411" s="131"/>
      <c r="C411" s="131"/>
      <c r="D411" s="131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  <c r="BP411" s="128"/>
      <c r="BQ411" s="128"/>
      <c r="BR411" s="128"/>
      <c r="BS411" s="128"/>
      <c r="BT411" s="128"/>
      <c r="BU411" s="128"/>
      <c r="BV411" s="128"/>
      <c r="BW411" s="128"/>
      <c r="BX411" s="128"/>
      <c r="BY411" s="128"/>
      <c r="BZ411" s="128"/>
      <c r="CA411" s="128"/>
      <c r="CB411" s="128"/>
      <c r="CC411" s="128"/>
      <c r="CD411" s="128"/>
      <c r="CE411" s="128"/>
      <c r="CF411" s="128"/>
      <c r="CG411" s="128"/>
      <c r="CH411" s="128"/>
      <c r="CI411" s="128"/>
      <c r="CJ411" s="128"/>
      <c r="CK411" s="128"/>
      <c r="CL411" s="128"/>
      <c r="CM411" s="128"/>
      <c r="CN411" s="128"/>
      <c r="CO411" s="128"/>
      <c r="CP411" s="128"/>
      <c r="CQ411" s="128"/>
    </row>
    <row r="412" ht="14.25" customHeight="1" spans="1:95" x14ac:dyDescent="0.25">
      <c r="A412" s="4"/>
      <c r="B412" s="131"/>
      <c r="C412" s="131"/>
      <c r="D412" s="131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/>
      <c r="BE412" s="128"/>
      <c r="BF412" s="128"/>
      <c r="BG412" s="128"/>
      <c r="BH412" s="128"/>
      <c r="BI412" s="128"/>
      <c r="BJ412" s="128"/>
      <c r="BK412" s="128"/>
      <c r="BL412" s="128"/>
      <c r="BM412" s="128"/>
      <c r="BN412" s="128"/>
      <c r="BO412" s="128"/>
      <c r="BP412" s="128"/>
      <c r="BQ412" s="128"/>
      <c r="BR412" s="128"/>
      <c r="BS412" s="128"/>
      <c r="BT412" s="128"/>
      <c r="BU412" s="128"/>
      <c r="BV412" s="128"/>
      <c r="BW412" s="128"/>
      <c r="BX412" s="128"/>
      <c r="BY412" s="128"/>
      <c r="BZ412" s="128"/>
      <c r="CA412" s="128"/>
      <c r="CB412" s="128"/>
      <c r="CC412" s="128"/>
      <c r="CD412" s="128"/>
      <c r="CE412" s="128"/>
      <c r="CF412" s="128"/>
      <c r="CG412" s="128"/>
      <c r="CH412" s="128"/>
      <c r="CI412" s="128"/>
      <c r="CJ412" s="128"/>
      <c r="CK412" s="128"/>
      <c r="CL412" s="128"/>
      <c r="CM412" s="128"/>
      <c r="CN412" s="128"/>
      <c r="CO412" s="128"/>
      <c r="CP412" s="128"/>
      <c r="CQ412" s="128"/>
    </row>
    <row r="413" ht="14.25" customHeight="1" spans="1:95" x14ac:dyDescent="0.25">
      <c r="A413" s="4"/>
      <c r="B413" s="131"/>
      <c r="C413" s="131"/>
      <c r="D413" s="131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  <c r="BP413" s="128"/>
      <c r="BQ413" s="128"/>
      <c r="BR413" s="128"/>
      <c r="BS413" s="128"/>
      <c r="BT413" s="128"/>
      <c r="BU413" s="128"/>
      <c r="BV413" s="128"/>
      <c r="BW413" s="128"/>
      <c r="BX413" s="128"/>
      <c r="BY413" s="128"/>
      <c r="BZ413" s="128"/>
      <c r="CA413" s="128"/>
      <c r="CB413" s="128"/>
      <c r="CC413" s="128"/>
      <c r="CD413" s="128"/>
      <c r="CE413" s="128"/>
      <c r="CF413" s="128"/>
      <c r="CG413" s="128"/>
      <c r="CH413" s="128"/>
      <c r="CI413" s="128"/>
      <c r="CJ413" s="128"/>
      <c r="CK413" s="128"/>
      <c r="CL413" s="128"/>
      <c r="CM413" s="128"/>
      <c r="CN413" s="128"/>
      <c r="CO413" s="128"/>
      <c r="CP413" s="128"/>
      <c r="CQ413" s="128"/>
    </row>
    <row r="414" ht="14.25" customHeight="1" spans="1:95" x14ac:dyDescent="0.25">
      <c r="A414" s="4"/>
      <c r="B414" s="131"/>
      <c r="C414" s="131"/>
      <c r="D414" s="131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/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  <c r="BP414" s="128"/>
      <c r="BQ414" s="128"/>
      <c r="BR414" s="128"/>
      <c r="BS414" s="128"/>
      <c r="BT414" s="128"/>
      <c r="BU414" s="128"/>
      <c r="BV414" s="128"/>
      <c r="BW414" s="128"/>
      <c r="BX414" s="128"/>
      <c r="BY414" s="128"/>
      <c r="BZ414" s="128"/>
      <c r="CA414" s="128"/>
      <c r="CB414" s="128"/>
      <c r="CC414" s="128"/>
      <c r="CD414" s="128"/>
      <c r="CE414" s="128"/>
      <c r="CF414" s="128"/>
      <c r="CG414" s="128"/>
      <c r="CH414" s="128"/>
      <c r="CI414" s="128"/>
      <c r="CJ414" s="128"/>
      <c r="CK414" s="128"/>
      <c r="CL414" s="128"/>
      <c r="CM414" s="128"/>
      <c r="CN414" s="128"/>
      <c r="CO414" s="128"/>
      <c r="CP414" s="128"/>
      <c r="CQ414" s="128"/>
    </row>
    <row r="415" ht="14.25" customHeight="1" spans="1:95" x14ac:dyDescent="0.25">
      <c r="A415" s="4"/>
      <c r="B415" s="131"/>
      <c r="C415" s="131"/>
      <c r="D415" s="131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  <c r="BP415" s="128"/>
      <c r="BQ415" s="128"/>
      <c r="BR415" s="128"/>
      <c r="BS415" s="128"/>
      <c r="BT415" s="128"/>
      <c r="BU415" s="128"/>
      <c r="BV415" s="128"/>
      <c r="BW415" s="128"/>
      <c r="BX415" s="128"/>
      <c r="BY415" s="128"/>
      <c r="BZ415" s="128"/>
      <c r="CA415" s="128"/>
      <c r="CB415" s="128"/>
      <c r="CC415" s="128"/>
      <c r="CD415" s="128"/>
      <c r="CE415" s="128"/>
      <c r="CF415" s="128"/>
      <c r="CG415" s="128"/>
      <c r="CH415" s="128"/>
      <c r="CI415" s="128"/>
      <c r="CJ415" s="128"/>
      <c r="CK415" s="128"/>
      <c r="CL415" s="128"/>
      <c r="CM415" s="128"/>
      <c r="CN415" s="128"/>
      <c r="CO415" s="128"/>
      <c r="CP415" s="128"/>
      <c r="CQ415" s="128"/>
    </row>
    <row r="416" ht="14.25" customHeight="1" spans="1:95" x14ac:dyDescent="0.25">
      <c r="A416" s="4"/>
      <c r="B416" s="131"/>
      <c r="C416" s="131"/>
      <c r="D416" s="131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  <c r="BP416" s="128"/>
      <c r="BQ416" s="128"/>
      <c r="BR416" s="128"/>
      <c r="BS416" s="128"/>
      <c r="BT416" s="128"/>
      <c r="BU416" s="128"/>
      <c r="BV416" s="128"/>
      <c r="BW416" s="128"/>
      <c r="BX416" s="128"/>
      <c r="BY416" s="128"/>
      <c r="BZ416" s="128"/>
      <c r="CA416" s="128"/>
      <c r="CB416" s="128"/>
      <c r="CC416" s="128"/>
      <c r="CD416" s="128"/>
      <c r="CE416" s="128"/>
      <c r="CF416" s="128"/>
      <c r="CG416" s="128"/>
      <c r="CH416" s="128"/>
      <c r="CI416" s="128"/>
      <c r="CJ416" s="128"/>
      <c r="CK416" s="128"/>
      <c r="CL416" s="128"/>
      <c r="CM416" s="128"/>
      <c r="CN416" s="128"/>
      <c r="CO416" s="128"/>
      <c r="CP416" s="128"/>
      <c r="CQ416" s="128"/>
    </row>
    <row r="417" ht="14.25" customHeight="1" spans="1:95" x14ac:dyDescent="0.25">
      <c r="A417" s="4"/>
      <c r="B417" s="131"/>
      <c r="C417" s="131"/>
      <c r="D417" s="131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  <c r="BP417" s="128"/>
      <c r="BQ417" s="128"/>
      <c r="BR417" s="128"/>
      <c r="BS417" s="128"/>
      <c r="BT417" s="128"/>
      <c r="BU417" s="128"/>
      <c r="BV417" s="128"/>
      <c r="BW417" s="128"/>
      <c r="BX417" s="128"/>
      <c r="BY417" s="128"/>
      <c r="BZ417" s="128"/>
      <c r="CA417" s="128"/>
      <c r="CB417" s="128"/>
      <c r="CC417" s="128"/>
      <c r="CD417" s="128"/>
      <c r="CE417" s="128"/>
      <c r="CF417" s="128"/>
      <c r="CG417" s="128"/>
      <c r="CH417" s="128"/>
      <c r="CI417" s="128"/>
      <c r="CJ417" s="128"/>
      <c r="CK417" s="128"/>
      <c r="CL417" s="128"/>
      <c r="CM417" s="128"/>
      <c r="CN417" s="128"/>
      <c r="CO417" s="128"/>
      <c r="CP417" s="128"/>
      <c r="CQ417" s="128"/>
    </row>
    <row r="418" ht="14.25" customHeight="1" spans="1:95" x14ac:dyDescent="0.25">
      <c r="A418" s="4"/>
      <c r="B418" s="131"/>
      <c r="C418" s="131"/>
      <c r="D418" s="131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  <c r="BP418" s="128"/>
      <c r="BQ418" s="128"/>
      <c r="BR418" s="128"/>
      <c r="BS418" s="128"/>
      <c r="BT418" s="128"/>
      <c r="BU418" s="128"/>
      <c r="BV418" s="128"/>
      <c r="BW418" s="128"/>
      <c r="BX418" s="128"/>
      <c r="BY418" s="128"/>
      <c r="BZ418" s="128"/>
      <c r="CA418" s="128"/>
      <c r="CB418" s="128"/>
      <c r="CC418" s="128"/>
      <c r="CD418" s="128"/>
      <c r="CE418" s="128"/>
      <c r="CF418" s="128"/>
      <c r="CG418" s="128"/>
      <c r="CH418" s="128"/>
      <c r="CI418" s="128"/>
      <c r="CJ418" s="128"/>
      <c r="CK418" s="128"/>
      <c r="CL418" s="128"/>
      <c r="CM418" s="128"/>
      <c r="CN418" s="128"/>
      <c r="CO418" s="128"/>
      <c r="CP418" s="128"/>
      <c r="CQ418" s="128"/>
    </row>
    <row r="419" ht="14.25" customHeight="1" spans="1:95" x14ac:dyDescent="0.25">
      <c r="A419" s="4"/>
      <c r="B419" s="131"/>
      <c r="C419" s="131"/>
      <c r="D419" s="131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/>
      <c r="BE419" s="128"/>
      <c r="BF419" s="128"/>
      <c r="BG419" s="128"/>
      <c r="BH419" s="128"/>
      <c r="BI419" s="128"/>
      <c r="BJ419" s="128"/>
      <c r="BK419" s="128"/>
      <c r="BL419" s="128"/>
      <c r="BM419" s="128"/>
      <c r="BN419" s="128"/>
      <c r="BO419" s="128"/>
      <c r="BP419" s="128"/>
      <c r="BQ419" s="128"/>
      <c r="BR419" s="128"/>
      <c r="BS419" s="128"/>
      <c r="BT419" s="128"/>
      <c r="BU419" s="128"/>
      <c r="BV419" s="128"/>
      <c r="BW419" s="128"/>
      <c r="BX419" s="128"/>
      <c r="BY419" s="128"/>
      <c r="BZ419" s="128"/>
      <c r="CA419" s="128"/>
      <c r="CB419" s="128"/>
      <c r="CC419" s="128"/>
      <c r="CD419" s="128"/>
      <c r="CE419" s="128"/>
      <c r="CF419" s="128"/>
      <c r="CG419" s="128"/>
      <c r="CH419" s="128"/>
      <c r="CI419" s="128"/>
      <c r="CJ419" s="128"/>
      <c r="CK419" s="128"/>
      <c r="CL419" s="128"/>
      <c r="CM419" s="128"/>
      <c r="CN419" s="128"/>
      <c r="CO419" s="128"/>
      <c r="CP419" s="128"/>
      <c r="CQ419" s="128"/>
    </row>
    <row r="420" ht="14.25" customHeight="1" spans="1:95" x14ac:dyDescent="0.25">
      <c r="A420" s="4"/>
      <c r="B420" s="131"/>
      <c r="C420" s="131"/>
      <c r="D420" s="131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/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  <c r="BP420" s="128"/>
      <c r="BQ420" s="128"/>
      <c r="BR420" s="128"/>
      <c r="BS420" s="128"/>
      <c r="BT420" s="128"/>
      <c r="BU420" s="128"/>
      <c r="BV420" s="128"/>
      <c r="BW420" s="128"/>
      <c r="BX420" s="128"/>
      <c r="BY420" s="128"/>
      <c r="BZ420" s="128"/>
      <c r="CA420" s="128"/>
      <c r="CB420" s="128"/>
      <c r="CC420" s="128"/>
      <c r="CD420" s="128"/>
      <c r="CE420" s="128"/>
      <c r="CF420" s="128"/>
      <c r="CG420" s="128"/>
      <c r="CH420" s="128"/>
      <c r="CI420" s="128"/>
      <c r="CJ420" s="128"/>
      <c r="CK420" s="128"/>
      <c r="CL420" s="128"/>
      <c r="CM420" s="128"/>
      <c r="CN420" s="128"/>
      <c r="CO420" s="128"/>
      <c r="CP420" s="128"/>
      <c r="CQ420" s="128"/>
    </row>
    <row r="421" ht="14.25" customHeight="1" spans="1:95" x14ac:dyDescent="0.25">
      <c r="A421" s="4"/>
      <c r="B421" s="131"/>
      <c r="C421" s="131"/>
      <c r="D421" s="131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/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  <c r="BP421" s="128"/>
      <c r="BQ421" s="128"/>
      <c r="BR421" s="128"/>
      <c r="BS421" s="128"/>
      <c r="BT421" s="128"/>
      <c r="BU421" s="128"/>
      <c r="BV421" s="128"/>
      <c r="BW421" s="128"/>
      <c r="BX421" s="128"/>
      <c r="BY421" s="128"/>
      <c r="BZ421" s="128"/>
      <c r="CA421" s="128"/>
      <c r="CB421" s="128"/>
      <c r="CC421" s="128"/>
      <c r="CD421" s="128"/>
      <c r="CE421" s="128"/>
      <c r="CF421" s="128"/>
      <c r="CG421" s="128"/>
      <c r="CH421" s="128"/>
      <c r="CI421" s="128"/>
      <c r="CJ421" s="128"/>
      <c r="CK421" s="128"/>
      <c r="CL421" s="128"/>
      <c r="CM421" s="128"/>
      <c r="CN421" s="128"/>
      <c r="CO421" s="128"/>
      <c r="CP421" s="128"/>
      <c r="CQ421" s="128"/>
    </row>
    <row r="422" ht="14.25" customHeight="1" spans="1:95" x14ac:dyDescent="0.25">
      <c r="A422" s="4"/>
      <c r="B422" s="131"/>
      <c r="C422" s="131"/>
      <c r="D422" s="131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/>
      <c r="BF422" s="128"/>
      <c r="BG422" s="128"/>
      <c r="BH422" s="128"/>
      <c r="BI422" s="128"/>
      <c r="BJ422" s="128"/>
      <c r="BK422" s="128"/>
      <c r="BL422" s="128"/>
      <c r="BM422" s="128"/>
      <c r="BN422" s="128"/>
      <c r="BO422" s="128"/>
      <c r="BP422" s="128"/>
      <c r="BQ422" s="128"/>
      <c r="BR422" s="128"/>
      <c r="BS422" s="128"/>
      <c r="BT422" s="128"/>
      <c r="BU422" s="128"/>
      <c r="BV422" s="128"/>
      <c r="BW422" s="128"/>
      <c r="BX422" s="128"/>
      <c r="BY422" s="128"/>
      <c r="BZ422" s="128"/>
      <c r="CA422" s="128"/>
      <c r="CB422" s="128"/>
      <c r="CC422" s="128"/>
      <c r="CD422" s="128"/>
      <c r="CE422" s="128"/>
      <c r="CF422" s="128"/>
      <c r="CG422" s="128"/>
      <c r="CH422" s="128"/>
      <c r="CI422" s="128"/>
      <c r="CJ422" s="128"/>
      <c r="CK422" s="128"/>
      <c r="CL422" s="128"/>
      <c r="CM422" s="128"/>
      <c r="CN422" s="128"/>
      <c r="CO422" s="128"/>
      <c r="CP422" s="128"/>
      <c r="CQ422" s="128"/>
    </row>
    <row r="423" ht="14.25" customHeight="1" spans="1:95" x14ac:dyDescent="0.25">
      <c r="A423" s="4"/>
      <c r="B423" s="131"/>
      <c r="C423" s="131"/>
      <c r="D423" s="131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/>
      <c r="BE423" s="128"/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  <c r="BP423" s="128"/>
      <c r="BQ423" s="128"/>
      <c r="BR423" s="128"/>
      <c r="BS423" s="128"/>
      <c r="BT423" s="128"/>
      <c r="BU423" s="128"/>
      <c r="BV423" s="128"/>
      <c r="BW423" s="128"/>
      <c r="BX423" s="128"/>
      <c r="BY423" s="128"/>
      <c r="BZ423" s="128"/>
      <c r="CA423" s="128"/>
      <c r="CB423" s="128"/>
      <c r="CC423" s="128"/>
      <c r="CD423" s="128"/>
      <c r="CE423" s="128"/>
      <c r="CF423" s="128"/>
      <c r="CG423" s="128"/>
      <c r="CH423" s="128"/>
      <c r="CI423" s="128"/>
      <c r="CJ423" s="128"/>
      <c r="CK423" s="128"/>
      <c r="CL423" s="128"/>
      <c r="CM423" s="128"/>
      <c r="CN423" s="128"/>
      <c r="CO423" s="128"/>
      <c r="CP423" s="128"/>
      <c r="CQ423" s="128"/>
    </row>
    <row r="424" ht="14.25" customHeight="1" spans="1:95" x14ac:dyDescent="0.25">
      <c r="A424" s="4"/>
      <c r="B424" s="131"/>
      <c r="C424" s="131"/>
      <c r="D424" s="131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/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  <c r="BP424" s="128"/>
      <c r="BQ424" s="128"/>
      <c r="BR424" s="128"/>
      <c r="BS424" s="128"/>
      <c r="BT424" s="128"/>
      <c r="BU424" s="128"/>
      <c r="BV424" s="128"/>
      <c r="BW424" s="128"/>
      <c r="BX424" s="128"/>
      <c r="BY424" s="128"/>
      <c r="BZ424" s="128"/>
      <c r="CA424" s="128"/>
      <c r="CB424" s="128"/>
      <c r="CC424" s="128"/>
      <c r="CD424" s="128"/>
      <c r="CE424" s="128"/>
      <c r="CF424" s="128"/>
      <c r="CG424" s="128"/>
      <c r="CH424" s="128"/>
      <c r="CI424" s="128"/>
      <c r="CJ424" s="128"/>
      <c r="CK424" s="128"/>
      <c r="CL424" s="128"/>
      <c r="CM424" s="128"/>
      <c r="CN424" s="128"/>
      <c r="CO424" s="128"/>
      <c r="CP424" s="128"/>
      <c r="CQ424" s="128"/>
    </row>
    <row r="425" ht="14.25" customHeight="1" spans="1:95" x14ac:dyDescent="0.25">
      <c r="A425" s="4"/>
      <c r="B425" s="131"/>
      <c r="C425" s="131"/>
      <c r="D425" s="131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/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  <c r="BP425" s="128"/>
      <c r="BQ425" s="128"/>
      <c r="BR425" s="128"/>
      <c r="BS425" s="128"/>
      <c r="BT425" s="128"/>
      <c r="BU425" s="128"/>
      <c r="BV425" s="128"/>
      <c r="BW425" s="128"/>
      <c r="BX425" s="128"/>
      <c r="BY425" s="128"/>
      <c r="BZ425" s="128"/>
      <c r="CA425" s="128"/>
      <c r="CB425" s="128"/>
      <c r="CC425" s="128"/>
      <c r="CD425" s="128"/>
      <c r="CE425" s="128"/>
      <c r="CF425" s="128"/>
      <c r="CG425" s="128"/>
      <c r="CH425" s="128"/>
      <c r="CI425" s="128"/>
      <c r="CJ425" s="128"/>
      <c r="CK425" s="128"/>
      <c r="CL425" s="128"/>
      <c r="CM425" s="128"/>
      <c r="CN425" s="128"/>
      <c r="CO425" s="128"/>
      <c r="CP425" s="128"/>
      <c r="CQ425" s="128"/>
    </row>
    <row r="426" ht="14.25" customHeight="1" spans="1:95" x14ac:dyDescent="0.25">
      <c r="A426" s="4"/>
      <c r="B426" s="131"/>
      <c r="C426" s="131"/>
      <c r="D426" s="131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/>
      <c r="BE426" s="128"/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  <c r="BP426" s="128"/>
      <c r="BQ426" s="128"/>
      <c r="BR426" s="128"/>
      <c r="BS426" s="128"/>
      <c r="BT426" s="128"/>
      <c r="BU426" s="128"/>
      <c r="BV426" s="128"/>
      <c r="BW426" s="128"/>
      <c r="BX426" s="128"/>
      <c r="BY426" s="128"/>
      <c r="BZ426" s="128"/>
      <c r="CA426" s="128"/>
      <c r="CB426" s="128"/>
      <c r="CC426" s="128"/>
      <c r="CD426" s="128"/>
      <c r="CE426" s="128"/>
      <c r="CF426" s="128"/>
      <c r="CG426" s="128"/>
      <c r="CH426" s="128"/>
      <c r="CI426" s="128"/>
      <c r="CJ426" s="128"/>
      <c r="CK426" s="128"/>
      <c r="CL426" s="128"/>
      <c r="CM426" s="128"/>
      <c r="CN426" s="128"/>
      <c r="CO426" s="128"/>
      <c r="CP426" s="128"/>
      <c r="CQ426" s="128"/>
    </row>
    <row r="427" ht="14.25" customHeight="1" spans="1:95" x14ac:dyDescent="0.25">
      <c r="A427" s="4"/>
      <c r="B427" s="131"/>
      <c r="C427" s="131"/>
      <c r="D427" s="131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/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  <c r="BP427" s="128"/>
      <c r="BQ427" s="128"/>
      <c r="BR427" s="128"/>
      <c r="BS427" s="128"/>
      <c r="BT427" s="128"/>
      <c r="BU427" s="128"/>
      <c r="BV427" s="128"/>
      <c r="BW427" s="128"/>
      <c r="BX427" s="128"/>
      <c r="BY427" s="128"/>
      <c r="BZ427" s="128"/>
      <c r="CA427" s="128"/>
      <c r="CB427" s="128"/>
      <c r="CC427" s="128"/>
      <c r="CD427" s="128"/>
      <c r="CE427" s="128"/>
      <c r="CF427" s="128"/>
      <c r="CG427" s="128"/>
      <c r="CH427" s="128"/>
      <c r="CI427" s="128"/>
      <c r="CJ427" s="128"/>
      <c r="CK427" s="128"/>
      <c r="CL427" s="128"/>
      <c r="CM427" s="128"/>
      <c r="CN427" s="128"/>
      <c r="CO427" s="128"/>
      <c r="CP427" s="128"/>
      <c r="CQ427" s="128"/>
    </row>
    <row r="428" ht="14.25" customHeight="1" spans="1:95" x14ac:dyDescent="0.25">
      <c r="A428" s="4"/>
      <c r="B428" s="131"/>
      <c r="C428" s="131"/>
      <c r="D428" s="131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/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  <c r="BP428" s="128"/>
      <c r="BQ428" s="128"/>
      <c r="BR428" s="128"/>
      <c r="BS428" s="128"/>
      <c r="BT428" s="128"/>
      <c r="BU428" s="128"/>
      <c r="BV428" s="128"/>
      <c r="BW428" s="128"/>
      <c r="BX428" s="128"/>
      <c r="BY428" s="128"/>
      <c r="BZ428" s="128"/>
      <c r="CA428" s="128"/>
      <c r="CB428" s="128"/>
      <c r="CC428" s="128"/>
      <c r="CD428" s="128"/>
      <c r="CE428" s="128"/>
      <c r="CF428" s="128"/>
      <c r="CG428" s="128"/>
      <c r="CH428" s="128"/>
      <c r="CI428" s="128"/>
      <c r="CJ428" s="128"/>
      <c r="CK428" s="128"/>
      <c r="CL428" s="128"/>
      <c r="CM428" s="128"/>
      <c r="CN428" s="128"/>
      <c r="CO428" s="128"/>
      <c r="CP428" s="128"/>
      <c r="CQ428" s="128"/>
    </row>
    <row r="429" ht="14.25" customHeight="1" spans="1:95" x14ac:dyDescent="0.25">
      <c r="A429" s="4"/>
      <c r="B429" s="131"/>
      <c r="C429" s="131"/>
      <c r="D429" s="131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/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  <c r="BP429" s="128"/>
      <c r="BQ429" s="128"/>
      <c r="BR429" s="128"/>
      <c r="BS429" s="128"/>
      <c r="BT429" s="128"/>
      <c r="BU429" s="128"/>
      <c r="BV429" s="128"/>
      <c r="BW429" s="128"/>
      <c r="BX429" s="128"/>
      <c r="BY429" s="128"/>
      <c r="BZ429" s="128"/>
      <c r="CA429" s="128"/>
      <c r="CB429" s="128"/>
      <c r="CC429" s="128"/>
      <c r="CD429" s="128"/>
      <c r="CE429" s="128"/>
      <c r="CF429" s="128"/>
      <c r="CG429" s="128"/>
      <c r="CH429" s="128"/>
      <c r="CI429" s="128"/>
      <c r="CJ429" s="128"/>
      <c r="CK429" s="128"/>
      <c r="CL429" s="128"/>
      <c r="CM429" s="128"/>
      <c r="CN429" s="128"/>
      <c r="CO429" s="128"/>
      <c r="CP429" s="128"/>
      <c r="CQ429" s="128"/>
    </row>
    <row r="430" ht="14.25" customHeight="1" spans="1:95" x14ac:dyDescent="0.25">
      <c r="A430" s="4"/>
      <c r="B430" s="131"/>
      <c r="C430" s="131"/>
      <c r="D430" s="131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/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  <c r="BP430" s="128"/>
      <c r="BQ430" s="128"/>
      <c r="BR430" s="128"/>
      <c r="BS430" s="128"/>
      <c r="BT430" s="128"/>
      <c r="BU430" s="128"/>
      <c r="BV430" s="128"/>
      <c r="BW430" s="128"/>
      <c r="BX430" s="128"/>
      <c r="BY430" s="128"/>
      <c r="BZ430" s="128"/>
      <c r="CA430" s="128"/>
      <c r="CB430" s="128"/>
      <c r="CC430" s="128"/>
      <c r="CD430" s="128"/>
      <c r="CE430" s="128"/>
      <c r="CF430" s="128"/>
      <c r="CG430" s="128"/>
      <c r="CH430" s="128"/>
      <c r="CI430" s="128"/>
      <c r="CJ430" s="128"/>
      <c r="CK430" s="128"/>
      <c r="CL430" s="128"/>
      <c r="CM430" s="128"/>
      <c r="CN430" s="128"/>
      <c r="CO430" s="128"/>
      <c r="CP430" s="128"/>
      <c r="CQ430" s="128"/>
    </row>
    <row r="431" ht="14.25" customHeight="1" spans="1:95" x14ac:dyDescent="0.25">
      <c r="A431" s="4"/>
      <c r="B431" s="131"/>
      <c r="C431" s="131"/>
      <c r="D431" s="131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  <c r="BP431" s="128"/>
      <c r="BQ431" s="128"/>
      <c r="BR431" s="128"/>
      <c r="BS431" s="128"/>
      <c r="BT431" s="128"/>
      <c r="BU431" s="128"/>
      <c r="BV431" s="128"/>
      <c r="BW431" s="128"/>
      <c r="BX431" s="128"/>
      <c r="BY431" s="128"/>
      <c r="BZ431" s="128"/>
      <c r="CA431" s="128"/>
      <c r="CB431" s="128"/>
      <c r="CC431" s="128"/>
      <c r="CD431" s="128"/>
      <c r="CE431" s="128"/>
      <c r="CF431" s="128"/>
      <c r="CG431" s="128"/>
      <c r="CH431" s="128"/>
      <c r="CI431" s="128"/>
      <c r="CJ431" s="128"/>
      <c r="CK431" s="128"/>
      <c r="CL431" s="128"/>
      <c r="CM431" s="128"/>
      <c r="CN431" s="128"/>
      <c r="CO431" s="128"/>
      <c r="CP431" s="128"/>
      <c r="CQ431" s="128"/>
    </row>
    <row r="432" ht="14.25" customHeight="1" spans="1:95" x14ac:dyDescent="0.25">
      <c r="A432" s="4"/>
      <c r="B432" s="131"/>
      <c r="C432" s="131"/>
      <c r="D432" s="131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/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  <c r="BP432" s="128"/>
      <c r="BQ432" s="128"/>
      <c r="BR432" s="128"/>
      <c r="BS432" s="128"/>
      <c r="BT432" s="128"/>
      <c r="BU432" s="128"/>
      <c r="BV432" s="128"/>
      <c r="BW432" s="128"/>
      <c r="BX432" s="128"/>
      <c r="BY432" s="128"/>
      <c r="BZ432" s="128"/>
      <c r="CA432" s="128"/>
      <c r="CB432" s="128"/>
      <c r="CC432" s="128"/>
      <c r="CD432" s="128"/>
      <c r="CE432" s="128"/>
      <c r="CF432" s="128"/>
      <c r="CG432" s="128"/>
      <c r="CH432" s="128"/>
      <c r="CI432" s="128"/>
      <c r="CJ432" s="128"/>
      <c r="CK432" s="128"/>
      <c r="CL432" s="128"/>
      <c r="CM432" s="128"/>
      <c r="CN432" s="128"/>
      <c r="CO432" s="128"/>
      <c r="CP432" s="128"/>
      <c r="CQ432" s="128"/>
    </row>
    <row r="433" ht="14.25" customHeight="1" spans="1:95" x14ac:dyDescent="0.25">
      <c r="A433" s="4"/>
      <c r="B433" s="131"/>
      <c r="C433" s="131"/>
      <c r="D433" s="131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  <c r="AP433" s="128"/>
      <c r="AQ433" s="128"/>
      <c r="AR433" s="128"/>
      <c r="AS433" s="128"/>
      <c r="AT433" s="128"/>
      <c r="AU433" s="128"/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/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  <c r="BP433" s="128"/>
      <c r="BQ433" s="128"/>
      <c r="BR433" s="128"/>
      <c r="BS433" s="128"/>
      <c r="BT433" s="128"/>
      <c r="BU433" s="128"/>
      <c r="BV433" s="128"/>
      <c r="BW433" s="128"/>
      <c r="BX433" s="128"/>
      <c r="BY433" s="128"/>
      <c r="BZ433" s="128"/>
      <c r="CA433" s="128"/>
      <c r="CB433" s="128"/>
      <c r="CC433" s="128"/>
      <c r="CD433" s="128"/>
      <c r="CE433" s="128"/>
      <c r="CF433" s="128"/>
      <c r="CG433" s="128"/>
      <c r="CH433" s="128"/>
      <c r="CI433" s="128"/>
      <c r="CJ433" s="128"/>
      <c r="CK433" s="128"/>
      <c r="CL433" s="128"/>
      <c r="CM433" s="128"/>
      <c r="CN433" s="128"/>
      <c r="CO433" s="128"/>
      <c r="CP433" s="128"/>
      <c r="CQ433" s="128"/>
    </row>
    <row r="434" ht="14.25" customHeight="1" spans="1:95" x14ac:dyDescent="0.25">
      <c r="A434" s="4"/>
      <c r="B434" s="131"/>
      <c r="C434" s="131"/>
      <c r="D434" s="131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/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  <c r="BP434" s="128"/>
      <c r="BQ434" s="128"/>
      <c r="BR434" s="128"/>
      <c r="BS434" s="128"/>
      <c r="BT434" s="128"/>
      <c r="BU434" s="128"/>
      <c r="BV434" s="128"/>
      <c r="BW434" s="128"/>
      <c r="BX434" s="128"/>
      <c r="BY434" s="128"/>
      <c r="BZ434" s="128"/>
      <c r="CA434" s="128"/>
      <c r="CB434" s="128"/>
      <c r="CC434" s="128"/>
      <c r="CD434" s="128"/>
      <c r="CE434" s="128"/>
      <c r="CF434" s="128"/>
      <c r="CG434" s="128"/>
      <c r="CH434" s="128"/>
      <c r="CI434" s="128"/>
      <c r="CJ434" s="128"/>
      <c r="CK434" s="128"/>
      <c r="CL434" s="128"/>
      <c r="CM434" s="128"/>
      <c r="CN434" s="128"/>
      <c r="CO434" s="128"/>
      <c r="CP434" s="128"/>
      <c r="CQ434" s="128"/>
    </row>
    <row r="435" ht="14.25" customHeight="1" spans="1:95" x14ac:dyDescent="0.25">
      <c r="A435" s="4"/>
      <c r="B435" s="131"/>
      <c r="C435" s="131"/>
      <c r="D435" s="131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  <c r="BP435" s="128"/>
      <c r="BQ435" s="128"/>
      <c r="BR435" s="128"/>
      <c r="BS435" s="128"/>
      <c r="BT435" s="128"/>
      <c r="BU435" s="128"/>
      <c r="BV435" s="128"/>
      <c r="BW435" s="128"/>
      <c r="BX435" s="128"/>
      <c r="BY435" s="128"/>
      <c r="BZ435" s="128"/>
      <c r="CA435" s="128"/>
      <c r="CB435" s="128"/>
      <c r="CC435" s="128"/>
      <c r="CD435" s="128"/>
      <c r="CE435" s="128"/>
      <c r="CF435" s="128"/>
      <c r="CG435" s="128"/>
      <c r="CH435" s="128"/>
      <c r="CI435" s="128"/>
      <c r="CJ435" s="128"/>
      <c r="CK435" s="128"/>
      <c r="CL435" s="128"/>
      <c r="CM435" s="128"/>
      <c r="CN435" s="128"/>
      <c r="CO435" s="128"/>
      <c r="CP435" s="128"/>
      <c r="CQ435" s="128"/>
    </row>
    <row r="436" ht="14.25" customHeight="1" spans="1:95" x14ac:dyDescent="0.25">
      <c r="A436" s="4"/>
      <c r="B436" s="131"/>
      <c r="C436" s="131"/>
      <c r="D436" s="131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/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  <c r="BP436" s="128"/>
      <c r="BQ436" s="128"/>
      <c r="BR436" s="128"/>
      <c r="BS436" s="128"/>
      <c r="BT436" s="128"/>
      <c r="BU436" s="128"/>
      <c r="BV436" s="128"/>
      <c r="BW436" s="128"/>
      <c r="BX436" s="128"/>
      <c r="BY436" s="128"/>
      <c r="BZ436" s="128"/>
      <c r="CA436" s="128"/>
      <c r="CB436" s="128"/>
      <c r="CC436" s="128"/>
      <c r="CD436" s="128"/>
      <c r="CE436" s="128"/>
      <c r="CF436" s="128"/>
      <c r="CG436" s="128"/>
      <c r="CH436" s="128"/>
      <c r="CI436" s="128"/>
      <c r="CJ436" s="128"/>
      <c r="CK436" s="128"/>
      <c r="CL436" s="128"/>
      <c r="CM436" s="128"/>
      <c r="CN436" s="128"/>
      <c r="CO436" s="128"/>
      <c r="CP436" s="128"/>
      <c r="CQ436" s="128"/>
    </row>
    <row r="437" ht="14.25" customHeight="1" spans="1:95" x14ac:dyDescent="0.25">
      <c r="A437" s="4"/>
      <c r="B437" s="131"/>
      <c r="C437" s="131"/>
      <c r="D437" s="131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/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  <c r="BP437" s="128"/>
      <c r="BQ437" s="128"/>
      <c r="BR437" s="128"/>
      <c r="BS437" s="128"/>
      <c r="BT437" s="128"/>
      <c r="BU437" s="128"/>
      <c r="BV437" s="128"/>
      <c r="BW437" s="128"/>
      <c r="BX437" s="128"/>
      <c r="BY437" s="128"/>
      <c r="BZ437" s="128"/>
      <c r="CA437" s="128"/>
      <c r="CB437" s="128"/>
      <c r="CC437" s="128"/>
      <c r="CD437" s="128"/>
      <c r="CE437" s="128"/>
      <c r="CF437" s="128"/>
      <c r="CG437" s="128"/>
      <c r="CH437" s="128"/>
      <c r="CI437" s="128"/>
      <c r="CJ437" s="128"/>
      <c r="CK437" s="128"/>
      <c r="CL437" s="128"/>
      <c r="CM437" s="128"/>
      <c r="CN437" s="128"/>
      <c r="CO437" s="128"/>
      <c r="CP437" s="128"/>
      <c r="CQ437" s="128"/>
    </row>
    <row r="438" ht="14.25" customHeight="1" spans="1:95" x14ac:dyDescent="0.25">
      <c r="A438" s="4"/>
      <c r="B438" s="131"/>
      <c r="C438" s="131"/>
      <c r="D438" s="131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/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  <c r="BP438" s="128"/>
      <c r="BQ438" s="128"/>
      <c r="BR438" s="128"/>
      <c r="BS438" s="128"/>
      <c r="BT438" s="128"/>
      <c r="BU438" s="128"/>
      <c r="BV438" s="128"/>
      <c r="BW438" s="128"/>
      <c r="BX438" s="128"/>
      <c r="BY438" s="128"/>
      <c r="BZ438" s="128"/>
      <c r="CA438" s="128"/>
      <c r="CB438" s="128"/>
      <c r="CC438" s="128"/>
      <c r="CD438" s="128"/>
      <c r="CE438" s="128"/>
      <c r="CF438" s="128"/>
      <c r="CG438" s="128"/>
      <c r="CH438" s="128"/>
      <c r="CI438" s="128"/>
      <c r="CJ438" s="128"/>
      <c r="CK438" s="128"/>
      <c r="CL438" s="128"/>
      <c r="CM438" s="128"/>
      <c r="CN438" s="128"/>
      <c r="CO438" s="128"/>
      <c r="CP438" s="128"/>
      <c r="CQ438" s="128"/>
    </row>
    <row r="439" ht="14.25" customHeight="1" spans="1:95" x14ac:dyDescent="0.25">
      <c r="A439" s="4"/>
      <c r="B439" s="131"/>
      <c r="C439" s="131"/>
      <c r="D439" s="131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/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  <c r="BP439" s="128"/>
      <c r="BQ439" s="128"/>
      <c r="BR439" s="128"/>
      <c r="BS439" s="128"/>
      <c r="BT439" s="128"/>
      <c r="BU439" s="128"/>
      <c r="BV439" s="128"/>
      <c r="BW439" s="128"/>
      <c r="BX439" s="128"/>
      <c r="BY439" s="128"/>
      <c r="BZ439" s="128"/>
      <c r="CA439" s="128"/>
      <c r="CB439" s="128"/>
      <c r="CC439" s="128"/>
      <c r="CD439" s="128"/>
      <c r="CE439" s="128"/>
      <c r="CF439" s="128"/>
      <c r="CG439" s="128"/>
      <c r="CH439" s="128"/>
      <c r="CI439" s="128"/>
      <c r="CJ439" s="128"/>
      <c r="CK439" s="128"/>
      <c r="CL439" s="128"/>
      <c r="CM439" s="128"/>
      <c r="CN439" s="128"/>
      <c r="CO439" s="128"/>
      <c r="CP439" s="128"/>
      <c r="CQ439" s="128"/>
    </row>
    <row r="440" ht="14.25" customHeight="1" spans="1:95" x14ac:dyDescent="0.25">
      <c r="A440" s="4"/>
      <c r="B440" s="131"/>
      <c r="C440" s="131"/>
      <c r="D440" s="131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/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/>
      <c r="BF440" s="128"/>
      <c r="BG440" s="128"/>
      <c r="BH440" s="128"/>
      <c r="BI440" s="128"/>
      <c r="BJ440" s="128"/>
      <c r="BK440" s="128"/>
      <c r="BL440" s="128"/>
      <c r="BM440" s="128"/>
      <c r="BN440" s="128"/>
      <c r="BO440" s="128"/>
      <c r="BP440" s="128"/>
      <c r="BQ440" s="128"/>
      <c r="BR440" s="128"/>
      <c r="BS440" s="128"/>
      <c r="BT440" s="128"/>
      <c r="BU440" s="128"/>
      <c r="BV440" s="128"/>
      <c r="BW440" s="128"/>
      <c r="BX440" s="128"/>
      <c r="BY440" s="128"/>
      <c r="BZ440" s="128"/>
      <c r="CA440" s="128"/>
      <c r="CB440" s="128"/>
      <c r="CC440" s="128"/>
      <c r="CD440" s="128"/>
      <c r="CE440" s="128"/>
      <c r="CF440" s="128"/>
      <c r="CG440" s="128"/>
      <c r="CH440" s="128"/>
      <c r="CI440" s="128"/>
      <c r="CJ440" s="128"/>
      <c r="CK440" s="128"/>
      <c r="CL440" s="128"/>
      <c r="CM440" s="128"/>
      <c r="CN440" s="128"/>
      <c r="CO440" s="128"/>
      <c r="CP440" s="128"/>
      <c r="CQ440" s="128"/>
    </row>
    <row r="441" ht="14.25" customHeight="1" spans="1:95" x14ac:dyDescent="0.25">
      <c r="A441" s="4"/>
      <c r="B441" s="131"/>
      <c r="C441" s="131"/>
      <c r="D441" s="131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  <c r="BP441" s="128"/>
      <c r="BQ441" s="128"/>
      <c r="BR441" s="128"/>
      <c r="BS441" s="128"/>
      <c r="BT441" s="128"/>
      <c r="BU441" s="128"/>
      <c r="BV441" s="128"/>
      <c r="BW441" s="128"/>
      <c r="BX441" s="128"/>
      <c r="BY441" s="128"/>
      <c r="BZ441" s="128"/>
      <c r="CA441" s="128"/>
      <c r="CB441" s="128"/>
      <c r="CC441" s="128"/>
      <c r="CD441" s="128"/>
      <c r="CE441" s="128"/>
      <c r="CF441" s="128"/>
      <c r="CG441" s="128"/>
      <c r="CH441" s="128"/>
      <c r="CI441" s="128"/>
      <c r="CJ441" s="128"/>
      <c r="CK441" s="128"/>
      <c r="CL441" s="128"/>
      <c r="CM441" s="128"/>
      <c r="CN441" s="128"/>
      <c r="CO441" s="128"/>
      <c r="CP441" s="128"/>
      <c r="CQ441" s="128"/>
    </row>
    <row r="442" ht="14.25" customHeight="1" spans="1:95" x14ac:dyDescent="0.25">
      <c r="A442" s="4"/>
      <c r="B442" s="131"/>
      <c r="C442" s="131"/>
      <c r="D442" s="131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/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  <c r="BP442" s="128"/>
      <c r="BQ442" s="128"/>
      <c r="BR442" s="128"/>
      <c r="BS442" s="128"/>
      <c r="BT442" s="128"/>
      <c r="BU442" s="128"/>
      <c r="BV442" s="128"/>
      <c r="BW442" s="128"/>
      <c r="BX442" s="128"/>
      <c r="BY442" s="128"/>
      <c r="BZ442" s="128"/>
      <c r="CA442" s="128"/>
      <c r="CB442" s="128"/>
      <c r="CC442" s="128"/>
      <c r="CD442" s="128"/>
      <c r="CE442" s="128"/>
      <c r="CF442" s="128"/>
      <c r="CG442" s="128"/>
      <c r="CH442" s="128"/>
      <c r="CI442" s="128"/>
      <c r="CJ442" s="128"/>
      <c r="CK442" s="128"/>
      <c r="CL442" s="128"/>
      <c r="CM442" s="128"/>
      <c r="CN442" s="128"/>
      <c r="CO442" s="128"/>
      <c r="CP442" s="128"/>
      <c r="CQ442" s="128"/>
    </row>
    <row r="443" ht="14.25" customHeight="1" spans="1:95" x14ac:dyDescent="0.25">
      <c r="A443" s="4"/>
      <c r="B443" s="131"/>
      <c r="C443" s="131"/>
      <c r="D443" s="131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  <c r="BP443" s="128"/>
      <c r="BQ443" s="128"/>
      <c r="BR443" s="128"/>
      <c r="BS443" s="128"/>
      <c r="BT443" s="128"/>
      <c r="BU443" s="128"/>
      <c r="BV443" s="128"/>
      <c r="BW443" s="128"/>
      <c r="BX443" s="128"/>
      <c r="BY443" s="128"/>
      <c r="BZ443" s="128"/>
      <c r="CA443" s="128"/>
      <c r="CB443" s="128"/>
      <c r="CC443" s="128"/>
      <c r="CD443" s="128"/>
      <c r="CE443" s="128"/>
      <c r="CF443" s="128"/>
      <c r="CG443" s="128"/>
      <c r="CH443" s="128"/>
      <c r="CI443" s="128"/>
      <c r="CJ443" s="128"/>
      <c r="CK443" s="128"/>
      <c r="CL443" s="128"/>
      <c r="CM443" s="128"/>
      <c r="CN443" s="128"/>
      <c r="CO443" s="128"/>
      <c r="CP443" s="128"/>
      <c r="CQ443" s="128"/>
    </row>
    <row r="444" ht="14.25" customHeight="1" spans="1:95" x14ac:dyDescent="0.25">
      <c r="A444" s="4"/>
      <c r="B444" s="131"/>
      <c r="C444" s="131"/>
      <c r="D444" s="131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/>
      <c r="AY444" s="128"/>
      <c r="AZ444" s="128"/>
      <c r="BA444" s="128"/>
      <c r="BB444" s="128"/>
      <c r="BC444" s="128"/>
      <c r="BD444" s="128"/>
      <c r="BE444" s="128"/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  <c r="BP444" s="128"/>
      <c r="BQ444" s="128"/>
      <c r="BR444" s="128"/>
      <c r="BS444" s="128"/>
      <c r="BT444" s="128"/>
      <c r="BU444" s="128"/>
      <c r="BV444" s="128"/>
      <c r="BW444" s="128"/>
      <c r="BX444" s="128"/>
      <c r="BY444" s="128"/>
      <c r="BZ444" s="128"/>
      <c r="CA444" s="128"/>
      <c r="CB444" s="128"/>
      <c r="CC444" s="128"/>
      <c r="CD444" s="128"/>
      <c r="CE444" s="128"/>
      <c r="CF444" s="128"/>
      <c r="CG444" s="128"/>
      <c r="CH444" s="128"/>
      <c r="CI444" s="128"/>
      <c r="CJ444" s="128"/>
      <c r="CK444" s="128"/>
      <c r="CL444" s="128"/>
      <c r="CM444" s="128"/>
      <c r="CN444" s="128"/>
      <c r="CO444" s="128"/>
      <c r="CP444" s="128"/>
      <c r="CQ444" s="128"/>
    </row>
    <row r="445" ht="14.25" customHeight="1" spans="1:95" x14ac:dyDescent="0.25">
      <c r="A445" s="4"/>
      <c r="B445" s="131"/>
      <c r="C445" s="131"/>
      <c r="D445" s="131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  <c r="BP445" s="128"/>
      <c r="BQ445" s="128"/>
      <c r="BR445" s="128"/>
      <c r="BS445" s="128"/>
      <c r="BT445" s="128"/>
      <c r="BU445" s="128"/>
      <c r="BV445" s="128"/>
      <c r="BW445" s="128"/>
      <c r="BX445" s="128"/>
      <c r="BY445" s="128"/>
      <c r="BZ445" s="128"/>
      <c r="CA445" s="128"/>
      <c r="CB445" s="128"/>
      <c r="CC445" s="128"/>
      <c r="CD445" s="128"/>
      <c r="CE445" s="128"/>
      <c r="CF445" s="128"/>
      <c r="CG445" s="128"/>
      <c r="CH445" s="128"/>
      <c r="CI445" s="128"/>
      <c r="CJ445" s="128"/>
      <c r="CK445" s="128"/>
      <c r="CL445" s="128"/>
      <c r="CM445" s="128"/>
      <c r="CN445" s="128"/>
      <c r="CO445" s="128"/>
      <c r="CP445" s="128"/>
      <c r="CQ445" s="128"/>
    </row>
    <row r="446" ht="14.25" customHeight="1" spans="1:95" x14ac:dyDescent="0.25">
      <c r="A446" s="4"/>
      <c r="B446" s="131"/>
      <c r="C446" s="131"/>
      <c r="D446" s="131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/>
      <c r="BD446" s="128"/>
      <c r="BE446" s="128"/>
      <c r="BF446" s="128"/>
      <c r="BG446" s="128"/>
      <c r="BH446" s="128"/>
      <c r="BI446" s="128"/>
      <c r="BJ446" s="128"/>
      <c r="BK446" s="128"/>
      <c r="BL446" s="128"/>
      <c r="BM446" s="128"/>
      <c r="BN446" s="128"/>
      <c r="BO446" s="128"/>
      <c r="BP446" s="128"/>
      <c r="BQ446" s="128"/>
      <c r="BR446" s="128"/>
      <c r="BS446" s="128"/>
      <c r="BT446" s="128"/>
      <c r="BU446" s="128"/>
      <c r="BV446" s="128"/>
      <c r="BW446" s="128"/>
      <c r="BX446" s="128"/>
      <c r="BY446" s="128"/>
      <c r="BZ446" s="128"/>
      <c r="CA446" s="128"/>
      <c r="CB446" s="128"/>
      <c r="CC446" s="128"/>
      <c r="CD446" s="128"/>
      <c r="CE446" s="128"/>
      <c r="CF446" s="128"/>
      <c r="CG446" s="128"/>
      <c r="CH446" s="128"/>
      <c r="CI446" s="128"/>
      <c r="CJ446" s="128"/>
      <c r="CK446" s="128"/>
      <c r="CL446" s="128"/>
      <c r="CM446" s="128"/>
      <c r="CN446" s="128"/>
      <c r="CO446" s="128"/>
      <c r="CP446" s="128"/>
      <c r="CQ446" s="128"/>
    </row>
    <row r="447" ht="14.25" customHeight="1" spans="1:95" x14ac:dyDescent="0.25">
      <c r="A447" s="4"/>
      <c r="B447" s="131"/>
      <c r="C447" s="131"/>
      <c r="D447" s="131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  <c r="BP447" s="128"/>
      <c r="BQ447" s="128"/>
      <c r="BR447" s="128"/>
      <c r="BS447" s="128"/>
      <c r="BT447" s="128"/>
      <c r="BU447" s="128"/>
      <c r="BV447" s="128"/>
      <c r="BW447" s="128"/>
      <c r="BX447" s="128"/>
      <c r="BY447" s="128"/>
      <c r="BZ447" s="128"/>
      <c r="CA447" s="128"/>
      <c r="CB447" s="128"/>
      <c r="CC447" s="128"/>
      <c r="CD447" s="128"/>
      <c r="CE447" s="128"/>
      <c r="CF447" s="128"/>
      <c r="CG447" s="128"/>
      <c r="CH447" s="128"/>
      <c r="CI447" s="128"/>
      <c r="CJ447" s="128"/>
      <c r="CK447" s="128"/>
      <c r="CL447" s="128"/>
      <c r="CM447" s="128"/>
      <c r="CN447" s="128"/>
      <c r="CO447" s="128"/>
      <c r="CP447" s="128"/>
      <c r="CQ447" s="128"/>
    </row>
    <row r="448" ht="14.25" customHeight="1" spans="1:95" x14ac:dyDescent="0.25">
      <c r="A448" s="4"/>
      <c r="B448" s="131"/>
      <c r="C448" s="131"/>
      <c r="D448" s="131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  <c r="BP448" s="128"/>
      <c r="BQ448" s="128"/>
      <c r="BR448" s="128"/>
      <c r="BS448" s="128"/>
      <c r="BT448" s="128"/>
      <c r="BU448" s="128"/>
      <c r="BV448" s="128"/>
      <c r="BW448" s="128"/>
      <c r="BX448" s="128"/>
      <c r="BY448" s="128"/>
      <c r="BZ448" s="128"/>
      <c r="CA448" s="128"/>
      <c r="CB448" s="128"/>
      <c r="CC448" s="128"/>
      <c r="CD448" s="128"/>
      <c r="CE448" s="128"/>
      <c r="CF448" s="128"/>
      <c r="CG448" s="128"/>
      <c r="CH448" s="128"/>
      <c r="CI448" s="128"/>
      <c r="CJ448" s="128"/>
      <c r="CK448" s="128"/>
      <c r="CL448" s="128"/>
      <c r="CM448" s="128"/>
      <c r="CN448" s="128"/>
      <c r="CO448" s="128"/>
      <c r="CP448" s="128"/>
      <c r="CQ448" s="128"/>
    </row>
    <row r="449" ht="14.25" customHeight="1" spans="1:95" x14ac:dyDescent="0.25">
      <c r="A449" s="4"/>
      <c r="B449" s="131"/>
      <c r="C449" s="131"/>
      <c r="D449" s="131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  <c r="BP449" s="128"/>
      <c r="BQ449" s="128"/>
      <c r="BR449" s="128"/>
      <c r="BS449" s="128"/>
      <c r="BT449" s="128"/>
      <c r="BU449" s="128"/>
      <c r="BV449" s="128"/>
      <c r="BW449" s="128"/>
      <c r="BX449" s="128"/>
      <c r="BY449" s="128"/>
      <c r="BZ449" s="128"/>
      <c r="CA449" s="128"/>
      <c r="CB449" s="128"/>
      <c r="CC449" s="128"/>
      <c r="CD449" s="128"/>
      <c r="CE449" s="128"/>
      <c r="CF449" s="128"/>
      <c r="CG449" s="128"/>
      <c r="CH449" s="128"/>
      <c r="CI449" s="128"/>
      <c r="CJ449" s="128"/>
      <c r="CK449" s="128"/>
      <c r="CL449" s="128"/>
      <c r="CM449" s="128"/>
      <c r="CN449" s="128"/>
      <c r="CO449" s="128"/>
      <c r="CP449" s="128"/>
      <c r="CQ449" s="128"/>
    </row>
    <row r="450" ht="14.25" customHeight="1" spans="1:95" x14ac:dyDescent="0.25">
      <c r="A450" s="4"/>
      <c r="B450" s="131"/>
      <c r="C450" s="131"/>
      <c r="D450" s="131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/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  <c r="BP450" s="128"/>
      <c r="BQ450" s="128"/>
      <c r="BR450" s="128"/>
      <c r="BS450" s="128"/>
      <c r="BT450" s="128"/>
      <c r="BU450" s="128"/>
      <c r="BV450" s="128"/>
      <c r="BW450" s="128"/>
      <c r="BX450" s="128"/>
      <c r="BY450" s="128"/>
      <c r="BZ450" s="128"/>
      <c r="CA450" s="128"/>
      <c r="CB450" s="128"/>
      <c r="CC450" s="128"/>
      <c r="CD450" s="128"/>
      <c r="CE450" s="128"/>
      <c r="CF450" s="128"/>
      <c r="CG450" s="128"/>
      <c r="CH450" s="128"/>
      <c r="CI450" s="128"/>
      <c r="CJ450" s="128"/>
      <c r="CK450" s="128"/>
      <c r="CL450" s="128"/>
      <c r="CM450" s="128"/>
      <c r="CN450" s="128"/>
      <c r="CO450" s="128"/>
      <c r="CP450" s="128"/>
      <c r="CQ450" s="128"/>
    </row>
    <row r="451" ht="14.25" customHeight="1" spans="1:95" x14ac:dyDescent="0.25">
      <c r="A451" s="4"/>
      <c r="B451" s="131"/>
      <c r="C451" s="131"/>
      <c r="D451" s="131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  <c r="BP451" s="128"/>
      <c r="BQ451" s="128"/>
      <c r="BR451" s="128"/>
      <c r="BS451" s="128"/>
      <c r="BT451" s="128"/>
      <c r="BU451" s="128"/>
      <c r="BV451" s="128"/>
      <c r="BW451" s="128"/>
      <c r="BX451" s="128"/>
      <c r="BY451" s="128"/>
      <c r="BZ451" s="128"/>
      <c r="CA451" s="128"/>
      <c r="CB451" s="128"/>
      <c r="CC451" s="128"/>
      <c r="CD451" s="128"/>
      <c r="CE451" s="128"/>
      <c r="CF451" s="128"/>
      <c r="CG451" s="128"/>
      <c r="CH451" s="128"/>
      <c r="CI451" s="128"/>
      <c r="CJ451" s="128"/>
      <c r="CK451" s="128"/>
      <c r="CL451" s="128"/>
      <c r="CM451" s="128"/>
      <c r="CN451" s="128"/>
      <c r="CO451" s="128"/>
      <c r="CP451" s="128"/>
      <c r="CQ451" s="128"/>
    </row>
    <row r="452" ht="14.25" customHeight="1" spans="1:95" x14ac:dyDescent="0.25">
      <c r="A452" s="4"/>
      <c r="B452" s="131"/>
      <c r="C452" s="131"/>
      <c r="D452" s="131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  <c r="BP452" s="128"/>
      <c r="BQ452" s="128"/>
      <c r="BR452" s="128"/>
      <c r="BS452" s="128"/>
      <c r="BT452" s="128"/>
      <c r="BU452" s="128"/>
      <c r="BV452" s="128"/>
      <c r="BW452" s="128"/>
      <c r="BX452" s="128"/>
      <c r="BY452" s="128"/>
      <c r="BZ452" s="128"/>
      <c r="CA452" s="128"/>
      <c r="CB452" s="128"/>
      <c r="CC452" s="128"/>
      <c r="CD452" s="128"/>
      <c r="CE452" s="128"/>
      <c r="CF452" s="128"/>
      <c r="CG452" s="128"/>
      <c r="CH452" s="128"/>
      <c r="CI452" s="128"/>
      <c r="CJ452" s="128"/>
      <c r="CK452" s="128"/>
      <c r="CL452" s="128"/>
      <c r="CM452" s="128"/>
      <c r="CN452" s="128"/>
      <c r="CO452" s="128"/>
      <c r="CP452" s="128"/>
      <c r="CQ452" s="128"/>
    </row>
    <row r="453" ht="14.25" customHeight="1" spans="1:95" x14ac:dyDescent="0.25">
      <c r="A453" s="4"/>
      <c r="B453" s="131"/>
      <c r="C453" s="131"/>
      <c r="D453" s="131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/>
      <c r="BI453" s="128"/>
      <c r="BJ453" s="128"/>
      <c r="BK453" s="128"/>
      <c r="BL453" s="128"/>
      <c r="BM453" s="128"/>
      <c r="BN453" s="128"/>
      <c r="BO453" s="128"/>
      <c r="BP453" s="128"/>
      <c r="BQ453" s="128"/>
      <c r="BR453" s="128"/>
      <c r="BS453" s="128"/>
      <c r="BT453" s="128"/>
      <c r="BU453" s="128"/>
      <c r="BV453" s="128"/>
      <c r="BW453" s="128"/>
      <c r="BX453" s="128"/>
      <c r="BY453" s="128"/>
      <c r="BZ453" s="128"/>
      <c r="CA453" s="128"/>
      <c r="CB453" s="128"/>
      <c r="CC453" s="128"/>
      <c r="CD453" s="128"/>
      <c r="CE453" s="128"/>
      <c r="CF453" s="128"/>
      <c r="CG453" s="128"/>
      <c r="CH453" s="128"/>
      <c r="CI453" s="128"/>
      <c r="CJ453" s="128"/>
      <c r="CK453" s="128"/>
      <c r="CL453" s="128"/>
      <c r="CM453" s="128"/>
      <c r="CN453" s="128"/>
      <c r="CO453" s="128"/>
      <c r="CP453" s="128"/>
      <c r="CQ453" s="128"/>
    </row>
    <row r="454" ht="14.25" customHeight="1" spans="1:95" x14ac:dyDescent="0.25">
      <c r="A454" s="4"/>
      <c r="B454" s="131"/>
      <c r="C454" s="131"/>
      <c r="D454" s="131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  <c r="BP454" s="128"/>
      <c r="BQ454" s="128"/>
      <c r="BR454" s="128"/>
      <c r="BS454" s="128"/>
      <c r="BT454" s="128"/>
      <c r="BU454" s="128"/>
      <c r="BV454" s="128"/>
      <c r="BW454" s="128"/>
      <c r="BX454" s="128"/>
      <c r="BY454" s="128"/>
      <c r="BZ454" s="128"/>
      <c r="CA454" s="128"/>
      <c r="CB454" s="128"/>
      <c r="CC454" s="128"/>
      <c r="CD454" s="128"/>
      <c r="CE454" s="128"/>
      <c r="CF454" s="128"/>
      <c r="CG454" s="128"/>
      <c r="CH454" s="128"/>
      <c r="CI454" s="128"/>
      <c r="CJ454" s="128"/>
      <c r="CK454" s="128"/>
      <c r="CL454" s="128"/>
      <c r="CM454" s="128"/>
      <c r="CN454" s="128"/>
      <c r="CO454" s="128"/>
      <c r="CP454" s="128"/>
      <c r="CQ454" s="128"/>
    </row>
    <row r="455" ht="14.25" customHeight="1" spans="1:95" x14ac:dyDescent="0.25">
      <c r="A455" s="4"/>
      <c r="B455" s="131"/>
      <c r="C455" s="131"/>
      <c r="D455" s="131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  <c r="BP455" s="128"/>
      <c r="BQ455" s="128"/>
      <c r="BR455" s="128"/>
      <c r="BS455" s="128"/>
      <c r="BT455" s="128"/>
      <c r="BU455" s="128"/>
      <c r="BV455" s="128"/>
      <c r="BW455" s="128"/>
      <c r="BX455" s="128"/>
      <c r="BY455" s="128"/>
      <c r="BZ455" s="128"/>
      <c r="CA455" s="128"/>
      <c r="CB455" s="128"/>
      <c r="CC455" s="128"/>
      <c r="CD455" s="128"/>
      <c r="CE455" s="128"/>
      <c r="CF455" s="128"/>
      <c r="CG455" s="128"/>
      <c r="CH455" s="128"/>
      <c r="CI455" s="128"/>
      <c r="CJ455" s="128"/>
      <c r="CK455" s="128"/>
      <c r="CL455" s="128"/>
      <c r="CM455" s="128"/>
      <c r="CN455" s="128"/>
      <c r="CO455" s="128"/>
      <c r="CP455" s="128"/>
      <c r="CQ455" s="128"/>
    </row>
    <row r="456" ht="14.25" customHeight="1" spans="1:95" x14ac:dyDescent="0.25">
      <c r="A456" s="4"/>
      <c r="B456" s="131"/>
      <c r="C456" s="131"/>
      <c r="D456" s="131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  <c r="BP456" s="128"/>
      <c r="BQ456" s="128"/>
      <c r="BR456" s="128"/>
      <c r="BS456" s="128"/>
      <c r="BT456" s="128"/>
      <c r="BU456" s="128"/>
      <c r="BV456" s="128"/>
      <c r="BW456" s="128"/>
      <c r="BX456" s="128"/>
      <c r="BY456" s="128"/>
      <c r="BZ456" s="128"/>
      <c r="CA456" s="128"/>
      <c r="CB456" s="128"/>
      <c r="CC456" s="128"/>
      <c r="CD456" s="128"/>
      <c r="CE456" s="128"/>
      <c r="CF456" s="128"/>
      <c r="CG456" s="128"/>
      <c r="CH456" s="128"/>
      <c r="CI456" s="128"/>
      <c r="CJ456" s="128"/>
      <c r="CK456" s="128"/>
      <c r="CL456" s="128"/>
      <c r="CM456" s="128"/>
      <c r="CN456" s="128"/>
      <c r="CO456" s="128"/>
      <c r="CP456" s="128"/>
      <c r="CQ456" s="128"/>
    </row>
    <row r="457" ht="14.25" customHeight="1" spans="1:95" x14ac:dyDescent="0.25">
      <c r="A457" s="4"/>
      <c r="B457" s="131"/>
      <c r="C457" s="131"/>
      <c r="D457" s="131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  <c r="BP457" s="128"/>
      <c r="BQ457" s="128"/>
      <c r="BR457" s="128"/>
      <c r="BS457" s="128"/>
      <c r="BT457" s="128"/>
      <c r="BU457" s="128"/>
      <c r="BV457" s="128"/>
      <c r="BW457" s="128"/>
      <c r="BX457" s="128"/>
      <c r="BY457" s="128"/>
      <c r="BZ457" s="128"/>
      <c r="CA457" s="128"/>
      <c r="CB457" s="128"/>
      <c r="CC457" s="128"/>
      <c r="CD457" s="128"/>
      <c r="CE457" s="128"/>
      <c r="CF457" s="128"/>
      <c r="CG457" s="128"/>
      <c r="CH457" s="128"/>
      <c r="CI457" s="128"/>
      <c r="CJ457" s="128"/>
      <c r="CK457" s="128"/>
      <c r="CL457" s="128"/>
      <c r="CM457" s="128"/>
      <c r="CN457" s="128"/>
      <c r="CO457" s="128"/>
      <c r="CP457" s="128"/>
      <c r="CQ457" s="128"/>
    </row>
    <row r="458" ht="14.25" customHeight="1" spans="1:95" x14ac:dyDescent="0.25">
      <c r="A458" s="4"/>
      <c r="B458" s="131"/>
      <c r="C458" s="131"/>
      <c r="D458" s="131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/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  <c r="BP458" s="128"/>
      <c r="BQ458" s="128"/>
      <c r="BR458" s="128"/>
      <c r="BS458" s="128"/>
      <c r="BT458" s="128"/>
      <c r="BU458" s="128"/>
      <c r="BV458" s="128"/>
      <c r="BW458" s="128"/>
      <c r="BX458" s="128"/>
      <c r="BY458" s="128"/>
      <c r="BZ458" s="128"/>
      <c r="CA458" s="128"/>
      <c r="CB458" s="128"/>
      <c r="CC458" s="128"/>
      <c r="CD458" s="128"/>
      <c r="CE458" s="128"/>
      <c r="CF458" s="128"/>
      <c r="CG458" s="128"/>
      <c r="CH458" s="128"/>
      <c r="CI458" s="128"/>
      <c r="CJ458" s="128"/>
      <c r="CK458" s="128"/>
      <c r="CL458" s="128"/>
      <c r="CM458" s="128"/>
      <c r="CN458" s="128"/>
      <c r="CO458" s="128"/>
      <c r="CP458" s="128"/>
      <c r="CQ458" s="128"/>
    </row>
    <row r="459" ht="14.25" customHeight="1" spans="1:95" x14ac:dyDescent="0.25">
      <c r="A459" s="4"/>
      <c r="B459" s="131"/>
      <c r="C459" s="131"/>
      <c r="D459" s="131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/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  <c r="BP459" s="128"/>
      <c r="BQ459" s="128"/>
      <c r="BR459" s="128"/>
      <c r="BS459" s="128"/>
      <c r="BT459" s="128"/>
      <c r="BU459" s="128"/>
      <c r="BV459" s="128"/>
      <c r="BW459" s="128"/>
      <c r="BX459" s="128"/>
      <c r="BY459" s="128"/>
      <c r="BZ459" s="128"/>
      <c r="CA459" s="128"/>
      <c r="CB459" s="128"/>
      <c r="CC459" s="128"/>
      <c r="CD459" s="128"/>
      <c r="CE459" s="128"/>
      <c r="CF459" s="128"/>
      <c r="CG459" s="128"/>
      <c r="CH459" s="128"/>
      <c r="CI459" s="128"/>
      <c r="CJ459" s="128"/>
      <c r="CK459" s="128"/>
      <c r="CL459" s="128"/>
      <c r="CM459" s="128"/>
      <c r="CN459" s="128"/>
      <c r="CO459" s="128"/>
      <c r="CP459" s="128"/>
      <c r="CQ459" s="128"/>
    </row>
    <row r="460" ht="14.25" customHeight="1" spans="1:95" x14ac:dyDescent="0.25">
      <c r="A460" s="4"/>
      <c r="B460" s="131"/>
      <c r="C460" s="131"/>
      <c r="D460" s="131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/>
      <c r="BD460" s="128"/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  <c r="BP460" s="128"/>
      <c r="BQ460" s="128"/>
      <c r="BR460" s="128"/>
      <c r="BS460" s="128"/>
      <c r="BT460" s="128"/>
      <c r="BU460" s="128"/>
      <c r="BV460" s="128"/>
      <c r="BW460" s="128"/>
      <c r="BX460" s="128"/>
      <c r="BY460" s="128"/>
      <c r="BZ460" s="128"/>
      <c r="CA460" s="128"/>
      <c r="CB460" s="128"/>
      <c r="CC460" s="128"/>
      <c r="CD460" s="128"/>
      <c r="CE460" s="128"/>
      <c r="CF460" s="128"/>
      <c r="CG460" s="128"/>
      <c r="CH460" s="128"/>
      <c r="CI460" s="128"/>
      <c r="CJ460" s="128"/>
      <c r="CK460" s="128"/>
      <c r="CL460" s="128"/>
      <c r="CM460" s="128"/>
      <c r="CN460" s="128"/>
      <c r="CO460" s="128"/>
      <c r="CP460" s="128"/>
      <c r="CQ460" s="128"/>
    </row>
    <row r="461" ht="14.25" customHeight="1" spans="1:95" x14ac:dyDescent="0.25">
      <c r="A461" s="4"/>
      <c r="B461" s="131"/>
      <c r="C461" s="131"/>
      <c r="D461" s="131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/>
      <c r="BE461" s="128"/>
      <c r="BF461" s="128"/>
      <c r="BG461" s="128"/>
      <c r="BH461" s="128"/>
      <c r="BI461" s="128"/>
      <c r="BJ461" s="128"/>
      <c r="BK461" s="128"/>
      <c r="BL461" s="128"/>
      <c r="BM461" s="128"/>
      <c r="BN461" s="128"/>
      <c r="BO461" s="128"/>
      <c r="BP461" s="128"/>
      <c r="BQ461" s="128"/>
      <c r="BR461" s="128"/>
      <c r="BS461" s="128"/>
      <c r="BT461" s="128"/>
      <c r="BU461" s="128"/>
      <c r="BV461" s="128"/>
      <c r="BW461" s="128"/>
      <c r="BX461" s="128"/>
      <c r="BY461" s="128"/>
      <c r="BZ461" s="128"/>
      <c r="CA461" s="128"/>
      <c r="CB461" s="128"/>
      <c r="CC461" s="128"/>
      <c r="CD461" s="128"/>
      <c r="CE461" s="128"/>
      <c r="CF461" s="128"/>
      <c r="CG461" s="128"/>
      <c r="CH461" s="128"/>
      <c r="CI461" s="128"/>
      <c r="CJ461" s="128"/>
      <c r="CK461" s="128"/>
      <c r="CL461" s="128"/>
      <c r="CM461" s="128"/>
      <c r="CN461" s="128"/>
      <c r="CO461" s="128"/>
      <c r="CP461" s="128"/>
      <c r="CQ461" s="128"/>
    </row>
    <row r="462" ht="14.25" customHeight="1" spans="1:95" x14ac:dyDescent="0.25">
      <c r="A462" s="4"/>
      <c r="B462" s="131"/>
      <c r="C462" s="131"/>
      <c r="D462" s="131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/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  <c r="BP462" s="128"/>
      <c r="BQ462" s="128"/>
      <c r="BR462" s="128"/>
      <c r="BS462" s="128"/>
      <c r="BT462" s="128"/>
      <c r="BU462" s="128"/>
      <c r="BV462" s="128"/>
      <c r="BW462" s="128"/>
      <c r="BX462" s="128"/>
      <c r="BY462" s="128"/>
      <c r="BZ462" s="128"/>
      <c r="CA462" s="128"/>
      <c r="CB462" s="128"/>
      <c r="CC462" s="128"/>
      <c r="CD462" s="128"/>
      <c r="CE462" s="128"/>
      <c r="CF462" s="128"/>
      <c r="CG462" s="128"/>
      <c r="CH462" s="128"/>
      <c r="CI462" s="128"/>
      <c r="CJ462" s="128"/>
      <c r="CK462" s="128"/>
      <c r="CL462" s="128"/>
      <c r="CM462" s="128"/>
      <c r="CN462" s="128"/>
      <c r="CO462" s="128"/>
      <c r="CP462" s="128"/>
      <c r="CQ462" s="128"/>
    </row>
    <row r="463" ht="14.25" customHeight="1" spans="1:95" x14ac:dyDescent="0.25">
      <c r="A463" s="4"/>
      <c r="B463" s="131"/>
      <c r="C463" s="131"/>
      <c r="D463" s="131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  <c r="BP463" s="128"/>
      <c r="BQ463" s="128"/>
      <c r="BR463" s="128"/>
      <c r="BS463" s="128"/>
      <c r="BT463" s="128"/>
      <c r="BU463" s="128"/>
      <c r="BV463" s="128"/>
      <c r="BW463" s="128"/>
      <c r="BX463" s="128"/>
      <c r="BY463" s="128"/>
      <c r="BZ463" s="128"/>
      <c r="CA463" s="128"/>
      <c r="CB463" s="128"/>
      <c r="CC463" s="128"/>
      <c r="CD463" s="128"/>
      <c r="CE463" s="128"/>
      <c r="CF463" s="128"/>
      <c r="CG463" s="128"/>
      <c r="CH463" s="128"/>
      <c r="CI463" s="128"/>
      <c r="CJ463" s="128"/>
      <c r="CK463" s="128"/>
      <c r="CL463" s="128"/>
      <c r="CM463" s="128"/>
      <c r="CN463" s="128"/>
      <c r="CO463" s="128"/>
      <c r="CP463" s="128"/>
      <c r="CQ463" s="128"/>
    </row>
    <row r="464" ht="14.25" customHeight="1" spans="1:95" x14ac:dyDescent="0.25">
      <c r="A464" s="4"/>
      <c r="B464" s="131"/>
      <c r="C464" s="131"/>
      <c r="D464" s="131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  <c r="BP464" s="128"/>
      <c r="BQ464" s="128"/>
      <c r="BR464" s="128"/>
      <c r="BS464" s="128"/>
      <c r="BT464" s="128"/>
      <c r="BU464" s="128"/>
      <c r="BV464" s="128"/>
      <c r="BW464" s="128"/>
      <c r="BX464" s="128"/>
      <c r="BY464" s="128"/>
      <c r="BZ464" s="128"/>
      <c r="CA464" s="128"/>
      <c r="CB464" s="128"/>
      <c r="CC464" s="128"/>
      <c r="CD464" s="128"/>
      <c r="CE464" s="128"/>
      <c r="CF464" s="128"/>
      <c r="CG464" s="128"/>
      <c r="CH464" s="128"/>
      <c r="CI464" s="128"/>
      <c r="CJ464" s="128"/>
      <c r="CK464" s="128"/>
      <c r="CL464" s="128"/>
      <c r="CM464" s="128"/>
      <c r="CN464" s="128"/>
      <c r="CO464" s="128"/>
      <c r="CP464" s="128"/>
      <c r="CQ464" s="128"/>
    </row>
    <row r="465" ht="14.25" customHeight="1" spans="1:95" x14ac:dyDescent="0.25">
      <c r="A465" s="4"/>
      <c r="B465" s="131"/>
      <c r="C465" s="131"/>
      <c r="D465" s="131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  <c r="BP465" s="128"/>
      <c r="BQ465" s="128"/>
      <c r="BR465" s="128"/>
      <c r="BS465" s="128"/>
      <c r="BT465" s="128"/>
      <c r="BU465" s="128"/>
      <c r="BV465" s="128"/>
      <c r="BW465" s="128"/>
      <c r="BX465" s="128"/>
      <c r="BY465" s="128"/>
      <c r="BZ465" s="128"/>
      <c r="CA465" s="128"/>
      <c r="CB465" s="128"/>
      <c r="CC465" s="128"/>
      <c r="CD465" s="128"/>
      <c r="CE465" s="128"/>
      <c r="CF465" s="128"/>
      <c r="CG465" s="128"/>
      <c r="CH465" s="128"/>
      <c r="CI465" s="128"/>
      <c r="CJ465" s="128"/>
      <c r="CK465" s="128"/>
      <c r="CL465" s="128"/>
      <c r="CM465" s="128"/>
      <c r="CN465" s="128"/>
      <c r="CO465" s="128"/>
      <c r="CP465" s="128"/>
      <c r="CQ465" s="128"/>
    </row>
    <row r="466" ht="14.25" customHeight="1" spans="1:95" x14ac:dyDescent="0.25">
      <c r="A466" s="4"/>
      <c r="B466" s="131"/>
      <c r="C466" s="131"/>
      <c r="D466" s="131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  <c r="BP466" s="128"/>
      <c r="BQ466" s="128"/>
      <c r="BR466" s="128"/>
      <c r="BS466" s="128"/>
      <c r="BT466" s="128"/>
      <c r="BU466" s="128"/>
      <c r="BV466" s="128"/>
      <c r="BW466" s="128"/>
      <c r="BX466" s="128"/>
      <c r="BY466" s="128"/>
      <c r="BZ466" s="128"/>
      <c r="CA466" s="128"/>
      <c r="CB466" s="128"/>
      <c r="CC466" s="128"/>
      <c r="CD466" s="128"/>
      <c r="CE466" s="128"/>
      <c r="CF466" s="128"/>
      <c r="CG466" s="128"/>
      <c r="CH466" s="128"/>
      <c r="CI466" s="128"/>
      <c r="CJ466" s="128"/>
      <c r="CK466" s="128"/>
      <c r="CL466" s="128"/>
      <c r="CM466" s="128"/>
      <c r="CN466" s="128"/>
      <c r="CO466" s="128"/>
      <c r="CP466" s="128"/>
      <c r="CQ466" s="128"/>
    </row>
    <row r="467" ht="14.25" customHeight="1" spans="1:95" x14ac:dyDescent="0.25">
      <c r="A467" s="4"/>
      <c r="B467" s="131"/>
      <c r="C467" s="131"/>
      <c r="D467" s="131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  <c r="BP467" s="128"/>
      <c r="BQ467" s="128"/>
      <c r="BR467" s="128"/>
      <c r="BS467" s="128"/>
      <c r="BT467" s="128"/>
      <c r="BU467" s="128"/>
      <c r="BV467" s="128"/>
      <c r="BW467" s="128"/>
      <c r="BX467" s="128"/>
      <c r="BY467" s="128"/>
      <c r="BZ467" s="128"/>
      <c r="CA467" s="128"/>
      <c r="CB467" s="128"/>
      <c r="CC467" s="128"/>
      <c r="CD467" s="128"/>
      <c r="CE467" s="128"/>
      <c r="CF467" s="128"/>
      <c r="CG467" s="128"/>
      <c r="CH467" s="128"/>
      <c r="CI467" s="128"/>
      <c r="CJ467" s="128"/>
      <c r="CK467" s="128"/>
      <c r="CL467" s="128"/>
      <c r="CM467" s="128"/>
      <c r="CN467" s="128"/>
      <c r="CO467" s="128"/>
      <c r="CP467" s="128"/>
      <c r="CQ467" s="128"/>
    </row>
    <row r="468" ht="14.25" customHeight="1" spans="1:95" x14ac:dyDescent="0.25">
      <c r="A468" s="4"/>
      <c r="B468" s="131"/>
      <c r="C468" s="131"/>
      <c r="D468" s="131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  <c r="BP468" s="128"/>
      <c r="BQ468" s="128"/>
      <c r="BR468" s="128"/>
      <c r="BS468" s="128"/>
      <c r="BT468" s="128"/>
      <c r="BU468" s="128"/>
      <c r="BV468" s="128"/>
      <c r="BW468" s="128"/>
      <c r="BX468" s="128"/>
      <c r="BY468" s="128"/>
      <c r="BZ468" s="128"/>
      <c r="CA468" s="128"/>
      <c r="CB468" s="128"/>
      <c r="CC468" s="128"/>
      <c r="CD468" s="128"/>
      <c r="CE468" s="128"/>
      <c r="CF468" s="128"/>
      <c r="CG468" s="128"/>
      <c r="CH468" s="128"/>
      <c r="CI468" s="128"/>
      <c r="CJ468" s="128"/>
      <c r="CK468" s="128"/>
      <c r="CL468" s="128"/>
      <c r="CM468" s="128"/>
      <c r="CN468" s="128"/>
      <c r="CO468" s="128"/>
      <c r="CP468" s="128"/>
      <c r="CQ468" s="128"/>
    </row>
    <row r="469" ht="14.25" customHeight="1" spans="1:95" x14ac:dyDescent="0.25">
      <c r="A469" s="4"/>
      <c r="B469" s="131"/>
      <c r="C469" s="131"/>
      <c r="D469" s="131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/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  <c r="BP469" s="128"/>
      <c r="BQ469" s="128"/>
      <c r="BR469" s="128"/>
      <c r="BS469" s="128"/>
      <c r="BT469" s="128"/>
      <c r="BU469" s="128"/>
      <c r="BV469" s="128"/>
      <c r="BW469" s="128"/>
      <c r="BX469" s="128"/>
      <c r="BY469" s="128"/>
      <c r="BZ469" s="128"/>
      <c r="CA469" s="128"/>
      <c r="CB469" s="128"/>
      <c r="CC469" s="128"/>
      <c r="CD469" s="128"/>
      <c r="CE469" s="128"/>
      <c r="CF469" s="128"/>
      <c r="CG469" s="128"/>
      <c r="CH469" s="128"/>
      <c r="CI469" s="128"/>
      <c r="CJ469" s="128"/>
      <c r="CK469" s="128"/>
      <c r="CL469" s="128"/>
      <c r="CM469" s="128"/>
      <c r="CN469" s="128"/>
      <c r="CO469" s="128"/>
      <c r="CP469" s="128"/>
      <c r="CQ469" s="128"/>
    </row>
    <row r="470" ht="14.25" customHeight="1" spans="1:95" x14ac:dyDescent="0.25">
      <c r="A470" s="4"/>
      <c r="B470" s="131"/>
      <c r="C470" s="131"/>
      <c r="D470" s="131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  <c r="BP470" s="128"/>
      <c r="BQ470" s="128"/>
      <c r="BR470" s="128"/>
      <c r="BS470" s="128"/>
      <c r="BT470" s="128"/>
      <c r="BU470" s="128"/>
      <c r="BV470" s="128"/>
      <c r="BW470" s="128"/>
      <c r="BX470" s="128"/>
      <c r="BY470" s="128"/>
      <c r="BZ470" s="128"/>
      <c r="CA470" s="128"/>
      <c r="CB470" s="128"/>
      <c r="CC470" s="128"/>
      <c r="CD470" s="128"/>
      <c r="CE470" s="128"/>
      <c r="CF470" s="128"/>
      <c r="CG470" s="128"/>
      <c r="CH470" s="128"/>
      <c r="CI470" s="128"/>
      <c r="CJ470" s="128"/>
      <c r="CK470" s="128"/>
      <c r="CL470" s="128"/>
      <c r="CM470" s="128"/>
      <c r="CN470" s="128"/>
      <c r="CO470" s="128"/>
      <c r="CP470" s="128"/>
      <c r="CQ470" s="128"/>
    </row>
    <row r="471" ht="14.25" customHeight="1" spans="1:95" x14ac:dyDescent="0.25">
      <c r="A471" s="4"/>
      <c r="B471" s="131"/>
      <c r="C471" s="131"/>
      <c r="D471" s="131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  <c r="BP471" s="128"/>
      <c r="BQ471" s="128"/>
      <c r="BR471" s="128"/>
      <c r="BS471" s="128"/>
      <c r="BT471" s="128"/>
      <c r="BU471" s="128"/>
      <c r="BV471" s="128"/>
      <c r="BW471" s="128"/>
      <c r="BX471" s="128"/>
      <c r="BY471" s="128"/>
      <c r="BZ471" s="128"/>
      <c r="CA471" s="128"/>
      <c r="CB471" s="128"/>
      <c r="CC471" s="128"/>
      <c r="CD471" s="128"/>
      <c r="CE471" s="128"/>
      <c r="CF471" s="128"/>
      <c r="CG471" s="128"/>
      <c r="CH471" s="128"/>
      <c r="CI471" s="128"/>
      <c r="CJ471" s="128"/>
      <c r="CK471" s="128"/>
      <c r="CL471" s="128"/>
      <c r="CM471" s="128"/>
      <c r="CN471" s="128"/>
      <c r="CO471" s="128"/>
      <c r="CP471" s="128"/>
      <c r="CQ471" s="128"/>
    </row>
    <row r="472" ht="14.25" customHeight="1" spans="1:95" x14ac:dyDescent="0.25">
      <c r="A472" s="4"/>
      <c r="B472" s="131"/>
      <c r="C472" s="131"/>
      <c r="D472" s="131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  <c r="BP472" s="128"/>
      <c r="BQ472" s="128"/>
      <c r="BR472" s="128"/>
      <c r="BS472" s="128"/>
      <c r="BT472" s="128"/>
      <c r="BU472" s="128"/>
      <c r="BV472" s="128"/>
      <c r="BW472" s="128"/>
      <c r="BX472" s="128"/>
      <c r="BY472" s="128"/>
      <c r="BZ472" s="128"/>
      <c r="CA472" s="128"/>
      <c r="CB472" s="128"/>
      <c r="CC472" s="128"/>
      <c r="CD472" s="128"/>
      <c r="CE472" s="128"/>
      <c r="CF472" s="128"/>
      <c r="CG472" s="128"/>
      <c r="CH472" s="128"/>
      <c r="CI472" s="128"/>
      <c r="CJ472" s="128"/>
      <c r="CK472" s="128"/>
      <c r="CL472" s="128"/>
      <c r="CM472" s="128"/>
      <c r="CN472" s="128"/>
      <c r="CO472" s="128"/>
      <c r="CP472" s="128"/>
      <c r="CQ472" s="128"/>
    </row>
    <row r="473" ht="14.25" customHeight="1" spans="1:95" x14ac:dyDescent="0.25">
      <c r="A473" s="4"/>
      <c r="B473" s="131"/>
      <c r="C473" s="131"/>
      <c r="D473" s="131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  <c r="BP473" s="128"/>
      <c r="BQ473" s="128"/>
      <c r="BR473" s="128"/>
      <c r="BS473" s="128"/>
      <c r="BT473" s="128"/>
      <c r="BU473" s="128"/>
      <c r="BV473" s="128"/>
      <c r="BW473" s="128"/>
      <c r="BX473" s="128"/>
      <c r="BY473" s="128"/>
      <c r="BZ473" s="128"/>
      <c r="CA473" s="128"/>
      <c r="CB473" s="128"/>
      <c r="CC473" s="128"/>
      <c r="CD473" s="128"/>
      <c r="CE473" s="128"/>
      <c r="CF473" s="128"/>
      <c r="CG473" s="128"/>
      <c r="CH473" s="128"/>
      <c r="CI473" s="128"/>
      <c r="CJ473" s="128"/>
      <c r="CK473" s="128"/>
      <c r="CL473" s="128"/>
      <c r="CM473" s="128"/>
      <c r="CN473" s="128"/>
      <c r="CO473" s="128"/>
      <c r="CP473" s="128"/>
      <c r="CQ473" s="128"/>
    </row>
    <row r="474" ht="14.25" customHeight="1" spans="1:95" x14ac:dyDescent="0.25">
      <c r="A474" s="4"/>
      <c r="B474" s="131"/>
      <c r="C474" s="131"/>
      <c r="D474" s="131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  <c r="BP474" s="128"/>
      <c r="BQ474" s="128"/>
      <c r="BR474" s="128"/>
      <c r="BS474" s="128"/>
      <c r="BT474" s="128"/>
      <c r="BU474" s="128"/>
      <c r="BV474" s="128"/>
      <c r="BW474" s="128"/>
      <c r="BX474" s="128"/>
      <c r="BY474" s="128"/>
      <c r="BZ474" s="128"/>
      <c r="CA474" s="128"/>
      <c r="CB474" s="128"/>
      <c r="CC474" s="128"/>
      <c r="CD474" s="128"/>
      <c r="CE474" s="128"/>
      <c r="CF474" s="128"/>
      <c r="CG474" s="128"/>
      <c r="CH474" s="128"/>
      <c r="CI474" s="128"/>
      <c r="CJ474" s="128"/>
      <c r="CK474" s="128"/>
      <c r="CL474" s="128"/>
      <c r="CM474" s="128"/>
      <c r="CN474" s="128"/>
      <c r="CO474" s="128"/>
      <c r="CP474" s="128"/>
      <c r="CQ474" s="128"/>
    </row>
    <row r="475" ht="14.25" customHeight="1" spans="1:95" x14ac:dyDescent="0.25">
      <c r="A475" s="4"/>
      <c r="B475" s="131"/>
      <c r="C475" s="131"/>
      <c r="D475" s="131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/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  <c r="BP475" s="128"/>
      <c r="BQ475" s="128"/>
      <c r="BR475" s="128"/>
      <c r="BS475" s="128"/>
      <c r="BT475" s="128"/>
      <c r="BU475" s="128"/>
      <c r="BV475" s="128"/>
      <c r="BW475" s="128"/>
      <c r="BX475" s="128"/>
      <c r="BY475" s="128"/>
      <c r="BZ475" s="128"/>
      <c r="CA475" s="128"/>
      <c r="CB475" s="128"/>
      <c r="CC475" s="128"/>
      <c r="CD475" s="128"/>
      <c r="CE475" s="128"/>
      <c r="CF475" s="128"/>
      <c r="CG475" s="128"/>
      <c r="CH475" s="128"/>
      <c r="CI475" s="128"/>
      <c r="CJ475" s="128"/>
      <c r="CK475" s="128"/>
      <c r="CL475" s="128"/>
      <c r="CM475" s="128"/>
      <c r="CN475" s="128"/>
      <c r="CO475" s="128"/>
      <c r="CP475" s="128"/>
      <c r="CQ475" s="128"/>
    </row>
    <row r="476" ht="14.25" customHeight="1" spans="1:95" x14ac:dyDescent="0.25">
      <c r="A476" s="4"/>
      <c r="B476" s="131"/>
      <c r="C476" s="131"/>
      <c r="D476" s="131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  <c r="BP476" s="128"/>
      <c r="BQ476" s="128"/>
      <c r="BR476" s="128"/>
      <c r="BS476" s="128"/>
      <c r="BT476" s="128"/>
      <c r="BU476" s="128"/>
      <c r="BV476" s="128"/>
      <c r="BW476" s="128"/>
      <c r="BX476" s="128"/>
      <c r="BY476" s="128"/>
      <c r="BZ476" s="128"/>
      <c r="CA476" s="128"/>
      <c r="CB476" s="128"/>
      <c r="CC476" s="128"/>
      <c r="CD476" s="128"/>
      <c r="CE476" s="128"/>
      <c r="CF476" s="128"/>
      <c r="CG476" s="128"/>
      <c r="CH476" s="128"/>
      <c r="CI476" s="128"/>
      <c r="CJ476" s="128"/>
      <c r="CK476" s="128"/>
      <c r="CL476" s="128"/>
      <c r="CM476" s="128"/>
      <c r="CN476" s="128"/>
      <c r="CO476" s="128"/>
      <c r="CP476" s="128"/>
      <c r="CQ476" s="128"/>
    </row>
    <row r="477" ht="14.25" customHeight="1" spans="1:95" x14ac:dyDescent="0.25">
      <c r="A477" s="4"/>
      <c r="B477" s="131"/>
      <c r="C477" s="131"/>
      <c r="D477" s="131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  <c r="BP477" s="128"/>
      <c r="BQ477" s="128"/>
      <c r="BR477" s="128"/>
      <c r="BS477" s="128"/>
      <c r="BT477" s="128"/>
      <c r="BU477" s="128"/>
      <c r="BV477" s="128"/>
      <c r="BW477" s="128"/>
      <c r="BX477" s="128"/>
      <c r="BY477" s="128"/>
      <c r="BZ477" s="128"/>
      <c r="CA477" s="128"/>
      <c r="CB477" s="128"/>
      <c r="CC477" s="128"/>
      <c r="CD477" s="128"/>
      <c r="CE477" s="128"/>
      <c r="CF477" s="128"/>
      <c r="CG477" s="128"/>
      <c r="CH477" s="128"/>
      <c r="CI477" s="128"/>
      <c r="CJ477" s="128"/>
      <c r="CK477" s="128"/>
      <c r="CL477" s="128"/>
      <c r="CM477" s="128"/>
      <c r="CN477" s="128"/>
      <c r="CO477" s="128"/>
      <c r="CP477" s="128"/>
      <c r="CQ477" s="128"/>
    </row>
    <row r="478" ht="14.25" customHeight="1" spans="1:95" x14ac:dyDescent="0.25">
      <c r="A478" s="4"/>
      <c r="B478" s="131"/>
      <c r="C478" s="131"/>
      <c r="D478" s="131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  <c r="BP478" s="128"/>
      <c r="BQ478" s="128"/>
      <c r="BR478" s="128"/>
      <c r="BS478" s="128"/>
      <c r="BT478" s="128"/>
      <c r="BU478" s="128"/>
      <c r="BV478" s="128"/>
      <c r="BW478" s="128"/>
      <c r="BX478" s="128"/>
      <c r="BY478" s="128"/>
      <c r="BZ478" s="128"/>
      <c r="CA478" s="128"/>
      <c r="CB478" s="128"/>
      <c r="CC478" s="128"/>
      <c r="CD478" s="128"/>
      <c r="CE478" s="128"/>
      <c r="CF478" s="128"/>
      <c r="CG478" s="128"/>
      <c r="CH478" s="128"/>
      <c r="CI478" s="128"/>
      <c r="CJ478" s="128"/>
      <c r="CK478" s="128"/>
      <c r="CL478" s="128"/>
      <c r="CM478" s="128"/>
      <c r="CN478" s="128"/>
      <c r="CO478" s="128"/>
      <c r="CP478" s="128"/>
      <c r="CQ478" s="128"/>
    </row>
    <row r="479" ht="14.25" customHeight="1" spans="1:95" x14ac:dyDescent="0.25">
      <c r="A479" s="4"/>
      <c r="B479" s="131"/>
      <c r="C479" s="131"/>
      <c r="D479" s="131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/>
      <c r="BI479" s="128"/>
      <c r="BJ479" s="128"/>
      <c r="BK479" s="128"/>
      <c r="BL479" s="128"/>
      <c r="BM479" s="128"/>
      <c r="BN479" s="128"/>
      <c r="BO479" s="128"/>
      <c r="BP479" s="128"/>
      <c r="BQ479" s="128"/>
      <c r="BR479" s="128"/>
      <c r="BS479" s="128"/>
      <c r="BT479" s="128"/>
      <c r="BU479" s="128"/>
      <c r="BV479" s="128"/>
      <c r="BW479" s="128"/>
      <c r="BX479" s="128"/>
      <c r="BY479" s="128"/>
      <c r="BZ479" s="128"/>
      <c r="CA479" s="128"/>
      <c r="CB479" s="128"/>
      <c r="CC479" s="128"/>
      <c r="CD479" s="128"/>
      <c r="CE479" s="128"/>
      <c r="CF479" s="128"/>
      <c r="CG479" s="128"/>
      <c r="CH479" s="128"/>
      <c r="CI479" s="128"/>
      <c r="CJ479" s="128"/>
      <c r="CK479" s="128"/>
      <c r="CL479" s="128"/>
      <c r="CM479" s="128"/>
      <c r="CN479" s="128"/>
      <c r="CO479" s="128"/>
      <c r="CP479" s="128"/>
      <c r="CQ479" s="128"/>
    </row>
    <row r="480" ht="14.25" customHeight="1" spans="1:95" x14ac:dyDescent="0.25">
      <c r="A480" s="4"/>
      <c r="B480" s="131"/>
      <c r="C480" s="131"/>
      <c r="D480" s="131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/>
      <c r="AT480" s="128"/>
      <c r="AU480" s="128"/>
      <c r="AV480" s="128"/>
      <c r="AW480" s="128"/>
      <c r="AX480" s="128"/>
      <c r="AY480" s="128"/>
      <c r="AZ480" s="128"/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  <c r="BP480" s="128"/>
      <c r="BQ480" s="128"/>
      <c r="BR480" s="128"/>
      <c r="BS480" s="128"/>
      <c r="BT480" s="128"/>
      <c r="BU480" s="128"/>
      <c r="BV480" s="128"/>
      <c r="BW480" s="128"/>
      <c r="BX480" s="128"/>
      <c r="BY480" s="128"/>
      <c r="BZ480" s="128"/>
      <c r="CA480" s="128"/>
      <c r="CB480" s="128"/>
      <c r="CC480" s="128"/>
      <c r="CD480" s="128"/>
      <c r="CE480" s="128"/>
      <c r="CF480" s="128"/>
      <c r="CG480" s="128"/>
      <c r="CH480" s="128"/>
      <c r="CI480" s="128"/>
      <c r="CJ480" s="128"/>
      <c r="CK480" s="128"/>
      <c r="CL480" s="128"/>
      <c r="CM480" s="128"/>
      <c r="CN480" s="128"/>
      <c r="CO480" s="128"/>
      <c r="CP480" s="128"/>
      <c r="CQ480" s="128"/>
    </row>
    <row r="481" ht="14.25" customHeight="1" spans="1:95" x14ac:dyDescent="0.25">
      <c r="A481" s="4"/>
      <c r="B481" s="131"/>
      <c r="C481" s="131"/>
      <c r="D481" s="131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/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  <c r="BP481" s="128"/>
      <c r="BQ481" s="128"/>
      <c r="BR481" s="128"/>
      <c r="BS481" s="128"/>
      <c r="BT481" s="128"/>
      <c r="BU481" s="128"/>
      <c r="BV481" s="128"/>
      <c r="BW481" s="128"/>
      <c r="BX481" s="128"/>
      <c r="BY481" s="128"/>
      <c r="BZ481" s="128"/>
      <c r="CA481" s="128"/>
      <c r="CB481" s="128"/>
      <c r="CC481" s="128"/>
      <c r="CD481" s="128"/>
      <c r="CE481" s="128"/>
      <c r="CF481" s="128"/>
      <c r="CG481" s="128"/>
      <c r="CH481" s="128"/>
      <c r="CI481" s="128"/>
      <c r="CJ481" s="128"/>
      <c r="CK481" s="128"/>
      <c r="CL481" s="128"/>
      <c r="CM481" s="128"/>
      <c r="CN481" s="128"/>
      <c r="CO481" s="128"/>
      <c r="CP481" s="128"/>
      <c r="CQ481" s="128"/>
    </row>
    <row r="482" ht="14.25" customHeight="1" spans="1:95" x14ac:dyDescent="0.25">
      <c r="A482" s="4"/>
      <c r="B482" s="131"/>
      <c r="C482" s="131"/>
      <c r="D482" s="131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  <c r="BP482" s="128"/>
      <c r="BQ482" s="128"/>
      <c r="BR482" s="128"/>
      <c r="BS482" s="128"/>
      <c r="BT482" s="128"/>
      <c r="BU482" s="128"/>
      <c r="BV482" s="128"/>
      <c r="BW482" s="128"/>
      <c r="BX482" s="128"/>
      <c r="BY482" s="128"/>
      <c r="BZ482" s="128"/>
      <c r="CA482" s="128"/>
      <c r="CB482" s="128"/>
      <c r="CC482" s="128"/>
      <c r="CD482" s="128"/>
      <c r="CE482" s="128"/>
      <c r="CF482" s="128"/>
      <c r="CG482" s="128"/>
      <c r="CH482" s="128"/>
      <c r="CI482" s="128"/>
      <c r="CJ482" s="128"/>
      <c r="CK482" s="128"/>
      <c r="CL482" s="128"/>
      <c r="CM482" s="128"/>
      <c r="CN482" s="128"/>
      <c r="CO482" s="128"/>
      <c r="CP482" s="128"/>
      <c r="CQ482" s="128"/>
    </row>
    <row r="483" ht="14.25" customHeight="1" spans="1:95" x14ac:dyDescent="0.25">
      <c r="A483" s="4"/>
      <c r="B483" s="131"/>
      <c r="C483" s="131"/>
      <c r="D483" s="131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/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  <c r="BP483" s="128"/>
      <c r="BQ483" s="128"/>
      <c r="BR483" s="128"/>
      <c r="BS483" s="128"/>
      <c r="BT483" s="128"/>
      <c r="BU483" s="128"/>
      <c r="BV483" s="128"/>
      <c r="BW483" s="128"/>
      <c r="BX483" s="128"/>
      <c r="BY483" s="128"/>
      <c r="BZ483" s="128"/>
      <c r="CA483" s="128"/>
      <c r="CB483" s="128"/>
      <c r="CC483" s="128"/>
      <c r="CD483" s="128"/>
      <c r="CE483" s="128"/>
      <c r="CF483" s="128"/>
      <c r="CG483" s="128"/>
      <c r="CH483" s="128"/>
      <c r="CI483" s="128"/>
      <c r="CJ483" s="128"/>
      <c r="CK483" s="128"/>
      <c r="CL483" s="128"/>
      <c r="CM483" s="128"/>
      <c r="CN483" s="128"/>
      <c r="CO483" s="128"/>
      <c r="CP483" s="128"/>
      <c r="CQ483" s="128"/>
    </row>
    <row r="484" ht="14.25" customHeight="1" spans="1:95" x14ac:dyDescent="0.25">
      <c r="A484" s="4"/>
      <c r="B484" s="131"/>
      <c r="C484" s="131"/>
      <c r="D484" s="131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  <c r="BP484" s="128"/>
      <c r="BQ484" s="128"/>
      <c r="BR484" s="128"/>
      <c r="BS484" s="128"/>
      <c r="BT484" s="128"/>
      <c r="BU484" s="128"/>
      <c r="BV484" s="128"/>
      <c r="BW484" s="128"/>
      <c r="BX484" s="128"/>
      <c r="BY484" s="128"/>
      <c r="BZ484" s="128"/>
      <c r="CA484" s="128"/>
      <c r="CB484" s="128"/>
      <c r="CC484" s="128"/>
      <c r="CD484" s="128"/>
      <c r="CE484" s="128"/>
      <c r="CF484" s="128"/>
      <c r="CG484" s="128"/>
      <c r="CH484" s="128"/>
      <c r="CI484" s="128"/>
      <c r="CJ484" s="128"/>
      <c r="CK484" s="128"/>
      <c r="CL484" s="128"/>
      <c r="CM484" s="128"/>
      <c r="CN484" s="128"/>
      <c r="CO484" s="128"/>
      <c r="CP484" s="128"/>
      <c r="CQ484" s="128"/>
    </row>
    <row r="485" ht="14.25" customHeight="1" spans="1:95" x14ac:dyDescent="0.25">
      <c r="A485" s="4"/>
      <c r="B485" s="131"/>
      <c r="C485" s="131"/>
      <c r="D485" s="131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  <c r="BP485" s="128"/>
      <c r="BQ485" s="128"/>
      <c r="BR485" s="128"/>
      <c r="BS485" s="128"/>
      <c r="BT485" s="128"/>
      <c r="BU485" s="128"/>
      <c r="BV485" s="128"/>
      <c r="BW485" s="128"/>
      <c r="BX485" s="128"/>
      <c r="BY485" s="128"/>
      <c r="BZ485" s="128"/>
      <c r="CA485" s="128"/>
      <c r="CB485" s="128"/>
      <c r="CC485" s="128"/>
      <c r="CD485" s="128"/>
      <c r="CE485" s="128"/>
      <c r="CF485" s="128"/>
      <c r="CG485" s="128"/>
      <c r="CH485" s="128"/>
      <c r="CI485" s="128"/>
      <c r="CJ485" s="128"/>
      <c r="CK485" s="128"/>
      <c r="CL485" s="128"/>
      <c r="CM485" s="128"/>
      <c r="CN485" s="128"/>
      <c r="CO485" s="128"/>
      <c r="CP485" s="128"/>
      <c r="CQ485" s="128"/>
    </row>
    <row r="486" ht="14.25" customHeight="1" spans="1:95" x14ac:dyDescent="0.25">
      <c r="A486" s="4"/>
      <c r="B486" s="131"/>
      <c r="C486" s="131"/>
      <c r="D486" s="131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  <c r="BP486" s="128"/>
      <c r="BQ486" s="128"/>
      <c r="BR486" s="128"/>
      <c r="BS486" s="128"/>
      <c r="BT486" s="128"/>
      <c r="BU486" s="128"/>
      <c r="BV486" s="128"/>
      <c r="BW486" s="128"/>
      <c r="BX486" s="128"/>
      <c r="BY486" s="128"/>
      <c r="BZ486" s="128"/>
      <c r="CA486" s="128"/>
      <c r="CB486" s="128"/>
      <c r="CC486" s="128"/>
      <c r="CD486" s="128"/>
      <c r="CE486" s="128"/>
      <c r="CF486" s="128"/>
      <c r="CG486" s="128"/>
      <c r="CH486" s="128"/>
      <c r="CI486" s="128"/>
      <c r="CJ486" s="128"/>
      <c r="CK486" s="128"/>
      <c r="CL486" s="128"/>
      <c r="CM486" s="128"/>
      <c r="CN486" s="128"/>
      <c r="CO486" s="128"/>
      <c r="CP486" s="128"/>
      <c r="CQ486" s="128"/>
    </row>
    <row r="487" ht="14.25" customHeight="1" spans="1:95" x14ac:dyDescent="0.25">
      <c r="A487" s="4"/>
      <c r="B487" s="131"/>
      <c r="C487" s="131"/>
      <c r="D487" s="131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  <c r="BP487" s="128"/>
      <c r="BQ487" s="128"/>
      <c r="BR487" s="128"/>
      <c r="BS487" s="128"/>
      <c r="BT487" s="128"/>
      <c r="BU487" s="128"/>
      <c r="BV487" s="128"/>
      <c r="BW487" s="128"/>
      <c r="BX487" s="128"/>
      <c r="BY487" s="128"/>
      <c r="BZ487" s="128"/>
      <c r="CA487" s="128"/>
      <c r="CB487" s="128"/>
      <c r="CC487" s="128"/>
      <c r="CD487" s="128"/>
      <c r="CE487" s="128"/>
      <c r="CF487" s="128"/>
      <c r="CG487" s="128"/>
      <c r="CH487" s="128"/>
      <c r="CI487" s="128"/>
      <c r="CJ487" s="128"/>
      <c r="CK487" s="128"/>
      <c r="CL487" s="128"/>
      <c r="CM487" s="128"/>
      <c r="CN487" s="128"/>
      <c r="CO487" s="128"/>
      <c r="CP487" s="128"/>
      <c r="CQ487" s="128"/>
    </row>
    <row r="488" ht="14.25" customHeight="1" spans="1:95" x14ac:dyDescent="0.25">
      <c r="A488" s="4"/>
      <c r="B488" s="131"/>
      <c r="C488" s="131"/>
      <c r="D488" s="131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  <c r="BP488" s="128"/>
      <c r="BQ488" s="128"/>
      <c r="BR488" s="128"/>
      <c r="BS488" s="128"/>
      <c r="BT488" s="128"/>
      <c r="BU488" s="128"/>
      <c r="BV488" s="128"/>
      <c r="BW488" s="128"/>
      <c r="BX488" s="128"/>
      <c r="BY488" s="128"/>
      <c r="BZ488" s="128"/>
      <c r="CA488" s="128"/>
      <c r="CB488" s="128"/>
      <c r="CC488" s="128"/>
      <c r="CD488" s="128"/>
      <c r="CE488" s="128"/>
      <c r="CF488" s="128"/>
      <c r="CG488" s="128"/>
      <c r="CH488" s="128"/>
      <c r="CI488" s="128"/>
      <c r="CJ488" s="128"/>
      <c r="CK488" s="128"/>
      <c r="CL488" s="128"/>
      <c r="CM488" s="128"/>
      <c r="CN488" s="128"/>
      <c r="CO488" s="128"/>
      <c r="CP488" s="128"/>
      <c r="CQ488" s="128"/>
    </row>
    <row r="489" ht="14.25" customHeight="1" spans="1:95" x14ac:dyDescent="0.25">
      <c r="A489" s="4"/>
      <c r="B489" s="131"/>
      <c r="C489" s="131"/>
      <c r="D489" s="131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/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  <c r="BP489" s="128"/>
      <c r="BQ489" s="128"/>
      <c r="BR489" s="128"/>
      <c r="BS489" s="128"/>
      <c r="BT489" s="128"/>
      <c r="BU489" s="128"/>
      <c r="BV489" s="128"/>
      <c r="BW489" s="128"/>
      <c r="BX489" s="128"/>
      <c r="BY489" s="128"/>
      <c r="BZ489" s="128"/>
      <c r="CA489" s="128"/>
      <c r="CB489" s="128"/>
      <c r="CC489" s="128"/>
      <c r="CD489" s="128"/>
      <c r="CE489" s="128"/>
      <c r="CF489" s="128"/>
      <c r="CG489" s="128"/>
      <c r="CH489" s="128"/>
      <c r="CI489" s="128"/>
      <c r="CJ489" s="128"/>
      <c r="CK489" s="128"/>
      <c r="CL489" s="128"/>
      <c r="CM489" s="128"/>
      <c r="CN489" s="128"/>
      <c r="CO489" s="128"/>
      <c r="CP489" s="128"/>
      <c r="CQ489" s="128"/>
    </row>
    <row r="490" ht="14.25" customHeight="1" spans="1:95" x14ac:dyDescent="0.25">
      <c r="A490" s="4"/>
      <c r="B490" s="131"/>
      <c r="C490" s="131"/>
      <c r="D490" s="131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/>
      <c r="BO490" s="128"/>
      <c r="BP490" s="128"/>
      <c r="BQ490" s="128"/>
      <c r="BR490" s="128"/>
      <c r="BS490" s="128"/>
      <c r="BT490" s="128"/>
      <c r="BU490" s="128"/>
      <c r="BV490" s="128"/>
      <c r="BW490" s="128"/>
      <c r="BX490" s="128"/>
      <c r="BY490" s="128"/>
      <c r="BZ490" s="128"/>
      <c r="CA490" s="128"/>
      <c r="CB490" s="128"/>
      <c r="CC490" s="128"/>
      <c r="CD490" s="128"/>
      <c r="CE490" s="128"/>
      <c r="CF490" s="128"/>
      <c r="CG490" s="128"/>
      <c r="CH490" s="128"/>
      <c r="CI490" s="128"/>
      <c r="CJ490" s="128"/>
      <c r="CK490" s="128"/>
      <c r="CL490" s="128"/>
      <c r="CM490" s="128"/>
      <c r="CN490" s="128"/>
      <c r="CO490" s="128"/>
      <c r="CP490" s="128"/>
      <c r="CQ490" s="128"/>
    </row>
    <row r="491" ht="14.25" customHeight="1" spans="1:95" x14ac:dyDescent="0.25">
      <c r="A491" s="4"/>
      <c r="B491" s="131"/>
      <c r="C491" s="131"/>
      <c r="D491" s="131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/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  <c r="BP491" s="128"/>
      <c r="BQ491" s="128"/>
      <c r="BR491" s="128"/>
      <c r="BS491" s="128"/>
      <c r="BT491" s="128"/>
      <c r="BU491" s="128"/>
      <c r="BV491" s="128"/>
      <c r="BW491" s="128"/>
      <c r="BX491" s="128"/>
      <c r="BY491" s="128"/>
      <c r="BZ491" s="128"/>
      <c r="CA491" s="128"/>
      <c r="CB491" s="128"/>
      <c r="CC491" s="128"/>
      <c r="CD491" s="128"/>
      <c r="CE491" s="128"/>
      <c r="CF491" s="128"/>
      <c r="CG491" s="128"/>
      <c r="CH491" s="128"/>
      <c r="CI491" s="128"/>
      <c r="CJ491" s="128"/>
      <c r="CK491" s="128"/>
      <c r="CL491" s="128"/>
      <c r="CM491" s="128"/>
      <c r="CN491" s="128"/>
      <c r="CO491" s="128"/>
      <c r="CP491" s="128"/>
      <c r="CQ491" s="128"/>
    </row>
    <row r="492" ht="14.25" customHeight="1" spans="1:95" x14ac:dyDescent="0.25">
      <c r="A492" s="4"/>
      <c r="B492" s="131"/>
      <c r="C492" s="131"/>
      <c r="D492" s="131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/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/>
      <c r="BN492" s="128"/>
      <c r="BO492" s="128"/>
      <c r="BP492" s="128"/>
      <c r="BQ492" s="128"/>
      <c r="BR492" s="128"/>
      <c r="BS492" s="128"/>
      <c r="BT492" s="128"/>
      <c r="BU492" s="128"/>
      <c r="BV492" s="128"/>
      <c r="BW492" s="128"/>
      <c r="BX492" s="128"/>
      <c r="BY492" s="128"/>
      <c r="BZ492" s="128"/>
      <c r="CA492" s="128"/>
      <c r="CB492" s="128"/>
      <c r="CC492" s="128"/>
      <c r="CD492" s="128"/>
      <c r="CE492" s="128"/>
      <c r="CF492" s="128"/>
      <c r="CG492" s="128"/>
      <c r="CH492" s="128"/>
      <c r="CI492" s="128"/>
      <c r="CJ492" s="128"/>
      <c r="CK492" s="128"/>
      <c r="CL492" s="128"/>
      <c r="CM492" s="128"/>
      <c r="CN492" s="128"/>
      <c r="CO492" s="128"/>
      <c r="CP492" s="128"/>
      <c r="CQ492" s="128"/>
    </row>
    <row r="493" ht="14.25" customHeight="1" spans="1:95" x14ac:dyDescent="0.25">
      <c r="A493" s="4"/>
      <c r="B493" s="131"/>
      <c r="C493" s="131"/>
      <c r="D493" s="131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  <c r="BP493" s="128"/>
      <c r="BQ493" s="128"/>
      <c r="BR493" s="128"/>
      <c r="BS493" s="128"/>
      <c r="BT493" s="128"/>
      <c r="BU493" s="128"/>
      <c r="BV493" s="128"/>
      <c r="BW493" s="128"/>
      <c r="BX493" s="128"/>
      <c r="BY493" s="128"/>
      <c r="BZ493" s="128"/>
      <c r="CA493" s="128"/>
      <c r="CB493" s="128"/>
      <c r="CC493" s="128"/>
      <c r="CD493" s="128"/>
      <c r="CE493" s="128"/>
      <c r="CF493" s="128"/>
      <c r="CG493" s="128"/>
      <c r="CH493" s="128"/>
      <c r="CI493" s="128"/>
      <c r="CJ493" s="128"/>
      <c r="CK493" s="128"/>
      <c r="CL493" s="128"/>
      <c r="CM493" s="128"/>
      <c r="CN493" s="128"/>
      <c r="CO493" s="128"/>
      <c r="CP493" s="128"/>
      <c r="CQ493" s="128"/>
    </row>
    <row r="494" ht="14.25" customHeight="1" spans="1:95" x14ac:dyDescent="0.25">
      <c r="A494" s="4"/>
      <c r="B494" s="131"/>
      <c r="C494" s="131"/>
      <c r="D494" s="131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  <c r="BP494" s="128"/>
      <c r="BQ494" s="128"/>
      <c r="BR494" s="128"/>
      <c r="BS494" s="128"/>
      <c r="BT494" s="128"/>
      <c r="BU494" s="128"/>
      <c r="BV494" s="128"/>
      <c r="BW494" s="128"/>
      <c r="BX494" s="128"/>
      <c r="BY494" s="128"/>
      <c r="BZ494" s="128"/>
      <c r="CA494" s="128"/>
      <c r="CB494" s="128"/>
      <c r="CC494" s="128"/>
      <c r="CD494" s="128"/>
      <c r="CE494" s="128"/>
      <c r="CF494" s="128"/>
      <c r="CG494" s="128"/>
      <c r="CH494" s="128"/>
      <c r="CI494" s="128"/>
      <c r="CJ494" s="128"/>
      <c r="CK494" s="128"/>
      <c r="CL494" s="128"/>
      <c r="CM494" s="128"/>
      <c r="CN494" s="128"/>
      <c r="CO494" s="128"/>
      <c r="CP494" s="128"/>
      <c r="CQ494" s="128"/>
    </row>
    <row r="495" ht="14.25" customHeight="1" spans="1:95" x14ac:dyDescent="0.25">
      <c r="A495" s="4"/>
      <c r="B495" s="131"/>
      <c r="C495" s="131"/>
      <c r="D495" s="131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  <c r="BP495" s="128"/>
      <c r="BQ495" s="128"/>
      <c r="BR495" s="128"/>
      <c r="BS495" s="128"/>
      <c r="BT495" s="128"/>
      <c r="BU495" s="128"/>
      <c r="BV495" s="128"/>
      <c r="BW495" s="128"/>
      <c r="BX495" s="128"/>
      <c r="BY495" s="128"/>
      <c r="BZ495" s="128"/>
      <c r="CA495" s="128"/>
      <c r="CB495" s="128"/>
      <c r="CC495" s="128"/>
      <c r="CD495" s="128"/>
      <c r="CE495" s="128"/>
      <c r="CF495" s="128"/>
      <c r="CG495" s="128"/>
      <c r="CH495" s="128"/>
      <c r="CI495" s="128"/>
      <c r="CJ495" s="128"/>
      <c r="CK495" s="128"/>
      <c r="CL495" s="128"/>
      <c r="CM495" s="128"/>
      <c r="CN495" s="128"/>
      <c r="CO495" s="128"/>
      <c r="CP495" s="128"/>
      <c r="CQ495" s="128"/>
    </row>
    <row r="496" ht="14.25" customHeight="1" spans="1:95" x14ac:dyDescent="0.25">
      <c r="A496" s="4"/>
      <c r="B496" s="131"/>
      <c r="C496" s="131"/>
      <c r="D496" s="131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  <c r="BP496" s="128"/>
      <c r="BQ496" s="128"/>
      <c r="BR496" s="128"/>
      <c r="BS496" s="128"/>
      <c r="BT496" s="128"/>
      <c r="BU496" s="128"/>
      <c r="BV496" s="128"/>
      <c r="BW496" s="128"/>
      <c r="BX496" s="128"/>
      <c r="BY496" s="128"/>
      <c r="BZ496" s="128"/>
      <c r="CA496" s="128"/>
      <c r="CB496" s="128"/>
      <c r="CC496" s="128"/>
      <c r="CD496" s="128"/>
      <c r="CE496" s="128"/>
      <c r="CF496" s="128"/>
      <c r="CG496" s="128"/>
      <c r="CH496" s="128"/>
      <c r="CI496" s="128"/>
      <c r="CJ496" s="128"/>
      <c r="CK496" s="128"/>
      <c r="CL496" s="128"/>
      <c r="CM496" s="128"/>
      <c r="CN496" s="128"/>
      <c r="CO496" s="128"/>
      <c r="CP496" s="128"/>
      <c r="CQ496" s="128"/>
    </row>
    <row r="497" ht="14.25" customHeight="1" spans="1:95" x14ac:dyDescent="0.25">
      <c r="A497" s="4"/>
      <c r="B497" s="131"/>
      <c r="C497" s="131"/>
      <c r="D497" s="131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  <c r="BP497" s="128"/>
      <c r="BQ497" s="128"/>
      <c r="BR497" s="128"/>
      <c r="BS497" s="128"/>
      <c r="BT497" s="128"/>
      <c r="BU497" s="128"/>
      <c r="BV497" s="128"/>
      <c r="BW497" s="128"/>
      <c r="BX497" s="128"/>
      <c r="BY497" s="128"/>
      <c r="BZ497" s="128"/>
      <c r="CA497" s="128"/>
      <c r="CB497" s="128"/>
      <c r="CC497" s="128"/>
      <c r="CD497" s="128"/>
      <c r="CE497" s="128"/>
      <c r="CF497" s="128"/>
      <c r="CG497" s="128"/>
      <c r="CH497" s="128"/>
      <c r="CI497" s="128"/>
      <c r="CJ497" s="128"/>
      <c r="CK497" s="128"/>
      <c r="CL497" s="128"/>
      <c r="CM497" s="128"/>
      <c r="CN497" s="128"/>
      <c r="CO497" s="128"/>
      <c r="CP497" s="128"/>
      <c r="CQ497" s="128"/>
    </row>
    <row r="498" ht="14.25" customHeight="1" spans="1:95" x14ac:dyDescent="0.25">
      <c r="A498" s="4"/>
      <c r="B498" s="131"/>
      <c r="C498" s="131"/>
      <c r="D498" s="131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  <c r="BP498" s="128"/>
      <c r="BQ498" s="128"/>
      <c r="BR498" s="128"/>
      <c r="BS498" s="128"/>
      <c r="BT498" s="128"/>
      <c r="BU498" s="128"/>
      <c r="BV498" s="128"/>
      <c r="BW498" s="128"/>
      <c r="BX498" s="128"/>
      <c r="BY498" s="128"/>
      <c r="BZ498" s="128"/>
      <c r="CA498" s="128"/>
      <c r="CB498" s="128"/>
      <c r="CC498" s="128"/>
      <c r="CD498" s="128"/>
      <c r="CE498" s="128"/>
      <c r="CF498" s="128"/>
      <c r="CG498" s="128"/>
      <c r="CH498" s="128"/>
      <c r="CI498" s="128"/>
      <c r="CJ498" s="128"/>
      <c r="CK498" s="128"/>
      <c r="CL498" s="128"/>
      <c r="CM498" s="128"/>
      <c r="CN498" s="128"/>
      <c r="CO498" s="128"/>
      <c r="CP498" s="128"/>
      <c r="CQ498" s="128"/>
    </row>
    <row r="499" ht="14.25" customHeight="1" spans="1:95" x14ac:dyDescent="0.25">
      <c r="A499" s="4"/>
      <c r="B499" s="131"/>
      <c r="C499" s="131"/>
      <c r="D499" s="131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/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  <c r="BP499" s="128"/>
      <c r="BQ499" s="128"/>
      <c r="BR499" s="128"/>
      <c r="BS499" s="128"/>
      <c r="BT499" s="128"/>
      <c r="BU499" s="128"/>
      <c r="BV499" s="128"/>
      <c r="BW499" s="128"/>
      <c r="BX499" s="128"/>
      <c r="BY499" s="128"/>
      <c r="BZ499" s="128"/>
      <c r="CA499" s="128"/>
      <c r="CB499" s="128"/>
      <c r="CC499" s="128"/>
      <c r="CD499" s="128"/>
      <c r="CE499" s="128"/>
      <c r="CF499" s="128"/>
      <c r="CG499" s="128"/>
      <c r="CH499" s="128"/>
      <c r="CI499" s="128"/>
      <c r="CJ499" s="128"/>
      <c r="CK499" s="128"/>
      <c r="CL499" s="128"/>
      <c r="CM499" s="128"/>
      <c r="CN499" s="128"/>
      <c r="CO499" s="128"/>
      <c r="CP499" s="128"/>
      <c r="CQ499" s="128"/>
    </row>
    <row r="500" ht="14.25" customHeight="1" spans="1:95" x14ac:dyDescent="0.25">
      <c r="A500" s="4"/>
      <c r="B500" s="131"/>
      <c r="C500" s="131"/>
      <c r="D500" s="131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  <c r="BP500" s="128"/>
      <c r="BQ500" s="128"/>
      <c r="BR500" s="128"/>
      <c r="BS500" s="128"/>
      <c r="BT500" s="128"/>
      <c r="BU500" s="128"/>
      <c r="BV500" s="128"/>
      <c r="BW500" s="128"/>
      <c r="BX500" s="128"/>
      <c r="BY500" s="128"/>
      <c r="BZ500" s="128"/>
      <c r="CA500" s="128"/>
      <c r="CB500" s="128"/>
      <c r="CC500" s="128"/>
      <c r="CD500" s="128"/>
      <c r="CE500" s="128"/>
      <c r="CF500" s="128"/>
      <c r="CG500" s="128"/>
      <c r="CH500" s="128"/>
      <c r="CI500" s="128"/>
      <c r="CJ500" s="128"/>
      <c r="CK500" s="128"/>
      <c r="CL500" s="128"/>
      <c r="CM500" s="128"/>
      <c r="CN500" s="128"/>
      <c r="CO500" s="128"/>
      <c r="CP500" s="128"/>
      <c r="CQ500" s="128"/>
    </row>
    <row r="501" ht="14.25" customHeight="1" spans="1:95" x14ac:dyDescent="0.25">
      <c r="A501" s="4"/>
      <c r="B501" s="131"/>
      <c r="C501" s="131"/>
      <c r="D501" s="131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  <c r="BP501" s="128"/>
      <c r="BQ501" s="128"/>
      <c r="BR501" s="128"/>
      <c r="BS501" s="128"/>
      <c r="BT501" s="128"/>
      <c r="BU501" s="128"/>
      <c r="BV501" s="128"/>
      <c r="BW501" s="128"/>
      <c r="BX501" s="128"/>
      <c r="BY501" s="128"/>
      <c r="BZ501" s="128"/>
      <c r="CA501" s="128"/>
      <c r="CB501" s="128"/>
      <c r="CC501" s="128"/>
      <c r="CD501" s="128"/>
      <c r="CE501" s="128"/>
      <c r="CF501" s="128"/>
      <c r="CG501" s="128"/>
      <c r="CH501" s="128"/>
      <c r="CI501" s="128"/>
      <c r="CJ501" s="128"/>
      <c r="CK501" s="128"/>
      <c r="CL501" s="128"/>
      <c r="CM501" s="128"/>
      <c r="CN501" s="128"/>
      <c r="CO501" s="128"/>
      <c r="CP501" s="128"/>
      <c r="CQ501" s="128"/>
    </row>
    <row r="502" ht="14.25" customHeight="1" spans="1:95" x14ac:dyDescent="0.25">
      <c r="A502" s="4"/>
      <c r="B502" s="131"/>
      <c r="C502" s="131"/>
      <c r="D502" s="131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  <c r="BP502" s="128"/>
      <c r="BQ502" s="128"/>
      <c r="BR502" s="128"/>
      <c r="BS502" s="128"/>
      <c r="BT502" s="128"/>
      <c r="BU502" s="128"/>
      <c r="BV502" s="128"/>
      <c r="BW502" s="128"/>
      <c r="BX502" s="128"/>
      <c r="BY502" s="128"/>
      <c r="BZ502" s="128"/>
      <c r="CA502" s="128"/>
      <c r="CB502" s="128"/>
      <c r="CC502" s="128"/>
      <c r="CD502" s="128"/>
      <c r="CE502" s="128"/>
      <c r="CF502" s="128"/>
      <c r="CG502" s="128"/>
      <c r="CH502" s="128"/>
      <c r="CI502" s="128"/>
      <c r="CJ502" s="128"/>
      <c r="CK502" s="128"/>
      <c r="CL502" s="128"/>
      <c r="CM502" s="128"/>
      <c r="CN502" s="128"/>
      <c r="CO502" s="128"/>
      <c r="CP502" s="128"/>
      <c r="CQ502" s="128"/>
    </row>
    <row r="503" ht="14.25" customHeight="1" spans="1:95" x14ac:dyDescent="0.25">
      <c r="A503" s="4"/>
      <c r="B503" s="131"/>
      <c r="C503" s="131"/>
      <c r="D503" s="131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  <c r="BP503" s="128"/>
      <c r="BQ503" s="128"/>
      <c r="BR503" s="128"/>
      <c r="BS503" s="128"/>
      <c r="BT503" s="128"/>
      <c r="BU503" s="128"/>
      <c r="BV503" s="128"/>
      <c r="BW503" s="128"/>
      <c r="BX503" s="128"/>
      <c r="BY503" s="128"/>
      <c r="BZ503" s="128"/>
      <c r="CA503" s="128"/>
      <c r="CB503" s="128"/>
      <c r="CC503" s="128"/>
      <c r="CD503" s="128"/>
      <c r="CE503" s="128"/>
      <c r="CF503" s="128"/>
      <c r="CG503" s="128"/>
      <c r="CH503" s="128"/>
      <c r="CI503" s="128"/>
      <c r="CJ503" s="128"/>
      <c r="CK503" s="128"/>
      <c r="CL503" s="128"/>
      <c r="CM503" s="128"/>
      <c r="CN503" s="128"/>
      <c r="CO503" s="128"/>
      <c r="CP503" s="128"/>
      <c r="CQ503" s="128"/>
    </row>
    <row r="504" ht="14.25" customHeight="1" spans="1:95" x14ac:dyDescent="0.25">
      <c r="A504" s="4"/>
      <c r="B504" s="131"/>
      <c r="C504" s="131"/>
      <c r="D504" s="131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/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  <c r="BP504" s="128"/>
      <c r="BQ504" s="128"/>
      <c r="BR504" s="128"/>
      <c r="BS504" s="128"/>
      <c r="BT504" s="128"/>
      <c r="BU504" s="128"/>
      <c r="BV504" s="128"/>
      <c r="BW504" s="128"/>
      <c r="BX504" s="128"/>
      <c r="BY504" s="128"/>
      <c r="BZ504" s="128"/>
      <c r="CA504" s="128"/>
      <c r="CB504" s="128"/>
      <c r="CC504" s="128"/>
      <c r="CD504" s="128"/>
      <c r="CE504" s="128"/>
      <c r="CF504" s="128"/>
      <c r="CG504" s="128"/>
      <c r="CH504" s="128"/>
      <c r="CI504" s="128"/>
      <c r="CJ504" s="128"/>
      <c r="CK504" s="128"/>
      <c r="CL504" s="128"/>
      <c r="CM504" s="128"/>
      <c r="CN504" s="128"/>
      <c r="CO504" s="128"/>
      <c r="CP504" s="128"/>
      <c r="CQ504" s="128"/>
    </row>
    <row r="505" ht="14.25" customHeight="1" spans="1:95" x14ac:dyDescent="0.25">
      <c r="A505" s="4"/>
      <c r="B505" s="131"/>
      <c r="C505" s="131"/>
      <c r="D505" s="131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  <c r="BP505" s="128"/>
      <c r="BQ505" s="128"/>
      <c r="BR505" s="128"/>
      <c r="BS505" s="128"/>
      <c r="BT505" s="128"/>
      <c r="BU505" s="128"/>
      <c r="BV505" s="128"/>
      <c r="BW505" s="128"/>
      <c r="BX505" s="128"/>
      <c r="BY505" s="128"/>
      <c r="BZ505" s="128"/>
      <c r="CA505" s="128"/>
      <c r="CB505" s="128"/>
      <c r="CC505" s="128"/>
      <c r="CD505" s="128"/>
      <c r="CE505" s="128"/>
      <c r="CF505" s="128"/>
      <c r="CG505" s="128"/>
      <c r="CH505" s="128"/>
      <c r="CI505" s="128"/>
      <c r="CJ505" s="128"/>
      <c r="CK505" s="128"/>
      <c r="CL505" s="128"/>
      <c r="CM505" s="128"/>
      <c r="CN505" s="128"/>
      <c r="CO505" s="128"/>
      <c r="CP505" s="128"/>
      <c r="CQ505" s="128"/>
    </row>
    <row r="506" ht="14.25" customHeight="1" spans="1:95" x14ac:dyDescent="0.25">
      <c r="A506" s="4"/>
      <c r="B506" s="131"/>
      <c r="C506" s="131"/>
      <c r="D506" s="131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/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/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  <c r="BP506" s="128"/>
      <c r="BQ506" s="128"/>
      <c r="BR506" s="128"/>
      <c r="BS506" s="128"/>
      <c r="BT506" s="128"/>
      <c r="BU506" s="128"/>
      <c r="BV506" s="128"/>
      <c r="BW506" s="128"/>
      <c r="BX506" s="128"/>
      <c r="BY506" s="128"/>
      <c r="BZ506" s="128"/>
      <c r="CA506" s="128"/>
      <c r="CB506" s="128"/>
      <c r="CC506" s="128"/>
      <c r="CD506" s="128"/>
      <c r="CE506" s="128"/>
      <c r="CF506" s="128"/>
      <c r="CG506" s="128"/>
      <c r="CH506" s="128"/>
      <c r="CI506" s="128"/>
      <c r="CJ506" s="128"/>
      <c r="CK506" s="128"/>
      <c r="CL506" s="128"/>
      <c r="CM506" s="128"/>
      <c r="CN506" s="128"/>
      <c r="CO506" s="128"/>
      <c r="CP506" s="128"/>
      <c r="CQ506" s="128"/>
    </row>
    <row r="507" ht="14.25" customHeight="1" spans="1:95" x14ac:dyDescent="0.25">
      <c r="A507" s="4"/>
      <c r="B507" s="131"/>
      <c r="C507" s="131"/>
      <c r="D507" s="131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  <c r="BP507" s="128"/>
      <c r="BQ507" s="128"/>
      <c r="BR507" s="128"/>
      <c r="BS507" s="128"/>
      <c r="BT507" s="128"/>
      <c r="BU507" s="128"/>
      <c r="BV507" s="128"/>
      <c r="BW507" s="128"/>
      <c r="BX507" s="128"/>
      <c r="BY507" s="128"/>
      <c r="BZ507" s="128"/>
      <c r="CA507" s="128"/>
      <c r="CB507" s="128"/>
      <c r="CC507" s="128"/>
      <c r="CD507" s="128"/>
      <c r="CE507" s="128"/>
      <c r="CF507" s="128"/>
      <c r="CG507" s="128"/>
      <c r="CH507" s="128"/>
      <c r="CI507" s="128"/>
      <c r="CJ507" s="128"/>
      <c r="CK507" s="128"/>
      <c r="CL507" s="128"/>
      <c r="CM507" s="128"/>
      <c r="CN507" s="128"/>
      <c r="CO507" s="128"/>
      <c r="CP507" s="128"/>
      <c r="CQ507" s="128"/>
    </row>
    <row r="508" ht="14.25" customHeight="1" spans="1:95" x14ac:dyDescent="0.25">
      <c r="A508" s="4"/>
      <c r="B508" s="131"/>
      <c r="C508" s="131"/>
      <c r="D508" s="131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/>
      <c r="BM508" s="128"/>
      <c r="BN508" s="128"/>
      <c r="BO508" s="128"/>
      <c r="BP508" s="128"/>
      <c r="BQ508" s="128"/>
      <c r="BR508" s="128"/>
      <c r="BS508" s="128"/>
      <c r="BT508" s="128"/>
      <c r="BU508" s="128"/>
      <c r="BV508" s="128"/>
      <c r="BW508" s="128"/>
      <c r="BX508" s="128"/>
      <c r="BY508" s="128"/>
      <c r="BZ508" s="128"/>
      <c r="CA508" s="128"/>
      <c r="CB508" s="128"/>
      <c r="CC508" s="128"/>
      <c r="CD508" s="128"/>
      <c r="CE508" s="128"/>
      <c r="CF508" s="128"/>
      <c r="CG508" s="128"/>
      <c r="CH508" s="128"/>
      <c r="CI508" s="128"/>
      <c r="CJ508" s="128"/>
      <c r="CK508" s="128"/>
      <c r="CL508" s="128"/>
      <c r="CM508" s="128"/>
      <c r="CN508" s="128"/>
      <c r="CO508" s="128"/>
      <c r="CP508" s="128"/>
      <c r="CQ508" s="128"/>
    </row>
    <row r="509" ht="14.25" customHeight="1" spans="1:95" x14ac:dyDescent="0.25">
      <c r="A509" s="4"/>
      <c r="B509" s="131"/>
      <c r="C509" s="131"/>
      <c r="D509" s="131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  <c r="BP509" s="128"/>
      <c r="BQ509" s="128"/>
      <c r="BR509" s="128"/>
      <c r="BS509" s="128"/>
      <c r="BT509" s="128"/>
      <c r="BU509" s="128"/>
      <c r="BV509" s="128"/>
      <c r="BW509" s="128"/>
      <c r="BX509" s="128"/>
      <c r="BY509" s="128"/>
      <c r="BZ509" s="128"/>
      <c r="CA509" s="128"/>
      <c r="CB509" s="128"/>
      <c r="CC509" s="128"/>
      <c r="CD509" s="128"/>
      <c r="CE509" s="128"/>
      <c r="CF509" s="128"/>
      <c r="CG509" s="128"/>
      <c r="CH509" s="128"/>
      <c r="CI509" s="128"/>
      <c r="CJ509" s="128"/>
      <c r="CK509" s="128"/>
      <c r="CL509" s="128"/>
      <c r="CM509" s="128"/>
      <c r="CN509" s="128"/>
      <c r="CO509" s="128"/>
      <c r="CP509" s="128"/>
      <c r="CQ509" s="128"/>
    </row>
    <row r="510" ht="14.25" customHeight="1" spans="1:95" x14ac:dyDescent="0.25">
      <c r="A510" s="4"/>
      <c r="B510" s="131"/>
      <c r="C510" s="131"/>
      <c r="D510" s="131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  <c r="BP510" s="128"/>
      <c r="BQ510" s="128"/>
      <c r="BR510" s="128"/>
      <c r="BS510" s="128"/>
      <c r="BT510" s="128"/>
      <c r="BU510" s="128"/>
      <c r="BV510" s="128"/>
      <c r="BW510" s="128"/>
      <c r="BX510" s="128"/>
      <c r="BY510" s="128"/>
      <c r="BZ510" s="128"/>
      <c r="CA510" s="128"/>
      <c r="CB510" s="128"/>
      <c r="CC510" s="128"/>
      <c r="CD510" s="128"/>
      <c r="CE510" s="128"/>
      <c r="CF510" s="128"/>
      <c r="CG510" s="128"/>
      <c r="CH510" s="128"/>
      <c r="CI510" s="128"/>
      <c r="CJ510" s="128"/>
      <c r="CK510" s="128"/>
      <c r="CL510" s="128"/>
      <c r="CM510" s="128"/>
      <c r="CN510" s="128"/>
      <c r="CO510" s="128"/>
      <c r="CP510" s="128"/>
      <c r="CQ510" s="128"/>
    </row>
    <row r="511" ht="14.25" customHeight="1" spans="1:95" x14ac:dyDescent="0.25">
      <c r="A511" s="4"/>
      <c r="B511" s="131"/>
      <c r="C511" s="131"/>
      <c r="D511" s="131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/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  <c r="BP511" s="128"/>
      <c r="BQ511" s="128"/>
      <c r="BR511" s="128"/>
      <c r="BS511" s="128"/>
      <c r="BT511" s="128"/>
      <c r="BU511" s="128"/>
      <c r="BV511" s="128"/>
      <c r="BW511" s="128"/>
      <c r="BX511" s="128"/>
      <c r="BY511" s="128"/>
      <c r="BZ511" s="128"/>
      <c r="CA511" s="128"/>
      <c r="CB511" s="128"/>
      <c r="CC511" s="128"/>
      <c r="CD511" s="128"/>
      <c r="CE511" s="128"/>
      <c r="CF511" s="128"/>
      <c r="CG511" s="128"/>
      <c r="CH511" s="128"/>
      <c r="CI511" s="128"/>
      <c r="CJ511" s="128"/>
      <c r="CK511" s="128"/>
      <c r="CL511" s="128"/>
      <c r="CM511" s="128"/>
      <c r="CN511" s="128"/>
      <c r="CO511" s="128"/>
      <c r="CP511" s="128"/>
      <c r="CQ511" s="128"/>
    </row>
    <row r="512" ht="14.25" customHeight="1" spans="1:95" x14ac:dyDescent="0.25">
      <c r="A512" s="4"/>
      <c r="B512" s="131"/>
      <c r="C512" s="131"/>
      <c r="D512" s="131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  <c r="BP512" s="128"/>
      <c r="BQ512" s="128"/>
      <c r="BR512" s="128"/>
      <c r="BS512" s="128"/>
      <c r="BT512" s="128"/>
      <c r="BU512" s="128"/>
      <c r="BV512" s="128"/>
      <c r="BW512" s="128"/>
      <c r="BX512" s="128"/>
      <c r="BY512" s="128"/>
      <c r="BZ512" s="128"/>
      <c r="CA512" s="128"/>
      <c r="CB512" s="128"/>
      <c r="CC512" s="128"/>
      <c r="CD512" s="128"/>
      <c r="CE512" s="128"/>
      <c r="CF512" s="128"/>
      <c r="CG512" s="128"/>
      <c r="CH512" s="128"/>
      <c r="CI512" s="128"/>
      <c r="CJ512" s="128"/>
      <c r="CK512" s="128"/>
      <c r="CL512" s="128"/>
      <c r="CM512" s="128"/>
      <c r="CN512" s="128"/>
      <c r="CO512" s="128"/>
      <c r="CP512" s="128"/>
      <c r="CQ512" s="128"/>
    </row>
    <row r="513" ht="14.25" customHeight="1" spans="1:95" x14ac:dyDescent="0.25">
      <c r="A513" s="4"/>
      <c r="B513" s="131"/>
      <c r="C513" s="131"/>
      <c r="D513" s="131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  <c r="BP513" s="128"/>
      <c r="BQ513" s="128"/>
      <c r="BR513" s="128"/>
      <c r="BS513" s="128"/>
      <c r="BT513" s="128"/>
      <c r="BU513" s="128"/>
      <c r="BV513" s="128"/>
      <c r="BW513" s="128"/>
      <c r="BX513" s="128"/>
      <c r="BY513" s="128"/>
      <c r="BZ513" s="128"/>
      <c r="CA513" s="128"/>
      <c r="CB513" s="128"/>
      <c r="CC513" s="128"/>
      <c r="CD513" s="128"/>
      <c r="CE513" s="128"/>
      <c r="CF513" s="128"/>
      <c r="CG513" s="128"/>
      <c r="CH513" s="128"/>
      <c r="CI513" s="128"/>
      <c r="CJ513" s="128"/>
      <c r="CK513" s="128"/>
      <c r="CL513" s="128"/>
      <c r="CM513" s="128"/>
      <c r="CN513" s="128"/>
      <c r="CO513" s="128"/>
      <c r="CP513" s="128"/>
      <c r="CQ513" s="128"/>
    </row>
    <row r="514" ht="14.25" customHeight="1" spans="1:95" x14ac:dyDescent="0.25">
      <c r="A514" s="4"/>
      <c r="B514" s="131"/>
      <c r="C514" s="131"/>
      <c r="D514" s="131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/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  <c r="BP514" s="128"/>
      <c r="BQ514" s="128"/>
      <c r="BR514" s="128"/>
      <c r="BS514" s="128"/>
      <c r="BT514" s="128"/>
      <c r="BU514" s="128"/>
      <c r="BV514" s="128"/>
      <c r="BW514" s="128"/>
      <c r="BX514" s="128"/>
      <c r="BY514" s="128"/>
      <c r="BZ514" s="128"/>
      <c r="CA514" s="128"/>
      <c r="CB514" s="128"/>
      <c r="CC514" s="128"/>
      <c r="CD514" s="128"/>
      <c r="CE514" s="128"/>
      <c r="CF514" s="128"/>
      <c r="CG514" s="128"/>
      <c r="CH514" s="128"/>
      <c r="CI514" s="128"/>
      <c r="CJ514" s="128"/>
      <c r="CK514" s="128"/>
      <c r="CL514" s="128"/>
      <c r="CM514" s="128"/>
      <c r="CN514" s="128"/>
      <c r="CO514" s="128"/>
      <c r="CP514" s="128"/>
      <c r="CQ514" s="128"/>
    </row>
    <row r="515" ht="14.25" customHeight="1" spans="1:95" x14ac:dyDescent="0.25">
      <c r="A515" s="4"/>
      <c r="B515" s="131"/>
      <c r="C515" s="131"/>
      <c r="D515" s="131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/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  <c r="BP515" s="128"/>
      <c r="BQ515" s="128"/>
      <c r="BR515" s="128"/>
      <c r="BS515" s="128"/>
      <c r="BT515" s="128"/>
      <c r="BU515" s="128"/>
      <c r="BV515" s="128"/>
      <c r="BW515" s="128"/>
      <c r="BX515" s="128"/>
      <c r="BY515" s="128"/>
      <c r="BZ515" s="128"/>
      <c r="CA515" s="128"/>
      <c r="CB515" s="128"/>
      <c r="CC515" s="128"/>
      <c r="CD515" s="128"/>
      <c r="CE515" s="128"/>
      <c r="CF515" s="128"/>
      <c r="CG515" s="128"/>
      <c r="CH515" s="128"/>
      <c r="CI515" s="128"/>
      <c r="CJ515" s="128"/>
      <c r="CK515" s="128"/>
      <c r="CL515" s="128"/>
      <c r="CM515" s="128"/>
      <c r="CN515" s="128"/>
      <c r="CO515" s="128"/>
      <c r="CP515" s="128"/>
      <c r="CQ515" s="128"/>
    </row>
    <row r="516" ht="14.25" customHeight="1" spans="1:95" x14ac:dyDescent="0.25">
      <c r="A516" s="4"/>
      <c r="B516" s="131"/>
      <c r="C516" s="131"/>
      <c r="D516" s="131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/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  <c r="BP516" s="128"/>
      <c r="BQ516" s="128"/>
      <c r="BR516" s="128"/>
      <c r="BS516" s="128"/>
      <c r="BT516" s="128"/>
      <c r="BU516" s="128"/>
      <c r="BV516" s="128"/>
      <c r="BW516" s="128"/>
      <c r="BX516" s="128"/>
      <c r="BY516" s="128"/>
      <c r="BZ516" s="128"/>
      <c r="CA516" s="128"/>
      <c r="CB516" s="128"/>
      <c r="CC516" s="128"/>
      <c r="CD516" s="128"/>
      <c r="CE516" s="128"/>
      <c r="CF516" s="128"/>
      <c r="CG516" s="128"/>
      <c r="CH516" s="128"/>
      <c r="CI516" s="128"/>
      <c r="CJ516" s="128"/>
      <c r="CK516" s="128"/>
      <c r="CL516" s="128"/>
      <c r="CM516" s="128"/>
      <c r="CN516" s="128"/>
      <c r="CO516" s="128"/>
      <c r="CP516" s="128"/>
      <c r="CQ516" s="128"/>
    </row>
    <row r="517" ht="14.25" customHeight="1" spans="1:95" x14ac:dyDescent="0.25">
      <c r="A517" s="4"/>
      <c r="B517" s="131"/>
      <c r="C517" s="131"/>
      <c r="D517" s="131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/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  <c r="BP517" s="128"/>
      <c r="BQ517" s="128"/>
      <c r="BR517" s="128"/>
      <c r="BS517" s="128"/>
      <c r="BT517" s="128"/>
      <c r="BU517" s="128"/>
      <c r="BV517" s="128"/>
      <c r="BW517" s="128"/>
      <c r="BX517" s="128"/>
      <c r="BY517" s="128"/>
      <c r="BZ517" s="128"/>
      <c r="CA517" s="128"/>
      <c r="CB517" s="128"/>
      <c r="CC517" s="128"/>
      <c r="CD517" s="128"/>
      <c r="CE517" s="128"/>
      <c r="CF517" s="128"/>
      <c r="CG517" s="128"/>
      <c r="CH517" s="128"/>
      <c r="CI517" s="128"/>
      <c r="CJ517" s="128"/>
      <c r="CK517" s="128"/>
      <c r="CL517" s="128"/>
      <c r="CM517" s="128"/>
      <c r="CN517" s="128"/>
      <c r="CO517" s="128"/>
      <c r="CP517" s="128"/>
      <c r="CQ517" s="128"/>
    </row>
    <row r="518" ht="14.25" customHeight="1" spans="1:95" x14ac:dyDescent="0.25">
      <c r="A518" s="4"/>
      <c r="B518" s="131"/>
      <c r="C518" s="131"/>
      <c r="D518" s="131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/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  <c r="BP518" s="128"/>
      <c r="BQ518" s="128"/>
      <c r="BR518" s="128"/>
      <c r="BS518" s="128"/>
      <c r="BT518" s="128"/>
      <c r="BU518" s="128"/>
      <c r="BV518" s="128"/>
      <c r="BW518" s="128"/>
      <c r="BX518" s="128"/>
      <c r="BY518" s="128"/>
      <c r="BZ518" s="128"/>
      <c r="CA518" s="128"/>
      <c r="CB518" s="128"/>
      <c r="CC518" s="128"/>
      <c r="CD518" s="128"/>
      <c r="CE518" s="128"/>
      <c r="CF518" s="128"/>
      <c r="CG518" s="128"/>
      <c r="CH518" s="128"/>
      <c r="CI518" s="128"/>
      <c r="CJ518" s="128"/>
      <c r="CK518" s="128"/>
      <c r="CL518" s="128"/>
      <c r="CM518" s="128"/>
      <c r="CN518" s="128"/>
      <c r="CO518" s="128"/>
      <c r="CP518" s="128"/>
      <c r="CQ518" s="128"/>
    </row>
    <row r="519" ht="14.25" customHeight="1" spans="1:95" x14ac:dyDescent="0.25">
      <c r="A519" s="4"/>
      <c r="B519" s="131"/>
      <c r="C519" s="131"/>
      <c r="D519" s="131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/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  <c r="BP519" s="128"/>
      <c r="BQ519" s="128"/>
      <c r="BR519" s="128"/>
      <c r="BS519" s="128"/>
      <c r="BT519" s="128"/>
      <c r="BU519" s="128"/>
      <c r="BV519" s="128"/>
      <c r="BW519" s="128"/>
      <c r="BX519" s="128"/>
      <c r="BY519" s="128"/>
      <c r="BZ519" s="128"/>
      <c r="CA519" s="128"/>
      <c r="CB519" s="128"/>
      <c r="CC519" s="128"/>
      <c r="CD519" s="128"/>
      <c r="CE519" s="128"/>
      <c r="CF519" s="128"/>
      <c r="CG519" s="128"/>
      <c r="CH519" s="128"/>
      <c r="CI519" s="128"/>
      <c r="CJ519" s="128"/>
      <c r="CK519" s="128"/>
      <c r="CL519" s="128"/>
      <c r="CM519" s="128"/>
      <c r="CN519" s="128"/>
      <c r="CO519" s="128"/>
      <c r="CP519" s="128"/>
      <c r="CQ519" s="128"/>
    </row>
    <row r="520" ht="14.25" customHeight="1" spans="1:95" x14ac:dyDescent="0.25">
      <c r="A520" s="4"/>
      <c r="B520" s="131"/>
      <c r="C520" s="131"/>
      <c r="D520" s="131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  <c r="BP520" s="128"/>
      <c r="BQ520" s="128"/>
      <c r="BR520" s="128"/>
      <c r="BS520" s="128"/>
      <c r="BT520" s="128"/>
      <c r="BU520" s="128"/>
      <c r="BV520" s="128"/>
      <c r="BW520" s="128"/>
      <c r="BX520" s="128"/>
      <c r="BY520" s="128"/>
      <c r="BZ520" s="128"/>
      <c r="CA520" s="128"/>
      <c r="CB520" s="128"/>
      <c r="CC520" s="128"/>
      <c r="CD520" s="128"/>
      <c r="CE520" s="128"/>
      <c r="CF520" s="128"/>
      <c r="CG520" s="128"/>
      <c r="CH520" s="128"/>
      <c r="CI520" s="128"/>
      <c r="CJ520" s="128"/>
      <c r="CK520" s="128"/>
      <c r="CL520" s="128"/>
      <c r="CM520" s="128"/>
      <c r="CN520" s="128"/>
      <c r="CO520" s="128"/>
      <c r="CP520" s="128"/>
      <c r="CQ520" s="128"/>
    </row>
    <row r="521" ht="14.25" customHeight="1" spans="1:95" x14ac:dyDescent="0.25">
      <c r="A521" s="4"/>
      <c r="B521" s="131"/>
      <c r="C521" s="131"/>
      <c r="D521" s="131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  <c r="BP521" s="128"/>
      <c r="BQ521" s="128"/>
      <c r="BR521" s="128"/>
      <c r="BS521" s="128"/>
      <c r="BT521" s="128"/>
      <c r="BU521" s="128"/>
      <c r="BV521" s="128"/>
      <c r="BW521" s="128"/>
      <c r="BX521" s="128"/>
      <c r="BY521" s="128"/>
      <c r="BZ521" s="128"/>
      <c r="CA521" s="128"/>
      <c r="CB521" s="128"/>
      <c r="CC521" s="128"/>
      <c r="CD521" s="128"/>
      <c r="CE521" s="128"/>
      <c r="CF521" s="128"/>
      <c r="CG521" s="128"/>
      <c r="CH521" s="128"/>
      <c r="CI521" s="128"/>
      <c r="CJ521" s="128"/>
      <c r="CK521" s="128"/>
      <c r="CL521" s="128"/>
      <c r="CM521" s="128"/>
      <c r="CN521" s="128"/>
      <c r="CO521" s="128"/>
      <c r="CP521" s="128"/>
      <c r="CQ521" s="128"/>
    </row>
    <row r="522" ht="14.25" customHeight="1" spans="1:95" x14ac:dyDescent="0.25">
      <c r="A522" s="4"/>
      <c r="B522" s="131"/>
      <c r="C522" s="131"/>
      <c r="D522" s="131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  <c r="BP522" s="128"/>
      <c r="BQ522" s="128"/>
      <c r="BR522" s="128"/>
      <c r="BS522" s="128"/>
      <c r="BT522" s="128"/>
      <c r="BU522" s="128"/>
      <c r="BV522" s="128"/>
      <c r="BW522" s="128"/>
      <c r="BX522" s="128"/>
      <c r="BY522" s="128"/>
      <c r="BZ522" s="128"/>
      <c r="CA522" s="128"/>
      <c r="CB522" s="128"/>
      <c r="CC522" s="128"/>
      <c r="CD522" s="128"/>
      <c r="CE522" s="128"/>
      <c r="CF522" s="128"/>
      <c r="CG522" s="128"/>
      <c r="CH522" s="128"/>
      <c r="CI522" s="128"/>
      <c r="CJ522" s="128"/>
      <c r="CK522" s="128"/>
      <c r="CL522" s="128"/>
      <c r="CM522" s="128"/>
      <c r="CN522" s="128"/>
      <c r="CO522" s="128"/>
      <c r="CP522" s="128"/>
      <c r="CQ522" s="128"/>
    </row>
    <row r="523" ht="14.25" customHeight="1" spans="1:95" x14ac:dyDescent="0.25">
      <c r="A523" s="4"/>
      <c r="B523" s="131"/>
      <c r="C523" s="131"/>
      <c r="D523" s="131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  <c r="BP523" s="128"/>
      <c r="BQ523" s="128"/>
      <c r="BR523" s="128"/>
      <c r="BS523" s="128"/>
      <c r="BT523" s="128"/>
      <c r="BU523" s="128"/>
      <c r="BV523" s="128"/>
      <c r="BW523" s="128"/>
      <c r="BX523" s="128"/>
      <c r="BY523" s="128"/>
      <c r="BZ523" s="128"/>
      <c r="CA523" s="128"/>
      <c r="CB523" s="128"/>
      <c r="CC523" s="128"/>
      <c r="CD523" s="128"/>
      <c r="CE523" s="128"/>
      <c r="CF523" s="128"/>
      <c r="CG523" s="128"/>
      <c r="CH523" s="128"/>
      <c r="CI523" s="128"/>
      <c r="CJ523" s="128"/>
      <c r="CK523" s="128"/>
      <c r="CL523" s="128"/>
      <c r="CM523" s="128"/>
      <c r="CN523" s="128"/>
      <c r="CO523" s="128"/>
      <c r="CP523" s="128"/>
      <c r="CQ523" s="128"/>
    </row>
    <row r="524" ht="14.25" customHeight="1" spans="1:95" x14ac:dyDescent="0.25">
      <c r="A524" s="4"/>
      <c r="B524" s="131"/>
      <c r="C524" s="131"/>
      <c r="D524" s="131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/>
      <c r="BO524" s="128"/>
      <c r="BP524" s="128"/>
      <c r="BQ524" s="128"/>
      <c r="BR524" s="128"/>
      <c r="BS524" s="128"/>
      <c r="BT524" s="128"/>
      <c r="BU524" s="128"/>
      <c r="BV524" s="128"/>
      <c r="BW524" s="128"/>
      <c r="BX524" s="128"/>
      <c r="BY524" s="128"/>
      <c r="BZ524" s="128"/>
      <c r="CA524" s="128"/>
      <c r="CB524" s="128"/>
      <c r="CC524" s="128"/>
      <c r="CD524" s="128"/>
      <c r="CE524" s="128"/>
      <c r="CF524" s="128"/>
      <c r="CG524" s="128"/>
      <c r="CH524" s="128"/>
      <c r="CI524" s="128"/>
      <c r="CJ524" s="128"/>
      <c r="CK524" s="128"/>
      <c r="CL524" s="128"/>
      <c r="CM524" s="128"/>
      <c r="CN524" s="128"/>
      <c r="CO524" s="128"/>
      <c r="CP524" s="128"/>
      <c r="CQ524" s="128"/>
    </row>
    <row r="525" ht="14.25" customHeight="1" spans="1:95" x14ac:dyDescent="0.25">
      <c r="A525" s="4"/>
      <c r="B525" s="131"/>
      <c r="C525" s="131"/>
      <c r="D525" s="131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/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  <c r="BP525" s="128"/>
      <c r="BQ525" s="128"/>
      <c r="BR525" s="128"/>
      <c r="BS525" s="128"/>
      <c r="BT525" s="128"/>
      <c r="BU525" s="128"/>
      <c r="BV525" s="128"/>
      <c r="BW525" s="128"/>
      <c r="BX525" s="128"/>
      <c r="BY525" s="128"/>
      <c r="BZ525" s="128"/>
      <c r="CA525" s="128"/>
      <c r="CB525" s="128"/>
      <c r="CC525" s="128"/>
      <c r="CD525" s="128"/>
      <c r="CE525" s="128"/>
      <c r="CF525" s="128"/>
      <c r="CG525" s="128"/>
      <c r="CH525" s="128"/>
      <c r="CI525" s="128"/>
      <c r="CJ525" s="128"/>
      <c r="CK525" s="128"/>
      <c r="CL525" s="128"/>
      <c r="CM525" s="128"/>
      <c r="CN525" s="128"/>
      <c r="CO525" s="128"/>
      <c r="CP525" s="128"/>
      <c r="CQ525" s="128"/>
    </row>
    <row r="526" ht="14.25" customHeight="1" spans="1:95" x14ac:dyDescent="0.25">
      <c r="A526" s="4"/>
      <c r="B526" s="131"/>
      <c r="C526" s="131"/>
      <c r="D526" s="131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/>
      <c r="BO526" s="128"/>
      <c r="BP526" s="128"/>
      <c r="BQ526" s="128"/>
      <c r="BR526" s="128"/>
      <c r="BS526" s="128"/>
      <c r="BT526" s="128"/>
      <c r="BU526" s="128"/>
      <c r="BV526" s="128"/>
      <c r="BW526" s="128"/>
      <c r="BX526" s="128"/>
      <c r="BY526" s="128"/>
      <c r="BZ526" s="128"/>
      <c r="CA526" s="128"/>
      <c r="CB526" s="128"/>
      <c r="CC526" s="128"/>
      <c r="CD526" s="128"/>
      <c r="CE526" s="128"/>
      <c r="CF526" s="128"/>
      <c r="CG526" s="128"/>
      <c r="CH526" s="128"/>
      <c r="CI526" s="128"/>
      <c r="CJ526" s="128"/>
      <c r="CK526" s="128"/>
      <c r="CL526" s="128"/>
      <c r="CM526" s="128"/>
      <c r="CN526" s="128"/>
      <c r="CO526" s="128"/>
      <c r="CP526" s="128"/>
      <c r="CQ526" s="128"/>
    </row>
    <row r="527" ht="14.25" customHeight="1" spans="1:95" x14ac:dyDescent="0.25">
      <c r="A527" s="4"/>
      <c r="B527" s="131"/>
      <c r="C527" s="131"/>
      <c r="D527" s="131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  <c r="BP527" s="128"/>
      <c r="BQ527" s="128"/>
      <c r="BR527" s="128"/>
      <c r="BS527" s="128"/>
      <c r="BT527" s="128"/>
      <c r="BU527" s="128"/>
      <c r="BV527" s="128"/>
      <c r="BW527" s="128"/>
      <c r="BX527" s="128"/>
      <c r="BY527" s="128"/>
      <c r="BZ527" s="128"/>
      <c r="CA527" s="128"/>
      <c r="CB527" s="128"/>
      <c r="CC527" s="128"/>
      <c r="CD527" s="128"/>
      <c r="CE527" s="128"/>
      <c r="CF527" s="128"/>
      <c r="CG527" s="128"/>
      <c r="CH527" s="128"/>
      <c r="CI527" s="128"/>
      <c r="CJ527" s="128"/>
      <c r="CK527" s="128"/>
      <c r="CL527" s="128"/>
      <c r="CM527" s="128"/>
      <c r="CN527" s="128"/>
      <c r="CO527" s="128"/>
      <c r="CP527" s="128"/>
      <c r="CQ527" s="128"/>
    </row>
    <row r="528" ht="14.25" customHeight="1" spans="1:95" x14ac:dyDescent="0.25">
      <c r="A528" s="4"/>
      <c r="B528" s="131"/>
      <c r="C528" s="131"/>
      <c r="D528" s="131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/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  <c r="BP528" s="128"/>
      <c r="BQ528" s="128"/>
      <c r="BR528" s="128"/>
      <c r="BS528" s="128"/>
      <c r="BT528" s="128"/>
      <c r="BU528" s="128"/>
      <c r="BV528" s="128"/>
      <c r="BW528" s="128"/>
      <c r="BX528" s="128"/>
      <c r="BY528" s="128"/>
      <c r="BZ528" s="128"/>
      <c r="CA528" s="128"/>
      <c r="CB528" s="128"/>
      <c r="CC528" s="128"/>
      <c r="CD528" s="128"/>
      <c r="CE528" s="128"/>
      <c r="CF528" s="128"/>
      <c r="CG528" s="128"/>
      <c r="CH528" s="128"/>
      <c r="CI528" s="128"/>
      <c r="CJ528" s="128"/>
      <c r="CK528" s="128"/>
      <c r="CL528" s="128"/>
      <c r="CM528" s="128"/>
      <c r="CN528" s="128"/>
      <c r="CO528" s="128"/>
      <c r="CP528" s="128"/>
      <c r="CQ528" s="128"/>
    </row>
    <row r="529" ht="14.25" customHeight="1" spans="1:95" x14ac:dyDescent="0.25">
      <c r="A529" s="4"/>
      <c r="B529" s="131"/>
      <c r="C529" s="131"/>
      <c r="D529" s="131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/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  <c r="BP529" s="128"/>
      <c r="BQ529" s="128"/>
      <c r="BR529" s="128"/>
      <c r="BS529" s="128"/>
      <c r="BT529" s="128"/>
      <c r="BU529" s="128"/>
      <c r="BV529" s="128"/>
      <c r="BW529" s="128"/>
      <c r="BX529" s="128"/>
      <c r="BY529" s="128"/>
      <c r="BZ529" s="128"/>
      <c r="CA529" s="128"/>
      <c r="CB529" s="128"/>
      <c r="CC529" s="128"/>
      <c r="CD529" s="128"/>
      <c r="CE529" s="128"/>
      <c r="CF529" s="128"/>
      <c r="CG529" s="128"/>
      <c r="CH529" s="128"/>
      <c r="CI529" s="128"/>
      <c r="CJ529" s="128"/>
      <c r="CK529" s="128"/>
      <c r="CL529" s="128"/>
      <c r="CM529" s="128"/>
      <c r="CN529" s="128"/>
      <c r="CO529" s="128"/>
      <c r="CP529" s="128"/>
      <c r="CQ529" s="128"/>
    </row>
    <row r="530" ht="14.25" customHeight="1" spans="1:95" x14ac:dyDescent="0.25">
      <c r="A530" s="4"/>
      <c r="B530" s="131"/>
      <c r="C530" s="131"/>
      <c r="D530" s="131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/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  <c r="BP530" s="128"/>
      <c r="BQ530" s="128"/>
      <c r="BR530" s="128"/>
      <c r="BS530" s="128"/>
      <c r="BT530" s="128"/>
      <c r="BU530" s="128"/>
      <c r="BV530" s="128"/>
      <c r="BW530" s="128"/>
      <c r="BX530" s="128"/>
      <c r="BY530" s="128"/>
      <c r="BZ530" s="128"/>
      <c r="CA530" s="128"/>
      <c r="CB530" s="128"/>
      <c r="CC530" s="128"/>
      <c r="CD530" s="128"/>
      <c r="CE530" s="128"/>
      <c r="CF530" s="128"/>
      <c r="CG530" s="128"/>
      <c r="CH530" s="128"/>
      <c r="CI530" s="128"/>
      <c r="CJ530" s="128"/>
      <c r="CK530" s="128"/>
      <c r="CL530" s="128"/>
      <c r="CM530" s="128"/>
      <c r="CN530" s="128"/>
      <c r="CO530" s="128"/>
      <c r="CP530" s="128"/>
      <c r="CQ530" s="128"/>
    </row>
    <row r="531" ht="14.25" customHeight="1" spans="1:95" x14ac:dyDescent="0.25">
      <c r="A531" s="4"/>
      <c r="B531" s="131"/>
      <c r="C531" s="131"/>
      <c r="D531" s="131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/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  <c r="BP531" s="128"/>
      <c r="BQ531" s="128"/>
      <c r="BR531" s="128"/>
      <c r="BS531" s="128"/>
      <c r="BT531" s="128"/>
      <c r="BU531" s="128"/>
      <c r="BV531" s="128"/>
      <c r="BW531" s="128"/>
      <c r="BX531" s="128"/>
      <c r="BY531" s="128"/>
      <c r="BZ531" s="128"/>
      <c r="CA531" s="128"/>
      <c r="CB531" s="128"/>
      <c r="CC531" s="128"/>
      <c r="CD531" s="128"/>
      <c r="CE531" s="128"/>
      <c r="CF531" s="128"/>
      <c r="CG531" s="128"/>
      <c r="CH531" s="128"/>
      <c r="CI531" s="128"/>
      <c r="CJ531" s="128"/>
      <c r="CK531" s="128"/>
      <c r="CL531" s="128"/>
      <c r="CM531" s="128"/>
      <c r="CN531" s="128"/>
      <c r="CO531" s="128"/>
      <c r="CP531" s="128"/>
      <c r="CQ531" s="128"/>
    </row>
    <row r="532" ht="14.25" customHeight="1" spans="1:95" x14ac:dyDescent="0.25">
      <c r="A532" s="4"/>
      <c r="B532" s="131"/>
      <c r="C532" s="131"/>
      <c r="D532" s="131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  <c r="BP532" s="128"/>
      <c r="BQ532" s="128"/>
      <c r="BR532" s="128"/>
      <c r="BS532" s="128"/>
      <c r="BT532" s="128"/>
      <c r="BU532" s="128"/>
      <c r="BV532" s="128"/>
      <c r="BW532" s="128"/>
      <c r="BX532" s="128"/>
      <c r="BY532" s="128"/>
      <c r="BZ532" s="128"/>
      <c r="CA532" s="128"/>
      <c r="CB532" s="128"/>
      <c r="CC532" s="128"/>
      <c r="CD532" s="128"/>
      <c r="CE532" s="128"/>
      <c r="CF532" s="128"/>
      <c r="CG532" s="128"/>
      <c r="CH532" s="128"/>
      <c r="CI532" s="128"/>
      <c r="CJ532" s="128"/>
      <c r="CK532" s="128"/>
      <c r="CL532" s="128"/>
      <c r="CM532" s="128"/>
      <c r="CN532" s="128"/>
      <c r="CO532" s="128"/>
      <c r="CP532" s="128"/>
      <c r="CQ532" s="128"/>
    </row>
    <row r="533" ht="14.25" customHeight="1" spans="1:95" x14ac:dyDescent="0.25">
      <c r="A533" s="4"/>
      <c r="B533" s="131"/>
      <c r="C533" s="131"/>
      <c r="D533" s="131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  <c r="BP533" s="128"/>
      <c r="BQ533" s="128"/>
      <c r="BR533" s="128"/>
      <c r="BS533" s="128"/>
      <c r="BT533" s="128"/>
      <c r="BU533" s="128"/>
      <c r="BV533" s="128"/>
      <c r="BW533" s="128"/>
      <c r="BX533" s="128"/>
      <c r="BY533" s="128"/>
      <c r="BZ533" s="128"/>
      <c r="CA533" s="128"/>
      <c r="CB533" s="128"/>
      <c r="CC533" s="128"/>
      <c r="CD533" s="128"/>
      <c r="CE533" s="128"/>
      <c r="CF533" s="128"/>
      <c r="CG533" s="128"/>
      <c r="CH533" s="128"/>
      <c r="CI533" s="128"/>
      <c r="CJ533" s="128"/>
      <c r="CK533" s="128"/>
      <c r="CL533" s="128"/>
      <c r="CM533" s="128"/>
      <c r="CN533" s="128"/>
      <c r="CO533" s="128"/>
      <c r="CP533" s="128"/>
      <c r="CQ533" s="128"/>
    </row>
    <row r="534" ht="14.25" customHeight="1" spans="1:95" x14ac:dyDescent="0.25">
      <c r="A534" s="4"/>
      <c r="B534" s="131"/>
      <c r="C534" s="131"/>
      <c r="D534" s="131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  <c r="BP534" s="128"/>
      <c r="BQ534" s="128"/>
      <c r="BR534" s="128"/>
      <c r="BS534" s="128"/>
      <c r="BT534" s="128"/>
      <c r="BU534" s="128"/>
      <c r="BV534" s="128"/>
      <c r="BW534" s="128"/>
      <c r="BX534" s="128"/>
      <c r="BY534" s="128"/>
      <c r="BZ534" s="128"/>
      <c r="CA534" s="128"/>
      <c r="CB534" s="128"/>
      <c r="CC534" s="128"/>
      <c r="CD534" s="128"/>
      <c r="CE534" s="128"/>
      <c r="CF534" s="128"/>
      <c r="CG534" s="128"/>
      <c r="CH534" s="128"/>
      <c r="CI534" s="128"/>
      <c r="CJ534" s="128"/>
      <c r="CK534" s="128"/>
      <c r="CL534" s="128"/>
      <c r="CM534" s="128"/>
      <c r="CN534" s="128"/>
      <c r="CO534" s="128"/>
      <c r="CP534" s="128"/>
      <c r="CQ534" s="128"/>
    </row>
    <row r="535" ht="14.25" customHeight="1" spans="1:95" x14ac:dyDescent="0.25">
      <c r="A535" s="4"/>
      <c r="B535" s="131"/>
      <c r="C535" s="131"/>
      <c r="D535" s="131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/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  <c r="BP535" s="128"/>
      <c r="BQ535" s="128"/>
      <c r="BR535" s="128"/>
      <c r="BS535" s="128"/>
      <c r="BT535" s="128"/>
      <c r="BU535" s="128"/>
      <c r="BV535" s="128"/>
      <c r="BW535" s="128"/>
      <c r="BX535" s="128"/>
      <c r="BY535" s="128"/>
      <c r="BZ535" s="128"/>
      <c r="CA535" s="128"/>
      <c r="CB535" s="128"/>
      <c r="CC535" s="128"/>
      <c r="CD535" s="128"/>
      <c r="CE535" s="128"/>
      <c r="CF535" s="128"/>
      <c r="CG535" s="128"/>
      <c r="CH535" s="128"/>
      <c r="CI535" s="128"/>
      <c r="CJ535" s="128"/>
      <c r="CK535" s="128"/>
      <c r="CL535" s="128"/>
      <c r="CM535" s="128"/>
      <c r="CN535" s="128"/>
      <c r="CO535" s="128"/>
      <c r="CP535" s="128"/>
      <c r="CQ535" s="128"/>
    </row>
    <row r="536" ht="14.25" customHeight="1" spans="1:95" x14ac:dyDescent="0.25">
      <c r="A536" s="4"/>
      <c r="B536" s="131"/>
      <c r="C536" s="131"/>
      <c r="D536" s="131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  <c r="BP536" s="128"/>
      <c r="BQ536" s="128"/>
      <c r="BR536" s="128"/>
      <c r="BS536" s="128"/>
      <c r="BT536" s="128"/>
      <c r="BU536" s="128"/>
      <c r="BV536" s="128"/>
      <c r="BW536" s="128"/>
      <c r="BX536" s="128"/>
      <c r="BY536" s="128"/>
      <c r="BZ536" s="128"/>
      <c r="CA536" s="128"/>
      <c r="CB536" s="128"/>
      <c r="CC536" s="128"/>
      <c r="CD536" s="128"/>
      <c r="CE536" s="128"/>
      <c r="CF536" s="128"/>
      <c r="CG536" s="128"/>
      <c r="CH536" s="128"/>
      <c r="CI536" s="128"/>
      <c r="CJ536" s="128"/>
      <c r="CK536" s="128"/>
      <c r="CL536" s="128"/>
      <c r="CM536" s="128"/>
      <c r="CN536" s="128"/>
      <c r="CO536" s="128"/>
      <c r="CP536" s="128"/>
      <c r="CQ536" s="128"/>
    </row>
    <row r="537" ht="14.25" customHeight="1" spans="1:95" x14ac:dyDescent="0.25">
      <c r="A537" s="4"/>
      <c r="B537" s="131"/>
      <c r="C537" s="131"/>
      <c r="D537" s="131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/>
      <c r="BL537" s="128"/>
      <c r="BM537" s="128"/>
      <c r="BN537" s="128"/>
      <c r="BO537" s="128"/>
      <c r="BP537" s="128"/>
      <c r="BQ537" s="128"/>
      <c r="BR537" s="128"/>
      <c r="BS537" s="128"/>
      <c r="BT537" s="128"/>
      <c r="BU537" s="128"/>
      <c r="BV537" s="128"/>
      <c r="BW537" s="128"/>
      <c r="BX537" s="128"/>
      <c r="BY537" s="128"/>
      <c r="BZ537" s="128"/>
      <c r="CA537" s="128"/>
      <c r="CB537" s="128"/>
      <c r="CC537" s="128"/>
      <c r="CD537" s="128"/>
      <c r="CE537" s="128"/>
      <c r="CF537" s="128"/>
      <c r="CG537" s="128"/>
      <c r="CH537" s="128"/>
      <c r="CI537" s="128"/>
      <c r="CJ537" s="128"/>
      <c r="CK537" s="128"/>
      <c r="CL537" s="128"/>
      <c r="CM537" s="128"/>
      <c r="CN537" s="128"/>
      <c r="CO537" s="128"/>
      <c r="CP537" s="128"/>
      <c r="CQ537" s="128"/>
    </row>
    <row r="538" ht="14.25" customHeight="1" spans="1:95" x14ac:dyDescent="0.25">
      <c r="A538" s="4"/>
      <c r="B538" s="131"/>
      <c r="C538" s="131"/>
      <c r="D538" s="131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  <c r="BP538" s="128"/>
      <c r="BQ538" s="128"/>
      <c r="BR538" s="128"/>
      <c r="BS538" s="128"/>
      <c r="BT538" s="128"/>
      <c r="BU538" s="128"/>
      <c r="BV538" s="128"/>
      <c r="BW538" s="128"/>
      <c r="BX538" s="128"/>
      <c r="BY538" s="128"/>
      <c r="BZ538" s="128"/>
      <c r="CA538" s="128"/>
      <c r="CB538" s="128"/>
      <c r="CC538" s="128"/>
      <c r="CD538" s="128"/>
      <c r="CE538" s="128"/>
      <c r="CF538" s="128"/>
      <c r="CG538" s="128"/>
      <c r="CH538" s="128"/>
      <c r="CI538" s="128"/>
      <c r="CJ538" s="128"/>
      <c r="CK538" s="128"/>
      <c r="CL538" s="128"/>
      <c r="CM538" s="128"/>
      <c r="CN538" s="128"/>
      <c r="CO538" s="128"/>
      <c r="CP538" s="128"/>
      <c r="CQ538" s="128"/>
    </row>
    <row r="539" ht="14.25" customHeight="1" spans="1:95" x14ac:dyDescent="0.25">
      <c r="A539" s="4"/>
      <c r="B539" s="131"/>
      <c r="C539" s="131"/>
      <c r="D539" s="131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/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/>
      <c r="BO539" s="128"/>
      <c r="BP539" s="128"/>
      <c r="BQ539" s="128"/>
      <c r="BR539" s="128"/>
      <c r="BS539" s="128"/>
      <c r="BT539" s="128"/>
      <c r="BU539" s="128"/>
      <c r="BV539" s="128"/>
      <c r="BW539" s="128"/>
      <c r="BX539" s="128"/>
      <c r="BY539" s="128"/>
      <c r="BZ539" s="128"/>
      <c r="CA539" s="128"/>
      <c r="CB539" s="128"/>
      <c r="CC539" s="128"/>
      <c r="CD539" s="128"/>
      <c r="CE539" s="128"/>
      <c r="CF539" s="128"/>
      <c r="CG539" s="128"/>
      <c r="CH539" s="128"/>
      <c r="CI539" s="128"/>
      <c r="CJ539" s="128"/>
      <c r="CK539" s="128"/>
      <c r="CL539" s="128"/>
      <c r="CM539" s="128"/>
      <c r="CN539" s="128"/>
      <c r="CO539" s="128"/>
      <c r="CP539" s="128"/>
      <c r="CQ539" s="128"/>
    </row>
    <row r="540" ht="14.25" customHeight="1" spans="1:95" x14ac:dyDescent="0.25">
      <c r="A540" s="4"/>
      <c r="B540" s="131"/>
      <c r="C540" s="131"/>
      <c r="D540" s="131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/>
      <c r="BO540" s="128"/>
      <c r="BP540" s="128"/>
      <c r="BQ540" s="128"/>
      <c r="BR540" s="128"/>
      <c r="BS540" s="128"/>
      <c r="BT540" s="128"/>
      <c r="BU540" s="128"/>
      <c r="BV540" s="128"/>
      <c r="BW540" s="128"/>
      <c r="BX540" s="128"/>
      <c r="BY540" s="128"/>
      <c r="BZ540" s="128"/>
      <c r="CA540" s="128"/>
      <c r="CB540" s="128"/>
      <c r="CC540" s="128"/>
      <c r="CD540" s="128"/>
      <c r="CE540" s="128"/>
      <c r="CF540" s="128"/>
      <c r="CG540" s="128"/>
      <c r="CH540" s="128"/>
      <c r="CI540" s="128"/>
      <c r="CJ540" s="128"/>
      <c r="CK540" s="128"/>
      <c r="CL540" s="128"/>
      <c r="CM540" s="128"/>
      <c r="CN540" s="128"/>
      <c r="CO540" s="128"/>
      <c r="CP540" s="128"/>
      <c r="CQ540" s="128"/>
    </row>
    <row r="541" ht="14.25" customHeight="1" spans="1:95" x14ac:dyDescent="0.25">
      <c r="A541" s="4"/>
      <c r="B541" s="131"/>
      <c r="C541" s="131"/>
      <c r="D541" s="131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/>
      <c r="BN541" s="128"/>
      <c r="BO541" s="128"/>
      <c r="BP541" s="128"/>
      <c r="BQ541" s="128"/>
      <c r="BR541" s="128"/>
      <c r="BS541" s="128"/>
      <c r="BT541" s="128"/>
      <c r="BU541" s="128"/>
      <c r="BV541" s="128"/>
      <c r="BW541" s="128"/>
      <c r="BX541" s="128"/>
      <c r="BY541" s="128"/>
      <c r="BZ541" s="128"/>
      <c r="CA541" s="128"/>
      <c r="CB541" s="128"/>
      <c r="CC541" s="128"/>
      <c r="CD541" s="128"/>
      <c r="CE541" s="128"/>
      <c r="CF541" s="128"/>
      <c r="CG541" s="128"/>
      <c r="CH541" s="128"/>
      <c r="CI541" s="128"/>
      <c r="CJ541" s="128"/>
      <c r="CK541" s="128"/>
      <c r="CL541" s="128"/>
      <c r="CM541" s="128"/>
      <c r="CN541" s="128"/>
      <c r="CO541" s="128"/>
      <c r="CP541" s="128"/>
      <c r="CQ541" s="128"/>
    </row>
    <row r="542" ht="14.25" customHeight="1" spans="1:95" x14ac:dyDescent="0.25">
      <c r="A542" s="4"/>
      <c r="B542" s="131"/>
      <c r="C542" s="131"/>
      <c r="D542" s="131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/>
      <c r="BI542" s="128"/>
      <c r="BJ542" s="128"/>
      <c r="BK542" s="128"/>
      <c r="BL542" s="128"/>
      <c r="BM542" s="128"/>
      <c r="BN542" s="128"/>
      <c r="BO542" s="128"/>
      <c r="BP542" s="128"/>
      <c r="BQ542" s="128"/>
      <c r="BR542" s="128"/>
      <c r="BS542" s="128"/>
      <c r="BT542" s="128"/>
      <c r="BU542" s="128"/>
      <c r="BV542" s="128"/>
      <c r="BW542" s="128"/>
      <c r="BX542" s="128"/>
      <c r="BY542" s="128"/>
      <c r="BZ542" s="128"/>
      <c r="CA542" s="128"/>
      <c r="CB542" s="128"/>
      <c r="CC542" s="128"/>
      <c r="CD542" s="128"/>
      <c r="CE542" s="128"/>
      <c r="CF542" s="128"/>
      <c r="CG542" s="128"/>
      <c r="CH542" s="128"/>
      <c r="CI542" s="128"/>
      <c r="CJ542" s="128"/>
      <c r="CK542" s="128"/>
      <c r="CL542" s="128"/>
      <c r="CM542" s="128"/>
      <c r="CN542" s="128"/>
      <c r="CO542" s="128"/>
      <c r="CP542" s="128"/>
      <c r="CQ542" s="128"/>
    </row>
    <row r="543" ht="14.25" customHeight="1" spans="1:95" x14ac:dyDescent="0.25">
      <c r="A543" s="4"/>
      <c r="B543" s="131"/>
      <c r="C543" s="131"/>
      <c r="D543" s="131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/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  <c r="BP543" s="128"/>
      <c r="BQ543" s="128"/>
      <c r="BR543" s="128"/>
      <c r="BS543" s="128"/>
      <c r="BT543" s="128"/>
      <c r="BU543" s="128"/>
      <c r="BV543" s="128"/>
      <c r="BW543" s="128"/>
      <c r="BX543" s="128"/>
      <c r="BY543" s="128"/>
      <c r="BZ543" s="128"/>
      <c r="CA543" s="128"/>
      <c r="CB543" s="128"/>
      <c r="CC543" s="128"/>
      <c r="CD543" s="128"/>
      <c r="CE543" s="128"/>
      <c r="CF543" s="128"/>
      <c r="CG543" s="128"/>
      <c r="CH543" s="128"/>
      <c r="CI543" s="128"/>
      <c r="CJ543" s="128"/>
      <c r="CK543" s="128"/>
      <c r="CL543" s="128"/>
      <c r="CM543" s="128"/>
      <c r="CN543" s="128"/>
      <c r="CO543" s="128"/>
      <c r="CP543" s="128"/>
      <c r="CQ543" s="128"/>
    </row>
    <row r="544" ht="14.25" customHeight="1" spans="1:95" x14ac:dyDescent="0.25">
      <c r="A544" s="4"/>
      <c r="B544" s="131"/>
      <c r="C544" s="131"/>
      <c r="D544" s="131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  <c r="BP544" s="128"/>
      <c r="BQ544" s="128"/>
      <c r="BR544" s="128"/>
      <c r="BS544" s="128"/>
      <c r="BT544" s="128"/>
      <c r="BU544" s="128"/>
      <c r="BV544" s="128"/>
      <c r="BW544" s="128"/>
      <c r="BX544" s="128"/>
      <c r="BY544" s="128"/>
      <c r="BZ544" s="128"/>
      <c r="CA544" s="128"/>
      <c r="CB544" s="128"/>
      <c r="CC544" s="128"/>
      <c r="CD544" s="128"/>
      <c r="CE544" s="128"/>
      <c r="CF544" s="128"/>
      <c r="CG544" s="128"/>
      <c r="CH544" s="128"/>
      <c r="CI544" s="128"/>
      <c r="CJ544" s="128"/>
      <c r="CK544" s="128"/>
      <c r="CL544" s="128"/>
      <c r="CM544" s="128"/>
      <c r="CN544" s="128"/>
      <c r="CO544" s="128"/>
      <c r="CP544" s="128"/>
      <c r="CQ544" s="128"/>
    </row>
    <row r="545" ht="14.25" customHeight="1" spans="1:95" x14ac:dyDescent="0.25">
      <c r="A545" s="4"/>
      <c r="B545" s="131"/>
      <c r="C545" s="131"/>
      <c r="D545" s="131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  <c r="BP545" s="128"/>
      <c r="BQ545" s="128"/>
      <c r="BR545" s="128"/>
      <c r="BS545" s="128"/>
      <c r="BT545" s="128"/>
      <c r="BU545" s="128"/>
      <c r="BV545" s="128"/>
      <c r="BW545" s="128"/>
      <c r="BX545" s="128"/>
      <c r="BY545" s="128"/>
      <c r="BZ545" s="128"/>
      <c r="CA545" s="128"/>
      <c r="CB545" s="128"/>
      <c r="CC545" s="128"/>
      <c r="CD545" s="128"/>
      <c r="CE545" s="128"/>
      <c r="CF545" s="128"/>
      <c r="CG545" s="128"/>
      <c r="CH545" s="128"/>
      <c r="CI545" s="128"/>
      <c r="CJ545" s="128"/>
      <c r="CK545" s="128"/>
      <c r="CL545" s="128"/>
      <c r="CM545" s="128"/>
      <c r="CN545" s="128"/>
      <c r="CO545" s="128"/>
      <c r="CP545" s="128"/>
      <c r="CQ545" s="128"/>
    </row>
    <row r="546" ht="14.25" customHeight="1" spans="1:95" x14ac:dyDescent="0.25">
      <c r="A546" s="4"/>
      <c r="B546" s="131"/>
      <c r="C546" s="131"/>
      <c r="D546" s="131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  <c r="BP546" s="128"/>
      <c r="BQ546" s="128"/>
      <c r="BR546" s="128"/>
      <c r="BS546" s="128"/>
      <c r="BT546" s="128"/>
      <c r="BU546" s="128"/>
      <c r="BV546" s="128"/>
      <c r="BW546" s="128"/>
      <c r="BX546" s="128"/>
      <c r="BY546" s="128"/>
      <c r="BZ546" s="128"/>
      <c r="CA546" s="128"/>
      <c r="CB546" s="128"/>
      <c r="CC546" s="128"/>
      <c r="CD546" s="128"/>
      <c r="CE546" s="128"/>
      <c r="CF546" s="128"/>
      <c r="CG546" s="128"/>
      <c r="CH546" s="128"/>
      <c r="CI546" s="128"/>
      <c r="CJ546" s="128"/>
      <c r="CK546" s="128"/>
      <c r="CL546" s="128"/>
      <c r="CM546" s="128"/>
      <c r="CN546" s="128"/>
      <c r="CO546" s="128"/>
      <c r="CP546" s="128"/>
      <c r="CQ546" s="128"/>
    </row>
    <row r="547" ht="14.25" customHeight="1" spans="1:95" x14ac:dyDescent="0.25">
      <c r="A547" s="4"/>
      <c r="B547" s="131"/>
      <c r="C547" s="131"/>
      <c r="D547" s="131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  <c r="BP547" s="128"/>
      <c r="BQ547" s="128"/>
      <c r="BR547" s="128"/>
      <c r="BS547" s="128"/>
      <c r="BT547" s="128"/>
      <c r="BU547" s="128"/>
      <c r="BV547" s="128"/>
      <c r="BW547" s="128"/>
      <c r="BX547" s="128"/>
      <c r="BY547" s="128"/>
      <c r="BZ547" s="128"/>
      <c r="CA547" s="128"/>
      <c r="CB547" s="128"/>
      <c r="CC547" s="128"/>
      <c r="CD547" s="128"/>
      <c r="CE547" s="128"/>
      <c r="CF547" s="128"/>
      <c r="CG547" s="128"/>
      <c r="CH547" s="128"/>
      <c r="CI547" s="128"/>
      <c r="CJ547" s="128"/>
      <c r="CK547" s="128"/>
      <c r="CL547" s="128"/>
      <c r="CM547" s="128"/>
      <c r="CN547" s="128"/>
      <c r="CO547" s="128"/>
      <c r="CP547" s="128"/>
      <c r="CQ547" s="128"/>
    </row>
    <row r="548" ht="14.25" customHeight="1" spans="1:95" x14ac:dyDescent="0.25">
      <c r="A548" s="4"/>
      <c r="B548" s="131"/>
      <c r="C548" s="131"/>
      <c r="D548" s="131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  <c r="BP548" s="128"/>
      <c r="BQ548" s="128"/>
      <c r="BR548" s="128"/>
      <c r="BS548" s="128"/>
      <c r="BT548" s="128"/>
      <c r="BU548" s="128"/>
      <c r="BV548" s="128"/>
      <c r="BW548" s="128"/>
      <c r="BX548" s="128"/>
      <c r="BY548" s="128"/>
      <c r="BZ548" s="128"/>
      <c r="CA548" s="128"/>
      <c r="CB548" s="128"/>
      <c r="CC548" s="128"/>
      <c r="CD548" s="128"/>
      <c r="CE548" s="128"/>
      <c r="CF548" s="128"/>
      <c r="CG548" s="128"/>
      <c r="CH548" s="128"/>
      <c r="CI548" s="128"/>
      <c r="CJ548" s="128"/>
      <c r="CK548" s="128"/>
      <c r="CL548" s="128"/>
      <c r="CM548" s="128"/>
      <c r="CN548" s="128"/>
      <c r="CO548" s="128"/>
      <c r="CP548" s="128"/>
      <c r="CQ548" s="128"/>
    </row>
    <row r="549" ht="14.25" customHeight="1" spans="1:95" x14ac:dyDescent="0.25">
      <c r="A549" s="4"/>
      <c r="B549" s="131"/>
      <c r="C549" s="131"/>
      <c r="D549" s="131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  <c r="BP549" s="128"/>
      <c r="BQ549" s="128"/>
      <c r="BR549" s="128"/>
      <c r="BS549" s="128"/>
      <c r="BT549" s="128"/>
      <c r="BU549" s="128"/>
      <c r="BV549" s="128"/>
      <c r="BW549" s="128"/>
      <c r="BX549" s="128"/>
      <c r="BY549" s="128"/>
      <c r="BZ549" s="128"/>
      <c r="CA549" s="128"/>
      <c r="CB549" s="128"/>
      <c r="CC549" s="128"/>
      <c r="CD549" s="128"/>
      <c r="CE549" s="128"/>
      <c r="CF549" s="128"/>
      <c r="CG549" s="128"/>
      <c r="CH549" s="128"/>
      <c r="CI549" s="128"/>
      <c r="CJ549" s="128"/>
      <c r="CK549" s="128"/>
      <c r="CL549" s="128"/>
      <c r="CM549" s="128"/>
      <c r="CN549" s="128"/>
      <c r="CO549" s="128"/>
      <c r="CP549" s="128"/>
      <c r="CQ549" s="128"/>
    </row>
    <row r="550" ht="14.25" customHeight="1" spans="1:95" x14ac:dyDescent="0.25">
      <c r="A550" s="4"/>
      <c r="B550" s="131"/>
      <c r="C550" s="131"/>
      <c r="D550" s="131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/>
      <c r="BF550" s="128"/>
      <c r="BG550" s="128"/>
      <c r="BH550" s="128"/>
      <c r="BI550" s="128"/>
      <c r="BJ550" s="128"/>
      <c r="BK550" s="128"/>
      <c r="BL550" s="128"/>
      <c r="BM550" s="128"/>
      <c r="BN550" s="128"/>
      <c r="BO550" s="128"/>
      <c r="BP550" s="128"/>
      <c r="BQ550" s="128"/>
      <c r="BR550" s="128"/>
      <c r="BS550" s="128"/>
      <c r="BT550" s="128"/>
      <c r="BU550" s="128"/>
      <c r="BV550" s="128"/>
      <c r="BW550" s="128"/>
      <c r="BX550" s="128"/>
      <c r="BY550" s="128"/>
      <c r="BZ550" s="128"/>
      <c r="CA550" s="128"/>
      <c r="CB550" s="128"/>
      <c r="CC550" s="128"/>
      <c r="CD550" s="128"/>
      <c r="CE550" s="128"/>
      <c r="CF550" s="128"/>
      <c r="CG550" s="128"/>
      <c r="CH550" s="128"/>
      <c r="CI550" s="128"/>
      <c r="CJ550" s="128"/>
      <c r="CK550" s="128"/>
      <c r="CL550" s="128"/>
      <c r="CM550" s="128"/>
      <c r="CN550" s="128"/>
      <c r="CO550" s="128"/>
      <c r="CP550" s="128"/>
      <c r="CQ550" s="128"/>
    </row>
    <row r="551" ht="14.25" customHeight="1" spans="1:95" x14ac:dyDescent="0.25">
      <c r="A551" s="4"/>
      <c r="B551" s="131"/>
      <c r="C551" s="131"/>
      <c r="D551" s="131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/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  <c r="BP551" s="128"/>
      <c r="BQ551" s="128"/>
      <c r="BR551" s="128"/>
      <c r="BS551" s="128"/>
      <c r="BT551" s="128"/>
      <c r="BU551" s="128"/>
      <c r="BV551" s="128"/>
      <c r="BW551" s="128"/>
      <c r="BX551" s="128"/>
      <c r="BY551" s="128"/>
      <c r="BZ551" s="128"/>
      <c r="CA551" s="128"/>
      <c r="CB551" s="128"/>
      <c r="CC551" s="128"/>
      <c r="CD551" s="128"/>
      <c r="CE551" s="128"/>
      <c r="CF551" s="128"/>
      <c r="CG551" s="128"/>
      <c r="CH551" s="128"/>
      <c r="CI551" s="128"/>
      <c r="CJ551" s="128"/>
      <c r="CK551" s="128"/>
      <c r="CL551" s="128"/>
      <c r="CM551" s="128"/>
      <c r="CN551" s="128"/>
      <c r="CO551" s="128"/>
      <c r="CP551" s="128"/>
      <c r="CQ551" s="128"/>
    </row>
    <row r="552" ht="14.25" customHeight="1" spans="1:95" x14ac:dyDescent="0.25">
      <c r="A552" s="4"/>
      <c r="B552" s="131"/>
      <c r="C552" s="131"/>
      <c r="D552" s="131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/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  <c r="BP552" s="128"/>
      <c r="BQ552" s="128"/>
      <c r="BR552" s="128"/>
      <c r="BS552" s="128"/>
      <c r="BT552" s="128"/>
      <c r="BU552" s="128"/>
      <c r="BV552" s="128"/>
      <c r="BW552" s="128"/>
      <c r="BX552" s="128"/>
      <c r="BY552" s="128"/>
      <c r="BZ552" s="128"/>
      <c r="CA552" s="128"/>
      <c r="CB552" s="128"/>
      <c r="CC552" s="128"/>
      <c r="CD552" s="128"/>
      <c r="CE552" s="128"/>
      <c r="CF552" s="128"/>
      <c r="CG552" s="128"/>
      <c r="CH552" s="128"/>
      <c r="CI552" s="128"/>
      <c r="CJ552" s="128"/>
      <c r="CK552" s="128"/>
      <c r="CL552" s="128"/>
      <c r="CM552" s="128"/>
      <c r="CN552" s="128"/>
      <c r="CO552" s="128"/>
      <c r="CP552" s="128"/>
      <c r="CQ552" s="128"/>
    </row>
    <row r="553" ht="14.25" customHeight="1" spans="1:95" x14ac:dyDescent="0.25">
      <c r="A553" s="4"/>
      <c r="B553" s="131"/>
      <c r="C553" s="131"/>
      <c r="D553" s="131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/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  <c r="BP553" s="128"/>
      <c r="BQ553" s="128"/>
      <c r="BR553" s="128"/>
      <c r="BS553" s="128"/>
      <c r="BT553" s="128"/>
      <c r="BU553" s="128"/>
      <c r="BV553" s="128"/>
      <c r="BW553" s="128"/>
      <c r="BX553" s="128"/>
      <c r="BY553" s="128"/>
      <c r="BZ553" s="128"/>
      <c r="CA553" s="128"/>
      <c r="CB553" s="128"/>
      <c r="CC553" s="128"/>
      <c r="CD553" s="128"/>
      <c r="CE553" s="128"/>
      <c r="CF553" s="128"/>
      <c r="CG553" s="128"/>
      <c r="CH553" s="128"/>
      <c r="CI553" s="128"/>
      <c r="CJ553" s="128"/>
      <c r="CK553" s="128"/>
      <c r="CL553" s="128"/>
      <c r="CM553" s="128"/>
      <c r="CN553" s="128"/>
      <c r="CO553" s="128"/>
      <c r="CP553" s="128"/>
      <c r="CQ553" s="128"/>
    </row>
    <row r="554" ht="14.25" customHeight="1" spans="1:95" x14ac:dyDescent="0.25">
      <c r="A554" s="4"/>
      <c r="B554" s="131"/>
      <c r="C554" s="131"/>
      <c r="D554" s="131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/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  <c r="BP554" s="128"/>
      <c r="BQ554" s="128"/>
      <c r="BR554" s="128"/>
      <c r="BS554" s="128"/>
      <c r="BT554" s="128"/>
      <c r="BU554" s="128"/>
      <c r="BV554" s="128"/>
      <c r="BW554" s="128"/>
      <c r="BX554" s="128"/>
      <c r="BY554" s="128"/>
      <c r="BZ554" s="128"/>
      <c r="CA554" s="128"/>
      <c r="CB554" s="128"/>
      <c r="CC554" s="128"/>
      <c r="CD554" s="128"/>
      <c r="CE554" s="128"/>
      <c r="CF554" s="128"/>
      <c r="CG554" s="128"/>
      <c r="CH554" s="128"/>
      <c r="CI554" s="128"/>
      <c r="CJ554" s="128"/>
      <c r="CK554" s="128"/>
      <c r="CL554" s="128"/>
      <c r="CM554" s="128"/>
      <c r="CN554" s="128"/>
      <c r="CO554" s="128"/>
      <c r="CP554" s="128"/>
      <c r="CQ554" s="128"/>
    </row>
    <row r="555" ht="14.25" customHeight="1" spans="1:95" x14ac:dyDescent="0.25">
      <c r="A555" s="4"/>
      <c r="B555" s="131"/>
      <c r="C555" s="131"/>
      <c r="D555" s="131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/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  <c r="BP555" s="128"/>
      <c r="BQ555" s="128"/>
      <c r="BR555" s="128"/>
      <c r="BS555" s="128"/>
      <c r="BT555" s="128"/>
      <c r="BU555" s="128"/>
      <c r="BV555" s="128"/>
      <c r="BW555" s="128"/>
      <c r="BX555" s="128"/>
      <c r="BY555" s="128"/>
      <c r="BZ555" s="128"/>
      <c r="CA555" s="128"/>
      <c r="CB555" s="128"/>
      <c r="CC555" s="128"/>
      <c r="CD555" s="128"/>
      <c r="CE555" s="128"/>
      <c r="CF555" s="128"/>
      <c r="CG555" s="128"/>
      <c r="CH555" s="128"/>
      <c r="CI555" s="128"/>
      <c r="CJ555" s="128"/>
      <c r="CK555" s="128"/>
      <c r="CL555" s="128"/>
      <c r="CM555" s="128"/>
      <c r="CN555" s="128"/>
      <c r="CO555" s="128"/>
      <c r="CP555" s="128"/>
      <c r="CQ555" s="128"/>
    </row>
    <row r="556" ht="14.25" customHeight="1" spans="1:95" x14ac:dyDescent="0.25">
      <c r="A556" s="4"/>
      <c r="B556" s="131"/>
      <c r="C556" s="131"/>
      <c r="D556" s="131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/>
      <c r="BF556" s="128"/>
      <c r="BG556" s="128"/>
      <c r="BH556" s="128"/>
      <c r="BI556" s="128"/>
      <c r="BJ556" s="128"/>
      <c r="BK556" s="128"/>
      <c r="BL556" s="128"/>
      <c r="BM556" s="128"/>
      <c r="BN556" s="128"/>
      <c r="BO556" s="128"/>
      <c r="BP556" s="128"/>
      <c r="BQ556" s="128"/>
      <c r="BR556" s="128"/>
      <c r="BS556" s="128"/>
      <c r="BT556" s="128"/>
      <c r="BU556" s="128"/>
      <c r="BV556" s="128"/>
      <c r="BW556" s="128"/>
      <c r="BX556" s="128"/>
      <c r="BY556" s="128"/>
      <c r="BZ556" s="128"/>
      <c r="CA556" s="128"/>
      <c r="CB556" s="128"/>
      <c r="CC556" s="128"/>
      <c r="CD556" s="128"/>
      <c r="CE556" s="128"/>
      <c r="CF556" s="128"/>
      <c r="CG556" s="128"/>
      <c r="CH556" s="128"/>
      <c r="CI556" s="128"/>
      <c r="CJ556" s="128"/>
      <c r="CK556" s="128"/>
      <c r="CL556" s="128"/>
      <c r="CM556" s="128"/>
      <c r="CN556" s="128"/>
      <c r="CO556" s="128"/>
      <c r="CP556" s="128"/>
      <c r="CQ556" s="128"/>
    </row>
    <row r="557" ht="14.25" customHeight="1" spans="1:95" x14ac:dyDescent="0.25">
      <c r="A557" s="4"/>
      <c r="B557" s="131"/>
      <c r="C557" s="131"/>
      <c r="D557" s="131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/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  <c r="BP557" s="128"/>
      <c r="BQ557" s="128"/>
      <c r="BR557" s="128"/>
      <c r="BS557" s="128"/>
      <c r="BT557" s="128"/>
      <c r="BU557" s="128"/>
      <c r="BV557" s="128"/>
      <c r="BW557" s="128"/>
      <c r="BX557" s="128"/>
      <c r="BY557" s="128"/>
      <c r="BZ557" s="128"/>
      <c r="CA557" s="128"/>
      <c r="CB557" s="128"/>
      <c r="CC557" s="128"/>
      <c r="CD557" s="128"/>
      <c r="CE557" s="128"/>
      <c r="CF557" s="128"/>
      <c r="CG557" s="128"/>
      <c r="CH557" s="128"/>
      <c r="CI557" s="128"/>
      <c r="CJ557" s="128"/>
      <c r="CK557" s="128"/>
      <c r="CL557" s="128"/>
      <c r="CM557" s="128"/>
      <c r="CN557" s="128"/>
      <c r="CO557" s="128"/>
      <c r="CP557" s="128"/>
      <c r="CQ557" s="128"/>
    </row>
    <row r="558" ht="14.25" customHeight="1" spans="1:95" x14ac:dyDescent="0.25">
      <c r="A558" s="4"/>
      <c r="B558" s="131"/>
      <c r="C558" s="131"/>
      <c r="D558" s="131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/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  <c r="BP558" s="128"/>
      <c r="BQ558" s="128"/>
      <c r="BR558" s="128"/>
      <c r="BS558" s="128"/>
      <c r="BT558" s="128"/>
      <c r="BU558" s="128"/>
      <c r="BV558" s="128"/>
      <c r="BW558" s="128"/>
      <c r="BX558" s="128"/>
      <c r="BY558" s="128"/>
      <c r="BZ558" s="128"/>
      <c r="CA558" s="128"/>
      <c r="CB558" s="128"/>
      <c r="CC558" s="128"/>
      <c r="CD558" s="128"/>
      <c r="CE558" s="128"/>
      <c r="CF558" s="128"/>
      <c r="CG558" s="128"/>
      <c r="CH558" s="128"/>
      <c r="CI558" s="128"/>
      <c r="CJ558" s="128"/>
      <c r="CK558" s="128"/>
      <c r="CL558" s="128"/>
      <c r="CM558" s="128"/>
      <c r="CN558" s="128"/>
      <c r="CO558" s="128"/>
      <c r="CP558" s="128"/>
      <c r="CQ558" s="128"/>
    </row>
    <row r="559" ht="14.25" customHeight="1" spans="1:95" x14ac:dyDescent="0.25">
      <c r="A559" s="4"/>
      <c r="B559" s="131"/>
      <c r="C559" s="131"/>
      <c r="D559" s="131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/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  <c r="BP559" s="128"/>
      <c r="BQ559" s="128"/>
      <c r="BR559" s="128"/>
      <c r="BS559" s="128"/>
      <c r="BT559" s="128"/>
      <c r="BU559" s="128"/>
      <c r="BV559" s="128"/>
      <c r="BW559" s="128"/>
      <c r="BX559" s="128"/>
      <c r="BY559" s="128"/>
      <c r="BZ559" s="128"/>
      <c r="CA559" s="128"/>
      <c r="CB559" s="128"/>
      <c r="CC559" s="128"/>
      <c r="CD559" s="128"/>
      <c r="CE559" s="128"/>
      <c r="CF559" s="128"/>
      <c r="CG559" s="128"/>
      <c r="CH559" s="128"/>
      <c r="CI559" s="128"/>
      <c r="CJ559" s="128"/>
      <c r="CK559" s="128"/>
      <c r="CL559" s="128"/>
      <c r="CM559" s="128"/>
      <c r="CN559" s="128"/>
      <c r="CO559" s="128"/>
      <c r="CP559" s="128"/>
      <c r="CQ559" s="128"/>
    </row>
    <row r="560" ht="14.25" customHeight="1" spans="1:95" x14ac:dyDescent="0.25">
      <c r="A560" s="4"/>
      <c r="B560" s="131"/>
      <c r="C560" s="131"/>
      <c r="D560" s="131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/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  <c r="BP560" s="128"/>
      <c r="BQ560" s="128"/>
      <c r="BR560" s="128"/>
      <c r="BS560" s="128"/>
      <c r="BT560" s="128"/>
      <c r="BU560" s="128"/>
      <c r="BV560" s="128"/>
      <c r="BW560" s="128"/>
      <c r="BX560" s="128"/>
      <c r="BY560" s="128"/>
      <c r="BZ560" s="128"/>
      <c r="CA560" s="128"/>
      <c r="CB560" s="128"/>
      <c r="CC560" s="128"/>
      <c r="CD560" s="128"/>
      <c r="CE560" s="128"/>
      <c r="CF560" s="128"/>
      <c r="CG560" s="128"/>
      <c r="CH560" s="128"/>
      <c r="CI560" s="128"/>
      <c r="CJ560" s="128"/>
      <c r="CK560" s="128"/>
      <c r="CL560" s="128"/>
      <c r="CM560" s="128"/>
      <c r="CN560" s="128"/>
      <c r="CO560" s="128"/>
      <c r="CP560" s="128"/>
      <c r="CQ560" s="128"/>
    </row>
    <row r="561" ht="14.25" customHeight="1" spans="1:95" x14ac:dyDescent="0.25">
      <c r="A561" s="4"/>
      <c r="B561" s="131"/>
      <c r="C561" s="131"/>
      <c r="D561" s="131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/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  <c r="BP561" s="128"/>
      <c r="BQ561" s="128"/>
      <c r="BR561" s="128"/>
      <c r="BS561" s="128"/>
      <c r="BT561" s="128"/>
      <c r="BU561" s="128"/>
      <c r="BV561" s="128"/>
      <c r="BW561" s="128"/>
      <c r="BX561" s="128"/>
      <c r="BY561" s="128"/>
      <c r="BZ561" s="128"/>
      <c r="CA561" s="128"/>
      <c r="CB561" s="128"/>
      <c r="CC561" s="128"/>
      <c r="CD561" s="128"/>
      <c r="CE561" s="128"/>
      <c r="CF561" s="128"/>
      <c r="CG561" s="128"/>
      <c r="CH561" s="128"/>
      <c r="CI561" s="128"/>
      <c r="CJ561" s="128"/>
      <c r="CK561" s="128"/>
      <c r="CL561" s="128"/>
      <c r="CM561" s="128"/>
      <c r="CN561" s="128"/>
      <c r="CO561" s="128"/>
      <c r="CP561" s="128"/>
      <c r="CQ561" s="128"/>
    </row>
    <row r="562" ht="14.25" customHeight="1" spans="1:95" x14ac:dyDescent="0.25">
      <c r="A562" s="4"/>
      <c r="B562" s="131"/>
      <c r="C562" s="131"/>
      <c r="D562" s="131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/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  <c r="BP562" s="128"/>
      <c r="BQ562" s="128"/>
      <c r="BR562" s="128"/>
      <c r="BS562" s="128"/>
      <c r="BT562" s="128"/>
      <c r="BU562" s="128"/>
      <c r="BV562" s="128"/>
      <c r="BW562" s="128"/>
      <c r="BX562" s="128"/>
      <c r="BY562" s="128"/>
      <c r="BZ562" s="128"/>
      <c r="CA562" s="128"/>
      <c r="CB562" s="128"/>
      <c r="CC562" s="128"/>
      <c r="CD562" s="128"/>
      <c r="CE562" s="128"/>
      <c r="CF562" s="128"/>
      <c r="CG562" s="128"/>
      <c r="CH562" s="128"/>
      <c r="CI562" s="128"/>
      <c r="CJ562" s="128"/>
      <c r="CK562" s="128"/>
      <c r="CL562" s="128"/>
      <c r="CM562" s="128"/>
      <c r="CN562" s="128"/>
      <c r="CO562" s="128"/>
      <c r="CP562" s="128"/>
      <c r="CQ562" s="128"/>
    </row>
    <row r="563" ht="14.25" customHeight="1" spans="1:95" x14ac:dyDescent="0.25">
      <c r="A563" s="4"/>
      <c r="B563" s="131"/>
      <c r="C563" s="131"/>
      <c r="D563" s="131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/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  <c r="BP563" s="128"/>
      <c r="BQ563" s="128"/>
      <c r="BR563" s="128"/>
      <c r="BS563" s="128"/>
      <c r="BT563" s="128"/>
      <c r="BU563" s="128"/>
      <c r="BV563" s="128"/>
      <c r="BW563" s="128"/>
      <c r="BX563" s="128"/>
      <c r="BY563" s="128"/>
      <c r="BZ563" s="128"/>
      <c r="CA563" s="128"/>
      <c r="CB563" s="128"/>
      <c r="CC563" s="128"/>
      <c r="CD563" s="128"/>
      <c r="CE563" s="128"/>
      <c r="CF563" s="128"/>
      <c r="CG563" s="128"/>
      <c r="CH563" s="128"/>
      <c r="CI563" s="128"/>
      <c r="CJ563" s="128"/>
      <c r="CK563" s="128"/>
      <c r="CL563" s="128"/>
      <c r="CM563" s="128"/>
      <c r="CN563" s="128"/>
      <c r="CO563" s="128"/>
      <c r="CP563" s="128"/>
      <c r="CQ563" s="128"/>
    </row>
    <row r="564" ht="14.25" customHeight="1" spans="1:95" x14ac:dyDescent="0.25">
      <c r="A564" s="4"/>
      <c r="B564" s="131"/>
      <c r="C564" s="131"/>
      <c r="D564" s="131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/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  <c r="BP564" s="128"/>
      <c r="BQ564" s="128"/>
      <c r="BR564" s="128"/>
      <c r="BS564" s="128"/>
      <c r="BT564" s="128"/>
      <c r="BU564" s="128"/>
      <c r="BV564" s="128"/>
      <c r="BW564" s="128"/>
      <c r="BX564" s="128"/>
      <c r="BY564" s="128"/>
      <c r="BZ564" s="128"/>
      <c r="CA564" s="128"/>
      <c r="CB564" s="128"/>
      <c r="CC564" s="128"/>
      <c r="CD564" s="128"/>
      <c r="CE564" s="128"/>
      <c r="CF564" s="128"/>
      <c r="CG564" s="128"/>
      <c r="CH564" s="128"/>
      <c r="CI564" s="128"/>
      <c r="CJ564" s="128"/>
      <c r="CK564" s="128"/>
      <c r="CL564" s="128"/>
      <c r="CM564" s="128"/>
      <c r="CN564" s="128"/>
      <c r="CO564" s="128"/>
      <c r="CP564" s="128"/>
      <c r="CQ564" s="128"/>
    </row>
    <row r="565" ht="14.25" customHeight="1" spans="1:95" x14ac:dyDescent="0.25">
      <c r="A565" s="4"/>
      <c r="B565" s="131"/>
      <c r="C565" s="131"/>
      <c r="D565" s="131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/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  <c r="BP565" s="128"/>
      <c r="BQ565" s="128"/>
      <c r="BR565" s="128"/>
      <c r="BS565" s="128"/>
      <c r="BT565" s="128"/>
      <c r="BU565" s="128"/>
      <c r="BV565" s="128"/>
      <c r="BW565" s="128"/>
      <c r="BX565" s="128"/>
      <c r="BY565" s="128"/>
      <c r="BZ565" s="128"/>
      <c r="CA565" s="128"/>
      <c r="CB565" s="128"/>
      <c r="CC565" s="128"/>
      <c r="CD565" s="128"/>
      <c r="CE565" s="128"/>
      <c r="CF565" s="128"/>
      <c r="CG565" s="128"/>
      <c r="CH565" s="128"/>
      <c r="CI565" s="128"/>
      <c r="CJ565" s="128"/>
      <c r="CK565" s="128"/>
      <c r="CL565" s="128"/>
      <c r="CM565" s="128"/>
      <c r="CN565" s="128"/>
      <c r="CO565" s="128"/>
      <c r="CP565" s="128"/>
      <c r="CQ565" s="128"/>
    </row>
    <row r="566" ht="14.25" customHeight="1" spans="1:95" x14ac:dyDescent="0.25">
      <c r="A566" s="4"/>
      <c r="B566" s="131"/>
      <c r="C566" s="131"/>
      <c r="D566" s="131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  <c r="BP566" s="128"/>
      <c r="BQ566" s="128"/>
      <c r="BR566" s="128"/>
      <c r="BS566" s="128"/>
      <c r="BT566" s="128"/>
      <c r="BU566" s="128"/>
      <c r="BV566" s="128"/>
      <c r="BW566" s="128"/>
      <c r="BX566" s="128"/>
      <c r="BY566" s="128"/>
      <c r="BZ566" s="128"/>
      <c r="CA566" s="128"/>
      <c r="CB566" s="128"/>
      <c r="CC566" s="128"/>
      <c r="CD566" s="128"/>
      <c r="CE566" s="128"/>
      <c r="CF566" s="128"/>
      <c r="CG566" s="128"/>
      <c r="CH566" s="128"/>
      <c r="CI566" s="128"/>
      <c r="CJ566" s="128"/>
      <c r="CK566" s="128"/>
      <c r="CL566" s="128"/>
      <c r="CM566" s="128"/>
      <c r="CN566" s="128"/>
      <c r="CO566" s="128"/>
      <c r="CP566" s="128"/>
      <c r="CQ566" s="128"/>
    </row>
    <row r="567" ht="14.25" customHeight="1" spans="1:95" x14ac:dyDescent="0.25">
      <c r="A567" s="4"/>
      <c r="B567" s="131"/>
      <c r="C567" s="131"/>
      <c r="D567" s="131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/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  <c r="BP567" s="128"/>
      <c r="BQ567" s="128"/>
      <c r="BR567" s="128"/>
      <c r="BS567" s="128"/>
      <c r="BT567" s="128"/>
      <c r="BU567" s="128"/>
      <c r="BV567" s="128"/>
      <c r="BW567" s="128"/>
      <c r="BX567" s="128"/>
      <c r="BY567" s="128"/>
      <c r="BZ567" s="128"/>
      <c r="CA567" s="128"/>
      <c r="CB567" s="128"/>
      <c r="CC567" s="128"/>
      <c r="CD567" s="128"/>
      <c r="CE567" s="128"/>
      <c r="CF567" s="128"/>
      <c r="CG567" s="128"/>
      <c r="CH567" s="128"/>
      <c r="CI567" s="128"/>
      <c r="CJ567" s="128"/>
      <c r="CK567" s="128"/>
      <c r="CL567" s="128"/>
      <c r="CM567" s="128"/>
      <c r="CN567" s="128"/>
      <c r="CO567" s="128"/>
      <c r="CP567" s="128"/>
      <c r="CQ567" s="128"/>
    </row>
    <row r="568" ht="14.25" customHeight="1" spans="1:95" x14ac:dyDescent="0.25">
      <c r="A568" s="4"/>
      <c r="B568" s="131"/>
      <c r="C568" s="131"/>
      <c r="D568" s="131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/>
      <c r="BF568" s="128"/>
      <c r="BG568" s="128"/>
      <c r="BH568" s="128"/>
      <c r="BI568" s="128"/>
      <c r="BJ568" s="128"/>
      <c r="BK568" s="128"/>
      <c r="BL568" s="128"/>
      <c r="BM568" s="128"/>
      <c r="BN568" s="128"/>
      <c r="BO568" s="128"/>
      <c r="BP568" s="128"/>
      <c r="BQ568" s="128"/>
      <c r="BR568" s="128"/>
      <c r="BS568" s="128"/>
      <c r="BT568" s="128"/>
      <c r="BU568" s="128"/>
      <c r="BV568" s="128"/>
      <c r="BW568" s="128"/>
      <c r="BX568" s="128"/>
      <c r="BY568" s="128"/>
      <c r="BZ568" s="128"/>
      <c r="CA568" s="128"/>
      <c r="CB568" s="128"/>
      <c r="CC568" s="128"/>
      <c r="CD568" s="128"/>
      <c r="CE568" s="128"/>
      <c r="CF568" s="128"/>
      <c r="CG568" s="128"/>
      <c r="CH568" s="128"/>
      <c r="CI568" s="128"/>
      <c r="CJ568" s="128"/>
      <c r="CK568" s="128"/>
      <c r="CL568" s="128"/>
      <c r="CM568" s="128"/>
      <c r="CN568" s="128"/>
      <c r="CO568" s="128"/>
      <c r="CP568" s="128"/>
      <c r="CQ568" s="128"/>
    </row>
    <row r="569" ht="14.25" customHeight="1" spans="1:95" x14ac:dyDescent="0.25">
      <c r="A569" s="4"/>
      <c r="B569" s="131"/>
      <c r="C569" s="131"/>
      <c r="D569" s="131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/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  <c r="BP569" s="128"/>
      <c r="BQ569" s="128"/>
      <c r="BR569" s="128"/>
      <c r="BS569" s="128"/>
      <c r="BT569" s="128"/>
      <c r="BU569" s="128"/>
      <c r="BV569" s="128"/>
      <c r="BW569" s="128"/>
      <c r="BX569" s="128"/>
      <c r="BY569" s="128"/>
      <c r="BZ569" s="128"/>
      <c r="CA569" s="128"/>
      <c r="CB569" s="128"/>
      <c r="CC569" s="128"/>
      <c r="CD569" s="128"/>
      <c r="CE569" s="128"/>
      <c r="CF569" s="128"/>
      <c r="CG569" s="128"/>
      <c r="CH569" s="128"/>
      <c r="CI569" s="128"/>
      <c r="CJ569" s="128"/>
      <c r="CK569" s="128"/>
      <c r="CL569" s="128"/>
      <c r="CM569" s="128"/>
      <c r="CN569" s="128"/>
      <c r="CO569" s="128"/>
      <c r="CP569" s="128"/>
      <c r="CQ569" s="128"/>
    </row>
    <row r="570" ht="14.25" customHeight="1" spans="1:95" x14ac:dyDescent="0.25">
      <c r="A570" s="4"/>
      <c r="B570" s="131"/>
      <c r="C570" s="131"/>
      <c r="D570" s="131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/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  <c r="BP570" s="128"/>
      <c r="BQ570" s="128"/>
      <c r="BR570" s="128"/>
      <c r="BS570" s="128"/>
      <c r="BT570" s="128"/>
      <c r="BU570" s="128"/>
      <c r="BV570" s="128"/>
      <c r="BW570" s="128"/>
      <c r="BX570" s="128"/>
      <c r="BY570" s="128"/>
      <c r="BZ570" s="128"/>
      <c r="CA570" s="128"/>
      <c r="CB570" s="128"/>
      <c r="CC570" s="128"/>
      <c r="CD570" s="128"/>
      <c r="CE570" s="128"/>
      <c r="CF570" s="128"/>
      <c r="CG570" s="128"/>
      <c r="CH570" s="128"/>
      <c r="CI570" s="128"/>
      <c r="CJ570" s="128"/>
      <c r="CK570" s="128"/>
      <c r="CL570" s="128"/>
      <c r="CM570" s="128"/>
      <c r="CN570" s="128"/>
      <c r="CO570" s="128"/>
      <c r="CP570" s="128"/>
      <c r="CQ570" s="128"/>
    </row>
    <row r="571" ht="14.25" customHeight="1" spans="1:95" x14ac:dyDescent="0.25">
      <c r="A571" s="4"/>
      <c r="B571" s="131"/>
      <c r="C571" s="131"/>
      <c r="D571" s="131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/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  <c r="BP571" s="128"/>
      <c r="BQ571" s="128"/>
      <c r="BR571" s="128"/>
      <c r="BS571" s="128"/>
      <c r="BT571" s="128"/>
      <c r="BU571" s="128"/>
      <c r="BV571" s="128"/>
      <c r="BW571" s="128"/>
      <c r="BX571" s="128"/>
      <c r="BY571" s="128"/>
      <c r="BZ571" s="128"/>
      <c r="CA571" s="128"/>
      <c r="CB571" s="128"/>
      <c r="CC571" s="128"/>
      <c r="CD571" s="128"/>
      <c r="CE571" s="128"/>
      <c r="CF571" s="128"/>
      <c r="CG571" s="128"/>
      <c r="CH571" s="128"/>
      <c r="CI571" s="128"/>
      <c r="CJ571" s="128"/>
      <c r="CK571" s="128"/>
      <c r="CL571" s="128"/>
      <c r="CM571" s="128"/>
      <c r="CN571" s="128"/>
      <c r="CO571" s="128"/>
      <c r="CP571" s="128"/>
      <c r="CQ571" s="128"/>
    </row>
    <row r="572" ht="14.25" customHeight="1" spans="1:95" x14ac:dyDescent="0.25">
      <c r="A572" s="4"/>
      <c r="B572" s="131"/>
      <c r="C572" s="131"/>
      <c r="D572" s="131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  <c r="BP572" s="128"/>
      <c r="BQ572" s="128"/>
      <c r="BR572" s="128"/>
      <c r="BS572" s="128"/>
      <c r="BT572" s="128"/>
      <c r="BU572" s="128"/>
      <c r="BV572" s="128"/>
      <c r="BW572" s="128"/>
      <c r="BX572" s="128"/>
      <c r="BY572" s="128"/>
      <c r="BZ572" s="128"/>
      <c r="CA572" s="128"/>
      <c r="CB572" s="128"/>
      <c r="CC572" s="128"/>
      <c r="CD572" s="128"/>
      <c r="CE572" s="128"/>
      <c r="CF572" s="128"/>
      <c r="CG572" s="128"/>
      <c r="CH572" s="128"/>
      <c r="CI572" s="128"/>
      <c r="CJ572" s="128"/>
      <c r="CK572" s="128"/>
      <c r="CL572" s="128"/>
      <c r="CM572" s="128"/>
      <c r="CN572" s="128"/>
      <c r="CO572" s="128"/>
      <c r="CP572" s="128"/>
      <c r="CQ572" s="128"/>
    </row>
    <row r="573" ht="14.25" customHeight="1" spans="1:95" x14ac:dyDescent="0.25">
      <c r="A573" s="4"/>
      <c r="B573" s="131"/>
      <c r="C573" s="131"/>
      <c r="D573" s="131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  <c r="BP573" s="128"/>
      <c r="BQ573" s="128"/>
      <c r="BR573" s="128"/>
      <c r="BS573" s="128"/>
      <c r="BT573" s="128"/>
      <c r="BU573" s="128"/>
      <c r="BV573" s="128"/>
      <c r="BW573" s="128"/>
      <c r="BX573" s="128"/>
      <c r="BY573" s="128"/>
      <c r="BZ573" s="128"/>
      <c r="CA573" s="128"/>
      <c r="CB573" s="128"/>
      <c r="CC573" s="128"/>
      <c r="CD573" s="128"/>
      <c r="CE573" s="128"/>
      <c r="CF573" s="128"/>
      <c r="CG573" s="128"/>
      <c r="CH573" s="128"/>
      <c r="CI573" s="128"/>
      <c r="CJ573" s="128"/>
      <c r="CK573" s="128"/>
      <c r="CL573" s="128"/>
      <c r="CM573" s="128"/>
      <c r="CN573" s="128"/>
      <c r="CO573" s="128"/>
      <c r="CP573" s="128"/>
      <c r="CQ573" s="128"/>
    </row>
    <row r="574" ht="14.25" customHeight="1" spans="1:95" x14ac:dyDescent="0.25">
      <c r="A574" s="4"/>
      <c r="B574" s="131"/>
      <c r="C574" s="131"/>
      <c r="D574" s="131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/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  <c r="BP574" s="128"/>
      <c r="BQ574" s="128"/>
      <c r="BR574" s="128"/>
      <c r="BS574" s="128"/>
      <c r="BT574" s="128"/>
      <c r="BU574" s="128"/>
      <c r="BV574" s="128"/>
      <c r="BW574" s="128"/>
      <c r="BX574" s="128"/>
      <c r="BY574" s="128"/>
      <c r="BZ574" s="128"/>
      <c r="CA574" s="128"/>
      <c r="CB574" s="128"/>
      <c r="CC574" s="128"/>
      <c r="CD574" s="128"/>
      <c r="CE574" s="128"/>
      <c r="CF574" s="128"/>
      <c r="CG574" s="128"/>
      <c r="CH574" s="128"/>
      <c r="CI574" s="128"/>
      <c r="CJ574" s="128"/>
      <c r="CK574" s="128"/>
      <c r="CL574" s="128"/>
      <c r="CM574" s="128"/>
      <c r="CN574" s="128"/>
      <c r="CO574" s="128"/>
      <c r="CP574" s="128"/>
      <c r="CQ574" s="128"/>
    </row>
    <row r="575" ht="14.25" customHeight="1" spans="1:95" x14ac:dyDescent="0.25">
      <c r="A575" s="4"/>
      <c r="B575" s="131"/>
      <c r="C575" s="131"/>
      <c r="D575" s="131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/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  <c r="BP575" s="128"/>
      <c r="BQ575" s="128"/>
      <c r="BR575" s="128"/>
      <c r="BS575" s="128"/>
      <c r="BT575" s="128"/>
      <c r="BU575" s="128"/>
      <c r="BV575" s="128"/>
      <c r="BW575" s="128"/>
      <c r="BX575" s="128"/>
      <c r="BY575" s="128"/>
      <c r="BZ575" s="128"/>
      <c r="CA575" s="128"/>
      <c r="CB575" s="128"/>
      <c r="CC575" s="128"/>
      <c r="CD575" s="128"/>
      <c r="CE575" s="128"/>
      <c r="CF575" s="128"/>
      <c r="CG575" s="128"/>
      <c r="CH575" s="128"/>
      <c r="CI575" s="128"/>
      <c r="CJ575" s="128"/>
      <c r="CK575" s="128"/>
      <c r="CL575" s="128"/>
      <c r="CM575" s="128"/>
      <c r="CN575" s="128"/>
      <c r="CO575" s="128"/>
      <c r="CP575" s="128"/>
      <c r="CQ575" s="128"/>
    </row>
    <row r="576" ht="14.25" customHeight="1" spans="1:95" x14ac:dyDescent="0.25">
      <c r="A576" s="4"/>
      <c r="B576" s="131"/>
      <c r="C576" s="131"/>
      <c r="D576" s="131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/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  <c r="BP576" s="128"/>
      <c r="BQ576" s="128"/>
      <c r="BR576" s="128"/>
      <c r="BS576" s="128"/>
      <c r="BT576" s="128"/>
      <c r="BU576" s="128"/>
      <c r="BV576" s="128"/>
      <c r="BW576" s="128"/>
      <c r="BX576" s="128"/>
      <c r="BY576" s="128"/>
      <c r="BZ576" s="128"/>
      <c r="CA576" s="128"/>
      <c r="CB576" s="128"/>
      <c r="CC576" s="128"/>
      <c r="CD576" s="128"/>
      <c r="CE576" s="128"/>
      <c r="CF576" s="128"/>
      <c r="CG576" s="128"/>
      <c r="CH576" s="128"/>
      <c r="CI576" s="128"/>
      <c r="CJ576" s="128"/>
      <c r="CK576" s="128"/>
      <c r="CL576" s="128"/>
      <c r="CM576" s="128"/>
      <c r="CN576" s="128"/>
      <c r="CO576" s="128"/>
      <c r="CP576" s="128"/>
      <c r="CQ576" s="128"/>
    </row>
    <row r="577" ht="14.25" customHeight="1" spans="1:95" x14ac:dyDescent="0.25">
      <c r="A577" s="4"/>
      <c r="B577" s="131"/>
      <c r="C577" s="131"/>
      <c r="D577" s="131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/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  <c r="BP577" s="128"/>
      <c r="BQ577" s="128"/>
      <c r="BR577" s="128"/>
      <c r="BS577" s="128"/>
      <c r="BT577" s="128"/>
      <c r="BU577" s="128"/>
      <c r="BV577" s="128"/>
      <c r="BW577" s="128"/>
      <c r="BX577" s="128"/>
      <c r="BY577" s="128"/>
      <c r="BZ577" s="128"/>
      <c r="CA577" s="128"/>
      <c r="CB577" s="128"/>
      <c r="CC577" s="128"/>
      <c r="CD577" s="128"/>
      <c r="CE577" s="128"/>
      <c r="CF577" s="128"/>
      <c r="CG577" s="128"/>
      <c r="CH577" s="128"/>
      <c r="CI577" s="128"/>
      <c r="CJ577" s="128"/>
      <c r="CK577" s="128"/>
      <c r="CL577" s="128"/>
      <c r="CM577" s="128"/>
      <c r="CN577" s="128"/>
      <c r="CO577" s="128"/>
      <c r="CP577" s="128"/>
      <c r="CQ577" s="128"/>
    </row>
    <row r="578" ht="14.25" customHeight="1" spans="1:95" x14ac:dyDescent="0.25">
      <c r="A578" s="4"/>
      <c r="B578" s="131"/>
      <c r="C578" s="131"/>
      <c r="D578" s="131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/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  <c r="BP578" s="128"/>
      <c r="BQ578" s="128"/>
      <c r="BR578" s="128"/>
      <c r="BS578" s="128"/>
      <c r="BT578" s="128"/>
      <c r="BU578" s="128"/>
      <c r="BV578" s="128"/>
      <c r="BW578" s="128"/>
      <c r="BX578" s="128"/>
      <c r="BY578" s="128"/>
      <c r="BZ578" s="128"/>
      <c r="CA578" s="128"/>
      <c r="CB578" s="128"/>
      <c r="CC578" s="128"/>
      <c r="CD578" s="128"/>
      <c r="CE578" s="128"/>
      <c r="CF578" s="128"/>
      <c r="CG578" s="128"/>
      <c r="CH578" s="128"/>
      <c r="CI578" s="128"/>
      <c r="CJ578" s="128"/>
      <c r="CK578" s="128"/>
      <c r="CL578" s="128"/>
      <c r="CM578" s="128"/>
      <c r="CN578" s="128"/>
      <c r="CO578" s="128"/>
      <c r="CP578" s="128"/>
      <c r="CQ578" s="128"/>
    </row>
    <row r="579" ht="14.25" customHeight="1" spans="1:95" x14ac:dyDescent="0.25">
      <c r="A579" s="4"/>
      <c r="B579" s="131"/>
      <c r="C579" s="131"/>
      <c r="D579" s="131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/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  <c r="BP579" s="128"/>
      <c r="BQ579" s="128"/>
      <c r="BR579" s="128"/>
      <c r="BS579" s="128"/>
      <c r="BT579" s="128"/>
      <c r="BU579" s="128"/>
      <c r="BV579" s="128"/>
      <c r="BW579" s="128"/>
      <c r="BX579" s="128"/>
      <c r="BY579" s="128"/>
      <c r="BZ579" s="128"/>
      <c r="CA579" s="128"/>
      <c r="CB579" s="128"/>
      <c r="CC579" s="128"/>
      <c r="CD579" s="128"/>
      <c r="CE579" s="128"/>
      <c r="CF579" s="128"/>
      <c r="CG579" s="128"/>
      <c r="CH579" s="128"/>
      <c r="CI579" s="128"/>
      <c r="CJ579" s="128"/>
      <c r="CK579" s="128"/>
      <c r="CL579" s="128"/>
      <c r="CM579" s="128"/>
      <c r="CN579" s="128"/>
      <c r="CO579" s="128"/>
      <c r="CP579" s="128"/>
      <c r="CQ579" s="128"/>
    </row>
    <row r="580" ht="14.25" customHeight="1" spans="1:95" x14ac:dyDescent="0.25">
      <c r="A580" s="4"/>
      <c r="B580" s="131"/>
      <c r="C580" s="131"/>
      <c r="D580" s="131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/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  <c r="BP580" s="128"/>
      <c r="BQ580" s="128"/>
      <c r="BR580" s="128"/>
      <c r="BS580" s="128"/>
      <c r="BT580" s="128"/>
      <c r="BU580" s="128"/>
      <c r="BV580" s="128"/>
      <c r="BW580" s="128"/>
      <c r="BX580" s="128"/>
      <c r="BY580" s="128"/>
      <c r="BZ580" s="128"/>
      <c r="CA580" s="128"/>
      <c r="CB580" s="128"/>
      <c r="CC580" s="128"/>
      <c r="CD580" s="128"/>
      <c r="CE580" s="128"/>
      <c r="CF580" s="128"/>
      <c r="CG580" s="128"/>
      <c r="CH580" s="128"/>
      <c r="CI580" s="128"/>
      <c r="CJ580" s="128"/>
      <c r="CK580" s="128"/>
      <c r="CL580" s="128"/>
      <c r="CM580" s="128"/>
      <c r="CN580" s="128"/>
      <c r="CO580" s="128"/>
      <c r="CP580" s="128"/>
      <c r="CQ580" s="128"/>
    </row>
    <row r="581" ht="14.25" customHeight="1" spans="1:95" x14ac:dyDescent="0.25">
      <c r="A581" s="4"/>
      <c r="B581" s="131"/>
      <c r="C581" s="131"/>
      <c r="D581" s="131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/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  <c r="BP581" s="128"/>
      <c r="BQ581" s="128"/>
      <c r="BR581" s="128"/>
      <c r="BS581" s="128"/>
      <c r="BT581" s="128"/>
      <c r="BU581" s="128"/>
      <c r="BV581" s="128"/>
      <c r="BW581" s="128"/>
      <c r="BX581" s="128"/>
      <c r="BY581" s="128"/>
      <c r="BZ581" s="128"/>
      <c r="CA581" s="128"/>
      <c r="CB581" s="128"/>
      <c r="CC581" s="128"/>
      <c r="CD581" s="128"/>
      <c r="CE581" s="128"/>
      <c r="CF581" s="128"/>
      <c r="CG581" s="128"/>
      <c r="CH581" s="128"/>
      <c r="CI581" s="128"/>
      <c r="CJ581" s="128"/>
      <c r="CK581" s="128"/>
      <c r="CL581" s="128"/>
      <c r="CM581" s="128"/>
      <c r="CN581" s="128"/>
      <c r="CO581" s="128"/>
      <c r="CP581" s="128"/>
      <c r="CQ581" s="128"/>
    </row>
    <row r="582" ht="14.25" customHeight="1" spans="1:95" x14ac:dyDescent="0.25">
      <c r="A582" s="4"/>
      <c r="B582" s="131"/>
      <c r="C582" s="131"/>
      <c r="D582" s="131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/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  <c r="BP582" s="128"/>
      <c r="BQ582" s="128"/>
      <c r="BR582" s="128"/>
      <c r="BS582" s="128"/>
      <c r="BT582" s="128"/>
      <c r="BU582" s="128"/>
      <c r="BV582" s="128"/>
      <c r="BW582" s="128"/>
      <c r="BX582" s="128"/>
      <c r="BY582" s="128"/>
      <c r="BZ582" s="128"/>
      <c r="CA582" s="128"/>
      <c r="CB582" s="128"/>
      <c r="CC582" s="128"/>
      <c r="CD582" s="128"/>
      <c r="CE582" s="128"/>
      <c r="CF582" s="128"/>
      <c r="CG582" s="128"/>
      <c r="CH582" s="128"/>
      <c r="CI582" s="128"/>
      <c r="CJ582" s="128"/>
      <c r="CK582" s="128"/>
      <c r="CL582" s="128"/>
      <c r="CM582" s="128"/>
      <c r="CN582" s="128"/>
      <c r="CO582" s="128"/>
      <c r="CP582" s="128"/>
      <c r="CQ582" s="128"/>
    </row>
    <row r="583" ht="14.25" customHeight="1" spans="1:95" x14ac:dyDescent="0.25">
      <c r="A583" s="4"/>
      <c r="B583" s="131"/>
      <c r="C583" s="131"/>
      <c r="D583" s="131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/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  <c r="BP583" s="128"/>
      <c r="BQ583" s="128"/>
      <c r="BR583" s="128"/>
      <c r="BS583" s="128"/>
      <c r="BT583" s="128"/>
      <c r="BU583" s="128"/>
      <c r="BV583" s="128"/>
      <c r="BW583" s="128"/>
      <c r="BX583" s="128"/>
      <c r="BY583" s="128"/>
      <c r="BZ583" s="128"/>
      <c r="CA583" s="128"/>
      <c r="CB583" s="128"/>
      <c r="CC583" s="128"/>
      <c r="CD583" s="128"/>
      <c r="CE583" s="128"/>
      <c r="CF583" s="128"/>
      <c r="CG583" s="128"/>
      <c r="CH583" s="128"/>
      <c r="CI583" s="128"/>
      <c r="CJ583" s="128"/>
      <c r="CK583" s="128"/>
      <c r="CL583" s="128"/>
      <c r="CM583" s="128"/>
      <c r="CN583" s="128"/>
      <c r="CO583" s="128"/>
      <c r="CP583" s="128"/>
      <c r="CQ583" s="128"/>
    </row>
    <row r="584" ht="14.25" customHeight="1" spans="1:95" x14ac:dyDescent="0.25">
      <c r="A584" s="4"/>
      <c r="B584" s="131"/>
      <c r="C584" s="131"/>
      <c r="D584" s="131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/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  <c r="BP584" s="128"/>
      <c r="BQ584" s="128"/>
      <c r="BR584" s="128"/>
      <c r="BS584" s="128"/>
      <c r="BT584" s="128"/>
      <c r="BU584" s="128"/>
      <c r="BV584" s="128"/>
      <c r="BW584" s="128"/>
      <c r="BX584" s="128"/>
      <c r="BY584" s="128"/>
      <c r="BZ584" s="128"/>
      <c r="CA584" s="128"/>
      <c r="CB584" s="128"/>
      <c r="CC584" s="128"/>
      <c r="CD584" s="128"/>
      <c r="CE584" s="128"/>
      <c r="CF584" s="128"/>
      <c r="CG584" s="128"/>
      <c r="CH584" s="128"/>
      <c r="CI584" s="128"/>
      <c r="CJ584" s="128"/>
      <c r="CK584" s="128"/>
      <c r="CL584" s="128"/>
      <c r="CM584" s="128"/>
      <c r="CN584" s="128"/>
      <c r="CO584" s="128"/>
      <c r="CP584" s="128"/>
      <c r="CQ584" s="128"/>
    </row>
    <row r="585" ht="14.25" customHeight="1" spans="1:95" x14ac:dyDescent="0.25">
      <c r="A585" s="4"/>
      <c r="B585" s="131"/>
      <c r="C585" s="131"/>
      <c r="D585" s="131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  <c r="BP585" s="128"/>
      <c r="BQ585" s="128"/>
      <c r="BR585" s="128"/>
      <c r="BS585" s="128"/>
      <c r="BT585" s="128"/>
      <c r="BU585" s="128"/>
      <c r="BV585" s="128"/>
      <c r="BW585" s="128"/>
      <c r="BX585" s="128"/>
      <c r="BY585" s="128"/>
      <c r="BZ585" s="128"/>
      <c r="CA585" s="128"/>
      <c r="CB585" s="128"/>
      <c r="CC585" s="128"/>
      <c r="CD585" s="128"/>
      <c r="CE585" s="128"/>
      <c r="CF585" s="128"/>
      <c r="CG585" s="128"/>
      <c r="CH585" s="128"/>
      <c r="CI585" s="128"/>
      <c r="CJ585" s="128"/>
      <c r="CK585" s="128"/>
      <c r="CL585" s="128"/>
      <c r="CM585" s="128"/>
      <c r="CN585" s="128"/>
      <c r="CO585" s="128"/>
      <c r="CP585" s="128"/>
      <c r="CQ585" s="128"/>
    </row>
    <row r="586" ht="14.25" customHeight="1" spans="1:95" x14ac:dyDescent="0.25">
      <c r="A586" s="4"/>
      <c r="B586" s="131"/>
      <c r="C586" s="131"/>
      <c r="D586" s="131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/>
      <c r="BF586" s="128"/>
      <c r="BG586" s="128"/>
      <c r="BH586" s="128"/>
      <c r="BI586" s="128"/>
      <c r="BJ586" s="128"/>
      <c r="BK586" s="128"/>
      <c r="BL586" s="128"/>
      <c r="BM586" s="128"/>
      <c r="BN586" s="128"/>
      <c r="BO586" s="128"/>
      <c r="BP586" s="128"/>
      <c r="BQ586" s="128"/>
      <c r="BR586" s="128"/>
      <c r="BS586" s="128"/>
      <c r="BT586" s="128"/>
      <c r="BU586" s="128"/>
      <c r="BV586" s="128"/>
      <c r="BW586" s="128"/>
      <c r="BX586" s="128"/>
      <c r="BY586" s="128"/>
      <c r="BZ586" s="128"/>
      <c r="CA586" s="128"/>
      <c r="CB586" s="128"/>
      <c r="CC586" s="128"/>
      <c r="CD586" s="128"/>
      <c r="CE586" s="128"/>
      <c r="CF586" s="128"/>
      <c r="CG586" s="128"/>
      <c r="CH586" s="128"/>
      <c r="CI586" s="128"/>
      <c r="CJ586" s="128"/>
      <c r="CK586" s="128"/>
      <c r="CL586" s="128"/>
      <c r="CM586" s="128"/>
      <c r="CN586" s="128"/>
      <c r="CO586" s="128"/>
      <c r="CP586" s="128"/>
      <c r="CQ586" s="128"/>
    </row>
    <row r="587" ht="14.25" customHeight="1" spans="1:95" x14ac:dyDescent="0.25">
      <c r="A587" s="4"/>
      <c r="B587" s="131"/>
      <c r="C587" s="131"/>
      <c r="D587" s="131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/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  <c r="BP587" s="128"/>
      <c r="BQ587" s="128"/>
      <c r="BR587" s="128"/>
      <c r="BS587" s="128"/>
      <c r="BT587" s="128"/>
      <c r="BU587" s="128"/>
      <c r="BV587" s="128"/>
      <c r="BW587" s="128"/>
      <c r="BX587" s="128"/>
      <c r="BY587" s="128"/>
      <c r="BZ587" s="128"/>
      <c r="CA587" s="128"/>
      <c r="CB587" s="128"/>
      <c r="CC587" s="128"/>
      <c r="CD587" s="128"/>
      <c r="CE587" s="128"/>
      <c r="CF587" s="128"/>
      <c r="CG587" s="128"/>
      <c r="CH587" s="128"/>
      <c r="CI587" s="128"/>
      <c r="CJ587" s="128"/>
      <c r="CK587" s="128"/>
      <c r="CL587" s="128"/>
      <c r="CM587" s="128"/>
      <c r="CN587" s="128"/>
      <c r="CO587" s="128"/>
      <c r="CP587" s="128"/>
      <c r="CQ587" s="128"/>
    </row>
    <row r="588" ht="14.25" customHeight="1" spans="1:95" x14ac:dyDescent="0.25">
      <c r="A588" s="4"/>
      <c r="B588" s="131"/>
      <c r="C588" s="131"/>
      <c r="D588" s="131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  <c r="BP588" s="128"/>
      <c r="BQ588" s="128"/>
      <c r="BR588" s="128"/>
      <c r="BS588" s="128"/>
      <c r="BT588" s="128"/>
      <c r="BU588" s="128"/>
      <c r="BV588" s="128"/>
      <c r="BW588" s="128"/>
      <c r="BX588" s="128"/>
      <c r="BY588" s="128"/>
      <c r="BZ588" s="128"/>
      <c r="CA588" s="128"/>
      <c r="CB588" s="128"/>
      <c r="CC588" s="128"/>
      <c r="CD588" s="128"/>
      <c r="CE588" s="128"/>
      <c r="CF588" s="128"/>
      <c r="CG588" s="128"/>
      <c r="CH588" s="128"/>
      <c r="CI588" s="128"/>
      <c r="CJ588" s="128"/>
      <c r="CK588" s="128"/>
      <c r="CL588" s="128"/>
      <c r="CM588" s="128"/>
      <c r="CN588" s="128"/>
      <c r="CO588" s="128"/>
      <c r="CP588" s="128"/>
      <c r="CQ588" s="128"/>
    </row>
    <row r="589" ht="14.25" customHeight="1" spans="1:95" x14ac:dyDescent="0.25">
      <c r="A589" s="4"/>
      <c r="B589" s="131"/>
      <c r="C589" s="131"/>
      <c r="D589" s="131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/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  <c r="BP589" s="128"/>
      <c r="BQ589" s="128"/>
      <c r="BR589" s="128"/>
      <c r="BS589" s="128"/>
      <c r="BT589" s="128"/>
      <c r="BU589" s="128"/>
      <c r="BV589" s="128"/>
      <c r="BW589" s="128"/>
      <c r="BX589" s="128"/>
      <c r="BY589" s="128"/>
      <c r="BZ589" s="128"/>
      <c r="CA589" s="128"/>
      <c r="CB589" s="128"/>
      <c r="CC589" s="128"/>
      <c r="CD589" s="128"/>
      <c r="CE589" s="128"/>
      <c r="CF589" s="128"/>
      <c r="CG589" s="128"/>
      <c r="CH589" s="128"/>
      <c r="CI589" s="128"/>
      <c r="CJ589" s="128"/>
      <c r="CK589" s="128"/>
      <c r="CL589" s="128"/>
      <c r="CM589" s="128"/>
      <c r="CN589" s="128"/>
      <c r="CO589" s="128"/>
      <c r="CP589" s="128"/>
      <c r="CQ589" s="128"/>
    </row>
    <row r="590" ht="14.25" customHeight="1" spans="1:95" x14ac:dyDescent="0.25">
      <c r="A590" s="4"/>
      <c r="B590" s="131"/>
      <c r="C590" s="131"/>
      <c r="D590" s="131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/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  <c r="BP590" s="128"/>
      <c r="BQ590" s="128"/>
      <c r="BR590" s="128"/>
      <c r="BS590" s="128"/>
      <c r="BT590" s="128"/>
      <c r="BU590" s="128"/>
      <c r="BV590" s="128"/>
      <c r="BW590" s="128"/>
      <c r="BX590" s="128"/>
      <c r="BY590" s="128"/>
      <c r="BZ590" s="128"/>
      <c r="CA590" s="128"/>
      <c r="CB590" s="128"/>
      <c r="CC590" s="128"/>
      <c r="CD590" s="128"/>
      <c r="CE590" s="128"/>
      <c r="CF590" s="128"/>
      <c r="CG590" s="128"/>
      <c r="CH590" s="128"/>
      <c r="CI590" s="128"/>
      <c r="CJ590" s="128"/>
      <c r="CK590" s="128"/>
      <c r="CL590" s="128"/>
      <c r="CM590" s="128"/>
      <c r="CN590" s="128"/>
      <c r="CO590" s="128"/>
      <c r="CP590" s="128"/>
      <c r="CQ590" s="128"/>
    </row>
    <row r="591" ht="14.25" customHeight="1" spans="1:95" x14ac:dyDescent="0.25">
      <c r="A591" s="4"/>
      <c r="B591" s="131"/>
      <c r="C591" s="131"/>
      <c r="D591" s="131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/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  <c r="BP591" s="128"/>
      <c r="BQ591" s="128"/>
      <c r="BR591" s="128"/>
      <c r="BS591" s="128"/>
      <c r="BT591" s="128"/>
      <c r="BU591" s="128"/>
      <c r="BV591" s="128"/>
      <c r="BW591" s="128"/>
      <c r="BX591" s="128"/>
      <c r="BY591" s="128"/>
      <c r="BZ591" s="128"/>
      <c r="CA591" s="128"/>
      <c r="CB591" s="128"/>
      <c r="CC591" s="128"/>
      <c r="CD591" s="128"/>
      <c r="CE591" s="128"/>
      <c r="CF591" s="128"/>
      <c r="CG591" s="128"/>
      <c r="CH591" s="128"/>
      <c r="CI591" s="128"/>
      <c r="CJ591" s="128"/>
      <c r="CK591" s="128"/>
      <c r="CL591" s="128"/>
      <c r="CM591" s="128"/>
      <c r="CN591" s="128"/>
      <c r="CO591" s="128"/>
      <c r="CP591" s="128"/>
      <c r="CQ591" s="128"/>
    </row>
    <row r="592" ht="14.25" customHeight="1" spans="1:95" x14ac:dyDescent="0.25">
      <c r="A592" s="4"/>
      <c r="B592" s="131"/>
      <c r="C592" s="131"/>
      <c r="D592" s="131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/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  <c r="BP592" s="128"/>
      <c r="BQ592" s="128"/>
      <c r="BR592" s="128"/>
      <c r="BS592" s="128"/>
      <c r="BT592" s="128"/>
      <c r="BU592" s="128"/>
      <c r="BV592" s="128"/>
      <c r="BW592" s="128"/>
      <c r="BX592" s="128"/>
      <c r="BY592" s="128"/>
      <c r="BZ592" s="128"/>
      <c r="CA592" s="128"/>
      <c r="CB592" s="128"/>
      <c r="CC592" s="128"/>
      <c r="CD592" s="128"/>
      <c r="CE592" s="128"/>
      <c r="CF592" s="128"/>
      <c r="CG592" s="128"/>
      <c r="CH592" s="128"/>
      <c r="CI592" s="128"/>
      <c r="CJ592" s="128"/>
      <c r="CK592" s="128"/>
      <c r="CL592" s="128"/>
      <c r="CM592" s="128"/>
      <c r="CN592" s="128"/>
      <c r="CO592" s="128"/>
      <c r="CP592" s="128"/>
      <c r="CQ592" s="128"/>
    </row>
    <row r="593" ht="14.25" customHeight="1" spans="1:95" x14ac:dyDescent="0.25">
      <c r="A593" s="4"/>
      <c r="B593" s="131"/>
      <c r="C593" s="131"/>
      <c r="D593" s="131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/>
      <c r="BF593" s="128"/>
      <c r="BG593" s="128"/>
      <c r="BH593" s="128"/>
      <c r="BI593" s="128"/>
      <c r="BJ593" s="128"/>
      <c r="BK593" s="128"/>
      <c r="BL593" s="128"/>
      <c r="BM593" s="128"/>
      <c r="BN593" s="128"/>
      <c r="BO593" s="128"/>
      <c r="BP593" s="128"/>
      <c r="BQ593" s="128"/>
      <c r="BR593" s="128"/>
      <c r="BS593" s="128"/>
      <c r="BT593" s="128"/>
      <c r="BU593" s="128"/>
      <c r="BV593" s="128"/>
      <c r="BW593" s="128"/>
      <c r="BX593" s="128"/>
      <c r="BY593" s="128"/>
      <c r="BZ593" s="128"/>
      <c r="CA593" s="128"/>
      <c r="CB593" s="128"/>
      <c r="CC593" s="128"/>
      <c r="CD593" s="128"/>
      <c r="CE593" s="128"/>
      <c r="CF593" s="128"/>
      <c r="CG593" s="128"/>
      <c r="CH593" s="128"/>
      <c r="CI593" s="128"/>
      <c r="CJ593" s="128"/>
      <c r="CK593" s="128"/>
      <c r="CL593" s="128"/>
      <c r="CM593" s="128"/>
      <c r="CN593" s="128"/>
      <c r="CO593" s="128"/>
      <c r="CP593" s="128"/>
      <c r="CQ593" s="128"/>
    </row>
    <row r="594" ht="14.25" customHeight="1" spans="1:95" x14ac:dyDescent="0.25">
      <c r="A594" s="4"/>
      <c r="B594" s="131"/>
      <c r="C594" s="131"/>
      <c r="D594" s="131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/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  <c r="BP594" s="128"/>
      <c r="BQ594" s="128"/>
      <c r="BR594" s="128"/>
      <c r="BS594" s="128"/>
      <c r="BT594" s="128"/>
      <c r="BU594" s="128"/>
      <c r="BV594" s="128"/>
      <c r="BW594" s="128"/>
      <c r="BX594" s="128"/>
      <c r="BY594" s="128"/>
      <c r="BZ594" s="128"/>
      <c r="CA594" s="128"/>
      <c r="CB594" s="128"/>
      <c r="CC594" s="128"/>
      <c r="CD594" s="128"/>
      <c r="CE594" s="128"/>
      <c r="CF594" s="128"/>
      <c r="CG594" s="128"/>
      <c r="CH594" s="128"/>
      <c r="CI594" s="128"/>
      <c r="CJ594" s="128"/>
      <c r="CK594" s="128"/>
      <c r="CL594" s="128"/>
      <c r="CM594" s="128"/>
      <c r="CN594" s="128"/>
      <c r="CO594" s="128"/>
      <c r="CP594" s="128"/>
      <c r="CQ594" s="128"/>
    </row>
    <row r="595" ht="14.25" customHeight="1" spans="1:95" x14ac:dyDescent="0.25">
      <c r="A595" s="4"/>
      <c r="B595" s="131"/>
      <c r="C595" s="131"/>
      <c r="D595" s="131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/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  <c r="BP595" s="128"/>
      <c r="BQ595" s="128"/>
      <c r="BR595" s="128"/>
      <c r="BS595" s="128"/>
      <c r="BT595" s="128"/>
      <c r="BU595" s="128"/>
      <c r="BV595" s="128"/>
      <c r="BW595" s="128"/>
      <c r="BX595" s="128"/>
      <c r="BY595" s="128"/>
      <c r="BZ595" s="128"/>
      <c r="CA595" s="128"/>
      <c r="CB595" s="128"/>
      <c r="CC595" s="128"/>
      <c r="CD595" s="128"/>
      <c r="CE595" s="128"/>
      <c r="CF595" s="128"/>
      <c r="CG595" s="128"/>
      <c r="CH595" s="128"/>
      <c r="CI595" s="128"/>
      <c r="CJ595" s="128"/>
      <c r="CK595" s="128"/>
      <c r="CL595" s="128"/>
      <c r="CM595" s="128"/>
      <c r="CN595" s="128"/>
      <c r="CO595" s="128"/>
      <c r="CP595" s="128"/>
      <c r="CQ595" s="128"/>
    </row>
    <row r="596" ht="14.25" customHeight="1" spans="1:95" x14ac:dyDescent="0.25">
      <c r="A596" s="4"/>
      <c r="B596" s="131"/>
      <c r="C596" s="131"/>
      <c r="D596" s="131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/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  <c r="BP596" s="128"/>
      <c r="BQ596" s="128"/>
      <c r="BR596" s="128"/>
      <c r="BS596" s="128"/>
      <c r="BT596" s="128"/>
      <c r="BU596" s="128"/>
      <c r="BV596" s="128"/>
      <c r="BW596" s="128"/>
      <c r="BX596" s="128"/>
      <c r="BY596" s="128"/>
      <c r="BZ596" s="128"/>
      <c r="CA596" s="128"/>
      <c r="CB596" s="128"/>
      <c r="CC596" s="128"/>
      <c r="CD596" s="128"/>
      <c r="CE596" s="128"/>
      <c r="CF596" s="128"/>
      <c r="CG596" s="128"/>
      <c r="CH596" s="128"/>
      <c r="CI596" s="128"/>
      <c r="CJ596" s="128"/>
      <c r="CK596" s="128"/>
      <c r="CL596" s="128"/>
      <c r="CM596" s="128"/>
      <c r="CN596" s="128"/>
      <c r="CO596" s="128"/>
      <c r="CP596" s="128"/>
      <c r="CQ596" s="128"/>
    </row>
    <row r="597" ht="14.25" customHeight="1" spans="1:95" x14ac:dyDescent="0.25">
      <c r="A597" s="4"/>
      <c r="B597" s="131"/>
      <c r="C597" s="131"/>
      <c r="D597" s="131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/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  <c r="BP597" s="128"/>
      <c r="BQ597" s="128"/>
      <c r="BR597" s="128"/>
      <c r="BS597" s="128"/>
      <c r="BT597" s="128"/>
      <c r="BU597" s="128"/>
      <c r="BV597" s="128"/>
      <c r="BW597" s="128"/>
      <c r="BX597" s="128"/>
      <c r="BY597" s="128"/>
      <c r="BZ597" s="128"/>
      <c r="CA597" s="128"/>
      <c r="CB597" s="128"/>
      <c r="CC597" s="128"/>
      <c r="CD597" s="128"/>
      <c r="CE597" s="128"/>
      <c r="CF597" s="128"/>
      <c r="CG597" s="128"/>
      <c r="CH597" s="128"/>
      <c r="CI597" s="128"/>
      <c r="CJ597" s="128"/>
      <c r="CK597" s="128"/>
      <c r="CL597" s="128"/>
      <c r="CM597" s="128"/>
      <c r="CN597" s="128"/>
      <c r="CO597" s="128"/>
      <c r="CP597" s="128"/>
      <c r="CQ597" s="128"/>
    </row>
    <row r="598" ht="14.25" customHeight="1" spans="1:95" x14ac:dyDescent="0.25">
      <c r="A598" s="4"/>
      <c r="B598" s="131"/>
      <c r="C598" s="131"/>
      <c r="D598" s="131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/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  <c r="BP598" s="128"/>
      <c r="BQ598" s="128"/>
      <c r="BR598" s="128"/>
      <c r="BS598" s="128"/>
      <c r="BT598" s="128"/>
      <c r="BU598" s="128"/>
      <c r="BV598" s="128"/>
      <c r="BW598" s="128"/>
      <c r="BX598" s="128"/>
      <c r="BY598" s="128"/>
      <c r="BZ598" s="128"/>
      <c r="CA598" s="128"/>
      <c r="CB598" s="128"/>
      <c r="CC598" s="128"/>
      <c r="CD598" s="128"/>
      <c r="CE598" s="128"/>
      <c r="CF598" s="128"/>
      <c r="CG598" s="128"/>
      <c r="CH598" s="128"/>
      <c r="CI598" s="128"/>
      <c r="CJ598" s="128"/>
      <c r="CK598" s="128"/>
      <c r="CL598" s="128"/>
      <c r="CM598" s="128"/>
      <c r="CN598" s="128"/>
      <c r="CO598" s="128"/>
      <c r="CP598" s="128"/>
      <c r="CQ598" s="128"/>
    </row>
    <row r="599" ht="14.25" customHeight="1" spans="1:95" x14ac:dyDescent="0.25">
      <c r="A599" s="4"/>
      <c r="B599" s="131"/>
      <c r="C599" s="131"/>
      <c r="D599" s="131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/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  <c r="BP599" s="128"/>
      <c r="BQ599" s="128"/>
      <c r="BR599" s="128"/>
      <c r="BS599" s="128"/>
      <c r="BT599" s="128"/>
      <c r="BU599" s="128"/>
      <c r="BV599" s="128"/>
      <c r="BW599" s="128"/>
      <c r="BX599" s="128"/>
      <c r="BY599" s="128"/>
      <c r="BZ599" s="128"/>
      <c r="CA599" s="128"/>
      <c r="CB599" s="128"/>
      <c r="CC599" s="128"/>
      <c r="CD599" s="128"/>
      <c r="CE599" s="128"/>
      <c r="CF599" s="128"/>
      <c r="CG599" s="128"/>
      <c r="CH599" s="128"/>
      <c r="CI599" s="128"/>
      <c r="CJ599" s="128"/>
      <c r="CK599" s="128"/>
      <c r="CL599" s="128"/>
      <c r="CM599" s="128"/>
      <c r="CN599" s="128"/>
      <c r="CO599" s="128"/>
      <c r="CP599" s="128"/>
      <c r="CQ599" s="128"/>
    </row>
    <row r="600" ht="14.25" customHeight="1" spans="1:95" x14ac:dyDescent="0.25">
      <c r="A600" s="4"/>
      <c r="B600" s="131"/>
      <c r="C600" s="131"/>
      <c r="D600" s="131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/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  <c r="BP600" s="128"/>
      <c r="BQ600" s="128"/>
      <c r="BR600" s="128"/>
      <c r="BS600" s="128"/>
      <c r="BT600" s="128"/>
      <c r="BU600" s="128"/>
      <c r="BV600" s="128"/>
      <c r="BW600" s="128"/>
      <c r="BX600" s="128"/>
      <c r="BY600" s="128"/>
      <c r="BZ600" s="128"/>
      <c r="CA600" s="128"/>
      <c r="CB600" s="128"/>
      <c r="CC600" s="128"/>
      <c r="CD600" s="128"/>
      <c r="CE600" s="128"/>
      <c r="CF600" s="128"/>
      <c r="CG600" s="128"/>
      <c r="CH600" s="128"/>
      <c r="CI600" s="128"/>
      <c r="CJ600" s="128"/>
      <c r="CK600" s="128"/>
      <c r="CL600" s="128"/>
      <c r="CM600" s="128"/>
      <c r="CN600" s="128"/>
      <c r="CO600" s="128"/>
      <c r="CP600" s="128"/>
      <c r="CQ600" s="128"/>
    </row>
    <row r="601" ht="14.25" customHeight="1" spans="1:95" x14ac:dyDescent="0.25">
      <c r="A601" s="4"/>
      <c r="B601" s="131"/>
      <c r="C601" s="131"/>
      <c r="D601" s="131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  <c r="BP601" s="128"/>
      <c r="BQ601" s="128"/>
      <c r="BR601" s="128"/>
      <c r="BS601" s="128"/>
      <c r="BT601" s="128"/>
      <c r="BU601" s="128"/>
      <c r="BV601" s="128"/>
      <c r="BW601" s="128"/>
      <c r="BX601" s="128"/>
      <c r="BY601" s="128"/>
      <c r="BZ601" s="128"/>
      <c r="CA601" s="128"/>
      <c r="CB601" s="128"/>
      <c r="CC601" s="128"/>
      <c r="CD601" s="128"/>
      <c r="CE601" s="128"/>
      <c r="CF601" s="128"/>
      <c r="CG601" s="128"/>
      <c r="CH601" s="128"/>
      <c r="CI601" s="128"/>
      <c r="CJ601" s="128"/>
      <c r="CK601" s="128"/>
      <c r="CL601" s="128"/>
      <c r="CM601" s="128"/>
      <c r="CN601" s="128"/>
      <c r="CO601" s="128"/>
      <c r="CP601" s="128"/>
      <c r="CQ601" s="128"/>
    </row>
    <row r="602" ht="14.25" customHeight="1" spans="1:95" x14ac:dyDescent="0.25">
      <c r="A602" s="4"/>
      <c r="B602" s="131"/>
      <c r="C602" s="131"/>
      <c r="D602" s="131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/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  <c r="BP602" s="128"/>
      <c r="BQ602" s="128"/>
      <c r="BR602" s="128"/>
      <c r="BS602" s="128"/>
      <c r="BT602" s="128"/>
      <c r="BU602" s="128"/>
      <c r="BV602" s="128"/>
      <c r="BW602" s="128"/>
      <c r="BX602" s="128"/>
      <c r="BY602" s="128"/>
      <c r="BZ602" s="128"/>
      <c r="CA602" s="128"/>
      <c r="CB602" s="128"/>
      <c r="CC602" s="128"/>
      <c r="CD602" s="128"/>
      <c r="CE602" s="128"/>
      <c r="CF602" s="128"/>
      <c r="CG602" s="128"/>
      <c r="CH602" s="128"/>
      <c r="CI602" s="128"/>
      <c r="CJ602" s="128"/>
      <c r="CK602" s="128"/>
      <c r="CL602" s="128"/>
      <c r="CM602" s="128"/>
      <c r="CN602" s="128"/>
      <c r="CO602" s="128"/>
      <c r="CP602" s="128"/>
      <c r="CQ602" s="128"/>
    </row>
    <row r="603" ht="14.25" customHeight="1" spans="1:95" x14ac:dyDescent="0.25">
      <c r="A603" s="4"/>
      <c r="B603" s="131"/>
      <c r="C603" s="131"/>
      <c r="D603" s="131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/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  <c r="BP603" s="128"/>
      <c r="BQ603" s="128"/>
      <c r="BR603" s="128"/>
      <c r="BS603" s="128"/>
      <c r="BT603" s="128"/>
      <c r="BU603" s="128"/>
      <c r="BV603" s="128"/>
      <c r="BW603" s="128"/>
      <c r="BX603" s="128"/>
      <c r="BY603" s="128"/>
      <c r="BZ603" s="128"/>
      <c r="CA603" s="128"/>
      <c r="CB603" s="128"/>
      <c r="CC603" s="128"/>
      <c r="CD603" s="128"/>
      <c r="CE603" s="128"/>
      <c r="CF603" s="128"/>
      <c r="CG603" s="128"/>
      <c r="CH603" s="128"/>
      <c r="CI603" s="128"/>
      <c r="CJ603" s="128"/>
      <c r="CK603" s="128"/>
      <c r="CL603" s="128"/>
      <c r="CM603" s="128"/>
      <c r="CN603" s="128"/>
      <c r="CO603" s="128"/>
      <c r="CP603" s="128"/>
      <c r="CQ603" s="128"/>
    </row>
    <row r="604" ht="14.25" customHeight="1" spans="1:95" x14ac:dyDescent="0.25">
      <c r="A604" s="4"/>
      <c r="B604" s="131"/>
      <c r="C604" s="131"/>
      <c r="D604" s="131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/>
      <c r="BI604" s="128"/>
      <c r="BJ604" s="128"/>
      <c r="BK604" s="128"/>
      <c r="BL604" s="128"/>
      <c r="BM604" s="128"/>
      <c r="BN604" s="128"/>
      <c r="BO604" s="128"/>
      <c r="BP604" s="128"/>
      <c r="BQ604" s="128"/>
      <c r="BR604" s="128"/>
      <c r="BS604" s="128"/>
      <c r="BT604" s="128"/>
      <c r="BU604" s="128"/>
      <c r="BV604" s="128"/>
      <c r="BW604" s="128"/>
      <c r="BX604" s="128"/>
      <c r="BY604" s="128"/>
      <c r="BZ604" s="128"/>
      <c r="CA604" s="128"/>
      <c r="CB604" s="128"/>
      <c r="CC604" s="128"/>
      <c r="CD604" s="128"/>
      <c r="CE604" s="128"/>
      <c r="CF604" s="128"/>
      <c r="CG604" s="128"/>
      <c r="CH604" s="128"/>
      <c r="CI604" s="128"/>
      <c r="CJ604" s="128"/>
      <c r="CK604" s="128"/>
      <c r="CL604" s="128"/>
      <c r="CM604" s="128"/>
      <c r="CN604" s="128"/>
      <c r="CO604" s="128"/>
      <c r="CP604" s="128"/>
      <c r="CQ604" s="128"/>
    </row>
    <row r="605" ht="14.25" customHeight="1" spans="1:95" x14ac:dyDescent="0.25">
      <c r="A605" s="4"/>
      <c r="B605" s="131"/>
      <c r="C605" s="131"/>
      <c r="D605" s="131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/>
      <c r="BF605" s="128"/>
      <c r="BG605" s="128"/>
      <c r="BH605" s="128"/>
      <c r="BI605" s="128"/>
      <c r="BJ605" s="128"/>
      <c r="BK605" s="128"/>
      <c r="BL605" s="128"/>
      <c r="BM605" s="128"/>
      <c r="BN605" s="128"/>
      <c r="BO605" s="128"/>
      <c r="BP605" s="128"/>
      <c r="BQ605" s="128"/>
      <c r="BR605" s="128"/>
      <c r="BS605" s="128"/>
      <c r="BT605" s="128"/>
      <c r="BU605" s="128"/>
      <c r="BV605" s="128"/>
      <c r="BW605" s="128"/>
      <c r="BX605" s="128"/>
      <c r="BY605" s="128"/>
      <c r="BZ605" s="128"/>
      <c r="CA605" s="128"/>
      <c r="CB605" s="128"/>
      <c r="CC605" s="128"/>
      <c r="CD605" s="128"/>
      <c r="CE605" s="128"/>
      <c r="CF605" s="128"/>
      <c r="CG605" s="128"/>
      <c r="CH605" s="128"/>
      <c r="CI605" s="128"/>
      <c r="CJ605" s="128"/>
      <c r="CK605" s="128"/>
      <c r="CL605" s="128"/>
      <c r="CM605" s="128"/>
      <c r="CN605" s="128"/>
      <c r="CO605" s="128"/>
      <c r="CP605" s="128"/>
      <c r="CQ605" s="128"/>
    </row>
    <row r="606" ht="14.25" customHeight="1" spans="1:95" x14ac:dyDescent="0.25">
      <c r="A606" s="4"/>
      <c r="B606" s="131"/>
      <c r="C606" s="131"/>
      <c r="D606" s="131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/>
      <c r="BF606" s="128"/>
      <c r="BG606" s="128"/>
      <c r="BH606" s="128"/>
      <c r="BI606" s="128"/>
      <c r="BJ606" s="128"/>
      <c r="BK606" s="128"/>
      <c r="BL606" s="128"/>
      <c r="BM606" s="128"/>
      <c r="BN606" s="128"/>
      <c r="BO606" s="128"/>
      <c r="BP606" s="128"/>
      <c r="BQ606" s="128"/>
      <c r="BR606" s="128"/>
      <c r="BS606" s="128"/>
      <c r="BT606" s="128"/>
      <c r="BU606" s="128"/>
      <c r="BV606" s="128"/>
      <c r="BW606" s="128"/>
      <c r="BX606" s="128"/>
      <c r="BY606" s="128"/>
      <c r="BZ606" s="128"/>
      <c r="CA606" s="128"/>
      <c r="CB606" s="128"/>
      <c r="CC606" s="128"/>
      <c r="CD606" s="128"/>
      <c r="CE606" s="128"/>
      <c r="CF606" s="128"/>
      <c r="CG606" s="128"/>
      <c r="CH606" s="128"/>
      <c r="CI606" s="128"/>
      <c r="CJ606" s="128"/>
      <c r="CK606" s="128"/>
      <c r="CL606" s="128"/>
      <c r="CM606" s="128"/>
      <c r="CN606" s="128"/>
      <c r="CO606" s="128"/>
      <c r="CP606" s="128"/>
      <c r="CQ606" s="128"/>
    </row>
    <row r="607" ht="14.25" customHeight="1" spans="1:95" x14ac:dyDescent="0.25">
      <c r="A607" s="4"/>
      <c r="B607" s="131"/>
      <c r="C607" s="131"/>
      <c r="D607" s="131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  <c r="BP607" s="128"/>
      <c r="BQ607" s="128"/>
      <c r="BR607" s="128"/>
      <c r="BS607" s="128"/>
      <c r="BT607" s="128"/>
      <c r="BU607" s="128"/>
      <c r="BV607" s="128"/>
      <c r="BW607" s="128"/>
      <c r="BX607" s="128"/>
      <c r="BY607" s="128"/>
      <c r="BZ607" s="128"/>
      <c r="CA607" s="128"/>
      <c r="CB607" s="128"/>
      <c r="CC607" s="128"/>
      <c r="CD607" s="128"/>
      <c r="CE607" s="128"/>
      <c r="CF607" s="128"/>
      <c r="CG607" s="128"/>
      <c r="CH607" s="128"/>
      <c r="CI607" s="128"/>
      <c r="CJ607" s="128"/>
      <c r="CK607" s="128"/>
      <c r="CL607" s="128"/>
      <c r="CM607" s="128"/>
      <c r="CN607" s="128"/>
      <c r="CO607" s="128"/>
      <c r="CP607" s="128"/>
      <c r="CQ607" s="128"/>
    </row>
    <row r="608" ht="14.25" customHeight="1" spans="1:95" x14ac:dyDescent="0.25">
      <c r="A608" s="4"/>
      <c r="B608" s="131"/>
      <c r="C608" s="131"/>
      <c r="D608" s="131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/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  <c r="BP608" s="128"/>
      <c r="BQ608" s="128"/>
      <c r="BR608" s="128"/>
      <c r="BS608" s="128"/>
      <c r="BT608" s="128"/>
      <c r="BU608" s="128"/>
      <c r="BV608" s="128"/>
      <c r="BW608" s="128"/>
      <c r="BX608" s="128"/>
      <c r="BY608" s="128"/>
      <c r="BZ608" s="128"/>
      <c r="CA608" s="128"/>
      <c r="CB608" s="128"/>
      <c r="CC608" s="128"/>
      <c r="CD608" s="128"/>
      <c r="CE608" s="128"/>
      <c r="CF608" s="128"/>
      <c r="CG608" s="128"/>
      <c r="CH608" s="128"/>
      <c r="CI608" s="128"/>
      <c r="CJ608" s="128"/>
      <c r="CK608" s="128"/>
      <c r="CL608" s="128"/>
      <c r="CM608" s="128"/>
      <c r="CN608" s="128"/>
      <c r="CO608" s="128"/>
      <c r="CP608" s="128"/>
      <c r="CQ608" s="128"/>
    </row>
    <row r="609" ht="14.25" customHeight="1" spans="1:95" x14ac:dyDescent="0.25">
      <c r="A609" s="4"/>
      <c r="B609" s="131"/>
      <c r="C609" s="131"/>
      <c r="D609" s="131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  <c r="BP609" s="128"/>
      <c r="BQ609" s="128"/>
      <c r="BR609" s="128"/>
      <c r="BS609" s="128"/>
      <c r="BT609" s="128"/>
      <c r="BU609" s="128"/>
      <c r="BV609" s="128"/>
      <c r="BW609" s="128"/>
      <c r="BX609" s="128"/>
      <c r="BY609" s="128"/>
      <c r="BZ609" s="128"/>
      <c r="CA609" s="128"/>
      <c r="CB609" s="128"/>
      <c r="CC609" s="128"/>
      <c r="CD609" s="128"/>
      <c r="CE609" s="128"/>
      <c r="CF609" s="128"/>
      <c r="CG609" s="128"/>
      <c r="CH609" s="128"/>
      <c r="CI609" s="128"/>
      <c r="CJ609" s="128"/>
      <c r="CK609" s="128"/>
      <c r="CL609" s="128"/>
      <c r="CM609" s="128"/>
      <c r="CN609" s="128"/>
      <c r="CO609" s="128"/>
      <c r="CP609" s="128"/>
      <c r="CQ609" s="128"/>
    </row>
    <row r="610" ht="14.25" customHeight="1" spans="1:95" x14ac:dyDescent="0.25">
      <c r="A610" s="4"/>
      <c r="B610" s="131"/>
      <c r="C610" s="131"/>
      <c r="D610" s="131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/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  <c r="BP610" s="128"/>
      <c r="BQ610" s="128"/>
      <c r="BR610" s="128"/>
      <c r="BS610" s="128"/>
      <c r="BT610" s="128"/>
      <c r="BU610" s="128"/>
      <c r="BV610" s="128"/>
      <c r="BW610" s="128"/>
      <c r="BX610" s="128"/>
      <c r="BY610" s="128"/>
      <c r="BZ610" s="128"/>
      <c r="CA610" s="128"/>
      <c r="CB610" s="128"/>
      <c r="CC610" s="128"/>
      <c r="CD610" s="128"/>
      <c r="CE610" s="128"/>
      <c r="CF610" s="128"/>
      <c r="CG610" s="128"/>
      <c r="CH610" s="128"/>
      <c r="CI610" s="128"/>
      <c r="CJ610" s="128"/>
      <c r="CK610" s="128"/>
      <c r="CL610" s="128"/>
      <c r="CM610" s="128"/>
      <c r="CN610" s="128"/>
      <c r="CO610" s="128"/>
      <c r="CP610" s="128"/>
      <c r="CQ610" s="128"/>
    </row>
    <row r="611" ht="14.25" customHeight="1" spans="1:95" x14ac:dyDescent="0.25">
      <c r="A611" s="4"/>
      <c r="B611" s="131"/>
      <c r="C611" s="131"/>
      <c r="D611" s="131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/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  <c r="BP611" s="128"/>
      <c r="BQ611" s="128"/>
      <c r="BR611" s="128"/>
      <c r="BS611" s="128"/>
      <c r="BT611" s="128"/>
      <c r="BU611" s="128"/>
      <c r="BV611" s="128"/>
      <c r="BW611" s="128"/>
      <c r="BX611" s="128"/>
      <c r="BY611" s="128"/>
      <c r="BZ611" s="128"/>
      <c r="CA611" s="128"/>
      <c r="CB611" s="128"/>
      <c r="CC611" s="128"/>
      <c r="CD611" s="128"/>
      <c r="CE611" s="128"/>
      <c r="CF611" s="128"/>
      <c r="CG611" s="128"/>
      <c r="CH611" s="128"/>
      <c r="CI611" s="128"/>
      <c r="CJ611" s="128"/>
      <c r="CK611" s="128"/>
      <c r="CL611" s="128"/>
      <c r="CM611" s="128"/>
      <c r="CN611" s="128"/>
      <c r="CO611" s="128"/>
      <c r="CP611" s="128"/>
      <c r="CQ611" s="128"/>
    </row>
    <row r="612" ht="14.25" customHeight="1" spans="1:95" x14ac:dyDescent="0.25">
      <c r="A612" s="4"/>
      <c r="B612" s="131"/>
      <c r="C612" s="131"/>
      <c r="D612" s="131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/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  <c r="BP612" s="128"/>
      <c r="BQ612" s="128"/>
      <c r="BR612" s="128"/>
      <c r="BS612" s="128"/>
      <c r="BT612" s="128"/>
      <c r="BU612" s="128"/>
      <c r="BV612" s="128"/>
      <c r="BW612" s="128"/>
      <c r="BX612" s="128"/>
      <c r="BY612" s="128"/>
      <c r="BZ612" s="128"/>
      <c r="CA612" s="128"/>
      <c r="CB612" s="128"/>
      <c r="CC612" s="128"/>
      <c r="CD612" s="128"/>
      <c r="CE612" s="128"/>
      <c r="CF612" s="128"/>
      <c r="CG612" s="128"/>
      <c r="CH612" s="128"/>
      <c r="CI612" s="128"/>
      <c r="CJ612" s="128"/>
      <c r="CK612" s="128"/>
      <c r="CL612" s="128"/>
      <c r="CM612" s="128"/>
      <c r="CN612" s="128"/>
      <c r="CO612" s="128"/>
      <c r="CP612" s="128"/>
      <c r="CQ612" s="128"/>
    </row>
    <row r="613" ht="14.25" customHeight="1" spans="1:95" x14ac:dyDescent="0.25">
      <c r="A613" s="4"/>
      <c r="B613" s="131"/>
      <c r="C613" s="131"/>
      <c r="D613" s="131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/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  <c r="BP613" s="128"/>
      <c r="BQ613" s="128"/>
      <c r="BR613" s="128"/>
      <c r="BS613" s="128"/>
      <c r="BT613" s="128"/>
      <c r="BU613" s="128"/>
      <c r="BV613" s="128"/>
      <c r="BW613" s="128"/>
      <c r="BX613" s="128"/>
      <c r="BY613" s="128"/>
      <c r="BZ613" s="128"/>
      <c r="CA613" s="128"/>
      <c r="CB613" s="128"/>
      <c r="CC613" s="128"/>
      <c r="CD613" s="128"/>
      <c r="CE613" s="128"/>
      <c r="CF613" s="128"/>
      <c r="CG613" s="128"/>
      <c r="CH613" s="128"/>
      <c r="CI613" s="128"/>
      <c r="CJ613" s="128"/>
      <c r="CK613" s="128"/>
      <c r="CL613" s="128"/>
      <c r="CM613" s="128"/>
      <c r="CN613" s="128"/>
      <c r="CO613" s="128"/>
      <c r="CP613" s="128"/>
      <c r="CQ613" s="128"/>
    </row>
    <row r="614" ht="14.25" customHeight="1" spans="1:95" x14ac:dyDescent="0.25">
      <c r="A614" s="4"/>
      <c r="B614" s="131"/>
      <c r="C614" s="131"/>
      <c r="D614" s="131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/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  <c r="BP614" s="128"/>
      <c r="BQ614" s="128"/>
      <c r="BR614" s="128"/>
      <c r="BS614" s="128"/>
      <c r="BT614" s="128"/>
      <c r="BU614" s="128"/>
      <c r="BV614" s="128"/>
      <c r="BW614" s="128"/>
      <c r="BX614" s="128"/>
      <c r="BY614" s="128"/>
      <c r="BZ614" s="128"/>
      <c r="CA614" s="128"/>
      <c r="CB614" s="128"/>
      <c r="CC614" s="128"/>
      <c r="CD614" s="128"/>
      <c r="CE614" s="128"/>
      <c r="CF614" s="128"/>
      <c r="CG614" s="128"/>
      <c r="CH614" s="128"/>
      <c r="CI614" s="128"/>
      <c r="CJ614" s="128"/>
      <c r="CK614" s="128"/>
      <c r="CL614" s="128"/>
      <c r="CM614" s="128"/>
      <c r="CN614" s="128"/>
      <c r="CO614" s="128"/>
      <c r="CP614" s="128"/>
      <c r="CQ614" s="128"/>
    </row>
    <row r="615" ht="14.25" customHeight="1" spans="1:95" x14ac:dyDescent="0.25">
      <c r="A615" s="4"/>
      <c r="B615" s="131"/>
      <c r="C615" s="131"/>
      <c r="D615" s="131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/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  <c r="BP615" s="128"/>
      <c r="BQ615" s="128"/>
      <c r="BR615" s="128"/>
      <c r="BS615" s="128"/>
      <c r="BT615" s="128"/>
      <c r="BU615" s="128"/>
      <c r="BV615" s="128"/>
      <c r="BW615" s="128"/>
      <c r="BX615" s="128"/>
      <c r="BY615" s="128"/>
      <c r="BZ615" s="128"/>
      <c r="CA615" s="128"/>
      <c r="CB615" s="128"/>
      <c r="CC615" s="128"/>
      <c r="CD615" s="128"/>
      <c r="CE615" s="128"/>
      <c r="CF615" s="128"/>
      <c r="CG615" s="128"/>
      <c r="CH615" s="128"/>
      <c r="CI615" s="128"/>
      <c r="CJ615" s="128"/>
      <c r="CK615" s="128"/>
      <c r="CL615" s="128"/>
      <c r="CM615" s="128"/>
      <c r="CN615" s="128"/>
      <c r="CO615" s="128"/>
      <c r="CP615" s="128"/>
      <c r="CQ615" s="128"/>
    </row>
    <row r="616" ht="14.25" customHeight="1" spans="1:95" x14ac:dyDescent="0.25">
      <c r="A616" s="4"/>
      <c r="B616" s="131"/>
      <c r="C616" s="131"/>
      <c r="D616" s="131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/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  <c r="BP616" s="128"/>
      <c r="BQ616" s="128"/>
      <c r="BR616" s="128"/>
      <c r="BS616" s="128"/>
      <c r="BT616" s="128"/>
      <c r="BU616" s="128"/>
      <c r="BV616" s="128"/>
      <c r="BW616" s="128"/>
      <c r="BX616" s="128"/>
      <c r="BY616" s="128"/>
      <c r="BZ616" s="128"/>
      <c r="CA616" s="128"/>
      <c r="CB616" s="128"/>
      <c r="CC616" s="128"/>
      <c r="CD616" s="128"/>
      <c r="CE616" s="128"/>
      <c r="CF616" s="128"/>
      <c r="CG616" s="128"/>
      <c r="CH616" s="128"/>
      <c r="CI616" s="128"/>
      <c r="CJ616" s="128"/>
      <c r="CK616" s="128"/>
      <c r="CL616" s="128"/>
      <c r="CM616" s="128"/>
      <c r="CN616" s="128"/>
      <c r="CO616" s="128"/>
      <c r="CP616" s="128"/>
      <c r="CQ616" s="128"/>
    </row>
    <row r="617" ht="14.25" customHeight="1" spans="1:95" x14ac:dyDescent="0.25">
      <c r="A617" s="4"/>
      <c r="B617" s="131"/>
      <c r="C617" s="131"/>
      <c r="D617" s="131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/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  <c r="BP617" s="128"/>
      <c r="BQ617" s="128"/>
      <c r="BR617" s="128"/>
      <c r="BS617" s="128"/>
      <c r="BT617" s="128"/>
      <c r="BU617" s="128"/>
      <c r="BV617" s="128"/>
      <c r="BW617" s="128"/>
      <c r="BX617" s="128"/>
      <c r="BY617" s="128"/>
      <c r="BZ617" s="128"/>
      <c r="CA617" s="128"/>
      <c r="CB617" s="128"/>
      <c r="CC617" s="128"/>
      <c r="CD617" s="128"/>
      <c r="CE617" s="128"/>
      <c r="CF617" s="128"/>
      <c r="CG617" s="128"/>
      <c r="CH617" s="128"/>
      <c r="CI617" s="128"/>
      <c r="CJ617" s="128"/>
      <c r="CK617" s="128"/>
      <c r="CL617" s="128"/>
      <c r="CM617" s="128"/>
      <c r="CN617" s="128"/>
      <c r="CO617" s="128"/>
      <c r="CP617" s="128"/>
      <c r="CQ617" s="128"/>
    </row>
    <row r="618" ht="14.25" customHeight="1" spans="1:95" x14ac:dyDescent="0.25">
      <c r="A618" s="4"/>
      <c r="B618" s="131"/>
      <c r="C618" s="131"/>
      <c r="D618" s="131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  <c r="BP618" s="128"/>
      <c r="BQ618" s="128"/>
      <c r="BR618" s="128"/>
      <c r="BS618" s="128"/>
      <c r="BT618" s="128"/>
      <c r="BU618" s="128"/>
      <c r="BV618" s="128"/>
      <c r="BW618" s="128"/>
      <c r="BX618" s="128"/>
      <c r="BY618" s="128"/>
      <c r="BZ618" s="128"/>
      <c r="CA618" s="128"/>
      <c r="CB618" s="128"/>
      <c r="CC618" s="128"/>
      <c r="CD618" s="128"/>
      <c r="CE618" s="128"/>
      <c r="CF618" s="128"/>
      <c r="CG618" s="128"/>
      <c r="CH618" s="128"/>
      <c r="CI618" s="128"/>
      <c r="CJ618" s="128"/>
      <c r="CK618" s="128"/>
      <c r="CL618" s="128"/>
      <c r="CM618" s="128"/>
      <c r="CN618" s="128"/>
      <c r="CO618" s="128"/>
      <c r="CP618" s="128"/>
      <c r="CQ618" s="128"/>
    </row>
    <row r="619" ht="14.25" customHeight="1" spans="1:95" x14ac:dyDescent="0.25">
      <c r="A619" s="4"/>
      <c r="B619" s="131"/>
      <c r="C619" s="131"/>
      <c r="D619" s="131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  <c r="BP619" s="128"/>
      <c r="BQ619" s="128"/>
      <c r="BR619" s="128"/>
      <c r="BS619" s="128"/>
      <c r="BT619" s="128"/>
      <c r="BU619" s="128"/>
      <c r="BV619" s="128"/>
      <c r="BW619" s="128"/>
      <c r="BX619" s="128"/>
      <c r="BY619" s="128"/>
      <c r="BZ619" s="128"/>
      <c r="CA619" s="128"/>
      <c r="CB619" s="128"/>
      <c r="CC619" s="128"/>
      <c r="CD619" s="128"/>
      <c r="CE619" s="128"/>
      <c r="CF619" s="128"/>
      <c r="CG619" s="128"/>
      <c r="CH619" s="128"/>
      <c r="CI619" s="128"/>
      <c r="CJ619" s="128"/>
      <c r="CK619" s="128"/>
      <c r="CL619" s="128"/>
      <c r="CM619" s="128"/>
      <c r="CN619" s="128"/>
      <c r="CO619" s="128"/>
      <c r="CP619" s="128"/>
      <c r="CQ619" s="128"/>
    </row>
    <row r="620" ht="14.25" customHeight="1" spans="1:95" x14ac:dyDescent="0.25">
      <c r="A620" s="4"/>
      <c r="B620" s="131"/>
      <c r="C620" s="131"/>
      <c r="D620" s="131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  <c r="BP620" s="128"/>
      <c r="BQ620" s="128"/>
      <c r="BR620" s="128"/>
      <c r="BS620" s="128"/>
      <c r="BT620" s="128"/>
      <c r="BU620" s="128"/>
      <c r="BV620" s="128"/>
      <c r="BW620" s="128"/>
      <c r="BX620" s="128"/>
      <c r="BY620" s="128"/>
      <c r="BZ620" s="128"/>
      <c r="CA620" s="128"/>
      <c r="CB620" s="128"/>
      <c r="CC620" s="128"/>
      <c r="CD620" s="128"/>
      <c r="CE620" s="128"/>
      <c r="CF620" s="128"/>
      <c r="CG620" s="128"/>
      <c r="CH620" s="128"/>
      <c r="CI620" s="128"/>
      <c r="CJ620" s="128"/>
      <c r="CK620" s="128"/>
      <c r="CL620" s="128"/>
      <c r="CM620" s="128"/>
      <c r="CN620" s="128"/>
      <c r="CO620" s="128"/>
      <c r="CP620" s="128"/>
      <c r="CQ620" s="128"/>
    </row>
    <row r="621" ht="14.25" customHeight="1" spans="1:95" x14ac:dyDescent="0.25">
      <c r="A621" s="4"/>
      <c r="B621" s="131"/>
      <c r="C621" s="131"/>
      <c r="D621" s="131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  <c r="BP621" s="128"/>
      <c r="BQ621" s="128"/>
      <c r="BR621" s="128"/>
      <c r="BS621" s="128"/>
      <c r="BT621" s="128"/>
      <c r="BU621" s="128"/>
      <c r="BV621" s="128"/>
      <c r="BW621" s="128"/>
      <c r="BX621" s="128"/>
      <c r="BY621" s="128"/>
      <c r="BZ621" s="128"/>
      <c r="CA621" s="128"/>
      <c r="CB621" s="128"/>
      <c r="CC621" s="128"/>
      <c r="CD621" s="128"/>
      <c r="CE621" s="128"/>
      <c r="CF621" s="128"/>
      <c r="CG621" s="128"/>
      <c r="CH621" s="128"/>
      <c r="CI621" s="128"/>
      <c r="CJ621" s="128"/>
      <c r="CK621" s="128"/>
      <c r="CL621" s="128"/>
      <c r="CM621" s="128"/>
      <c r="CN621" s="128"/>
      <c r="CO621" s="128"/>
      <c r="CP621" s="128"/>
      <c r="CQ621" s="128"/>
    </row>
    <row r="622" ht="14.25" customHeight="1" spans="1:95" x14ac:dyDescent="0.25">
      <c r="A622" s="4"/>
      <c r="B622" s="131"/>
      <c r="C622" s="131"/>
      <c r="D622" s="131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/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  <c r="BP622" s="128"/>
      <c r="BQ622" s="128"/>
      <c r="BR622" s="128"/>
      <c r="BS622" s="128"/>
      <c r="BT622" s="128"/>
      <c r="BU622" s="128"/>
      <c r="BV622" s="128"/>
      <c r="BW622" s="128"/>
      <c r="BX622" s="128"/>
      <c r="BY622" s="128"/>
      <c r="BZ622" s="128"/>
      <c r="CA622" s="128"/>
      <c r="CB622" s="128"/>
      <c r="CC622" s="128"/>
      <c r="CD622" s="128"/>
      <c r="CE622" s="128"/>
      <c r="CF622" s="128"/>
      <c r="CG622" s="128"/>
      <c r="CH622" s="128"/>
      <c r="CI622" s="128"/>
      <c r="CJ622" s="128"/>
      <c r="CK622" s="128"/>
      <c r="CL622" s="128"/>
      <c r="CM622" s="128"/>
      <c r="CN622" s="128"/>
      <c r="CO622" s="128"/>
      <c r="CP622" s="128"/>
      <c r="CQ622" s="128"/>
    </row>
    <row r="623" ht="14.25" customHeight="1" spans="1:95" x14ac:dyDescent="0.25">
      <c r="A623" s="4"/>
      <c r="B623" s="131"/>
      <c r="C623" s="131"/>
      <c r="D623" s="131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  <c r="BP623" s="128"/>
      <c r="BQ623" s="128"/>
      <c r="BR623" s="128"/>
      <c r="BS623" s="128"/>
      <c r="BT623" s="128"/>
      <c r="BU623" s="128"/>
      <c r="BV623" s="128"/>
      <c r="BW623" s="128"/>
      <c r="BX623" s="128"/>
      <c r="BY623" s="128"/>
      <c r="BZ623" s="128"/>
      <c r="CA623" s="128"/>
      <c r="CB623" s="128"/>
      <c r="CC623" s="128"/>
      <c r="CD623" s="128"/>
      <c r="CE623" s="128"/>
      <c r="CF623" s="128"/>
      <c r="CG623" s="128"/>
      <c r="CH623" s="128"/>
      <c r="CI623" s="128"/>
      <c r="CJ623" s="128"/>
      <c r="CK623" s="128"/>
      <c r="CL623" s="128"/>
      <c r="CM623" s="128"/>
      <c r="CN623" s="128"/>
      <c r="CO623" s="128"/>
      <c r="CP623" s="128"/>
      <c r="CQ623" s="128"/>
    </row>
    <row r="624" ht="14.25" customHeight="1" spans="1:95" x14ac:dyDescent="0.25">
      <c r="A624" s="4"/>
      <c r="B624" s="131"/>
      <c r="C624" s="131"/>
      <c r="D624" s="131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/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  <c r="BP624" s="128"/>
      <c r="BQ624" s="128"/>
      <c r="BR624" s="128"/>
      <c r="BS624" s="128"/>
      <c r="BT624" s="128"/>
      <c r="BU624" s="128"/>
      <c r="BV624" s="128"/>
      <c r="BW624" s="128"/>
      <c r="BX624" s="128"/>
      <c r="BY624" s="128"/>
      <c r="BZ624" s="128"/>
      <c r="CA624" s="128"/>
      <c r="CB624" s="128"/>
      <c r="CC624" s="128"/>
      <c r="CD624" s="128"/>
      <c r="CE624" s="128"/>
      <c r="CF624" s="128"/>
      <c r="CG624" s="128"/>
      <c r="CH624" s="128"/>
      <c r="CI624" s="128"/>
      <c r="CJ624" s="128"/>
      <c r="CK624" s="128"/>
      <c r="CL624" s="128"/>
      <c r="CM624" s="128"/>
      <c r="CN624" s="128"/>
      <c r="CO624" s="128"/>
      <c r="CP624" s="128"/>
      <c r="CQ624" s="128"/>
    </row>
    <row r="625" ht="14.25" customHeight="1" spans="1:95" x14ac:dyDescent="0.25">
      <c r="A625" s="4"/>
      <c r="B625" s="131"/>
      <c r="C625" s="131"/>
      <c r="D625" s="131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/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  <c r="BP625" s="128"/>
      <c r="BQ625" s="128"/>
      <c r="BR625" s="128"/>
      <c r="BS625" s="128"/>
      <c r="BT625" s="128"/>
      <c r="BU625" s="128"/>
      <c r="BV625" s="128"/>
      <c r="BW625" s="128"/>
      <c r="BX625" s="128"/>
      <c r="BY625" s="128"/>
      <c r="BZ625" s="128"/>
      <c r="CA625" s="128"/>
      <c r="CB625" s="128"/>
      <c r="CC625" s="128"/>
      <c r="CD625" s="128"/>
      <c r="CE625" s="128"/>
      <c r="CF625" s="128"/>
      <c r="CG625" s="128"/>
      <c r="CH625" s="128"/>
      <c r="CI625" s="128"/>
      <c r="CJ625" s="128"/>
      <c r="CK625" s="128"/>
      <c r="CL625" s="128"/>
      <c r="CM625" s="128"/>
      <c r="CN625" s="128"/>
      <c r="CO625" s="128"/>
      <c r="CP625" s="128"/>
      <c r="CQ625" s="128"/>
    </row>
    <row r="626" ht="14.25" customHeight="1" spans="1:95" x14ac:dyDescent="0.25">
      <c r="A626" s="4"/>
      <c r="B626" s="131"/>
      <c r="C626" s="131"/>
      <c r="D626" s="131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/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  <c r="BP626" s="128"/>
      <c r="BQ626" s="128"/>
      <c r="BR626" s="128"/>
      <c r="BS626" s="128"/>
      <c r="BT626" s="128"/>
      <c r="BU626" s="128"/>
      <c r="BV626" s="128"/>
      <c r="BW626" s="128"/>
      <c r="BX626" s="128"/>
      <c r="BY626" s="128"/>
      <c r="BZ626" s="128"/>
      <c r="CA626" s="128"/>
      <c r="CB626" s="128"/>
      <c r="CC626" s="128"/>
      <c r="CD626" s="128"/>
      <c r="CE626" s="128"/>
      <c r="CF626" s="128"/>
      <c r="CG626" s="128"/>
      <c r="CH626" s="128"/>
      <c r="CI626" s="128"/>
      <c r="CJ626" s="128"/>
      <c r="CK626" s="128"/>
      <c r="CL626" s="128"/>
      <c r="CM626" s="128"/>
      <c r="CN626" s="128"/>
      <c r="CO626" s="128"/>
      <c r="CP626" s="128"/>
      <c r="CQ626" s="128"/>
    </row>
    <row r="627" ht="14.25" customHeight="1" spans="1:95" x14ac:dyDescent="0.25">
      <c r="A627" s="4"/>
      <c r="B627" s="131"/>
      <c r="C627" s="131"/>
      <c r="D627" s="131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/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  <c r="BP627" s="128"/>
      <c r="BQ627" s="128"/>
      <c r="BR627" s="128"/>
      <c r="BS627" s="128"/>
      <c r="BT627" s="128"/>
      <c r="BU627" s="128"/>
      <c r="BV627" s="128"/>
      <c r="BW627" s="128"/>
      <c r="BX627" s="128"/>
      <c r="BY627" s="128"/>
      <c r="BZ627" s="128"/>
      <c r="CA627" s="128"/>
      <c r="CB627" s="128"/>
      <c r="CC627" s="128"/>
      <c r="CD627" s="128"/>
      <c r="CE627" s="128"/>
      <c r="CF627" s="128"/>
      <c r="CG627" s="128"/>
      <c r="CH627" s="128"/>
      <c r="CI627" s="128"/>
      <c r="CJ627" s="128"/>
      <c r="CK627" s="128"/>
      <c r="CL627" s="128"/>
      <c r="CM627" s="128"/>
      <c r="CN627" s="128"/>
      <c r="CO627" s="128"/>
      <c r="CP627" s="128"/>
      <c r="CQ627" s="128"/>
    </row>
    <row r="628" ht="14.25" customHeight="1" spans="1:95" x14ac:dyDescent="0.25">
      <c r="A628" s="4"/>
      <c r="B628" s="131"/>
      <c r="C628" s="131"/>
      <c r="D628" s="131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/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  <c r="BP628" s="128"/>
      <c r="BQ628" s="128"/>
      <c r="BR628" s="128"/>
      <c r="BS628" s="128"/>
      <c r="BT628" s="128"/>
      <c r="BU628" s="128"/>
      <c r="BV628" s="128"/>
      <c r="BW628" s="128"/>
      <c r="BX628" s="128"/>
      <c r="BY628" s="128"/>
      <c r="BZ628" s="128"/>
      <c r="CA628" s="128"/>
      <c r="CB628" s="128"/>
      <c r="CC628" s="128"/>
      <c r="CD628" s="128"/>
      <c r="CE628" s="128"/>
      <c r="CF628" s="128"/>
      <c r="CG628" s="128"/>
      <c r="CH628" s="128"/>
      <c r="CI628" s="128"/>
      <c r="CJ628" s="128"/>
      <c r="CK628" s="128"/>
      <c r="CL628" s="128"/>
      <c r="CM628" s="128"/>
      <c r="CN628" s="128"/>
      <c r="CO628" s="128"/>
      <c r="CP628" s="128"/>
      <c r="CQ628" s="128"/>
    </row>
    <row r="629" ht="14.25" customHeight="1" spans="1:95" x14ac:dyDescent="0.25">
      <c r="A629" s="4"/>
      <c r="B629" s="131"/>
      <c r="C629" s="131"/>
      <c r="D629" s="131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  <c r="BP629" s="128"/>
      <c r="BQ629" s="128"/>
      <c r="BR629" s="128"/>
      <c r="BS629" s="128"/>
      <c r="BT629" s="128"/>
      <c r="BU629" s="128"/>
      <c r="BV629" s="128"/>
      <c r="BW629" s="128"/>
      <c r="BX629" s="128"/>
      <c r="BY629" s="128"/>
      <c r="BZ629" s="128"/>
      <c r="CA629" s="128"/>
      <c r="CB629" s="128"/>
      <c r="CC629" s="128"/>
      <c r="CD629" s="128"/>
      <c r="CE629" s="128"/>
      <c r="CF629" s="128"/>
      <c r="CG629" s="128"/>
      <c r="CH629" s="128"/>
      <c r="CI629" s="128"/>
      <c r="CJ629" s="128"/>
      <c r="CK629" s="128"/>
      <c r="CL629" s="128"/>
      <c r="CM629" s="128"/>
      <c r="CN629" s="128"/>
      <c r="CO629" s="128"/>
      <c r="CP629" s="128"/>
      <c r="CQ629" s="128"/>
    </row>
    <row r="630" ht="14.25" customHeight="1" spans="1:95" x14ac:dyDescent="0.25">
      <c r="A630" s="4"/>
      <c r="B630" s="131"/>
      <c r="C630" s="131"/>
      <c r="D630" s="131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/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  <c r="BP630" s="128"/>
      <c r="BQ630" s="128"/>
      <c r="BR630" s="128"/>
      <c r="BS630" s="128"/>
      <c r="BT630" s="128"/>
      <c r="BU630" s="128"/>
      <c r="BV630" s="128"/>
      <c r="BW630" s="128"/>
      <c r="BX630" s="128"/>
      <c r="BY630" s="128"/>
      <c r="BZ630" s="128"/>
      <c r="CA630" s="128"/>
      <c r="CB630" s="128"/>
      <c r="CC630" s="128"/>
      <c r="CD630" s="128"/>
      <c r="CE630" s="128"/>
      <c r="CF630" s="128"/>
      <c r="CG630" s="128"/>
      <c r="CH630" s="128"/>
      <c r="CI630" s="128"/>
      <c r="CJ630" s="128"/>
      <c r="CK630" s="128"/>
      <c r="CL630" s="128"/>
      <c r="CM630" s="128"/>
      <c r="CN630" s="128"/>
      <c r="CO630" s="128"/>
      <c r="CP630" s="128"/>
      <c r="CQ630" s="128"/>
    </row>
    <row r="631" ht="14.25" customHeight="1" spans="1:95" x14ac:dyDescent="0.25">
      <c r="A631" s="4"/>
      <c r="B631" s="131"/>
      <c r="C631" s="131"/>
      <c r="D631" s="131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  <c r="BP631" s="128"/>
      <c r="BQ631" s="128"/>
      <c r="BR631" s="128"/>
      <c r="BS631" s="128"/>
      <c r="BT631" s="128"/>
      <c r="BU631" s="128"/>
      <c r="BV631" s="128"/>
      <c r="BW631" s="128"/>
      <c r="BX631" s="128"/>
      <c r="BY631" s="128"/>
      <c r="BZ631" s="128"/>
      <c r="CA631" s="128"/>
      <c r="CB631" s="128"/>
      <c r="CC631" s="128"/>
      <c r="CD631" s="128"/>
      <c r="CE631" s="128"/>
      <c r="CF631" s="128"/>
      <c r="CG631" s="128"/>
      <c r="CH631" s="128"/>
      <c r="CI631" s="128"/>
      <c r="CJ631" s="128"/>
      <c r="CK631" s="128"/>
      <c r="CL631" s="128"/>
      <c r="CM631" s="128"/>
      <c r="CN631" s="128"/>
      <c r="CO631" s="128"/>
      <c r="CP631" s="128"/>
      <c r="CQ631" s="128"/>
    </row>
    <row r="632" ht="14.25" customHeight="1" spans="1:95" x14ac:dyDescent="0.25">
      <c r="A632" s="4"/>
      <c r="B632" s="131"/>
      <c r="C632" s="131"/>
      <c r="D632" s="131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/>
      <c r="BN632" s="128"/>
      <c r="BO632" s="128"/>
      <c r="BP632" s="128"/>
      <c r="BQ632" s="128"/>
      <c r="BR632" s="128"/>
      <c r="BS632" s="128"/>
      <c r="BT632" s="128"/>
      <c r="BU632" s="128"/>
      <c r="BV632" s="128"/>
      <c r="BW632" s="128"/>
      <c r="BX632" s="128"/>
      <c r="BY632" s="128"/>
      <c r="BZ632" s="128"/>
      <c r="CA632" s="128"/>
      <c r="CB632" s="128"/>
      <c r="CC632" s="128"/>
      <c r="CD632" s="128"/>
      <c r="CE632" s="128"/>
      <c r="CF632" s="128"/>
      <c r="CG632" s="128"/>
      <c r="CH632" s="128"/>
      <c r="CI632" s="128"/>
      <c r="CJ632" s="128"/>
      <c r="CK632" s="128"/>
      <c r="CL632" s="128"/>
      <c r="CM632" s="128"/>
      <c r="CN632" s="128"/>
      <c r="CO632" s="128"/>
      <c r="CP632" s="128"/>
      <c r="CQ632" s="128"/>
    </row>
    <row r="633" ht="14.25" customHeight="1" spans="1:95" x14ac:dyDescent="0.25">
      <c r="A633" s="4"/>
      <c r="B633" s="131"/>
      <c r="C633" s="131"/>
      <c r="D633" s="131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  <c r="BP633" s="128"/>
      <c r="BQ633" s="128"/>
      <c r="BR633" s="128"/>
      <c r="BS633" s="128"/>
      <c r="BT633" s="128"/>
      <c r="BU633" s="128"/>
      <c r="BV633" s="128"/>
      <c r="BW633" s="128"/>
      <c r="BX633" s="128"/>
      <c r="BY633" s="128"/>
      <c r="BZ633" s="128"/>
      <c r="CA633" s="128"/>
      <c r="CB633" s="128"/>
      <c r="CC633" s="128"/>
      <c r="CD633" s="128"/>
      <c r="CE633" s="128"/>
      <c r="CF633" s="128"/>
      <c r="CG633" s="128"/>
      <c r="CH633" s="128"/>
      <c r="CI633" s="128"/>
      <c r="CJ633" s="128"/>
      <c r="CK633" s="128"/>
      <c r="CL633" s="128"/>
      <c r="CM633" s="128"/>
      <c r="CN633" s="128"/>
      <c r="CO633" s="128"/>
      <c r="CP633" s="128"/>
      <c r="CQ633" s="128"/>
    </row>
    <row r="634" ht="14.25" customHeight="1" spans="1:95" x14ac:dyDescent="0.25">
      <c r="A634" s="4"/>
      <c r="B634" s="131"/>
      <c r="C634" s="131"/>
      <c r="D634" s="131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/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  <c r="BP634" s="128"/>
      <c r="BQ634" s="128"/>
      <c r="BR634" s="128"/>
      <c r="BS634" s="128"/>
      <c r="BT634" s="128"/>
      <c r="BU634" s="128"/>
      <c r="BV634" s="128"/>
      <c r="BW634" s="128"/>
      <c r="BX634" s="128"/>
      <c r="BY634" s="128"/>
      <c r="BZ634" s="128"/>
      <c r="CA634" s="128"/>
      <c r="CB634" s="128"/>
      <c r="CC634" s="128"/>
      <c r="CD634" s="128"/>
      <c r="CE634" s="128"/>
      <c r="CF634" s="128"/>
      <c r="CG634" s="128"/>
      <c r="CH634" s="128"/>
      <c r="CI634" s="128"/>
      <c r="CJ634" s="128"/>
      <c r="CK634" s="128"/>
      <c r="CL634" s="128"/>
      <c r="CM634" s="128"/>
      <c r="CN634" s="128"/>
      <c r="CO634" s="128"/>
      <c r="CP634" s="128"/>
      <c r="CQ634" s="128"/>
    </row>
    <row r="635" ht="14.25" customHeight="1" spans="1:95" x14ac:dyDescent="0.25">
      <c r="A635" s="4"/>
      <c r="B635" s="131"/>
      <c r="C635" s="131"/>
      <c r="D635" s="131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/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  <c r="BP635" s="128"/>
      <c r="BQ635" s="128"/>
      <c r="BR635" s="128"/>
      <c r="BS635" s="128"/>
      <c r="BT635" s="128"/>
      <c r="BU635" s="128"/>
      <c r="BV635" s="128"/>
      <c r="BW635" s="128"/>
      <c r="BX635" s="128"/>
      <c r="BY635" s="128"/>
      <c r="BZ635" s="128"/>
      <c r="CA635" s="128"/>
      <c r="CB635" s="128"/>
      <c r="CC635" s="128"/>
      <c r="CD635" s="128"/>
      <c r="CE635" s="128"/>
      <c r="CF635" s="128"/>
      <c r="CG635" s="128"/>
      <c r="CH635" s="128"/>
      <c r="CI635" s="128"/>
      <c r="CJ635" s="128"/>
      <c r="CK635" s="128"/>
      <c r="CL635" s="128"/>
      <c r="CM635" s="128"/>
      <c r="CN635" s="128"/>
      <c r="CO635" s="128"/>
      <c r="CP635" s="128"/>
      <c r="CQ635" s="128"/>
    </row>
    <row r="636" ht="14.25" customHeight="1" spans="1:95" x14ac:dyDescent="0.25">
      <c r="A636" s="4"/>
      <c r="B636" s="131"/>
      <c r="C636" s="131"/>
      <c r="D636" s="131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/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  <c r="BP636" s="128"/>
      <c r="BQ636" s="128"/>
      <c r="BR636" s="128"/>
      <c r="BS636" s="128"/>
      <c r="BT636" s="128"/>
      <c r="BU636" s="128"/>
      <c r="BV636" s="128"/>
      <c r="BW636" s="128"/>
      <c r="BX636" s="128"/>
      <c r="BY636" s="128"/>
      <c r="BZ636" s="128"/>
      <c r="CA636" s="128"/>
      <c r="CB636" s="128"/>
      <c r="CC636" s="128"/>
      <c r="CD636" s="128"/>
      <c r="CE636" s="128"/>
      <c r="CF636" s="128"/>
      <c r="CG636" s="128"/>
      <c r="CH636" s="128"/>
      <c r="CI636" s="128"/>
      <c r="CJ636" s="128"/>
      <c r="CK636" s="128"/>
      <c r="CL636" s="128"/>
      <c r="CM636" s="128"/>
      <c r="CN636" s="128"/>
      <c r="CO636" s="128"/>
      <c r="CP636" s="128"/>
      <c r="CQ636" s="128"/>
    </row>
    <row r="637" ht="14.25" customHeight="1" spans="1:95" x14ac:dyDescent="0.25">
      <c r="A637" s="4"/>
      <c r="B637" s="131"/>
      <c r="C637" s="131"/>
      <c r="D637" s="131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/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  <c r="BP637" s="128"/>
      <c r="BQ637" s="128"/>
      <c r="BR637" s="128"/>
      <c r="BS637" s="128"/>
      <c r="BT637" s="128"/>
      <c r="BU637" s="128"/>
      <c r="BV637" s="128"/>
      <c r="BW637" s="128"/>
      <c r="BX637" s="128"/>
      <c r="BY637" s="128"/>
      <c r="BZ637" s="128"/>
      <c r="CA637" s="128"/>
      <c r="CB637" s="128"/>
      <c r="CC637" s="128"/>
      <c r="CD637" s="128"/>
      <c r="CE637" s="128"/>
      <c r="CF637" s="128"/>
      <c r="CG637" s="128"/>
      <c r="CH637" s="128"/>
      <c r="CI637" s="128"/>
      <c r="CJ637" s="128"/>
      <c r="CK637" s="128"/>
      <c r="CL637" s="128"/>
      <c r="CM637" s="128"/>
      <c r="CN637" s="128"/>
      <c r="CO637" s="128"/>
      <c r="CP637" s="128"/>
      <c r="CQ637" s="128"/>
    </row>
    <row r="638" ht="14.25" customHeight="1" spans="1:95" x14ac:dyDescent="0.25">
      <c r="A638" s="4"/>
      <c r="B638" s="131"/>
      <c r="C638" s="131"/>
      <c r="D638" s="131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/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  <c r="BP638" s="128"/>
      <c r="BQ638" s="128"/>
      <c r="BR638" s="128"/>
      <c r="BS638" s="128"/>
      <c r="BT638" s="128"/>
      <c r="BU638" s="128"/>
      <c r="BV638" s="128"/>
      <c r="BW638" s="128"/>
      <c r="BX638" s="128"/>
      <c r="BY638" s="128"/>
      <c r="BZ638" s="128"/>
      <c r="CA638" s="128"/>
      <c r="CB638" s="128"/>
      <c r="CC638" s="128"/>
      <c r="CD638" s="128"/>
      <c r="CE638" s="128"/>
      <c r="CF638" s="128"/>
      <c r="CG638" s="128"/>
      <c r="CH638" s="128"/>
      <c r="CI638" s="128"/>
      <c r="CJ638" s="128"/>
      <c r="CK638" s="128"/>
      <c r="CL638" s="128"/>
      <c r="CM638" s="128"/>
      <c r="CN638" s="128"/>
      <c r="CO638" s="128"/>
      <c r="CP638" s="128"/>
      <c r="CQ638" s="128"/>
    </row>
    <row r="639" ht="14.25" customHeight="1" spans="1:95" x14ac:dyDescent="0.25">
      <c r="A639" s="4"/>
      <c r="B639" s="131"/>
      <c r="C639" s="131"/>
      <c r="D639" s="131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  <c r="BP639" s="128"/>
      <c r="BQ639" s="128"/>
      <c r="BR639" s="128"/>
      <c r="BS639" s="128"/>
      <c r="BT639" s="128"/>
      <c r="BU639" s="128"/>
      <c r="BV639" s="128"/>
      <c r="BW639" s="128"/>
      <c r="BX639" s="128"/>
      <c r="BY639" s="128"/>
      <c r="BZ639" s="128"/>
      <c r="CA639" s="128"/>
      <c r="CB639" s="128"/>
      <c r="CC639" s="128"/>
      <c r="CD639" s="128"/>
      <c r="CE639" s="128"/>
      <c r="CF639" s="128"/>
      <c r="CG639" s="128"/>
      <c r="CH639" s="128"/>
      <c r="CI639" s="128"/>
      <c r="CJ639" s="128"/>
      <c r="CK639" s="128"/>
      <c r="CL639" s="128"/>
      <c r="CM639" s="128"/>
      <c r="CN639" s="128"/>
      <c r="CO639" s="128"/>
      <c r="CP639" s="128"/>
      <c r="CQ639" s="128"/>
    </row>
    <row r="640" ht="14.25" customHeight="1" spans="1:95" x14ac:dyDescent="0.25">
      <c r="A640" s="4"/>
      <c r="B640" s="131"/>
      <c r="C640" s="131"/>
      <c r="D640" s="131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/>
      <c r="BF640" s="128"/>
      <c r="BG640" s="128"/>
      <c r="BH640" s="128"/>
      <c r="BI640" s="128"/>
      <c r="BJ640" s="128"/>
      <c r="BK640" s="128"/>
      <c r="BL640" s="128"/>
      <c r="BM640" s="128"/>
      <c r="BN640" s="128"/>
      <c r="BO640" s="128"/>
      <c r="BP640" s="128"/>
      <c r="BQ640" s="128"/>
      <c r="BR640" s="128"/>
      <c r="BS640" s="128"/>
      <c r="BT640" s="128"/>
      <c r="BU640" s="128"/>
      <c r="BV640" s="128"/>
      <c r="BW640" s="128"/>
      <c r="BX640" s="128"/>
      <c r="BY640" s="128"/>
      <c r="BZ640" s="128"/>
      <c r="CA640" s="128"/>
      <c r="CB640" s="128"/>
      <c r="CC640" s="128"/>
      <c r="CD640" s="128"/>
      <c r="CE640" s="128"/>
      <c r="CF640" s="128"/>
      <c r="CG640" s="128"/>
      <c r="CH640" s="128"/>
      <c r="CI640" s="128"/>
      <c r="CJ640" s="128"/>
      <c r="CK640" s="128"/>
      <c r="CL640" s="128"/>
      <c r="CM640" s="128"/>
      <c r="CN640" s="128"/>
      <c r="CO640" s="128"/>
      <c r="CP640" s="128"/>
      <c r="CQ640" s="128"/>
    </row>
    <row r="641" ht="14.25" customHeight="1" spans="1:95" x14ac:dyDescent="0.25">
      <c r="A641" s="4"/>
      <c r="B641" s="131"/>
      <c r="C641" s="131"/>
      <c r="D641" s="131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/>
      <c r="BF641" s="128"/>
      <c r="BG641" s="128"/>
      <c r="BH641" s="128"/>
      <c r="BI641" s="128"/>
      <c r="BJ641" s="128"/>
      <c r="BK641" s="128"/>
      <c r="BL641" s="128"/>
      <c r="BM641" s="128"/>
      <c r="BN641" s="128"/>
      <c r="BO641" s="128"/>
      <c r="BP641" s="128"/>
      <c r="BQ641" s="128"/>
      <c r="BR641" s="128"/>
      <c r="BS641" s="128"/>
      <c r="BT641" s="128"/>
      <c r="BU641" s="128"/>
      <c r="BV641" s="128"/>
      <c r="BW641" s="128"/>
      <c r="BX641" s="128"/>
      <c r="BY641" s="128"/>
      <c r="BZ641" s="128"/>
      <c r="CA641" s="128"/>
      <c r="CB641" s="128"/>
      <c r="CC641" s="128"/>
      <c r="CD641" s="128"/>
      <c r="CE641" s="128"/>
      <c r="CF641" s="128"/>
      <c r="CG641" s="128"/>
      <c r="CH641" s="128"/>
      <c r="CI641" s="128"/>
      <c r="CJ641" s="128"/>
      <c r="CK641" s="128"/>
      <c r="CL641" s="128"/>
      <c r="CM641" s="128"/>
      <c r="CN641" s="128"/>
      <c r="CO641" s="128"/>
      <c r="CP641" s="128"/>
      <c r="CQ641" s="128"/>
    </row>
    <row r="642" ht="14.25" customHeight="1" spans="1:95" x14ac:dyDescent="0.25">
      <c r="A642" s="4"/>
      <c r="B642" s="131"/>
      <c r="C642" s="131"/>
      <c r="D642" s="131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/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  <c r="BP642" s="128"/>
      <c r="BQ642" s="128"/>
      <c r="BR642" s="128"/>
      <c r="BS642" s="128"/>
      <c r="BT642" s="128"/>
      <c r="BU642" s="128"/>
      <c r="BV642" s="128"/>
      <c r="BW642" s="128"/>
      <c r="BX642" s="128"/>
      <c r="BY642" s="128"/>
      <c r="BZ642" s="128"/>
      <c r="CA642" s="128"/>
      <c r="CB642" s="128"/>
      <c r="CC642" s="128"/>
      <c r="CD642" s="128"/>
      <c r="CE642" s="128"/>
      <c r="CF642" s="128"/>
      <c r="CG642" s="128"/>
      <c r="CH642" s="128"/>
      <c r="CI642" s="128"/>
      <c r="CJ642" s="128"/>
      <c r="CK642" s="128"/>
      <c r="CL642" s="128"/>
      <c r="CM642" s="128"/>
      <c r="CN642" s="128"/>
      <c r="CO642" s="128"/>
      <c r="CP642" s="128"/>
      <c r="CQ642" s="128"/>
    </row>
    <row r="643" ht="14.25" customHeight="1" spans="1:95" x14ac:dyDescent="0.25">
      <c r="A643" s="4"/>
      <c r="B643" s="131"/>
      <c r="C643" s="131"/>
      <c r="D643" s="131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  <c r="BP643" s="128"/>
      <c r="BQ643" s="128"/>
      <c r="BR643" s="128"/>
      <c r="BS643" s="128"/>
      <c r="BT643" s="128"/>
      <c r="BU643" s="128"/>
      <c r="BV643" s="128"/>
      <c r="BW643" s="128"/>
      <c r="BX643" s="128"/>
      <c r="BY643" s="128"/>
      <c r="BZ643" s="128"/>
      <c r="CA643" s="128"/>
      <c r="CB643" s="128"/>
      <c r="CC643" s="128"/>
      <c r="CD643" s="128"/>
      <c r="CE643" s="128"/>
      <c r="CF643" s="128"/>
      <c r="CG643" s="128"/>
      <c r="CH643" s="128"/>
      <c r="CI643" s="128"/>
      <c r="CJ643" s="128"/>
      <c r="CK643" s="128"/>
      <c r="CL643" s="128"/>
      <c r="CM643" s="128"/>
      <c r="CN643" s="128"/>
      <c r="CO643" s="128"/>
      <c r="CP643" s="128"/>
      <c r="CQ643" s="128"/>
    </row>
    <row r="644" ht="14.25" customHeight="1" spans="1:95" x14ac:dyDescent="0.25">
      <c r="A644" s="4"/>
      <c r="B644" s="131"/>
      <c r="C644" s="131"/>
      <c r="D644" s="131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  <c r="BP644" s="128"/>
      <c r="BQ644" s="128"/>
      <c r="BR644" s="128"/>
      <c r="BS644" s="128"/>
      <c r="BT644" s="128"/>
      <c r="BU644" s="128"/>
      <c r="BV644" s="128"/>
      <c r="BW644" s="128"/>
      <c r="BX644" s="128"/>
      <c r="BY644" s="128"/>
      <c r="BZ644" s="128"/>
      <c r="CA644" s="128"/>
      <c r="CB644" s="128"/>
      <c r="CC644" s="128"/>
      <c r="CD644" s="128"/>
      <c r="CE644" s="128"/>
      <c r="CF644" s="128"/>
      <c r="CG644" s="128"/>
      <c r="CH644" s="128"/>
      <c r="CI644" s="128"/>
      <c r="CJ644" s="128"/>
      <c r="CK644" s="128"/>
      <c r="CL644" s="128"/>
      <c r="CM644" s="128"/>
      <c r="CN644" s="128"/>
      <c r="CO644" s="128"/>
      <c r="CP644" s="128"/>
      <c r="CQ644" s="128"/>
    </row>
    <row r="645" ht="14.25" customHeight="1" spans="1:95" x14ac:dyDescent="0.25">
      <c r="A645" s="4"/>
      <c r="B645" s="131"/>
      <c r="C645" s="131"/>
      <c r="D645" s="131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  <c r="BP645" s="128"/>
      <c r="BQ645" s="128"/>
      <c r="BR645" s="128"/>
      <c r="BS645" s="128"/>
      <c r="BT645" s="128"/>
      <c r="BU645" s="128"/>
      <c r="BV645" s="128"/>
      <c r="BW645" s="128"/>
      <c r="BX645" s="128"/>
      <c r="BY645" s="128"/>
      <c r="BZ645" s="128"/>
      <c r="CA645" s="128"/>
      <c r="CB645" s="128"/>
      <c r="CC645" s="128"/>
      <c r="CD645" s="128"/>
      <c r="CE645" s="128"/>
      <c r="CF645" s="128"/>
      <c r="CG645" s="128"/>
      <c r="CH645" s="128"/>
      <c r="CI645" s="128"/>
      <c r="CJ645" s="128"/>
      <c r="CK645" s="128"/>
      <c r="CL645" s="128"/>
      <c r="CM645" s="128"/>
      <c r="CN645" s="128"/>
      <c r="CO645" s="128"/>
      <c r="CP645" s="128"/>
      <c r="CQ645" s="128"/>
    </row>
    <row r="646" ht="14.25" customHeight="1" spans="1:95" x14ac:dyDescent="0.25">
      <c r="A646" s="4"/>
      <c r="B646" s="131"/>
      <c r="C646" s="131"/>
      <c r="D646" s="131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  <c r="BP646" s="128"/>
      <c r="BQ646" s="128"/>
      <c r="BR646" s="128"/>
      <c r="BS646" s="128"/>
      <c r="BT646" s="128"/>
      <c r="BU646" s="128"/>
      <c r="BV646" s="128"/>
      <c r="BW646" s="128"/>
      <c r="BX646" s="128"/>
      <c r="BY646" s="128"/>
      <c r="BZ646" s="128"/>
      <c r="CA646" s="128"/>
      <c r="CB646" s="128"/>
      <c r="CC646" s="128"/>
      <c r="CD646" s="128"/>
      <c r="CE646" s="128"/>
      <c r="CF646" s="128"/>
      <c r="CG646" s="128"/>
      <c r="CH646" s="128"/>
      <c r="CI646" s="128"/>
      <c r="CJ646" s="128"/>
      <c r="CK646" s="128"/>
      <c r="CL646" s="128"/>
      <c r="CM646" s="128"/>
      <c r="CN646" s="128"/>
      <c r="CO646" s="128"/>
      <c r="CP646" s="128"/>
      <c r="CQ646" s="128"/>
    </row>
    <row r="647" ht="14.25" customHeight="1" spans="1:95" x14ac:dyDescent="0.25">
      <c r="A647" s="4"/>
      <c r="B647" s="131"/>
      <c r="C647" s="131"/>
      <c r="D647" s="131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  <c r="BP647" s="128"/>
      <c r="BQ647" s="128"/>
      <c r="BR647" s="128"/>
      <c r="BS647" s="128"/>
      <c r="BT647" s="128"/>
      <c r="BU647" s="128"/>
      <c r="BV647" s="128"/>
      <c r="BW647" s="128"/>
      <c r="BX647" s="128"/>
      <c r="BY647" s="128"/>
      <c r="BZ647" s="128"/>
      <c r="CA647" s="128"/>
      <c r="CB647" s="128"/>
      <c r="CC647" s="128"/>
      <c r="CD647" s="128"/>
      <c r="CE647" s="128"/>
      <c r="CF647" s="128"/>
      <c r="CG647" s="128"/>
      <c r="CH647" s="128"/>
      <c r="CI647" s="128"/>
      <c r="CJ647" s="128"/>
      <c r="CK647" s="128"/>
      <c r="CL647" s="128"/>
      <c r="CM647" s="128"/>
      <c r="CN647" s="128"/>
      <c r="CO647" s="128"/>
      <c r="CP647" s="128"/>
      <c r="CQ647" s="128"/>
    </row>
    <row r="648" ht="14.25" customHeight="1" spans="1:95" x14ac:dyDescent="0.25">
      <c r="A648" s="4"/>
      <c r="B648" s="131"/>
      <c r="C648" s="131"/>
      <c r="D648" s="131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  <c r="BP648" s="128"/>
      <c r="BQ648" s="128"/>
      <c r="BR648" s="128"/>
      <c r="BS648" s="128"/>
      <c r="BT648" s="128"/>
      <c r="BU648" s="128"/>
      <c r="BV648" s="128"/>
      <c r="BW648" s="128"/>
      <c r="BX648" s="128"/>
      <c r="BY648" s="128"/>
      <c r="BZ648" s="128"/>
      <c r="CA648" s="128"/>
      <c r="CB648" s="128"/>
      <c r="CC648" s="128"/>
      <c r="CD648" s="128"/>
      <c r="CE648" s="128"/>
      <c r="CF648" s="128"/>
      <c r="CG648" s="128"/>
      <c r="CH648" s="128"/>
      <c r="CI648" s="128"/>
      <c r="CJ648" s="128"/>
      <c r="CK648" s="128"/>
      <c r="CL648" s="128"/>
      <c r="CM648" s="128"/>
      <c r="CN648" s="128"/>
      <c r="CO648" s="128"/>
      <c r="CP648" s="128"/>
      <c r="CQ648" s="128"/>
    </row>
    <row r="649" ht="14.25" customHeight="1" spans="1:95" x14ac:dyDescent="0.25">
      <c r="A649" s="4"/>
      <c r="B649" s="131"/>
      <c r="C649" s="131"/>
      <c r="D649" s="131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  <c r="BP649" s="128"/>
      <c r="BQ649" s="128"/>
      <c r="BR649" s="128"/>
      <c r="BS649" s="128"/>
      <c r="BT649" s="128"/>
      <c r="BU649" s="128"/>
      <c r="BV649" s="128"/>
      <c r="BW649" s="128"/>
      <c r="BX649" s="128"/>
      <c r="BY649" s="128"/>
      <c r="BZ649" s="128"/>
      <c r="CA649" s="128"/>
      <c r="CB649" s="128"/>
      <c r="CC649" s="128"/>
      <c r="CD649" s="128"/>
      <c r="CE649" s="128"/>
      <c r="CF649" s="128"/>
      <c r="CG649" s="128"/>
      <c r="CH649" s="128"/>
      <c r="CI649" s="128"/>
      <c r="CJ649" s="128"/>
      <c r="CK649" s="128"/>
      <c r="CL649" s="128"/>
      <c r="CM649" s="128"/>
      <c r="CN649" s="128"/>
      <c r="CO649" s="128"/>
      <c r="CP649" s="128"/>
      <c r="CQ649" s="128"/>
    </row>
    <row r="650" ht="14.25" customHeight="1" spans="1:95" x14ac:dyDescent="0.25">
      <c r="A650" s="4"/>
      <c r="B650" s="131"/>
      <c r="C650" s="131"/>
      <c r="D650" s="131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  <c r="BP650" s="128"/>
      <c r="BQ650" s="128"/>
      <c r="BR650" s="128"/>
      <c r="BS650" s="128"/>
      <c r="BT650" s="128"/>
      <c r="BU650" s="128"/>
      <c r="BV650" s="128"/>
      <c r="BW650" s="128"/>
      <c r="BX650" s="128"/>
      <c r="BY650" s="128"/>
      <c r="BZ650" s="128"/>
      <c r="CA650" s="128"/>
      <c r="CB650" s="128"/>
      <c r="CC650" s="128"/>
      <c r="CD650" s="128"/>
      <c r="CE650" s="128"/>
      <c r="CF650" s="128"/>
      <c r="CG650" s="128"/>
      <c r="CH650" s="128"/>
      <c r="CI650" s="128"/>
      <c r="CJ650" s="128"/>
      <c r="CK650" s="128"/>
      <c r="CL650" s="128"/>
      <c r="CM650" s="128"/>
      <c r="CN650" s="128"/>
      <c r="CO650" s="128"/>
      <c r="CP650" s="128"/>
      <c r="CQ650" s="128"/>
    </row>
    <row r="651" ht="14.25" customHeight="1" spans="1:95" x14ac:dyDescent="0.25">
      <c r="A651" s="4"/>
      <c r="B651" s="131"/>
      <c r="C651" s="131"/>
      <c r="D651" s="131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/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  <c r="BP651" s="128"/>
      <c r="BQ651" s="128"/>
      <c r="BR651" s="128"/>
      <c r="BS651" s="128"/>
      <c r="BT651" s="128"/>
      <c r="BU651" s="128"/>
      <c r="BV651" s="128"/>
      <c r="BW651" s="128"/>
      <c r="BX651" s="128"/>
      <c r="BY651" s="128"/>
      <c r="BZ651" s="128"/>
      <c r="CA651" s="128"/>
      <c r="CB651" s="128"/>
      <c r="CC651" s="128"/>
      <c r="CD651" s="128"/>
      <c r="CE651" s="128"/>
      <c r="CF651" s="128"/>
      <c r="CG651" s="128"/>
      <c r="CH651" s="128"/>
      <c r="CI651" s="128"/>
      <c r="CJ651" s="128"/>
      <c r="CK651" s="128"/>
      <c r="CL651" s="128"/>
      <c r="CM651" s="128"/>
      <c r="CN651" s="128"/>
      <c r="CO651" s="128"/>
      <c r="CP651" s="128"/>
      <c r="CQ651" s="128"/>
    </row>
    <row r="652" ht="14.25" customHeight="1" spans="1:95" x14ac:dyDescent="0.25">
      <c r="A652" s="4"/>
      <c r="B652" s="131"/>
      <c r="C652" s="131"/>
      <c r="D652" s="131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  <c r="BP652" s="128"/>
      <c r="BQ652" s="128"/>
      <c r="BR652" s="128"/>
      <c r="BS652" s="128"/>
      <c r="BT652" s="128"/>
      <c r="BU652" s="128"/>
      <c r="BV652" s="128"/>
      <c r="BW652" s="128"/>
      <c r="BX652" s="128"/>
      <c r="BY652" s="128"/>
      <c r="BZ652" s="128"/>
      <c r="CA652" s="128"/>
      <c r="CB652" s="128"/>
      <c r="CC652" s="128"/>
      <c r="CD652" s="128"/>
      <c r="CE652" s="128"/>
      <c r="CF652" s="128"/>
      <c r="CG652" s="128"/>
      <c r="CH652" s="128"/>
      <c r="CI652" s="128"/>
      <c r="CJ652" s="128"/>
      <c r="CK652" s="128"/>
      <c r="CL652" s="128"/>
      <c r="CM652" s="128"/>
      <c r="CN652" s="128"/>
      <c r="CO652" s="128"/>
      <c r="CP652" s="128"/>
      <c r="CQ652" s="128"/>
    </row>
    <row r="653" ht="14.25" customHeight="1" spans="1:95" x14ac:dyDescent="0.25">
      <c r="A653" s="4"/>
      <c r="B653" s="131"/>
      <c r="C653" s="131"/>
      <c r="D653" s="131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  <c r="BP653" s="128"/>
      <c r="BQ653" s="128"/>
      <c r="BR653" s="128"/>
      <c r="BS653" s="128"/>
      <c r="BT653" s="128"/>
      <c r="BU653" s="128"/>
      <c r="BV653" s="128"/>
      <c r="BW653" s="128"/>
      <c r="BX653" s="128"/>
      <c r="BY653" s="128"/>
      <c r="BZ653" s="128"/>
      <c r="CA653" s="128"/>
      <c r="CB653" s="128"/>
      <c r="CC653" s="128"/>
      <c r="CD653" s="128"/>
      <c r="CE653" s="128"/>
      <c r="CF653" s="128"/>
      <c r="CG653" s="128"/>
      <c r="CH653" s="128"/>
      <c r="CI653" s="128"/>
      <c r="CJ653" s="128"/>
      <c r="CK653" s="128"/>
      <c r="CL653" s="128"/>
      <c r="CM653" s="128"/>
      <c r="CN653" s="128"/>
      <c r="CO653" s="128"/>
      <c r="CP653" s="128"/>
      <c r="CQ653" s="128"/>
    </row>
    <row r="654" ht="14.25" customHeight="1" spans="1:95" x14ac:dyDescent="0.25">
      <c r="A654" s="4"/>
      <c r="B654" s="131"/>
      <c r="C654" s="131"/>
      <c r="D654" s="131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/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  <c r="BP654" s="128"/>
      <c r="BQ654" s="128"/>
      <c r="BR654" s="128"/>
      <c r="BS654" s="128"/>
      <c r="BT654" s="128"/>
      <c r="BU654" s="128"/>
      <c r="BV654" s="128"/>
      <c r="BW654" s="128"/>
      <c r="BX654" s="128"/>
      <c r="BY654" s="128"/>
      <c r="BZ654" s="128"/>
      <c r="CA654" s="128"/>
      <c r="CB654" s="128"/>
      <c r="CC654" s="128"/>
      <c r="CD654" s="128"/>
      <c r="CE654" s="128"/>
      <c r="CF654" s="128"/>
      <c r="CG654" s="128"/>
      <c r="CH654" s="128"/>
      <c r="CI654" s="128"/>
      <c r="CJ654" s="128"/>
      <c r="CK654" s="128"/>
      <c r="CL654" s="128"/>
      <c r="CM654" s="128"/>
      <c r="CN654" s="128"/>
      <c r="CO654" s="128"/>
      <c r="CP654" s="128"/>
      <c r="CQ654" s="128"/>
    </row>
    <row r="655" ht="14.25" customHeight="1" spans="1:95" x14ac:dyDescent="0.25">
      <c r="A655" s="4"/>
      <c r="B655" s="131"/>
      <c r="C655" s="131"/>
      <c r="D655" s="131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  <c r="BP655" s="128"/>
      <c r="BQ655" s="128"/>
      <c r="BR655" s="128"/>
      <c r="BS655" s="128"/>
      <c r="BT655" s="128"/>
      <c r="BU655" s="128"/>
      <c r="BV655" s="128"/>
      <c r="BW655" s="128"/>
      <c r="BX655" s="128"/>
      <c r="BY655" s="128"/>
      <c r="BZ655" s="128"/>
      <c r="CA655" s="128"/>
      <c r="CB655" s="128"/>
      <c r="CC655" s="128"/>
      <c r="CD655" s="128"/>
      <c r="CE655" s="128"/>
      <c r="CF655" s="128"/>
      <c r="CG655" s="128"/>
      <c r="CH655" s="128"/>
      <c r="CI655" s="128"/>
      <c r="CJ655" s="128"/>
      <c r="CK655" s="128"/>
      <c r="CL655" s="128"/>
      <c r="CM655" s="128"/>
      <c r="CN655" s="128"/>
      <c r="CO655" s="128"/>
      <c r="CP655" s="128"/>
      <c r="CQ655" s="128"/>
    </row>
    <row r="656" ht="14.25" customHeight="1" spans="1:95" x14ac:dyDescent="0.25">
      <c r="A656" s="4"/>
      <c r="B656" s="131"/>
      <c r="C656" s="131"/>
      <c r="D656" s="131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  <c r="BP656" s="128"/>
      <c r="BQ656" s="128"/>
      <c r="BR656" s="128"/>
      <c r="BS656" s="128"/>
      <c r="BT656" s="128"/>
      <c r="BU656" s="128"/>
      <c r="BV656" s="128"/>
      <c r="BW656" s="128"/>
      <c r="BX656" s="128"/>
      <c r="BY656" s="128"/>
      <c r="BZ656" s="128"/>
      <c r="CA656" s="128"/>
      <c r="CB656" s="128"/>
      <c r="CC656" s="128"/>
      <c r="CD656" s="128"/>
      <c r="CE656" s="128"/>
      <c r="CF656" s="128"/>
      <c r="CG656" s="128"/>
      <c r="CH656" s="128"/>
      <c r="CI656" s="128"/>
      <c r="CJ656" s="128"/>
      <c r="CK656" s="128"/>
      <c r="CL656" s="128"/>
      <c r="CM656" s="128"/>
      <c r="CN656" s="128"/>
      <c r="CO656" s="128"/>
      <c r="CP656" s="128"/>
      <c r="CQ656" s="128"/>
    </row>
    <row r="657" ht="14.25" customHeight="1" spans="1:95" x14ac:dyDescent="0.25">
      <c r="A657" s="4"/>
      <c r="B657" s="131"/>
      <c r="C657" s="131"/>
      <c r="D657" s="131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  <c r="BP657" s="128"/>
      <c r="BQ657" s="128"/>
      <c r="BR657" s="128"/>
      <c r="BS657" s="128"/>
      <c r="BT657" s="128"/>
      <c r="BU657" s="128"/>
      <c r="BV657" s="128"/>
      <c r="BW657" s="128"/>
      <c r="BX657" s="128"/>
      <c r="BY657" s="128"/>
      <c r="BZ657" s="128"/>
      <c r="CA657" s="128"/>
      <c r="CB657" s="128"/>
      <c r="CC657" s="128"/>
      <c r="CD657" s="128"/>
      <c r="CE657" s="128"/>
      <c r="CF657" s="128"/>
      <c r="CG657" s="128"/>
      <c r="CH657" s="128"/>
      <c r="CI657" s="128"/>
      <c r="CJ657" s="128"/>
      <c r="CK657" s="128"/>
      <c r="CL657" s="128"/>
      <c r="CM657" s="128"/>
      <c r="CN657" s="128"/>
      <c r="CO657" s="128"/>
      <c r="CP657" s="128"/>
      <c r="CQ657" s="128"/>
    </row>
    <row r="658" ht="14.25" customHeight="1" spans="1:95" x14ac:dyDescent="0.25">
      <c r="A658" s="4"/>
      <c r="B658" s="131"/>
      <c r="C658" s="131"/>
      <c r="D658" s="131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/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  <c r="BP658" s="128"/>
      <c r="BQ658" s="128"/>
      <c r="BR658" s="128"/>
      <c r="BS658" s="128"/>
      <c r="BT658" s="128"/>
      <c r="BU658" s="128"/>
      <c r="BV658" s="128"/>
      <c r="BW658" s="128"/>
      <c r="BX658" s="128"/>
      <c r="BY658" s="128"/>
      <c r="BZ658" s="128"/>
      <c r="CA658" s="128"/>
      <c r="CB658" s="128"/>
      <c r="CC658" s="128"/>
      <c r="CD658" s="128"/>
      <c r="CE658" s="128"/>
      <c r="CF658" s="128"/>
      <c r="CG658" s="128"/>
      <c r="CH658" s="128"/>
      <c r="CI658" s="128"/>
      <c r="CJ658" s="128"/>
      <c r="CK658" s="128"/>
      <c r="CL658" s="128"/>
      <c r="CM658" s="128"/>
      <c r="CN658" s="128"/>
      <c r="CO658" s="128"/>
      <c r="CP658" s="128"/>
      <c r="CQ658" s="128"/>
    </row>
    <row r="659" ht="14.25" customHeight="1" spans="1:95" x14ac:dyDescent="0.25">
      <c r="A659" s="4"/>
      <c r="B659" s="131"/>
      <c r="C659" s="131"/>
      <c r="D659" s="131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  <c r="BP659" s="128"/>
      <c r="BQ659" s="128"/>
      <c r="BR659" s="128"/>
      <c r="BS659" s="128"/>
      <c r="BT659" s="128"/>
      <c r="BU659" s="128"/>
      <c r="BV659" s="128"/>
      <c r="BW659" s="128"/>
      <c r="BX659" s="128"/>
      <c r="BY659" s="128"/>
      <c r="BZ659" s="128"/>
      <c r="CA659" s="128"/>
      <c r="CB659" s="128"/>
      <c r="CC659" s="128"/>
      <c r="CD659" s="128"/>
      <c r="CE659" s="128"/>
      <c r="CF659" s="128"/>
      <c r="CG659" s="128"/>
      <c r="CH659" s="128"/>
      <c r="CI659" s="128"/>
      <c r="CJ659" s="128"/>
      <c r="CK659" s="128"/>
      <c r="CL659" s="128"/>
      <c r="CM659" s="128"/>
      <c r="CN659" s="128"/>
      <c r="CO659" s="128"/>
      <c r="CP659" s="128"/>
      <c r="CQ659" s="128"/>
    </row>
    <row r="660" ht="14.25" customHeight="1" spans="1:95" x14ac:dyDescent="0.25">
      <c r="A660" s="4"/>
      <c r="B660" s="131"/>
      <c r="C660" s="131"/>
      <c r="D660" s="131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  <c r="BP660" s="128"/>
      <c r="BQ660" s="128"/>
      <c r="BR660" s="128"/>
      <c r="BS660" s="128"/>
      <c r="BT660" s="128"/>
      <c r="BU660" s="128"/>
      <c r="BV660" s="128"/>
      <c r="BW660" s="128"/>
      <c r="BX660" s="128"/>
      <c r="BY660" s="128"/>
      <c r="BZ660" s="128"/>
      <c r="CA660" s="128"/>
      <c r="CB660" s="128"/>
      <c r="CC660" s="128"/>
      <c r="CD660" s="128"/>
      <c r="CE660" s="128"/>
      <c r="CF660" s="128"/>
      <c r="CG660" s="128"/>
      <c r="CH660" s="128"/>
      <c r="CI660" s="128"/>
      <c r="CJ660" s="128"/>
      <c r="CK660" s="128"/>
      <c r="CL660" s="128"/>
      <c r="CM660" s="128"/>
      <c r="CN660" s="128"/>
      <c r="CO660" s="128"/>
      <c r="CP660" s="128"/>
      <c r="CQ660" s="128"/>
    </row>
    <row r="661" ht="14.25" customHeight="1" spans="1:95" x14ac:dyDescent="0.25">
      <c r="A661" s="4"/>
      <c r="B661" s="131"/>
      <c r="C661" s="131"/>
      <c r="D661" s="131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/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  <c r="BP661" s="128"/>
      <c r="BQ661" s="128"/>
      <c r="BR661" s="128"/>
      <c r="BS661" s="128"/>
      <c r="BT661" s="128"/>
      <c r="BU661" s="128"/>
      <c r="BV661" s="128"/>
      <c r="BW661" s="128"/>
      <c r="BX661" s="128"/>
      <c r="BY661" s="128"/>
      <c r="BZ661" s="128"/>
      <c r="CA661" s="128"/>
      <c r="CB661" s="128"/>
      <c r="CC661" s="128"/>
      <c r="CD661" s="128"/>
      <c r="CE661" s="128"/>
      <c r="CF661" s="128"/>
      <c r="CG661" s="128"/>
      <c r="CH661" s="128"/>
      <c r="CI661" s="128"/>
      <c r="CJ661" s="128"/>
      <c r="CK661" s="128"/>
      <c r="CL661" s="128"/>
      <c r="CM661" s="128"/>
      <c r="CN661" s="128"/>
      <c r="CO661" s="128"/>
      <c r="CP661" s="128"/>
      <c r="CQ661" s="128"/>
    </row>
    <row r="662" ht="14.25" customHeight="1" spans="1:95" x14ac:dyDescent="0.25">
      <c r="A662" s="4"/>
      <c r="B662" s="131"/>
      <c r="C662" s="131"/>
      <c r="D662" s="131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/>
      <c r="BF662" s="128"/>
      <c r="BG662" s="128"/>
      <c r="BH662" s="128"/>
      <c r="BI662" s="128"/>
      <c r="BJ662" s="128"/>
      <c r="BK662" s="128"/>
      <c r="BL662" s="128"/>
      <c r="BM662" s="128"/>
      <c r="BN662" s="128"/>
      <c r="BO662" s="128"/>
      <c r="BP662" s="128"/>
      <c r="BQ662" s="128"/>
      <c r="BR662" s="128"/>
      <c r="BS662" s="128"/>
      <c r="BT662" s="128"/>
      <c r="BU662" s="128"/>
      <c r="BV662" s="128"/>
      <c r="BW662" s="128"/>
      <c r="BX662" s="128"/>
      <c r="BY662" s="128"/>
      <c r="BZ662" s="128"/>
      <c r="CA662" s="128"/>
      <c r="CB662" s="128"/>
      <c r="CC662" s="128"/>
      <c r="CD662" s="128"/>
      <c r="CE662" s="128"/>
      <c r="CF662" s="128"/>
      <c r="CG662" s="128"/>
      <c r="CH662" s="128"/>
      <c r="CI662" s="128"/>
      <c r="CJ662" s="128"/>
      <c r="CK662" s="128"/>
      <c r="CL662" s="128"/>
      <c r="CM662" s="128"/>
      <c r="CN662" s="128"/>
      <c r="CO662" s="128"/>
      <c r="CP662" s="128"/>
      <c r="CQ662" s="128"/>
    </row>
    <row r="663" ht="14.25" customHeight="1" spans="1:95" x14ac:dyDescent="0.25">
      <c r="A663" s="4"/>
      <c r="B663" s="131"/>
      <c r="C663" s="131"/>
      <c r="D663" s="131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/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  <c r="BP663" s="128"/>
      <c r="BQ663" s="128"/>
      <c r="BR663" s="128"/>
      <c r="BS663" s="128"/>
      <c r="BT663" s="128"/>
      <c r="BU663" s="128"/>
      <c r="BV663" s="128"/>
      <c r="BW663" s="128"/>
      <c r="BX663" s="128"/>
      <c r="BY663" s="128"/>
      <c r="BZ663" s="128"/>
      <c r="CA663" s="128"/>
      <c r="CB663" s="128"/>
      <c r="CC663" s="128"/>
      <c r="CD663" s="128"/>
      <c r="CE663" s="128"/>
      <c r="CF663" s="128"/>
      <c r="CG663" s="128"/>
      <c r="CH663" s="128"/>
      <c r="CI663" s="128"/>
      <c r="CJ663" s="128"/>
      <c r="CK663" s="128"/>
      <c r="CL663" s="128"/>
      <c r="CM663" s="128"/>
      <c r="CN663" s="128"/>
      <c r="CO663" s="128"/>
      <c r="CP663" s="128"/>
      <c r="CQ663" s="128"/>
    </row>
    <row r="664" ht="14.25" customHeight="1" spans="1:95" x14ac:dyDescent="0.25">
      <c r="A664" s="4"/>
      <c r="B664" s="131"/>
      <c r="C664" s="131"/>
      <c r="D664" s="131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/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  <c r="BP664" s="128"/>
      <c r="BQ664" s="128"/>
      <c r="BR664" s="128"/>
      <c r="BS664" s="128"/>
      <c r="BT664" s="128"/>
      <c r="BU664" s="128"/>
      <c r="BV664" s="128"/>
      <c r="BW664" s="128"/>
      <c r="BX664" s="128"/>
      <c r="BY664" s="128"/>
      <c r="BZ664" s="128"/>
      <c r="CA664" s="128"/>
      <c r="CB664" s="128"/>
      <c r="CC664" s="128"/>
      <c r="CD664" s="128"/>
      <c r="CE664" s="128"/>
      <c r="CF664" s="128"/>
      <c r="CG664" s="128"/>
      <c r="CH664" s="128"/>
      <c r="CI664" s="128"/>
      <c r="CJ664" s="128"/>
      <c r="CK664" s="128"/>
      <c r="CL664" s="128"/>
      <c r="CM664" s="128"/>
      <c r="CN664" s="128"/>
      <c r="CO664" s="128"/>
      <c r="CP664" s="128"/>
      <c r="CQ664" s="128"/>
    </row>
    <row r="665" ht="14.25" customHeight="1" spans="1:95" x14ac:dyDescent="0.25">
      <c r="A665" s="4"/>
      <c r="B665" s="131"/>
      <c r="C665" s="131"/>
      <c r="D665" s="131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/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  <c r="BP665" s="128"/>
      <c r="BQ665" s="128"/>
      <c r="BR665" s="128"/>
      <c r="BS665" s="128"/>
      <c r="BT665" s="128"/>
      <c r="BU665" s="128"/>
      <c r="BV665" s="128"/>
      <c r="BW665" s="128"/>
      <c r="BX665" s="128"/>
      <c r="BY665" s="128"/>
      <c r="BZ665" s="128"/>
      <c r="CA665" s="128"/>
      <c r="CB665" s="128"/>
      <c r="CC665" s="128"/>
      <c r="CD665" s="128"/>
      <c r="CE665" s="128"/>
      <c r="CF665" s="128"/>
      <c r="CG665" s="128"/>
      <c r="CH665" s="128"/>
      <c r="CI665" s="128"/>
      <c r="CJ665" s="128"/>
      <c r="CK665" s="128"/>
      <c r="CL665" s="128"/>
      <c r="CM665" s="128"/>
      <c r="CN665" s="128"/>
      <c r="CO665" s="128"/>
      <c r="CP665" s="128"/>
      <c r="CQ665" s="128"/>
    </row>
    <row r="666" ht="14.25" customHeight="1" spans="1:95" x14ac:dyDescent="0.25">
      <c r="A666" s="4"/>
      <c r="B666" s="131"/>
      <c r="C666" s="131"/>
      <c r="D666" s="131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/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  <c r="BP666" s="128"/>
      <c r="BQ666" s="128"/>
      <c r="BR666" s="128"/>
      <c r="BS666" s="128"/>
      <c r="BT666" s="128"/>
      <c r="BU666" s="128"/>
      <c r="BV666" s="128"/>
      <c r="BW666" s="128"/>
      <c r="BX666" s="128"/>
      <c r="BY666" s="128"/>
      <c r="BZ666" s="128"/>
      <c r="CA666" s="128"/>
      <c r="CB666" s="128"/>
      <c r="CC666" s="128"/>
      <c r="CD666" s="128"/>
      <c r="CE666" s="128"/>
      <c r="CF666" s="128"/>
      <c r="CG666" s="128"/>
      <c r="CH666" s="128"/>
      <c r="CI666" s="128"/>
      <c r="CJ666" s="128"/>
      <c r="CK666" s="128"/>
      <c r="CL666" s="128"/>
      <c r="CM666" s="128"/>
      <c r="CN666" s="128"/>
      <c r="CO666" s="128"/>
      <c r="CP666" s="128"/>
      <c r="CQ666" s="128"/>
    </row>
    <row r="667" ht="14.25" customHeight="1" spans="1:95" x14ac:dyDescent="0.25">
      <c r="A667" s="4"/>
      <c r="B667" s="131"/>
      <c r="C667" s="131"/>
      <c r="D667" s="131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  <c r="BP667" s="128"/>
      <c r="BQ667" s="128"/>
      <c r="BR667" s="128"/>
      <c r="BS667" s="128"/>
      <c r="BT667" s="128"/>
      <c r="BU667" s="128"/>
      <c r="BV667" s="128"/>
      <c r="BW667" s="128"/>
      <c r="BX667" s="128"/>
      <c r="BY667" s="128"/>
      <c r="BZ667" s="128"/>
      <c r="CA667" s="128"/>
      <c r="CB667" s="128"/>
      <c r="CC667" s="128"/>
      <c r="CD667" s="128"/>
      <c r="CE667" s="128"/>
      <c r="CF667" s="128"/>
      <c r="CG667" s="128"/>
      <c r="CH667" s="128"/>
      <c r="CI667" s="128"/>
      <c r="CJ667" s="128"/>
      <c r="CK667" s="128"/>
      <c r="CL667" s="128"/>
      <c r="CM667" s="128"/>
      <c r="CN667" s="128"/>
      <c r="CO667" s="128"/>
      <c r="CP667" s="128"/>
      <c r="CQ667" s="128"/>
    </row>
    <row r="668" ht="14.25" customHeight="1" spans="1:95" x14ac:dyDescent="0.25">
      <c r="A668" s="4"/>
      <c r="B668" s="131"/>
      <c r="C668" s="131"/>
      <c r="D668" s="131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/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  <c r="BP668" s="128"/>
      <c r="BQ668" s="128"/>
      <c r="BR668" s="128"/>
      <c r="BS668" s="128"/>
      <c r="BT668" s="128"/>
      <c r="BU668" s="128"/>
      <c r="BV668" s="128"/>
      <c r="BW668" s="128"/>
      <c r="BX668" s="128"/>
      <c r="BY668" s="128"/>
      <c r="BZ668" s="128"/>
      <c r="CA668" s="128"/>
      <c r="CB668" s="128"/>
      <c r="CC668" s="128"/>
      <c r="CD668" s="128"/>
      <c r="CE668" s="128"/>
      <c r="CF668" s="128"/>
      <c r="CG668" s="128"/>
      <c r="CH668" s="128"/>
      <c r="CI668" s="128"/>
      <c r="CJ668" s="128"/>
      <c r="CK668" s="128"/>
      <c r="CL668" s="128"/>
      <c r="CM668" s="128"/>
      <c r="CN668" s="128"/>
      <c r="CO668" s="128"/>
      <c r="CP668" s="128"/>
      <c r="CQ668" s="128"/>
    </row>
    <row r="669" ht="14.25" customHeight="1" spans="1:95" x14ac:dyDescent="0.25">
      <c r="A669" s="4"/>
      <c r="B669" s="131"/>
      <c r="C669" s="131"/>
      <c r="D669" s="131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/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  <c r="BP669" s="128"/>
      <c r="BQ669" s="128"/>
      <c r="BR669" s="128"/>
      <c r="BS669" s="128"/>
      <c r="BT669" s="128"/>
      <c r="BU669" s="128"/>
      <c r="BV669" s="128"/>
      <c r="BW669" s="128"/>
      <c r="BX669" s="128"/>
      <c r="BY669" s="128"/>
      <c r="BZ669" s="128"/>
      <c r="CA669" s="128"/>
      <c r="CB669" s="128"/>
      <c r="CC669" s="128"/>
      <c r="CD669" s="128"/>
      <c r="CE669" s="128"/>
      <c r="CF669" s="128"/>
      <c r="CG669" s="128"/>
      <c r="CH669" s="128"/>
      <c r="CI669" s="128"/>
      <c r="CJ669" s="128"/>
      <c r="CK669" s="128"/>
      <c r="CL669" s="128"/>
      <c r="CM669" s="128"/>
      <c r="CN669" s="128"/>
      <c r="CO669" s="128"/>
      <c r="CP669" s="128"/>
      <c r="CQ669" s="128"/>
    </row>
    <row r="670" ht="14.25" customHeight="1" spans="1:95" x14ac:dyDescent="0.25">
      <c r="A670" s="4"/>
      <c r="B670" s="131"/>
      <c r="C670" s="131"/>
      <c r="D670" s="131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/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  <c r="BP670" s="128"/>
      <c r="BQ670" s="128"/>
      <c r="BR670" s="128"/>
      <c r="BS670" s="128"/>
      <c r="BT670" s="128"/>
      <c r="BU670" s="128"/>
      <c r="BV670" s="128"/>
      <c r="BW670" s="128"/>
      <c r="BX670" s="128"/>
      <c r="BY670" s="128"/>
      <c r="BZ670" s="128"/>
      <c r="CA670" s="128"/>
      <c r="CB670" s="128"/>
      <c r="CC670" s="128"/>
      <c r="CD670" s="128"/>
      <c r="CE670" s="128"/>
      <c r="CF670" s="128"/>
      <c r="CG670" s="128"/>
      <c r="CH670" s="128"/>
      <c r="CI670" s="128"/>
      <c r="CJ670" s="128"/>
      <c r="CK670" s="128"/>
      <c r="CL670" s="128"/>
      <c r="CM670" s="128"/>
      <c r="CN670" s="128"/>
      <c r="CO670" s="128"/>
      <c r="CP670" s="128"/>
      <c r="CQ670" s="128"/>
    </row>
    <row r="671" ht="14.25" customHeight="1" spans="1:95" x14ac:dyDescent="0.25">
      <c r="A671" s="4"/>
      <c r="B671" s="131"/>
      <c r="C671" s="131"/>
      <c r="D671" s="131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/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  <c r="BP671" s="128"/>
      <c r="BQ671" s="128"/>
      <c r="BR671" s="128"/>
      <c r="BS671" s="128"/>
      <c r="BT671" s="128"/>
      <c r="BU671" s="128"/>
      <c r="BV671" s="128"/>
      <c r="BW671" s="128"/>
      <c r="BX671" s="128"/>
      <c r="BY671" s="128"/>
      <c r="BZ671" s="128"/>
      <c r="CA671" s="128"/>
      <c r="CB671" s="128"/>
      <c r="CC671" s="128"/>
      <c r="CD671" s="128"/>
      <c r="CE671" s="128"/>
      <c r="CF671" s="128"/>
      <c r="CG671" s="128"/>
      <c r="CH671" s="128"/>
      <c r="CI671" s="128"/>
      <c r="CJ671" s="128"/>
      <c r="CK671" s="128"/>
      <c r="CL671" s="128"/>
      <c r="CM671" s="128"/>
      <c r="CN671" s="128"/>
      <c r="CO671" s="128"/>
      <c r="CP671" s="128"/>
      <c r="CQ671" s="128"/>
    </row>
    <row r="672" ht="14.25" customHeight="1" spans="1:95" x14ac:dyDescent="0.25">
      <c r="A672" s="4"/>
      <c r="B672" s="131"/>
      <c r="C672" s="131"/>
      <c r="D672" s="131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/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  <c r="BP672" s="128"/>
      <c r="BQ672" s="128"/>
      <c r="BR672" s="128"/>
      <c r="BS672" s="128"/>
      <c r="BT672" s="128"/>
      <c r="BU672" s="128"/>
      <c r="BV672" s="128"/>
      <c r="BW672" s="128"/>
      <c r="BX672" s="128"/>
      <c r="BY672" s="128"/>
      <c r="BZ672" s="128"/>
      <c r="CA672" s="128"/>
      <c r="CB672" s="128"/>
      <c r="CC672" s="128"/>
      <c r="CD672" s="128"/>
      <c r="CE672" s="128"/>
      <c r="CF672" s="128"/>
      <c r="CG672" s="128"/>
      <c r="CH672" s="128"/>
      <c r="CI672" s="128"/>
      <c r="CJ672" s="128"/>
      <c r="CK672" s="128"/>
      <c r="CL672" s="128"/>
      <c r="CM672" s="128"/>
      <c r="CN672" s="128"/>
      <c r="CO672" s="128"/>
      <c r="CP672" s="128"/>
      <c r="CQ672" s="128"/>
    </row>
    <row r="673" ht="14.25" customHeight="1" spans="1:95" x14ac:dyDescent="0.25">
      <c r="A673" s="4"/>
      <c r="B673" s="131"/>
      <c r="C673" s="131"/>
      <c r="D673" s="131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  <c r="BP673" s="128"/>
      <c r="BQ673" s="128"/>
      <c r="BR673" s="128"/>
      <c r="BS673" s="128"/>
      <c r="BT673" s="128"/>
      <c r="BU673" s="128"/>
      <c r="BV673" s="128"/>
      <c r="BW673" s="128"/>
      <c r="BX673" s="128"/>
      <c r="BY673" s="128"/>
      <c r="BZ673" s="128"/>
      <c r="CA673" s="128"/>
      <c r="CB673" s="128"/>
      <c r="CC673" s="128"/>
      <c r="CD673" s="128"/>
      <c r="CE673" s="128"/>
      <c r="CF673" s="128"/>
      <c r="CG673" s="128"/>
      <c r="CH673" s="128"/>
      <c r="CI673" s="128"/>
      <c r="CJ673" s="128"/>
      <c r="CK673" s="128"/>
      <c r="CL673" s="128"/>
      <c r="CM673" s="128"/>
      <c r="CN673" s="128"/>
      <c r="CO673" s="128"/>
      <c r="CP673" s="128"/>
      <c r="CQ673" s="128"/>
    </row>
    <row r="674" ht="14.25" customHeight="1" spans="1:95" x14ac:dyDescent="0.25">
      <c r="A674" s="4"/>
      <c r="B674" s="131"/>
      <c r="C674" s="131"/>
      <c r="D674" s="131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  <c r="BP674" s="128"/>
      <c r="BQ674" s="128"/>
      <c r="BR674" s="128"/>
      <c r="BS674" s="128"/>
      <c r="BT674" s="128"/>
      <c r="BU674" s="128"/>
      <c r="BV674" s="128"/>
      <c r="BW674" s="128"/>
      <c r="BX674" s="128"/>
      <c r="BY674" s="128"/>
      <c r="BZ674" s="128"/>
      <c r="CA674" s="128"/>
      <c r="CB674" s="128"/>
      <c r="CC674" s="128"/>
      <c r="CD674" s="128"/>
      <c r="CE674" s="128"/>
      <c r="CF674" s="128"/>
      <c r="CG674" s="128"/>
      <c r="CH674" s="128"/>
      <c r="CI674" s="128"/>
      <c r="CJ674" s="128"/>
      <c r="CK674" s="128"/>
      <c r="CL674" s="128"/>
      <c r="CM674" s="128"/>
      <c r="CN674" s="128"/>
      <c r="CO674" s="128"/>
      <c r="CP674" s="128"/>
      <c r="CQ674" s="128"/>
    </row>
    <row r="675" ht="14.25" customHeight="1" spans="1:95" x14ac:dyDescent="0.25">
      <c r="A675" s="4"/>
      <c r="B675" s="131"/>
      <c r="C675" s="131"/>
      <c r="D675" s="131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  <c r="BP675" s="128"/>
      <c r="BQ675" s="128"/>
      <c r="BR675" s="128"/>
      <c r="BS675" s="128"/>
      <c r="BT675" s="128"/>
      <c r="BU675" s="128"/>
      <c r="BV675" s="128"/>
      <c r="BW675" s="128"/>
      <c r="BX675" s="128"/>
      <c r="BY675" s="128"/>
      <c r="BZ675" s="128"/>
      <c r="CA675" s="128"/>
      <c r="CB675" s="128"/>
      <c r="CC675" s="128"/>
      <c r="CD675" s="128"/>
      <c r="CE675" s="128"/>
      <c r="CF675" s="128"/>
      <c r="CG675" s="128"/>
      <c r="CH675" s="128"/>
      <c r="CI675" s="128"/>
      <c r="CJ675" s="128"/>
      <c r="CK675" s="128"/>
      <c r="CL675" s="128"/>
      <c r="CM675" s="128"/>
      <c r="CN675" s="128"/>
      <c r="CO675" s="128"/>
      <c r="CP675" s="128"/>
      <c r="CQ675" s="128"/>
    </row>
    <row r="676" ht="14.25" customHeight="1" spans="1:95" x14ac:dyDescent="0.25">
      <c r="A676" s="4"/>
      <c r="B676" s="131"/>
      <c r="C676" s="131"/>
      <c r="D676" s="131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  <c r="BP676" s="128"/>
      <c r="BQ676" s="128"/>
      <c r="BR676" s="128"/>
      <c r="BS676" s="128"/>
      <c r="BT676" s="128"/>
      <c r="BU676" s="128"/>
      <c r="BV676" s="128"/>
      <c r="BW676" s="128"/>
      <c r="BX676" s="128"/>
      <c r="BY676" s="128"/>
      <c r="BZ676" s="128"/>
      <c r="CA676" s="128"/>
      <c r="CB676" s="128"/>
      <c r="CC676" s="128"/>
      <c r="CD676" s="128"/>
      <c r="CE676" s="128"/>
      <c r="CF676" s="128"/>
      <c r="CG676" s="128"/>
      <c r="CH676" s="128"/>
      <c r="CI676" s="128"/>
      <c r="CJ676" s="128"/>
      <c r="CK676" s="128"/>
      <c r="CL676" s="128"/>
      <c r="CM676" s="128"/>
      <c r="CN676" s="128"/>
      <c r="CO676" s="128"/>
      <c r="CP676" s="128"/>
      <c r="CQ676" s="128"/>
    </row>
    <row r="677" ht="14.25" customHeight="1" spans="1:95" x14ac:dyDescent="0.25">
      <c r="A677" s="4"/>
      <c r="B677" s="131"/>
      <c r="C677" s="131"/>
      <c r="D677" s="131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  <c r="BP677" s="128"/>
      <c r="BQ677" s="128"/>
      <c r="BR677" s="128"/>
      <c r="BS677" s="128"/>
      <c r="BT677" s="128"/>
      <c r="BU677" s="128"/>
      <c r="BV677" s="128"/>
      <c r="BW677" s="128"/>
      <c r="BX677" s="128"/>
      <c r="BY677" s="128"/>
      <c r="BZ677" s="128"/>
      <c r="CA677" s="128"/>
      <c r="CB677" s="128"/>
      <c r="CC677" s="128"/>
      <c r="CD677" s="128"/>
      <c r="CE677" s="128"/>
      <c r="CF677" s="128"/>
      <c r="CG677" s="128"/>
      <c r="CH677" s="128"/>
      <c r="CI677" s="128"/>
      <c r="CJ677" s="128"/>
      <c r="CK677" s="128"/>
      <c r="CL677" s="128"/>
      <c r="CM677" s="128"/>
      <c r="CN677" s="128"/>
      <c r="CO677" s="128"/>
      <c r="CP677" s="128"/>
      <c r="CQ677" s="128"/>
    </row>
    <row r="678" ht="14.25" customHeight="1" spans="1:95" x14ac:dyDescent="0.25">
      <c r="A678" s="4"/>
      <c r="B678" s="131"/>
      <c r="C678" s="131"/>
      <c r="D678" s="131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  <c r="BP678" s="128"/>
      <c r="BQ678" s="128"/>
      <c r="BR678" s="128"/>
      <c r="BS678" s="128"/>
      <c r="BT678" s="128"/>
      <c r="BU678" s="128"/>
      <c r="BV678" s="128"/>
      <c r="BW678" s="128"/>
      <c r="BX678" s="128"/>
      <c r="BY678" s="128"/>
      <c r="BZ678" s="128"/>
      <c r="CA678" s="128"/>
      <c r="CB678" s="128"/>
      <c r="CC678" s="128"/>
      <c r="CD678" s="128"/>
      <c r="CE678" s="128"/>
      <c r="CF678" s="128"/>
      <c r="CG678" s="128"/>
      <c r="CH678" s="128"/>
      <c r="CI678" s="128"/>
      <c r="CJ678" s="128"/>
      <c r="CK678" s="128"/>
      <c r="CL678" s="128"/>
      <c r="CM678" s="128"/>
      <c r="CN678" s="128"/>
      <c r="CO678" s="128"/>
      <c r="CP678" s="128"/>
      <c r="CQ678" s="128"/>
    </row>
    <row r="679" ht="14.25" customHeight="1" spans="1:95" x14ac:dyDescent="0.25">
      <c r="A679" s="4"/>
      <c r="B679" s="131"/>
      <c r="C679" s="131"/>
      <c r="D679" s="131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/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  <c r="BP679" s="128"/>
      <c r="BQ679" s="128"/>
      <c r="BR679" s="128"/>
      <c r="BS679" s="128"/>
      <c r="BT679" s="128"/>
      <c r="BU679" s="128"/>
      <c r="BV679" s="128"/>
      <c r="BW679" s="128"/>
      <c r="BX679" s="128"/>
      <c r="BY679" s="128"/>
      <c r="BZ679" s="128"/>
      <c r="CA679" s="128"/>
      <c r="CB679" s="128"/>
      <c r="CC679" s="128"/>
      <c r="CD679" s="128"/>
      <c r="CE679" s="128"/>
      <c r="CF679" s="128"/>
      <c r="CG679" s="128"/>
      <c r="CH679" s="128"/>
      <c r="CI679" s="128"/>
      <c r="CJ679" s="128"/>
      <c r="CK679" s="128"/>
      <c r="CL679" s="128"/>
      <c r="CM679" s="128"/>
      <c r="CN679" s="128"/>
      <c r="CO679" s="128"/>
      <c r="CP679" s="128"/>
      <c r="CQ679" s="128"/>
    </row>
    <row r="680" ht="14.25" customHeight="1" spans="1:95" x14ac:dyDescent="0.25">
      <c r="A680" s="4"/>
      <c r="B680" s="131"/>
      <c r="C680" s="131"/>
      <c r="D680" s="131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/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  <c r="BP680" s="128"/>
      <c r="BQ680" s="128"/>
      <c r="BR680" s="128"/>
      <c r="BS680" s="128"/>
      <c r="BT680" s="128"/>
      <c r="BU680" s="128"/>
      <c r="BV680" s="128"/>
      <c r="BW680" s="128"/>
      <c r="BX680" s="128"/>
      <c r="BY680" s="128"/>
      <c r="BZ680" s="128"/>
      <c r="CA680" s="128"/>
      <c r="CB680" s="128"/>
      <c r="CC680" s="128"/>
      <c r="CD680" s="128"/>
      <c r="CE680" s="128"/>
      <c r="CF680" s="128"/>
      <c r="CG680" s="128"/>
      <c r="CH680" s="128"/>
      <c r="CI680" s="128"/>
      <c r="CJ680" s="128"/>
      <c r="CK680" s="128"/>
      <c r="CL680" s="128"/>
      <c r="CM680" s="128"/>
      <c r="CN680" s="128"/>
      <c r="CO680" s="128"/>
      <c r="CP680" s="128"/>
      <c r="CQ680" s="128"/>
    </row>
    <row r="681" ht="14.25" customHeight="1" spans="1:95" x14ac:dyDescent="0.25">
      <c r="A681" s="4"/>
      <c r="B681" s="131"/>
      <c r="C681" s="131"/>
      <c r="D681" s="131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/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  <c r="BP681" s="128"/>
      <c r="BQ681" s="128"/>
      <c r="BR681" s="128"/>
      <c r="BS681" s="128"/>
      <c r="BT681" s="128"/>
      <c r="BU681" s="128"/>
      <c r="BV681" s="128"/>
      <c r="BW681" s="128"/>
      <c r="BX681" s="128"/>
      <c r="BY681" s="128"/>
      <c r="BZ681" s="128"/>
      <c r="CA681" s="128"/>
      <c r="CB681" s="128"/>
      <c r="CC681" s="128"/>
      <c r="CD681" s="128"/>
      <c r="CE681" s="128"/>
      <c r="CF681" s="128"/>
      <c r="CG681" s="128"/>
      <c r="CH681" s="128"/>
      <c r="CI681" s="128"/>
      <c r="CJ681" s="128"/>
      <c r="CK681" s="128"/>
      <c r="CL681" s="128"/>
      <c r="CM681" s="128"/>
      <c r="CN681" s="128"/>
      <c r="CO681" s="128"/>
      <c r="CP681" s="128"/>
      <c r="CQ681" s="128"/>
    </row>
    <row r="682" ht="14.25" customHeight="1" spans="1:95" x14ac:dyDescent="0.25">
      <c r="A682" s="4"/>
      <c r="B682" s="131"/>
      <c r="C682" s="131"/>
      <c r="D682" s="131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  <c r="BP682" s="128"/>
      <c r="BQ682" s="128"/>
      <c r="BR682" s="128"/>
      <c r="BS682" s="128"/>
      <c r="BT682" s="128"/>
      <c r="BU682" s="128"/>
      <c r="BV682" s="128"/>
      <c r="BW682" s="128"/>
      <c r="BX682" s="128"/>
      <c r="BY682" s="128"/>
      <c r="BZ682" s="128"/>
      <c r="CA682" s="128"/>
      <c r="CB682" s="128"/>
      <c r="CC682" s="128"/>
      <c r="CD682" s="128"/>
      <c r="CE682" s="128"/>
      <c r="CF682" s="128"/>
      <c r="CG682" s="128"/>
      <c r="CH682" s="128"/>
      <c r="CI682" s="128"/>
      <c r="CJ682" s="128"/>
      <c r="CK682" s="128"/>
      <c r="CL682" s="128"/>
      <c r="CM682" s="128"/>
      <c r="CN682" s="128"/>
      <c r="CO682" s="128"/>
      <c r="CP682" s="128"/>
      <c r="CQ682" s="128"/>
    </row>
    <row r="683" ht="14.25" customHeight="1" spans="1:95" x14ac:dyDescent="0.25">
      <c r="A683" s="4"/>
      <c r="B683" s="131"/>
      <c r="C683" s="131"/>
      <c r="D683" s="131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  <c r="BP683" s="128"/>
      <c r="BQ683" s="128"/>
      <c r="BR683" s="128"/>
      <c r="BS683" s="128"/>
      <c r="BT683" s="128"/>
      <c r="BU683" s="128"/>
      <c r="BV683" s="128"/>
      <c r="BW683" s="128"/>
      <c r="BX683" s="128"/>
      <c r="BY683" s="128"/>
      <c r="BZ683" s="128"/>
      <c r="CA683" s="128"/>
      <c r="CB683" s="128"/>
      <c r="CC683" s="128"/>
      <c r="CD683" s="128"/>
      <c r="CE683" s="128"/>
      <c r="CF683" s="128"/>
      <c r="CG683" s="128"/>
      <c r="CH683" s="128"/>
      <c r="CI683" s="128"/>
      <c r="CJ683" s="128"/>
      <c r="CK683" s="128"/>
      <c r="CL683" s="128"/>
      <c r="CM683" s="128"/>
      <c r="CN683" s="128"/>
      <c r="CO683" s="128"/>
      <c r="CP683" s="128"/>
      <c r="CQ683" s="128"/>
    </row>
    <row r="684" ht="14.25" customHeight="1" spans="1:95" x14ac:dyDescent="0.25">
      <c r="A684" s="4"/>
      <c r="B684" s="131"/>
      <c r="C684" s="131"/>
      <c r="D684" s="131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/>
      <c r="BF684" s="128"/>
      <c r="BG684" s="128"/>
      <c r="BH684" s="128"/>
      <c r="BI684" s="128"/>
      <c r="BJ684" s="128"/>
      <c r="BK684" s="128"/>
      <c r="BL684" s="128"/>
      <c r="BM684" s="128"/>
      <c r="BN684" s="128"/>
      <c r="BO684" s="128"/>
      <c r="BP684" s="128"/>
      <c r="BQ684" s="128"/>
      <c r="BR684" s="128"/>
      <c r="BS684" s="128"/>
      <c r="BT684" s="128"/>
      <c r="BU684" s="128"/>
      <c r="BV684" s="128"/>
      <c r="BW684" s="128"/>
      <c r="BX684" s="128"/>
      <c r="BY684" s="128"/>
      <c r="BZ684" s="128"/>
      <c r="CA684" s="128"/>
      <c r="CB684" s="128"/>
      <c r="CC684" s="128"/>
      <c r="CD684" s="128"/>
      <c r="CE684" s="128"/>
      <c r="CF684" s="128"/>
      <c r="CG684" s="128"/>
      <c r="CH684" s="128"/>
      <c r="CI684" s="128"/>
      <c r="CJ684" s="128"/>
      <c r="CK684" s="128"/>
      <c r="CL684" s="128"/>
      <c r="CM684" s="128"/>
      <c r="CN684" s="128"/>
      <c r="CO684" s="128"/>
      <c r="CP684" s="128"/>
      <c r="CQ684" s="128"/>
    </row>
    <row r="685" ht="14.25" customHeight="1" spans="1:95" x14ac:dyDescent="0.25">
      <c r="A685" s="4"/>
      <c r="B685" s="131"/>
      <c r="C685" s="131"/>
      <c r="D685" s="131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/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/>
      <c r="BI685" s="128"/>
      <c r="BJ685" s="128"/>
      <c r="BK685" s="128"/>
      <c r="BL685" s="128"/>
      <c r="BM685" s="128"/>
      <c r="BN685" s="128"/>
      <c r="BO685" s="128"/>
      <c r="BP685" s="128"/>
      <c r="BQ685" s="128"/>
      <c r="BR685" s="128"/>
      <c r="BS685" s="128"/>
      <c r="BT685" s="128"/>
      <c r="BU685" s="128"/>
      <c r="BV685" s="128"/>
      <c r="BW685" s="128"/>
      <c r="BX685" s="128"/>
      <c r="BY685" s="128"/>
      <c r="BZ685" s="128"/>
      <c r="CA685" s="128"/>
      <c r="CB685" s="128"/>
      <c r="CC685" s="128"/>
      <c r="CD685" s="128"/>
      <c r="CE685" s="128"/>
      <c r="CF685" s="128"/>
      <c r="CG685" s="128"/>
      <c r="CH685" s="128"/>
      <c r="CI685" s="128"/>
      <c r="CJ685" s="128"/>
      <c r="CK685" s="128"/>
      <c r="CL685" s="128"/>
      <c r="CM685" s="128"/>
      <c r="CN685" s="128"/>
      <c r="CO685" s="128"/>
      <c r="CP685" s="128"/>
      <c r="CQ685" s="128"/>
    </row>
    <row r="686" ht="14.25" customHeight="1" spans="1:95" x14ac:dyDescent="0.25">
      <c r="A686" s="4"/>
      <c r="B686" s="131"/>
      <c r="C686" s="131"/>
      <c r="D686" s="131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  <c r="BP686" s="128"/>
      <c r="BQ686" s="128"/>
      <c r="BR686" s="128"/>
      <c r="BS686" s="128"/>
      <c r="BT686" s="128"/>
      <c r="BU686" s="128"/>
      <c r="BV686" s="128"/>
      <c r="BW686" s="128"/>
      <c r="BX686" s="128"/>
      <c r="BY686" s="128"/>
      <c r="BZ686" s="128"/>
      <c r="CA686" s="128"/>
      <c r="CB686" s="128"/>
      <c r="CC686" s="128"/>
      <c r="CD686" s="128"/>
      <c r="CE686" s="128"/>
      <c r="CF686" s="128"/>
      <c r="CG686" s="128"/>
      <c r="CH686" s="128"/>
      <c r="CI686" s="128"/>
      <c r="CJ686" s="128"/>
      <c r="CK686" s="128"/>
      <c r="CL686" s="128"/>
      <c r="CM686" s="128"/>
      <c r="CN686" s="128"/>
      <c r="CO686" s="128"/>
      <c r="CP686" s="128"/>
      <c r="CQ686" s="128"/>
    </row>
    <row r="687" ht="14.25" customHeight="1" spans="1:95" x14ac:dyDescent="0.25">
      <c r="A687" s="4"/>
      <c r="B687" s="131"/>
      <c r="C687" s="131"/>
      <c r="D687" s="131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/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  <c r="BP687" s="128"/>
      <c r="BQ687" s="128"/>
      <c r="BR687" s="128"/>
      <c r="BS687" s="128"/>
      <c r="BT687" s="128"/>
      <c r="BU687" s="128"/>
      <c r="BV687" s="128"/>
      <c r="BW687" s="128"/>
      <c r="BX687" s="128"/>
      <c r="BY687" s="128"/>
      <c r="BZ687" s="128"/>
      <c r="CA687" s="128"/>
      <c r="CB687" s="128"/>
      <c r="CC687" s="128"/>
      <c r="CD687" s="128"/>
      <c r="CE687" s="128"/>
      <c r="CF687" s="128"/>
      <c r="CG687" s="128"/>
      <c r="CH687" s="128"/>
      <c r="CI687" s="128"/>
      <c r="CJ687" s="128"/>
      <c r="CK687" s="128"/>
      <c r="CL687" s="128"/>
      <c r="CM687" s="128"/>
      <c r="CN687" s="128"/>
      <c r="CO687" s="128"/>
      <c r="CP687" s="128"/>
      <c r="CQ687" s="128"/>
    </row>
    <row r="688" ht="14.25" customHeight="1" spans="1:95" x14ac:dyDescent="0.25">
      <c r="A688" s="4"/>
      <c r="B688" s="131"/>
      <c r="C688" s="131"/>
      <c r="D688" s="131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  <c r="BP688" s="128"/>
      <c r="BQ688" s="128"/>
      <c r="BR688" s="128"/>
      <c r="BS688" s="128"/>
      <c r="BT688" s="128"/>
      <c r="BU688" s="128"/>
      <c r="BV688" s="128"/>
      <c r="BW688" s="128"/>
      <c r="BX688" s="128"/>
      <c r="BY688" s="128"/>
      <c r="BZ688" s="128"/>
      <c r="CA688" s="128"/>
      <c r="CB688" s="128"/>
      <c r="CC688" s="128"/>
      <c r="CD688" s="128"/>
      <c r="CE688" s="128"/>
      <c r="CF688" s="128"/>
      <c r="CG688" s="128"/>
      <c r="CH688" s="128"/>
      <c r="CI688" s="128"/>
      <c r="CJ688" s="128"/>
      <c r="CK688" s="128"/>
      <c r="CL688" s="128"/>
      <c r="CM688" s="128"/>
      <c r="CN688" s="128"/>
      <c r="CO688" s="128"/>
      <c r="CP688" s="128"/>
      <c r="CQ688" s="128"/>
    </row>
    <row r="689" ht="14.25" customHeight="1" spans="1:95" x14ac:dyDescent="0.25">
      <c r="A689" s="4"/>
      <c r="B689" s="131"/>
      <c r="C689" s="131"/>
      <c r="D689" s="131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  <c r="BP689" s="128"/>
      <c r="BQ689" s="128"/>
      <c r="BR689" s="128"/>
      <c r="BS689" s="128"/>
      <c r="BT689" s="128"/>
      <c r="BU689" s="128"/>
      <c r="BV689" s="128"/>
      <c r="BW689" s="128"/>
      <c r="BX689" s="128"/>
      <c r="BY689" s="128"/>
      <c r="BZ689" s="128"/>
      <c r="CA689" s="128"/>
      <c r="CB689" s="128"/>
      <c r="CC689" s="128"/>
      <c r="CD689" s="128"/>
      <c r="CE689" s="128"/>
      <c r="CF689" s="128"/>
      <c r="CG689" s="128"/>
      <c r="CH689" s="128"/>
      <c r="CI689" s="128"/>
      <c r="CJ689" s="128"/>
      <c r="CK689" s="128"/>
      <c r="CL689" s="128"/>
      <c r="CM689" s="128"/>
      <c r="CN689" s="128"/>
      <c r="CO689" s="128"/>
      <c r="CP689" s="128"/>
      <c r="CQ689" s="128"/>
    </row>
    <row r="690" ht="14.25" customHeight="1" spans="1:95" x14ac:dyDescent="0.25">
      <c r="A690" s="4"/>
      <c r="B690" s="131"/>
      <c r="C690" s="131"/>
      <c r="D690" s="131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  <c r="BP690" s="128"/>
      <c r="BQ690" s="128"/>
      <c r="BR690" s="128"/>
      <c r="BS690" s="128"/>
      <c r="BT690" s="128"/>
      <c r="BU690" s="128"/>
      <c r="BV690" s="128"/>
      <c r="BW690" s="128"/>
      <c r="BX690" s="128"/>
      <c r="BY690" s="128"/>
      <c r="BZ690" s="128"/>
      <c r="CA690" s="128"/>
      <c r="CB690" s="128"/>
      <c r="CC690" s="128"/>
      <c r="CD690" s="128"/>
      <c r="CE690" s="128"/>
      <c r="CF690" s="128"/>
      <c r="CG690" s="128"/>
      <c r="CH690" s="128"/>
      <c r="CI690" s="128"/>
      <c r="CJ690" s="128"/>
      <c r="CK690" s="128"/>
      <c r="CL690" s="128"/>
      <c r="CM690" s="128"/>
      <c r="CN690" s="128"/>
      <c r="CO690" s="128"/>
      <c r="CP690" s="128"/>
      <c r="CQ690" s="128"/>
    </row>
    <row r="691" ht="14.25" customHeight="1" spans="1:95" x14ac:dyDescent="0.25">
      <c r="A691" s="4"/>
      <c r="B691" s="131"/>
      <c r="C691" s="131"/>
      <c r="D691" s="131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  <c r="BP691" s="128"/>
      <c r="BQ691" s="128"/>
      <c r="BR691" s="128"/>
      <c r="BS691" s="128"/>
      <c r="BT691" s="128"/>
      <c r="BU691" s="128"/>
      <c r="BV691" s="128"/>
      <c r="BW691" s="128"/>
      <c r="BX691" s="128"/>
      <c r="BY691" s="128"/>
      <c r="BZ691" s="128"/>
      <c r="CA691" s="128"/>
      <c r="CB691" s="128"/>
      <c r="CC691" s="128"/>
      <c r="CD691" s="128"/>
      <c r="CE691" s="128"/>
      <c r="CF691" s="128"/>
      <c r="CG691" s="128"/>
      <c r="CH691" s="128"/>
      <c r="CI691" s="128"/>
      <c r="CJ691" s="128"/>
      <c r="CK691" s="128"/>
      <c r="CL691" s="128"/>
      <c r="CM691" s="128"/>
      <c r="CN691" s="128"/>
      <c r="CO691" s="128"/>
      <c r="CP691" s="128"/>
      <c r="CQ691" s="128"/>
    </row>
    <row r="692" ht="14.25" customHeight="1" spans="1:95" x14ac:dyDescent="0.25">
      <c r="A692" s="4"/>
      <c r="B692" s="131"/>
      <c r="C692" s="131"/>
      <c r="D692" s="131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  <c r="BP692" s="128"/>
      <c r="BQ692" s="128"/>
      <c r="BR692" s="128"/>
      <c r="BS692" s="128"/>
      <c r="BT692" s="128"/>
      <c r="BU692" s="128"/>
      <c r="BV692" s="128"/>
      <c r="BW692" s="128"/>
      <c r="BX692" s="128"/>
      <c r="BY692" s="128"/>
      <c r="BZ692" s="128"/>
      <c r="CA692" s="128"/>
      <c r="CB692" s="128"/>
      <c r="CC692" s="128"/>
      <c r="CD692" s="128"/>
      <c r="CE692" s="128"/>
      <c r="CF692" s="128"/>
      <c r="CG692" s="128"/>
      <c r="CH692" s="128"/>
      <c r="CI692" s="128"/>
      <c r="CJ692" s="128"/>
      <c r="CK692" s="128"/>
      <c r="CL692" s="128"/>
      <c r="CM692" s="128"/>
      <c r="CN692" s="128"/>
      <c r="CO692" s="128"/>
      <c r="CP692" s="128"/>
      <c r="CQ692" s="128"/>
    </row>
    <row r="693" ht="14.25" customHeight="1" spans="1:95" x14ac:dyDescent="0.25">
      <c r="A693" s="4"/>
      <c r="B693" s="131"/>
      <c r="C693" s="131"/>
      <c r="D693" s="131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  <c r="BP693" s="128"/>
      <c r="BQ693" s="128"/>
      <c r="BR693" s="128"/>
      <c r="BS693" s="128"/>
      <c r="BT693" s="128"/>
      <c r="BU693" s="128"/>
      <c r="BV693" s="128"/>
      <c r="BW693" s="128"/>
      <c r="BX693" s="128"/>
      <c r="BY693" s="128"/>
      <c r="BZ693" s="128"/>
      <c r="CA693" s="128"/>
      <c r="CB693" s="128"/>
      <c r="CC693" s="128"/>
      <c r="CD693" s="128"/>
      <c r="CE693" s="128"/>
      <c r="CF693" s="128"/>
      <c r="CG693" s="128"/>
      <c r="CH693" s="128"/>
      <c r="CI693" s="128"/>
      <c r="CJ693" s="128"/>
      <c r="CK693" s="128"/>
      <c r="CL693" s="128"/>
      <c r="CM693" s="128"/>
      <c r="CN693" s="128"/>
      <c r="CO693" s="128"/>
      <c r="CP693" s="128"/>
      <c r="CQ693" s="128"/>
    </row>
    <row r="694" ht="14.25" customHeight="1" spans="1:95" x14ac:dyDescent="0.25">
      <c r="A694" s="4"/>
      <c r="B694" s="131"/>
      <c r="C694" s="131"/>
      <c r="D694" s="131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  <c r="BP694" s="128"/>
      <c r="BQ694" s="128"/>
      <c r="BR694" s="128"/>
      <c r="BS694" s="128"/>
      <c r="BT694" s="128"/>
      <c r="BU694" s="128"/>
      <c r="BV694" s="128"/>
      <c r="BW694" s="128"/>
      <c r="BX694" s="128"/>
      <c r="BY694" s="128"/>
      <c r="BZ694" s="128"/>
      <c r="CA694" s="128"/>
      <c r="CB694" s="128"/>
      <c r="CC694" s="128"/>
      <c r="CD694" s="128"/>
      <c r="CE694" s="128"/>
      <c r="CF694" s="128"/>
      <c r="CG694" s="128"/>
      <c r="CH694" s="128"/>
      <c r="CI694" s="128"/>
      <c r="CJ694" s="128"/>
      <c r="CK694" s="128"/>
      <c r="CL694" s="128"/>
      <c r="CM694" s="128"/>
      <c r="CN694" s="128"/>
      <c r="CO694" s="128"/>
      <c r="CP694" s="128"/>
      <c r="CQ694" s="128"/>
    </row>
    <row r="695" ht="14.25" customHeight="1" spans="1:95" x14ac:dyDescent="0.25">
      <c r="A695" s="4"/>
      <c r="B695" s="131"/>
      <c r="C695" s="131"/>
      <c r="D695" s="131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/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  <c r="BP695" s="128"/>
      <c r="BQ695" s="128"/>
      <c r="BR695" s="128"/>
      <c r="BS695" s="128"/>
      <c r="BT695" s="128"/>
      <c r="BU695" s="128"/>
      <c r="BV695" s="128"/>
      <c r="BW695" s="128"/>
      <c r="BX695" s="128"/>
      <c r="BY695" s="128"/>
      <c r="BZ695" s="128"/>
      <c r="CA695" s="128"/>
      <c r="CB695" s="128"/>
      <c r="CC695" s="128"/>
      <c r="CD695" s="128"/>
      <c r="CE695" s="128"/>
      <c r="CF695" s="128"/>
      <c r="CG695" s="128"/>
      <c r="CH695" s="128"/>
      <c r="CI695" s="128"/>
      <c r="CJ695" s="128"/>
      <c r="CK695" s="128"/>
      <c r="CL695" s="128"/>
      <c r="CM695" s="128"/>
      <c r="CN695" s="128"/>
      <c r="CO695" s="128"/>
      <c r="CP695" s="128"/>
      <c r="CQ695" s="128"/>
    </row>
    <row r="696" ht="14.25" customHeight="1" spans="1:95" x14ac:dyDescent="0.25">
      <c r="A696" s="4"/>
      <c r="B696" s="131"/>
      <c r="C696" s="131"/>
      <c r="D696" s="131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  <c r="BP696" s="128"/>
      <c r="BQ696" s="128"/>
      <c r="BR696" s="128"/>
      <c r="BS696" s="128"/>
      <c r="BT696" s="128"/>
      <c r="BU696" s="128"/>
      <c r="BV696" s="128"/>
      <c r="BW696" s="128"/>
      <c r="BX696" s="128"/>
      <c r="BY696" s="128"/>
      <c r="BZ696" s="128"/>
      <c r="CA696" s="128"/>
      <c r="CB696" s="128"/>
      <c r="CC696" s="128"/>
      <c r="CD696" s="128"/>
      <c r="CE696" s="128"/>
      <c r="CF696" s="128"/>
      <c r="CG696" s="128"/>
      <c r="CH696" s="128"/>
      <c r="CI696" s="128"/>
      <c r="CJ696" s="128"/>
      <c r="CK696" s="128"/>
      <c r="CL696" s="128"/>
      <c r="CM696" s="128"/>
      <c r="CN696" s="128"/>
      <c r="CO696" s="128"/>
      <c r="CP696" s="128"/>
      <c r="CQ696" s="128"/>
    </row>
    <row r="697" ht="14.25" customHeight="1" spans="1:95" x14ac:dyDescent="0.25">
      <c r="A697" s="4"/>
      <c r="B697" s="131"/>
      <c r="C697" s="131"/>
      <c r="D697" s="131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/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  <c r="BP697" s="128"/>
      <c r="BQ697" s="128"/>
      <c r="BR697" s="128"/>
      <c r="BS697" s="128"/>
      <c r="BT697" s="128"/>
      <c r="BU697" s="128"/>
      <c r="BV697" s="128"/>
      <c r="BW697" s="128"/>
      <c r="BX697" s="128"/>
      <c r="BY697" s="128"/>
      <c r="BZ697" s="128"/>
      <c r="CA697" s="128"/>
      <c r="CB697" s="128"/>
      <c r="CC697" s="128"/>
      <c r="CD697" s="128"/>
      <c r="CE697" s="128"/>
      <c r="CF697" s="128"/>
      <c r="CG697" s="128"/>
      <c r="CH697" s="128"/>
      <c r="CI697" s="128"/>
      <c r="CJ697" s="128"/>
      <c r="CK697" s="128"/>
      <c r="CL697" s="128"/>
      <c r="CM697" s="128"/>
      <c r="CN697" s="128"/>
      <c r="CO697" s="128"/>
      <c r="CP697" s="128"/>
      <c r="CQ697" s="128"/>
    </row>
    <row r="698" ht="14.25" customHeight="1" spans="1:95" x14ac:dyDescent="0.25">
      <c r="A698" s="4"/>
      <c r="B698" s="131"/>
      <c r="C698" s="131"/>
      <c r="D698" s="131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  <c r="BP698" s="128"/>
      <c r="BQ698" s="128"/>
      <c r="BR698" s="128"/>
      <c r="BS698" s="128"/>
      <c r="BT698" s="128"/>
      <c r="BU698" s="128"/>
      <c r="BV698" s="128"/>
      <c r="BW698" s="128"/>
      <c r="BX698" s="128"/>
      <c r="BY698" s="128"/>
      <c r="BZ698" s="128"/>
      <c r="CA698" s="128"/>
      <c r="CB698" s="128"/>
      <c r="CC698" s="128"/>
      <c r="CD698" s="128"/>
      <c r="CE698" s="128"/>
      <c r="CF698" s="128"/>
      <c r="CG698" s="128"/>
      <c r="CH698" s="128"/>
      <c r="CI698" s="128"/>
      <c r="CJ698" s="128"/>
      <c r="CK698" s="128"/>
      <c r="CL698" s="128"/>
      <c r="CM698" s="128"/>
      <c r="CN698" s="128"/>
      <c r="CO698" s="128"/>
      <c r="CP698" s="128"/>
      <c r="CQ698" s="128"/>
    </row>
    <row r="699" ht="14.25" customHeight="1" spans="1:95" x14ac:dyDescent="0.25">
      <c r="A699" s="4"/>
      <c r="B699" s="131"/>
      <c r="C699" s="131"/>
      <c r="D699" s="131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/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  <c r="BP699" s="128"/>
      <c r="BQ699" s="128"/>
      <c r="BR699" s="128"/>
      <c r="BS699" s="128"/>
      <c r="BT699" s="128"/>
      <c r="BU699" s="128"/>
      <c r="BV699" s="128"/>
      <c r="BW699" s="128"/>
      <c r="BX699" s="128"/>
      <c r="BY699" s="128"/>
      <c r="BZ699" s="128"/>
      <c r="CA699" s="128"/>
      <c r="CB699" s="128"/>
      <c r="CC699" s="128"/>
      <c r="CD699" s="128"/>
      <c r="CE699" s="128"/>
      <c r="CF699" s="128"/>
      <c r="CG699" s="128"/>
      <c r="CH699" s="128"/>
      <c r="CI699" s="128"/>
      <c r="CJ699" s="128"/>
      <c r="CK699" s="128"/>
      <c r="CL699" s="128"/>
      <c r="CM699" s="128"/>
      <c r="CN699" s="128"/>
      <c r="CO699" s="128"/>
      <c r="CP699" s="128"/>
      <c r="CQ699" s="128"/>
    </row>
    <row r="700" ht="14.25" customHeight="1" spans="1:95" x14ac:dyDescent="0.25">
      <c r="A700" s="4"/>
      <c r="B700" s="131"/>
      <c r="C700" s="131"/>
      <c r="D700" s="131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  <c r="BP700" s="128"/>
      <c r="BQ700" s="128"/>
      <c r="BR700" s="128"/>
      <c r="BS700" s="128"/>
      <c r="BT700" s="128"/>
      <c r="BU700" s="128"/>
      <c r="BV700" s="128"/>
      <c r="BW700" s="128"/>
      <c r="BX700" s="128"/>
      <c r="BY700" s="128"/>
      <c r="BZ700" s="128"/>
      <c r="CA700" s="128"/>
      <c r="CB700" s="128"/>
      <c r="CC700" s="128"/>
      <c r="CD700" s="128"/>
      <c r="CE700" s="128"/>
      <c r="CF700" s="128"/>
      <c r="CG700" s="128"/>
      <c r="CH700" s="128"/>
      <c r="CI700" s="128"/>
      <c r="CJ700" s="128"/>
      <c r="CK700" s="128"/>
      <c r="CL700" s="128"/>
      <c r="CM700" s="128"/>
      <c r="CN700" s="128"/>
      <c r="CO700" s="128"/>
      <c r="CP700" s="128"/>
      <c r="CQ700" s="128"/>
    </row>
    <row r="701" ht="14.25" customHeight="1" spans="1:95" x14ac:dyDescent="0.25">
      <c r="A701" s="4"/>
      <c r="B701" s="131"/>
      <c r="C701" s="131"/>
      <c r="D701" s="131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  <c r="BP701" s="128"/>
      <c r="BQ701" s="128"/>
      <c r="BR701" s="128"/>
      <c r="BS701" s="128"/>
      <c r="BT701" s="128"/>
      <c r="BU701" s="128"/>
      <c r="BV701" s="128"/>
      <c r="BW701" s="128"/>
      <c r="BX701" s="128"/>
      <c r="BY701" s="128"/>
      <c r="BZ701" s="128"/>
      <c r="CA701" s="128"/>
      <c r="CB701" s="128"/>
      <c r="CC701" s="128"/>
      <c r="CD701" s="128"/>
      <c r="CE701" s="128"/>
      <c r="CF701" s="128"/>
      <c r="CG701" s="128"/>
      <c r="CH701" s="128"/>
      <c r="CI701" s="128"/>
      <c r="CJ701" s="128"/>
      <c r="CK701" s="128"/>
      <c r="CL701" s="128"/>
      <c r="CM701" s="128"/>
      <c r="CN701" s="128"/>
      <c r="CO701" s="128"/>
      <c r="CP701" s="128"/>
      <c r="CQ701" s="128"/>
    </row>
    <row r="702" ht="14.25" customHeight="1" spans="1:95" x14ac:dyDescent="0.25">
      <c r="A702" s="4"/>
      <c r="B702" s="131"/>
      <c r="C702" s="131"/>
      <c r="D702" s="131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  <c r="BP702" s="128"/>
      <c r="BQ702" s="128"/>
      <c r="BR702" s="128"/>
      <c r="BS702" s="128"/>
      <c r="BT702" s="128"/>
      <c r="BU702" s="128"/>
      <c r="BV702" s="128"/>
      <c r="BW702" s="128"/>
      <c r="BX702" s="128"/>
      <c r="BY702" s="128"/>
      <c r="BZ702" s="128"/>
      <c r="CA702" s="128"/>
      <c r="CB702" s="128"/>
      <c r="CC702" s="128"/>
      <c r="CD702" s="128"/>
      <c r="CE702" s="128"/>
      <c r="CF702" s="128"/>
      <c r="CG702" s="128"/>
      <c r="CH702" s="128"/>
      <c r="CI702" s="128"/>
      <c r="CJ702" s="128"/>
      <c r="CK702" s="128"/>
      <c r="CL702" s="128"/>
      <c r="CM702" s="128"/>
      <c r="CN702" s="128"/>
      <c r="CO702" s="128"/>
      <c r="CP702" s="128"/>
      <c r="CQ702" s="128"/>
    </row>
    <row r="703" ht="14.25" customHeight="1" spans="1:95" x14ac:dyDescent="0.25">
      <c r="A703" s="4"/>
      <c r="B703" s="131"/>
      <c r="C703" s="131"/>
      <c r="D703" s="131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  <c r="BP703" s="128"/>
      <c r="BQ703" s="128"/>
      <c r="BR703" s="128"/>
      <c r="BS703" s="128"/>
      <c r="BT703" s="128"/>
      <c r="BU703" s="128"/>
      <c r="BV703" s="128"/>
      <c r="BW703" s="128"/>
      <c r="BX703" s="128"/>
      <c r="BY703" s="128"/>
      <c r="BZ703" s="128"/>
      <c r="CA703" s="128"/>
      <c r="CB703" s="128"/>
      <c r="CC703" s="128"/>
      <c r="CD703" s="128"/>
      <c r="CE703" s="128"/>
      <c r="CF703" s="128"/>
      <c r="CG703" s="128"/>
      <c r="CH703" s="128"/>
      <c r="CI703" s="128"/>
      <c r="CJ703" s="128"/>
      <c r="CK703" s="128"/>
      <c r="CL703" s="128"/>
      <c r="CM703" s="128"/>
      <c r="CN703" s="128"/>
      <c r="CO703" s="128"/>
      <c r="CP703" s="128"/>
      <c r="CQ703" s="128"/>
    </row>
    <row r="704" ht="14.25" customHeight="1" spans="1:95" x14ac:dyDescent="0.25">
      <c r="A704" s="4"/>
      <c r="B704" s="131"/>
      <c r="C704" s="131"/>
      <c r="D704" s="131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  <c r="BP704" s="128"/>
      <c r="BQ704" s="128"/>
      <c r="BR704" s="128"/>
      <c r="BS704" s="128"/>
      <c r="BT704" s="128"/>
      <c r="BU704" s="128"/>
      <c r="BV704" s="128"/>
      <c r="BW704" s="128"/>
      <c r="BX704" s="128"/>
      <c r="BY704" s="128"/>
      <c r="BZ704" s="128"/>
      <c r="CA704" s="128"/>
      <c r="CB704" s="128"/>
      <c r="CC704" s="128"/>
      <c r="CD704" s="128"/>
      <c r="CE704" s="128"/>
      <c r="CF704" s="128"/>
      <c r="CG704" s="128"/>
      <c r="CH704" s="128"/>
      <c r="CI704" s="128"/>
      <c r="CJ704" s="128"/>
      <c r="CK704" s="128"/>
      <c r="CL704" s="128"/>
      <c r="CM704" s="128"/>
      <c r="CN704" s="128"/>
      <c r="CO704" s="128"/>
      <c r="CP704" s="128"/>
      <c r="CQ704" s="128"/>
    </row>
    <row r="705" ht="14.25" customHeight="1" spans="1:95" x14ac:dyDescent="0.25">
      <c r="A705" s="4"/>
      <c r="B705" s="131"/>
      <c r="C705" s="131"/>
      <c r="D705" s="131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/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/>
      <c r="BI705" s="128"/>
      <c r="BJ705" s="128"/>
      <c r="BK705" s="128"/>
      <c r="BL705" s="128"/>
      <c r="BM705" s="128"/>
      <c r="BN705" s="128"/>
      <c r="BO705" s="128"/>
      <c r="BP705" s="128"/>
      <c r="BQ705" s="128"/>
      <c r="BR705" s="128"/>
      <c r="BS705" s="128"/>
      <c r="BT705" s="128"/>
      <c r="BU705" s="128"/>
      <c r="BV705" s="128"/>
      <c r="BW705" s="128"/>
      <c r="BX705" s="128"/>
      <c r="BY705" s="128"/>
      <c r="BZ705" s="128"/>
      <c r="CA705" s="128"/>
      <c r="CB705" s="128"/>
      <c r="CC705" s="128"/>
      <c r="CD705" s="128"/>
      <c r="CE705" s="128"/>
      <c r="CF705" s="128"/>
      <c r="CG705" s="128"/>
      <c r="CH705" s="128"/>
      <c r="CI705" s="128"/>
      <c r="CJ705" s="128"/>
      <c r="CK705" s="128"/>
      <c r="CL705" s="128"/>
      <c r="CM705" s="128"/>
      <c r="CN705" s="128"/>
      <c r="CO705" s="128"/>
      <c r="CP705" s="128"/>
      <c r="CQ705" s="128"/>
    </row>
    <row r="706" ht="14.25" customHeight="1" spans="1:95" x14ac:dyDescent="0.25">
      <c r="A706" s="4"/>
      <c r="B706" s="131"/>
      <c r="C706" s="131"/>
      <c r="D706" s="131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  <c r="BP706" s="128"/>
      <c r="BQ706" s="128"/>
      <c r="BR706" s="128"/>
      <c r="BS706" s="128"/>
      <c r="BT706" s="128"/>
      <c r="BU706" s="128"/>
      <c r="BV706" s="128"/>
      <c r="BW706" s="128"/>
      <c r="BX706" s="128"/>
      <c r="BY706" s="128"/>
      <c r="BZ706" s="128"/>
      <c r="CA706" s="128"/>
      <c r="CB706" s="128"/>
      <c r="CC706" s="128"/>
      <c r="CD706" s="128"/>
      <c r="CE706" s="128"/>
      <c r="CF706" s="128"/>
      <c r="CG706" s="128"/>
      <c r="CH706" s="128"/>
      <c r="CI706" s="128"/>
      <c r="CJ706" s="128"/>
      <c r="CK706" s="128"/>
      <c r="CL706" s="128"/>
      <c r="CM706" s="128"/>
      <c r="CN706" s="128"/>
      <c r="CO706" s="128"/>
      <c r="CP706" s="128"/>
      <c r="CQ706" s="128"/>
    </row>
    <row r="707" ht="14.25" customHeight="1" spans="1:95" x14ac:dyDescent="0.25">
      <c r="A707" s="4"/>
      <c r="B707" s="131"/>
      <c r="C707" s="131"/>
      <c r="D707" s="131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  <c r="BP707" s="128"/>
      <c r="BQ707" s="128"/>
      <c r="BR707" s="128"/>
      <c r="BS707" s="128"/>
      <c r="BT707" s="128"/>
      <c r="BU707" s="128"/>
      <c r="BV707" s="128"/>
      <c r="BW707" s="128"/>
      <c r="BX707" s="128"/>
      <c r="BY707" s="128"/>
      <c r="BZ707" s="128"/>
      <c r="CA707" s="128"/>
      <c r="CB707" s="128"/>
      <c r="CC707" s="128"/>
      <c r="CD707" s="128"/>
      <c r="CE707" s="128"/>
      <c r="CF707" s="128"/>
      <c r="CG707" s="128"/>
      <c r="CH707" s="128"/>
      <c r="CI707" s="128"/>
      <c r="CJ707" s="128"/>
      <c r="CK707" s="128"/>
      <c r="CL707" s="128"/>
      <c r="CM707" s="128"/>
      <c r="CN707" s="128"/>
      <c r="CO707" s="128"/>
      <c r="CP707" s="128"/>
      <c r="CQ707" s="128"/>
    </row>
    <row r="708" ht="14.25" customHeight="1" spans="1:95" x14ac:dyDescent="0.25">
      <c r="A708" s="4"/>
      <c r="B708" s="131"/>
      <c r="C708" s="131"/>
      <c r="D708" s="131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  <c r="BP708" s="128"/>
      <c r="BQ708" s="128"/>
      <c r="BR708" s="128"/>
      <c r="BS708" s="128"/>
      <c r="BT708" s="128"/>
      <c r="BU708" s="128"/>
      <c r="BV708" s="128"/>
      <c r="BW708" s="128"/>
      <c r="BX708" s="128"/>
      <c r="BY708" s="128"/>
      <c r="BZ708" s="128"/>
      <c r="CA708" s="128"/>
      <c r="CB708" s="128"/>
      <c r="CC708" s="128"/>
      <c r="CD708" s="128"/>
      <c r="CE708" s="128"/>
      <c r="CF708" s="128"/>
      <c r="CG708" s="128"/>
      <c r="CH708" s="128"/>
      <c r="CI708" s="128"/>
      <c r="CJ708" s="128"/>
      <c r="CK708" s="128"/>
      <c r="CL708" s="128"/>
      <c r="CM708" s="128"/>
      <c r="CN708" s="128"/>
      <c r="CO708" s="128"/>
      <c r="CP708" s="128"/>
      <c r="CQ708" s="128"/>
    </row>
    <row r="709" ht="14.25" customHeight="1" spans="1:95" x14ac:dyDescent="0.25">
      <c r="A709" s="4"/>
      <c r="B709" s="131"/>
      <c r="C709" s="131"/>
      <c r="D709" s="131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  <c r="BP709" s="128"/>
      <c r="BQ709" s="128"/>
      <c r="BR709" s="128"/>
      <c r="BS709" s="128"/>
      <c r="BT709" s="128"/>
      <c r="BU709" s="128"/>
      <c r="BV709" s="128"/>
      <c r="BW709" s="128"/>
      <c r="BX709" s="128"/>
      <c r="BY709" s="128"/>
      <c r="BZ709" s="128"/>
      <c r="CA709" s="128"/>
      <c r="CB709" s="128"/>
      <c r="CC709" s="128"/>
      <c r="CD709" s="128"/>
      <c r="CE709" s="128"/>
      <c r="CF709" s="128"/>
      <c r="CG709" s="128"/>
      <c r="CH709" s="128"/>
      <c r="CI709" s="128"/>
      <c r="CJ709" s="128"/>
      <c r="CK709" s="128"/>
      <c r="CL709" s="128"/>
      <c r="CM709" s="128"/>
      <c r="CN709" s="128"/>
      <c r="CO709" s="128"/>
      <c r="CP709" s="128"/>
      <c r="CQ709" s="128"/>
    </row>
    <row r="710" ht="14.25" customHeight="1" spans="1:95" x14ac:dyDescent="0.25">
      <c r="A710" s="4"/>
      <c r="B710" s="131"/>
      <c r="C710" s="131"/>
      <c r="D710" s="131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/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/>
      <c r="BI710" s="128"/>
      <c r="BJ710" s="128"/>
      <c r="BK710" s="128"/>
      <c r="BL710" s="128"/>
      <c r="BM710" s="128"/>
      <c r="BN710" s="128"/>
      <c r="BO710" s="128"/>
      <c r="BP710" s="128"/>
      <c r="BQ710" s="128"/>
      <c r="BR710" s="128"/>
      <c r="BS710" s="128"/>
      <c r="BT710" s="128"/>
      <c r="BU710" s="128"/>
      <c r="BV710" s="128"/>
      <c r="BW710" s="128"/>
      <c r="BX710" s="128"/>
      <c r="BY710" s="128"/>
      <c r="BZ710" s="128"/>
      <c r="CA710" s="128"/>
      <c r="CB710" s="128"/>
      <c r="CC710" s="128"/>
      <c r="CD710" s="128"/>
      <c r="CE710" s="128"/>
      <c r="CF710" s="128"/>
      <c r="CG710" s="128"/>
      <c r="CH710" s="128"/>
      <c r="CI710" s="128"/>
      <c r="CJ710" s="128"/>
      <c r="CK710" s="128"/>
      <c r="CL710" s="128"/>
      <c r="CM710" s="128"/>
      <c r="CN710" s="128"/>
      <c r="CO710" s="128"/>
      <c r="CP710" s="128"/>
      <c r="CQ710" s="128"/>
    </row>
    <row r="711" ht="14.25" customHeight="1" spans="1:95" x14ac:dyDescent="0.25">
      <c r="A711" s="4"/>
      <c r="B711" s="131"/>
      <c r="C711" s="131"/>
      <c r="D711" s="131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  <c r="BP711" s="128"/>
      <c r="BQ711" s="128"/>
      <c r="BR711" s="128"/>
      <c r="BS711" s="128"/>
      <c r="BT711" s="128"/>
      <c r="BU711" s="128"/>
      <c r="BV711" s="128"/>
      <c r="BW711" s="128"/>
      <c r="BX711" s="128"/>
      <c r="BY711" s="128"/>
      <c r="BZ711" s="128"/>
      <c r="CA711" s="128"/>
      <c r="CB711" s="128"/>
      <c r="CC711" s="128"/>
      <c r="CD711" s="128"/>
      <c r="CE711" s="128"/>
      <c r="CF711" s="128"/>
      <c r="CG711" s="128"/>
      <c r="CH711" s="128"/>
      <c r="CI711" s="128"/>
      <c r="CJ711" s="128"/>
      <c r="CK711" s="128"/>
      <c r="CL711" s="128"/>
      <c r="CM711" s="128"/>
      <c r="CN711" s="128"/>
      <c r="CO711" s="128"/>
      <c r="CP711" s="128"/>
      <c r="CQ711" s="128"/>
    </row>
    <row r="712" ht="14.25" customHeight="1" spans="1:95" x14ac:dyDescent="0.25">
      <c r="A712" s="4"/>
      <c r="B712" s="131"/>
      <c r="C712" s="131"/>
      <c r="D712" s="131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  <c r="BP712" s="128"/>
      <c r="BQ712" s="128"/>
      <c r="BR712" s="128"/>
      <c r="BS712" s="128"/>
      <c r="BT712" s="128"/>
      <c r="BU712" s="128"/>
      <c r="BV712" s="128"/>
      <c r="BW712" s="128"/>
      <c r="BX712" s="128"/>
      <c r="BY712" s="128"/>
      <c r="BZ712" s="128"/>
      <c r="CA712" s="128"/>
      <c r="CB712" s="128"/>
      <c r="CC712" s="128"/>
      <c r="CD712" s="128"/>
      <c r="CE712" s="128"/>
      <c r="CF712" s="128"/>
      <c r="CG712" s="128"/>
      <c r="CH712" s="128"/>
      <c r="CI712" s="128"/>
      <c r="CJ712" s="128"/>
      <c r="CK712" s="128"/>
      <c r="CL712" s="128"/>
      <c r="CM712" s="128"/>
      <c r="CN712" s="128"/>
      <c r="CO712" s="128"/>
      <c r="CP712" s="128"/>
      <c r="CQ712" s="128"/>
    </row>
    <row r="713" ht="14.25" customHeight="1" spans="1:95" x14ac:dyDescent="0.25">
      <c r="A713" s="4"/>
      <c r="B713" s="131"/>
      <c r="C713" s="131"/>
      <c r="D713" s="131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  <c r="BP713" s="128"/>
      <c r="BQ713" s="128"/>
      <c r="BR713" s="128"/>
      <c r="BS713" s="128"/>
      <c r="BT713" s="128"/>
      <c r="BU713" s="128"/>
      <c r="BV713" s="128"/>
      <c r="BW713" s="128"/>
      <c r="BX713" s="128"/>
      <c r="BY713" s="128"/>
      <c r="BZ713" s="128"/>
      <c r="CA713" s="128"/>
      <c r="CB713" s="128"/>
      <c r="CC713" s="128"/>
      <c r="CD713" s="128"/>
      <c r="CE713" s="128"/>
      <c r="CF713" s="128"/>
      <c r="CG713" s="128"/>
      <c r="CH713" s="128"/>
      <c r="CI713" s="128"/>
      <c r="CJ713" s="128"/>
      <c r="CK713" s="128"/>
      <c r="CL713" s="128"/>
      <c r="CM713" s="128"/>
      <c r="CN713" s="128"/>
      <c r="CO713" s="128"/>
      <c r="CP713" s="128"/>
      <c r="CQ713" s="128"/>
    </row>
    <row r="714" ht="14.25" customHeight="1" spans="1:95" x14ac:dyDescent="0.25">
      <c r="A714" s="4"/>
      <c r="B714" s="131"/>
      <c r="C714" s="131"/>
      <c r="D714" s="131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  <c r="BP714" s="128"/>
      <c r="BQ714" s="128"/>
      <c r="BR714" s="128"/>
      <c r="BS714" s="128"/>
      <c r="BT714" s="128"/>
      <c r="BU714" s="128"/>
      <c r="BV714" s="128"/>
      <c r="BW714" s="128"/>
      <c r="BX714" s="128"/>
      <c r="BY714" s="128"/>
      <c r="BZ714" s="128"/>
      <c r="CA714" s="128"/>
      <c r="CB714" s="128"/>
      <c r="CC714" s="128"/>
      <c r="CD714" s="128"/>
      <c r="CE714" s="128"/>
      <c r="CF714" s="128"/>
      <c r="CG714" s="128"/>
      <c r="CH714" s="128"/>
      <c r="CI714" s="128"/>
      <c r="CJ714" s="128"/>
      <c r="CK714" s="128"/>
      <c r="CL714" s="128"/>
      <c r="CM714" s="128"/>
      <c r="CN714" s="128"/>
      <c r="CO714" s="128"/>
      <c r="CP714" s="128"/>
      <c r="CQ714" s="128"/>
    </row>
    <row r="715" ht="14.25" customHeight="1" spans="1:95" x14ac:dyDescent="0.25">
      <c r="A715" s="4"/>
      <c r="B715" s="131"/>
      <c r="C715" s="131"/>
      <c r="D715" s="131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  <c r="BP715" s="128"/>
      <c r="BQ715" s="128"/>
      <c r="BR715" s="128"/>
      <c r="BS715" s="128"/>
      <c r="BT715" s="128"/>
      <c r="BU715" s="128"/>
      <c r="BV715" s="128"/>
      <c r="BW715" s="128"/>
      <c r="BX715" s="128"/>
      <c r="BY715" s="128"/>
      <c r="BZ715" s="128"/>
      <c r="CA715" s="128"/>
      <c r="CB715" s="128"/>
      <c r="CC715" s="128"/>
      <c r="CD715" s="128"/>
      <c r="CE715" s="128"/>
      <c r="CF715" s="128"/>
      <c r="CG715" s="128"/>
      <c r="CH715" s="128"/>
      <c r="CI715" s="128"/>
      <c r="CJ715" s="128"/>
      <c r="CK715" s="128"/>
      <c r="CL715" s="128"/>
      <c r="CM715" s="128"/>
      <c r="CN715" s="128"/>
      <c r="CO715" s="128"/>
      <c r="CP715" s="128"/>
      <c r="CQ715" s="128"/>
    </row>
    <row r="716" ht="14.25" customHeight="1" spans="1:95" x14ac:dyDescent="0.25">
      <c r="A716" s="4"/>
      <c r="B716" s="131"/>
      <c r="C716" s="131"/>
      <c r="D716" s="131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  <c r="BP716" s="128"/>
      <c r="BQ716" s="128"/>
      <c r="BR716" s="128"/>
      <c r="BS716" s="128"/>
      <c r="BT716" s="128"/>
      <c r="BU716" s="128"/>
      <c r="BV716" s="128"/>
      <c r="BW716" s="128"/>
      <c r="BX716" s="128"/>
      <c r="BY716" s="128"/>
      <c r="BZ716" s="128"/>
      <c r="CA716" s="128"/>
      <c r="CB716" s="128"/>
      <c r="CC716" s="128"/>
      <c r="CD716" s="128"/>
      <c r="CE716" s="128"/>
      <c r="CF716" s="128"/>
      <c r="CG716" s="128"/>
      <c r="CH716" s="128"/>
      <c r="CI716" s="128"/>
      <c r="CJ716" s="128"/>
      <c r="CK716" s="128"/>
      <c r="CL716" s="128"/>
      <c r="CM716" s="128"/>
      <c r="CN716" s="128"/>
      <c r="CO716" s="128"/>
      <c r="CP716" s="128"/>
      <c r="CQ716" s="128"/>
    </row>
    <row r="717" ht="14.25" customHeight="1" spans="1:95" x14ac:dyDescent="0.25">
      <c r="A717" s="4"/>
      <c r="B717" s="131"/>
      <c r="C717" s="131"/>
      <c r="D717" s="131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  <c r="BP717" s="128"/>
      <c r="BQ717" s="128"/>
      <c r="BR717" s="128"/>
      <c r="BS717" s="128"/>
      <c r="BT717" s="128"/>
      <c r="BU717" s="128"/>
      <c r="BV717" s="128"/>
      <c r="BW717" s="128"/>
      <c r="BX717" s="128"/>
      <c r="BY717" s="128"/>
      <c r="BZ717" s="128"/>
      <c r="CA717" s="128"/>
      <c r="CB717" s="128"/>
      <c r="CC717" s="128"/>
      <c r="CD717" s="128"/>
      <c r="CE717" s="128"/>
      <c r="CF717" s="128"/>
      <c r="CG717" s="128"/>
      <c r="CH717" s="128"/>
      <c r="CI717" s="128"/>
      <c r="CJ717" s="128"/>
      <c r="CK717" s="128"/>
      <c r="CL717" s="128"/>
      <c r="CM717" s="128"/>
      <c r="CN717" s="128"/>
      <c r="CO717" s="128"/>
      <c r="CP717" s="128"/>
      <c r="CQ717" s="128"/>
    </row>
    <row r="718" ht="14.25" customHeight="1" spans="1:95" x14ac:dyDescent="0.25">
      <c r="A718" s="4"/>
      <c r="B718" s="131"/>
      <c r="C718" s="131"/>
      <c r="D718" s="131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  <c r="BP718" s="128"/>
      <c r="BQ718" s="128"/>
      <c r="BR718" s="128"/>
      <c r="BS718" s="128"/>
      <c r="BT718" s="128"/>
      <c r="BU718" s="128"/>
      <c r="BV718" s="128"/>
      <c r="BW718" s="128"/>
      <c r="BX718" s="128"/>
      <c r="BY718" s="128"/>
      <c r="BZ718" s="128"/>
      <c r="CA718" s="128"/>
      <c r="CB718" s="128"/>
      <c r="CC718" s="128"/>
      <c r="CD718" s="128"/>
      <c r="CE718" s="128"/>
      <c r="CF718" s="128"/>
      <c r="CG718" s="128"/>
      <c r="CH718" s="128"/>
      <c r="CI718" s="128"/>
      <c r="CJ718" s="128"/>
      <c r="CK718" s="128"/>
      <c r="CL718" s="128"/>
      <c r="CM718" s="128"/>
      <c r="CN718" s="128"/>
      <c r="CO718" s="128"/>
      <c r="CP718" s="128"/>
      <c r="CQ718" s="128"/>
    </row>
    <row r="719" ht="14.25" customHeight="1" spans="1:95" x14ac:dyDescent="0.25">
      <c r="A719" s="4"/>
      <c r="B719" s="131"/>
      <c r="C719" s="131"/>
      <c r="D719" s="131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  <c r="BP719" s="128"/>
      <c r="BQ719" s="128"/>
      <c r="BR719" s="128"/>
      <c r="BS719" s="128"/>
      <c r="BT719" s="128"/>
      <c r="BU719" s="128"/>
      <c r="BV719" s="128"/>
      <c r="BW719" s="128"/>
      <c r="BX719" s="128"/>
      <c r="BY719" s="128"/>
      <c r="BZ719" s="128"/>
      <c r="CA719" s="128"/>
      <c r="CB719" s="128"/>
      <c r="CC719" s="128"/>
      <c r="CD719" s="128"/>
      <c r="CE719" s="128"/>
      <c r="CF719" s="128"/>
      <c r="CG719" s="128"/>
      <c r="CH719" s="128"/>
      <c r="CI719" s="128"/>
      <c r="CJ719" s="128"/>
      <c r="CK719" s="128"/>
      <c r="CL719" s="128"/>
      <c r="CM719" s="128"/>
      <c r="CN719" s="128"/>
      <c r="CO719" s="128"/>
      <c r="CP719" s="128"/>
      <c r="CQ719" s="128"/>
    </row>
    <row r="720" ht="14.25" customHeight="1" spans="1:95" x14ac:dyDescent="0.25">
      <c r="A720" s="4"/>
      <c r="B720" s="131"/>
      <c r="C720" s="131"/>
      <c r="D720" s="131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  <c r="BP720" s="128"/>
      <c r="BQ720" s="128"/>
      <c r="BR720" s="128"/>
      <c r="BS720" s="128"/>
      <c r="BT720" s="128"/>
      <c r="BU720" s="128"/>
      <c r="BV720" s="128"/>
      <c r="BW720" s="128"/>
      <c r="BX720" s="128"/>
      <c r="BY720" s="128"/>
      <c r="BZ720" s="128"/>
      <c r="CA720" s="128"/>
      <c r="CB720" s="128"/>
      <c r="CC720" s="128"/>
      <c r="CD720" s="128"/>
      <c r="CE720" s="128"/>
      <c r="CF720" s="128"/>
      <c r="CG720" s="128"/>
      <c r="CH720" s="128"/>
      <c r="CI720" s="128"/>
      <c r="CJ720" s="128"/>
      <c r="CK720" s="128"/>
      <c r="CL720" s="128"/>
      <c r="CM720" s="128"/>
      <c r="CN720" s="128"/>
      <c r="CO720" s="128"/>
      <c r="CP720" s="128"/>
      <c r="CQ720" s="128"/>
    </row>
    <row r="721" ht="14.25" customHeight="1" spans="1:95" x14ac:dyDescent="0.25">
      <c r="A721" s="4"/>
      <c r="B721" s="131"/>
      <c r="C721" s="131"/>
      <c r="D721" s="131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  <c r="BP721" s="128"/>
      <c r="BQ721" s="128"/>
      <c r="BR721" s="128"/>
      <c r="BS721" s="128"/>
      <c r="BT721" s="128"/>
      <c r="BU721" s="128"/>
      <c r="BV721" s="128"/>
      <c r="BW721" s="128"/>
      <c r="BX721" s="128"/>
      <c r="BY721" s="128"/>
      <c r="BZ721" s="128"/>
      <c r="CA721" s="128"/>
      <c r="CB721" s="128"/>
      <c r="CC721" s="128"/>
      <c r="CD721" s="128"/>
      <c r="CE721" s="128"/>
      <c r="CF721" s="128"/>
      <c r="CG721" s="128"/>
      <c r="CH721" s="128"/>
      <c r="CI721" s="128"/>
      <c r="CJ721" s="128"/>
      <c r="CK721" s="128"/>
      <c r="CL721" s="128"/>
      <c r="CM721" s="128"/>
      <c r="CN721" s="128"/>
      <c r="CO721" s="128"/>
      <c r="CP721" s="128"/>
      <c r="CQ721" s="128"/>
    </row>
    <row r="722" ht="14.25" customHeight="1" spans="1:95" x14ac:dyDescent="0.25">
      <c r="A722" s="4"/>
      <c r="B722" s="131"/>
      <c r="C722" s="131"/>
      <c r="D722" s="131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/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/>
      <c r="BN722" s="128"/>
      <c r="BO722" s="128"/>
      <c r="BP722" s="128"/>
      <c r="BQ722" s="128"/>
      <c r="BR722" s="128"/>
      <c r="BS722" s="128"/>
      <c r="BT722" s="128"/>
      <c r="BU722" s="128"/>
      <c r="BV722" s="128"/>
      <c r="BW722" s="128"/>
      <c r="BX722" s="128"/>
      <c r="BY722" s="128"/>
      <c r="BZ722" s="128"/>
      <c r="CA722" s="128"/>
      <c r="CB722" s="128"/>
      <c r="CC722" s="128"/>
      <c r="CD722" s="128"/>
      <c r="CE722" s="128"/>
      <c r="CF722" s="128"/>
      <c r="CG722" s="128"/>
      <c r="CH722" s="128"/>
      <c r="CI722" s="128"/>
      <c r="CJ722" s="128"/>
      <c r="CK722" s="128"/>
      <c r="CL722" s="128"/>
      <c r="CM722" s="128"/>
      <c r="CN722" s="128"/>
      <c r="CO722" s="128"/>
      <c r="CP722" s="128"/>
      <c r="CQ722" s="128"/>
    </row>
    <row r="723" ht="14.25" customHeight="1" spans="1:95" x14ac:dyDescent="0.25">
      <c r="A723" s="4"/>
      <c r="B723" s="131"/>
      <c r="C723" s="131"/>
      <c r="D723" s="131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  <c r="BP723" s="128"/>
      <c r="BQ723" s="128"/>
      <c r="BR723" s="128"/>
      <c r="BS723" s="128"/>
      <c r="BT723" s="128"/>
      <c r="BU723" s="128"/>
      <c r="BV723" s="128"/>
      <c r="BW723" s="128"/>
      <c r="BX723" s="128"/>
      <c r="BY723" s="128"/>
      <c r="BZ723" s="128"/>
      <c r="CA723" s="128"/>
      <c r="CB723" s="128"/>
      <c r="CC723" s="128"/>
      <c r="CD723" s="128"/>
      <c r="CE723" s="128"/>
      <c r="CF723" s="128"/>
      <c r="CG723" s="128"/>
      <c r="CH723" s="128"/>
      <c r="CI723" s="128"/>
      <c r="CJ723" s="128"/>
      <c r="CK723" s="128"/>
      <c r="CL723" s="128"/>
      <c r="CM723" s="128"/>
      <c r="CN723" s="128"/>
      <c r="CO723" s="128"/>
      <c r="CP723" s="128"/>
      <c r="CQ723" s="128"/>
    </row>
    <row r="724" ht="14.25" customHeight="1" spans="1:95" x14ac:dyDescent="0.25">
      <c r="A724" s="4"/>
      <c r="B724" s="131"/>
      <c r="C724" s="131"/>
      <c r="D724" s="131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  <c r="BP724" s="128"/>
      <c r="BQ724" s="128"/>
      <c r="BR724" s="128"/>
      <c r="BS724" s="128"/>
      <c r="BT724" s="128"/>
      <c r="BU724" s="128"/>
      <c r="BV724" s="128"/>
      <c r="BW724" s="128"/>
      <c r="BX724" s="128"/>
      <c r="BY724" s="128"/>
      <c r="BZ724" s="128"/>
      <c r="CA724" s="128"/>
      <c r="CB724" s="128"/>
      <c r="CC724" s="128"/>
      <c r="CD724" s="128"/>
      <c r="CE724" s="128"/>
      <c r="CF724" s="128"/>
      <c r="CG724" s="128"/>
      <c r="CH724" s="128"/>
      <c r="CI724" s="128"/>
      <c r="CJ724" s="128"/>
      <c r="CK724" s="128"/>
      <c r="CL724" s="128"/>
      <c r="CM724" s="128"/>
      <c r="CN724" s="128"/>
      <c r="CO724" s="128"/>
      <c r="CP724" s="128"/>
      <c r="CQ724" s="128"/>
    </row>
    <row r="725" ht="14.25" customHeight="1" spans="1:95" x14ac:dyDescent="0.25">
      <c r="A725" s="4"/>
      <c r="B725" s="131"/>
      <c r="C725" s="131"/>
      <c r="D725" s="131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/>
      <c r="AT725" s="128"/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  <c r="BP725" s="128"/>
      <c r="BQ725" s="128"/>
      <c r="BR725" s="128"/>
      <c r="BS725" s="128"/>
      <c r="BT725" s="128"/>
      <c r="BU725" s="128"/>
      <c r="BV725" s="128"/>
      <c r="BW725" s="128"/>
      <c r="BX725" s="128"/>
      <c r="BY725" s="128"/>
      <c r="BZ725" s="128"/>
      <c r="CA725" s="128"/>
      <c r="CB725" s="128"/>
      <c r="CC725" s="128"/>
      <c r="CD725" s="128"/>
      <c r="CE725" s="128"/>
      <c r="CF725" s="128"/>
      <c r="CG725" s="128"/>
      <c r="CH725" s="128"/>
      <c r="CI725" s="128"/>
      <c r="CJ725" s="128"/>
      <c r="CK725" s="128"/>
      <c r="CL725" s="128"/>
      <c r="CM725" s="128"/>
      <c r="CN725" s="128"/>
      <c r="CO725" s="128"/>
      <c r="CP725" s="128"/>
      <c r="CQ725" s="128"/>
    </row>
    <row r="726" ht="14.25" customHeight="1" spans="1:95" x14ac:dyDescent="0.25">
      <c r="A726" s="4"/>
      <c r="B726" s="131"/>
      <c r="C726" s="131"/>
      <c r="D726" s="131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  <c r="BP726" s="128"/>
      <c r="BQ726" s="128"/>
      <c r="BR726" s="128"/>
      <c r="BS726" s="128"/>
      <c r="BT726" s="128"/>
      <c r="BU726" s="128"/>
      <c r="BV726" s="128"/>
      <c r="BW726" s="128"/>
      <c r="BX726" s="128"/>
      <c r="BY726" s="128"/>
      <c r="BZ726" s="128"/>
      <c r="CA726" s="128"/>
      <c r="CB726" s="128"/>
      <c r="CC726" s="128"/>
      <c r="CD726" s="128"/>
      <c r="CE726" s="128"/>
      <c r="CF726" s="128"/>
      <c r="CG726" s="128"/>
      <c r="CH726" s="128"/>
      <c r="CI726" s="128"/>
      <c r="CJ726" s="128"/>
      <c r="CK726" s="128"/>
      <c r="CL726" s="128"/>
      <c r="CM726" s="128"/>
      <c r="CN726" s="128"/>
      <c r="CO726" s="128"/>
      <c r="CP726" s="128"/>
      <c r="CQ726" s="128"/>
    </row>
    <row r="727" ht="14.25" customHeight="1" spans="1:95" x14ac:dyDescent="0.25">
      <c r="A727" s="4"/>
      <c r="B727" s="131"/>
      <c r="C727" s="131"/>
      <c r="D727" s="131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/>
      <c r="BK727" s="128"/>
      <c r="BL727" s="128"/>
      <c r="BM727" s="128"/>
      <c r="BN727" s="128"/>
      <c r="BO727" s="128"/>
      <c r="BP727" s="128"/>
      <c r="BQ727" s="128"/>
      <c r="BR727" s="128"/>
      <c r="BS727" s="128"/>
      <c r="BT727" s="128"/>
      <c r="BU727" s="128"/>
      <c r="BV727" s="128"/>
      <c r="BW727" s="128"/>
      <c r="BX727" s="128"/>
      <c r="BY727" s="128"/>
      <c r="BZ727" s="128"/>
      <c r="CA727" s="128"/>
      <c r="CB727" s="128"/>
      <c r="CC727" s="128"/>
      <c r="CD727" s="128"/>
      <c r="CE727" s="128"/>
      <c r="CF727" s="128"/>
      <c r="CG727" s="128"/>
      <c r="CH727" s="128"/>
      <c r="CI727" s="128"/>
      <c r="CJ727" s="128"/>
      <c r="CK727" s="128"/>
      <c r="CL727" s="128"/>
      <c r="CM727" s="128"/>
      <c r="CN727" s="128"/>
      <c r="CO727" s="128"/>
      <c r="CP727" s="128"/>
      <c r="CQ727" s="128"/>
    </row>
    <row r="728" ht="14.25" customHeight="1" spans="1:95" x14ac:dyDescent="0.25">
      <c r="A728" s="4"/>
      <c r="B728" s="131"/>
      <c r="C728" s="131"/>
      <c r="D728" s="131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  <c r="BP728" s="128"/>
      <c r="BQ728" s="128"/>
      <c r="BR728" s="128"/>
      <c r="BS728" s="128"/>
      <c r="BT728" s="128"/>
      <c r="BU728" s="128"/>
      <c r="BV728" s="128"/>
      <c r="BW728" s="128"/>
      <c r="BX728" s="128"/>
      <c r="BY728" s="128"/>
      <c r="BZ728" s="128"/>
      <c r="CA728" s="128"/>
      <c r="CB728" s="128"/>
      <c r="CC728" s="128"/>
      <c r="CD728" s="128"/>
      <c r="CE728" s="128"/>
      <c r="CF728" s="128"/>
      <c r="CG728" s="128"/>
      <c r="CH728" s="128"/>
      <c r="CI728" s="128"/>
      <c r="CJ728" s="128"/>
      <c r="CK728" s="128"/>
      <c r="CL728" s="128"/>
      <c r="CM728" s="128"/>
      <c r="CN728" s="128"/>
      <c r="CO728" s="128"/>
      <c r="CP728" s="128"/>
      <c r="CQ728" s="128"/>
    </row>
    <row r="729" ht="14.25" customHeight="1" spans="1:95" x14ac:dyDescent="0.25">
      <c r="A729" s="4"/>
      <c r="B729" s="131"/>
      <c r="C729" s="131"/>
      <c r="D729" s="131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/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  <c r="BP729" s="128"/>
      <c r="BQ729" s="128"/>
      <c r="BR729" s="128"/>
      <c r="BS729" s="128"/>
      <c r="BT729" s="128"/>
      <c r="BU729" s="128"/>
      <c r="BV729" s="128"/>
      <c r="BW729" s="128"/>
      <c r="BX729" s="128"/>
      <c r="BY729" s="128"/>
      <c r="BZ729" s="128"/>
      <c r="CA729" s="128"/>
      <c r="CB729" s="128"/>
      <c r="CC729" s="128"/>
      <c r="CD729" s="128"/>
      <c r="CE729" s="128"/>
      <c r="CF729" s="128"/>
      <c r="CG729" s="128"/>
      <c r="CH729" s="128"/>
      <c r="CI729" s="128"/>
      <c r="CJ729" s="128"/>
      <c r="CK729" s="128"/>
      <c r="CL729" s="128"/>
      <c r="CM729" s="128"/>
      <c r="CN729" s="128"/>
      <c r="CO729" s="128"/>
      <c r="CP729" s="128"/>
      <c r="CQ729" s="128"/>
    </row>
    <row r="730" ht="14.25" customHeight="1" spans="1:95" x14ac:dyDescent="0.25">
      <c r="A730" s="4"/>
      <c r="B730" s="131"/>
      <c r="C730" s="131"/>
      <c r="D730" s="131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/>
      <c r="AU730" s="128"/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/>
      <c r="BN730" s="128"/>
      <c r="BO730" s="128"/>
      <c r="BP730" s="128"/>
      <c r="BQ730" s="128"/>
      <c r="BR730" s="128"/>
      <c r="BS730" s="128"/>
      <c r="BT730" s="128"/>
      <c r="BU730" s="128"/>
      <c r="BV730" s="128"/>
      <c r="BW730" s="128"/>
      <c r="BX730" s="128"/>
      <c r="BY730" s="128"/>
      <c r="BZ730" s="128"/>
      <c r="CA730" s="128"/>
      <c r="CB730" s="128"/>
      <c r="CC730" s="128"/>
      <c r="CD730" s="128"/>
      <c r="CE730" s="128"/>
      <c r="CF730" s="128"/>
      <c r="CG730" s="128"/>
      <c r="CH730" s="128"/>
      <c r="CI730" s="128"/>
      <c r="CJ730" s="128"/>
      <c r="CK730" s="128"/>
      <c r="CL730" s="128"/>
      <c r="CM730" s="128"/>
      <c r="CN730" s="128"/>
      <c r="CO730" s="128"/>
      <c r="CP730" s="128"/>
      <c r="CQ730" s="128"/>
    </row>
    <row r="731" ht="14.25" customHeight="1" spans="1:95" x14ac:dyDescent="0.25">
      <c r="A731" s="4"/>
      <c r="B731" s="131"/>
      <c r="C731" s="131"/>
      <c r="D731" s="131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/>
      <c r="AU731" s="128"/>
      <c r="AV731" s="128"/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/>
      <c r="BN731" s="128"/>
      <c r="BO731" s="128"/>
      <c r="BP731" s="128"/>
      <c r="BQ731" s="128"/>
      <c r="BR731" s="128"/>
      <c r="BS731" s="128"/>
      <c r="BT731" s="128"/>
      <c r="BU731" s="128"/>
      <c r="BV731" s="128"/>
      <c r="BW731" s="128"/>
      <c r="BX731" s="128"/>
      <c r="BY731" s="128"/>
      <c r="BZ731" s="128"/>
      <c r="CA731" s="128"/>
      <c r="CB731" s="128"/>
      <c r="CC731" s="128"/>
      <c r="CD731" s="128"/>
      <c r="CE731" s="128"/>
      <c r="CF731" s="128"/>
      <c r="CG731" s="128"/>
      <c r="CH731" s="128"/>
      <c r="CI731" s="128"/>
      <c r="CJ731" s="128"/>
      <c r="CK731" s="128"/>
      <c r="CL731" s="128"/>
      <c r="CM731" s="128"/>
      <c r="CN731" s="128"/>
      <c r="CO731" s="128"/>
      <c r="CP731" s="128"/>
      <c r="CQ731" s="128"/>
    </row>
    <row r="732" ht="14.25" customHeight="1" spans="1:95" x14ac:dyDescent="0.25">
      <c r="A732" s="4"/>
      <c r="B732" s="131"/>
      <c r="C732" s="131"/>
      <c r="D732" s="131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/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  <c r="BP732" s="128"/>
      <c r="BQ732" s="128"/>
      <c r="BR732" s="128"/>
      <c r="BS732" s="128"/>
      <c r="BT732" s="128"/>
      <c r="BU732" s="128"/>
      <c r="BV732" s="128"/>
      <c r="BW732" s="128"/>
      <c r="BX732" s="128"/>
      <c r="BY732" s="128"/>
      <c r="BZ732" s="128"/>
      <c r="CA732" s="128"/>
      <c r="CB732" s="128"/>
      <c r="CC732" s="128"/>
      <c r="CD732" s="128"/>
      <c r="CE732" s="128"/>
      <c r="CF732" s="128"/>
      <c r="CG732" s="128"/>
      <c r="CH732" s="128"/>
      <c r="CI732" s="128"/>
      <c r="CJ732" s="128"/>
      <c r="CK732" s="128"/>
      <c r="CL732" s="128"/>
      <c r="CM732" s="128"/>
      <c r="CN732" s="128"/>
      <c r="CO732" s="128"/>
      <c r="CP732" s="128"/>
      <c r="CQ732" s="128"/>
    </row>
    <row r="733" ht="14.25" customHeight="1" spans="1:95" x14ac:dyDescent="0.25">
      <c r="A733" s="4"/>
      <c r="B733" s="131"/>
      <c r="C733" s="131"/>
      <c r="D733" s="131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/>
      <c r="BI733" s="128"/>
      <c r="BJ733" s="128"/>
      <c r="BK733" s="128"/>
      <c r="BL733" s="128"/>
      <c r="BM733" s="128"/>
      <c r="BN733" s="128"/>
      <c r="BO733" s="128"/>
      <c r="BP733" s="128"/>
      <c r="BQ733" s="128"/>
      <c r="BR733" s="128"/>
      <c r="BS733" s="128"/>
      <c r="BT733" s="128"/>
      <c r="BU733" s="128"/>
      <c r="BV733" s="128"/>
      <c r="BW733" s="128"/>
      <c r="BX733" s="128"/>
      <c r="BY733" s="128"/>
      <c r="BZ733" s="128"/>
      <c r="CA733" s="128"/>
      <c r="CB733" s="128"/>
      <c r="CC733" s="128"/>
      <c r="CD733" s="128"/>
      <c r="CE733" s="128"/>
      <c r="CF733" s="128"/>
      <c r="CG733" s="128"/>
      <c r="CH733" s="128"/>
      <c r="CI733" s="128"/>
      <c r="CJ733" s="128"/>
      <c r="CK733" s="128"/>
      <c r="CL733" s="128"/>
      <c r="CM733" s="128"/>
      <c r="CN733" s="128"/>
      <c r="CO733" s="128"/>
      <c r="CP733" s="128"/>
      <c r="CQ733" s="128"/>
    </row>
    <row r="734" ht="14.25" customHeight="1" spans="1:95" x14ac:dyDescent="0.25">
      <c r="A734" s="4"/>
      <c r="B734" s="131"/>
      <c r="C734" s="131"/>
      <c r="D734" s="131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  <c r="BP734" s="128"/>
      <c r="BQ734" s="128"/>
      <c r="BR734" s="128"/>
      <c r="BS734" s="128"/>
      <c r="BT734" s="128"/>
      <c r="BU734" s="128"/>
      <c r="BV734" s="128"/>
      <c r="BW734" s="128"/>
      <c r="BX734" s="128"/>
      <c r="BY734" s="128"/>
      <c r="BZ734" s="128"/>
      <c r="CA734" s="128"/>
      <c r="CB734" s="128"/>
      <c r="CC734" s="128"/>
      <c r="CD734" s="128"/>
      <c r="CE734" s="128"/>
      <c r="CF734" s="128"/>
      <c r="CG734" s="128"/>
      <c r="CH734" s="128"/>
      <c r="CI734" s="128"/>
      <c r="CJ734" s="128"/>
      <c r="CK734" s="128"/>
      <c r="CL734" s="128"/>
      <c r="CM734" s="128"/>
      <c r="CN734" s="128"/>
      <c r="CO734" s="128"/>
      <c r="CP734" s="128"/>
      <c r="CQ734" s="128"/>
    </row>
    <row r="735" ht="14.25" customHeight="1" spans="1:95" x14ac:dyDescent="0.25">
      <c r="A735" s="4"/>
      <c r="B735" s="131"/>
      <c r="C735" s="131"/>
      <c r="D735" s="131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/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  <c r="BP735" s="128"/>
      <c r="BQ735" s="128"/>
      <c r="BR735" s="128"/>
      <c r="BS735" s="128"/>
      <c r="BT735" s="128"/>
      <c r="BU735" s="128"/>
      <c r="BV735" s="128"/>
      <c r="BW735" s="128"/>
      <c r="BX735" s="128"/>
      <c r="BY735" s="128"/>
      <c r="BZ735" s="128"/>
      <c r="CA735" s="128"/>
      <c r="CB735" s="128"/>
      <c r="CC735" s="128"/>
      <c r="CD735" s="128"/>
      <c r="CE735" s="128"/>
      <c r="CF735" s="128"/>
      <c r="CG735" s="128"/>
      <c r="CH735" s="128"/>
      <c r="CI735" s="128"/>
      <c r="CJ735" s="128"/>
      <c r="CK735" s="128"/>
      <c r="CL735" s="128"/>
      <c r="CM735" s="128"/>
      <c r="CN735" s="128"/>
      <c r="CO735" s="128"/>
      <c r="CP735" s="128"/>
      <c r="CQ735" s="128"/>
    </row>
    <row r="736" ht="14.25" customHeight="1" spans="1:95" x14ac:dyDescent="0.25">
      <c r="A736" s="4"/>
      <c r="B736" s="131"/>
      <c r="C736" s="131"/>
      <c r="D736" s="131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  <c r="BP736" s="128"/>
      <c r="BQ736" s="128"/>
      <c r="BR736" s="128"/>
      <c r="BS736" s="128"/>
      <c r="BT736" s="128"/>
      <c r="BU736" s="128"/>
      <c r="BV736" s="128"/>
      <c r="BW736" s="128"/>
      <c r="BX736" s="128"/>
      <c r="BY736" s="128"/>
      <c r="BZ736" s="128"/>
      <c r="CA736" s="128"/>
      <c r="CB736" s="128"/>
      <c r="CC736" s="128"/>
      <c r="CD736" s="128"/>
      <c r="CE736" s="128"/>
      <c r="CF736" s="128"/>
      <c r="CG736" s="128"/>
      <c r="CH736" s="128"/>
      <c r="CI736" s="128"/>
      <c r="CJ736" s="128"/>
      <c r="CK736" s="128"/>
      <c r="CL736" s="128"/>
      <c r="CM736" s="128"/>
      <c r="CN736" s="128"/>
      <c r="CO736" s="128"/>
      <c r="CP736" s="128"/>
      <c r="CQ736" s="128"/>
    </row>
    <row r="737" ht="14.25" customHeight="1" spans="1:95" x14ac:dyDescent="0.25">
      <c r="A737" s="4"/>
      <c r="B737" s="131"/>
      <c r="C737" s="131"/>
      <c r="D737" s="131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/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  <c r="BP737" s="128"/>
      <c r="BQ737" s="128"/>
      <c r="BR737" s="128"/>
      <c r="BS737" s="128"/>
      <c r="BT737" s="128"/>
      <c r="BU737" s="128"/>
      <c r="BV737" s="128"/>
      <c r="BW737" s="128"/>
      <c r="BX737" s="128"/>
      <c r="BY737" s="128"/>
      <c r="BZ737" s="128"/>
      <c r="CA737" s="128"/>
      <c r="CB737" s="128"/>
      <c r="CC737" s="128"/>
      <c r="CD737" s="128"/>
      <c r="CE737" s="128"/>
      <c r="CF737" s="128"/>
      <c r="CG737" s="128"/>
      <c r="CH737" s="128"/>
      <c r="CI737" s="128"/>
      <c r="CJ737" s="128"/>
      <c r="CK737" s="128"/>
      <c r="CL737" s="128"/>
      <c r="CM737" s="128"/>
      <c r="CN737" s="128"/>
      <c r="CO737" s="128"/>
      <c r="CP737" s="128"/>
      <c r="CQ737" s="128"/>
    </row>
    <row r="738" ht="14.25" customHeight="1" spans="1:95" x14ac:dyDescent="0.25">
      <c r="A738" s="4"/>
      <c r="B738" s="131"/>
      <c r="C738" s="131"/>
      <c r="D738" s="131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  <c r="BP738" s="128"/>
      <c r="BQ738" s="128"/>
      <c r="BR738" s="128"/>
      <c r="BS738" s="128"/>
      <c r="BT738" s="128"/>
      <c r="BU738" s="128"/>
      <c r="BV738" s="128"/>
      <c r="BW738" s="128"/>
      <c r="BX738" s="128"/>
      <c r="BY738" s="128"/>
      <c r="BZ738" s="128"/>
      <c r="CA738" s="128"/>
      <c r="CB738" s="128"/>
      <c r="CC738" s="128"/>
      <c r="CD738" s="128"/>
      <c r="CE738" s="128"/>
      <c r="CF738" s="128"/>
      <c r="CG738" s="128"/>
      <c r="CH738" s="128"/>
      <c r="CI738" s="128"/>
      <c r="CJ738" s="128"/>
      <c r="CK738" s="128"/>
      <c r="CL738" s="128"/>
      <c r="CM738" s="128"/>
      <c r="CN738" s="128"/>
      <c r="CO738" s="128"/>
      <c r="CP738" s="128"/>
      <c r="CQ738" s="128"/>
    </row>
    <row r="739" ht="14.25" customHeight="1" spans="1:95" x14ac:dyDescent="0.25">
      <c r="A739" s="4"/>
      <c r="B739" s="131"/>
      <c r="C739" s="131"/>
      <c r="D739" s="131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  <c r="BP739" s="128"/>
      <c r="BQ739" s="128"/>
      <c r="BR739" s="128"/>
      <c r="BS739" s="128"/>
      <c r="BT739" s="128"/>
      <c r="BU739" s="128"/>
      <c r="BV739" s="128"/>
      <c r="BW739" s="128"/>
      <c r="BX739" s="128"/>
      <c r="BY739" s="128"/>
      <c r="BZ739" s="128"/>
      <c r="CA739" s="128"/>
      <c r="CB739" s="128"/>
      <c r="CC739" s="128"/>
      <c r="CD739" s="128"/>
      <c r="CE739" s="128"/>
      <c r="CF739" s="128"/>
      <c r="CG739" s="128"/>
      <c r="CH739" s="128"/>
      <c r="CI739" s="128"/>
      <c r="CJ739" s="128"/>
      <c r="CK739" s="128"/>
      <c r="CL739" s="128"/>
      <c r="CM739" s="128"/>
      <c r="CN739" s="128"/>
      <c r="CO739" s="128"/>
      <c r="CP739" s="128"/>
      <c r="CQ739" s="128"/>
    </row>
    <row r="740" ht="14.25" customHeight="1" spans="1:95" x14ac:dyDescent="0.25">
      <c r="A740" s="4"/>
      <c r="B740" s="131"/>
      <c r="C740" s="131"/>
      <c r="D740" s="131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  <c r="BP740" s="128"/>
      <c r="BQ740" s="128"/>
      <c r="BR740" s="128"/>
      <c r="BS740" s="128"/>
      <c r="BT740" s="128"/>
      <c r="BU740" s="128"/>
      <c r="BV740" s="128"/>
      <c r="BW740" s="128"/>
      <c r="BX740" s="128"/>
      <c r="BY740" s="128"/>
      <c r="BZ740" s="128"/>
      <c r="CA740" s="128"/>
      <c r="CB740" s="128"/>
      <c r="CC740" s="128"/>
      <c r="CD740" s="128"/>
      <c r="CE740" s="128"/>
      <c r="CF740" s="128"/>
      <c r="CG740" s="128"/>
      <c r="CH740" s="128"/>
      <c r="CI740" s="128"/>
      <c r="CJ740" s="128"/>
      <c r="CK740" s="128"/>
      <c r="CL740" s="128"/>
      <c r="CM740" s="128"/>
      <c r="CN740" s="128"/>
      <c r="CO740" s="128"/>
      <c r="CP740" s="128"/>
      <c r="CQ740" s="128"/>
    </row>
    <row r="741" ht="14.25" customHeight="1" spans="1:95" x14ac:dyDescent="0.25">
      <c r="A741" s="4"/>
      <c r="B741" s="131"/>
      <c r="C741" s="131"/>
      <c r="D741" s="131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/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  <c r="BP741" s="128"/>
      <c r="BQ741" s="128"/>
      <c r="BR741" s="128"/>
      <c r="BS741" s="128"/>
      <c r="BT741" s="128"/>
      <c r="BU741" s="128"/>
      <c r="BV741" s="128"/>
      <c r="BW741" s="128"/>
      <c r="BX741" s="128"/>
      <c r="BY741" s="128"/>
      <c r="BZ741" s="128"/>
      <c r="CA741" s="128"/>
      <c r="CB741" s="128"/>
      <c r="CC741" s="128"/>
      <c r="CD741" s="128"/>
      <c r="CE741" s="128"/>
      <c r="CF741" s="128"/>
      <c r="CG741" s="128"/>
      <c r="CH741" s="128"/>
      <c r="CI741" s="128"/>
      <c r="CJ741" s="128"/>
      <c r="CK741" s="128"/>
      <c r="CL741" s="128"/>
      <c r="CM741" s="128"/>
      <c r="CN741" s="128"/>
      <c r="CO741" s="128"/>
      <c r="CP741" s="128"/>
      <c r="CQ741" s="128"/>
    </row>
    <row r="742" ht="14.25" customHeight="1" spans="1:95" x14ac:dyDescent="0.25">
      <c r="A742" s="4"/>
      <c r="B742" s="131"/>
      <c r="C742" s="131"/>
      <c r="D742" s="131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/>
      <c r="BN742" s="128"/>
      <c r="BO742" s="128"/>
      <c r="BP742" s="128"/>
      <c r="BQ742" s="128"/>
      <c r="BR742" s="128"/>
      <c r="BS742" s="128"/>
      <c r="BT742" s="128"/>
      <c r="BU742" s="128"/>
      <c r="BV742" s="128"/>
      <c r="BW742" s="128"/>
      <c r="BX742" s="128"/>
      <c r="BY742" s="128"/>
      <c r="BZ742" s="128"/>
      <c r="CA742" s="128"/>
      <c r="CB742" s="128"/>
      <c r="CC742" s="128"/>
      <c r="CD742" s="128"/>
      <c r="CE742" s="128"/>
      <c r="CF742" s="128"/>
      <c r="CG742" s="128"/>
      <c r="CH742" s="128"/>
      <c r="CI742" s="128"/>
      <c r="CJ742" s="128"/>
      <c r="CK742" s="128"/>
      <c r="CL742" s="128"/>
      <c r="CM742" s="128"/>
      <c r="CN742" s="128"/>
      <c r="CO742" s="128"/>
      <c r="CP742" s="128"/>
      <c r="CQ742" s="128"/>
    </row>
    <row r="743" ht="14.25" customHeight="1" spans="1:95" x14ac:dyDescent="0.25">
      <c r="A743" s="4"/>
      <c r="B743" s="131"/>
      <c r="C743" s="131"/>
      <c r="D743" s="131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/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  <c r="BP743" s="128"/>
      <c r="BQ743" s="128"/>
      <c r="BR743" s="128"/>
      <c r="BS743" s="128"/>
      <c r="BT743" s="128"/>
      <c r="BU743" s="128"/>
      <c r="BV743" s="128"/>
      <c r="BW743" s="128"/>
      <c r="BX743" s="128"/>
      <c r="BY743" s="128"/>
      <c r="BZ743" s="128"/>
      <c r="CA743" s="128"/>
      <c r="CB743" s="128"/>
      <c r="CC743" s="128"/>
      <c r="CD743" s="128"/>
      <c r="CE743" s="128"/>
      <c r="CF743" s="128"/>
      <c r="CG743" s="128"/>
      <c r="CH743" s="128"/>
      <c r="CI743" s="128"/>
      <c r="CJ743" s="128"/>
      <c r="CK743" s="128"/>
      <c r="CL743" s="128"/>
      <c r="CM743" s="128"/>
      <c r="CN743" s="128"/>
      <c r="CO743" s="128"/>
      <c r="CP743" s="128"/>
      <c r="CQ743" s="128"/>
    </row>
    <row r="744" ht="14.25" customHeight="1" spans="1:95" x14ac:dyDescent="0.25">
      <c r="A744" s="4"/>
      <c r="B744" s="131"/>
      <c r="C744" s="131"/>
      <c r="D744" s="131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  <c r="BP744" s="128"/>
      <c r="BQ744" s="128"/>
      <c r="BR744" s="128"/>
      <c r="BS744" s="128"/>
      <c r="BT744" s="128"/>
      <c r="BU744" s="128"/>
      <c r="BV744" s="128"/>
      <c r="BW744" s="128"/>
      <c r="BX744" s="128"/>
      <c r="BY744" s="128"/>
      <c r="BZ744" s="128"/>
      <c r="CA744" s="128"/>
      <c r="CB744" s="128"/>
      <c r="CC744" s="128"/>
      <c r="CD744" s="128"/>
      <c r="CE744" s="128"/>
      <c r="CF744" s="128"/>
      <c r="CG744" s="128"/>
      <c r="CH744" s="128"/>
      <c r="CI744" s="128"/>
      <c r="CJ744" s="128"/>
      <c r="CK744" s="128"/>
      <c r="CL744" s="128"/>
      <c r="CM744" s="128"/>
      <c r="CN744" s="128"/>
      <c r="CO744" s="128"/>
      <c r="CP744" s="128"/>
      <c r="CQ744" s="128"/>
    </row>
    <row r="745" ht="14.25" customHeight="1" spans="1:95" x14ac:dyDescent="0.25">
      <c r="A745" s="4"/>
      <c r="B745" s="131"/>
      <c r="C745" s="131"/>
      <c r="D745" s="131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/>
      <c r="BN745" s="128"/>
      <c r="BO745" s="128"/>
      <c r="BP745" s="128"/>
      <c r="BQ745" s="128"/>
      <c r="BR745" s="128"/>
      <c r="BS745" s="128"/>
      <c r="BT745" s="128"/>
      <c r="BU745" s="128"/>
      <c r="BV745" s="128"/>
      <c r="BW745" s="128"/>
      <c r="BX745" s="128"/>
      <c r="BY745" s="128"/>
      <c r="BZ745" s="128"/>
      <c r="CA745" s="128"/>
      <c r="CB745" s="128"/>
      <c r="CC745" s="128"/>
      <c r="CD745" s="128"/>
      <c r="CE745" s="128"/>
      <c r="CF745" s="128"/>
      <c r="CG745" s="128"/>
      <c r="CH745" s="128"/>
      <c r="CI745" s="128"/>
      <c r="CJ745" s="128"/>
      <c r="CK745" s="128"/>
      <c r="CL745" s="128"/>
      <c r="CM745" s="128"/>
      <c r="CN745" s="128"/>
      <c r="CO745" s="128"/>
      <c r="CP745" s="128"/>
      <c r="CQ745" s="128"/>
    </row>
    <row r="746" ht="14.25" customHeight="1" spans="1:95" x14ac:dyDescent="0.25">
      <c r="A746" s="4"/>
      <c r="B746" s="131"/>
      <c r="C746" s="131"/>
      <c r="D746" s="131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  <c r="BP746" s="128"/>
      <c r="BQ746" s="128"/>
      <c r="BR746" s="128"/>
      <c r="BS746" s="128"/>
      <c r="BT746" s="128"/>
      <c r="BU746" s="128"/>
      <c r="BV746" s="128"/>
      <c r="BW746" s="128"/>
      <c r="BX746" s="128"/>
      <c r="BY746" s="128"/>
      <c r="BZ746" s="128"/>
      <c r="CA746" s="128"/>
      <c r="CB746" s="128"/>
      <c r="CC746" s="128"/>
      <c r="CD746" s="128"/>
      <c r="CE746" s="128"/>
      <c r="CF746" s="128"/>
      <c r="CG746" s="128"/>
      <c r="CH746" s="128"/>
      <c r="CI746" s="128"/>
      <c r="CJ746" s="128"/>
      <c r="CK746" s="128"/>
      <c r="CL746" s="128"/>
      <c r="CM746" s="128"/>
      <c r="CN746" s="128"/>
      <c r="CO746" s="128"/>
      <c r="CP746" s="128"/>
      <c r="CQ746" s="128"/>
    </row>
    <row r="747" ht="14.25" customHeight="1" spans="1:95" x14ac:dyDescent="0.25">
      <c r="A747" s="4"/>
      <c r="B747" s="131"/>
      <c r="C747" s="131"/>
      <c r="D747" s="131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/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  <c r="BP747" s="128"/>
      <c r="BQ747" s="128"/>
      <c r="BR747" s="128"/>
      <c r="BS747" s="128"/>
      <c r="BT747" s="128"/>
      <c r="BU747" s="128"/>
      <c r="BV747" s="128"/>
      <c r="BW747" s="128"/>
      <c r="BX747" s="128"/>
      <c r="BY747" s="128"/>
      <c r="BZ747" s="128"/>
      <c r="CA747" s="128"/>
      <c r="CB747" s="128"/>
      <c r="CC747" s="128"/>
      <c r="CD747" s="128"/>
      <c r="CE747" s="128"/>
      <c r="CF747" s="128"/>
      <c r="CG747" s="128"/>
      <c r="CH747" s="128"/>
      <c r="CI747" s="128"/>
      <c r="CJ747" s="128"/>
      <c r="CK747" s="128"/>
      <c r="CL747" s="128"/>
      <c r="CM747" s="128"/>
      <c r="CN747" s="128"/>
      <c r="CO747" s="128"/>
      <c r="CP747" s="128"/>
      <c r="CQ747" s="128"/>
    </row>
    <row r="748" ht="14.25" customHeight="1" spans="1:95" x14ac:dyDescent="0.25">
      <c r="A748" s="4"/>
      <c r="B748" s="131"/>
      <c r="C748" s="131"/>
      <c r="D748" s="131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  <c r="BP748" s="128"/>
      <c r="BQ748" s="128"/>
      <c r="BR748" s="128"/>
      <c r="BS748" s="128"/>
      <c r="BT748" s="128"/>
      <c r="BU748" s="128"/>
      <c r="BV748" s="128"/>
      <c r="BW748" s="128"/>
      <c r="BX748" s="128"/>
      <c r="BY748" s="128"/>
      <c r="BZ748" s="128"/>
      <c r="CA748" s="128"/>
      <c r="CB748" s="128"/>
      <c r="CC748" s="128"/>
      <c r="CD748" s="128"/>
      <c r="CE748" s="128"/>
      <c r="CF748" s="128"/>
      <c r="CG748" s="128"/>
      <c r="CH748" s="128"/>
      <c r="CI748" s="128"/>
      <c r="CJ748" s="128"/>
      <c r="CK748" s="128"/>
      <c r="CL748" s="128"/>
      <c r="CM748" s="128"/>
      <c r="CN748" s="128"/>
      <c r="CO748" s="128"/>
      <c r="CP748" s="128"/>
      <c r="CQ748" s="128"/>
    </row>
    <row r="749" ht="14.25" customHeight="1" spans="1:95" x14ac:dyDescent="0.25">
      <c r="A749" s="4"/>
      <c r="B749" s="131"/>
      <c r="C749" s="131"/>
      <c r="D749" s="131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  <c r="BP749" s="128"/>
      <c r="BQ749" s="128"/>
      <c r="BR749" s="128"/>
      <c r="BS749" s="128"/>
      <c r="BT749" s="128"/>
      <c r="BU749" s="128"/>
      <c r="BV749" s="128"/>
      <c r="BW749" s="128"/>
      <c r="BX749" s="128"/>
      <c r="BY749" s="128"/>
      <c r="BZ749" s="128"/>
      <c r="CA749" s="128"/>
      <c r="CB749" s="128"/>
      <c r="CC749" s="128"/>
      <c r="CD749" s="128"/>
      <c r="CE749" s="128"/>
      <c r="CF749" s="128"/>
      <c r="CG749" s="128"/>
      <c r="CH749" s="128"/>
      <c r="CI749" s="128"/>
      <c r="CJ749" s="128"/>
      <c r="CK749" s="128"/>
      <c r="CL749" s="128"/>
      <c r="CM749" s="128"/>
      <c r="CN749" s="128"/>
      <c r="CO749" s="128"/>
      <c r="CP749" s="128"/>
      <c r="CQ749" s="128"/>
    </row>
    <row r="750" ht="14.25" customHeight="1" spans="1:95" x14ac:dyDescent="0.25">
      <c r="A750" s="4"/>
      <c r="B750" s="131"/>
      <c r="C750" s="131"/>
      <c r="D750" s="131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  <c r="BP750" s="128"/>
      <c r="BQ750" s="128"/>
      <c r="BR750" s="128"/>
      <c r="BS750" s="128"/>
      <c r="BT750" s="128"/>
      <c r="BU750" s="128"/>
      <c r="BV750" s="128"/>
      <c r="BW750" s="128"/>
      <c r="BX750" s="128"/>
      <c r="BY750" s="128"/>
      <c r="BZ750" s="128"/>
      <c r="CA750" s="128"/>
      <c r="CB750" s="128"/>
      <c r="CC750" s="128"/>
      <c r="CD750" s="128"/>
      <c r="CE750" s="128"/>
      <c r="CF750" s="128"/>
      <c r="CG750" s="128"/>
      <c r="CH750" s="128"/>
      <c r="CI750" s="128"/>
      <c r="CJ750" s="128"/>
      <c r="CK750" s="128"/>
      <c r="CL750" s="128"/>
      <c r="CM750" s="128"/>
      <c r="CN750" s="128"/>
      <c r="CO750" s="128"/>
      <c r="CP750" s="128"/>
      <c r="CQ750" s="128"/>
    </row>
    <row r="751" ht="14.25" customHeight="1" spans="1:95" x14ac:dyDescent="0.25">
      <c r="A751" s="4"/>
      <c r="B751" s="131"/>
      <c r="C751" s="131"/>
      <c r="D751" s="131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/>
      <c r="BI751" s="128"/>
      <c r="BJ751" s="128"/>
      <c r="BK751" s="128"/>
      <c r="BL751" s="128"/>
      <c r="BM751" s="128"/>
      <c r="BN751" s="128"/>
      <c r="BO751" s="128"/>
      <c r="BP751" s="128"/>
      <c r="BQ751" s="128"/>
      <c r="BR751" s="128"/>
      <c r="BS751" s="128"/>
      <c r="BT751" s="128"/>
      <c r="BU751" s="128"/>
      <c r="BV751" s="128"/>
      <c r="BW751" s="128"/>
      <c r="BX751" s="128"/>
      <c r="BY751" s="128"/>
      <c r="BZ751" s="128"/>
      <c r="CA751" s="128"/>
      <c r="CB751" s="128"/>
      <c r="CC751" s="128"/>
      <c r="CD751" s="128"/>
      <c r="CE751" s="128"/>
      <c r="CF751" s="128"/>
      <c r="CG751" s="128"/>
      <c r="CH751" s="128"/>
      <c r="CI751" s="128"/>
      <c r="CJ751" s="128"/>
      <c r="CK751" s="128"/>
      <c r="CL751" s="128"/>
      <c r="CM751" s="128"/>
      <c r="CN751" s="128"/>
      <c r="CO751" s="128"/>
      <c r="CP751" s="128"/>
      <c r="CQ751" s="128"/>
    </row>
    <row r="752" ht="14.25" customHeight="1" spans="1:95" x14ac:dyDescent="0.25">
      <c r="A752" s="4"/>
      <c r="B752" s="131"/>
      <c r="C752" s="131"/>
      <c r="D752" s="131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  <c r="BP752" s="128"/>
      <c r="BQ752" s="128"/>
      <c r="BR752" s="128"/>
      <c r="BS752" s="128"/>
      <c r="BT752" s="128"/>
      <c r="BU752" s="128"/>
      <c r="BV752" s="128"/>
      <c r="BW752" s="128"/>
      <c r="BX752" s="128"/>
      <c r="BY752" s="128"/>
      <c r="BZ752" s="128"/>
      <c r="CA752" s="128"/>
      <c r="CB752" s="128"/>
      <c r="CC752" s="128"/>
      <c r="CD752" s="128"/>
      <c r="CE752" s="128"/>
      <c r="CF752" s="128"/>
      <c r="CG752" s="128"/>
      <c r="CH752" s="128"/>
      <c r="CI752" s="128"/>
      <c r="CJ752" s="128"/>
      <c r="CK752" s="128"/>
      <c r="CL752" s="128"/>
      <c r="CM752" s="128"/>
      <c r="CN752" s="128"/>
      <c r="CO752" s="128"/>
      <c r="CP752" s="128"/>
      <c r="CQ752" s="128"/>
    </row>
    <row r="753" ht="14.25" customHeight="1" spans="1:95" x14ac:dyDescent="0.25">
      <c r="A753" s="4"/>
      <c r="B753" s="131"/>
      <c r="C753" s="131"/>
      <c r="D753" s="131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  <c r="BP753" s="128"/>
      <c r="BQ753" s="128"/>
      <c r="BR753" s="128"/>
      <c r="BS753" s="128"/>
      <c r="BT753" s="128"/>
      <c r="BU753" s="128"/>
      <c r="BV753" s="128"/>
      <c r="BW753" s="128"/>
      <c r="BX753" s="128"/>
      <c r="BY753" s="128"/>
      <c r="BZ753" s="128"/>
      <c r="CA753" s="128"/>
      <c r="CB753" s="128"/>
      <c r="CC753" s="128"/>
      <c r="CD753" s="128"/>
      <c r="CE753" s="128"/>
      <c r="CF753" s="128"/>
      <c r="CG753" s="128"/>
      <c r="CH753" s="128"/>
      <c r="CI753" s="128"/>
      <c r="CJ753" s="128"/>
      <c r="CK753" s="128"/>
      <c r="CL753" s="128"/>
      <c r="CM753" s="128"/>
      <c r="CN753" s="128"/>
      <c r="CO753" s="128"/>
      <c r="CP753" s="128"/>
      <c r="CQ753" s="128"/>
    </row>
    <row r="754" ht="14.25" customHeight="1" spans="1:95" x14ac:dyDescent="0.25">
      <c r="A754" s="4"/>
      <c r="B754" s="131"/>
      <c r="C754" s="131"/>
      <c r="D754" s="131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  <c r="BP754" s="128"/>
      <c r="BQ754" s="128"/>
      <c r="BR754" s="128"/>
      <c r="BS754" s="128"/>
      <c r="BT754" s="128"/>
      <c r="BU754" s="128"/>
      <c r="BV754" s="128"/>
      <c r="BW754" s="128"/>
      <c r="BX754" s="128"/>
      <c r="BY754" s="128"/>
      <c r="BZ754" s="128"/>
      <c r="CA754" s="128"/>
      <c r="CB754" s="128"/>
      <c r="CC754" s="128"/>
      <c r="CD754" s="128"/>
      <c r="CE754" s="128"/>
      <c r="CF754" s="128"/>
      <c r="CG754" s="128"/>
      <c r="CH754" s="128"/>
      <c r="CI754" s="128"/>
      <c r="CJ754" s="128"/>
      <c r="CK754" s="128"/>
      <c r="CL754" s="128"/>
      <c r="CM754" s="128"/>
      <c r="CN754" s="128"/>
      <c r="CO754" s="128"/>
      <c r="CP754" s="128"/>
      <c r="CQ754" s="128"/>
    </row>
    <row r="755" ht="14.25" customHeight="1" spans="1:95" x14ac:dyDescent="0.25">
      <c r="A755" s="4"/>
      <c r="B755" s="131"/>
      <c r="C755" s="131"/>
      <c r="D755" s="131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  <c r="BP755" s="128"/>
      <c r="BQ755" s="128"/>
      <c r="BR755" s="128"/>
      <c r="BS755" s="128"/>
      <c r="BT755" s="128"/>
      <c r="BU755" s="128"/>
      <c r="BV755" s="128"/>
      <c r="BW755" s="128"/>
      <c r="BX755" s="128"/>
      <c r="BY755" s="128"/>
      <c r="BZ755" s="128"/>
      <c r="CA755" s="128"/>
      <c r="CB755" s="128"/>
      <c r="CC755" s="128"/>
      <c r="CD755" s="128"/>
      <c r="CE755" s="128"/>
      <c r="CF755" s="128"/>
      <c r="CG755" s="128"/>
      <c r="CH755" s="128"/>
      <c r="CI755" s="128"/>
      <c r="CJ755" s="128"/>
      <c r="CK755" s="128"/>
      <c r="CL755" s="128"/>
      <c r="CM755" s="128"/>
      <c r="CN755" s="128"/>
      <c r="CO755" s="128"/>
      <c r="CP755" s="128"/>
      <c r="CQ755" s="128"/>
    </row>
    <row r="756" ht="14.25" customHeight="1" spans="1:95" x14ac:dyDescent="0.25">
      <c r="A756" s="4"/>
      <c r="B756" s="131"/>
      <c r="C756" s="131"/>
      <c r="D756" s="131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  <c r="BP756" s="128"/>
      <c r="BQ756" s="128"/>
      <c r="BR756" s="128"/>
      <c r="BS756" s="128"/>
      <c r="BT756" s="128"/>
      <c r="BU756" s="128"/>
      <c r="BV756" s="128"/>
      <c r="BW756" s="128"/>
      <c r="BX756" s="128"/>
      <c r="BY756" s="128"/>
      <c r="BZ756" s="128"/>
      <c r="CA756" s="128"/>
      <c r="CB756" s="128"/>
      <c r="CC756" s="128"/>
      <c r="CD756" s="128"/>
      <c r="CE756" s="128"/>
      <c r="CF756" s="128"/>
      <c r="CG756" s="128"/>
      <c r="CH756" s="128"/>
      <c r="CI756" s="128"/>
      <c r="CJ756" s="128"/>
      <c r="CK756" s="128"/>
      <c r="CL756" s="128"/>
      <c r="CM756" s="128"/>
      <c r="CN756" s="128"/>
      <c r="CO756" s="128"/>
      <c r="CP756" s="128"/>
      <c r="CQ756" s="128"/>
    </row>
    <row r="757" ht="14.25" customHeight="1" spans="1:95" x14ac:dyDescent="0.25">
      <c r="A757" s="4"/>
      <c r="B757" s="131"/>
      <c r="C757" s="131"/>
      <c r="D757" s="131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  <c r="BP757" s="128"/>
      <c r="BQ757" s="128"/>
      <c r="BR757" s="128"/>
      <c r="BS757" s="128"/>
      <c r="BT757" s="128"/>
      <c r="BU757" s="128"/>
      <c r="BV757" s="128"/>
      <c r="BW757" s="128"/>
      <c r="BX757" s="128"/>
      <c r="BY757" s="128"/>
      <c r="BZ757" s="128"/>
      <c r="CA757" s="128"/>
      <c r="CB757" s="128"/>
      <c r="CC757" s="128"/>
      <c r="CD757" s="128"/>
      <c r="CE757" s="128"/>
      <c r="CF757" s="128"/>
      <c r="CG757" s="128"/>
      <c r="CH757" s="128"/>
      <c r="CI757" s="128"/>
      <c r="CJ757" s="128"/>
      <c r="CK757" s="128"/>
      <c r="CL757" s="128"/>
      <c r="CM757" s="128"/>
      <c r="CN757" s="128"/>
      <c r="CO757" s="128"/>
      <c r="CP757" s="128"/>
      <c r="CQ757" s="128"/>
    </row>
    <row r="758" ht="14.25" customHeight="1" spans="1:95" x14ac:dyDescent="0.25">
      <c r="A758" s="4"/>
      <c r="B758" s="131"/>
      <c r="C758" s="131"/>
      <c r="D758" s="131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  <c r="BP758" s="128"/>
      <c r="BQ758" s="128"/>
      <c r="BR758" s="128"/>
      <c r="BS758" s="128"/>
      <c r="BT758" s="128"/>
      <c r="BU758" s="128"/>
      <c r="BV758" s="128"/>
      <c r="BW758" s="128"/>
      <c r="BX758" s="128"/>
      <c r="BY758" s="128"/>
      <c r="BZ758" s="128"/>
      <c r="CA758" s="128"/>
      <c r="CB758" s="128"/>
      <c r="CC758" s="128"/>
      <c r="CD758" s="128"/>
      <c r="CE758" s="128"/>
      <c r="CF758" s="128"/>
      <c r="CG758" s="128"/>
      <c r="CH758" s="128"/>
      <c r="CI758" s="128"/>
      <c r="CJ758" s="128"/>
      <c r="CK758" s="128"/>
      <c r="CL758" s="128"/>
      <c r="CM758" s="128"/>
      <c r="CN758" s="128"/>
      <c r="CO758" s="128"/>
      <c r="CP758" s="128"/>
      <c r="CQ758" s="128"/>
    </row>
    <row r="759" ht="14.25" customHeight="1" spans="1:95" x14ac:dyDescent="0.25">
      <c r="A759" s="4"/>
      <c r="B759" s="131"/>
      <c r="C759" s="131"/>
      <c r="D759" s="131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  <c r="BP759" s="128"/>
      <c r="BQ759" s="128"/>
      <c r="BR759" s="128"/>
      <c r="BS759" s="128"/>
      <c r="BT759" s="128"/>
      <c r="BU759" s="128"/>
      <c r="BV759" s="128"/>
      <c r="BW759" s="128"/>
      <c r="BX759" s="128"/>
      <c r="BY759" s="128"/>
      <c r="BZ759" s="128"/>
      <c r="CA759" s="128"/>
      <c r="CB759" s="128"/>
      <c r="CC759" s="128"/>
      <c r="CD759" s="128"/>
      <c r="CE759" s="128"/>
      <c r="CF759" s="128"/>
      <c r="CG759" s="128"/>
      <c r="CH759" s="128"/>
      <c r="CI759" s="128"/>
      <c r="CJ759" s="128"/>
      <c r="CK759" s="128"/>
      <c r="CL759" s="128"/>
      <c r="CM759" s="128"/>
      <c r="CN759" s="128"/>
      <c r="CO759" s="128"/>
      <c r="CP759" s="128"/>
      <c r="CQ759" s="128"/>
    </row>
    <row r="760" ht="14.25" customHeight="1" spans="1:95" x14ac:dyDescent="0.25">
      <c r="A760" s="4"/>
      <c r="B760" s="131"/>
      <c r="C760" s="131"/>
      <c r="D760" s="131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  <c r="BP760" s="128"/>
      <c r="BQ760" s="128"/>
      <c r="BR760" s="128"/>
      <c r="BS760" s="128"/>
      <c r="BT760" s="128"/>
      <c r="BU760" s="128"/>
      <c r="BV760" s="128"/>
      <c r="BW760" s="128"/>
      <c r="BX760" s="128"/>
      <c r="BY760" s="128"/>
      <c r="BZ760" s="128"/>
      <c r="CA760" s="128"/>
      <c r="CB760" s="128"/>
      <c r="CC760" s="128"/>
      <c r="CD760" s="128"/>
      <c r="CE760" s="128"/>
      <c r="CF760" s="128"/>
      <c r="CG760" s="128"/>
      <c r="CH760" s="128"/>
      <c r="CI760" s="128"/>
      <c r="CJ760" s="128"/>
      <c r="CK760" s="128"/>
      <c r="CL760" s="128"/>
      <c r="CM760" s="128"/>
      <c r="CN760" s="128"/>
      <c r="CO760" s="128"/>
      <c r="CP760" s="128"/>
      <c r="CQ760" s="128"/>
    </row>
    <row r="761" ht="14.25" customHeight="1" spans="1:95" x14ac:dyDescent="0.25">
      <c r="A761" s="4"/>
      <c r="B761" s="131"/>
      <c r="C761" s="131"/>
      <c r="D761" s="131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  <c r="BP761" s="128"/>
      <c r="BQ761" s="128"/>
      <c r="BR761" s="128"/>
      <c r="BS761" s="128"/>
      <c r="BT761" s="128"/>
      <c r="BU761" s="128"/>
      <c r="BV761" s="128"/>
      <c r="BW761" s="128"/>
      <c r="BX761" s="128"/>
      <c r="BY761" s="128"/>
      <c r="BZ761" s="128"/>
      <c r="CA761" s="128"/>
      <c r="CB761" s="128"/>
      <c r="CC761" s="128"/>
      <c r="CD761" s="128"/>
      <c r="CE761" s="128"/>
      <c r="CF761" s="128"/>
      <c r="CG761" s="128"/>
      <c r="CH761" s="128"/>
      <c r="CI761" s="128"/>
      <c r="CJ761" s="128"/>
      <c r="CK761" s="128"/>
      <c r="CL761" s="128"/>
      <c r="CM761" s="128"/>
      <c r="CN761" s="128"/>
      <c r="CO761" s="128"/>
      <c r="CP761" s="128"/>
      <c r="CQ761" s="128"/>
    </row>
    <row r="762" ht="14.25" customHeight="1" spans="1:95" x14ac:dyDescent="0.25">
      <c r="A762" s="4"/>
      <c r="B762" s="131"/>
      <c r="C762" s="131"/>
      <c r="D762" s="131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  <c r="BP762" s="128"/>
      <c r="BQ762" s="128"/>
      <c r="BR762" s="128"/>
      <c r="BS762" s="128"/>
      <c r="BT762" s="128"/>
      <c r="BU762" s="128"/>
      <c r="BV762" s="128"/>
      <c r="BW762" s="128"/>
      <c r="BX762" s="128"/>
      <c r="BY762" s="128"/>
      <c r="BZ762" s="128"/>
      <c r="CA762" s="128"/>
      <c r="CB762" s="128"/>
      <c r="CC762" s="128"/>
      <c r="CD762" s="128"/>
      <c r="CE762" s="128"/>
      <c r="CF762" s="128"/>
      <c r="CG762" s="128"/>
      <c r="CH762" s="128"/>
      <c r="CI762" s="128"/>
      <c r="CJ762" s="128"/>
      <c r="CK762" s="128"/>
      <c r="CL762" s="128"/>
      <c r="CM762" s="128"/>
      <c r="CN762" s="128"/>
      <c r="CO762" s="128"/>
      <c r="CP762" s="128"/>
      <c r="CQ762" s="128"/>
    </row>
    <row r="763" ht="14.25" customHeight="1" spans="1:95" x14ac:dyDescent="0.25">
      <c r="A763" s="4"/>
      <c r="B763" s="131"/>
      <c r="C763" s="131"/>
      <c r="D763" s="131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/>
      <c r="BI763" s="128"/>
      <c r="BJ763" s="128"/>
      <c r="BK763" s="128"/>
      <c r="BL763" s="128"/>
      <c r="BM763" s="128"/>
      <c r="BN763" s="128"/>
      <c r="BO763" s="128"/>
      <c r="BP763" s="128"/>
      <c r="BQ763" s="128"/>
      <c r="BR763" s="128"/>
      <c r="BS763" s="128"/>
      <c r="BT763" s="128"/>
      <c r="BU763" s="128"/>
      <c r="BV763" s="128"/>
      <c r="BW763" s="128"/>
      <c r="BX763" s="128"/>
      <c r="BY763" s="128"/>
      <c r="BZ763" s="128"/>
      <c r="CA763" s="128"/>
      <c r="CB763" s="128"/>
      <c r="CC763" s="128"/>
      <c r="CD763" s="128"/>
      <c r="CE763" s="128"/>
      <c r="CF763" s="128"/>
      <c r="CG763" s="128"/>
      <c r="CH763" s="128"/>
      <c r="CI763" s="128"/>
      <c r="CJ763" s="128"/>
      <c r="CK763" s="128"/>
      <c r="CL763" s="128"/>
      <c r="CM763" s="128"/>
      <c r="CN763" s="128"/>
      <c r="CO763" s="128"/>
      <c r="CP763" s="128"/>
      <c r="CQ763" s="128"/>
    </row>
    <row r="764" ht="14.25" customHeight="1" spans="1:95" x14ac:dyDescent="0.25">
      <c r="A764" s="4"/>
      <c r="B764" s="131"/>
      <c r="C764" s="131"/>
      <c r="D764" s="131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  <c r="BP764" s="128"/>
      <c r="BQ764" s="128"/>
      <c r="BR764" s="128"/>
      <c r="BS764" s="128"/>
      <c r="BT764" s="128"/>
      <c r="BU764" s="128"/>
      <c r="BV764" s="128"/>
      <c r="BW764" s="128"/>
      <c r="BX764" s="128"/>
      <c r="BY764" s="128"/>
      <c r="BZ764" s="128"/>
      <c r="CA764" s="128"/>
      <c r="CB764" s="128"/>
      <c r="CC764" s="128"/>
      <c r="CD764" s="128"/>
      <c r="CE764" s="128"/>
      <c r="CF764" s="128"/>
      <c r="CG764" s="128"/>
      <c r="CH764" s="128"/>
      <c r="CI764" s="128"/>
      <c r="CJ764" s="128"/>
      <c r="CK764" s="128"/>
      <c r="CL764" s="128"/>
      <c r="CM764" s="128"/>
      <c r="CN764" s="128"/>
      <c r="CO764" s="128"/>
      <c r="CP764" s="128"/>
      <c r="CQ764" s="128"/>
    </row>
    <row r="765" ht="14.25" customHeight="1" spans="1:95" x14ac:dyDescent="0.25">
      <c r="A765" s="4"/>
      <c r="B765" s="131"/>
      <c r="C765" s="131"/>
      <c r="D765" s="131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  <c r="BP765" s="128"/>
      <c r="BQ765" s="128"/>
      <c r="BR765" s="128"/>
      <c r="BS765" s="128"/>
      <c r="BT765" s="128"/>
      <c r="BU765" s="128"/>
      <c r="BV765" s="128"/>
      <c r="BW765" s="128"/>
      <c r="BX765" s="128"/>
      <c r="BY765" s="128"/>
      <c r="BZ765" s="128"/>
      <c r="CA765" s="128"/>
      <c r="CB765" s="128"/>
      <c r="CC765" s="128"/>
      <c r="CD765" s="128"/>
      <c r="CE765" s="128"/>
      <c r="CF765" s="128"/>
      <c r="CG765" s="128"/>
      <c r="CH765" s="128"/>
      <c r="CI765" s="128"/>
      <c r="CJ765" s="128"/>
      <c r="CK765" s="128"/>
      <c r="CL765" s="128"/>
      <c r="CM765" s="128"/>
      <c r="CN765" s="128"/>
      <c r="CO765" s="128"/>
      <c r="CP765" s="128"/>
      <c r="CQ765" s="128"/>
    </row>
    <row r="766" ht="14.25" customHeight="1" spans="1:95" x14ac:dyDescent="0.25">
      <c r="A766" s="4"/>
      <c r="B766" s="131"/>
      <c r="C766" s="131"/>
      <c r="D766" s="131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  <c r="BP766" s="128"/>
      <c r="BQ766" s="128"/>
      <c r="BR766" s="128"/>
      <c r="BS766" s="128"/>
      <c r="BT766" s="128"/>
      <c r="BU766" s="128"/>
      <c r="BV766" s="128"/>
      <c r="BW766" s="128"/>
      <c r="BX766" s="128"/>
      <c r="BY766" s="128"/>
      <c r="BZ766" s="128"/>
      <c r="CA766" s="128"/>
      <c r="CB766" s="128"/>
      <c r="CC766" s="128"/>
      <c r="CD766" s="128"/>
      <c r="CE766" s="128"/>
      <c r="CF766" s="128"/>
      <c r="CG766" s="128"/>
      <c r="CH766" s="128"/>
      <c r="CI766" s="128"/>
      <c r="CJ766" s="128"/>
      <c r="CK766" s="128"/>
      <c r="CL766" s="128"/>
      <c r="CM766" s="128"/>
      <c r="CN766" s="128"/>
      <c r="CO766" s="128"/>
      <c r="CP766" s="128"/>
      <c r="CQ766" s="128"/>
    </row>
    <row r="767" ht="14.25" customHeight="1" spans="1:95" x14ac:dyDescent="0.25">
      <c r="A767" s="4"/>
      <c r="B767" s="131"/>
      <c r="C767" s="131"/>
      <c r="D767" s="131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/>
      <c r="BI767" s="128"/>
      <c r="BJ767" s="128"/>
      <c r="BK767" s="128"/>
      <c r="BL767" s="128"/>
      <c r="BM767" s="128"/>
      <c r="BN767" s="128"/>
      <c r="BO767" s="128"/>
      <c r="BP767" s="128"/>
      <c r="BQ767" s="128"/>
      <c r="BR767" s="128"/>
      <c r="BS767" s="128"/>
      <c r="BT767" s="128"/>
      <c r="BU767" s="128"/>
      <c r="BV767" s="128"/>
      <c r="BW767" s="128"/>
      <c r="BX767" s="128"/>
      <c r="BY767" s="128"/>
      <c r="BZ767" s="128"/>
      <c r="CA767" s="128"/>
      <c r="CB767" s="128"/>
      <c r="CC767" s="128"/>
      <c r="CD767" s="128"/>
      <c r="CE767" s="128"/>
      <c r="CF767" s="128"/>
      <c r="CG767" s="128"/>
      <c r="CH767" s="128"/>
      <c r="CI767" s="128"/>
      <c r="CJ767" s="128"/>
      <c r="CK767" s="128"/>
      <c r="CL767" s="128"/>
      <c r="CM767" s="128"/>
      <c r="CN767" s="128"/>
      <c r="CO767" s="128"/>
      <c r="CP767" s="128"/>
      <c r="CQ767" s="128"/>
    </row>
    <row r="768" ht="14.25" customHeight="1" spans="1:95" x14ac:dyDescent="0.25">
      <c r="A768" s="4"/>
      <c r="B768" s="131"/>
      <c r="C768" s="131"/>
      <c r="D768" s="131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/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  <c r="BP768" s="128"/>
      <c r="BQ768" s="128"/>
      <c r="BR768" s="128"/>
      <c r="BS768" s="128"/>
      <c r="BT768" s="128"/>
      <c r="BU768" s="128"/>
      <c r="BV768" s="128"/>
      <c r="BW768" s="128"/>
      <c r="BX768" s="128"/>
      <c r="BY768" s="128"/>
      <c r="BZ768" s="128"/>
      <c r="CA768" s="128"/>
      <c r="CB768" s="128"/>
      <c r="CC768" s="128"/>
      <c r="CD768" s="128"/>
      <c r="CE768" s="128"/>
      <c r="CF768" s="128"/>
      <c r="CG768" s="128"/>
      <c r="CH768" s="128"/>
      <c r="CI768" s="128"/>
      <c r="CJ768" s="128"/>
      <c r="CK768" s="128"/>
      <c r="CL768" s="128"/>
      <c r="CM768" s="128"/>
      <c r="CN768" s="128"/>
      <c r="CO768" s="128"/>
      <c r="CP768" s="128"/>
      <c r="CQ768" s="128"/>
    </row>
    <row r="769" ht="14.25" customHeight="1" spans="1:95" x14ac:dyDescent="0.25">
      <c r="A769" s="4"/>
      <c r="B769" s="131"/>
      <c r="C769" s="131"/>
      <c r="D769" s="131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  <c r="BP769" s="128"/>
      <c r="BQ769" s="128"/>
      <c r="BR769" s="128"/>
      <c r="BS769" s="128"/>
      <c r="BT769" s="128"/>
      <c r="BU769" s="128"/>
      <c r="BV769" s="128"/>
      <c r="BW769" s="128"/>
      <c r="BX769" s="128"/>
      <c r="BY769" s="128"/>
      <c r="BZ769" s="128"/>
      <c r="CA769" s="128"/>
      <c r="CB769" s="128"/>
      <c r="CC769" s="128"/>
      <c r="CD769" s="128"/>
      <c r="CE769" s="128"/>
      <c r="CF769" s="128"/>
      <c r="CG769" s="128"/>
      <c r="CH769" s="128"/>
      <c r="CI769" s="128"/>
      <c r="CJ769" s="128"/>
      <c r="CK769" s="128"/>
      <c r="CL769" s="128"/>
      <c r="CM769" s="128"/>
      <c r="CN769" s="128"/>
      <c r="CO769" s="128"/>
      <c r="CP769" s="128"/>
      <c r="CQ769" s="128"/>
    </row>
    <row r="770" ht="14.25" customHeight="1" spans="1:95" x14ac:dyDescent="0.25">
      <c r="A770" s="4"/>
      <c r="B770" s="131"/>
      <c r="C770" s="131"/>
      <c r="D770" s="131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/>
      <c r="BI770" s="128"/>
      <c r="BJ770" s="128"/>
      <c r="BK770" s="128"/>
      <c r="BL770" s="128"/>
      <c r="BM770" s="128"/>
      <c r="BN770" s="128"/>
      <c r="BO770" s="128"/>
      <c r="BP770" s="128"/>
      <c r="BQ770" s="128"/>
      <c r="BR770" s="128"/>
      <c r="BS770" s="128"/>
      <c r="BT770" s="128"/>
      <c r="BU770" s="128"/>
      <c r="BV770" s="128"/>
      <c r="BW770" s="128"/>
      <c r="BX770" s="128"/>
      <c r="BY770" s="128"/>
      <c r="BZ770" s="128"/>
      <c r="CA770" s="128"/>
      <c r="CB770" s="128"/>
      <c r="CC770" s="128"/>
      <c r="CD770" s="128"/>
      <c r="CE770" s="128"/>
      <c r="CF770" s="128"/>
      <c r="CG770" s="128"/>
      <c r="CH770" s="128"/>
      <c r="CI770" s="128"/>
      <c r="CJ770" s="128"/>
      <c r="CK770" s="128"/>
      <c r="CL770" s="128"/>
      <c r="CM770" s="128"/>
      <c r="CN770" s="128"/>
      <c r="CO770" s="128"/>
      <c r="CP770" s="128"/>
      <c r="CQ770" s="128"/>
    </row>
    <row r="771" ht="14.25" customHeight="1" spans="1:95" x14ac:dyDescent="0.25">
      <c r="A771" s="4"/>
      <c r="B771" s="131"/>
      <c r="C771" s="131"/>
      <c r="D771" s="131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  <c r="BP771" s="128"/>
      <c r="BQ771" s="128"/>
      <c r="BR771" s="128"/>
      <c r="BS771" s="128"/>
      <c r="BT771" s="128"/>
      <c r="BU771" s="128"/>
      <c r="BV771" s="128"/>
      <c r="BW771" s="128"/>
      <c r="BX771" s="128"/>
      <c r="BY771" s="128"/>
      <c r="BZ771" s="128"/>
      <c r="CA771" s="128"/>
      <c r="CB771" s="128"/>
      <c r="CC771" s="128"/>
      <c r="CD771" s="128"/>
      <c r="CE771" s="128"/>
      <c r="CF771" s="128"/>
      <c r="CG771" s="128"/>
      <c r="CH771" s="128"/>
      <c r="CI771" s="128"/>
      <c r="CJ771" s="128"/>
      <c r="CK771" s="128"/>
      <c r="CL771" s="128"/>
      <c r="CM771" s="128"/>
      <c r="CN771" s="128"/>
      <c r="CO771" s="128"/>
      <c r="CP771" s="128"/>
      <c r="CQ771" s="128"/>
    </row>
    <row r="772" ht="14.25" customHeight="1" spans="1:95" x14ac:dyDescent="0.25">
      <c r="A772" s="4"/>
      <c r="B772" s="131"/>
      <c r="C772" s="131"/>
      <c r="D772" s="131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  <c r="BP772" s="128"/>
      <c r="BQ772" s="128"/>
      <c r="BR772" s="128"/>
      <c r="BS772" s="128"/>
      <c r="BT772" s="128"/>
      <c r="BU772" s="128"/>
      <c r="BV772" s="128"/>
      <c r="BW772" s="128"/>
      <c r="BX772" s="128"/>
      <c r="BY772" s="128"/>
      <c r="BZ772" s="128"/>
      <c r="CA772" s="128"/>
      <c r="CB772" s="128"/>
      <c r="CC772" s="128"/>
      <c r="CD772" s="128"/>
      <c r="CE772" s="128"/>
      <c r="CF772" s="128"/>
      <c r="CG772" s="128"/>
      <c r="CH772" s="128"/>
      <c r="CI772" s="128"/>
      <c r="CJ772" s="128"/>
      <c r="CK772" s="128"/>
      <c r="CL772" s="128"/>
      <c r="CM772" s="128"/>
      <c r="CN772" s="128"/>
      <c r="CO772" s="128"/>
      <c r="CP772" s="128"/>
      <c r="CQ772" s="128"/>
    </row>
    <row r="773" ht="14.25" customHeight="1" spans="1:95" x14ac:dyDescent="0.25">
      <c r="A773" s="4"/>
      <c r="B773" s="131"/>
      <c r="C773" s="131"/>
      <c r="D773" s="131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  <c r="BP773" s="128"/>
      <c r="BQ773" s="128"/>
      <c r="BR773" s="128"/>
      <c r="BS773" s="128"/>
      <c r="BT773" s="128"/>
      <c r="BU773" s="128"/>
      <c r="BV773" s="128"/>
      <c r="BW773" s="128"/>
      <c r="BX773" s="128"/>
      <c r="BY773" s="128"/>
      <c r="BZ773" s="128"/>
      <c r="CA773" s="128"/>
      <c r="CB773" s="128"/>
      <c r="CC773" s="128"/>
      <c r="CD773" s="128"/>
      <c r="CE773" s="128"/>
      <c r="CF773" s="128"/>
      <c r="CG773" s="128"/>
      <c r="CH773" s="128"/>
      <c r="CI773" s="128"/>
      <c r="CJ773" s="128"/>
      <c r="CK773" s="128"/>
      <c r="CL773" s="128"/>
      <c r="CM773" s="128"/>
      <c r="CN773" s="128"/>
      <c r="CO773" s="128"/>
      <c r="CP773" s="128"/>
      <c r="CQ773" s="128"/>
    </row>
    <row r="774" ht="14.25" customHeight="1" spans="1:95" x14ac:dyDescent="0.25">
      <c r="A774" s="4"/>
      <c r="B774" s="131"/>
      <c r="C774" s="131"/>
      <c r="D774" s="131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  <c r="BP774" s="128"/>
      <c r="BQ774" s="128"/>
      <c r="BR774" s="128"/>
      <c r="BS774" s="128"/>
      <c r="BT774" s="128"/>
      <c r="BU774" s="128"/>
      <c r="BV774" s="128"/>
      <c r="BW774" s="128"/>
      <c r="BX774" s="128"/>
      <c r="BY774" s="128"/>
      <c r="BZ774" s="128"/>
      <c r="CA774" s="128"/>
      <c r="CB774" s="128"/>
      <c r="CC774" s="128"/>
      <c r="CD774" s="128"/>
      <c r="CE774" s="128"/>
      <c r="CF774" s="128"/>
      <c r="CG774" s="128"/>
      <c r="CH774" s="128"/>
      <c r="CI774" s="128"/>
      <c r="CJ774" s="128"/>
      <c r="CK774" s="128"/>
      <c r="CL774" s="128"/>
      <c r="CM774" s="128"/>
      <c r="CN774" s="128"/>
      <c r="CO774" s="128"/>
      <c r="CP774" s="128"/>
      <c r="CQ774" s="128"/>
    </row>
    <row r="775" ht="14.25" customHeight="1" spans="1:95" x14ac:dyDescent="0.25">
      <c r="A775" s="4"/>
      <c r="B775" s="131"/>
      <c r="C775" s="131"/>
      <c r="D775" s="131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  <c r="BP775" s="128"/>
      <c r="BQ775" s="128"/>
      <c r="BR775" s="128"/>
      <c r="BS775" s="128"/>
      <c r="BT775" s="128"/>
      <c r="BU775" s="128"/>
      <c r="BV775" s="128"/>
      <c r="BW775" s="128"/>
      <c r="BX775" s="128"/>
      <c r="BY775" s="128"/>
      <c r="BZ775" s="128"/>
      <c r="CA775" s="128"/>
      <c r="CB775" s="128"/>
      <c r="CC775" s="128"/>
      <c r="CD775" s="128"/>
      <c r="CE775" s="128"/>
      <c r="CF775" s="128"/>
      <c r="CG775" s="128"/>
      <c r="CH775" s="128"/>
      <c r="CI775" s="128"/>
      <c r="CJ775" s="128"/>
      <c r="CK775" s="128"/>
      <c r="CL775" s="128"/>
      <c r="CM775" s="128"/>
      <c r="CN775" s="128"/>
      <c r="CO775" s="128"/>
      <c r="CP775" s="128"/>
      <c r="CQ775" s="128"/>
    </row>
    <row r="776" ht="14.25" customHeight="1" spans="1:95" x14ac:dyDescent="0.25">
      <c r="A776" s="4"/>
      <c r="B776" s="131"/>
      <c r="C776" s="131"/>
      <c r="D776" s="131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/>
      <c r="BI776" s="128"/>
      <c r="BJ776" s="128"/>
      <c r="BK776" s="128"/>
      <c r="BL776" s="128"/>
      <c r="BM776" s="128"/>
      <c r="BN776" s="128"/>
      <c r="BO776" s="128"/>
      <c r="BP776" s="128"/>
      <c r="BQ776" s="128"/>
      <c r="BR776" s="128"/>
      <c r="BS776" s="128"/>
      <c r="BT776" s="128"/>
      <c r="BU776" s="128"/>
      <c r="BV776" s="128"/>
      <c r="BW776" s="128"/>
      <c r="BX776" s="128"/>
      <c r="BY776" s="128"/>
      <c r="BZ776" s="128"/>
      <c r="CA776" s="128"/>
      <c r="CB776" s="128"/>
      <c r="CC776" s="128"/>
      <c r="CD776" s="128"/>
      <c r="CE776" s="128"/>
      <c r="CF776" s="128"/>
      <c r="CG776" s="128"/>
      <c r="CH776" s="128"/>
      <c r="CI776" s="128"/>
      <c r="CJ776" s="128"/>
      <c r="CK776" s="128"/>
      <c r="CL776" s="128"/>
      <c r="CM776" s="128"/>
      <c r="CN776" s="128"/>
      <c r="CO776" s="128"/>
      <c r="CP776" s="128"/>
      <c r="CQ776" s="128"/>
    </row>
    <row r="777" ht="14.25" customHeight="1" spans="1:95" x14ac:dyDescent="0.25">
      <c r="A777" s="4"/>
      <c r="B777" s="131"/>
      <c r="C777" s="131"/>
      <c r="D777" s="131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  <c r="BP777" s="128"/>
      <c r="BQ777" s="128"/>
      <c r="BR777" s="128"/>
      <c r="BS777" s="128"/>
      <c r="BT777" s="128"/>
      <c r="BU777" s="128"/>
      <c r="BV777" s="128"/>
      <c r="BW777" s="128"/>
      <c r="BX777" s="128"/>
      <c r="BY777" s="128"/>
      <c r="BZ777" s="128"/>
      <c r="CA777" s="128"/>
      <c r="CB777" s="128"/>
      <c r="CC777" s="128"/>
      <c r="CD777" s="128"/>
      <c r="CE777" s="128"/>
      <c r="CF777" s="128"/>
      <c r="CG777" s="128"/>
      <c r="CH777" s="128"/>
      <c r="CI777" s="128"/>
      <c r="CJ777" s="128"/>
      <c r="CK777" s="128"/>
      <c r="CL777" s="128"/>
      <c r="CM777" s="128"/>
      <c r="CN777" s="128"/>
      <c r="CO777" s="128"/>
      <c r="CP777" s="128"/>
      <c r="CQ777" s="128"/>
    </row>
    <row r="778" ht="14.25" customHeight="1" spans="1:95" x14ac:dyDescent="0.25">
      <c r="A778" s="4"/>
      <c r="B778" s="131"/>
      <c r="C778" s="131"/>
      <c r="D778" s="131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  <c r="BP778" s="128"/>
      <c r="BQ778" s="128"/>
      <c r="BR778" s="128"/>
      <c r="BS778" s="128"/>
      <c r="BT778" s="128"/>
      <c r="BU778" s="128"/>
      <c r="BV778" s="128"/>
      <c r="BW778" s="128"/>
      <c r="BX778" s="128"/>
      <c r="BY778" s="128"/>
      <c r="BZ778" s="128"/>
      <c r="CA778" s="128"/>
      <c r="CB778" s="128"/>
      <c r="CC778" s="128"/>
      <c r="CD778" s="128"/>
      <c r="CE778" s="128"/>
      <c r="CF778" s="128"/>
      <c r="CG778" s="128"/>
      <c r="CH778" s="128"/>
      <c r="CI778" s="128"/>
      <c r="CJ778" s="128"/>
      <c r="CK778" s="128"/>
      <c r="CL778" s="128"/>
      <c r="CM778" s="128"/>
      <c r="CN778" s="128"/>
      <c r="CO778" s="128"/>
      <c r="CP778" s="128"/>
      <c r="CQ778" s="128"/>
    </row>
    <row r="779" ht="14.25" customHeight="1" spans="1:95" x14ac:dyDescent="0.25">
      <c r="A779" s="4"/>
      <c r="B779" s="131"/>
      <c r="C779" s="131"/>
      <c r="D779" s="131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/>
      <c r="BI779" s="128"/>
      <c r="BJ779" s="128"/>
      <c r="BK779" s="128"/>
      <c r="BL779" s="128"/>
      <c r="BM779" s="128"/>
      <c r="BN779" s="128"/>
      <c r="BO779" s="128"/>
      <c r="BP779" s="128"/>
      <c r="BQ779" s="128"/>
      <c r="BR779" s="128"/>
      <c r="BS779" s="128"/>
      <c r="BT779" s="128"/>
      <c r="BU779" s="128"/>
      <c r="BV779" s="128"/>
      <c r="BW779" s="128"/>
      <c r="BX779" s="128"/>
      <c r="BY779" s="128"/>
      <c r="BZ779" s="128"/>
      <c r="CA779" s="128"/>
      <c r="CB779" s="128"/>
      <c r="CC779" s="128"/>
      <c r="CD779" s="128"/>
      <c r="CE779" s="128"/>
      <c r="CF779" s="128"/>
      <c r="CG779" s="128"/>
      <c r="CH779" s="128"/>
      <c r="CI779" s="128"/>
      <c r="CJ779" s="128"/>
      <c r="CK779" s="128"/>
      <c r="CL779" s="128"/>
      <c r="CM779" s="128"/>
      <c r="CN779" s="128"/>
      <c r="CO779" s="128"/>
      <c r="CP779" s="128"/>
      <c r="CQ779" s="128"/>
    </row>
    <row r="780" ht="14.25" customHeight="1" spans="1:95" x14ac:dyDescent="0.25">
      <c r="A780" s="4"/>
      <c r="B780" s="131"/>
      <c r="C780" s="131"/>
      <c r="D780" s="131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  <c r="BP780" s="128"/>
      <c r="BQ780" s="128"/>
      <c r="BR780" s="128"/>
      <c r="BS780" s="128"/>
      <c r="BT780" s="128"/>
      <c r="BU780" s="128"/>
      <c r="BV780" s="128"/>
      <c r="BW780" s="128"/>
      <c r="BX780" s="128"/>
      <c r="BY780" s="128"/>
      <c r="BZ780" s="128"/>
      <c r="CA780" s="128"/>
      <c r="CB780" s="128"/>
      <c r="CC780" s="128"/>
      <c r="CD780" s="128"/>
      <c r="CE780" s="128"/>
      <c r="CF780" s="128"/>
      <c r="CG780" s="128"/>
      <c r="CH780" s="128"/>
      <c r="CI780" s="128"/>
      <c r="CJ780" s="128"/>
      <c r="CK780" s="128"/>
      <c r="CL780" s="128"/>
      <c r="CM780" s="128"/>
      <c r="CN780" s="128"/>
      <c r="CO780" s="128"/>
      <c r="CP780" s="128"/>
      <c r="CQ780" s="128"/>
    </row>
    <row r="781" ht="14.25" customHeight="1" spans="1:95" x14ac:dyDescent="0.25">
      <c r="A781" s="4"/>
      <c r="B781" s="131"/>
      <c r="C781" s="131"/>
      <c r="D781" s="131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/>
      <c r="BI781" s="128"/>
      <c r="BJ781" s="128"/>
      <c r="BK781" s="128"/>
      <c r="BL781" s="128"/>
      <c r="BM781" s="128"/>
      <c r="BN781" s="128"/>
      <c r="BO781" s="128"/>
      <c r="BP781" s="128"/>
      <c r="BQ781" s="128"/>
      <c r="BR781" s="128"/>
      <c r="BS781" s="128"/>
      <c r="BT781" s="128"/>
      <c r="BU781" s="128"/>
      <c r="BV781" s="128"/>
      <c r="BW781" s="128"/>
      <c r="BX781" s="128"/>
      <c r="BY781" s="128"/>
      <c r="BZ781" s="128"/>
      <c r="CA781" s="128"/>
      <c r="CB781" s="128"/>
      <c r="CC781" s="128"/>
      <c r="CD781" s="128"/>
      <c r="CE781" s="128"/>
      <c r="CF781" s="128"/>
      <c r="CG781" s="128"/>
      <c r="CH781" s="128"/>
      <c r="CI781" s="128"/>
      <c r="CJ781" s="128"/>
      <c r="CK781" s="128"/>
      <c r="CL781" s="128"/>
      <c r="CM781" s="128"/>
      <c r="CN781" s="128"/>
      <c r="CO781" s="128"/>
      <c r="CP781" s="128"/>
      <c r="CQ781" s="128"/>
    </row>
    <row r="782" ht="14.25" customHeight="1" spans="1:95" x14ac:dyDescent="0.25">
      <c r="A782" s="4"/>
      <c r="B782" s="131"/>
      <c r="C782" s="131"/>
      <c r="D782" s="131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  <c r="BP782" s="128"/>
      <c r="BQ782" s="128"/>
      <c r="BR782" s="128"/>
      <c r="BS782" s="128"/>
      <c r="BT782" s="128"/>
      <c r="BU782" s="128"/>
      <c r="BV782" s="128"/>
      <c r="BW782" s="128"/>
      <c r="BX782" s="128"/>
      <c r="BY782" s="128"/>
      <c r="BZ782" s="128"/>
      <c r="CA782" s="128"/>
      <c r="CB782" s="128"/>
      <c r="CC782" s="128"/>
      <c r="CD782" s="128"/>
      <c r="CE782" s="128"/>
      <c r="CF782" s="128"/>
      <c r="CG782" s="128"/>
      <c r="CH782" s="128"/>
      <c r="CI782" s="128"/>
      <c r="CJ782" s="128"/>
      <c r="CK782" s="128"/>
      <c r="CL782" s="128"/>
      <c r="CM782" s="128"/>
      <c r="CN782" s="128"/>
      <c r="CO782" s="128"/>
      <c r="CP782" s="128"/>
      <c r="CQ782" s="128"/>
    </row>
    <row r="783" ht="14.25" customHeight="1" spans="1:95" x14ac:dyDescent="0.25">
      <c r="A783" s="4"/>
      <c r="B783" s="131"/>
      <c r="C783" s="131"/>
      <c r="D783" s="131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  <c r="BP783" s="128"/>
      <c r="BQ783" s="128"/>
      <c r="BR783" s="128"/>
      <c r="BS783" s="128"/>
      <c r="BT783" s="128"/>
      <c r="BU783" s="128"/>
      <c r="BV783" s="128"/>
      <c r="BW783" s="128"/>
      <c r="BX783" s="128"/>
      <c r="BY783" s="128"/>
      <c r="BZ783" s="128"/>
      <c r="CA783" s="128"/>
      <c r="CB783" s="128"/>
      <c r="CC783" s="128"/>
      <c r="CD783" s="128"/>
      <c r="CE783" s="128"/>
      <c r="CF783" s="128"/>
      <c r="CG783" s="128"/>
      <c r="CH783" s="128"/>
      <c r="CI783" s="128"/>
      <c r="CJ783" s="128"/>
      <c r="CK783" s="128"/>
      <c r="CL783" s="128"/>
      <c r="CM783" s="128"/>
      <c r="CN783" s="128"/>
      <c r="CO783" s="128"/>
      <c r="CP783" s="128"/>
      <c r="CQ783" s="128"/>
    </row>
    <row r="784" ht="14.25" customHeight="1" spans="1:95" x14ac:dyDescent="0.25">
      <c r="A784" s="4"/>
      <c r="B784" s="131"/>
      <c r="C784" s="131"/>
      <c r="D784" s="131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  <c r="BP784" s="128"/>
      <c r="BQ784" s="128"/>
      <c r="BR784" s="128"/>
      <c r="BS784" s="128"/>
      <c r="BT784" s="128"/>
      <c r="BU784" s="128"/>
      <c r="BV784" s="128"/>
      <c r="BW784" s="128"/>
      <c r="BX784" s="128"/>
      <c r="BY784" s="128"/>
      <c r="BZ784" s="128"/>
      <c r="CA784" s="128"/>
      <c r="CB784" s="128"/>
      <c r="CC784" s="128"/>
      <c r="CD784" s="128"/>
      <c r="CE784" s="128"/>
      <c r="CF784" s="128"/>
      <c r="CG784" s="128"/>
      <c r="CH784" s="128"/>
      <c r="CI784" s="128"/>
      <c r="CJ784" s="128"/>
      <c r="CK784" s="128"/>
      <c r="CL784" s="128"/>
      <c r="CM784" s="128"/>
      <c r="CN784" s="128"/>
      <c r="CO784" s="128"/>
      <c r="CP784" s="128"/>
      <c r="CQ784" s="128"/>
    </row>
    <row r="785" ht="14.25" customHeight="1" spans="1:95" x14ac:dyDescent="0.25">
      <c r="A785" s="4"/>
      <c r="B785" s="131"/>
      <c r="C785" s="131"/>
      <c r="D785" s="131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  <c r="BP785" s="128"/>
      <c r="BQ785" s="128"/>
      <c r="BR785" s="128"/>
      <c r="BS785" s="128"/>
      <c r="BT785" s="128"/>
      <c r="BU785" s="128"/>
      <c r="BV785" s="128"/>
      <c r="BW785" s="128"/>
      <c r="BX785" s="128"/>
      <c r="BY785" s="128"/>
      <c r="BZ785" s="128"/>
      <c r="CA785" s="128"/>
      <c r="CB785" s="128"/>
      <c r="CC785" s="128"/>
      <c r="CD785" s="128"/>
      <c r="CE785" s="128"/>
      <c r="CF785" s="128"/>
      <c r="CG785" s="128"/>
      <c r="CH785" s="128"/>
      <c r="CI785" s="128"/>
      <c r="CJ785" s="128"/>
      <c r="CK785" s="128"/>
      <c r="CL785" s="128"/>
      <c r="CM785" s="128"/>
      <c r="CN785" s="128"/>
      <c r="CO785" s="128"/>
      <c r="CP785" s="128"/>
      <c r="CQ785" s="128"/>
    </row>
    <row r="786" ht="14.25" customHeight="1" spans="1:95" x14ac:dyDescent="0.25">
      <c r="A786" s="4"/>
      <c r="B786" s="131"/>
      <c r="C786" s="131"/>
      <c r="D786" s="131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  <c r="BP786" s="128"/>
      <c r="BQ786" s="128"/>
      <c r="BR786" s="128"/>
      <c r="BS786" s="128"/>
      <c r="BT786" s="128"/>
      <c r="BU786" s="128"/>
      <c r="BV786" s="128"/>
      <c r="BW786" s="128"/>
      <c r="BX786" s="128"/>
      <c r="BY786" s="128"/>
      <c r="BZ786" s="128"/>
      <c r="CA786" s="128"/>
      <c r="CB786" s="128"/>
      <c r="CC786" s="128"/>
      <c r="CD786" s="128"/>
      <c r="CE786" s="128"/>
      <c r="CF786" s="128"/>
      <c r="CG786" s="128"/>
      <c r="CH786" s="128"/>
      <c r="CI786" s="128"/>
      <c r="CJ786" s="128"/>
      <c r="CK786" s="128"/>
      <c r="CL786" s="128"/>
      <c r="CM786" s="128"/>
      <c r="CN786" s="128"/>
      <c r="CO786" s="128"/>
      <c r="CP786" s="128"/>
      <c r="CQ786" s="128"/>
    </row>
    <row r="787" ht="14.25" customHeight="1" spans="1:95" x14ac:dyDescent="0.25">
      <c r="A787" s="4"/>
      <c r="B787" s="131"/>
      <c r="C787" s="131"/>
      <c r="D787" s="131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  <c r="BP787" s="128"/>
      <c r="BQ787" s="128"/>
      <c r="BR787" s="128"/>
      <c r="BS787" s="128"/>
      <c r="BT787" s="128"/>
      <c r="BU787" s="128"/>
      <c r="BV787" s="128"/>
      <c r="BW787" s="128"/>
      <c r="BX787" s="128"/>
      <c r="BY787" s="128"/>
      <c r="BZ787" s="128"/>
      <c r="CA787" s="128"/>
      <c r="CB787" s="128"/>
      <c r="CC787" s="128"/>
      <c r="CD787" s="128"/>
      <c r="CE787" s="128"/>
      <c r="CF787" s="128"/>
      <c r="CG787" s="128"/>
      <c r="CH787" s="128"/>
      <c r="CI787" s="128"/>
      <c r="CJ787" s="128"/>
      <c r="CK787" s="128"/>
      <c r="CL787" s="128"/>
      <c r="CM787" s="128"/>
      <c r="CN787" s="128"/>
      <c r="CO787" s="128"/>
      <c r="CP787" s="128"/>
      <c r="CQ787" s="128"/>
    </row>
    <row r="788" ht="14.25" customHeight="1" spans="1:95" x14ac:dyDescent="0.25">
      <c r="A788" s="4"/>
      <c r="B788" s="131"/>
      <c r="C788" s="131"/>
      <c r="D788" s="131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  <c r="BP788" s="128"/>
      <c r="BQ788" s="128"/>
      <c r="BR788" s="128"/>
      <c r="BS788" s="128"/>
      <c r="BT788" s="128"/>
      <c r="BU788" s="128"/>
      <c r="BV788" s="128"/>
      <c r="BW788" s="128"/>
      <c r="BX788" s="128"/>
      <c r="BY788" s="128"/>
      <c r="BZ788" s="128"/>
      <c r="CA788" s="128"/>
      <c r="CB788" s="128"/>
      <c r="CC788" s="128"/>
      <c r="CD788" s="128"/>
      <c r="CE788" s="128"/>
      <c r="CF788" s="128"/>
      <c r="CG788" s="128"/>
      <c r="CH788" s="128"/>
      <c r="CI788" s="128"/>
      <c r="CJ788" s="128"/>
      <c r="CK788" s="128"/>
      <c r="CL788" s="128"/>
      <c r="CM788" s="128"/>
      <c r="CN788" s="128"/>
      <c r="CO788" s="128"/>
      <c r="CP788" s="128"/>
      <c r="CQ788" s="128"/>
    </row>
    <row r="789" ht="14.25" customHeight="1" spans="1:95" x14ac:dyDescent="0.25">
      <c r="A789" s="4"/>
      <c r="B789" s="131"/>
      <c r="C789" s="131"/>
      <c r="D789" s="131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/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/>
      <c r="BM789" s="128"/>
      <c r="BN789" s="128"/>
      <c r="BO789" s="128"/>
      <c r="BP789" s="128"/>
      <c r="BQ789" s="128"/>
      <c r="BR789" s="128"/>
      <c r="BS789" s="128"/>
      <c r="BT789" s="128"/>
      <c r="BU789" s="128"/>
      <c r="BV789" s="128"/>
      <c r="BW789" s="128"/>
      <c r="BX789" s="128"/>
      <c r="BY789" s="128"/>
      <c r="BZ789" s="128"/>
      <c r="CA789" s="128"/>
      <c r="CB789" s="128"/>
      <c r="CC789" s="128"/>
      <c r="CD789" s="128"/>
      <c r="CE789" s="128"/>
      <c r="CF789" s="128"/>
      <c r="CG789" s="128"/>
      <c r="CH789" s="128"/>
      <c r="CI789" s="128"/>
      <c r="CJ789" s="128"/>
      <c r="CK789" s="128"/>
      <c r="CL789" s="128"/>
      <c r="CM789" s="128"/>
      <c r="CN789" s="128"/>
      <c r="CO789" s="128"/>
      <c r="CP789" s="128"/>
      <c r="CQ789" s="128"/>
    </row>
    <row r="790" ht="14.25" customHeight="1" spans="1:95" x14ac:dyDescent="0.25">
      <c r="A790" s="4"/>
      <c r="B790" s="131"/>
      <c r="C790" s="131"/>
      <c r="D790" s="131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  <c r="BP790" s="128"/>
      <c r="BQ790" s="128"/>
      <c r="BR790" s="128"/>
      <c r="BS790" s="128"/>
      <c r="BT790" s="128"/>
      <c r="BU790" s="128"/>
      <c r="BV790" s="128"/>
      <c r="BW790" s="128"/>
      <c r="BX790" s="128"/>
      <c r="BY790" s="128"/>
      <c r="BZ790" s="128"/>
      <c r="CA790" s="128"/>
      <c r="CB790" s="128"/>
      <c r="CC790" s="128"/>
      <c r="CD790" s="128"/>
      <c r="CE790" s="128"/>
      <c r="CF790" s="128"/>
      <c r="CG790" s="128"/>
      <c r="CH790" s="128"/>
      <c r="CI790" s="128"/>
      <c r="CJ790" s="128"/>
      <c r="CK790" s="128"/>
      <c r="CL790" s="128"/>
      <c r="CM790" s="128"/>
      <c r="CN790" s="128"/>
      <c r="CO790" s="128"/>
      <c r="CP790" s="128"/>
      <c r="CQ790" s="128"/>
    </row>
    <row r="791" ht="14.25" customHeight="1" spans="1:95" x14ac:dyDescent="0.25">
      <c r="A791" s="4"/>
      <c r="B791" s="131"/>
      <c r="C791" s="131"/>
      <c r="D791" s="131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  <c r="BP791" s="128"/>
      <c r="BQ791" s="128"/>
      <c r="BR791" s="128"/>
      <c r="BS791" s="128"/>
      <c r="BT791" s="128"/>
      <c r="BU791" s="128"/>
      <c r="BV791" s="128"/>
      <c r="BW791" s="128"/>
      <c r="BX791" s="128"/>
      <c r="BY791" s="128"/>
      <c r="BZ791" s="128"/>
      <c r="CA791" s="128"/>
      <c r="CB791" s="128"/>
      <c r="CC791" s="128"/>
      <c r="CD791" s="128"/>
      <c r="CE791" s="128"/>
      <c r="CF791" s="128"/>
      <c r="CG791" s="128"/>
      <c r="CH791" s="128"/>
      <c r="CI791" s="128"/>
      <c r="CJ791" s="128"/>
      <c r="CK791" s="128"/>
      <c r="CL791" s="128"/>
      <c r="CM791" s="128"/>
      <c r="CN791" s="128"/>
      <c r="CO791" s="128"/>
      <c r="CP791" s="128"/>
      <c r="CQ791" s="128"/>
    </row>
    <row r="792" ht="14.25" customHeight="1" spans="1:95" x14ac:dyDescent="0.25">
      <c r="A792" s="4"/>
      <c r="B792" s="131"/>
      <c r="C792" s="131"/>
      <c r="D792" s="131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  <c r="BP792" s="128"/>
      <c r="BQ792" s="128"/>
      <c r="BR792" s="128"/>
      <c r="BS792" s="128"/>
      <c r="BT792" s="128"/>
      <c r="BU792" s="128"/>
      <c r="BV792" s="128"/>
      <c r="BW792" s="128"/>
      <c r="BX792" s="128"/>
      <c r="BY792" s="128"/>
      <c r="BZ792" s="128"/>
      <c r="CA792" s="128"/>
      <c r="CB792" s="128"/>
      <c r="CC792" s="128"/>
      <c r="CD792" s="128"/>
      <c r="CE792" s="128"/>
      <c r="CF792" s="128"/>
      <c r="CG792" s="128"/>
      <c r="CH792" s="128"/>
      <c r="CI792" s="128"/>
      <c r="CJ792" s="128"/>
      <c r="CK792" s="128"/>
      <c r="CL792" s="128"/>
      <c r="CM792" s="128"/>
      <c r="CN792" s="128"/>
      <c r="CO792" s="128"/>
      <c r="CP792" s="128"/>
      <c r="CQ792" s="128"/>
    </row>
    <row r="793" ht="14.25" customHeight="1" spans="1:95" x14ac:dyDescent="0.25">
      <c r="A793" s="4"/>
      <c r="B793" s="131"/>
      <c r="C793" s="131"/>
      <c r="D793" s="131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  <c r="BP793" s="128"/>
      <c r="BQ793" s="128"/>
      <c r="BR793" s="128"/>
      <c r="BS793" s="128"/>
      <c r="BT793" s="128"/>
      <c r="BU793" s="128"/>
      <c r="BV793" s="128"/>
      <c r="BW793" s="128"/>
      <c r="BX793" s="128"/>
      <c r="BY793" s="128"/>
      <c r="BZ793" s="128"/>
      <c r="CA793" s="128"/>
      <c r="CB793" s="128"/>
      <c r="CC793" s="128"/>
      <c r="CD793" s="128"/>
      <c r="CE793" s="128"/>
      <c r="CF793" s="128"/>
      <c r="CG793" s="128"/>
      <c r="CH793" s="128"/>
      <c r="CI793" s="128"/>
      <c r="CJ793" s="128"/>
      <c r="CK793" s="128"/>
      <c r="CL793" s="128"/>
      <c r="CM793" s="128"/>
      <c r="CN793" s="128"/>
      <c r="CO793" s="128"/>
      <c r="CP793" s="128"/>
      <c r="CQ793" s="128"/>
    </row>
    <row r="794" ht="14.25" customHeight="1" spans="1:95" x14ac:dyDescent="0.25">
      <c r="A794" s="4"/>
      <c r="B794" s="131"/>
      <c r="C794" s="131"/>
      <c r="D794" s="131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  <c r="BP794" s="128"/>
      <c r="BQ794" s="128"/>
      <c r="BR794" s="128"/>
      <c r="BS794" s="128"/>
      <c r="BT794" s="128"/>
      <c r="BU794" s="128"/>
      <c r="BV794" s="128"/>
      <c r="BW794" s="128"/>
      <c r="BX794" s="128"/>
      <c r="BY794" s="128"/>
      <c r="BZ794" s="128"/>
      <c r="CA794" s="128"/>
      <c r="CB794" s="128"/>
      <c r="CC794" s="128"/>
      <c r="CD794" s="128"/>
      <c r="CE794" s="128"/>
      <c r="CF794" s="128"/>
      <c r="CG794" s="128"/>
      <c r="CH794" s="128"/>
      <c r="CI794" s="128"/>
      <c r="CJ794" s="128"/>
      <c r="CK794" s="128"/>
      <c r="CL794" s="128"/>
      <c r="CM794" s="128"/>
      <c r="CN794" s="128"/>
      <c r="CO794" s="128"/>
      <c r="CP794" s="128"/>
      <c r="CQ794" s="128"/>
    </row>
    <row r="795" ht="14.25" customHeight="1" spans="1:95" x14ac:dyDescent="0.25">
      <c r="A795" s="4"/>
      <c r="B795" s="131"/>
      <c r="C795" s="131"/>
      <c r="D795" s="131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  <c r="BP795" s="128"/>
      <c r="BQ795" s="128"/>
      <c r="BR795" s="128"/>
      <c r="BS795" s="128"/>
      <c r="BT795" s="128"/>
      <c r="BU795" s="128"/>
      <c r="BV795" s="128"/>
      <c r="BW795" s="128"/>
      <c r="BX795" s="128"/>
      <c r="BY795" s="128"/>
      <c r="BZ795" s="128"/>
      <c r="CA795" s="128"/>
      <c r="CB795" s="128"/>
      <c r="CC795" s="128"/>
      <c r="CD795" s="128"/>
      <c r="CE795" s="128"/>
      <c r="CF795" s="128"/>
      <c r="CG795" s="128"/>
      <c r="CH795" s="128"/>
      <c r="CI795" s="128"/>
      <c r="CJ795" s="128"/>
      <c r="CK795" s="128"/>
      <c r="CL795" s="128"/>
      <c r="CM795" s="128"/>
      <c r="CN795" s="128"/>
      <c r="CO795" s="128"/>
      <c r="CP795" s="128"/>
      <c r="CQ795" s="128"/>
    </row>
    <row r="796" ht="14.25" customHeight="1" spans="1:95" x14ac:dyDescent="0.25">
      <c r="A796" s="4"/>
      <c r="B796" s="131"/>
      <c r="C796" s="131"/>
      <c r="D796" s="131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  <c r="BP796" s="128"/>
      <c r="BQ796" s="128"/>
      <c r="BR796" s="128"/>
      <c r="BS796" s="128"/>
      <c r="BT796" s="128"/>
      <c r="BU796" s="128"/>
      <c r="BV796" s="128"/>
      <c r="BW796" s="128"/>
      <c r="BX796" s="128"/>
      <c r="BY796" s="128"/>
      <c r="BZ796" s="128"/>
      <c r="CA796" s="128"/>
      <c r="CB796" s="128"/>
      <c r="CC796" s="128"/>
      <c r="CD796" s="128"/>
      <c r="CE796" s="128"/>
      <c r="CF796" s="128"/>
      <c r="CG796" s="128"/>
      <c r="CH796" s="128"/>
      <c r="CI796" s="128"/>
      <c r="CJ796" s="128"/>
      <c r="CK796" s="128"/>
      <c r="CL796" s="128"/>
      <c r="CM796" s="128"/>
      <c r="CN796" s="128"/>
      <c r="CO796" s="128"/>
      <c r="CP796" s="128"/>
      <c r="CQ796" s="128"/>
    </row>
    <row r="797" ht="14.25" customHeight="1" spans="1:95" x14ac:dyDescent="0.25">
      <c r="A797" s="4"/>
      <c r="B797" s="131"/>
      <c r="C797" s="131"/>
      <c r="D797" s="131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  <c r="BP797" s="128"/>
      <c r="BQ797" s="128"/>
      <c r="BR797" s="128"/>
      <c r="BS797" s="128"/>
      <c r="BT797" s="128"/>
      <c r="BU797" s="128"/>
      <c r="BV797" s="128"/>
      <c r="BW797" s="128"/>
      <c r="BX797" s="128"/>
      <c r="BY797" s="128"/>
      <c r="BZ797" s="128"/>
      <c r="CA797" s="128"/>
      <c r="CB797" s="128"/>
      <c r="CC797" s="128"/>
      <c r="CD797" s="128"/>
      <c r="CE797" s="128"/>
      <c r="CF797" s="128"/>
      <c r="CG797" s="128"/>
      <c r="CH797" s="128"/>
      <c r="CI797" s="128"/>
      <c r="CJ797" s="128"/>
      <c r="CK797" s="128"/>
      <c r="CL797" s="128"/>
      <c r="CM797" s="128"/>
      <c r="CN797" s="128"/>
      <c r="CO797" s="128"/>
      <c r="CP797" s="128"/>
      <c r="CQ797" s="128"/>
    </row>
    <row r="798" ht="14.25" customHeight="1" spans="1:95" x14ac:dyDescent="0.25">
      <c r="A798" s="4"/>
      <c r="B798" s="131"/>
      <c r="C798" s="131"/>
      <c r="D798" s="131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  <c r="BP798" s="128"/>
      <c r="BQ798" s="128"/>
      <c r="BR798" s="128"/>
      <c r="BS798" s="128"/>
      <c r="BT798" s="128"/>
      <c r="BU798" s="128"/>
      <c r="BV798" s="128"/>
      <c r="BW798" s="128"/>
      <c r="BX798" s="128"/>
      <c r="BY798" s="128"/>
      <c r="BZ798" s="128"/>
      <c r="CA798" s="128"/>
      <c r="CB798" s="128"/>
      <c r="CC798" s="128"/>
      <c r="CD798" s="128"/>
      <c r="CE798" s="128"/>
      <c r="CF798" s="128"/>
      <c r="CG798" s="128"/>
      <c r="CH798" s="128"/>
      <c r="CI798" s="128"/>
      <c r="CJ798" s="128"/>
      <c r="CK798" s="128"/>
      <c r="CL798" s="128"/>
      <c r="CM798" s="128"/>
      <c r="CN798" s="128"/>
      <c r="CO798" s="128"/>
      <c r="CP798" s="128"/>
      <c r="CQ798" s="128"/>
    </row>
    <row r="799" ht="14.25" customHeight="1" spans="1:95" x14ac:dyDescent="0.25">
      <c r="A799" s="4"/>
      <c r="B799" s="131"/>
      <c r="C799" s="131"/>
      <c r="D799" s="131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  <c r="BP799" s="128"/>
      <c r="BQ799" s="128"/>
      <c r="BR799" s="128"/>
      <c r="BS799" s="128"/>
      <c r="BT799" s="128"/>
      <c r="BU799" s="128"/>
      <c r="BV799" s="128"/>
      <c r="BW799" s="128"/>
      <c r="BX799" s="128"/>
      <c r="BY799" s="128"/>
      <c r="BZ799" s="128"/>
      <c r="CA799" s="128"/>
      <c r="CB799" s="128"/>
      <c r="CC799" s="128"/>
      <c r="CD799" s="128"/>
      <c r="CE799" s="128"/>
      <c r="CF799" s="128"/>
      <c r="CG799" s="128"/>
      <c r="CH799" s="128"/>
      <c r="CI799" s="128"/>
      <c r="CJ799" s="128"/>
      <c r="CK799" s="128"/>
      <c r="CL799" s="128"/>
      <c r="CM799" s="128"/>
      <c r="CN799" s="128"/>
      <c r="CO799" s="128"/>
      <c r="CP799" s="128"/>
      <c r="CQ799" s="128"/>
    </row>
    <row r="800" ht="14.25" customHeight="1" spans="1:95" x14ac:dyDescent="0.25">
      <c r="A800" s="4"/>
      <c r="B800" s="131"/>
      <c r="C800" s="131"/>
      <c r="D800" s="131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  <c r="BP800" s="128"/>
      <c r="BQ800" s="128"/>
      <c r="BR800" s="128"/>
      <c r="BS800" s="128"/>
      <c r="BT800" s="128"/>
      <c r="BU800" s="128"/>
      <c r="BV800" s="128"/>
      <c r="BW800" s="128"/>
      <c r="BX800" s="128"/>
      <c r="BY800" s="128"/>
      <c r="BZ800" s="128"/>
      <c r="CA800" s="128"/>
      <c r="CB800" s="128"/>
      <c r="CC800" s="128"/>
      <c r="CD800" s="128"/>
      <c r="CE800" s="128"/>
      <c r="CF800" s="128"/>
      <c r="CG800" s="128"/>
      <c r="CH800" s="128"/>
      <c r="CI800" s="128"/>
      <c r="CJ800" s="128"/>
      <c r="CK800" s="128"/>
      <c r="CL800" s="128"/>
      <c r="CM800" s="128"/>
      <c r="CN800" s="128"/>
      <c r="CO800" s="128"/>
      <c r="CP800" s="128"/>
      <c r="CQ800" s="128"/>
    </row>
    <row r="801" ht="14.25" customHeight="1" spans="1:95" x14ac:dyDescent="0.25">
      <c r="A801" s="4"/>
      <c r="B801" s="131"/>
      <c r="C801" s="131"/>
      <c r="D801" s="131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/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  <c r="BP801" s="128"/>
      <c r="BQ801" s="128"/>
      <c r="BR801" s="128"/>
      <c r="BS801" s="128"/>
      <c r="BT801" s="128"/>
      <c r="BU801" s="128"/>
      <c r="BV801" s="128"/>
      <c r="BW801" s="128"/>
      <c r="BX801" s="128"/>
      <c r="BY801" s="128"/>
      <c r="BZ801" s="128"/>
      <c r="CA801" s="128"/>
      <c r="CB801" s="128"/>
      <c r="CC801" s="128"/>
      <c r="CD801" s="128"/>
      <c r="CE801" s="128"/>
      <c r="CF801" s="128"/>
      <c r="CG801" s="128"/>
      <c r="CH801" s="128"/>
      <c r="CI801" s="128"/>
      <c r="CJ801" s="128"/>
      <c r="CK801" s="128"/>
      <c r="CL801" s="128"/>
      <c r="CM801" s="128"/>
      <c r="CN801" s="128"/>
      <c r="CO801" s="128"/>
      <c r="CP801" s="128"/>
      <c r="CQ801" s="128"/>
    </row>
    <row r="802" ht="14.25" customHeight="1" spans="1:95" x14ac:dyDescent="0.25">
      <c r="A802" s="4"/>
      <c r="B802" s="131"/>
      <c r="C802" s="131"/>
      <c r="D802" s="131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  <c r="BP802" s="128"/>
      <c r="BQ802" s="128"/>
      <c r="BR802" s="128"/>
      <c r="BS802" s="128"/>
      <c r="BT802" s="128"/>
      <c r="BU802" s="128"/>
      <c r="BV802" s="128"/>
      <c r="BW802" s="128"/>
      <c r="BX802" s="128"/>
      <c r="BY802" s="128"/>
      <c r="BZ802" s="128"/>
      <c r="CA802" s="128"/>
      <c r="CB802" s="128"/>
      <c r="CC802" s="128"/>
      <c r="CD802" s="128"/>
      <c r="CE802" s="128"/>
      <c r="CF802" s="128"/>
      <c r="CG802" s="128"/>
      <c r="CH802" s="128"/>
      <c r="CI802" s="128"/>
      <c r="CJ802" s="128"/>
      <c r="CK802" s="128"/>
      <c r="CL802" s="128"/>
      <c r="CM802" s="128"/>
      <c r="CN802" s="128"/>
      <c r="CO802" s="128"/>
      <c r="CP802" s="128"/>
      <c r="CQ802" s="128"/>
    </row>
    <row r="803" ht="14.25" customHeight="1" spans="1:95" x14ac:dyDescent="0.25">
      <c r="A803" s="4"/>
      <c r="B803" s="131"/>
      <c r="C803" s="131"/>
      <c r="D803" s="131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  <c r="BP803" s="128"/>
      <c r="BQ803" s="128"/>
      <c r="BR803" s="128"/>
      <c r="BS803" s="128"/>
      <c r="BT803" s="128"/>
      <c r="BU803" s="128"/>
      <c r="BV803" s="128"/>
      <c r="BW803" s="128"/>
      <c r="BX803" s="128"/>
      <c r="BY803" s="128"/>
      <c r="BZ803" s="128"/>
      <c r="CA803" s="128"/>
      <c r="CB803" s="128"/>
      <c r="CC803" s="128"/>
      <c r="CD803" s="128"/>
      <c r="CE803" s="128"/>
      <c r="CF803" s="128"/>
      <c r="CG803" s="128"/>
      <c r="CH803" s="128"/>
      <c r="CI803" s="128"/>
      <c r="CJ803" s="128"/>
      <c r="CK803" s="128"/>
      <c r="CL803" s="128"/>
      <c r="CM803" s="128"/>
      <c r="CN803" s="128"/>
      <c r="CO803" s="128"/>
      <c r="CP803" s="128"/>
      <c r="CQ803" s="128"/>
    </row>
    <row r="804" ht="14.25" customHeight="1" spans="1:95" x14ac:dyDescent="0.25">
      <c r="A804" s="4"/>
      <c r="B804" s="131"/>
      <c r="C804" s="131"/>
      <c r="D804" s="131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  <c r="BP804" s="128"/>
      <c r="BQ804" s="128"/>
      <c r="BR804" s="128"/>
      <c r="BS804" s="128"/>
      <c r="BT804" s="128"/>
      <c r="BU804" s="128"/>
      <c r="BV804" s="128"/>
      <c r="BW804" s="128"/>
      <c r="BX804" s="128"/>
      <c r="BY804" s="128"/>
      <c r="BZ804" s="128"/>
      <c r="CA804" s="128"/>
      <c r="CB804" s="128"/>
      <c r="CC804" s="128"/>
      <c r="CD804" s="128"/>
      <c r="CE804" s="128"/>
      <c r="CF804" s="128"/>
      <c r="CG804" s="128"/>
      <c r="CH804" s="128"/>
      <c r="CI804" s="128"/>
      <c r="CJ804" s="128"/>
      <c r="CK804" s="128"/>
      <c r="CL804" s="128"/>
      <c r="CM804" s="128"/>
      <c r="CN804" s="128"/>
      <c r="CO804" s="128"/>
      <c r="CP804" s="128"/>
      <c r="CQ804" s="128"/>
    </row>
    <row r="805" ht="14.25" customHeight="1" spans="1:95" x14ac:dyDescent="0.25">
      <c r="A805" s="4"/>
      <c r="B805" s="131"/>
      <c r="C805" s="131"/>
      <c r="D805" s="131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  <c r="BP805" s="128"/>
      <c r="BQ805" s="128"/>
      <c r="BR805" s="128"/>
      <c r="BS805" s="128"/>
      <c r="BT805" s="128"/>
      <c r="BU805" s="128"/>
      <c r="BV805" s="128"/>
      <c r="BW805" s="128"/>
      <c r="BX805" s="128"/>
      <c r="BY805" s="128"/>
      <c r="BZ805" s="128"/>
      <c r="CA805" s="128"/>
      <c r="CB805" s="128"/>
      <c r="CC805" s="128"/>
      <c r="CD805" s="128"/>
      <c r="CE805" s="128"/>
      <c r="CF805" s="128"/>
      <c r="CG805" s="128"/>
      <c r="CH805" s="128"/>
      <c r="CI805" s="128"/>
      <c r="CJ805" s="128"/>
      <c r="CK805" s="128"/>
      <c r="CL805" s="128"/>
      <c r="CM805" s="128"/>
      <c r="CN805" s="128"/>
      <c r="CO805" s="128"/>
      <c r="CP805" s="128"/>
      <c r="CQ805" s="128"/>
    </row>
    <row r="806" ht="14.25" customHeight="1" spans="1:95" x14ac:dyDescent="0.25">
      <c r="A806" s="4"/>
      <c r="B806" s="131"/>
      <c r="C806" s="131"/>
      <c r="D806" s="131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/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/>
      <c r="BN806" s="128"/>
      <c r="BO806" s="128"/>
      <c r="BP806" s="128"/>
      <c r="BQ806" s="128"/>
      <c r="BR806" s="128"/>
      <c r="BS806" s="128"/>
      <c r="BT806" s="128"/>
      <c r="BU806" s="128"/>
      <c r="BV806" s="128"/>
      <c r="BW806" s="128"/>
      <c r="BX806" s="128"/>
      <c r="BY806" s="128"/>
      <c r="BZ806" s="128"/>
      <c r="CA806" s="128"/>
      <c r="CB806" s="128"/>
      <c r="CC806" s="128"/>
      <c r="CD806" s="128"/>
      <c r="CE806" s="128"/>
      <c r="CF806" s="128"/>
      <c r="CG806" s="128"/>
      <c r="CH806" s="128"/>
      <c r="CI806" s="128"/>
      <c r="CJ806" s="128"/>
      <c r="CK806" s="128"/>
      <c r="CL806" s="128"/>
      <c r="CM806" s="128"/>
      <c r="CN806" s="128"/>
      <c r="CO806" s="128"/>
      <c r="CP806" s="128"/>
      <c r="CQ806" s="128"/>
    </row>
    <row r="807" ht="14.25" customHeight="1" spans="1:95" x14ac:dyDescent="0.25">
      <c r="A807" s="4"/>
      <c r="B807" s="131"/>
      <c r="C807" s="131"/>
      <c r="D807" s="131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/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/>
      <c r="BN807" s="128"/>
      <c r="BO807" s="128"/>
      <c r="BP807" s="128"/>
      <c r="BQ807" s="128"/>
      <c r="BR807" s="128"/>
      <c r="BS807" s="128"/>
      <c r="BT807" s="128"/>
      <c r="BU807" s="128"/>
      <c r="BV807" s="128"/>
      <c r="BW807" s="128"/>
      <c r="BX807" s="128"/>
      <c r="BY807" s="128"/>
      <c r="BZ807" s="128"/>
      <c r="CA807" s="128"/>
      <c r="CB807" s="128"/>
      <c r="CC807" s="128"/>
      <c r="CD807" s="128"/>
      <c r="CE807" s="128"/>
      <c r="CF807" s="128"/>
      <c r="CG807" s="128"/>
      <c r="CH807" s="128"/>
      <c r="CI807" s="128"/>
      <c r="CJ807" s="128"/>
      <c r="CK807" s="128"/>
      <c r="CL807" s="128"/>
      <c r="CM807" s="128"/>
      <c r="CN807" s="128"/>
      <c r="CO807" s="128"/>
      <c r="CP807" s="128"/>
      <c r="CQ807" s="128"/>
    </row>
    <row r="808" ht="14.25" customHeight="1" spans="1:95" x14ac:dyDescent="0.25">
      <c r="A808" s="4"/>
      <c r="B808" s="131"/>
      <c r="C808" s="131"/>
      <c r="D808" s="131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  <c r="BP808" s="128"/>
      <c r="BQ808" s="128"/>
      <c r="BR808" s="128"/>
      <c r="BS808" s="128"/>
      <c r="BT808" s="128"/>
      <c r="BU808" s="128"/>
      <c r="BV808" s="128"/>
      <c r="BW808" s="128"/>
      <c r="BX808" s="128"/>
      <c r="BY808" s="128"/>
      <c r="BZ808" s="128"/>
      <c r="CA808" s="128"/>
      <c r="CB808" s="128"/>
      <c r="CC808" s="128"/>
      <c r="CD808" s="128"/>
      <c r="CE808" s="128"/>
      <c r="CF808" s="128"/>
      <c r="CG808" s="128"/>
      <c r="CH808" s="128"/>
      <c r="CI808" s="128"/>
      <c r="CJ808" s="128"/>
      <c r="CK808" s="128"/>
      <c r="CL808" s="128"/>
      <c r="CM808" s="128"/>
      <c r="CN808" s="128"/>
      <c r="CO808" s="128"/>
      <c r="CP808" s="128"/>
      <c r="CQ808" s="128"/>
    </row>
    <row r="809" ht="14.25" customHeight="1" spans="1:95" x14ac:dyDescent="0.25">
      <c r="A809" s="4"/>
      <c r="B809" s="131"/>
      <c r="C809" s="131"/>
      <c r="D809" s="131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/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  <c r="BP809" s="128"/>
      <c r="BQ809" s="128"/>
      <c r="BR809" s="128"/>
      <c r="BS809" s="128"/>
      <c r="BT809" s="128"/>
      <c r="BU809" s="128"/>
      <c r="BV809" s="128"/>
      <c r="BW809" s="128"/>
      <c r="BX809" s="128"/>
      <c r="BY809" s="128"/>
      <c r="BZ809" s="128"/>
      <c r="CA809" s="128"/>
      <c r="CB809" s="128"/>
      <c r="CC809" s="128"/>
      <c r="CD809" s="128"/>
      <c r="CE809" s="128"/>
      <c r="CF809" s="128"/>
      <c r="CG809" s="128"/>
      <c r="CH809" s="128"/>
      <c r="CI809" s="128"/>
      <c r="CJ809" s="128"/>
      <c r="CK809" s="128"/>
      <c r="CL809" s="128"/>
      <c r="CM809" s="128"/>
      <c r="CN809" s="128"/>
      <c r="CO809" s="128"/>
      <c r="CP809" s="128"/>
      <c r="CQ809" s="128"/>
    </row>
    <row r="810" ht="14.25" customHeight="1" spans="1:95" x14ac:dyDescent="0.25">
      <c r="A810" s="4"/>
      <c r="B810" s="131"/>
      <c r="C810" s="131"/>
      <c r="D810" s="131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  <c r="BP810" s="128"/>
      <c r="BQ810" s="128"/>
      <c r="BR810" s="128"/>
      <c r="BS810" s="128"/>
      <c r="BT810" s="128"/>
      <c r="BU810" s="128"/>
      <c r="BV810" s="128"/>
      <c r="BW810" s="128"/>
      <c r="BX810" s="128"/>
      <c r="BY810" s="128"/>
      <c r="BZ810" s="128"/>
      <c r="CA810" s="128"/>
      <c r="CB810" s="128"/>
      <c r="CC810" s="128"/>
      <c r="CD810" s="128"/>
      <c r="CE810" s="128"/>
      <c r="CF810" s="128"/>
      <c r="CG810" s="128"/>
      <c r="CH810" s="128"/>
      <c r="CI810" s="128"/>
      <c r="CJ810" s="128"/>
      <c r="CK810" s="128"/>
      <c r="CL810" s="128"/>
      <c r="CM810" s="128"/>
      <c r="CN810" s="128"/>
      <c r="CO810" s="128"/>
      <c r="CP810" s="128"/>
      <c r="CQ810" s="128"/>
    </row>
    <row r="811" ht="14.25" customHeight="1" spans="1:95" x14ac:dyDescent="0.25">
      <c r="A811" s="4"/>
      <c r="B811" s="131"/>
      <c r="C811" s="131"/>
      <c r="D811" s="131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  <c r="BP811" s="128"/>
      <c r="BQ811" s="128"/>
      <c r="BR811" s="128"/>
      <c r="BS811" s="128"/>
      <c r="BT811" s="128"/>
      <c r="BU811" s="128"/>
      <c r="BV811" s="128"/>
      <c r="BW811" s="128"/>
      <c r="BX811" s="128"/>
      <c r="BY811" s="128"/>
      <c r="BZ811" s="128"/>
      <c r="CA811" s="128"/>
      <c r="CB811" s="128"/>
      <c r="CC811" s="128"/>
      <c r="CD811" s="128"/>
      <c r="CE811" s="128"/>
      <c r="CF811" s="128"/>
      <c r="CG811" s="128"/>
      <c r="CH811" s="128"/>
      <c r="CI811" s="128"/>
      <c r="CJ811" s="128"/>
      <c r="CK811" s="128"/>
      <c r="CL811" s="128"/>
      <c r="CM811" s="128"/>
      <c r="CN811" s="128"/>
      <c r="CO811" s="128"/>
      <c r="CP811" s="128"/>
      <c r="CQ811" s="128"/>
    </row>
    <row r="812" ht="14.25" customHeight="1" spans="1:95" x14ac:dyDescent="0.25">
      <c r="A812" s="4"/>
      <c r="B812" s="131"/>
      <c r="C812" s="131"/>
      <c r="D812" s="131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  <c r="BP812" s="128"/>
      <c r="BQ812" s="128"/>
      <c r="BR812" s="128"/>
      <c r="BS812" s="128"/>
      <c r="BT812" s="128"/>
      <c r="BU812" s="128"/>
      <c r="BV812" s="128"/>
      <c r="BW812" s="128"/>
      <c r="BX812" s="128"/>
      <c r="BY812" s="128"/>
      <c r="BZ812" s="128"/>
      <c r="CA812" s="128"/>
      <c r="CB812" s="128"/>
      <c r="CC812" s="128"/>
      <c r="CD812" s="128"/>
      <c r="CE812" s="128"/>
      <c r="CF812" s="128"/>
      <c r="CG812" s="128"/>
      <c r="CH812" s="128"/>
      <c r="CI812" s="128"/>
      <c r="CJ812" s="128"/>
      <c r="CK812" s="128"/>
      <c r="CL812" s="128"/>
      <c r="CM812" s="128"/>
      <c r="CN812" s="128"/>
      <c r="CO812" s="128"/>
      <c r="CP812" s="128"/>
      <c r="CQ812" s="128"/>
    </row>
    <row r="813" ht="14.25" customHeight="1" spans="1:95" x14ac:dyDescent="0.25">
      <c r="A813" s="4"/>
      <c r="B813" s="131"/>
      <c r="C813" s="131"/>
      <c r="D813" s="131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  <c r="BP813" s="128"/>
      <c r="BQ813" s="128"/>
      <c r="BR813" s="128"/>
      <c r="BS813" s="128"/>
      <c r="BT813" s="128"/>
      <c r="BU813" s="128"/>
      <c r="BV813" s="128"/>
      <c r="BW813" s="128"/>
      <c r="BX813" s="128"/>
      <c r="BY813" s="128"/>
      <c r="BZ813" s="128"/>
      <c r="CA813" s="128"/>
      <c r="CB813" s="128"/>
      <c r="CC813" s="128"/>
      <c r="CD813" s="128"/>
      <c r="CE813" s="128"/>
      <c r="CF813" s="128"/>
      <c r="CG813" s="128"/>
      <c r="CH813" s="128"/>
      <c r="CI813" s="128"/>
      <c r="CJ813" s="128"/>
      <c r="CK813" s="128"/>
      <c r="CL813" s="128"/>
      <c r="CM813" s="128"/>
      <c r="CN813" s="128"/>
      <c r="CO813" s="128"/>
      <c r="CP813" s="128"/>
      <c r="CQ813" s="128"/>
    </row>
    <row r="814" ht="14.25" customHeight="1" spans="1:95" x14ac:dyDescent="0.25">
      <c r="A814" s="4"/>
      <c r="B814" s="131"/>
      <c r="C814" s="131"/>
      <c r="D814" s="131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/>
      <c r="BN814" s="128"/>
      <c r="BO814" s="128"/>
      <c r="BP814" s="128"/>
      <c r="BQ814" s="128"/>
      <c r="BR814" s="128"/>
      <c r="BS814" s="128"/>
      <c r="BT814" s="128"/>
      <c r="BU814" s="128"/>
      <c r="BV814" s="128"/>
      <c r="BW814" s="128"/>
      <c r="BX814" s="128"/>
      <c r="BY814" s="128"/>
      <c r="BZ814" s="128"/>
      <c r="CA814" s="128"/>
      <c r="CB814" s="128"/>
      <c r="CC814" s="128"/>
      <c r="CD814" s="128"/>
      <c r="CE814" s="128"/>
      <c r="CF814" s="128"/>
      <c r="CG814" s="128"/>
      <c r="CH814" s="128"/>
      <c r="CI814" s="128"/>
      <c r="CJ814" s="128"/>
      <c r="CK814" s="128"/>
      <c r="CL814" s="128"/>
      <c r="CM814" s="128"/>
      <c r="CN814" s="128"/>
      <c r="CO814" s="128"/>
      <c r="CP814" s="128"/>
      <c r="CQ814" s="128"/>
    </row>
    <row r="815" ht="14.25" customHeight="1" spans="1:95" x14ac:dyDescent="0.25">
      <c r="A815" s="4"/>
      <c r="B815" s="131"/>
      <c r="C815" s="131"/>
      <c r="D815" s="131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  <c r="BP815" s="128"/>
      <c r="BQ815" s="128"/>
      <c r="BR815" s="128"/>
      <c r="BS815" s="128"/>
      <c r="BT815" s="128"/>
      <c r="BU815" s="128"/>
      <c r="BV815" s="128"/>
      <c r="BW815" s="128"/>
      <c r="BX815" s="128"/>
      <c r="BY815" s="128"/>
      <c r="BZ815" s="128"/>
      <c r="CA815" s="128"/>
      <c r="CB815" s="128"/>
      <c r="CC815" s="128"/>
      <c r="CD815" s="128"/>
      <c r="CE815" s="128"/>
      <c r="CF815" s="128"/>
      <c r="CG815" s="128"/>
      <c r="CH815" s="128"/>
      <c r="CI815" s="128"/>
      <c r="CJ815" s="128"/>
      <c r="CK815" s="128"/>
      <c r="CL815" s="128"/>
      <c r="CM815" s="128"/>
      <c r="CN815" s="128"/>
      <c r="CO815" s="128"/>
      <c r="CP815" s="128"/>
      <c r="CQ815" s="128"/>
    </row>
    <row r="816" ht="14.25" customHeight="1" spans="1:95" x14ac:dyDescent="0.25">
      <c r="A816" s="4"/>
      <c r="B816" s="131"/>
      <c r="C816" s="131"/>
      <c r="D816" s="131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  <c r="BP816" s="128"/>
      <c r="BQ816" s="128"/>
      <c r="BR816" s="128"/>
      <c r="BS816" s="128"/>
      <c r="BT816" s="128"/>
      <c r="BU816" s="128"/>
      <c r="BV816" s="128"/>
      <c r="BW816" s="128"/>
      <c r="BX816" s="128"/>
      <c r="BY816" s="128"/>
      <c r="BZ816" s="128"/>
      <c r="CA816" s="128"/>
      <c r="CB816" s="128"/>
      <c r="CC816" s="128"/>
      <c r="CD816" s="128"/>
      <c r="CE816" s="128"/>
      <c r="CF816" s="128"/>
      <c r="CG816" s="128"/>
      <c r="CH816" s="128"/>
      <c r="CI816" s="128"/>
      <c r="CJ816" s="128"/>
      <c r="CK816" s="128"/>
      <c r="CL816" s="128"/>
      <c r="CM816" s="128"/>
      <c r="CN816" s="128"/>
      <c r="CO816" s="128"/>
      <c r="CP816" s="128"/>
      <c r="CQ816" s="128"/>
    </row>
    <row r="817" ht="14.25" customHeight="1" spans="1:95" x14ac:dyDescent="0.25">
      <c r="A817" s="4"/>
      <c r="B817" s="131"/>
      <c r="C817" s="131"/>
      <c r="D817" s="131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  <c r="BP817" s="128"/>
      <c r="BQ817" s="128"/>
      <c r="BR817" s="128"/>
      <c r="BS817" s="128"/>
      <c r="BT817" s="128"/>
      <c r="BU817" s="128"/>
      <c r="BV817" s="128"/>
      <c r="BW817" s="128"/>
      <c r="BX817" s="128"/>
      <c r="BY817" s="128"/>
      <c r="BZ817" s="128"/>
      <c r="CA817" s="128"/>
      <c r="CB817" s="128"/>
      <c r="CC817" s="128"/>
      <c r="CD817" s="128"/>
      <c r="CE817" s="128"/>
      <c r="CF817" s="128"/>
      <c r="CG817" s="128"/>
      <c r="CH817" s="128"/>
      <c r="CI817" s="128"/>
      <c r="CJ817" s="128"/>
      <c r="CK817" s="128"/>
      <c r="CL817" s="128"/>
      <c r="CM817" s="128"/>
      <c r="CN817" s="128"/>
      <c r="CO817" s="128"/>
      <c r="CP817" s="128"/>
      <c r="CQ817" s="128"/>
    </row>
    <row r="818" ht="14.25" customHeight="1" spans="1:95" x14ac:dyDescent="0.25">
      <c r="A818" s="4"/>
      <c r="B818" s="131"/>
      <c r="C818" s="131"/>
      <c r="D818" s="131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  <c r="BP818" s="128"/>
      <c r="BQ818" s="128"/>
      <c r="BR818" s="128"/>
      <c r="BS818" s="128"/>
      <c r="BT818" s="128"/>
      <c r="BU818" s="128"/>
      <c r="BV818" s="128"/>
      <c r="BW818" s="128"/>
      <c r="BX818" s="128"/>
      <c r="BY818" s="128"/>
      <c r="BZ818" s="128"/>
      <c r="CA818" s="128"/>
      <c r="CB818" s="128"/>
      <c r="CC818" s="128"/>
      <c r="CD818" s="128"/>
      <c r="CE818" s="128"/>
      <c r="CF818" s="128"/>
      <c r="CG818" s="128"/>
      <c r="CH818" s="128"/>
      <c r="CI818" s="128"/>
      <c r="CJ818" s="128"/>
      <c r="CK818" s="128"/>
      <c r="CL818" s="128"/>
      <c r="CM818" s="128"/>
      <c r="CN818" s="128"/>
      <c r="CO818" s="128"/>
      <c r="CP818" s="128"/>
      <c r="CQ818" s="128"/>
    </row>
    <row r="819" ht="14.25" customHeight="1" spans="1:95" x14ac:dyDescent="0.25">
      <c r="A819" s="4"/>
      <c r="B819" s="131"/>
      <c r="C819" s="131"/>
      <c r="D819" s="131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  <c r="BP819" s="128"/>
      <c r="BQ819" s="128"/>
      <c r="BR819" s="128"/>
      <c r="BS819" s="128"/>
      <c r="BT819" s="128"/>
      <c r="BU819" s="128"/>
      <c r="BV819" s="128"/>
      <c r="BW819" s="128"/>
      <c r="BX819" s="128"/>
      <c r="BY819" s="128"/>
      <c r="BZ819" s="128"/>
      <c r="CA819" s="128"/>
      <c r="CB819" s="128"/>
      <c r="CC819" s="128"/>
      <c r="CD819" s="128"/>
      <c r="CE819" s="128"/>
      <c r="CF819" s="128"/>
      <c r="CG819" s="128"/>
      <c r="CH819" s="128"/>
      <c r="CI819" s="128"/>
      <c r="CJ819" s="128"/>
      <c r="CK819" s="128"/>
      <c r="CL819" s="128"/>
      <c r="CM819" s="128"/>
      <c r="CN819" s="128"/>
      <c r="CO819" s="128"/>
      <c r="CP819" s="128"/>
      <c r="CQ819" s="128"/>
    </row>
    <row r="820" ht="14.25" customHeight="1" spans="1:95" x14ac:dyDescent="0.25">
      <c r="A820" s="4"/>
      <c r="B820" s="131"/>
      <c r="C820" s="131"/>
      <c r="D820" s="131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  <c r="BP820" s="128"/>
      <c r="BQ820" s="128"/>
      <c r="BR820" s="128"/>
      <c r="BS820" s="128"/>
      <c r="BT820" s="128"/>
      <c r="BU820" s="128"/>
      <c r="BV820" s="128"/>
      <c r="BW820" s="128"/>
      <c r="BX820" s="128"/>
      <c r="BY820" s="128"/>
      <c r="BZ820" s="128"/>
      <c r="CA820" s="128"/>
      <c r="CB820" s="128"/>
      <c r="CC820" s="128"/>
      <c r="CD820" s="128"/>
      <c r="CE820" s="128"/>
      <c r="CF820" s="128"/>
      <c r="CG820" s="128"/>
      <c r="CH820" s="128"/>
      <c r="CI820" s="128"/>
      <c r="CJ820" s="128"/>
      <c r="CK820" s="128"/>
      <c r="CL820" s="128"/>
      <c r="CM820" s="128"/>
      <c r="CN820" s="128"/>
      <c r="CO820" s="128"/>
      <c r="CP820" s="128"/>
      <c r="CQ820" s="128"/>
    </row>
    <row r="821" ht="14.25" customHeight="1" spans="1:95" x14ac:dyDescent="0.25">
      <c r="A821" s="4"/>
      <c r="B821" s="131"/>
      <c r="C821" s="131"/>
      <c r="D821" s="131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  <c r="BP821" s="128"/>
      <c r="BQ821" s="128"/>
      <c r="BR821" s="128"/>
      <c r="BS821" s="128"/>
      <c r="BT821" s="128"/>
      <c r="BU821" s="128"/>
      <c r="BV821" s="128"/>
      <c r="BW821" s="128"/>
      <c r="BX821" s="128"/>
      <c r="BY821" s="128"/>
      <c r="BZ821" s="128"/>
      <c r="CA821" s="128"/>
      <c r="CB821" s="128"/>
      <c r="CC821" s="128"/>
      <c r="CD821" s="128"/>
      <c r="CE821" s="128"/>
      <c r="CF821" s="128"/>
      <c r="CG821" s="128"/>
      <c r="CH821" s="128"/>
      <c r="CI821" s="128"/>
      <c r="CJ821" s="128"/>
      <c r="CK821" s="128"/>
      <c r="CL821" s="128"/>
      <c r="CM821" s="128"/>
      <c r="CN821" s="128"/>
      <c r="CO821" s="128"/>
      <c r="CP821" s="128"/>
      <c r="CQ821" s="128"/>
    </row>
    <row r="822" ht="14.25" customHeight="1" spans="1:95" x14ac:dyDescent="0.25">
      <c r="A822" s="4"/>
      <c r="B822" s="131"/>
      <c r="C822" s="131"/>
      <c r="D822" s="131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/>
      <c r="BE822" s="128"/>
      <c r="BF822" s="128"/>
      <c r="BG822" s="128"/>
      <c r="BH822" s="128"/>
      <c r="BI822" s="128"/>
      <c r="BJ822" s="128"/>
      <c r="BK822" s="128"/>
      <c r="BL822" s="128"/>
      <c r="BM822" s="128"/>
      <c r="BN822" s="128"/>
      <c r="BO822" s="128"/>
      <c r="BP822" s="128"/>
      <c r="BQ822" s="128"/>
      <c r="BR822" s="128"/>
      <c r="BS822" s="128"/>
      <c r="BT822" s="128"/>
      <c r="BU822" s="128"/>
      <c r="BV822" s="128"/>
      <c r="BW822" s="128"/>
      <c r="BX822" s="128"/>
      <c r="BY822" s="128"/>
      <c r="BZ822" s="128"/>
      <c r="CA822" s="128"/>
      <c r="CB822" s="128"/>
      <c r="CC822" s="128"/>
      <c r="CD822" s="128"/>
      <c r="CE822" s="128"/>
      <c r="CF822" s="128"/>
      <c r="CG822" s="128"/>
      <c r="CH822" s="128"/>
      <c r="CI822" s="128"/>
      <c r="CJ822" s="128"/>
      <c r="CK822" s="128"/>
      <c r="CL822" s="128"/>
      <c r="CM822" s="128"/>
      <c r="CN822" s="128"/>
      <c r="CO822" s="128"/>
      <c r="CP822" s="128"/>
      <c r="CQ822" s="128"/>
    </row>
    <row r="823" ht="14.25" customHeight="1" spans="1:95" x14ac:dyDescent="0.25">
      <c r="A823" s="4"/>
      <c r="B823" s="131"/>
      <c r="C823" s="131"/>
      <c r="D823" s="131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/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  <c r="BP823" s="128"/>
      <c r="BQ823" s="128"/>
      <c r="BR823" s="128"/>
      <c r="BS823" s="128"/>
      <c r="BT823" s="128"/>
      <c r="BU823" s="128"/>
      <c r="BV823" s="128"/>
      <c r="BW823" s="128"/>
      <c r="BX823" s="128"/>
      <c r="BY823" s="128"/>
      <c r="BZ823" s="128"/>
      <c r="CA823" s="128"/>
      <c r="CB823" s="128"/>
      <c r="CC823" s="128"/>
      <c r="CD823" s="128"/>
      <c r="CE823" s="128"/>
      <c r="CF823" s="128"/>
      <c r="CG823" s="128"/>
      <c r="CH823" s="128"/>
      <c r="CI823" s="128"/>
      <c r="CJ823" s="128"/>
      <c r="CK823" s="128"/>
      <c r="CL823" s="128"/>
      <c r="CM823" s="128"/>
      <c r="CN823" s="128"/>
      <c r="CO823" s="128"/>
      <c r="CP823" s="128"/>
      <c r="CQ823" s="128"/>
    </row>
    <row r="824" ht="14.25" customHeight="1" spans="1:95" x14ac:dyDescent="0.25">
      <c r="A824" s="4"/>
      <c r="B824" s="131"/>
      <c r="C824" s="131"/>
      <c r="D824" s="131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/>
      <c r="BF824" s="128"/>
      <c r="BG824" s="128"/>
      <c r="BH824" s="128"/>
      <c r="BI824" s="128"/>
      <c r="BJ824" s="128"/>
      <c r="BK824" s="128"/>
      <c r="BL824" s="128"/>
      <c r="BM824" s="128"/>
      <c r="BN824" s="128"/>
      <c r="BO824" s="128"/>
      <c r="BP824" s="128"/>
      <c r="BQ824" s="128"/>
      <c r="BR824" s="128"/>
      <c r="BS824" s="128"/>
      <c r="BT824" s="128"/>
      <c r="BU824" s="128"/>
      <c r="BV824" s="128"/>
      <c r="BW824" s="128"/>
      <c r="BX824" s="128"/>
      <c r="BY824" s="128"/>
      <c r="BZ824" s="128"/>
      <c r="CA824" s="128"/>
      <c r="CB824" s="128"/>
      <c r="CC824" s="128"/>
      <c r="CD824" s="128"/>
      <c r="CE824" s="128"/>
      <c r="CF824" s="128"/>
      <c r="CG824" s="128"/>
      <c r="CH824" s="128"/>
      <c r="CI824" s="128"/>
      <c r="CJ824" s="128"/>
      <c r="CK824" s="128"/>
      <c r="CL824" s="128"/>
      <c r="CM824" s="128"/>
      <c r="CN824" s="128"/>
      <c r="CO824" s="128"/>
      <c r="CP824" s="128"/>
      <c r="CQ824" s="128"/>
    </row>
    <row r="825" ht="14.25" customHeight="1" spans="1:95" x14ac:dyDescent="0.25">
      <c r="A825" s="4"/>
      <c r="B825" s="131"/>
      <c r="C825" s="131"/>
      <c r="D825" s="131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/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/>
      <c r="BE825" s="128"/>
      <c r="BF825" s="128"/>
      <c r="BG825" s="128"/>
      <c r="BH825" s="128"/>
      <c r="BI825" s="128"/>
      <c r="BJ825" s="128"/>
      <c r="BK825" s="128"/>
      <c r="BL825" s="128"/>
      <c r="BM825" s="128"/>
      <c r="BN825" s="128"/>
      <c r="BO825" s="128"/>
      <c r="BP825" s="128"/>
      <c r="BQ825" s="128"/>
      <c r="BR825" s="128"/>
      <c r="BS825" s="128"/>
      <c r="BT825" s="128"/>
      <c r="BU825" s="128"/>
      <c r="BV825" s="128"/>
      <c r="BW825" s="128"/>
      <c r="BX825" s="128"/>
      <c r="BY825" s="128"/>
      <c r="BZ825" s="128"/>
      <c r="CA825" s="128"/>
      <c r="CB825" s="128"/>
      <c r="CC825" s="128"/>
      <c r="CD825" s="128"/>
      <c r="CE825" s="128"/>
      <c r="CF825" s="128"/>
      <c r="CG825" s="128"/>
      <c r="CH825" s="128"/>
      <c r="CI825" s="128"/>
      <c r="CJ825" s="128"/>
      <c r="CK825" s="128"/>
      <c r="CL825" s="128"/>
      <c r="CM825" s="128"/>
      <c r="CN825" s="128"/>
      <c r="CO825" s="128"/>
      <c r="CP825" s="128"/>
      <c r="CQ825" s="128"/>
    </row>
    <row r="826" ht="14.25" customHeight="1" spans="1:95" x14ac:dyDescent="0.25">
      <c r="A826" s="4"/>
      <c r="B826" s="131"/>
      <c r="C826" s="131"/>
      <c r="D826" s="131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/>
      <c r="BE826" s="128"/>
      <c r="BF826" s="128"/>
      <c r="BG826" s="128"/>
      <c r="BH826" s="128"/>
      <c r="BI826" s="128"/>
      <c r="BJ826" s="128"/>
      <c r="BK826" s="128"/>
      <c r="BL826" s="128"/>
      <c r="BM826" s="128"/>
      <c r="BN826" s="128"/>
      <c r="BO826" s="128"/>
      <c r="BP826" s="128"/>
      <c r="BQ826" s="128"/>
      <c r="BR826" s="128"/>
      <c r="BS826" s="128"/>
      <c r="BT826" s="128"/>
      <c r="BU826" s="128"/>
      <c r="BV826" s="128"/>
      <c r="BW826" s="128"/>
      <c r="BX826" s="128"/>
      <c r="BY826" s="128"/>
      <c r="BZ826" s="128"/>
      <c r="CA826" s="128"/>
      <c r="CB826" s="128"/>
      <c r="CC826" s="128"/>
      <c r="CD826" s="128"/>
      <c r="CE826" s="128"/>
      <c r="CF826" s="128"/>
      <c r="CG826" s="128"/>
      <c r="CH826" s="128"/>
      <c r="CI826" s="128"/>
      <c r="CJ826" s="128"/>
      <c r="CK826" s="128"/>
      <c r="CL826" s="128"/>
      <c r="CM826" s="128"/>
      <c r="CN826" s="128"/>
      <c r="CO826" s="128"/>
      <c r="CP826" s="128"/>
      <c r="CQ826" s="128"/>
    </row>
    <row r="827" ht="14.25" customHeight="1" spans="1:95" x14ac:dyDescent="0.25">
      <c r="A827" s="4"/>
      <c r="B827" s="131"/>
      <c r="C827" s="131"/>
      <c r="D827" s="131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/>
      <c r="BE827" s="128"/>
      <c r="BF827" s="128"/>
      <c r="BG827" s="128"/>
      <c r="BH827" s="128"/>
      <c r="BI827" s="128"/>
      <c r="BJ827" s="128"/>
      <c r="BK827" s="128"/>
      <c r="BL827" s="128"/>
      <c r="BM827" s="128"/>
      <c r="BN827" s="128"/>
      <c r="BO827" s="128"/>
      <c r="BP827" s="128"/>
      <c r="BQ827" s="128"/>
      <c r="BR827" s="128"/>
      <c r="BS827" s="128"/>
      <c r="BT827" s="128"/>
      <c r="BU827" s="128"/>
      <c r="BV827" s="128"/>
      <c r="BW827" s="128"/>
      <c r="BX827" s="128"/>
      <c r="BY827" s="128"/>
      <c r="BZ827" s="128"/>
      <c r="CA827" s="128"/>
      <c r="CB827" s="128"/>
      <c r="CC827" s="128"/>
      <c r="CD827" s="128"/>
      <c r="CE827" s="128"/>
      <c r="CF827" s="128"/>
      <c r="CG827" s="128"/>
      <c r="CH827" s="128"/>
      <c r="CI827" s="128"/>
      <c r="CJ827" s="128"/>
      <c r="CK827" s="128"/>
      <c r="CL827" s="128"/>
      <c r="CM827" s="128"/>
      <c r="CN827" s="128"/>
      <c r="CO827" s="128"/>
      <c r="CP827" s="128"/>
      <c r="CQ827" s="128"/>
    </row>
    <row r="828" ht="14.25" customHeight="1" spans="1:95" x14ac:dyDescent="0.25">
      <c r="A828" s="4"/>
      <c r="B828" s="131"/>
      <c r="C828" s="131"/>
      <c r="D828" s="131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/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  <c r="BP828" s="128"/>
      <c r="BQ828" s="128"/>
      <c r="BR828" s="128"/>
      <c r="BS828" s="128"/>
      <c r="BT828" s="128"/>
      <c r="BU828" s="128"/>
      <c r="BV828" s="128"/>
      <c r="BW828" s="128"/>
      <c r="BX828" s="128"/>
      <c r="BY828" s="128"/>
      <c r="BZ828" s="128"/>
      <c r="CA828" s="128"/>
      <c r="CB828" s="128"/>
      <c r="CC828" s="128"/>
      <c r="CD828" s="128"/>
      <c r="CE828" s="128"/>
      <c r="CF828" s="128"/>
      <c r="CG828" s="128"/>
      <c r="CH828" s="128"/>
      <c r="CI828" s="128"/>
      <c r="CJ828" s="128"/>
      <c r="CK828" s="128"/>
      <c r="CL828" s="128"/>
      <c r="CM828" s="128"/>
      <c r="CN828" s="128"/>
      <c r="CO828" s="128"/>
      <c r="CP828" s="128"/>
      <c r="CQ828" s="128"/>
    </row>
    <row r="829" ht="14.25" customHeight="1" spans="1:95" x14ac:dyDescent="0.25">
      <c r="A829" s="4"/>
      <c r="B829" s="131"/>
      <c r="C829" s="131"/>
      <c r="D829" s="131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/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  <c r="BP829" s="128"/>
      <c r="BQ829" s="128"/>
      <c r="BR829" s="128"/>
      <c r="BS829" s="128"/>
      <c r="BT829" s="128"/>
      <c r="BU829" s="128"/>
      <c r="BV829" s="128"/>
      <c r="BW829" s="128"/>
      <c r="BX829" s="128"/>
      <c r="BY829" s="128"/>
      <c r="BZ829" s="128"/>
      <c r="CA829" s="128"/>
      <c r="CB829" s="128"/>
      <c r="CC829" s="128"/>
      <c r="CD829" s="128"/>
      <c r="CE829" s="128"/>
      <c r="CF829" s="128"/>
      <c r="CG829" s="128"/>
      <c r="CH829" s="128"/>
      <c r="CI829" s="128"/>
      <c r="CJ829" s="128"/>
      <c r="CK829" s="128"/>
      <c r="CL829" s="128"/>
      <c r="CM829" s="128"/>
      <c r="CN829" s="128"/>
      <c r="CO829" s="128"/>
      <c r="CP829" s="128"/>
      <c r="CQ829" s="128"/>
    </row>
    <row r="830" ht="14.25" customHeight="1" spans="1:95" x14ac:dyDescent="0.25">
      <c r="A830" s="4"/>
      <c r="B830" s="131"/>
      <c r="C830" s="131"/>
      <c r="D830" s="131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/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  <c r="BP830" s="128"/>
      <c r="BQ830" s="128"/>
      <c r="BR830" s="128"/>
      <c r="BS830" s="128"/>
      <c r="BT830" s="128"/>
      <c r="BU830" s="128"/>
      <c r="BV830" s="128"/>
      <c r="BW830" s="128"/>
      <c r="BX830" s="128"/>
      <c r="BY830" s="128"/>
      <c r="BZ830" s="128"/>
      <c r="CA830" s="128"/>
      <c r="CB830" s="128"/>
      <c r="CC830" s="128"/>
      <c r="CD830" s="128"/>
      <c r="CE830" s="128"/>
      <c r="CF830" s="128"/>
      <c r="CG830" s="128"/>
      <c r="CH830" s="128"/>
      <c r="CI830" s="128"/>
      <c r="CJ830" s="128"/>
      <c r="CK830" s="128"/>
      <c r="CL830" s="128"/>
      <c r="CM830" s="128"/>
      <c r="CN830" s="128"/>
      <c r="CO830" s="128"/>
      <c r="CP830" s="128"/>
      <c r="CQ830" s="128"/>
    </row>
    <row r="831" ht="14.25" customHeight="1" spans="1:95" x14ac:dyDescent="0.25">
      <c r="A831" s="4"/>
      <c r="B831" s="131"/>
      <c r="C831" s="131"/>
      <c r="D831" s="131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/>
      <c r="BF831" s="128"/>
      <c r="BG831" s="128"/>
      <c r="BH831" s="128"/>
      <c r="BI831" s="128"/>
      <c r="BJ831" s="128"/>
      <c r="BK831" s="128"/>
      <c r="BL831" s="128"/>
      <c r="BM831" s="128"/>
      <c r="BN831" s="128"/>
      <c r="BO831" s="128"/>
      <c r="BP831" s="128"/>
      <c r="BQ831" s="128"/>
      <c r="BR831" s="128"/>
      <c r="BS831" s="128"/>
      <c r="BT831" s="128"/>
      <c r="BU831" s="128"/>
      <c r="BV831" s="128"/>
      <c r="BW831" s="128"/>
      <c r="BX831" s="128"/>
      <c r="BY831" s="128"/>
      <c r="BZ831" s="128"/>
      <c r="CA831" s="128"/>
      <c r="CB831" s="128"/>
      <c r="CC831" s="128"/>
      <c r="CD831" s="128"/>
      <c r="CE831" s="128"/>
      <c r="CF831" s="128"/>
      <c r="CG831" s="128"/>
      <c r="CH831" s="128"/>
      <c r="CI831" s="128"/>
      <c r="CJ831" s="128"/>
      <c r="CK831" s="128"/>
      <c r="CL831" s="128"/>
      <c r="CM831" s="128"/>
      <c r="CN831" s="128"/>
      <c r="CO831" s="128"/>
      <c r="CP831" s="128"/>
      <c r="CQ831" s="128"/>
    </row>
    <row r="832" ht="14.25" customHeight="1" spans="1:95" x14ac:dyDescent="0.25">
      <c r="A832" s="4"/>
      <c r="B832" s="131"/>
      <c r="C832" s="131"/>
      <c r="D832" s="131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/>
      <c r="BE832" s="128"/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  <c r="BP832" s="128"/>
      <c r="BQ832" s="128"/>
      <c r="BR832" s="128"/>
      <c r="BS832" s="128"/>
      <c r="BT832" s="128"/>
      <c r="BU832" s="128"/>
      <c r="BV832" s="128"/>
      <c r="BW832" s="128"/>
      <c r="BX832" s="128"/>
      <c r="BY832" s="128"/>
      <c r="BZ832" s="128"/>
      <c r="CA832" s="128"/>
      <c r="CB832" s="128"/>
      <c r="CC832" s="128"/>
      <c r="CD832" s="128"/>
      <c r="CE832" s="128"/>
      <c r="CF832" s="128"/>
      <c r="CG832" s="128"/>
      <c r="CH832" s="128"/>
      <c r="CI832" s="128"/>
      <c r="CJ832" s="128"/>
      <c r="CK832" s="128"/>
      <c r="CL832" s="128"/>
      <c r="CM832" s="128"/>
      <c r="CN832" s="128"/>
      <c r="CO832" s="128"/>
      <c r="CP832" s="128"/>
      <c r="CQ832" s="128"/>
    </row>
    <row r="833" ht="14.25" customHeight="1" spans="1:95" x14ac:dyDescent="0.25">
      <c r="A833" s="4"/>
      <c r="B833" s="131"/>
      <c r="C833" s="131"/>
      <c r="D833" s="131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/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/>
      <c r="BN833" s="128"/>
      <c r="BO833" s="128"/>
      <c r="BP833" s="128"/>
      <c r="BQ833" s="128"/>
      <c r="BR833" s="128"/>
      <c r="BS833" s="128"/>
      <c r="BT833" s="128"/>
      <c r="BU833" s="128"/>
      <c r="BV833" s="128"/>
      <c r="BW833" s="128"/>
      <c r="BX833" s="128"/>
      <c r="BY833" s="128"/>
      <c r="BZ833" s="128"/>
      <c r="CA833" s="128"/>
      <c r="CB833" s="128"/>
      <c r="CC833" s="128"/>
      <c r="CD833" s="128"/>
      <c r="CE833" s="128"/>
      <c r="CF833" s="128"/>
      <c r="CG833" s="128"/>
      <c r="CH833" s="128"/>
      <c r="CI833" s="128"/>
      <c r="CJ833" s="128"/>
      <c r="CK833" s="128"/>
      <c r="CL833" s="128"/>
      <c r="CM833" s="128"/>
      <c r="CN833" s="128"/>
      <c r="CO833" s="128"/>
      <c r="CP833" s="128"/>
      <c r="CQ833" s="128"/>
    </row>
    <row r="834" ht="14.25" customHeight="1" spans="1:95" x14ac:dyDescent="0.25">
      <c r="A834" s="4"/>
      <c r="B834" s="131"/>
      <c r="C834" s="131"/>
      <c r="D834" s="131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/>
      <c r="BI834" s="128"/>
      <c r="BJ834" s="128"/>
      <c r="BK834" s="128"/>
      <c r="BL834" s="128"/>
      <c r="BM834" s="128"/>
      <c r="BN834" s="128"/>
      <c r="BO834" s="128"/>
      <c r="BP834" s="128"/>
      <c r="BQ834" s="128"/>
      <c r="BR834" s="128"/>
      <c r="BS834" s="128"/>
      <c r="BT834" s="128"/>
      <c r="BU834" s="128"/>
      <c r="BV834" s="128"/>
      <c r="BW834" s="128"/>
      <c r="BX834" s="128"/>
      <c r="BY834" s="128"/>
      <c r="BZ834" s="128"/>
      <c r="CA834" s="128"/>
      <c r="CB834" s="128"/>
      <c r="CC834" s="128"/>
      <c r="CD834" s="128"/>
      <c r="CE834" s="128"/>
      <c r="CF834" s="128"/>
      <c r="CG834" s="128"/>
      <c r="CH834" s="128"/>
      <c r="CI834" s="128"/>
      <c r="CJ834" s="128"/>
      <c r="CK834" s="128"/>
      <c r="CL834" s="128"/>
      <c r="CM834" s="128"/>
      <c r="CN834" s="128"/>
      <c r="CO834" s="128"/>
      <c r="CP834" s="128"/>
      <c r="CQ834" s="128"/>
    </row>
    <row r="835" ht="14.25" customHeight="1" spans="1:95" x14ac:dyDescent="0.25">
      <c r="A835" s="4"/>
      <c r="B835" s="131"/>
      <c r="C835" s="131"/>
      <c r="D835" s="131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  <c r="BP835" s="128"/>
      <c r="BQ835" s="128"/>
      <c r="BR835" s="128"/>
      <c r="BS835" s="128"/>
      <c r="BT835" s="128"/>
      <c r="BU835" s="128"/>
      <c r="BV835" s="128"/>
      <c r="BW835" s="128"/>
      <c r="BX835" s="128"/>
      <c r="BY835" s="128"/>
      <c r="BZ835" s="128"/>
      <c r="CA835" s="128"/>
      <c r="CB835" s="128"/>
      <c r="CC835" s="128"/>
      <c r="CD835" s="128"/>
      <c r="CE835" s="128"/>
      <c r="CF835" s="128"/>
      <c r="CG835" s="128"/>
      <c r="CH835" s="128"/>
      <c r="CI835" s="128"/>
      <c r="CJ835" s="128"/>
      <c r="CK835" s="128"/>
      <c r="CL835" s="128"/>
      <c r="CM835" s="128"/>
      <c r="CN835" s="128"/>
      <c r="CO835" s="128"/>
      <c r="CP835" s="128"/>
      <c r="CQ835" s="128"/>
    </row>
    <row r="836" ht="14.25" customHeight="1" spans="1:95" x14ac:dyDescent="0.25">
      <c r="A836" s="4"/>
      <c r="B836" s="131"/>
      <c r="C836" s="131"/>
      <c r="D836" s="131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/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  <c r="BP836" s="128"/>
      <c r="BQ836" s="128"/>
      <c r="BR836" s="128"/>
      <c r="BS836" s="128"/>
      <c r="BT836" s="128"/>
      <c r="BU836" s="128"/>
      <c r="BV836" s="128"/>
      <c r="BW836" s="128"/>
      <c r="BX836" s="128"/>
      <c r="BY836" s="128"/>
      <c r="BZ836" s="128"/>
      <c r="CA836" s="128"/>
      <c r="CB836" s="128"/>
      <c r="CC836" s="128"/>
      <c r="CD836" s="128"/>
      <c r="CE836" s="128"/>
      <c r="CF836" s="128"/>
      <c r="CG836" s="128"/>
      <c r="CH836" s="128"/>
      <c r="CI836" s="128"/>
      <c r="CJ836" s="128"/>
      <c r="CK836" s="128"/>
      <c r="CL836" s="128"/>
      <c r="CM836" s="128"/>
      <c r="CN836" s="128"/>
      <c r="CO836" s="128"/>
      <c r="CP836" s="128"/>
      <c r="CQ836" s="128"/>
    </row>
    <row r="837" ht="14.25" customHeight="1" spans="1:95" x14ac:dyDescent="0.25">
      <c r="A837" s="4"/>
      <c r="B837" s="131"/>
      <c r="C837" s="131"/>
      <c r="D837" s="131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/>
      <c r="BE837" s="128"/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  <c r="BP837" s="128"/>
      <c r="BQ837" s="128"/>
      <c r="BR837" s="128"/>
      <c r="BS837" s="128"/>
      <c r="BT837" s="128"/>
      <c r="BU837" s="128"/>
      <c r="BV837" s="128"/>
      <c r="BW837" s="128"/>
      <c r="BX837" s="128"/>
      <c r="BY837" s="128"/>
      <c r="BZ837" s="128"/>
      <c r="CA837" s="128"/>
      <c r="CB837" s="128"/>
      <c r="CC837" s="128"/>
      <c r="CD837" s="128"/>
      <c r="CE837" s="128"/>
      <c r="CF837" s="128"/>
      <c r="CG837" s="128"/>
      <c r="CH837" s="128"/>
      <c r="CI837" s="128"/>
      <c r="CJ837" s="128"/>
      <c r="CK837" s="128"/>
      <c r="CL837" s="128"/>
      <c r="CM837" s="128"/>
      <c r="CN837" s="128"/>
      <c r="CO837" s="128"/>
      <c r="CP837" s="128"/>
      <c r="CQ837" s="128"/>
    </row>
    <row r="838" ht="14.25" customHeight="1" spans="1:95" x14ac:dyDescent="0.25">
      <c r="A838" s="4"/>
      <c r="B838" s="131"/>
      <c r="C838" s="131"/>
      <c r="D838" s="131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  <c r="AP838" s="128"/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/>
      <c r="BN838" s="128"/>
      <c r="BO838" s="128"/>
      <c r="BP838" s="128"/>
      <c r="BQ838" s="128"/>
      <c r="BR838" s="128"/>
      <c r="BS838" s="128"/>
      <c r="BT838" s="128"/>
      <c r="BU838" s="128"/>
      <c r="BV838" s="128"/>
      <c r="BW838" s="128"/>
      <c r="BX838" s="128"/>
      <c r="BY838" s="128"/>
      <c r="BZ838" s="128"/>
      <c r="CA838" s="128"/>
      <c r="CB838" s="128"/>
      <c r="CC838" s="128"/>
      <c r="CD838" s="128"/>
      <c r="CE838" s="128"/>
      <c r="CF838" s="128"/>
      <c r="CG838" s="128"/>
      <c r="CH838" s="128"/>
      <c r="CI838" s="128"/>
      <c r="CJ838" s="128"/>
      <c r="CK838" s="128"/>
      <c r="CL838" s="128"/>
      <c r="CM838" s="128"/>
      <c r="CN838" s="128"/>
      <c r="CO838" s="128"/>
      <c r="CP838" s="128"/>
      <c r="CQ838" s="128"/>
    </row>
    <row r="839" ht="14.25" customHeight="1" spans="1:95" x14ac:dyDescent="0.25">
      <c r="A839" s="4"/>
      <c r="B839" s="131"/>
      <c r="C839" s="131"/>
      <c r="D839" s="131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/>
      <c r="BM839" s="128"/>
      <c r="BN839" s="128"/>
      <c r="BO839" s="128"/>
      <c r="BP839" s="128"/>
      <c r="BQ839" s="128"/>
      <c r="BR839" s="128"/>
      <c r="BS839" s="128"/>
      <c r="BT839" s="128"/>
      <c r="BU839" s="128"/>
      <c r="BV839" s="128"/>
      <c r="BW839" s="128"/>
      <c r="BX839" s="128"/>
      <c r="BY839" s="128"/>
      <c r="BZ839" s="128"/>
      <c r="CA839" s="128"/>
      <c r="CB839" s="128"/>
      <c r="CC839" s="128"/>
      <c r="CD839" s="128"/>
      <c r="CE839" s="128"/>
      <c r="CF839" s="128"/>
      <c r="CG839" s="128"/>
      <c r="CH839" s="128"/>
      <c r="CI839" s="128"/>
      <c r="CJ839" s="128"/>
      <c r="CK839" s="128"/>
      <c r="CL839" s="128"/>
      <c r="CM839" s="128"/>
      <c r="CN839" s="128"/>
      <c r="CO839" s="128"/>
      <c r="CP839" s="128"/>
      <c r="CQ839" s="128"/>
    </row>
    <row r="840" ht="14.25" customHeight="1" spans="1:95" x14ac:dyDescent="0.25">
      <c r="A840" s="4"/>
      <c r="B840" s="131"/>
      <c r="C840" s="131"/>
      <c r="D840" s="131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  <c r="AP840" s="128"/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/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  <c r="BP840" s="128"/>
      <c r="BQ840" s="128"/>
      <c r="BR840" s="128"/>
      <c r="BS840" s="128"/>
      <c r="BT840" s="128"/>
      <c r="BU840" s="128"/>
      <c r="BV840" s="128"/>
      <c r="BW840" s="128"/>
      <c r="BX840" s="128"/>
      <c r="BY840" s="128"/>
      <c r="BZ840" s="128"/>
      <c r="CA840" s="128"/>
      <c r="CB840" s="128"/>
      <c r="CC840" s="128"/>
      <c r="CD840" s="128"/>
      <c r="CE840" s="128"/>
      <c r="CF840" s="128"/>
      <c r="CG840" s="128"/>
      <c r="CH840" s="128"/>
      <c r="CI840" s="128"/>
      <c r="CJ840" s="128"/>
      <c r="CK840" s="128"/>
      <c r="CL840" s="128"/>
      <c r="CM840" s="128"/>
      <c r="CN840" s="128"/>
      <c r="CO840" s="128"/>
      <c r="CP840" s="128"/>
      <c r="CQ840" s="128"/>
    </row>
    <row r="841" ht="14.25" customHeight="1" spans="1:95" x14ac:dyDescent="0.25">
      <c r="A841" s="4"/>
      <c r="B841" s="131"/>
      <c r="C841" s="131"/>
      <c r="D841" s="131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  <c r="BP841" s="128"/>
      <c r="BQ841" s="128"/>
      <c r="BR841" s="128"/>
      <c r="BS841" s="128"/>
      <c r="BT841" s="128"/>
      <c r="BU841" s="128"/>
      <c r="BV841" s="128"/>
      <c r="BW841" s="128"/>
      <c r="BX841" s="128"/>
      <c r="BY841" s="128"/>
      <c r="BZ841" s="128"/>
      <c r="CA841" s="128"/>
      <c r="CB841" s="128"/>
      <c r="CC841" s="128"/>
      <c r="CD841" s="128"/>
      <c r="CE841" s="128"/>
      <c r="CF841" s="128"/>
      <c r="CG841" s="128"/>
      <c r="CH841" s="128"/>
      <c r="CI841" s="128"/>
      <c r="CJ841" s="128"/>
      <c r="CK841" s="128"/>
      <c r="CL841" s="128"/>
      <c r="CM841" s="128"/>
      <c r="CN841" s="128"/>
      <c r="CO841" s="128"/>
      <c r="CP841" s="128"/>
      <c r="CQ841" s="128"/>
    </row>
    <row r="842" ht="14.25" customHeight="1" spans="1:95" x14ac:dyDescent="0.25">
      <c r="A842" s="4"/>
      <c r="B842" s="131"/>
      <c r="C842" s="131"/>
      <c r="D842" s="131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/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  <c r="BP842" s="128"/>
      <c r="BQ842" s="128"/>
      <c r="BR842" s="128"/>
      <c r="BS842" s="128"/>
      <c r="BT842" s="128"/>
      <c r="BU842" s="128"/>
      <c r="BV842" s="128"/>
      <c r="BW842" s="128"/>
      <c r="BX842" s="128"/>
      <c r="BY842" s="128"/>
      <c r="BZ842" s="128"/>
      <c r="CA842" s="128"/>
      <c r="CB842" s="128"/>
      <c r="CC842" s="128"/>
      <c r="CD842" s="128"/>
      <c r="CE842" s="128"/>
      <c r="CF842" s="128"/>
      <c r="CG842" s="128"/>
      <c r="CH842" s="128"/>
      <c r="CI842" s="128"/>
      <c r="CJ842" s="128"/>
      <c r="CK842" s="128"/>
      <c r="CL842" s="128"/>
      <c r="CM842" s="128"/>
      <c r="CN842" s="128"/>
      <c r="CO842" s="128"/>
      <c r="CP842" s="128"/>
      <c r="CQ842" s="128"/>
    </row>
    <row r="843" ht="14.25" customHeight="1" spans="1:95" x14ac:dyDescent="0.25">
      <c r="A843" s="4"/>
      <c r="B843" s="131"/>
      <c r="C843" s="131"/>
      <c r="D843" s="131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/>
      <c r="BF843" s="128"/>
      <c r="BG843" s="128"/>
      <c r="BH843" s="128"/>
      <c r="BI843" s="128"/>
      <c r="BJ843" s="128"/>
      <c r="BK843" s="128"/>
      <c r="BL843" s="128"/>
      <c r="BM843" s="128"/>
      <c r="BN843" s="128"/>
      <c r="BO843" s="128"/>
      <c r="BP843" s="128"/>
      <c r="BQ843" s="128"/>
      <c r="BR843" s="128"/>
      <c r="BS843" s="128"/>
      <c r="BT843" s="128"/>
      <c r="BU843" s="128"/>
      <c r="BV843" s="128"/>
      <c r="BW843" s="128"/>
      <c r="BX843" s="128"/>
      <c r="BY843" s="128"/>
      <c r="BZ843" s="128"/>
      <c r="CA843" s="128"/>
      <c r="CB843" s="128"/>
      <c r="CC843" s="128"/>
      <c r="CD843" s="128"/>
      <c r="CE843" s="128"/>
      <c r="CF843" s="128"/>
      <c r="CG843" s="128"/>
      <c r="CH843" s="128"/>
      <c r="CI843" s="128"/>
      <c r="CJ843" s="128"/>
      <c r="CK843" s="128"/>
      <c r="CL843" s="128"/>
      <c r="CM843" s="128"/>
      <c r="CN843" s="128"/>
      <c r="CO843" s="128"/>
      <c r="CP843" s="128"/>
      <c r="CQ843" s="128"/>
    </row>
    <row r="844" ht="14.25" customHeight="1" spans="1:95" x14ac:dyDescent="0.25">
      <c r="A844" s="4"/>
      <c r="B844" s="131"/>
      <c r="C844" s="131"/>
      <c r="D844" s="131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/>
      <c r="BG844" s="128"/>
      <c r="BH844" s="128"/>
      <c r="BI844" s="128"/>
      <c r="BJ844" s="128"/>
      <c r="BK844" s="128"/>
      <c r="BL844" s="128"/>
      <c r="BM844" s="128"/>
      <c r="BN844" s="128"/>
      <c r="BO844" s="128"/>
      <c r="BP844" s="128"/>
      <c r="BQ844" s="128"/>
      <c r="BR844" s="128"/>
      <c r="BS844" s="128"/>
      <c r="BT844" s="128"/>
      <c r="BU844" s="128"/>
      <c r="BV844" s="128"/>
      <c r="BW844" s="128"/>
      <c r="BX844" s="128"/>
      <c r="BY844" s="128"/>
      <c r="BZ844" s="128"/>
      <c r="CA844" s="128"/>
      <c r="CB844" s="128"/>
      <c r="CC844" s="128"/>
      <c r="CD844" s="128"/>
      <c r="CE844" s="128"/>
      <c r="CF844" s="128"/>
      <c r="CG844" s="128"/>
      <c r="CH844" s="128"/>
      <c r="CI844" s="128"/>
      <c r="CJ844" s="128"/>
      <c r="CK844" s="128"/>
      <c r="CL844" s="128"/>
      <c r="CM844" s="128"/>
      <c r="CN844" s="128"/>
      <c r="CO844" s="128"/>
      <c r="CP844" s="128"/>
      <c r="CQ844" s="128"/>
    </row>
    <row r="845" ht="14.25" customHeight="1" spans="1:95" x14ac:dyDescent="0.25">
      <c r="A845" s="4"/>
      <c r="B845" s="131"/>
      <c r="C845" s="131"/>
      <c r="D845" s="131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  <c r="BP845" s="128"/>
      <c r="BQ845" s="128"/>
      <c r="BR845" s="128"/>
      <c r="BS845" s="128"/>
      <c r="BT845" s="128"/>
      <c r="BU845" s="128"/>
      <c r="BV845" s="128"/>
      <c r="BW845" s="128"/>
      <c r="BX845" s="128"/>
      <c r="BY845" s="128"/>
      <c r="BZ845" s="128"/>
      <c r="CA845" s="128"/>
      <c r="CB845" s="128"/>
      <c r="CC845" s="128"/>
      <c r="CD845" s="128"/>
      <c r="CE845" s="128"/>
      <c r="CF845" s="128"/>
      <c r="CG845" s="128"/>
      <c r="CH845" s="128"/>
      <c r="CI845" s="128"/>
      <c r="CJ845" s="128"/>
      <c r="CK845" s="128"/>
      <c r="CL845" s="128"/>
      <c r="CM845" s="128"/>
      <c r="CN845" s="128"/>
      <c r="CO845" s="128"/>
      <c r="CP845" s="128"/>
      <c r="CQ845" s="128"/>
    </row>
    <row r="846" ht="14.25" customHeight="1" spans="1:95" x14ac:dyDescent="0.25">
      <c r="A846" s="4"/>
      <c r="B846" s="131"/>
      <c r="C846" s="131"/>
      <c r="D846" s="131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/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  <c r="BP846" s="128"/>
      <c r="BQ846" s="128"/>
      <c r="BR846" s="128"/>
      <c r="BS846" s="128"/>
      <c r="BT846" s="128"/>
      <c r="BU846" s="128"/>
      <c r="BV846" s="128"/>
      <c r="BW846" s="128"/>
      <c r="BX846" s="128"/>
      <c r="BY846" s="128"/>
      <c r="BZ846" s="128"/>
      <c r="CA846" s="128"/>
      <c r="CB846" s="128"/>
      <c r="CC846" s="128"/>
      <c r="CD846" s="128"/>
      <c r="CE846" s="128"/>
      <c r="CF846" s="128"/>
      <c r="CG846" s="128"/>
      <c r="CH846" s="128"/>
      <c r="CI846" s="128"/>
      <c r="CJ846" s="128"/>
      <c r="CK846" s="128"/>
      <c r="CL846" s="128"/>
      <c r="CM846" s="128"/>
      <c r="CN846" s="128"/>
      <c r="CO846" s="128"/>
      <c r="CP846" s="128"/>
      <c r="CQ846" s="128"/>
    </row>
    <row r="847" ht="14.25" customHeight="1" spans="1:95" x14ac:dyDescent="0.25">
      <c r="A847" s="4"/>
      <c r="B847" s="131"/>
      <c r="C847" s="131"/>
      <c r="D847" s="131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  <c r="BP847" s="128"/>
      <c r="BQ847" s="128"/>
      <c r="BR847" s="128"/>
      <c r="BS847" s="128"/>
      <c r="BT847" s="128"/>
      <c r="BU847" s="128"/>
      <c r="BV847" s="128"/>
      <c r="BW847" s="128"/>
      <c r="BX847" s="128"/>
      <c r="BY847" s="128"/>
      <c r="BZ847" s="128"/>
      <c r="CA847" s="128"/>
      <c r="CB847" s="128"/>
      <c r="CC847" s="128"/>
      <c r="CD847" s="128"/>
      <c r="CE847" s="128"/>
      <c r="CF847" s="128"/>
      <c r="CG847" s="128"/>
      <c r="CH847" s="128"/>
      <c r="CI847" s="128"/>
      <c r="CJ847" s="128"/>
      <c r="CK847" s="128"/>
      <c r="CL847" s="128"/>
      <c r="CM847" s="128"/>
      <c r="CN847" s="128"/>
      <c r="CO847" s="128"/>
      <c r="CP847" s="128"/>
      <c r="CQ847" s="128"/>
    </row>
    <row r="848" ht="14.25" customHeight="1" spans="1:95" x14ac:dyDescent="0.25">
      <c r="A848" s="4"/>
      <c r="B848" s="131"/>
      <c r="C848" s="131"/>
      <c r="D848" s="131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/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/>
      <c r="BF848" s="128"/>
      <c r="BG848" s="128"/>
      <c r="BH848" s="128"/>
      <c r="BI848" s="128"/>
      <c r="BJ848" s="128"/>
      <c r="BK848" s="128"/>
      <c r="BL848" s="128"/>
      <c r="BM848" s="128"/>
      <c r="BN848" s="128"/>
      <c r="BO848" s="128"/>
      <c r="BP848" s="128"/>
      <c r="BQ848" s="128"/>
      <c r="BR848" s="128"/>
      <c r="BS848" s="128"/>
      <c r="BT848" s="128"/>
      <c r="BU848" s="128"/>
      <c r="BV848" s="128"/>
      <c r="BW848" s="128"/>
      <c r="BX848" s="128"/>
      <c r="BY848" s="128"/>
      <c r="BZ848" s="128"/>
      <c r="CA848" s="128"/>
      <c r="CB848" s="128"/>
      <c r="CC848" s="128"/>
      <c r="CD848" s="128"/>
      <c r="CE848" s="128"/>
      <c r="CF848" s="128"/>
      <c r="CG848" s="128"/>
      <c r="CH848" s="128"/>
      <c r="CI848" s="128"/>
      <c r="CJ848" s="128"/>
      <c r="CK848" s="128"/>
      <c r="CL848" s="128"/>
      <c r="CM848" s="128"/>
      <c r="CN848" s="128"/>
      <c r="CO848" s="128"/>
      <c r="CP848" s="128"/>
      <c r="CQ848" s="128"/>
    </row>
    <row r="849" ht="14.25" customHeight="1" spans="1:95" x14ac:dyDescent="0.25">
      <c r="A849" s="4"/>
      <c r="B849" s="131"/>
      <c r="C849" s="131"/>
      <c r="D849" s="131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/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/>
      <c r="BE849" s="128"/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  <c r="BP849" s="128"/>
      <c r="BQ849" s="128"/>
      <c r="BR849" s="128"/>
      <c r="BS849" s="128"/>
      <c r="BT849" s="128"/>
      <c r="BU849" s="128"/>
      <c r="BV849" s="128"/>
      <c r="BW849" s="128"/>
      <c r="BX849" s="128"/>
      <c r="BY849" s="128"/>
      <c r="BZ849" s="128"/>
      <c r="CA849" s="128"/>
      <c r="CB849" s="128"/>
      <c r="CC849" s="128"/>
      <c r="CD849" s="128"/>
      <c r="CE849" s="128"/>
      <c r="CF849" s="128"/>
      <c r="CG849" s="128"/>
      <c r="CH849" s="128"/>
      <c r="CI849" s="128"/>
      <c r="CJ849" s="128"/>
      <c r="CK849" s="128"/>
      <c r="CL849" s="128"/>
      <c r="CM849" s="128"/>
      <c r="CN849" s="128"/>
      <c r="CO849" s="128"/>
      <c r="CP849" s="128"/>
      <c r="CQ849" s="128"/>
    </row>
    <row r="850" ht="14.25" customHeight="1" spans="1:95" x14ac:dyDescent="0.25">
      <c r="A850" s="4"/>
      <c r="B850" s="131"/>
      <c r="C850" s="131"/>
      <c r="D850" s="131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/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  <c r="BP850" s="128"/>
      <c r="BQ850" s="128"/>
      <c r="BR850" s="128"/>
      <c r="BS850" s="128"/>
      <c r="BT850" s="128"/>
      <c r="BU850" s="128"/>
      <c r="BV850" s="128"/>
      <c r="BW850" s="128"/>
      <c r="BX850" s="128"/>
      <c r="BY850" s="128"/>
      <c r="BZ850" s="128"/>
      <c r="CA850" s="128"/>
      <c r="CB850" s="128"/>
      <c r="CC850" s="128"/>
      <c r="CD850" s="128"/>
      <c r="CE850" s="128"/>
      <c r="CF850" s="128"/>
      <c r="CG850" s="128"/>
      <c r="CH850" s="128"/>
      <c r="CI850" s="128"/>
      <c r="CJ850" s="128"/>
      <c r="CK850" s="128"/>
      <c r="CL850" s="128"/>
      <c r="CM850" s="128"/>
      <c r="CN850" s="128"/>
      <c r="CO850" s="128"/>
      <c r="CP850" s="128"/>
      <c r="CQ850" s="128"/>
    </row>
    <row r="851" ht="14.25" customHeight="1" spans="1:95" x14ac:dyDescent="0.25">
      <c r="A851" s="4"/>
      <c r="B851" s="131"/>
      <c r="C851" s="131"/>
      <c r="D851" s="131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/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  <c r="BP851" s="128"/>
      <c r="BQ851" s="128"/>
      <c r="BR851" s="128"/>
      <c r="BS851" s="128"/>
      <c r="BT851" s="128"/>
      <c r="BU851" s="128"/>
      <c r="BV851" s="128"/>
      <c r="BW851" s="128"/>
      <c r="BX851" s="128"/>
      <c r="BY851" s="128"/>
      <c r="BZ851" s="128"/>
      <c r="CA851" s="128"/>
      <c r="CB851" s="128"/>
      <c r="CC851" s="128"/>
      <c r="CD851" s="128"/>
      <c r="CE851" s="128"/>
      <c r="CF851" s="128"/>
      <c r="CG851" s="128"/>
      <c r="CH851" s="128"/>
      <c r="CI851" s="128"/>
      <c r="CJ851" s="128"/>
      <c r="CK851" s="128"/>
      <c r="CL851" s="128"/>
      <c r="CM851" s="128"/>
      <c r="CN851" s="128"/>
      <c r="CO851" s="128"/>
      <c r="CP851" s="128"/>
      <c r="CQ851" s="128"/>
    </row>
    <row r="852" ht="14.25" customHeight="1" spans="1:95" x14ac:dyDescent="0.25">
      <c r="A852" s="4"/>
      <c r="B852" s="131"/>
      <c r="C852" s="131"/>
      <c r="D852" s="131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/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  <c r="BP852" s="128"/>
      <c r="BQ852" s="128"/>
      <c r="BR852" s="128"/>
      <c r="BS852" s="128"/>
      <c r="BT852" s="128"/>
      <c r="BU852" s="128"/>
      <c r="BV852" s="128"/>
      <c r="BW852" s="128"/>
      <c r="BX852" s="128"/>
      <c r="BY852" s="128"/>
      <c r="BZ852" s="128"/>
      <c r="CA852" s="128"/>
      <c r="CB852" s="128"/>
      <c r="CC852" s="128"/>
      <c r="CD852" s="128"/>
      <c r="CE852" s="128"/>
      <c r="CF852" s="128"/>
      <c r="CG852" s="128"/>
      <c r="CH852" s="128"/>
      <c r="CI852" s="128"/>
      <c r="CJ852" s="128"/>
      <c r="CK852" s="128"/>
      <c r="CL852" s="128"/>
      <c r="CM852" s="128"/>
      <c r="CN852" s="128"/>
      <c r="CO852" s="128"/>
      <c r="CP852" s="128"/>
      <c r="CQ852" s="128"/>
    </row>
    <row r="853" ht="14.25" customHeight="1" spans="1:95" x14ac:dyDescent="0.25">
      <c r="A853" s="4"/>
      <c r="B853" s="131"/>
      <c r="C853" s="131"/>
      <c r="D853" s="131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/>
      <c r="BE853" s="128"/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  <c r="BP853" s="128"/>
      <c r="BQ853" s="128"/>
      <c r="BR853" s="128"/>
      <c r="BS853" s="128"/>
      <c r="BT853" s="128"/>
      <c r="BU853" s="128"/>
      <c r="BV853" s="128"/>
      <c r="BW853" s="128"/>
      <c r="BX853" s="128"/>
      <c r="BY853" s="128"/>
      <c r="BZ853" s="128"/>
      <c r="CA853" s="128"/>
      <c r="CB853" s="128"/>
      <c r="CC853" s="128"/>
      <c r="CD853" s="128"/>
      <c r="CE853" s="128"/>
      <c r="CF853" s="128"/>
      <c r="CG853" s="128"/>
      <c r="CH853" s="128"/>
      <c r="CI853" s="128"/>
      <c r="CJ853" s="128"/>
      <c r="CK853" s="128"/>
      <c r="CL853" s="128"/>
      <c r="CM853" s="128"/>
      <c r="CN853" s="128"/>
      <c r="CO853" s="128"/>
      <c r="CP853" s="128"/>
      <c r="CQ853" s="128"/>
    </row>
    <row r="854" ht="14.25" customHeight="1" spans="1:95" x14ac:dyDescent="0.25">
      <c r="A854" s="4"/>
      <c r="B854" s="131"/>
      <c r="C854" s="131"/>
      <c r="D854" s="131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  <c r="BP854" s="128"/>
      <c r="BQ854" s="128"/>
      <c r="BR854" s="128"/>
      <c r="BS854" s="128"/>
      <c r="BT854" s="128"/>
      <c r="BU854" s="128"/>
      <c r="BV854" s="128"/>
      <c r="BW854" s="128"/>
      <c r="BX854" s="128"/>
      <c r="BY854" s="128"/>
      <c r="BZ854" s="128"/>
      <c r="CA854" s="128"/>
      <c r="CB854" s="128"/>
      <c r="CC854" s="128"/>
      <c r="CD854" s="128"/>
      <c r="CE854" s="128"/>
      <c r="CF854" s="128"/>
      <c r="CG854" s="128"/>
      <c r="CH854" s="128"/>
      <c r="CI854" s="128"/>
      <c r="CJ854" s="128"/>
      <c r="CK854" s="128"/>
      <c r="CL854" s="128"/>
      <c r="CM854" s="128"/>
      <c r="CN854" s="128"/>
      <c r="CO854" s="128"/>
      <c r="CP854" s="128"/>
      <c r="CQ854" s="128"/>
    </row>
    <row r="855" ht="14.25" customHeight="1" spans="1:95" x14ac:dyDescent="0.25">
      <c r="A855" s="4"/>
      <c r="B855" s="131"/>
      <c r="C855" s="131"/>
      <c r="D855" s="131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  <c r="BP855" s="128"/>
      <c r="BQ855" s="128"/>
      <c r="BR855" s="128"/>
      <c r="BS855" s="128"/>
      <c r="BT855" s="128"/>
      <c r="BU855" s="128"/>
      <c r="BV855" s="128"/>
      <c r="BW855" s="128"/>
      <c r="BX855" s="128"/>
      <c r="BY855" s="128"/>
      <c r="BZ855" s="128"/>
      <c r="CA855" s="128"/>
      <c r="CB855" s="128"/>
      <c r="CC855" s="128"/>
      <c r="CD855" s="128"/>
      <c r="CE855" s="128"/>
      <c r="CF855" s="128"/>
      <c r="CG855" s="128"/>
      <c r="CH855" s="128"/>
      <c r="CI855" s="128"/>
      <c r="CJ855" s="128"/>
      <c r="CK855" s="128"/>
      <c r="CL855" s="128"/>
      <c r="CM855" s="128"/>
      <c r="CN855" s="128"/>
      <c r="CO855" s="128"/>
      <c r="CP855" s="128"/>
      <c r="CQ855" s="128"/>
    </row>
    <row r="856" ht="14.25" customHeight="1" spans="1:95" x14ac:dyDescent="0.25">
      <c r="A856" s="4"/>
      <c r="B856" s="131"/>
      <c r="C856" s="131"/>
      <c r="D856" s="131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/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  <c r="BP856" s="128"/>
      <c r="BQ856" s="128"/>
      <c r="BR856" s="128"/>
      <c r="BS856" s="128"/>
      <c r="BT856" s="128"/>
      <c r="BU856" s="128"/>
      <c r="BV856" s="128"/>
      <c r="BW856" s="128"/>
      <c r="BX856" s="128"/>
      <c r="BY856" s="128"/>
      <c r="BZ856" s="128"/>
      <c r="CA856" s="128"/>
      <c r="CB856" s="128"/>
      <c r="CC856" s="128"/>
      <c r="CD856" s="128"/>
      <c r="CE856" s="128"/>
      <c r="CF856" s="128"/>
      <c r="CG856" s="128"/>
      <c r="CH856" s="128"/>
      <c r="CI856" s="128"/>
      <c r="CJ856" s="128"/>
      <c r="CK856" s="128"/>
      <c r="CL856" s="128"/>
      <c r="CM856" s="128"/>
      <c r="CN856" s="128"/>
      <c r="CO856" s="128"/>
      <c r="CP856" s="128"/>
      <c r="CQ856" s="128"/>
    </row>
    <row r="857" ht="14.25" customHeight="1" spans="1:95" x14ac:dyDescent="0.25">
      <c r="A857" s="4"/>
      <c r="B857" s="131"/>
      <c r="C857" s="131"/>
      <c r="D857" s="131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/>
      <c r="BE857" s="128"/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  <c r="BP857" s="128"/>
      <c r="BQ857" s="128"/>
      <c r="BR857" s="128"/>
      <c r="BS857" s="128"/>
      <c r="BT857" s="128"/>
      <c r="BU857" s="128"/>
      <c r="BV857" s="128"/>
      <c r="BW857" s="128"/>
      <c r="BX857" s="128"/>
      <c r="BY857" s="128"/>
      <c r="BZ857" s="128"/>
      <c r="CA857" s="128"/>
      <c r="CB857" s="128"/>
      <c r="CC857" s="128"/>
      <c r="CD857" s="128"/>
      <c r="CE857" s="128"/>
      <c r="CF857" s="128"/>
      <c r="CG857" s="128"/>
      <c r="CH857" s="128"/>
      <c r="CI857" s="128"/>
      <c r="CJ857" s="128"/>
      <c r="CK857" s="128"/>
      <c r="CL857" s="128"/>
      <c r="CM857" s="128"/>
      <c r="CN857" s="128"/>
      <c r="CO857" s="128"/>
      <c r="CP857" s="128"/>
      <c r="CQ857" s="128"/>
    </row>
    <row r="858" ht="14.25" customHeight="1" spans="1:95" x14ac:dyDescent="0.25">
      <c r="A858" s="4"/>
      <c r="B858" s="131"/>
      <c r="C858" s="131"/>
      <c r="D858" s="131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/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  <c r="BP858" s="128"/>
      <c r="BQ858" s="128"/>
      <c r="BR858" s="128"/>
      <c r="BS858" s="128"/>
      <c r="BT858" s="128"/>
      <c r="BU858" s="128"/>
      <c r="BV858" s="128"/>
      <c r="BW858" s="128"/>
      <c r="BX858" s="128"/>
      <c r="BY858" s="128"/>
      <c r="BZ858" s="128"/>
      <c r="CA858" s="128"/>
      <c r="CB858" s="128"/>
      <c r="CC858" s="128"/>
      <c r="CD858" s="128"/>
      <c r="CE858" s="128"/>
      <c r="CF858" s="128"/>
      <c r="CG858" s="128"/>
      <c r="CH858" s="128"/>
      <c r="CI858" s="128"/>
      <c r="CJ858" s="128"/>
      <c r="CK858" s="128"/>
      <c r="CL858" s="128"/>
      <c r="CM858" s="128"/>
      <c r="CN858" s="128"/>
      <c r="CO858" s="128"/>
      <c r="CP858" s="128"/>
      <c r="CQ858" s="128"/>
    </row>
    <row r="859" ht="14.25" customHeight="1" spans="1:95" x14ac:dyDescent="0.25">
      <c r="A859" s="4"/>
      <c r="B859" s="131"/>
      <c r="C859" s="131"/>
      <c r="D859" s="131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/>
      <c r="BE859" s="128"/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  <c r="BP859" s="128"/>
      <c r="BQ859" s="128"/>
      <c r="BR859" s="128"/>
      <c r="BS859" s="128"/>
      <c r="BT859" s="128"/>
      <c r="BU859" s="128"/>
      <c r="BV859" s="128"/>
      <c r="BW859" s="128"/>
      <c r="BX859" s="128"/>
      <c r="BY859" s="128"/>
      <c r="BZ859" s="128"/>
      <c r="CA859" s="128"/>
      <c r="CB859" s="128"/>
      <c r="CC859" s="128"/>
      <c r="CD859" s="128"/>
      <c r="CE859" s="128"/>
      <c r="CF859" s="128"/>
      <c r="CG859" s="128"/>
      <c r="CH859" s="128"/>
      <c r="CI859" s="128"/>
      <c r="CJ859" s="128"/>
      <c r="CK859" s="128"/>
      <c r="CL859" s="128"/>
      <c r="CM859" s="128"/>
      <c r="CN859" s="128"/>
      <c r="CO859" s="128"/>
      <c r="CP859" s="128"/>
      <c r="CQ859" s="128"/>
    </row>
    <row r="860" ht="14.25" customHeight="1" spans="1:95" x14ac:dyDescent="0.25">
      <c r="A860" s="4"/>
      <c r="B860" s="131"/>
      <c r="C860" s="131"/>
      <c r="D860" s="131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/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  <c r="BP860" s="128"/>
      <c r="BQ860" s="128"/>
      <c r="BR860" s="128"/>
      <c r="BS860" s="128"/>
      <c r="BT860" s="128"/>
      <c r="BU860" s="128"/>
      <c r="BV860" s="128"/>
      <c r="BW860" s="128"/>
      <c r="BX860" s="128"/>
      <c r="BY860" s="128"/>
      <c r="BZ860" s="128"/>
      <c r="CA860" s="128"/>
      <c r="CB860" s="128"/>
      <c r="CC860" s="128"/>
      <c r="CD860" s="128"/>
      <c r="CE860" s="128"/>
      <c r="CF860" s="128"/>
      <c r="CG860" s="128"/>
      <c r="CH860" s="128"/>
      <c r="CI860" s="128"/>
      <c r="CJ860" s="128"/>
      <c r="CK860" s="128"/>
      <c r="CL860" s="128"/>
      <c r="CM860" s="128"/>
      <c r="CN860" s="128"/>
      <c r="CO860" s="128"/>
      <c r="CP860" s="128"/>
      <c r="CQ860" s="128"/>
    </row>
    <row r="861" ht="14.25" customHeight="1" spans="1:95" x14ac:dyDescent="0.25">
      <c r="A861" s="4"/>
      <c r="B861" s="131"/>
      <c r="C861" s="131"/>
      <c r="D861" s="131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/>
      <c r="BE861" s="128"/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  <c r="BP861" s="128"/>
      <c r="BQ861" s="128"/>
      <c r="BR861" s="128"/>
      <c r="BS861" s="128"/>
      <c r="BT861" s="128"/>
      <c r="BU861" s="128"/>
      <c r="BV861" s="128"/>
      <c r="BW861" s="128"/>
      <c r="BX861" s="128"/>
      <c r="BY861" s="128"/>
      <c r="BZ861" s="128"/>
      <c r="CA861" s="128"/>
      <c r="CB861" s="128"/>
      <c r="CC861" s="128"/>
      <c r="CD861" s="128"/>
      <c r="CE861" s="128"/>
      <c r="CF861" s="128"/>
      <c r="CG861" s="128"/>
      <c r="CH861" s="128"/>
      <c r="CI861" s="128"/>
      <c r="CJ861" s="128"/>
      <c r="CK861" s="128"/>
      <c r="CL861" s="128"/>
      <c r="CM861" s="128"/>
      <c r="CN861" s="128"/>
      <c r="CO861" s="128"/>
      <c r="CP861" s="128"/>
      <c r="CQ861" s="128"/>
    </row>
    <row r="862" ht="14.25" customHeight="1" spans="1:95" x14ac:dyDescent="0.25">
      <c r="A862" s="4"/>
      <c r="B862" s="131"/>
      <c r="C862" s="131"/>
      <c r="D862" s="131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/>
      <c r="BE862" s="128"/>
      <c r="BF862" s="128"/>
      <c r="BG862" s="128"/>
      <c r="BH862" s="128"/>
      <c r="BI862" s="128"/>
      <c r="BJ862" s="128"/>
      <c r="BK862" s="128"/>
      <c r="BL862" s="128"/>
      <c r="BM862" s="128"/>
      <c r="BN862" s="128"/>
      <c r="BO862" s="128"/>
      <c r="BP862" s="128"/>
      <c r="BQ862" s="128"/>
      <c r="BR862" s="128"/>
      <c r="BS862" s="128"/>
      <c r="BT862" s="128"/>
      <c r="BU862" s="128"/>
      <c r="BV862" s="128"/>
      <c r="BW862" s="128"/>
      <c r="BX862" s="128"/>
      <c r="BY862" s="128"/>
      <c r="BZ862" s="128"/>
      <c r="CA862" s="128"/>
      <c r="CB862" s="128"/>
      <c r="CC862" s="128"/>
      <c r="CD862" s="128"/>
      <c r="CE862" s="128"/>
      <c r="CF862" s="128"/>
      <c r="CG862" s="128"/>
      <c r="CH862" s="128"/>
      <c r="CI862" s="128"/>
      <c r="CJ862" s="128"/>
      <c r="CK862" s="128"/>
      <c r="CL862" s="128"/>
      <c r="CM862" s="128"/>
      <c r="CN862" s="128"/>
      <c r="CO862" s="128"/>
      <c r="CP862" s="128"/>
      <c r="CQ862" s="128"/>
    </row>
    <row r="863" ht="14.25" customHeight="1" spans="1:95" x14ac:dyDescent="0.25">
      <c r="A863" s="4"/>
      <c r="B863" s="131"/>
      <c r="C863" s="131"/>
      <c r="D863" s="131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/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  <c r="BP863" s="128"/>
      <c r="BQ863" s="128"/>
      <c r="BR863" s="128"/>
      <c r="BS863" s="128"/>
      <c r="BT863" s="128"/>
      <c r="BU863" s="128"/>
      <c r="BV863" s="128"/>
      <c r="BW863" s="128"/>
      <c r="BX863" s="128"/>
      <c r="BY863" s="128"/>
      <c r="BZ863" s="128"/>
      <c r="CA863" s="128"/>
      <c r="CB863" s="128"/>
      <c r="CC863" s="128"/>
      <c r="CD863" s="128"/>
      <c r="CE863" s="128"/>
      <c r="CF863" s="128"/>
      <c r="CG863" s="128"/>
      <c r="CH863" s="128"/>
      <c r="CI863" s="128"/>
      <c r="CJ863" s="128"/>
      <c r="CK863" s="128"/>
      <c r="CL863" s="128"/>
      <c r="CM863" s="128"/>
      <c r="CN863" s="128"/>
      <c r="CO863" s="128"/>
      <c r="CP863" s="128"/>
      <c r="CQ863" s="128"/>
    </row>
    <row r="864" ht="14.25" customHeight="1" spans="1:95" x14ac:dyDescent="0.25">
      <c r="A864" s="4"/>
      <c r="B864" s="131"/>
      <c r="C864" s="131"/>
      <c r="D864" s="131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  <c r="AP864" s="128"/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/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  <c r="BP864" s="128"/>
      <c r="BQ864" s="128"/>
      <c r="BR864" s="128"/>
      <c r="BS864" s="128"/>
      <c r="BT864" s="128"/>
      <c r="BU864" s="128"/>
      <c r="BV864" s="128"/>
      <c r="BW864" s="128"/>
      <c r="BX864" s="128"/>
      <c r="BY864" s="128"/>
      <c r="BZ864" s="128"/>
      <c r="CA864" s="128"/>
      <c r="CB864" s="128"/>
      <c r="CC864" s="128"/>
      <c r="CD864" s="128"/>
      <c r="CE864" s="128"/>
      <c r="CF864" s="128"/>
      <c r="CG864" s="128"/>
      <c r="CH864" s="128"/>
      <c r="CI864" s="128"/>
      <c r="CJ864" s="128"/>
      <c r="CK864" s="128"/>
      <c r="CL864" s="128"/>
      <c r="CM864" s="128"/>
      <c r="CN864" s="128"/>
      <c r="CO864" s="128"/>
      <c r="CP864" s="128"/>
      <c r="CQ864" s="128"/>
    </row>
    <row r="865" ht="14.25" customHeight="1" spans="1:95" x14ac:dyDescent="0.25">
      <c r="A865" s="4"/>
      <c r="B865" s="131"/>
      <c r="C865" s="131"/>
      <c r="D865" s="131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/>
      <c r="BE865" s="128"/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  <c r="BP865" s="128"/>
      <c r="BQ865" s="128"/>
      <c r="BR865" s="128"/>
      <c r="BS865" s="128"/>
      <c r="BT865" s="128"/>
      <c r="BU865" s="128"/>
      <c r="BV865" s="128"/>
      <c r="BW865" s="128"/>
      <c r="BX865" s="128"/>
      <c r="BY865" s="128"/>
      <c r="BZ865" s="128"/>
      <c r="CA865" s="128"/>
      <c r="CB865" s="128"/>
      <c r="CC865" s="128"/>
      <c r="CD865" s="128"/>
      <c r="CE865" s="128"/>
      <c r="CF865" s="128"/>
      <c r="CG865" s="128"/>
      <c r="CH865" s="128"/>
      <c r="CI865" s="128"/>
      <c r="CJ865" s="128"/>
      <c r="CK865" s="128"/>
      <c r="CL865" s="128"/>
      <c r="CM865" s="128"/>
      <c r="CN865" s="128"/>
      <c r="CO865" s="128"/>
      <c r="CP865" s="128"/>
      <c r="CQ865" s="128"/>
    </row>
    <row r="866" ht="14.25" customHeight="1" spans="1:95" x14ac:dyDescent="0.25">
      <c r="A866" s="4"/>
      <c r="B866" s="131"/>
      <c r="C866" s="131"/>
      <c r="D866" s="131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/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  <c r="BP866" s="128"/>
      <c r="BQ866" s="128"/>
      <c r="BR866" s="128"/>
      <c r="BS866" s="128"/>
      <c r="BT866" s="128"/>
      <c r="BU866" s="128"/>
      <c r="BV866" s="128"/>
      <c r="BW866" s="128"/>
      <c r="BX866" s="128"/>
      <c r="BY866" s="128"/>
      <c r="BZ866" s="128"/>
      <c r="CA866" s="128"/>
      <c r="CB866" s="128"/>
      <c r="CC866" s="128"/>
      <c r="CD866" s="128"/>
      <c r="CE866" s="128"/>
      <c r="CF866" s="128"/>
      <c r="CG866" s="128"/>
      <c r="CH866" s="128"/>
      <c r="CI866" s="128"/>
      <c r="CJ866" s="128"/>
      <c r="CK866" s="128"/>
      <c r="CL866" s="128"/>
      <c r="CM866" s="128"/>
      <c r="CN866" s="128"/>
      <c r="CO866" s="128"/>
      <c r="CP866" s="128"/>
      <c r="CQ866" s="128"/>
    </row>
    <row r="867" ht="14.25" customHeight="1" spans="1:95" x14ac:dyDescent="0.25">
      <c r="A867" s="4"/>
      <c r="B867" s="131"/>
      <c r="C867" s="131"/>
      <c r="D867" s="131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  <c r="BP867" s="128"/>
      <c r="BQ867" s="128"/>
      <c r="BR867" s="128"/>
      <c r="BS867" s="128"/>
      <c r="BT867" s="128"/>
      <c r="BU867" s="128"/>
      <c r="BV867" s="128"/>
      <c r="BW867" s="128"/>
      <c r="BX867" s="128"/>
      <c r="BY867" s="128"/>
      <c r="BZ867" s="128"/>
      <c r="CA867" s="128"/>
      <c r="CB867" s="128"/>
      <c r="CC867" s="128"/>
      <c r="CD867" s="128"/>
      <c r="CE867" s="128"/>
      <c r="CF867" s="128"/>
      <c r="CG867" s="128"/>
      <c r="CH867" s="128"/>
      <c r="CI867" s="128"/>
      <c r="CJ867" s="128"/>
      <c r="CK867" s="128"/>
      <c r="CL867" s="128"/>
      <c r="CM867" s="128"/>
      <c r="CN867" s="128"/>
      <c r="CO867" s="128"/>
      <c r="CP867" s="128"/>
      <c r="CQ867" s="128"/>
    </row>
    <row r="868" ht="14.25" customHeight="1" spans="1:95" x14ac:dyDescent="0.25">
      <c r="A868" s="4"/>
      <c r="B868" s="131"/>
      <c r="C868" s="131"/>
      <c r="D868" s="131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/>
      <c r="BF868" s="128"/>
      <c r="BG868" s="128"/>
      <c r="BH868" s="128"/>
      <c r="BI868" s="128"/>
      <c r="BJ868" s="128"/>
      <c r="BK868" s="128"/>
      <c r="BL868" s="128"/>
      <c r="BM868" s="128"/>
      <c r="BN868" s="128"/>
      <c r="BO868" s="128"/>
      <c r="BP868" s="128"/>
      <c r="BQ868" s="128"/>
      <c r="BR868" s="128"/>
      <c r="BS868" s="128"/>
      <c r="BT868" s="128"/>
      <c r="BU868" s="128"/>
      <c r="BV868" s="128"/>
      <c r="BW868" s="128"/>
      <c r="BX868" s="128"/>
      <c r="BY868" s="128"/>
      <c r="BZ868" s="128"/>
      <c r="CA868" s="128"/>
      <c r="CB868" s="128"/>
      <c r="CC868" s="128"/>
      <c r="CD868" s="128"/>
      <c r="CE868" s="128"/>
      <c r="CF868" s="128"/>
      <c r="CG868" s="128"/>
      <c r="CH868" s="128"/>
      <c r="CI868" s="128"/>
      <c r="CJ868" s="128"/>
      <c r="CK868" s="128"/>
      <c r="CL868" s="128"/>
      <c r="CM868" s="128"/>
      <c r="CN868" s="128"/>
      <c r="CO868" s="128"/>
      <c r="CP868" s="128"/>
      <c r="CQ868" s="128"/>
    </row>
    <row r="869" ht="14.25" customHeight="1" spans="1:95" x14ac:dyDescent="0.25">
      <c r="A869" s="4"/>
      <c r="B869" s="131"/>
      <c r="C869" s="131"/>
      <c r="D869" s="131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/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  <c r="BP869" s="128"/>
      <c r="BQ869" s="128"/>
      <c r="BR869" s="128"/>
      <c r="BS869" s="128"/>
      <c r="BT869" s="128"/>
      <c r="BU869" s="128"/>
      <c r="BV869" s="128"/>
      <c r="BW869" s="128"/>
      <c r="BX869" s="128"/>
      <c r="BY869" s="128"/>
      <c r="BZ869" s="128"/>
      <c r="CA869" s="128"/>
      <c r="CB869" s="128"/>
      <c r="CC869" s="128"/>
      <c r="CD869" s="128"/>
      <c r="CE869" s="128"/>
      <c r="CF869" s="128"/>
      <c r="CG869" s="128"/>
      <c r="CH869" s="128"/>
      <c r="CI869" s="128"/>
      <c r="CJ869" s="128"/>
      <c r="CK869" s="128"/>
      <c r="CL869" s="128"/>
      <c r="CM869" s="128"/>
      <c r="CN869" s="128"/>
      <c r="CO869" s="128"/>
      <c r="CP869" s="128"/>
      <c r="CQ869" s="128"/>
    </row>
    <row r="870" ht="14.25" customHeight="1" spans="1:95" x14ac:dyDescent="0.25">
      <c r="A870" s="4"/>
      <c r="B870" s="131"/>
      <c r="C870" s="131"/>
      <c r="D870" s="131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/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  <c r="BP870" s="128"/>
      <c r="BQ870" s="128"/>
      <c r="BR870" s="128"/>
      <c r="BS870" s="128"/>
      <c r="BT870" s="128"/>
      <c r="BU870" s="128"/>
      <c r="BV870" s="128"/>
      <c r="BW870" s="128"/>
      <c r="BX870" s="128"/>
      <c r="BY870" s="128"/>
      <c r="BZ870" s="128"/>
      <c r="CA870" s="128"/>
      <c r="CB870" s="128"/>
      <c r="CC870" s="128"/>
      <c r="CD870" s="128"/>
      <c r="CE870" s="128"/>
      <c r="CF870" s="128"/>
      <c r="CG870" s="128"/>
      <c r="CH870" s="128"/>
      <c r="CI870" s="128"/>
      <c r="CJ870" s="128"/>
      <c r="CK870" s="128"/>
      <c r="CL870" s="128"/>
      <c r="CM870" s="128"/>
      <c r="CN870" s="128"/>
      <c r="CO870" s="128"/>
      <c r="CP870" s="128"/>
      <c r="CQ870" s="128"/>
    </row>
    <row r="871" ht="14.25" customHeight="1" spans="1:95" x14ac:dyDescent="0.25">
      <c r="A871" s="4"/>
      <c r="B871" s="131"/>
      <c r="C871" s="131"/>
      <c r="D871" s="131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/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  <c r="BP871" s="128"/>
      <c r="BQ871" s="128"/>
      <c r="BR871" s="128"/>
      <c r="BS871" s="128"/>
      <c r="BT871" s="128"/>
      <c r="BU871" s="128"/>
      <c r="BV871" s="128"/>
      <c r="BW871" s="128"/>
      <c r="BX871" s="128"/>
      <c r="BY871" s="128"/>
      <c r="BZ871" s="128"/>
      <c r="CA871" s="128"/>
      <c r="CB871" s="128"/>
      <c r="CC871" s="128"/>
      <c r="CD871" s="128"/>
      <c r="CE871" s="128"/>
      <c r="CF871" s="128"/>
      <c r="CG871" s="128"/>
      <c r="CH871" s="128"/>
      <c r="CI871" s="128"/>
      <c r="CJ871" s="128"/>
      <c r="CK871" s="128"/>
      <c r="CL871" s="128"/>
      <c r="CM871" s="128"/>
      <c r="CN871" s="128"/>
      <c r="CO871" s="128"/>
      <c r="CP871" s="128"/>
      <c r="CQ871" s="128"/>
    </row>
    <row r="872" ht="14.25" customHeight="1" spans="1:95" x14ac:dyDescent="0.25">
      <c r="A872" s="4"/>
      <c r="B872" s="131"/>
      <c r="C872" s="131"/>
      <c r="D872" s="131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/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  <c r="BP872" s="128"/>
      <c r="BQ872" s="128"/>
      <c r="BR872" s="128"/>
      <c r="BS872" s="128"/>
      <c r="BT872" s="128"/>
      <c r="BU872" s="128"/>
      <c r="BV872" s="128"/>
      <c r="BW872" s="128"/>
      <c r="BX872" s="128"/>
      <c r="BY872" s="128"/>
      <c r="BZ872" s="128"/>
      <c r="CA872" s="128"/>
      <c r="CB872" s="128"/>
      <c r="CC872" s="128"/>
      <c r="CD872" s="128"/>
      <c r="CE872" s="128"/>
      <c r="CF872" s="128"/>
      <c r="CG872" s="128"/>
      <c r="CH872" s="128"/>
      <c r="CI872" s="128"/>
      <c r="CJ872" s="128"/>
      <c r="CK872" s="128"/>
      <c r="CL872" s="128"/>
      <c r="CM872" s="128"/>
      <c r="CN872" s="128"/>
      <c r="CO872" s="128"/>
      <c r="CP872" s="128"/>
      <c r="CQ872" s="128"/>
    </row>
    <row r="873" ht="14.25" customHeight="1" spans="1:95" x14ac:dyDescent="0.25">
      <c r="A873" s="4"/>
      <c r="B873" s="131"/>
      <c r="C873" s="131"/>
      <c r="D873" s="131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/>
      <c r="BF873" s="128"/>
      <c r="BG873" s="128"/>
      <c r="BH873" s="128"/>
      <c r="BI873" s="128"/>
      <c r="BJ873" s="128"/>
      <c r="BK873" s="128"/>
      <c r="BL873" s="128"/>
      <c r="BM873" s="128"/>
      <c r="BN873" s="128"/>
      <c r="BO873" s="128"/>
      <c r="BP873" s="128"/>
      <c r="BQ873" s="128"/>
      <c r="BR873" s="128"/>
      <c r="BS873" s="128"/>
      <c r="BT873" s="128"/>
      <c r="BU873" s="128"/>
      <c r="BV873" s="128"/>
      <c r="BW873" s="128"/>
      <c r="BX873" s="128"/>
      <c r="BY873" s="128"/>
      <c r="BZ873" s="128"/>
      <c r="CA873" s="128"/>
      <c r="CB873" s="128"/>
      <c r="CC873" s="128"/>
      <c r="CD873" s="128"/>
      <c r="CE873" s="128"/>
      <c r="CF873" s="128"/>
      <c r="CG873" s="128"/>
      <c r="CH873" s="128"/>
      <c r="CI873" s="128"/>
      <c r="CJ873" s="128"/>
      <c r="CK873" s="128"/>
      <c r="CL873" s="128"/>
      <c r="CM873" s="128"/>
      <c r="CN873" s="128"/>
      <c r="CO873" s="128"/>
      <c r="CP873" s="128"/>
      <c r="CQ873" s="128"/>
    </row>
    <row r="874" ht="14.25" customHeight="1" spans="1:95" x14ac:dyDescent="0.25">
      <c r="A874" s="4"/>
      <c r="B874" s="131"/>
      <c r="C874" s="131"/>
      <c r="D874" s="131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/>
      <c r="BF874" s="128"/>
      <c r="BG874" s="128"/>
      <c r="BH874" s="128"/>
      <c r="BI874" s="128"/>
      <c r="BJ874" s="128"/>
      <c r="BK874" s="128"/>
      <c r="BL874" s="128"/>
      <c r="BM874" s="128"/>
      <c r="BN874" s="128"/>
      <c r="BO874" s="128"/>
      <c r="BP874" s="128"/>
      <c r="BQ874" s="128"/>
      <c r="BR874" s="128"/>
      <c r="BS874" s="128"/>
      <c r="BT874" s="128"/>
      <c r="BU874" s="128"/>
      <c r="BV874" s="128"/>
      <c r="BW874" s="128"/>
      <c r="BX874" s="128"/>
      <c r="BY874" s="128"/>
      <c r="BZ874" s="128"/>
      <c r="CA874" s="128"/>
      <c r="CB874" s="128"/>
      <c r="CC874" s="128"/>
      <c r="CD874" s="128"/>
      <c r="CE874" s="128"/>
      <c r="CF874" s="128"/>
      <c r="CG874" s="128"/>
      <c r="CH874" s="128"/>
      <c r="CI874" s="128"/>
      <c r="CJ874" s="128"/>
      <c r="CK874" s="128"/>
      <c r="CL874" s="128"/>
      <c r="CM874" s="128"/>
      <c r="CN874" s="128"/>
      <c r="CO874" s="128"/>
      <c r="CP874" s="128"/>
      <c r="CQ874" s="128"/>
    </row>
    <row r="875" ht="14.25" customHeight="1" spans="1:95" x14ac:dyDescent="0.25">
      <c r="A875" s="4"/>
      <c r="B875" s="131"/>
      <c r="C875" s="131"/>
      <c r="D875" s="131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/>
      <c r="BE875" s="128"/>
      <c r="BF875" s="128"/>
      <c r="BG875" s="128"/>
      <c r="BH875" s="128"/>
      <c r="BI875" s="128"/>
      <c r="BJ875" s="128"/>
      <c r="BK875" s="128"/>
      <c r="BL875" s="128"/>
      <c r="BM875" s="128"/>
      <c r="BN875" s="128"/>
      <c r="BO875" s="128"/>
      <c r="BP875" s="128"/>
      <c r="BQ875" s="128"/>
      <c r="BR875" s="128"/>
      <c r="BS875" s="128"/>
      <c r="BT875" s="128"/>
      <c r="BU875" s="128"/>
      <c r="BV875" s="128"/>
      <c r="BW875" s="128"/>
      <c r="BX875" s="128"/>
      <c r="BY875" s="128"/>
      <c r="BZ875" s="128"/>
      <c r="CA875" s="128"/>
      <c r="CB875" s="128"/>
      <c r="CC875" s="128"/>
      <c r="CD875" s="128"/>
      <c r="CE875" s="128"/>
      <c r="CF875" s="128"/>
      <c r="CG875" s="128"/>
      <c r="CH875" s="128"/>
      <c r="CI875" s="128"/>
      <c r="CJ875" s="128"/>
      <c r="CK875" s="128"/>
      <c r="CL875" s="128"/>
      <c r="CM875" s="128"/>
      <c r="CN875" s="128"/>
      <c r="CO875" s="128"/>
      <c r="CP875" s="128"/>
      <c r="CQ875" s="128"/>
    </row>
    <row r="876" ht="14.25" customHeight="1" spans="1:95" x14ac:dyDescent="0.25">
      <c r="A876" s="4"/>
      <c r="B876" s="131"/>
      <c r="C876" s="131"/>
      <c r="D876" s="131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/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  <c r="BP876" s="128"/>
      <c r="BQ876" s="128"/>
      <c r="BR876" s="128"/>
      <c r="BS876" s="128"/>
      <c r="BT876" s="128"/>
      <c r="BU876" s="128"/>
      <c r="BV876" s="128"/>
      <c r="BW876" s="128"/>
      <c r="BX876" s="128"/>
      <c r="BY876" s="128"/>
      <c r="BZ876" s="128"/>
      <c r="CA876" s="128"/>
      <c r="CB876" s="128"/>
      <c r="CC876" s="128"/>
      <c r="CD876" s="128"/>
      <c r="CE876" s="128"/>
      <c r="CF876" s="128"/>
      <c r="CG876" s="128"/>
      <c r="CH876" s="128"/>
      <c r="CI876" s="128"/>
      <c r="CJ876" s="128"/>
      <c r="CK876" s="128"/>
      <c r="CL876" s="128"/>
      <c r="CM876" s="128"/>
      <c r="CN876" s="128"/>
      <c r="CO876" s="128"/>
      <c r="CP876" s="128"/>
      <c r="CQ876" s="128"/>
    </row>
    <row r="877" ht="14.25" customHeight="1" spans="1:95" x14ac:dyDescent="0.25">
      <c r="A877" s="4"/>
      <c r="B877" s="131"/>
      <c r="C877" s="131"/>
      <c r="D877" s="131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/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/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  <c r="BP877" s="128"/>
      <c r="BQ877" s="128"/>
      <c r="BR877" s="128"/>
      <c r="BS877" s="128"/>
      <c r="BT877" s="128"/>
      <c r="BU877" s="128"/>
      <c r="BV877" s="128"/>
      <c r="BW877" s="128"/>
      <c r="BX877" s="128"/>
      <c r="BY877" s="128"/>
      <c r="BZ877" s="128"/>
      <c r="CA877" s="128"/>
      <c r="CB877" s="128"/>
      <c r="CC877" s="128"/>
      <c r="CD877" s="128"/>
      <c r="CE877" s="128"/>
      <c r="CF877" s="128"/>
      <c r="CG877" s="128"/>
      <c r="CH877" s="128"/>
      <c r="CI877" s="128"/>
      <c r="CJ877" s="128"/>
      <c r="CK877" s="128"/>
      <c r="CL877" s="128"/>
      <c r="CM877" s="128"/>
      <c r="CN877" s="128"/>
      <c r="CO877" s="128"/>
      <c r="CP877" s="128"/>
      <c r="CQ877" s="128"/>
    </row>
    <row r="878" ht="14.25" customHeight="1" spans="1:95" x14ac:dyDescent="0.25">
      <c r="A878" s="4"/>
      <c r="B878" s="131"/>
      <c r="C878" s="131"/>
      <c r="D878" s="131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/>
      <c r="BE878" s="128"/>
      <c r="BF878" s="128"/>
      <c r="BG878" s="128"/>
      <c r="BH878" s="128"/>
      <c r="BI878" s="128"/>
      <c r="BJ878" s="128"/>
      <c r="BK878" s="128"/>
      <c r="BL878" s="128"/>
      <c r="BM878" s="128"/>
      <c r="BN878" s="128"/>
      <c r="BO878" s="128"/>
      <c r="BP878" s="128"/>
      <c r="BQ878" s="128"/>
      <c r="BR878" s="128"/>
      <c r="BS878" s="128"/>
      <c r="BT878" s="128"/>
      <c r="BU878" s="128"/>
      <c r="BV878" s="128"/>
      <c r="BW878" s="128"/>
      <c r="BX878" s="128"/>
      <c r="BY878" s="128"/>
      <c r="BZ878" s="128"/>
      <c r="CA878" s="128"/>
      <c r="CB878" s="128"/>
      <c r="CC878" s="128"/>
      <c r="CD878" s="128"/>
      <c r="CE878" s="128"/>
      <c r="CF878" s="128"/>
      <c r="CG878" s="128"/>
      <c r="CH878" s="128"/>
      <c r="CI878" s="128"/>
      <c r="CJ878" s="128"/>
      <c r="CK878" s="128"/>
      <c r="CL878" s="128"/>
      <c r="CM878" s="128"/>
      <c r="CN878" s="128"/>
      <c r="CO878" s="128"/>
      <c r="CP878" s="128"/>
      <c r="CQ878" s="128"/>
    </row>
    <row r="879" ht="14.25" customHeight="1" spans="1:95" x14ac:dyDescent="0.25">
      <c r="A879" s="4"/>
      <c r="B879" s="131"/>
      <c r="C879" s="131"/>
      <c r="D879" s="131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/>
      <c r="BI879" s="128"/>
      <c r="BJ879" s="128"/>
      <c r="BK879" s="128"/>
      <c r="BL879" s="128"/>
      <c r="BM879" s="128"/>
      <c r="BN879" s="128"/>
      <c r="BO879" s="128"/>
      <c r="BP879" s="128"/>
      <c r="BQ879" s="128"/>
      <c r="BR879" s="128"/>
      <c r="BS879" s="128"/>
      <c r="BT879" s="128"/>
      <c r="BU879" s="128"/>
      <c r="BV879" s="128"/>
      <c r="BW879" s="128"/>
      <c r="BX879" s="128"/>
      <c r="BY879" s="128"/>
      <c r="BZ879" s="128"/>
      <c r="CA879" s="128"/>
      <c r="CB879" s="128"/>
      <c r="CC879" s="128"/>
      <c r="CD879" s="128"/>
      <c r="CE879" s="128"/>
      <c r="CF879" s="128"/>
      <c r="CG879" s="128"/>
      <c r="CH879" s="128"/>
      <c r="CI879" s="128"/>
      <c r="CJ879" s="128"/>
      <c r="CK879" s="128"/>
      <c r="CL879" s="128"/>
      <c r="CM879" s="128"/>
      <c r="CN879" s="128"/>
      <c r="CO879" s="128"/>
      <c r="CP879" s="128"/>
      <c r="CQ879" s="128"/>
    </row>
    <row r="880" ht="14.25" customHeight="1" spans="1:95" x14ac:dyDescent="0.25">
      <c r="A880" s="4"/>
      <c r="B880" s="131"/>
      <c r="C880" s="131"/>
      <c r="D880" s="131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/>
      <c r="BF880" s="128"/>
      <c r="BG880" s="128"/>
      <c r="BH880" s="128"/>
      <c r="BI880" s="128"/>
      <c r="BJ880" s="128"/>
      <c r="BK880" s="128"/>
      <c r="BL880" s="128"/>
      <c r="BM880" s="128"/>
      <c r="BN880" s="128"/>
      <c r="BO880" s="128"/>
      <c r="BP880" s="128"/>
      <c r="BQ880" s="128"/>
      <c r="BR880" s="128"/>
      <c r="BS880" s="128"/>
      <c r="BT880" s="128"/>
      <c r="BU880" s="128"/>
      <c r="BV880" s="128"/>
      <c r="BW880" s="128"/>
      <c r="BX880" s="128"/>
      <c r="BY880" s="128"/>
      <c r="BZ880" s="128"/>
      <c r="CA880" s="128"/>
      <c r="CB880" s="128"/>
      <c r="CC880" s="128"/>
      <c r="CD880" s="128"/>
      <c r="CE880" s="128"/>
      <c r="CF880" s="128"/>
      <c r="CG880" s="128"/>
      <c r="CH880" s="128"/>
      <c r="CI880" s="128"/>
      <c r="CJ880" s="128"/>
      <c r="CK880" s="128"/>
      <c r="CL880" s="128"/>
      <c r="CM880" s="128"/>
      <c r="CN880" s="128"/>
      <c r="CO880" s="128"/>
      <c r="CP880" s="128"/>
      <c r="CQ880" s="128"/>
    </row>
    <row r="881" ht="14.25" customHeight="1" spans="1:95" x14ac:dyDescent="0.25">
      <c r="A881" s="4"/>
      <c r="B881" s="131"/>
      <c r="C881" s="131"/>
      <c r="D881" s="131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/>
      <c r="BF881" s="128"/>
      <c r="BG881" s="128"/>
      <c r="BH881" s="128"/>
      <c r="BI881" s="128"/>
      <c r="BJ881" s="128"/>
      <c r="BK881" s="128"/>
      <c r="BL881" s="128"/>
      <c r="BM881" s="128"/>
      <c r="BN881" s="128"/>
      <c r="BO881" s="128"/>
      <c r="BP881" s="128"/>
      <c r="BQ881" s="128"/>
      <c r="BR881" s="128"/>
      <c r="BS881" s="128"/>
      <c r="BT881" s="128"/>
      <c r="BU881" s="128"/>
      <c r="BV881" s="128"/>
      <c r="BW881" s="128"/>
      <c r="BX881" s="128"/>
      <c r="BY881" s="128"/>
      <c r="BZ881" s="128"/>
      <c r="CA881" s="128"/>
      <c r="CB881" s="128"/>
      <c r="CC881" s="128"/>
      <c r="CD881" s="128"/>
      <c r="CE881" s="128"/>
      <c r="CF881" s="128"/>
      <c r="CG881" s="128"/>
      <c r="CH881" s="128"/>
      <c r="CI881" s="128"/>
      <c r="CJ881" s="128"/>
      <c r="CK881" s="128"/>
      <c r="CL881" s="128"/>
      <c r="CM881" s="128"/>
      <c r="CN881" s="128"/>
      <c r="CO881" s="128"/>
      <c r="CP881" s="128"/>
      <c r="CQ881" s="128"/>
    </row>
    <row r="882" ht="14.25" customHeight="1" spans="1:95" x14ac:dyDescent="0.25">
      <c r="A882" s="4"/>
      <c r="B882" s="131"/>
      <c r="C882" s="131"/>
      <c r="D882" s="131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/>
      <c r="BF882" s="128"/>
      <c r="BG882" s="128"/>
      <c r="BH882" s="128"/>
      <c r="BI882" s="128"/>
      <c r="BJ882" s="128"/>
      <c r="BK882" s="128"/>
      <c r="BL882" s="128"/>
      <c r="BM882" s="128"/>
      <c r="BN882" s="128"/>
      <c r="BO882" s="128"/>
      <c r="BP882" s="128"/>
      <c r="BQ882" s="128"/>
      <c r="BR882" s="128"/>
      <c r="BS882" s="128"/>
      <c r="BT882" s="128"/>
      <c r="BU882" s="128"/>
      <c r="BV882" s="128"/>
      <c r="BW882" s="128"/>
      <c r="BX882" s="128"/>
      <c r="BY882" s="128"/>
      <c r="BZ882" s="128"/>
      <c r="CA882" s="128"/>
      <c r="CB882" s="128"/>
      <c r="CC882" s="128"/>
      <c r="CD882" s="128"/>
      <c r="CE882" s="128"/>
      <c r="CF882" s="128"/>
      <c r="CG882" s="128"/>
      <c r="CH882" s="128"/>
      <c r="CI882" s="128"/>
      <c r="CJ882" s="128"/>
      <c r="CK882" s="128"/>
      <c r="CL882" s="128"/>
      <c r="CM882" s="128"/>
      <c r="CN882" s="128"/>
      <c r="CO882" s="128"/>
      <c r="CP882" s="128"/>
      <c r="CQ882" s="128"/>
    </row>
    <row r="883" ht="14.25" customHeight="1" spans="1:95" x14ac:dyDescent="0.25">
      <c r="A883" s="4"/>
      <c r="B883" s="131"/>
      <c r="C883" s="131"/>
      <c r="D883" s="131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/>
      <c r="BM883" s="128"/>
      <c r="BN883" s="128"/>
      <c r="BO883" s="128"/>
      <c r="BP883" s="128"/>
      <c r="BQ883" s="128"/>
      <c r="BR883" s="128"/>
      <c r="BS883" s="128"/>
      <c r="BT883" s="128"/>
      <c r="BU883" s="128"/>
      <c r="BV883" s="128"/>
      <c r="BW883" s="128"/>
      <c r="BX883" s="128"/>
      <c r="BY883" s="128"/>
      <c r="BZ883" s="128"/>
      <c r="CA883" s="128"/>
      <c r="CB883" s="128"/>
      <c r="CC883" s="128"/>
      <c r="CD883" s="128"/>
      <c r="CE883" s="128"/>
      <c r="CF883" s="128"/>
      <c r="CG883" s="128"/>
      <c r="CH883" s="128"/>
      <c r="CI883" s="128"/>
      <c r="CJ883" s="128"/>
      <c r="CK883" s="128"/>
      <c r="CL883" s="128"/>
      <c r="CM883" s="128"/>
      <c r="CN883" s="128"/>
      <c r="CO883" s="128"/>
      <c r="CP883" s="128"/>
      <c r="CQ883" s="128"/>
    </row>
    <row r="884" ht="14.25" customHeight="1" spans="1:95" x14ac:dyDescent="0.25">
      <c r="A884" s="4"/>
      <c r="B884" s="131"/>
      <c r="C884" s="131"/>
      <c r="D884" s="131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/>
      <c r="BF884" s="128"/>
      <c r="BG884" s="128"/>
      <c r="BH884" s="128"/>
      <c r="BI884" s="128"/>
      <c r="BJ884" s="128"/>
      <c r="BK884" s="128"/>
      <c r="BL884" s="128"/>
      <c r="BM884" s="128"/>
      <c r="BN884" s="128"/>
      <c r="BO884" s="128"/>
      <c r="BP884" s="128"/>
      <c r="BQ884" s="128"/>
      <c r="BR884" s="128"/>
      <c r="BS884" s="128"/>
      <c r="BT884" s="128"/>
      <c r="BU884" s="128"/>
      <c r="BV884" s="128"/>
      <c r="BW884" s="128"/>
      <c r="BX884" s="128"/>
      <c r="BY884" s="128"/>
      <c r="BZ884" s="128"/>
      <c r="CA884" s="128"/>
      <c r="CB884" s="128"/>
      <c r="CC884" s="128"/>
      <c r="CD884" s="128"/>
      <c r="CE884" s="128"/>
      <c r="CF884" s="128"/>
      <c r="CG884" s="128"/>
      <c r="CH884" s="128"/>
      <c r="CI884" s="128"/>
      <c r="CJ884" s="128"/>
      <c r="CK884" s="128"/>
      <c r="CL884" s="128"/>
      <c r="CM884" s="128"/>
      <c r="CN884" s="128"/>
      <c r="CO884" s="128"/>
      <c r="CP884" s="128"/>
      <c r="CQ884" s="128"/>
    </row>
    <row r="885" ht="14.25" customHeight="1" spans="1:95" x14ac:dyDescent="0.25">
      <c r="A885" s="4"/>
      <c r="B885" s="131"/>
      <c r="C885" s="131"/>
      <c r="D885" s="131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/>
      <c r="BF885" s="128"/>
      <c r="BG885" s="128"/>
      <c r="BH885" s="128"/>
      <c r="BI885" s="128"/>
      <c r="BJ885" s="128"/>
      <c r="BK885" s="128"/>
      <c r="BL885" s="128"/>
      <c r="BM885" s="128"/>
      <c r="BN885" s="128"/>
      <c r="BO885" s="128"/>
      <c r="BP885" s="128"/>
      <c r="BQ885" s="128"/>
      <c r="BR885" s="128"/>
      <c r="BS885" s="128"/>
      <c r="BT885" s="128"/>
      <c r="BU885" s="128"/>
      <c r="BV885" s="128"/>
      <c r="BW885" s="128"/>
      <c r="BX885" s="128"/>
      <c r="BY885" s="128"/>
      <c r="BZ885" s="128"/>
      <c r="CA885" s="128"/>
      <c r="CB885" s="128"/>
      <c r="CC885" s="128"/>
      <c r="CD885" s="128"/>
      <c r="CE885" s="128"/>
      <c r="CF885" s="128"/>
      <c r="CG885" s="128"/>
      <c r="CH885" s="128"/>
      <c r="CI885" s="128"/>
      <c r="CJ885" s="128"/>
      <c r="CK885" s="128"/>
      <c r="CL885" s="128"/>
      <c r="CM885" s="128"/>
      <c r="CN885" s="128"/>
      <c r="CO885" s="128"/>
      <c r="CP885" s="128"/>
      <c r="CQ885" s="128"/>
    </row>
    <row r="886" ht="14.25" customHeight="1" spans="1:95" x14ac:dyDescent="0.25">
      <c r="A886" s="4"/>
      <c r="B886" s="131"/>
      <c r="C886" s="131"/>
      <c r="D886" s="131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  <c r="BP886" s="128"/>
      <c r="BQ886" s="128"/>
      <c r="BR886" s="128"/>
      <c r="BS886" s="128"/>
      <c r="BT886" s="128"/>
      <c r="BU886" s="128"/>
      <c r="BV886" s="128"/>
      <c r="BW886" s="128"/>
      <c r="BX886" s="128"/>
      <c r="BY886" s="128"/>
      <c r="BZ886" s="128"/>
      <c r="CA886" s="128"/>
      <c r="CB886" s="128"/>
      <c r="CC886" s="128"/>
      <c r="CD886" s="128"/>
      <c r="CE886" s="128"/>
      <c r="CF886" s="128"/>
      <c r="CG886" s="128"/>
      <c r="CH886" s="128"/>
      <c r="CI886" s="128"/>
      <c r="CJ886" s="128"/>
      <c r="CK886" s="128"/>
      <c r="CL886" s="128"/>
      <c r="CM886" s="128"/>
      <c r="CN886" s="128"/>
      <c r="CO886" s="128"/>
      <c r="CP886" s="128"/>
      <c r="CQ886" s="128"/>
    </row>
    <row r="887" ht="14.25" customHeight="1" spans="1:95" x14ac:dyDescent="0.25">
      <c r="A887" s="4"/>
      <c r="B887" s="131"/>
      <c r="C887" s="131"/>
      <c r="D887" s="131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/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  <c r="BP887" s="128"/>
      <c r="BQ887" s="128"/>
      <c r="BR887" s="128"/>
      <c r="BS887" s="128"/>
      <c r="BT887" s="128"/>
      <c r="BU887" s="128"/>
      <c r="BV887" s="128"/>
      <c r="BW887" s="128"/>
      <c r="BX887" s="128"/>
      <c r="BY887" s="128"/>
      <c r="BZ887" s="128"/>
      <c r="CA887" s="128"/>
      <c r="CB887" s="128"/>
      <c r="CC887" s="128"/>
      <c r="CD887" s="128"/>
      <c r="CE887" s="128"/>
      <c r="CF887" s="128"/>
      <c r="CG887" s="128"/>
      <c r="CH887" s="128"/>
      <c r="CI887" s="128"/>
      <c r="CJ887" s="128"/>
      <c r="CK887" s="128"/>
      <c r="CL887" s="128"/>
      <c r="CM887" s="128"/>
      <c r="CN887" s="128"/>
      <c r="CO887" s="128"/>
      <c r="CP887" s="128"/>
      <c r="CQ887" s="128"/>
    </row>
    <row r="888" ht="14.25" customHeight="1" spans="1:95" x14ac:dyDescent="0.25">
      <c r="A888" s="4"/>
      <c r="B888" s="131"/>
      <c r="C888" s="131"/>
      <c r="D888" s="131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  <c r="BP888" s="128"/>
      <c r="BQ888" s="128"/>
      <c r="BR888" s="128"/>
      <c r="BS888" s="128"/>
      <c r="BT888" s="128"/>
      <c r="BU888" s="128"/>
      <c r="BV888" s="128"/>
      <c r="BW888" s="128"/>
      <c r="BX888" s="128"/>
      <c r="BY888" s="128"/>
      <c r="BZ888" s="128"/>
      <c r="CA888" s="128"/>
      <c r="CB888" s="128"/>
      <c r="CC888" s="128"/>
      <c r="CD888" s="128"/>
      <c r="CE888" s="128"/>
      <c r="CF888" s="128"/>
      <c r="CG888" s="128"/>
      <c r="CH888" s="128"/>
      <c r="CI888" s="128"/>
      <c r="CJ888" s="128"/>
      <c r="CK888" s="128"/>
      <c r="CL888" s="128"/>
      <c r="CM888" s="128"/>
      <c r="CN888" s="128"/>
      <c r="CO888" s="128"/>
      <c r="CP888" s="128"/>
      <c r="CQ888" s="128"/>
    </row>
    <row r="889" ht="14.25" customHeight="1" spans="1:95" x14ac:dyDescent="0.25">
      <c r="A889" s="4"/>
      <c r="B889" s="131"/>
      <c r="C889" s="131"/>
      <c r="D889" s="131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/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  <c r="BP889" s="128"/>
      <c r="BQ889" s="128"/>
      <c r="BR889" s="128"/>
      <c r="BS889" s="128"/>
      <c r="BT889" s="128"/>
      <c r="BU889" s="128"/>
      <c r="BV889" s="128"/>
      <c r="BW889" s="128"/>
      <c r="BX889" s="128"/>
      <c r="BY889" s="128"/>
      <c r="BZ889" s="128"/>
      <c r="CA889" s="128"/>
      <c r="CB889" s="128"/>
      <c r="CC889" s="128"/>
      <c r="CD889" s="128"/>
      <c r="CE889" s="128"/>
      <c r="CF889" s="128"/>
      <c r="CG889" s="128"/>
      <c r="CH889" s="128"/>
      <c r="CI889" s="128"/>
      <c r="CJ889" s="128"/>
      <c r="CK889" s="128"/>
      <c r="CL889" s="128"/>
      <c r="CM889" s="128"/>
      <c r="CN889" s="128"/>
      <c r="CO889" s="128"/>
      <c r="CP889" s="128"/>
      <c r="CQ889" s="128"/>
    </row>
    <row r="890" ht="14.25" customHeight="1" spans="1:95" x14ac:dyDescent="0.25">
      <c r="A890" s="4"/>
      <c r="B890" s="131"/>
      <c r="C890" s="131"/>
      <c r="D890" s="131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/>
      <c r="BI890" s="128"/>
      <c r="BJ890" s="128"/>
      <c r="BK890" s="128"/>
      <c r="BL890" s="128"/>
      <c r="BM890" s="128"/>
      <c r="BN890" s="128"/>
      <c r="BO890" s="128"/>
      <c r="BP890" s="128"/>
      <c r="BQ890" s="128"/>
      <c r="BR890" s="128"/>
      <c r="BS890" s="128"/>
      <c r="BT890" s="128"/>
      <c r="BU890" s="128"/>
      <c r="BV890" s="128"/>
      <c r="BW890" s="128"/>
      <c r="BX890" s="128"/>
      <c r="BY890" s="128"/>
      <c r="BZ890" s="128"/>
      <c r="CA890" s="128"/>
      <c r="CB890" s="128"/>
      <c r="CC890" s="128"/>
      <c r="CD890" s="128"/>
      <c r="CE890" s="128"/>
      <c r="CF890" s="128"/>
      <c r="CG890" s="128"/>
      <c r="CH890" s="128"/>
      <c r="CI890" s="128"/>
      <c r="CJ890" s="128"/>
      <c r="CK890" s="128"/>
      <c r="CL890" s="128"/>
      <c r="CM890" s="128"/>
      <c r="CN890" s="128"/>
      <c r="CO890" s="128"/>
      <c r="CP890" s="128"/>
      <c r="CQ890" s="128"/>
    </row>
    <row r="891" ht="14.25" customHeight="1" spans="1:95" x14ac:dyDescent="0.25">
      <c r="A891" s="4"/>
      <c r="B891" s="131"/>
      <c r="C891" s="131"/>
      <c r="D891" s="131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/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  <c r="BP891" s="128"/>
      <c r="BQ891" s="128"/>
      <c r="BR891" s="128"/>
      <c r="BS891" s="128"/>
      <c r="BT891" s="128"/>
      <c r="BU891" s="128"/>
      <c r="BV891" s="128"/>
      <c r="BW891" s="128"/>
      <c r="BX891" s="128"/>
      <c r="BY891" s="128"/>
      <c r="BZ891" s="128"/>
      <c r="CA891" s="128"/>
      <c r="CB891" s="128"/>
      <c r="CC891" s="128"/>
      <c r="CD891" s="128"/>
      <c r="CE891" s="128"/>
      <c r="CF891" s="128"/>
      <c r="CG891" s="128"/>
      <c r="CH891" s="128"/>
      <c r="CI891" s="128"/>
      <c r="CJ891" s="128"/>
      <c r="CK891" s="128"/>
      <c r="CL891" s="128"/>
      <c r="CM891" s="128"/>
      <c r="CN891" s="128"/>
      <c r="CO891" s="128"/>
      <c r="CP891" s="128"/>
      <c r="CQ891" s="128"/>
    </row>
    <row r="892" ht="14.25" customHeight="1" spans="1:95" x14ac:dyDescent="0.25">
      <c r="A892" s="4"/>
      <c r="B892" s="131"/>
      <c r="C892" s="131"/>
      <c r="D892" s="131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  <c r="BP892" s="128"/>
      <c r="BQ892" s="128"/>
      <c r="BR892" s="128"/>
      <c r="BS892" s="128"/>
      <c r="BT892" s="128"/>
      <c r="BU892" s="128"/>
      <c r="BV892" s="128"/>
      <c r="BW892" s="128"/>
      <c r="BX892" s="128"/>
      <c r="BY892" s="128"/>
      <c r="BZ892" s="128"/>
      <c r="CA892" s="128"/>
      <c r="CB892" s="128"/>
      <c r="CC892" s="128"/>
      <c r="CD892" s="128"/>
      <c r="CE892" s="128"/>
      <c r="CF892" s="128"/>
      <c r="CG892" s="128"/>
      <c r="CH892" s="128"/>
      <c r="CI892" s="128"/>
      <c r="CJ892" s="128"/>
      <c r="CK892" s="128"/>
      <c r="CL892" s="128"/>
      <c r="CM892" s="128"/>
      <c r="CN892" s="128"/>
      <c r="CO892" s="128"/>
      <c r="CP892" s="128"/>
      <c r="CQ892" s="128"/>
    </row>
    <row r="893" ht="14.25" customHeight="1" spans="1:95" x14ac:dyDescent="0.25">
      <c r="A893" s="4"/>
      <c r="B893" s="131"/>
      <c r="C893" s="131"/>
      <c r="D893" s="131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/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  <c r="BP893" s="128"/>
      <c r="BQ893" s="128"/>
      <c r="BR893" s="128"/>
      <c r="BS893" s="128"/>
      <c r="BT893" s="128"/>
      <c r="BU893" s="128"/>
      <c r="BV893" s="128"/>
      <c r="BW893" s="128"/>
      <c r="BX893" s="128"/>
      <c r="BY893" s="128"/>
      <c r="BZ893" s="128"/>
      <c r="CA893" s="128"/>
      <c r="CB893" s="128"/>
      <c r="CC893" s="128"/>
      <c r="CD893" s="128"/>
      <c r="CE893" s="128"/>
      <c r="CF893" s="128"/>
      <c r="CG893" s="128"/>
      <c r="CH893" s="128"/>
      <c r="CI893" s="128"/>
      <c r="CJ893" s="128"/>
      <c r="CK893" s="128"/>
      <c r="CL893" s="128"/>
      <c r="CM893" s="128"/>
      <c r="CN893" s="128"/>
      <c r="CO893" s="128"/>
      <c r="CP893" s="128"/>
      <c r="CQ893" s="128"/>
    </row>
    <row r="894" ht="14.25" customHeight="1" spans="1:95" x14ac:dyDescent="0.25">
      <c r="A894" s="4"/>
      <c r="B894" s="131"/>
      <c r="C894" s="131"/>
      <c r="D894" s="131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  <c r="BP894" s="128"/>
      <c r="BQ894" s="128"/>
      <c r="BR894" s="128"/>
      <c r="BS894" s="128"/>
      <c r="BT894" s="128"/>
      <c r="BU894" s="128"/>
      <c r="BV894" s="128"/>
      <c r="BW894" s="128"/>
      <c r="BX894" s="128"/>
      <c r="BY894" s="128"/>
      <c r="BZ894" s="128"/>
      <c r="CA894" s="128"/>
      <c r="CB894" s="128"/>
      <c r="CC894" s="128"/>
      <c r="CD894" s="128"/>
      <c r="CE894" s="128"/>
      <c r="CF894" s="128"/>
      <c r="CG894" s="128"/>
      <c r="CH894" s="128"/>
      <c r="CI894" s="128"/>
      <c r="CJ894" s="128"/>
      <c r="CK894" s="128"/>
      <c r="CL894" s="128"/>
      <c r="CM894" s="128"/>
      <c r="CN894" s="128"/>
      <c r="CO894" s="128"/>
      <c r="CP894" s="128"/>
      <c r="CQ894" s="128"/>
    </row>
    <row r="895" ht="14.25" customHeight="1" spans="1:95" x14ac:dyDescent="0.25">
      <c r="A895" s="4"/>
      <c r="B895" s="131"/>
      <c r="C895" s="131"/>
      <c r="D895" s="131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  <c r="BP895" s="128"/>
      <c r="BQ895" s="128"/>
      <c r="BR895" s="128"/>
      <c r="BS895" s="128"/>
      <c r="BT895" s="128"/>
      <c r="BU895" s="128"/>
      <c r="BV895" s="128"/>
      <c r="BW895" s="128"/>
      <c r="BX895" s="128"/>
      <c r="BY895" s="128"/>
      <c r="BZ895" s="128"/>
      <c r="CA895" s="128"/>
      <c r="CB895" s="128"/>
      <c r="CC895" s="128"/>
      <c r="CD895" s="128"/>
      <c r="CE895" s="128"/>
      <c r="CF895" s="128"/>
      <c r="CG895" s="128"/>
      <c r="CH895" s="128"/>
      <c r="CI895" s="128"/>
      <c r="CJ895" s="128"/>
      <c r="CK895" s="128"/>
      <c r="CL895" s="128"/>
      <c r="CM895" s="128"/>
      <c r="CN895" s="128"/>
      <c r="CO895" s="128"/>
      <c r="CP895" s="128"/>
      <c r="CQ895" s="128"/>
    </row>
    <row r="896" ht="14.25" customHeight="1" spans="1:95" x14ac:dyDescent="0.25">
      <c r="A896" s="4"/>
      <c r="B896" s="131"/>
      <c r="C896" s="131"/>
      <c r="D896" s="131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  <c r="BP896" s="128"/>
      <c r="BQ896" s="128"/>
      <c r="BR896" s="128"/>
      <c r="BS896" s="128"/>
      <c r="BT896" s="128"/>
      <c r="BU896" s="128"/>
      <c r="BV896" s="128"/>
      <c r="BW896" s="128"/>
      <c r="BX896" s="128"/>
      <c r="BY896" s="128"/>
      <c r="BZ896" s="128"/>
      <c r="CA896" s="128"/>
      <c r="CB896" s="128"/>
      <c r="CC896" s="128"/>
      <c r="CD896" s="128"/>
      <c r="CE896" s="128"/>
      <c r="CF896" s="128"/>
      <c r="CG896" s="128"/>
      <c r="CH896" s="128"/>
      <c r="CI896" s="128"/>
      <c r="CJ896" s="128"/>
      <c r="CK896" s="128"/>
      <c r="CL896" s="128"/>
      <c r="CM896" s="128"/>
      <c r="CN896" s="128"/>
      <c r="CO896" s="128"/>
      <c r="CP896" s="128"/>
      <c r="CQ896" s="128"/>
    </row>
    <row r="897" ht="14.25" customHeight="1" spans="1:95" x14ac:dyDescent="0.25">
      <c r="A897" s="4"/>
      <c r="B897" s="131"/>
      <c r="C897" s="131"/>
      <c r="D897" s="131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/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  <c r="BP897" s="128"/>
      <c r="BQ897" s="128"/>
      <c r="BR897" s="128"/>
      <c r="BS897" s="128"/>
      <c r="BT897" s="128"/>
      <c r="BU897" s="128"/>
      <c r="BV897" s="128"/>
      <c r="BW897" s="128"/>
      <c r="BX897" s="128"/>
      <c r="BY897" s="128"/>
      <c r="BZ897" s="128"/>
      <c r="CA897" s="128"/>
      <c r="CB897" s="128"/>
      <c r="CC897" s="128"/>
      <c r="CD897" s="128"/>
      <c r="CE897" s="128"/>
      <c r="CF897" s="128"/>
      <c r="CG897" s="128"/>
      <c r="CH897" s="128"/>
      <c r="CI897" s="128"/>
      <c r="CJ897" s="128"/>
      <c r="CK897" s="128"/>
      <c r="CL897" s="128"/>
      <c r="CM897" s="128"/>
      <c r="CN897" s="128"/>
      <c r="CO897" s="128"/>
      <c r="CP897" s="128"/>
      <c r="CQ897" s="128"/>
    </row>
    <row r="898" ht="14.25" customHeight="1" spans="1:95" x14ac:dyDescent="0.25">
      <c r="A898" s="4"/>
      <c r="B898" s="131"/>
      <c r="C898" s="131"/>
      <c r="D898" s="131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  <c r="BP898" s="128"/>
      <c r="BQ898" s="128"/>
      <c r="BR898" s="128"/>
      <c r="BS898" s="128"/>
      <c r="BT898" s="128"/>
      <c r="BU898" s="128"/>
      <c r="BV898" s="128"/>
      <c r="BW898" s="128"/>
      <c r="BX898" s="128"/>
      <c r="BY898" s="128"/>
      <c r="BZ898" s="128"/>
      <c r="CA898" s="128"/>
      <c r="CB898" s="128"/>
      <c r="CC898" s="128"/>
      <c r="CD898" s="128"/>
      <c r="CE898" s="128"/>
      <c r="CF898" s="128"/>
      <c r="CG898" s="128"/>
      <c r="CH898" s="128"/>
      <c r="CI898" s="128"/>
      <c r="CJ898" s="128"/>
      <c r="CK898" s="128"/>
      <c r="CL898" s="128"/>
      <c r="CM898" s="128"/>
      <c r="CN898" s="128"/>
      <c r="CO898" s="128"/>
      <c r="CP898" s="128"/>
      <c r="CQ898" s="128"/>
    </row>
    <row r="899" ht="14.25" customHeight="1" spans="1:95" x14ac:dyDescent="0.25">
      <c r="A899" s="4"/>
      <c r="B899" s="131"/>
      <c r="C899" s="131"/>
      <c r="D899" s="131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  <c r="BP899" s="128"/>
      <c r="BQ899" s="128"/>
      <c r="BR899" s="128"/>
      <c r="BS899" s="128"/>
      <c r="BT899" s="128"/>
      <c r="BU899" s="128"/>
      <c r="BV899" s="128"/>
      <c r="BW899" s="128"/>
      <c r="BX899" s="128"/>
      <c r="BY899" s="128"/>
      <c r="BZ899" s="128"/>
      <c r="CA899" s="128"/>
      <c r="CB899" s="128"/>
      <c r="CC899" s="128"/>
      <c r="CD899" s="128"/>
      <c r="CE899" s="128"/>
      <c r="CF899" s="128"/>
      <c r="CG899" s="128"/>
      <c r="CH899" s="128"/>
      <c r="CI899" s="128"/>
      <c r="CJ899" s="128"/>
      <c r="CK899" s="128"/>
      <c r="CL899" s="128"/>
      <c r="CM899" s="128"/>
      <c r="CN899" s="128"/>
      <c r="CO899" s="128"/>
      <c r="CP899" s="128"/>
      <c r="CQ899" s="128"/>
    </row>
    <row r="900" ht="14.25" customHeight="1" spans="1:95" x14ac:dyDescent="0.25">
      <c r="A900" s="4"/>
      <c r="B900" s="131"/>
      <c r="C900" s="131"/>
      <c r="D900" s="131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  <c r="BP900" s="128"/>
      <c r="BQ900" s="128"/>
      <c r="BR900" s="128"/>
      <c r="BS900" s="128"/>
      <c r="BT900" s="128"/>
      <c r="BU900" s="128"/>
      <c r="BV900" s="128"/>
      <c r="BW900" s="128"/>
      <c r="BX900" s="128"/>
      <c r="BY900" s="128"/>
      <c r="BZ900" s="128"/>
      <c r="CA900" s="128"/>
      <c r="CB900" s="128"/>
      <c r="CC900" s="128"/>
      <c r="CD900" s="128"/>
      <c r="CE900" s="128"/>
      <c r="CF900" s="128"/>
      <c r="CG900" s="128"/>
      <c r="CH900" s="128"/>
      <c r="CI900" s="128"/>
      <c r="CJ900" s="128"/>
      <c r="CK900" s="128"/>
      <c r="CL900" s="128"/>
      <c r="CM900" s="128"/>
      <c r="CN900" s="128"/>
      <c r="CO900" s="128"/>
      <c r="CP900" s="128"/>
      <c r="CQ900" s="128"/>
    </row>
    <row r="901" ht="14.25" customHeight="1" spans="1:95" x14ac:dyDescent="0.25">
      <c r="A901" s="4"/>
      <c r="B901" s="131"/>
      <c r="C901" s="131"/>
      <c r="D901" s="131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  <c r="BP901" s="128"/>
      <c r="BQ901" s="128"/>
      <c r="BR901" s="128"/>
      <c r="BS901" s="128"/>
      <c r="BT901" s="128"/>
      <c r="BU901" s="128"/>
      <c r="BV901" s="128"/>
      <c r="BW901" s="128"/>
      <c r="BX901" s="128"/>
      <c r="BY901" s="128"/>
      <c r="BZ901" s="128"/>
      <c r="CA901" s="128"/>
      <c r="CB901" s="128"/>
      <c r="CC901" s="128"/>
      <c r="CD901" s="128"/>
      <c r="CE901" s="128"/>
      <c r="CF901" s="128"/>
      <c r="CG901" s="128"/>
      <c r="CH901" s="128"/>
      <c r="CI901" s="128"/>
      <c r="CJ901" s="128"/>
      <c r="CK901" s="128"/>
      <c r="CL901" s="128"/>
      <c r="CM901" s="128"/>
      <c r="CN901" s="128"/>
      <c r="CO901" s="128"/>
      <c r="CP901" s="128"/>
      <c r="CQ901" s="128"/>
    </row>
    <row r="902" ht="14.25" customHeight="1" spans="1:95" x14ac:dyDescent="0.25">
      <c r="A902" s="4"/>
      <c r="B902" s="131"/>
      <c r="C902" s="131"/>
      <c r="D902" s="131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  <c r="BP902" s="128"/>
      <c r="BQ902" s="128"/>
      <c r="BR902" s="128"/>
      <c r="BS902" s="128"/>
      <c r="BT902" s="128"/>
      <c r="BU902" s="128"/>
      <c r="BV902" s="128"/>
      <c r="BW902" s="128"/>
      <c r="BX902" s="128"/>
      <c r="BY902" s="128"/>
      <c r="BZ902" s="128"/>
      <c r="CA902" s="128"/>
      <c r="CB902" s="128"/>
      <c r="CC902" s="128"/>
      <c r="CD902" s="128"/>
      <c r="CE902" s="128"/>
      <c r="CF902" s="128"/>
      <c r="CG902" s="128"/>
      <c r="CH902" s="128"/>
      <c r="CI902" s="128"/>
      <c r="CJ902" s="128"/>
      <c r="CK902" s="128"/>
      <c r="CL902" s="128"/>
      <c r="CM902" s="128"/>
      <c r="CN902" s="128"/>
      <c r="CO902" s="128"/>
      <c r="CP902" s="128"/>
      <c r="CQ902" s="128"/>
    </row>
    <row r="903" ht="14.25" customHeight="1" spans="1:95" x14ac:dyDescent="0.25">
      <c r="A903" s="4"/>
      <c r="B903" s="131"/>
      <c r="C903" s="131"/>
      <c r="D903" s="131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  <c r="BP903" s="128"/>
      <c r="BQ903" s="128"/>
      <c r="BR903" s="128"/>
      <c r="BS903" s="128"/>
      <c r="BT903" s="128"/>
      <c r="BU903" s="128"/>
      <c r="BV903" s="128"/>
      <c r="BW903" s="128"/>
      <c r="BX903" s="128"/>
      <c r="BY903" s="128"/>
      <c r="BZ903" s="128"/>
      <c r="CA903" s="128"/>
      <c r="CB903" s="128"/>
      <c r="CC903" s="128"/>
      <c r="CD903" s="128"/>
      <c r="CE903" s="128"/>
      <c r="CF903" s="128"/>
      <c r="CG903" s="128"/>
      <c r="CH903" s="128"/>
      <c r="CI903" s="128"/>
      <c r="CJ903" s="128"/>
      <c r="CK903" s="128"/>
      <c r="CL903" s="128"/>
      <c r="CM903" s="128"/>
      <c r="CN903" s="128"/>
      <c r="CO903" s="128"/>
      <c r="CP903" s="128"/>
      <c r="CQ903" s="128"/>
    </row>
    <row r="904" ht="14.25" customHeight="1" spans="1:95" x14ac:dyDescent="0.25">
      <c r="A904" s="4"/>
      <c r="B904" s="131"/>
      <c r="C904" s="131"/>
      <c r="D904" s="131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  <c r="BP904" s="128"/>
      <c r="BQ904" s="128"/>
      <c r="BR904" s="128"/>
      <c r="BS904" s="128"/>
      <c r="BT904" s="128"/>
      <c r="BU904" s="128"/>
      <c r="BV904" s="128"/>
      <c r="BW904" s="128"/>
      <c r="BX904" s="128"/>
      <c r="BY904" s="128"/>
      <c r="BZ904" s="128"/>
      <c r="CA904" s="128"/>
      <c r="CB904" s="128"/>
      <c r="CC904" s="128"/>
      <c r="CD904" s="128"/>
      <c r="CE904" s="128"/>
      <c r="CF904" s="128"/>
      <c r="CG904" s="128"/>
      <c r="CH904" s="128"/>
      <c r="CI904" s="128"/>
      <c r="CJ904" s="128"/>
      <c r="CK904" s="128"/>
      <c r="CL904" s="128"/>
      <c r="CM904" s="128"/>
      <c r="CN904" s="128"/>
      <c r="CO904" s="128"/>
      <c r="CP904" s="128"/>
      <c r="CQ904" s="128"/>
    </row>
    <row r="905" ht="14.25" customHeight="1" spans="1:95" x14ac:dyDescent="0.25">
      <c r="A905" s="4"/>
      <c r="B905" s="131"/>
      <c r="C905" s="131"/>
      <c r="D905" s="131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/>
      <c r="BF905" s="128"/>
      <c r="BG905" s="128"/>
      <c r="BH905" s="128"/>
      <c r="BI905" s="128"/>
      <c r="BJ905" s="128"/>
      <c r="BK905" s="128"/>
      <c r="BL905" s="128"/>
      <c r="BM905" s="128"/>
      <c r="BN905" s="128"/>
      <c r="BO905" s="128"/>
      <c r="BP905" s="128"/>
      <c r="BQ905" s="128"/>
      <c r="BR905" s="128"/>
      <c r="BS905" s="128"/>
      <c r="BT905" s="128"/>
      <c r="BU905" s="128"/>
      <c r="BV905" s="128"/>
      <c r="BW905" s="128"/>
      <c r="BX905" s="128"/>
      <c r="BY905" s="128"/>
      <c r="BZ905" s="128"/>
      <c r="CA905" s="128"/>
      <c r="CB905" s="128"/>
      <c r="CC905" s="128"/>
      <c r="CD905" s="128"/>
      <c r="CE905" s="128"/>
      <c r="CF905" s="128"/>
      <c r="CG905" s="128"/>
      <c r="CH905" s="128"/>
      <c r="CI905" s="128"/>
      <c r="CJ905" s="128"/>
      <c r="CK905" s="128"/>
      <c r="CL905" s="128"/>
      <c r="CM905" s="128"/>
      <c r="CN905" s="128"/>
      <c r="CO905" s="128"/>
      <c r="CP905" s="128"/>
      <c r="CQ905" s="128"/>
    </row>
    <row r="906" ht="14.25" customHeight="1" spans="1:95" x14ac:dyDescent="0.25">
      <c r="A906" s="4"/>
      <c r="B906" s="131"/>
      <c r="C906" s="131"/>
      <c r="D906" s="131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  <c r="BP906" s="128"/>
      <c r="BQ906" s="128"/>
      <c r="BR906" s="128"/>
      <c r="BS906" s="128"/>
      <c r="BT906" s="128"/>
      <c r="BU906" s="128"/>
      <c r="BV906" s="128"/>
      <c r="BW906" s="128"/>
      <c r="BX906" s="128"/>
      <c r="BY906" s="128"/>
      <c r="BZ906" s="128"/>
      <c r="CA906" s="128"/>
      <c r="CB906" s="128"/>
      <c r="CC906" s="128"/>
      <c r="CD906" s="128"/>
      <c r="CE906" s="128"/>
      <c r="CF906" s="128"/>
      <c r="CG906" s="128"/>
      <c r="CH906" s="128"/>
      <c r="CI906" s="128"/>
      <c r="CJ906" s="128"/>
      <c r="CK906" s="128"/>
      <c r="CL906" s="128"/>
      <c r="CM906" s="128"/>
      <c r="CN906" s="128"/>
      <c r="CO906" s="128"/>
      <c r="CP906" s="128"/>
      <c r="CQ906" s="128"/>
    </row>
    <row r="907" ht="14.25" customHeight="1" spans="1:95" x14ac:dyDescent="0.25">
      <c r="A907" s="4"/>
      <c r="B907" s="131"/>
      <c r="C907" s="131"/>
      <c r="D907" s="131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/>
      <c r="BE907" s="128"/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  <c r="BP907" s="128"/>
      <c r="BQ907" s="128"/>
      <c r="BR907" s="128"/>
      <c r="BS907" s="128"/>
      <c r="BT907" s="128"/>
      <c r="BU907" s="128"/>
      <c r="BV907" s="128"/>
      <c r="BW907" s="128"/>
      <c r="BX907" s="128"/>
      <c r="BY907" s="128"/>
      <c r="BZ907" s="128"/>
      <c r="CA907" s="128"/>
      <c r="CB907" s="128"/>
      <c r="CC907" s="128"/>
      <c r="CD907" s="128"/>
      <c r="CE907" s="128"/>
      <c r="CF907" s="128"/>
      <c r="CG907" s="128"/>
      <c r="CH907" s="128"/>
      <c r="CI907" s="128"/>
      <c r="CJ907" s="128"/>
      <c r="CK907" s="128"/>
      <c r="CL907" s="128"/>
      <c r="CM907" s="128"/>
      <c r="CN907" s="128"/>
      <c r="CO907" s="128"/>
      <c r="CP907" s="128"/>
      <c r="CQ907" s="128"/>
    </row>
    <row r="908" ht="14.25" customHeight="1" spans="1:95" x14ac:dyDescent="0.25">
      <c r="A908" s="4"/>
      <c r="B908" s="131"/>
      <c r="C908" s="131"/>
      <c r="D908" s="131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/>
      <c r="BE908" s="128"/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  <c r="BP908" s="128"/>
      <c r="BQ908" s="128"/>
      <c r="BR908" s="128"/>
      <c r="BS908" s="128"/>
      <c r="BT908" s="128"/>
      <c r="BU908" s="128"/>
      <c r="BV908" s="128"/>
      <c r="BW908" s="128"/>
      <c r="BX908" s="128"/>
      <c r="BY908" s="128"/>
      <c r="BZ908" s="128"/>
      <c r="CA908" s="128"/>
      <c r="CB908" s="128"/>
      <c r="CC908" s="128"/>
      <c r="CD908" s="128"/>
      <c r="CE908" s="128"/>
      <c r="CF908" s="128"/>
      <c r="CG908" s="128"/>
      <c r="CH908" s="128"/>
      <c r="CI908" s="128"/>
      <c r="CJ908" s="128"/>
      <c r="CK908" s="128"/>
      <c r="CL908" s="128"/>
      <c r="CM908" s="128"/>
      <c r="CN908" s="128"/>
      <c r="CO908" s="128"/>
      <c r="CP908" s="128"/>
      <c r="CQ908" s="128"/>
    </row>
    <row r="909" ht="14.25" customHeight="1" spans="1:95" x14ac:dyDescent="0.25">
      <c r="A909" s="4"/>
      <c r="B909" s="131"/>
      <c r="C909" s="131"/>
      <c r="D909" s="131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/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  <c r="BP909" s="128"/>
      <c r="BQ909" s="128"/>
      <c r="BR909" s="128"/>
      <c r="BS909" s="128"/>
      <c r="BT909" s="128"/>
      <c r="BU909" s="128"/>
      <c r="BV909" s="128"/>
      <c r="BW909" s="128"/>
      <c r="BX909" s="128"/>
      <c r="BY909" s="128"/>
      <c r="BZ909" s="128"/>
      <c r="CA909" s="128"/>
      <c r="CB909" s="128"/>
      <c r="CC909" s="128"/>
      <c r="CD909" s="128"/>
      <c r="CE909" s="128"/>
      <c r="CF909" s="128"/>
      <c r="CG909" s="128"/>
      <c r="CH909" s="128"/>
      <c r="CI909" s="128"/>
      <c r="CJ909" s="128"/>
      <c r="CK909" s="128"/>
      <c r="CL909" s="128"/>
      <c r="CM909" s="128"/>
      <c r="CN909" s="128"/>
      <c r="CO909" s="128"/>
      <c r="CP909" s="128"/>
      <c r="CQ909" s="128"/>
    </row>
    <row r="910" ht="14.25" customHeight="1" spans="1:95" x14ac:dyDescent="0.25">
      <c r="A910" s="4"/>
      <c r="B910" s="131"/>
      <c r="C910" s="131"/>
      <c r="D910" s="131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/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  <c r="BP910" s="128"/>
      <c r="BQ910" s="128"/>
      <c r="BR910" s="128"/>
      <c r="BS910" s="128"/>
      <c r="BT910" s="128"/>
      <c r="BU910" s="128"/>
      <c r="BV910" s="128"/>
      <c r="BW910" s="128"/>
      <c r="BX910" s="128"/>
      <c r="BY910" s="128"/>
      <c r="BZ910" s="128"/>
      <c r="CA910" s="128"/>
      <c r="CB910" s="128"/>
      <c r="CC910" s="128"/>
      <c r="CD910" s="128"/>
      <c r="CE910" s="128"/>
      <c r="CF910" s="128"/>
      <c r="CG910" s="128"/>
      <c r="CH910" s="128"/>
      <c r="CI910" s="128"/>
      <c r="CJ910" s="128"/>
      <c r="CK910" s="128"/>
      <c r="CL910" s="128"/>
      <c r="CM910" s="128"/>
      <c r="CN910" s="128"/>
      <c r="CO910" s="128"/>
      <c r="CP910" s="128"/>
      <c r="CQ910" s="128"/>
    </row>
    <row r="911" ht="14.25" customHeight="1" spans="1:95" x14ac:dyDescent="0.25">
      <c r="A911" s="4"/>
      <c r="B911" s="131"/>
      <c r="C911" s="131"/>
      <c r="D911" s="131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/>
      <c r="BI911" s="128"/>
      <c r="BJ911" s="128"/>
      <c r="BK911" s="128"/>
      <c r="BL911" s="128"/>
      <c r="BM911" s="128"/>
      <c r="BN911" s="128"/>
      <c r="BO911" s="128"/>
      <c r="BP911" s="128"/>
      <c r="BQ911" s="128"/>
      <c r="BR911" s="128"/>
      <c r="BS911" s="128"/>
      <c r="BT911" s="128"/>
      <c r="BU911" s="128"/>
      <c r="BV911" s="128"/>
      <c r="BW911" s="128"/>
      <c r="BX911" s="128"/>
      <c r="BY911" s="128"/>
      <c r="BZ911" s="128"/>
      <c r="CA911" s="128"/>
      <c r="CB911" s="128"/>
      <c r="CC911" s="128"/>
      <c r="CD911" s="128"/>
      <c r="CE911" s="128"/>
      <c r="CF911" s="128"/>
      <c r="CG911" s="128"/>
      <c r="CH911" s="128"/>
      <c r="CI911" s="128"/>
      <c r="CJ911" s="128"/>
      <c r="CK911" s="128"/>
      <c r="CL911" s="128"/>
      <c r="CM911" s="128"/>
      <c r="CN911" s="128"/>
      <c r="CO911" s="128"/>
      <c r="CP911" s="128"/>
      <c r="CQ911" s="128"/>
    </row>
    <row r="912" ht="14.25" customHeight="1" spans="1:95" x14ac:dyDescent="0.25">
      <c r="A912" s="4"/>
      <c r="B912" s="131"/>
      <c r="C912" s="131"/>
      <c r="D912" s="131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/>
      <c r="BI912" s="128"/>
      <c r="BJ912" s="128"/>
      <c r="BK912" s="128"/>
      <c r="BL912" s="128"/>
      <c r="BM912" s="128"/>
      <c r="BN912" s="128"/>
      <c r="BO912" s="128"/>
      <c r="BP912" s="128"/>
      <c r="BQ912" s="128"/>
      <c r="BR912" s="128"/>
      <c r="BS912" s="128"/>
      <c r="BT912" s="128"/>
      <c r="BU912" s="128"/>
      <c r="BV912" s="128"/>
      <c r="BW912" s="128"/>
      <c r="BX912" s="128"/>
      <c r="BY912" s="128"/>
      <c r="BZ912" s="128"/>
      <c r="CA912" s="128"/>
      <c r="CB912" s="128"/>
      <c r="CC912" s="128"/>
      <c r="CD912" s="128"/>
      <c r="CE912" s="128"/>
      <c r="CF912" s="128"/>
      <c r="CG912" s="128"/>
      <c r="CH912" s="128"/>
      <c r="CI912" s="128"/>
      <c r="CJ912" s="128"/>
      <c r="CK912" s="128"/>
      <c r="CL912" s="128"/>
      <c r="CM912" s="128"/>
      <c r="CN912" s="128"/>
      <c r="CO912" s="128"/>
      <c r="CP912" s="128"/>
      <c r="CQ912" s="128"/>
    </row>
    <row r="913" ht="14.25" customHeight="1" spans="1:95" x14ac:dyDescent="0.25">
      <c r="A913" s="4"/>
      <c r="B913" s="131"/>
      <c r="C913" s="131"/>
      <c r="D913" s="131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/>
      <c r="BE913" s="128"/>
      <c r="BF913" s="128"/>
      <c r="BG913" s="128"/>
      <c r="BH913" s="128"/>
      <c r="BI913" s="128"/>
      <c r="BJ913" s="128"/>
      <c r="BK913" s="128"/>
      <c r="BL913" s="128"/>
      <c r="BM913" s="128"/>
      <c r="BN913" s="128"/>
      <c r="BO913" s="128"/>
      <c r="BP913" s="128"/>
      <c r="BQ913" s="128"/>
      <c r="BR913" s="128"/>
      <c r="BS913" s="128"/>
      <c r="BT913" s="128"/>
      <c r="BU913" s="128"/>
      <c r="BV913" s="128"/>
      <c r="BW913" s="128"/>
      <c r="BX913" s="128"/>
      <c r="BY913" s="128"/>
      <c r="BZ913" s="128"/>
      <c r="CA913" s="128"/>
      <c r="CB913" s="128"/>
      <c r="CC913" s="128"/>
      <c r="CD913" s="128"/>
      <c r="CE913" s="128"/>
      <c r="CF913" s="128"/>
      <c r="CG913" s="128"/>
      <c r="CH913" s="128"/>
      <c r="CI913" s="128"/>
      <c r="CJ913" s="128"/>
      <c r="CK913" s="128"/>
      <c r="CL913" s="128"/>
      <c r="CM913" s="128"/>
      <c r="CN913" s="128"/>
      <c r="CO913" s="128"/>
      <c r="CP913" s="128"/>
      <c r="CQ913" s="128"/>
    </row>
    <row r="914" ht="14.25" customHeight="1" spans="1:95" x14ac:dyDescent="0.25">
      <c r="A914" s="4"/>
      <c r="B914" s="131"/>
      <c r="C914" s="131"/>
      <c r="D914" s="131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  <c r="AC914" s="128"/>
      <c r="AD914" s="128"/>
      <c r="AE914" s="128"/>
      <c r="AF914" s="128"/>
      <c r="AG914" s="128"/>
      <c r="AH914" s="128"/>
      <c r="AI914" s="128"/>
      <c r="AJ914" s="128"/>
      <c r="AK914" s="128"/>
      <c r="AL914" s="128"/>
      <c r="AM914" s="128"/>
      <c r="AN914" s="128"/>
      <c r="AO914" s="128"/>
      <c r="AP914" s="128"/>
      <c r="AQ914" s="128"/>
      <c r="AR914" s="128"/>
      <c r="AS914" s="128"/>
      <c r="AT914" s="128"/>
      <c r="AU914" s="128"/>
      <c r="AV914" s="128"/>
      <c r="AW914" s="128"/>
      <c r="AX914" s="128"/>
      <c r="AY914" s="128"/>
      <c r="AZ914" s="128"/>
      <c r="BA914" s="128"/>
      <c r="BB914" s="128"/>
      <c r="BC914" s="128"/>
      <c r="BD914" s="128"/>
      <c r="BE914" s="128"/>
      <c r="BF914" s="128"/>
      <c r="BG914" s="128"/>
      <c r="BH914" s="128"/>
      <c r="BI914" s="128"/>
      <c r="BJ914" s="128"/>
      <c r="BK914" s="128"/>
      <c r="BL914" s="128"/>
      <c r="BM914" s="128"/>
      <c r="BN914" s="128"/>
      <c r="BO914" s="128"/>
      <c r="BP914" s="128"/>
      <c r="BQ914" s="128"/>
      <c r="BR914" s="128"/>
      <c r="BS914" s="128"/>
      <c r="BT914" s="128"/>
      <c r="BU914" s="128"/>
      <c r="BV914" s="128"/>
      <c r="BW914" s="128"/>
      <c r="BX914" s="128"/>
      <c r="BY914" s="128"/>
      <c r="BZ914" s="128"/>
      <c r="CA914" s="128"/>
      <c r="CB914" s="128"/>
      <c r="CC914" s="128"/>
      <c r="CD914" s="128"/>
      <c r="CE914" s="128"/>
      <c r="CF914" s="128"/>
      <c r="CG914" s="128"/>
      <c r="CH914" s="128"/>
      <c r="CI914" s="128"/>
      <c r="CJ914" s="128"/>
      <c r="CK914" s="128"/>
      <c r="CL914" s="128"/>
      <c r="CM914" s="128"/>
      <c r="CN914" s="128"/>
      <c r="CO914" s="128"/>
      <c r="CP914" s="128"/>
      <c r="CQ914" s="128"/>
    </row>
    <row r="915" ht="14.25" customHeight="1" spans="1:95" x14ac:dyDescent="0.25">
      <c r="A915" s="4"/>
      <c r="B915" s="131"/>
      <c r="C915" s="131"/>
      <c r="D915" s="131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  <c r="AC915" s="128"/>
      <c r="AD915" s="128"/>
      <c r="AE915" s="128"/>
      <c r="AF915" s="128"/>
      <c r="AG915" s="128"/>
      <c r="AH915" s="128"/>
      <c r="AI915" s="128"/>
      <c r="AJ915" s="128"/>
      <c r="AK915" s="128"/>
      <c r="AL915" s="128"/>
      <c r="AM915" s="128"/>
      <c r="AN915" s="128"/>
      <c r="AO915" s="128"/>
      <c r="AP915" s="128"/>
      <c r="AQ915" s="128"/>
      <c r="AR915" s="128"/>
      <c r="AS915" s="128"/>
      <c r="AT915" s="128"/>
      <c r="AU915" s="128"/>
      <c r="AV915" s="128"/>
      <c r="AW915" s="128"/>
      <c r="AX915" s="128"/>
      <c r="AY915" s="128"/>
      <c r="AZ915" s="128"/>
      <c r="BA915" s="128"/>
      <c r="BB915" s="128"/>
      <c r="BC915" s="128"/>
      <c r="BD915" s="128"/>
      <c r="BE915" s="128"/>
      <c r="BF915" s="128"/>
      <c r="BG915" s="128"/>
      <c r="BH915" s="128"/>
      <c r="BI915" s="128"/>
      <c r="BJ915" s="128"/>
      <c r="BK915" s="128"/>
      <c r="BL915" s="128"/>
      <c r="BM915" s="128"/>
      <c r="BN915" s="128"/>
      <c r="BO915" s="128"/>
      <c r="BP915" s="128"/>
      <c r="BQ915" s="128"/>
      <c r="BR915" s="128"/>
      <c r="BS915" s="128"/>
      <c r="BT915" s="128"/>
      <c r="BU915" s="128"/>
      <c r="BV915" s="128"/>
      <c r="BW915" s="128"/>
      <c r="BX915" s="128"/>
      <c r="BY915" s="128"/>
      <c r="BZ915" s="128"/>
      <c r="CA915" s="128"/>
      <c r="CB915" s="128"/>
      <c r="CC915" s="128"/>
      <c r="CD915" s="128"/>
      <c r="CE915" s="128"/>
      <c r="CF915" s="128"/>
      <c r="CG915" s="128"/>
      <c r="CH915" s="128"/>
      <c r="CI915" s="128"/>
      <c r="CJ915" s="128"/>
      <c r="CK915" s="128"/>
      <c r="CL915" s="128"/>
      <c r="CM915" s="128"/>
      <c r="CN915" s="128"/>
      <c r="CO915" s="128"/>
      <c r="CP915" s="128"/>
      <c r="CQ915" s="128"/>
    </row>
    <row r="916" ht="14.25" customHeight="1" spans="1:95" x14ac:dyDescent="0.25">
      <c r="A916" s="4"/>
      <c r="B916" s="131"/>
      <c r="C916" s="131"/>
      <c r="D916" s="131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  <c r="AC916" s="128"/>
      <c r="AD916" s="128"/>
      <c r="AE916" s="128"/>
      <c r="AF916" s="128"/>
      <c r="AG916" s="128"/>
      <c r="AH916" s="128"/>
      <c r="AI916" s="128"/>
      <c r="AJ916" s="128"/>
      <c r="AK916" s="128"/>
      <c r="AL916" s="128"/>
      <c r="AM916" s="128"/>
      <c r="AN916" s="128"/>
      <c r="AO916" s="128"/>
      <c r="AP916" s="128"/>
      <c r="AQ916" s="128"/>
      <c r="AR916" s="128"/>
      <c r="AS916" s="128"/>
      <c r="AT916" s="128"/>
      <c r="AU916" s="128"/>
      <c r="AV916" s="128"/>
      <c r="AW916" s="128"/>
      <c r="AX916" s="128"/>
      <c r="AY916" s="128"/>
      <c r="AZ916" s="128"/>
      <c r="BA916" s="128"/>
      <c r="BB916" s="128"/>
      <c r="BC916" s="128"/>
      <c r="BD916" s="128"/>
      <c r="BE916" s="128"/>
      <c r="BF916" s="128"/>
      <c r="BG916" s="128"/>
      <c r="BH916" s="128"/>
      <c r="BI916" s="128"/>
      <c r="BJ916" s="128"/>
      <c r="BK916" s="128"/>
      <c r="BL916" s="128"/>
      <c r="BM916" s="128"/>
      <c r="BN916" s="128"/>
      <c r="BO916" s="128"/>
      <c r="BP916" s="128"/>
      <c r="BQ916" s="128"/>
      <c r="BR916" s="128"/>
      <c r="BS916" s="128"/>
      <c r="BT916" s="128"/>
      <c r="BU916" s="128"/>
      <c r="BV916" s="128"/>
      <c r="BW916" s="128"/>
      <c r="BX916" s="128"/>
      <c r="BY916" s="128"/>
      <c r="BZ916" s="128"/>
      <c r="CA916" s="128"/>
      <c r="CB916" s="128"/>
      <c r="CC916" s="128"/>
      <c r="CD916" s="128"/>
      <c r="CE916" s="128"/>
      <c r="CF916" s="128"/>
      <c r="CG916" s="128"/>
      <c r="CH916" s="128"/>
      <c r="CI916" s="128"/>
      <c r="CJ916" s="128"/>
      <c r="CK916" s="128"/>
      <c r="CL916" s="128"/>
      <c r="CM916" s="128"/>
      <c r="CN916" s="128"/>
      <c r="CO916" s="128"/>
      <c r="CP916" s="128"/>
      <c r="CQ916" s="128"/>
    </row>
    <row r="917" ht="14.25" customHeight="1" spans="1:95" x14ac:dyDescent="0.25">
      <c r="A917" s="4"/>
      <c r="B917" s="131"/>
      <c r="C917" s="131"/>
      <c r="D917" s="131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  <c r="AC917" s="128"/>
      <c r="AD917" s="128"/>
      <c r="AE917" s="128"/>
      <c r="AF917" s="128"/>
      <c r="AG917" s="128"/>
      <c r="AH917" s="128"/>
      <c r="AI917" s="128"/>
      <c r="AJ917" s="128"/>
      <c r="AK917" s="128"/>
      <c r="AL917" s="128"/>
      <c r="AM917" s="128"/>
      <c r="AN917" s="128"/>
      <c r="AO917" s="128"/>
      <c r="AP917" s="128"/>
      <c r="AQ917" s="128"/>
      <c r="AR917" s="128"/>
      <c r="AS917" s="128"/>
      <c r="AT917" s="128"/>
      <c r="AU917" s="128"/>
      <c r="AV917" s="128"/>
      <c r="AW917" s="128"/>
      <c r="AX917" s="128"/>
      <c r="AY917" s="128"/>
      <c r="AZ917" s="128"/>
      <c r="BA917" s="128"/>
      <c r="BB917" s="128"/>
      <c r="BC917" s="128"/>
      <c r="BD917" s="128"/>
      <c r="BE917" s="128"/>
      <c r="BF917" s="128"/>
      <c r="BG917" s="128"/>
      <c r="BH917" s="128"/>
      <c r="BI917" s="128"/>
      <c r="BJ917" s="128"/>
      <c r="BK917" s="128"/>
      <c r="BL917" s="128"/>
      <c r="BM917" s="128"/>
      <c r="BN917" s="128"/>
      <c r="BO917" s="128"/>
      <c r="BP917" s="128"/>
      <c r="BQ917" s="128"/>
      <c r="BR917" s="128"/>
      <c r="BS917" s="128"/>
      <c r="BT917" s="128"/>
      <c r="BU917" s="128"/>
      <c r="BV917" s="128"/>
      <c r="BW917" s="128"/>
      <c r="BX917" s="128"/>
      <c r="BY917" s="128"/>
      <c r="BZ917" s="128"/>
      <c r="CA917" s="128"/>
      <c r="CB917" s="128"/>
      <c r="CC917" s="128"/>
      <c r="CD917" s="128"/>
      <c r="CE917" s="128"/>
      <c r="CF917" s="128"/>
      <c r="CG917" s="128"/>
      <c r="CH917" s="128"/>
      <c r="CI917" s="128"/>
      <c r="CJ917" s="128"/>
      <c r="CK917" s="128"/>
      <c r="CL917" s="128"/>
      <c r="CM917" s="128"/>
      <c r="CN917" s="128"/>
      <c r="CO917" s="128"/>
      <c r="CP917" s="128"/>
      <c r="CQ917" s="128"/>
    </row>
    <row r="918" ht="14.25" customHeight="1" spans="1:95" x14ac:dyDescent="0.25">
      <c r="A918" s="4"/>
      <c r="B918" s="131"/>
      <c r="C918" s="131"/>
      <c r="D918" s="131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  <c r="AC918" s="128"/>
      <c r="AD918" s="128"/>
      <c r="AE918" s="128"/>
      <c r="AF918" s="128"/>
      <c r="AG918" s="128"/>
      <c r="AH918" s="128"/>
      <c r="AI918" s="128"/>
      <c r="AJ918" s="128"/>
      <c r="AK918" s="128"/>
      <c r="AL918" s="128"/>
      <c r="AM918" s="128"/>
      <c r="AN918" s="128"/>
      <c r="AO918" s="128"/>
      <c r="AP918" s="128"/>
      <c r="AQ918" s="128"/>
      <c r="AR918" s="128"/>
      <c r="AS918" s="128"/>
      <c r="AT918" s="128"/>
      <c r="AU918" s="128"/>
      <c r="AV918" s="128"/>
      <c r="AW918" s="128"/>
      <c r="AX918" s="128"/>
      <c r="AY918" s="128"/>
      <c r="AZ918" s="128"/>
      <c r="BA918" s="128"/>
      <c r="BB918" s="128"/>
      <c r="BC918" s="128"/>
      <c r="BD918" s="128"/>
      <c r="BE918" s="128"/>
      <c r="BF918" s="128"/>
      <c r="BG918" s="128"/>
      <c r="BH918" s="128"/>
      <c r="BI918" s="128"/>
      <c r="BJ918" s="128"/>
      <c r="BK918" s="128"/>
      <c r="BL918" s="128"/>
      <c r="BM918" s="128"/>
      <c r="BN918" s="128"/>
      <c r="BO918" s="128"/>
      <c r="BP918" s="128"/>
      <c r="BQ918" s="128"/>
      <c r="BR918" s="128"/>
      <c r="BS918" s="128"/>
      <c r="BT918" s="128"/>
      <c r="BU918" s="128"/>
      <c r="BV918" s="128"/>
      <c r="BW918" s="128"/>
      <c r="BX918" s="128"/>
      <c r="BY918" s="128"/>
      <c r="BZ918" s="128"/>
      <c r="CA918" s="128"/>
      <c r="CB918" s="128"/>
      <c r="CC918" s="128"/>
      <c r="CD918" s="128"/>
      <c r="CE918" s="128"/>
      <c r="CF918" s="128"/>
      <c r="CG918" s="128"/>
      <c r="CH918" s="128"/>
      <c r="CI918" s="128"/>
      <c r="CJ918" s="128"/>
      <c r="CK918" s="128"/>
      <c r="CL918" s="128"/>
      <c r="CM918" s="128"/>
      <c r="CN918" s="128"/>
      <c r="CO918" s="128"/>
      <c r="CP918" s="128"/>
      <c r="CQ918" s="128"/>
    </row>
    <row r="919" ht="14.25" customHeight="1" spans="1:95" x14ac:dyDescent="0.25">
      <c r="A919" s="4"/>
      <c r="B919" s="131"/>
      <c r="C919" s="131"/>
      <c r="D919" s="131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  <c r="AB919" s="128"/>
      <c r="AC919" s="128"/>
      <c r="AD919" s="128"/>
      <c r="AE919" s="128"/>
      <c r="AF919" s="128"/>
      <c r="AG919" s="128"/>
      <c r="AH919" s="128"/>
      <c r="AI919" s="128"/>
      <c r="AJ919" s="128"/>
      <c r="AK919" s="128"/>
      <c r="AL919" s="128"/>
      <c r="AM919" s="128"/>
      <c r="AN919" s="128"/>
      <c r="AO919" s="128"/>
      <c r="AP919" s="128"/>
      <c r="AQ919" s="128"/>
      <c r="AR919" s="128"/>
      <c r="AS919" s="128"/>
      <c r="AT919" s="128"/>
      <c r="AU919" s="128"/>
      <c r="AV919" s="128"/>
      <c r="AW919" s="128"/>
      <c r="AX919" s="128"/>
      <c r="AY919" s="128"/>
      <c r="AZ919" s="128"/>
      <c r="BA919" s="128"/>
      <c r="BB919" s="128"/>
      <c r="BC919" s="128"/>
      <c r="BD919" s="128"/>
      <c r="BE919" s="128"/>
      <c r="BF919" s="128"/>
      <c r="BG919" s="128"/>
      <c r="BH919" s="128"/>
      <c r="BI919" s="128"/>
      <c r="BJ919" s="128"/>
      <c r="BK919" s="128"/>
      <c r="BL919" s="128"/>
      <c r="BM919" s="128"/>
      <c r="BN919" s="128"/>
      <c r="BO919" s="128"/>
      <c r="BP919" s="128"/>
      <c r="BQ919" s="128"/>
      <c r="BR919" s="128"/>
      <c r="BS919" s="128"/>
      <c r="BT919" s="128"/>
      <c r="BU919" s="128"/>
      <c r="BV919" s="128"/>
      <c r="BW919" s="128"/>
      <c r="BX919" s="128"/>
      <c r="BY919" s="128"/>
      <c r="BZ919" s="128"/>
      <c r="CA919" s="128"/>
      <c r="CB919" s="128"/>
      <c r="CC919" s="128"/>
      <c r="CD919" s="128"/>
      <c r="CE919" s="128"/>
      <c r="CF919" s="128"/>
      <c r="CG919" s="128"/>
      <c r="CH919" s="128"/>
      <c r="CI919" s="128"/>
      <c r="CJ919" s="128"/>
      <c r="CK919" s="128"/>
      <c r="CL919" s="128"/>
      <c r="CM919" s="128"/>
      <c r="CN919" s="128"/>
      <c r="CO919" s="128"/>
      <c r="CP919" s="128"/>
      <c r="CQ919" s="128"/>
    </row>
    <row r="920" ht="14.25" customHeight="1" spans="1:95" x14ac:dyDescent="0.25">
      <c r="A920" s="4"/>
      <c r="B920" s="131"/>
      <c r="C920" s="131"/>
      <c r="D920" s="131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  <c r="AB920" s="128"/>
      <c r="AC920" s="128"/>
      <c r="AD920" s="128"/>
      <c r="AE920" s="128"/>
      <c r="AF920" s="128"/>
      <c r="AG920" s="128"/>
      <c r="AH920" s="128"/>
      <c r="AI920" s="128"/>
      <c r="AJ920" s="128"/>
      <c r="AK920" s="128"/>
      <c r="AL920" s="128"/>
      <c r="AM920" s="128"/>
      <c r="AN920" s="128"/>
      <c r="AO920" s="128"/>
      <c r="AP920" s="128"/>
      <c r="AQ920" s="128"/>
      <c r="AR920" s="128"/>
      <c r="AS920" s="128"/>
      <c r="AT920" s="128"/>
      <c r="AU920" s="128"/>
      <c r="AV920" s="128"/>
      <c r="AW920" s="128"/>
      <c r="AX920" s="128"/>
      <c r="AY920" s="128"/>
      <c r="AZ920" s="128"/>
      <c r="BA920" s="128"/>
      <c r="BB920" s="128"/>
      <c r="BC920" s="128"/>
      <c r="BD920" s="128"/>
      <c r="BE920" s="128"/>
      <c r="BF920" s="128"/>
      <c r="BG920" s="128"/>
      <c r="BH920" s="128"/>
      <c r="BI920" s="128"/>
      <c r="BJ920" s="128"/>
      <c r="BK920" s="128"/>
      <c r="BL920" s="128"/>
      <c r="BM920" s="128"/>
      <c r="BN920" s="128"/>
      <c r="BO920" s="128"/>
      <c r="BP920" s="128"/>
      <c r="BQ920" s="128"/>
      <c r="BR920" s="128"/>
      <c r="BS920" s="128"/>
      <c r="BT920" s="128"/>
      <c r="BU920" s="128"/>
      <c r="BV920" s="128"/>
      <c r="BW920" s="128"/>
      <c r="BX920" s="128"/>
      <c r="BY920" s="128"/>
      <c r="BZ920" s="128"/>
      <c r="CA920" s="128"/>
      <c r="CB920" s="128"/>
      <c r="CC920" s="128"/>
      <c r="CD920" s="128"/>
      <c r="CE920" s="128"/>
      <c r="CF920" s="128"/>
      <c r="CG920" s="128"/>
      <c r="CH920" s="128"/>
      <c r="CI920" s="128"/>
      <c r="CJ920" s="128"/>
      <c r="CK920" s="128"/>
      <c r="CL920" s="128"/>
      <c r="CM920" s="128"/>
      <c r="CN920" s="128"/>
      <c r="CO920" s="128"/>
      <c r="CP920" s="128"/>
      <c r="CQ920" s="128"/>
    </row>
    <row r="921" ht="14.25" customHeight="1" spans="1:95" x14ac:dyDescent="0.25">
      <c r="A921" s="4"/>
      <c r="B921" s="131"/>
      <c r="C921" s="131"/>
      <c r="D921" s="131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  <c r="AB921" s="128"/>
      <c r="AC921" s="128"/>
      <c r="AD921" s="128"/>
      <c r="AE921" s="128"/>
      <c r="AF921" s="128"/>
      <c r="AG921" s="128"/>
      <c r="AH921" s="128"/>
      <c r="AI921" s="128"/>
      <c r="AJ921" s="128"/>
      <c r="AK921" s="128"/>
      <c r="AL921" s="128"/>
      <c r="AM921" s="128"/>
      <c r="AN921" s="128"/>
      <c r="AO921" s="128"/>
      <c r="AP921" s="128"/>
      <c r="AQ921" s="128"/>
      <c r="AR921" s="128"/>
      <c r="AS921" s="128"/>
      <c r="AT921" s="128"/>
      <c r="AU921" s="128"/>
      <c r="AV921" s="128"/>
      <c r="AW921" s="128"/>
      <c r="AX921" s="128"/>
      <c r="AY921" s="128"/>
      <c r="AZ921" s="128"/>
      <c r="BA921" s="128"/>
      <c r="BB921" s="128"/>
      <c r="BC921" s="128"/>
      <c r="BD921" s="128"/>
      <c r="BE921" s="128"/>
      <c r="BF921" s="128"/>
      <c r="BG921" s="128"/>
      <c r="BH921" s="128"/>
      <c r="BI921" s="128"/>
      <c r="BJ921" s="128"/>
      <c r="BK921" s="128"/>
      <c r="BL921" s="128"/>
      <c r="BM921" s="128"/>
      <c r="BN921" s="128"/>
      <c r="BO921" s="128"/>
      <c r="BP921" s="128"/>
      <c r="BQ921" s="128"/>
      <c r="BR921" s="128"/>
      <c r="BS921" s="128"/>
      <c r="BT921" s="128"/>
      <c r="BU921" s="128"/>
      <c r="BV921" s="128"/>
      <c r="BW921" s="128"/>
      <c r="BX921" s="128"/>
      <c r="BY921" s="128"/>
      <c r="BZ921" s="128"/>
      <c r="CA921" s="128"/>
      <c r="CB921" s="128"/>
      <c r="CC921" s="128"/>
      <c r="CD921" s="128"/>
      <c r="CE921" s="128"/>
      <c r="CF921" s="128"/>
      <c r="CG921" s="128"/>
      <c r="CH921" s="128"/>
      <c r="CI921" s="128"/>
      <c r="CJ921" s="128"/>
      <c r="CK921" s="128"/>
      <c r="CL921" s="128"/>
      <c r="CM921" s="128"/>
      <c r="CN921" s="128"/>
      <c r="CO921" s="128"/>
      <c r="CP921" s="128"/>
      <c r="CQ921" s="128"/>
    </row>
    <row r="922" ht="14.25" customHeight="1" spans="1:95" x14ac:dyDescent="0.25">
      <c r="A922" s="4"/>
      <c r="B922" s="131"/>
      <c r="C922" s="131"/>
      <c r="D922" s="131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  <c r="AC922" s="128"/>
      <c r="AD922" s="128"/>
      <c r="AE922" s="128"/>
      <c r="AF922" s="128"/>
      <c r="AG922" s="128"/>
      <c r="AH922" s="128"/>
      <c r="AI922" s="128"/>
      <c r="AJ922" s="128"/>
      <c r="AK922" s="128"/>
      <c r="AL922" s="128"/>
      <c r="AM922" s="128"/>
      <c r="AN922" s="128"/>
      <c r="AO922" s="128"/>
      <c r="AP922" s="128"/>
      <c r="AQ922" s="128"/>
      <c r="AR922" s="128"/>
      <c r="AS922" s="128"/>
      <c r="AT922" s="128"/>
      <c r="AU922" s="128"/>
      <c r="AV922" s="128"/>
      <c r="AW922" s="128"/>
      <c r="AX922" s="128"/>
      <c r="AY922" s="128"/>
      <c r="AZ922" s="128"/>
      <c r="BA922" s="128"/>
      <c r="BB922" s="128"/>
      <c r="BC922" s="128"/>
      <c r="BD922" s="128"/>
      <c r="BE922" s="128"/>
      <c r="BF922" s="128"/>
      <c r="BG922" s="128"/>
      <c r="BH922" s="128"/>
      <c r="BI922" s="128"/>
      <c r="BJ922" s="128"/>
      <c r="BK922" s="128"/>
      <c r="BL922" s="128"/>
      <c r="BM922" s="128"/>
      <c r="BN922" s="128"/>
      <c r="BO922" s="128"/>
      <c r="BP922" s="128"/>
      <c r="BQ922" s="128"/>
      <c r="BR922" s="128"/>
      <c r="BS922" s="128"/>
      <c r="BT922" s="128"/>
      <c r="BU922" s="128"/>
      <c r="BV922" s="128"/>
      <c r="BW922" s="128"/>
      <c r="BX922" s="128"/>
      <c r="BY922" s="128"/>
      <c r="BZ922" s="128"/>
      <c r="CA922" s="128"/>
      <c r="CB922" s="128"/>
      <c r="CC922" s="128"/>
      <c r="CD922" s="128"/>
      <c r="CE922" s="128"/>
      <c r="CF922" s="128"/>
      <c r="CG922" s="128"/>
      <c r="CH922" s="128"/>
      <c r="CI922" s="128"/>
      <c r="CJ922" s="128"/>
      <c r="CK922" s="128"/>
      <c r="CL922" s="128"/>
      <c r="CM922" s="128"/>
      <c r="CN922" s="128"/>
      <c r="CO922" s="128"/>
      <c r="CP922" s="128"/>
      <c r="CQ922" s="128"/>
    </row>
    <row r="923" ht="14.25" customHeight="1" spans="1:95" x14ac:dyDescent="0.25">
      <c r="A923" s="4"/>
      <c r="B923" s="131"/>
      <c r="C923" s="131"/>
      <c r="D923" s="131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  <c r="AC923" s="128"/>
      <c r="AD923" s="128"/>
      <c r="AE923" s="128"/>
      <c r="AF923" s="128"/>
      <c r="AG923" s="128"/>
      <c r="AH923" s="128"/>
      <c r="AI923" s="128"/>
      <c r="AJ923" s="128"/>
      <c r="AK923" s="128"/>
      <c r="AL923" s="128"/>
      <c r="AM923" s="128"/>
      <c r="AN923" s="128"/>
      <c r="AO923" s="128"/>
      <c r="AP923" s="128"/>
      <c r="AQ923" s="128"/>
      <c r="AR923" s="128"/>
      <c r="AS923" s="128"/>
      <c r="AT923" s="128"/>
      <c r="AU923" s="128"/>
      <c r="AV923" s="128"/>
      <c r="AW923" s="128"/>
      <c r="AX923" s="128"/>
      <c r="AY923" s="128"/>
      <c r="AZ923" s="128"/>
      <c r="BA923" s="128"/>
      <c r="BB923" s="128"/>
      <c r="BC923" s="128"/>
      <c r="BD923" s="128"/>
      <c r="BE923" s="128"/>
      <c r="BF923" s="128"/>
      <c r="BG923" s="128"/>
      <c r="BH923" s="128"/>
      <c r="BI923" s="128"/>
      <c r="BJ923" s="128"/>
      <c r="BK923" s="128"/>
      <c r="BL923" s="128"/>
      <c r="BM923" s="128"/>
      <c r="BN923" s="128"/>
      <c r="BO923" s="128"/>
      <c r="BP923" s="128"/>
      <c r="BQ923" s="128"/>
      <c r="BR923" s="128"/>
      <c r="BS923" s="128"/>
      <c r="BT923" s="128"/>
      <c r="BU923" s="128"/>
      <c r="BV923" s="128"/>
      <c r="BW923" s="128"/>
      <c r="BX923" s="128"/>
      <c r="BY923" s="128"/>
      <c r="BZ923" s="128"/>
      <c r="CA923" s="128"/>
      <c r="CB923" s="128"/>
      <c r="CC923" s="128"/>
      <c r="CD923" s="128"/>
      <c r="CE923" s="128"/>
      <c r="CF923" s="128"/>
      <c r="CG923" s="128"/>
      <c r="CH923" s="128"/>
      <c r="CI923" s="128"/>
      <c r="CJ923" s="128"/>
      <c r="CK923" s="128"/>
      <c r="CL923" s="128"/>
      <c r="CM923" s="128"/>
      <c r="CN923" s="128"/>
      <c r="CO923" s="128"/>
      <c r="CP923" s="128"/>
      <c r="CQ923" s="128"/>
    </row>
    <row r="924" ht="14.25" customHeight="1" spans="1:95" x14ac:dyDescent="0.25">
      <c r="A924" s="4"/>
      <c r="B924" s="131"/>
      <c r="C924" s="131"/>
      <c r="D924" s="131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  <c r="AC924" s="128"/>
      <c r="AD924" s="128"/>
      <c r="AE924" s="128"/>
      <c r="AF924" s="128"/>
      <c r="AG924" s="128"/>
      <c r="AH924" s="128"/>
      <c r="AI924" s="128"/>
      <c r="AJ924" s="128"/>
      <c r="AK924" s="128"/>
      <c r="AL924" s="128"/>
      <c r="AM924" s="128"/>
      <c r="AN924" s="128"/>
      <c r="AO924" s="128"/>
      <c r="AP924" s="128"/>
      <c r="AQ924" s="128"/>
      <c r="AR924" s="128"/>
      <c r="AS924" s="128"/>
      <c r="AT924" s="128"/>
      <c r="AU924" s="128"/>
      <c r="AV924" s="128"/>
      <c r="AW924" s="128"/>
      <c r="AX924" s="128"/>
      <c r="AY924" s="128"/>
      <c r="AZ924" s="128"/>
      <c r="BA924" s="128"/>
      <c r="BB924" s="128"/>
      <c r="BC924" s="128"/>
      <c r="BD924" s="128"/>
      <c r="BE924" s="128"/>
      <c r="BF924" s="128"/>
      <c r="BG924" s="128"/>
      <c r="BH924" s="128"/>
      <c r="BI924" s="128"/>
      <c r="BJ924" s="128"/>
      <c r="BK924" s="128"/>
      <c r="BL924" s="128"/>
      <c r="BM924" s="128"/>
      <c r="BN924" s="128"/>
      <c r="BO924" s="128"/>
      <c r="BP924" s="128"/>
      <c r="BQ924" s="128"/>
      <c r="BR924" s="128"/>
      <c r="BS924" s="128"/>
      <c r="BT924" s="128"/>
      <c r="BU924" s="128"/>
      <c r="BV924" s="128"/>
      <c r="BW924" s="128"/>
      <c r="BX924" s="128"/>
      <c r="BY924" s="128"/>
      <c r="BZ924" s="128"/>
      <c r="CA924" s="128"/>
      <c r="CB924" s="128"/>
      <c r="CC924" s="128"/>
      <c r="CD924" s="128"/>
      <c r="CE924" s="128"/>
      <c r="CF924" s="128"/>
      <c r="CG924" s="128"/>
      <c r="CH924" s="128"/>
      <c r="CI924" s="128"/>
      <c r="CJ924" s="128"/>
      <c r="CK924" s="128"/>
      <c r="CL924" s="128"/>
      <c r="CM924" s="128"/>
      <c r="CN924" s="128"/>
      <c r="CO924" s="128"/>
      <c r="CP924" s="128"/>
      <c r="CQ924" s="128"/>
    </row>
    <row r="925" ht="14.25" customHeight="1" spans="1:95" x14ac:dyDescent="0.25">
      <c r="A925" s="4"/>
      <c r="B925" s="131"/>
      <c r="C925" s="131"/>
      <c r="D925" s="131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  <c r="AB925" s="128"/>
      <c r="AC925" s="128"/>
      <c r="AD925" s="128"/>
      <c r="AE925" s="128"/>
      <c r="AF925" s="128"/>
      <c r="AG925" s="128"/>
      <c r="AH925" s="128"/>
      <c r="AI925" s="128"/>
      <c r="AJ925" s="128"/>
      <c r="AK925" s="128"/>
      <c r="AL925" s="128"/>
      <c r="AM925" s="128"/>
      <c r="AN925" s="128"/>
      <c r="AO925" s="128"/>
      <c r="AP925" s="128"/>
      <c r="AQ925" s="128"/>
      <c r="AR925" s="128"/>
      <c r="AS925" s="128"/>
      <c r="AT925" s="128"/>
      <c r="AU925" s="128"/>
      <c r="AV925" s="128"/>
      <c r="AW925" s="128"/>
      <c r="AX925" s="128"/>
      <c r="AY925" s="128"/>
      <c r="AZ925" s="128"/>
      <c r="BA925" s="128"/>
      <c r="BB925" s="128"/>
      <c r="BC925" s="128"/>
      <c r="BD925" s="128"/>
      <c r="BE925" s="128"/>
      <c r="BF925" s="128"/>
      <c r="BG925" s="128"/>
      <c r="BH925" s="128"/>
      <c r="BI925" s="128"/>
      <c r="BJ925" s="128"/>
      <c r="BK925" s="128"/>
      <c r="BL925" s="128"/>
      <c r="BM925" s="128"/>
      <c r="BN925" s="128"/>
      <c r="BO925" s="128"/>
      <c r="BP925" s="128"/>
      <c r="BQ925" s="128"/>
      <c r="BR925" s="128"/>
      <c r="BS925" s="128"/>
      <c r="BT925" s="128"/>
      <c r="BU925" s="128"/>
      <c r="BV925" s="128"/>
      <c r="BW925" s="128"/>
      <c r="BX925" s="128"/>
      <c r="BY925" s="128"/>
      <c r="BZ925" s="128"/>
      <c r="CA925" s="128"/>
      <c r="CB925" s="128"/>
      <c r="CC925" s="128"/>
      <c r="CD925" s="128"/>
      <c r="CE925" s="128"/>
      <c r="CF925" s="128"/>
      <c r="CG925" s="128"/>
      <c r="CH925" s="128"/>
      <c r="CI925" s="128"/>
      <c r="CJ925" s="128"/>
      <c r="CK925" s="128"/>
      <c r="CL925" s="128"/>
      <c r="CM925" s="128"/>
      <c r="CN925" s="128"/>
      <c r="CO925" s="128"/>
      <c r="CP925" s="128"/>
      <c r="CQ925" s="128"/>
    </row>
    <row r="926" ht="14.25" customHeight="1" spans="1:95" x14ac:dyDescent="0.25">
      <c r="A926" s="4"/>
      <c r="B926" s="131"/>
      <c r="C926" s="131"/>
      <c r="D926" s="131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  <c r="AB926" s="128"/>
      <c r="AC926" s="128"/>
      <c r="AD926" s="128"/>
      <c r="AE926" s="128"/>
      <c r="AF926" s="128"/>
      <c r="AG926" s="128"/>
      <c r="AH926" s="128"/>
      <c r="AI926" s="128"/>
      <c r="AJ926" s="128"/>
      <c r="AK926" s="128"/>
      <c r="AL926" s="128"/>
      <c r="AM926" s="128"/>
      <c r="AN926" s="128"/>
      <c r="AO926" s="128"/>
      <c r="AP926" s="128"/>
      <c r="AQ926" s="128"/>
      <c r="AR926" s="128"/>
      <c r="AS926" s="128"/>
      <c r="AT926" s="128"/>
      <c r="AU926" s="128"/>
      <c r="AV926" s="128"/>
      <c r="AW926" s="128"/>
      <c r="AX926" s="128"/>
      <c r="AY926" s="128"/>
      <c r="AZ926" s="128"/>
      <c r="BA926" s="128"/>
      <c r="BB926" s="128"/>
      <c r="BC926" s="128"/>
      <c r="BD926" s="128"/>
      <c r="BE926" s="128"/>
      <c r="BF926" s="128"/>
      <c r="BG926" s="128"/>
      <c r="BH926" s="128"/>
      <c r="BI926" s="128"/>
      <c r="BJ926" s="128"/>
      <c r="BK926" s="128"/>
      <c r="BL926" s="128"/>
      <c r="BM926" s="128"/>
      <c r="BN926" s="128"/>
      <c r="BO926" s="128"/>
      <c r="BP926" s="128"/>
      <c r="BQ926" s="128"/>
      <c r="BR926" s="128"/>
      <c r="BS926" s="128"/>
      <c r="BT926" s="128"/>
      <c r="BU926" s="128"/>
      <c r="BV926" s="128"/>
      <c r="BW926" s="128"/>
      <c r="BX926" s="128"/>
      <c r="BY926" s="128"/>
      <c r="BZ926" s="128"/>
      <c r="CA926" s="128"/>
      <c r="CB926" s="128"/>
      <c r="CC926" s="128"/>
      <c r="CD926" s="128"/>
      <c r="CE926" s="128"/>
      <c r="CF926" s="128"/>
      <c r="CG926" s="128"/>
      <c r="CH926" s="128"/>
      <c r="CI926" s="128"/>
      <c r="CJ926" s="128"/>
      <c r="CK926" s="128"/>
      <c r="CL926" s="128"/>
      <c r="CM926" s="128"/>
      <c r="CN926" s="128"/>
      <c r="CO926" s="128"/>
      <c r="CP926" s="128"/>
      <c r="CQ926" s="128"/>
    </row>
    <row r="927" ht="14.25" customHeight="1" spans="1:95" x14ac:dyDescent="0.25">
      <c r="A927" s="4"/>
      <c r="B927" s="131"/>
      <c r="C927" s="131"/>
      <c r="D927" s="131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  <c r="AB927" s="128"/>
      <c r="AC927" s="128"/>
      <c r="AD927" s="128"/>
      <c r="AE927" s="128"/>
      <c r="AF927" s="128"/>
      <c r="AG927" s="128"/>
      <c r="AH927" s="128"/>
      <c r="AI927" s="128"/>
      <c r="AJ927" s="128"/>
      <c r="AK927" s="128"/>
      <c r="AL927" s="128"/>
      <c r="AM927" s="128"/>
      <c r="AN927" s="128"/>
      <c r="AO927" s="128"/>
      <c r="AP927" s="128"/>
      <c r="AQ927" s="128"/>
      <c r="AR927" s="128"/>
      <c r="AS927" s="128"/>
      <c r="AT927" s="128"/>
      <c r="AU927" s="128"/>
      <c r="AV927" s="128"/>
      <c r="AW927" s="128"/>
      <c r="AX927" s="128"/>
      <c r="AY927" s="128"/>
      <c r="AZ927" s="128"/>
      <c r="BA927" s="128"/>
      <c r="BB927" s="128"/>
      <c r="BC927" s="128"/>
      <c r="BD927" s="128"/>
      <c r="BE927" s="128"/>
      <c r="BF927" s="128"/>
      <c r="BG927" s="128"/>
      <c r="BH927" s="128"/>
      <c r="BI927" s="128"/>
      <c r="BJ927" s="128"/>
      <c r="BK927" s="128"/>
      <c r="BL927" s="128"/>
      <c r="BM927" s="128"/>
      <c r="BN927" s="128"/>
      <c r="BO927" s="128"/>
      <c r="BP927" s="128"/>
      <c r="BQ927" s="128"/>
      <c r="BR927" s="128"/>
      <c r="BS927" s="128"/>
      <c r="BT927" s="128"/>
      <c r="BU927" s="128"/>
      <c r="BV927" s="128"/>
      <c r="BW927" s="128"/>
      <c r="BX927" s="128"/>
      <c r="BY927" s="128"/>
      <c r="BZ927" s="128"/>
      <c r="CA927" s="128"/>
      <c r="CB927" s="128"/>
      <c r="CC927" s="128"/>
      <c r="CD927" s="128"/>
      <c r="CE927" s="128"/>
      <c r="CF927" s="128"/>
      <c r="CG927" s="128"/>
      <c r="CH927" s="128"/>
      <c r="CI927" s="128"/>
      <c r="CJ927" s="128"/>
      <c r="CK927" s="128"/>
      <c r="CL927" s="128"/>
      <c r="CM927" s="128"/>
      <c r="CN927" s="128"/>
      <c r="CO927" s="128"/>
      <c r="CP927" s="128"/>
      <c r="CQ927" s="128"/>
    </row>
    <row r="928" ht="14.25" customHeight="1" spans="1:95" x14ac:dyDescent="0.25">
      <c r="A928" s="4"/>
      <c r="B928" s="131"/>
      <c r="C928" s="131"/>
      <c r="D928" s="131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  <c r="AC928" s="128"/>
      <c r="AD928" s="128"/>
      <c r="AE928" s="128"/>
      <c r="AF928" s="128"/>
      <c r="AG928" s="128"/>
      <c r="AH928" s="128"/>
      <c r="AI928" s="128"/>
      <c r="AJ928" s="128"/>
      <c r="AK928" s="128"/>
      <c r="AL928" s="128"/>
      <c r="AM928" s="128"/>
      <c r="AN928" s="128"/>
      <c r="AO928" s="128"/>
      <c r="AP928" s="128"/>
      <c r="AQ928" s="128"/>
      <c r="AR928" s="128"/>
      <c r="AS928" s="128"/>
      <c r="AT928" s="128"/>
      <c r="AU928" s="128"/>
      <c r="AV928" s="128"/>
      <c r="AW928" s="128"/>
      <c r="AX928" s="128"/>
      <c r="AY928" s="128"/>
      <c r="AZ928" s="128"/>
      <c r="BA928" s="128"/>
      <c r="BB928" s="128"/>
      <c r="BC928" s="128"/>
      <c r="BD928" s="128"/>
      <c r="BE928" s="128"/>
      <c r="BF928" s="128"/>
      <c r="BG928" s="128"/>
      <c r="BH928" s="128"/>
      <c r="BI928" s="128"/>
      <c r="BJ928" s="128"/>
      <c r="BK928" s="128"/>
      <c r="BL928" s="128"/>
      <c r="BM928" s="128"/>
      <c r="BN928" s="128"/>
      <c r="BO928" s="128"/>
      <c r="BP928" s="128"/>
      <c r="BQ928" s="128"/>
      <c r="BR928" s="128"/>
      <c r="BS928" s="128"/>
      <c r="BT928" s="128"/>
      <c r="BU928" s="128"/>
      <c r="BV928" s="128"/>
      <c r="BW928" s="128"/>
      <c r="BX928" s="128"/>
      <c r="BY928" s="128"/>
      <c r="BZ928" s="128"/>
      <c r="CA928" s="128"/>
      <c r="CB928" s="128"/>
      <c r="CC928" s="128"/>
      <c r="CD928" s="128"/>
      <c r="CE928" s="128"/>
      <c r="CF928" s="128"/>
      <c r="CG928" s="128"/>
      <c r="CH928" s="128"/>
      <c r="CI928" s="128"/>
      <c r="CJ928" s="128"/>
      <c r="CK928" s="128"/>
      <c r="CL928" s="128"/>
      <c r="CM928" s="128"/>
      <c r="CN928" s="128"/>
      <c r="CO928" s="128"/>
      <c r="CP928" s="128"/>
      <c r="CQ928" s="128"/>
    </row>
    <row r="929" ht="14.25" customHeight="1" spans="1:95" x14ac:dyDescent="0.25">
      <c r="A929" s="4"/>
      <c r="B929" s="131"/>
      <c r="C929" s="131"/>
      <c r="D929" s="131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  <c r="AC929" s="128"/>
      <c r="AD929" s="128"/>
      <c r="AE929" s="128"/>
      <c r="AF929" s="128"/>
      <c r="AG929" s="128"/>
      <c r="AH929" s="128"/>
      <c r="AI929" s="128"/>
      <c r="AJ929" s="128"/>
      <c r="AK929" s="128"/>
      <c r="AL929" s="128"/>
      <c r="AM929" s="128"/>
      <c r="AN929" s="128"/>
      <c r="AO929" s="128"/>
      <c r="AP929" s="128"/>
      <c r="AQ929" s="128"/>
      <c r="AR929" s="128"/>
      <c r="AS929" s="128"/>
      <c r="AT929" s="128"/>
      <c r="AU929" s="128"/>
      <c r="AV929" s="128"/>
      <c r="AW929" s="128"/>
      <c r="AX929" s="128"/>
      <c r="AY929" s="128"/>
      <c r="AZ929" s="128"/>
      <c r="BA929" s="128"/>
      <c r="BB929" s="128"/>
      <c r="BC929" s="128"/>
      <c r="BD929" s="128"/>
      <c r="BE929" s="128"/>
      <c r="BF929" s="128"/>
      <c r="BG929" s="128"/>
      <c r="BH929" s="128"/>
      <c r="BI929" s="128"/>
      <c r="BJ929" s="128"/>
      <c r="BK929" s="128"/>
      <c r="BL929" s="128"/>
      <c r="BM929" s="128"/>
      <c r="BN929" s="128"/>
      <c r="BO929" s="128"/>
      <c r="BP929" s="128"/>
      <c r="BQ929" s="128"/>
      <c r="BR929" s="128"/>
      <c r="BS929" s="128"/>
      <c r="BT929" s="128"/>
      <c r="BU929" s="128"/>
      <c r="BV929" s="128"/>
      <c r="BW929" s="128"/>
      <c r="BX929" s="128"/>
      <c r="BY929" s="128"/>
      <c r="BZ929" s="128"/>
      <c r="CA929" s="128"/>
      <c r="CB929" s="128"/>
      <c r="CC929" s="128"/>
      <c r="CD929" s="128"/>
      <c r="CE929" s="128"/>
      <c r="CF929" s="128"/>
      <c r="CG929" s="128"/>
      <c r="CH929" s="128"/>
      <c r="CI929" s="128"/>
      <c r="CJ929" s="128"/>
      <c r="CK929" s="128"/>
      <c r="CL929" s="128"/>
      <c r="CM929" s="128"/>
      <c r="CN929" s="128"/>
      <c r="CO929" s="128"/>
      <c r="CP929" s="128"/>
      <c r="CQ929" s="128"/>
    </row>
    <row r="930" ht="14.25" customHeight="1" spans="1:95" x14ac:dyDescent="0.25">
      <c r="A930" s="4"/>
      <c r="B930" s="131"/>
      <c r="C930" s="131"/>
      <c r="D930" s="131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  <c r="AC930" s="128"/>
      <c r="AD930" s="128"/>
      <c r="AE930" s="128"/>
      <c r="AF930" s="128"/>
      <c r="AG930" s="128"/>
      <c r="AH930" s="128"/>
      <c r="AI930" s="128"/>
      <c r="AJ930" s="128"/>
      <c r="AK930" s="128"/>
      <c r="AL930" s="128"/>
      <c r="AM930" s="128"/>
      <c r="AN930" s="128"/>
      <c r="AO930" s="128"/>
      <c r="AP930" s="128"/>
      <c r="AQ930" s="128"/>
      <c r="AR930" s="128"/>
      <c r="AS930" s="128"/>
      <c r="AT930" s="128"/>
      <c r="AU930" s="128"/>
      <c r="AV930" s="128"/>
      <c r="AW930" s="128"/>
      <c r="AX930" s="128"/>
      <c r="AY930" s="128"/>
      <c r="AZ930" s="128"/>
      <c r="BA930" s="128"/>
      <c r="BB930" s="128"/>
      <c r="BC930" s="128"/>
      <c r="BD930" s="128"/>
      <c r="BE930" s="128"/>
      <c r="BF930" s="128"/>
      <c r="BG930" s="128"/>
      <c r="BH930" s="128"/>
      <c r="BI930" s="128"/>
      <c r="BJ930" s="128"/>
      <c r="BK930" s="128"/>
      <c r="BL930" s="128"/>
      <c r="BM930" s="128"/>
      <c r="BN930" s="128"/>
      <c r="BO930" s="128"/>
      <c r="BP930" s="128"/>
      <c r="BQ930" s="128"/>
      <c r="BR930" s="128"/>
      <c r="BS930" s="128"/>
      <c r="BT930" s="128"/>
      <c r="BU930" s="128"/>
      <c r="BV930" s="128"/>
      <c r="BW930" s="128"/>
      <c r="BX930" s="128"/>
      <c r="BY930" s="128"/>
      <c r="BZ930" s="128"/>
      <c r="CA930" s="128"/>
      <c r="CB930" s="128"/>
      <c r="CC930" s="128"/>
      <c r="CD930" s="128"/>
      <c r="CE930" s="128"/>
      <c r="CF930" s="128"/>
      <c r="CG930" s="128"/>
      <c r="CH930" s="128"/>
      <c r="CI930" s="128"/>
      <c r="CJ930" s="128"/>
      <c r="CK930" s="128"/>
      <c r="CL930" s="128"/>
      <c r="CM930" s="128"/>
      <c r="CN930" s="128"/>
      <c r="CO930" s="128"/>
      <c r="CP930" s="128"/>
      <c r="CQ930" s="128"/>
    </row>
    <row r="931" ht="14.25" customHeight="1" spans="1:95" x14ac:dyDescent="0.25">
      <c r="A931" s="4"/>
      <c r="B931" s="131"/>
      <c r="C931" s="131"/>
      <c r="D931" s="131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  <c r="AC931" s="128"/>
      <c r="AD931" s="128"/>
      <c r="AE931" s="128"/>
      <c r="AF931" s="128"/>
      <c r="AG931" s="128"/>
      <c r="AH931" s="128"/>
      <c r="AI931" s="128"/>
      <c r="AJ931" s="128"/>
      <c r="AK931" s="128"/>
      <c r="AL931" s="128"/>
      <c r="AM931" s="128"/>
      <c r="AN931" s="128"/>
      <c r="AO931" s="128"/>
      <c r="AP931" s="128"/>
      <c r="AQ931" s="128"/>
      <c r="AR931" s="128"/>
      <c r="AS931" s="128"/>
      <c r="AT931" s="128"/>
      <c r="AU931" s="128"/>
      <c r="AV931" s="128"/>
      <c r="AW931" s="128"/>
      <c r="AX931" s="128"/>
      <c r="AY931" s="128"/>
      <c r="AZ931" s="128"/>
      <c r="BA931" s="128"/>
      <c r="BB931" s="128"/>
      <c r="BC931" s="128"/>
      <c r="BD931" s="128"/>
      <c r="BE931" s="128"/>
      <c r="BF931" s="128"/>
      <c r="BG931" s="128"/>
      <c r="BH931" s="128"/>
      <c r="BI931" s="128"/>
      <c r="BJ931" s="128"/>
      <c r="BK931" s="128"/>
      <c r="BL931" s="128"/>
      <c r="BM931" s="128"/>
      <c r="BN931" s="128"/>
      <c r="BO931" s="128"/>
      <c r="BP931" s="128"/>
      <c r="BQ931" s="128"/>
      <c r="BR931" s="128"/>
      <c r="BS931" s="128"/>
      <c r="BT931" s="128"/>
      <c r="BU931" s="128"/>
      <c r="BV931" s="128"/>
      <c r="BW931" s="128"/>
      <c r="BX931" s="128"/>
      <c r="BY931" s="128"/>
      <c r="BZ931" s="128"/>
      <c r="CA931" s="128"/>
      <c r="CB931" s="128"/>
      <c r="CC931" s="128"/>
      <c r="CD931" s="128"/>
      <c r="CE931" s="128"/>
      <c r="CF931" s="128"/>
      <c r="CG931" s="128"/>
      <c r="CH931" s="128"/>
      <c r="CI931" s="128"/>
      <c r="CJ931" s="128"/>
      <c r="CK931" s="128"/>
      <c r="CL931" s="128"/>
      <c r="CM931" s="128"/>
      <c r="CN931" s="128"/>
      <c r="CO931" s="128"/>
      <c r="CP931" s="128"/>
      <c r="CQ931" s="128"/>
    </row>
    <row r="932" ht="14.25" customHeight="1" spans="1:95" x14ac:dyDescent="0.25">
      <c r="A932" s="4"/>
      <c r="B932" s="131"/>
      <c r="C932" s="131"/>
      <c r="D932" s="131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  <c r="AD932" s="128"/>
      <c r="AE932" s="128"/>
      <c r="AF932" s="128"/>
      <c r="AG932" s="128"/>
      <c r="AH932" s="128"/>
      <c r="AI932" s="128"/>
      <c r="AJ932" s="128"/>
      <c r="AK932" s="128"/>
      <c r="AL932" s="128"/>
      <c r="AM932" s="128"/>
      <c r="AN932" s="128"/>
      <c r="AO932" s="128"/>
      <c r="AP932" s="128"/>
      <c r="AQ932" s="128"/>
      <c r="AR932" s="128"/>
      <c r="AS932" s="128"/>
      <c r="AT932" s="128"/>
      <c r="AU932" s="128"/>
      <c r="AV932" s="128"/>
      <c r="AW932" s="128"/>
      <c r="AX932" s="128"/>
      <c r="AY932" s="128"/>
      <c r="AZ932" s="128"/>
      <c r="BA932" s="128"/>
      <c r="BB932" s="128"/>
      <c r="BC932" s="128"/>
      <c r="BD932" s="128"/>
      <c r="BE932" s="128"/>
      <c r="BF932" s="128"/>
      <c r="BG932" s="128"/>
      <c r="BH932" s="128"/>
      <c r="BI932" s="128"/>
      <c r="BJ932" s="128"/>
      <c r="BK932" s="128"/>
      <c r="BL932" s="128"/>
      <c r="BM932" s="128"/>
      <c r="BN932" s="128"/>
      <c r="BO932" s="128"/>
      <c r="BP932" s="128"/>
      <c r="BQ932" s="128"/>
      <c r="BR932" s="128"/>
      <c r="BS932" s="128"/>
      <c r="BT932" s="128"/>
      <c r="BU932" s="128"/>
      <c r="BV932" s="128"/>
      <c r="BW932" s="128"/>
      <c r="BX932" s="128"/>
      <c r="BY932" s="128"/>
      <c r="BZ932" s="128"/>
      <c r="CA932" s="128"/>
      <c r="CB932" s="128"/>
      <c r="CC932" s="128"/>
      <c r="CD932" s="128"/>
      <c r="CE932" s="128"/>
      <c r="CF932" s="128"/>
      <c r="CG932" s="128"/>
      <c r="CH932" s="128"/>
      <c r="CI932" s="128"/>
      <c r="CJ932" s="128"/>
      <c r="CK932" s="128"/>
      <c r="CL932" s="128"/>
      <c r="CM932" s="128"/>
      <c r="CN932" s="128"/>
      <c r="CO932" s="128"/>
      <c r="CP932" s="128"/>
      <c r="CQ932" s="128"/>
    </row>
    <row r="933" ht="14.25" customHeight="1" spans="1:95" x14ac:dyDescent="0.25">
      <c r="A933" s="4"/>
      <c r="B933" s="131"/>
      <c r="C933" s="131"/>
      <c r="D933" s="131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  <c r="AC933" s="128"/>
      <c r="AD933" s="128"/>
      <c r="AE933" s="128"/>
      <c r="AF933" s="128"/>
      <c r="AG933" s="128"/>
      <c r="AH933" s="128"/>
      <c r="AI933" s="128"/>
      <c r="AJ933" s="128"/>
      <c r="AK933" s="128"/>
      <c r="AL933" s="128"/>
      <c r="AM933" s="128"/>
      <c r="AN933" s="128"/>
      <c r="AO933" s="128"/>
      <c r="AP933" s="128"/>
      <c r="AQ933" s="128"/>
      <c r="AR933" s="128"/>
      <c r="AS933" s="128"/>
      <c r="AT933" s="128"/>
      <c r="AU933" s="128"/>
      <c r="AV933" s="128"/>
      <c r="AW933" s="128"/>
      <c r="AX933" s="128"/>
      <c r="AY933" s="128"/>
      <c r="AZ933" s="128"/>
      <c r="BA933" s="128"/>
      <c r="BB933" s="128"/>
      <c r="BC933" s="128"/>
      <c r="BD933" s="128"/>
      <c r="BE933" s="128"/>
      <c r="BF933" s="128"/>
      <c r="BG933" s="128"/>
      <c r="BH933" s="128"/>
      <c r="BI933" s="128"/>
      <c r="BJ933" s="128"/>
      <c r="BK933" s="128"/>
      <c r="BL933" s="128"/>
      <c r="BM933" s="128"/>
      <c r="BN933" s="128"/>
      <c r="BO933" s="128"/>
      <c r="BP933" s="128"/>
      <c r="BQ933" s="128"/>
      <c r="BR933" s="128"/>
      <c r="BS933" s="128"/>
      <c r="BT933" s="128"/>
      <c r="BU933" s="128"/>
      <c r="BV933" s="128"/>
      <c r="BW933" s="128"/>
      <c r="BX933" s="128"/>
      <c r="BY933" s="128"/>
      <c r="BZ933" s="128"/>
      <c r="CA933" s="128"/>
      <c r="CB933" s="128"/>
      <c r="CC933" s="128"/>
      <c r="CD933" s="128"/>
      <c r="CE933" s="128"/>
      <c r="CF933" s="128"/>
      <c r="CG933" s="128"/>
      <c r="CH933" s="128"/>
      <c r="CI933" s="128"/>
      <c r="CJ933" s="128"/>
      <c r="CK933" s="128"/>
      <c r="CL933" s="128"/>
      <c r="CM933" s="128"/>
      <c r="CN933" s="128"/>
      <c r="CO933" s="128"/>
      <c r="CP933" s="128"/>
      <c r="CQ933" s="128"/>
    </row>
    <row r="934" ht="14.25" customHeight="1" spans="1:95" x14ac:dyDescent="0.25">
      <c r="A934" s="4"/>
      <c r="B934" s="131"/>
      <c r="C934" s="131"/>
      <c r="D934" s="131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  <c r="AD934" s="128"/>
      <c r="AE934" s="128"/>
      <c r="AF934" s="128"/>
      <c r="AG934" s="128"/>
      <c r="AH934" s="128"/>
      <c r="AI934" s="128"/>
      <c r="AJ934" s="128"/>
      <c r="AK934" s="128"/>
      <c r="AL934" s="128"/>
      <c r="AM934" s="128"/>
      <c r="AN934" s="128"/>
      <c r="AO934" s="128"/>
      <c r="AP934" s="128"/>
      <c r="AQ934" s="128"/>
      <c r="AR934" s="128"/>
      <c r="AS934" s="128"/>
      <c r="AT934" s="128"/>
      <c r="AU934" s="128"/>
      <c r="AV934" s="128"/>
      <c r="AW934" s="128"/>
      <c r="AX934" s="128"/>
      <c r="AY934" s="128"/>
      <c r="AZ934" s="128"/>
      <c r="BA934" s="128"/>
      <c r="BB934" s="128"/>
      <c r="BC934" s="128"/>
      <c r="BD934" s="128"/>
      <c r="BE934" s="128"/>
      <c r="BF934" s="128"/>
      <c r="BG934" s="128"/>
      <c r="BH934" s="128"/>
      <c r="BI934" s="128"/>
      <c r="BJ934" s="128"/>
      <c r="BK934" s="128"/>
      <c r="BL934" s="128"/>
      <c r="BM934" s="128"/>
      <c r="BN934" s="128"/>
      <c r="BO934" s="128"/>
      <c r="BP934" s="128"/>
      <c r="BQ934" s="128"/>
      <c r="BR934" s="128"/>
      <c r="BS934" s="128"/>
      <c r="BT934" s="128"/>
      <c r="BU934" s="128"/>
      <c r="BV934" s="128"/>
      <c r="BW934" s="128"/>
      <c r="BX934" s="128"/>
      <c r="BY934" s="128"/>
      <c r="BZ934" s="128"/>
      <c r="CA934" s="128"/>
      <c r="CB934" s="128"/>
      <c r="CC934" s="128"/>
      <c r="CD934" s="128"/>
      <c r="CE934" s="128"/>
      <c r="CF934" s="128"/>
      <c r="CG934" s="128"/>
      <c r="CH934" s="128"/>
      <c r="CI934" s="128"/>
      <c r="CJ934" s="128"/>
      <c r="CK934" s="128"/>
      <c r="CL934" s="128"/>
      <c r="CM934" s="128"/>
      <c r="CN934" s="128"/>
      <c r="CO934" s="128"/>
      <c r="CP934" s="128"/>
      <c r="CQ934" s="128"/>
    </row>
    <row r="935" ht="14.25" customHeight="1" spans="1:95" x14ac:dyDescent="0.25">
      <c r="A935" s="4"/>
      <c r="B935" s="131"/>
      <c r="C935" s="131"/>
      <c r="D935" s="131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  <c r="AD935" s="128"/>
      <c r="AE935" s="128"/>
      <c r="AF935" s="128"/>
      <c r="AG935" s="128"/>
      <c r="AH935" s="128"/>
      <c r="AI935" s="128"/>
      <c r="AJ935" s="128"/>
      <c r="AK935" s="128"/>
      <c r="AL935" s="128"/>
      <c r="AM935" s="128"/>
      <c r="AN935" s="128"/>
      <c r="AO935" s="128"/>
      <c r="AP935" s="128"/>
      <c r="AQ935" s="128"/>
      <c r="AR935" s="128"/>
      <c r="AS935" s="128"/>
      <c r="AT935" s="128"/>
      <c r="AU935" s="128"/>
      <c r="AV935" s="128"/>
      <c r="AW935" s="128"/>
      <c r="AX935" s="128"/>
      <c r="AY935" s="128"/>
      <c r="AZ935" s="128"/>
      <c r="BA935" s="128"/>
      <c r="BB935" s="128"/>
      <c r="BC935" s="128"/>
      <c r="BD935" s="128"/>
      <c r="BE935" s="128"/>
      <c r="BF935" s="128"/>
      <c r="BG935" s="128"/>
      <c r="BH935" s="128"/>
      <c r="BI935" s="128"/>
      <c r="BJ935" s="128"/>
      <c r="BK935" s="128"/>
      <c r="BL935" s="128"/>
      <c r="BM935" s="128"/>
      <c r="BN935" s="128"/>
      <c r="BO935" s="128"/>
      <c r="BP935" s="128"/>
      <c r="BQ935" s="128"/>
      <c r="BR935" s="128"/>
      <c r="BS935" s="128"/>
      <c r="BT935" s="128"/>
      <c r="BU935" s="128"/>
      <c r="BV935" s="128"/>
      <c r="BW935" s="128"/>
      <c r="BX935" s="128"/>
      <c r="BY935" s="128"/>
      <c r="BZ935" s="128"/>
      <c r="CA935" s="128"/>
      <c r="CB935" s="128"/>
      <c r="CC935" s="128"/>
      <c r="CD935" s="128"/>
      <c r="CE935" s="128"/>
      <c r="CF935" s="128"/>
      <c r="CG935" s="128"/>
      <c r="CH935" s="128"/>
      <c r="CI935" s="128"/>
      <c r="CJ935" s="128"/>
      <c r="CK935" s="128"/>
      <c r="CL935" s="128"/>
      <c r="CM935" s="128"/>
      <c r="CN935" s="128"/>
      <c r="CO935" s="128"/>
      <c r="CP935" s="128"/>
      <c r="CQ935" s="128"/>
    </row>
    <row r="936" ht="14.25" customHeight="1" spans="1:95" x14ac:dyDescent="0.25">
      <c r="A936" s="4"/>
      <c r="B936" s="131"/>
      <c r="C936" s="131"/>
      <c r="D936" s="131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  <c r="AD936" s="128"/>
      <c r="AE936" s="128"/>
      <c r="AF936" s="128"/>
      <c r="AG936" s="128"/>
      <c r="AH936" s="128"/>
      <c r="AI936" s="128"/>
      <c r="AJ936" s="128"/>
      <c r="AK936" s="128"/>
      <c r="AL936" s="128"/>
      <c r="AM936" s="128"/>
      <c r="AN936" s="128"/>
      <c r="AO936" s="128"/>
      <c r="AP936" s="128"/>
      <c r="AQ936" s="128"/>
      <c r="AR936" s="128"/>
      <c r="AS936" s="128"/>
      <c r="AT936" s="128"/>
      <c r="AU936" s="128"/>
      <c r="AV936" s="128"/>
      <c r="AW936" s="128"/>
      <c r="AX936" s="128"/>
      <c r="AY936" s="128"/>
      <c r="AZ936" s="128"/>
      <c r="BA936" s="128"/>
      <c r="BB936" s="128"/>
      <c r="BC936" s="128"/>
      <c r="BD936" s="128"/>
      <c r="BE936" s="128"/>
      <c r="BF936" s="128"/>
      <c r="BG936" s="128"/>
      <c r="BH936" s="128"/>
      <c r="BI936" s="128"/>
      <c r="BJ936" s="128"/>
      <c r="BK936" s="128"/>
      <c r="BL936" s="128"/>
      <c r="BM936" s="128"/>
      <c r="BN936" s="128"/>
      <c r="BO936" s="128"/>
      <c r="BP936" s="128"/>
      <c r="BQ936" s="128"/>
      <c r="BR936" s="128"/>
      <c r="BS936" s="128"/>
      <c r="BT936" s="128"/>
      <c r="BU936" s="128"/>
      <c r="BV936" s="128"/>
      <c r="BW936" s="128"/>
      <c r="BX936" s="128"/>
      <c r="BY936" s="128"/>
      <c r="BZ936" s="128"/>
      <c r="CA936" s="128"/>
      <c r="CB936" s="128"/>
      <c r="CC936" s="128"/>
      <c r="CD936" s="128"/>
      <c r="CE936" s="128"/>
      <c r="CF936" s="128"/>
      <c r="CG936" s="128"/>
      <c r="CH936" s="128"/>
      <c r="CI936" s="128"/>
      <c r="CJ936" s="128"/>
      <c r="CK936" s="128"/>
      <c r="CL936" s="128"/>
      <c r="CM936" s="128"/>
      <c r="CN936" s="128"/>
      <c r="CO936" s="128"/>
      <c r="CP936" s="128"/>
      <c r="CQ936" s="128"/>
    </row>
    <row r="937" ht="14.25" customHeight="1" spans="1:95" x14ac:dyDescent="0.25">
      <c r="A937" s="4"/>
      <c r="B937" s="131"/>
      <c r="C937" s="131"/>
      <c r="D937" s="131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  <c r="AC937" s="128"/>
      <c r="AD937" s="128"/>
      <c r="AE937" s="128"/>
      <c r="AF937" s="128"/>
      <c r="AG937" s="128"/>
      <c r="AH937" s="128"/>
      <c r="AI937" s="128"/>
      <c r="AJ937" s="128"/>
      <c r="AK937" s="128"/>
      <c r="AL937" s="128"/>
      <c r="AM937" s="128"/>
      <c r="AN937" s="128"/>
      <c r="AO937" s="128"/>
      <c r="AP937" s="128"/>
      <c r="AQ937" s="128"/>
      <c r="AR937" s="128"/>
      <c r="AS937" s="128"/>
      <c r="AT937" s="128"/>
      <c r="AU937" s="128"/>
      <c r="AV937" s="128"/>
      <c r="AW937" s="128"/>
      <c r="AX937" s="128"/>
      <c r="AY937" s="128"/>
      <c r="AZ937" s="128"/>
      <c r="BA937" s="128"/>
      <c r="BB937" s="128"/>
      <c r="BC937" s="128"/>
      <c r="BD937" s="128"/>
      <c r="BE937" s="128"/>
      <c r="BF937" s="128"/>
      <c r="BG937" s="128"/>
      <c r="BH937" s="128"/>
      <c r="BI937" s="128"/>
      <c r="BJ937" s="128"/>
      <c r="BK937" s="128"/>
      <c r="BL937" s="128"/>
      <c r="BM937" s="128"/>
      <c r="BN937" s="128"/>
      <c r="BO937" s="128"/>
      <c r="BP937" s="128"/>
      <c r="BQ937" s="128"/>
      <c r="BR937" s="128"/>
      <c r="BS937" s="128"/>
      <c r="BT937" s="128"/>
      <c r="BU937" s="128"/>
      <c r="BV937" s="128"/>
      <c r="BW937" s="128"/>
      <c r="BX937" s="128"/>
      <c r="BY937" s="128"/>
      <c r="BZ937" s="128"/>
      <c r="CA937" s="128"/>
      <c r="CB937" s="128"/>
      <c r="CC937" s="128"/>
      <c r="CD937" s="128"/>
      <c r="CE937" s="128"/>
      <c r="CF937" s="128"/>
      <c r="CG937" s="128"/>
      <c r="CH937" s="128"/>
      <c r="CI937" s="128"/>
      <c r="CJ937" s="128"/>
      <c r="CK937" s="128"/>
      <c r="CL937" s="128"/>
      <c r="CM937" s="128"/>
      <c r="CN937" s="128"/>
      <c r="CO937" s="128"/>
      <c r="CP937" s="128"/>
      <c r="CQ937" s="128"/>
    </row>
    <row r="938" ht="14.25" customHeight="1" spans="1:95" x14ac:dyDescent="0.25">
      <c r="A938" s="4"/>
      <c r="B938" s="131"/>
      <c r="C938" s="131"/>
      <c r="D938" s="131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  <c r="AD938" s="128"/>
      <c r="AE938" s="128"/>
      <c r="AF938" s="128"/>
      <c r="AG938" s="128"/>
      <c r="AH938" s="128"/>
      <c r="AI938" s="128"/>
      <c r="AJ938" s="128"/>
      <c r="AK938" s="128"/>
      <c r="AL938" s="128"/>
      <c r="AM938" s="128"/>
      <c r="AN938" s="128"/>
      <c r="AO938" s="128"/>
      <c r="AP938" s="128"/>
      <c r="AQ938" s="128"/>
      <c r="AR938" s="128"/>
      <c r="AS938" s="128"/>
      <c r="AT938" s="128"/>
      <c r="AU938" s="128"/>
      <c r="AV938" s="128"/>
      <c r="AW938" s="128"/>
      <c r="AX938" s="128"/>
      <c r="AY938" s="128"/>
      <c r="AZ938" s="128"/>
      <c r="BA938" s="128"/>
      <c r="BB938" s="128"/>
      <c r="BC938" s="128"/>
      <c r="BD938" s="128"/>
      <c r="BE938" s="128"/>
      <c r="BF938" s="128"/>
      <c r="BG938" s="128"/>
      <c r="BH938" s="128"/>
      <c r="BI938" s="128"/>
      <c r="BJ938" s="128"/>
      <c r="BK938" s="128"/>
      <c r="BL938" s="128"/>
      <c r="BM938" s="128"/>
      <c r="BN938" s="128"/>
      <c r="BO938" s="128"/>
      <c r="BP938" s="128"/>
      <c r="BQ938" s="128"/>
      <c r="BR938" s="128"/>
      <c r="BS938" s="128"/>
      <c r="BT938" s="128"/>
      <c r="BU938" s="128"/>
      <c r="BV938" s="128"/>
      <c r="BW938" s="128"/>
      <c r="BX938" s="128"/>
      <c r="BY938" s="128"/>
      <c r="BZ938" s="128"/>
      <c r="CA938" s="128"/>
      <c r="CB938" s="128"/>
      <c r="CC938" s="128"/>
      <c r="CD938" s="128"/>
      <c r="CE938" s="128"/>
      <c r="CF938" s="128"/>
      <c r="CG938" s="128"/>
      <c r="CH938" s="128"/>
      <c r="CI938" s="128"/>
      <c r="CJ938" s="128"/>
      <c r="CK938" s="128"/>
      <c r="CL938" s="128"/>
      <c r="CM938" s="128"/>
      <c r="CN938" s="128"/>
      <c r="CO938" s="128"/>
      <c r="CP938" s="128"/>
      <c r="CQ938" s="128"/>
    </row>
    <row r="939" ht="14.25" customHeight="1" spans="1:95" x14ac:dyDescent="0.25">
      <c r="A939" s="4"/>
      <c r="B939" s="131"/>
      <c r="C939" s="131"/>
      <c r="D939" s="131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  <c r="AC939" s="128"/>
      <c r="AD939" s="128"/>
      <c r="AE939" s="128"/>
      <c r="AF939" s="128"/>
      <c r="AG939" s="128"/>
      <c r="AH939" s="128"/>
      <c r="AI939" s="128"/>
      <c r="AJ939" s="128"/>
      <c r="AK939" s="128"/>
      <c r="AL939" s="128"/>
      <c r="AM939" s="128"/>
      <c r="AN939" s="128"/>
      <c r="AO939" s="128"/>
      <c r="AP939" s="128"/>
      <c r="AQ939" s="128"/>
      <c r="AR939" s="128"/>
      <c r="AS939" s="128"/>
      <c r="AT939" s="128"/>
      <c r="AU939" s="128"/>
      <c r="AV939" s="128"/>
      <c r="AW939" s="128"/>
      <c r="AX939" s="128"/>
      <c r="AY939" s="128"/>
      <c r="AZ939" s="128"/>
      <c r="BA939" s="128"/>
      <c r="BB939" s="128"/>
      <c r="BC939" s="128"/>
      <c r="BD939" s="128"/>
      <c r="BE939" s="128"/>
      <c r="BF939" s="128"/>
      <c r="BG939" s="128"/>
      <c r="BH939" s="128"/>
      <c r="BI939" s="128"/>
      <c r="BJ939" s="128"/>
      <c r="BK939" s="128"/>
      <c r="BL939" s="128"/>
      <c r="BM939" s="128"/>
      <c r="BN939" s="128"/>
      <c r="BO939" s="128"/>
      <c r="BP939" s="128"/>
      <c r="BQ939" s="128"/>
      <c r="BR939" s="128"/>
      <c r="BS939" s="128"/>
      <c r="BT939" s="128"/>
      <c r="BU939" s="128"/>
      <c r="BV939" s="128"/>
      <c r="BW939" s="128"/>
      <c r="BX939" s="128"/>
      <c r="BY939" s="128"/>
      <c r="BZ939" s="128"/>
      <c r="CA939" s="128"/>
      <c r="CB939" s="128"/>
      <c r="CC939" s="128"/>
      <c r="CD939" s="128"/>
      <c r="CE939" s="128"/>
      <c r="CF939" s="128"/>
      <c r="CG939" s="128"/>
      <c r="CH939" s="128"/>
      <c r="CI939" s="128"/>
      <c r="CJ939" s="128"/>
      <c r="CK939" s="128"/>
      <c r="CL939" s="128"/>
      <c r="CM939" s="128"/>
      <c r="CN939" s="128"/>
      <c r="CO939" s="128"/>
      <c r="CP939" s="128"/>
      <c r="CQ939" s="128"/>
    </row>
    <row r="940" ht="14.25" customHeight="1" spans="1:95" x14ac:dyDescent="0.25">
      <c r="A940" s="4"/>
      <c r="B940" s="131"/>
      <c r="C940" s="131"/>
      <c r="D940" s="131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  <c r="AC940" s="128"/>
      <c r="AD940" s="128"/>
      <c r="AE940" s="128"/>
      <c r="AF940" s="128"/>
      <c r="AG940" s="128"/>
      <c r="AH940" s="128"/>
      <c r="AI940" s="128"/>
      <c r="AJ940" s="128"/>
      <c r="AK940" s="128"/>
      <c r="AL940" s="128"/>
      <c r="AM940" s="128"/>
      <c r="AN940" s="128"/>
      <c r="AO940" s="128"/>
      <c r="AP940" s="128"/>
      <c r="AQ940" s="128"/>
      <c r="AR940" s="128"/>
      <c r="AS940" s="128"/>
      <c r="AT940" s="128"/>
      <c r="AU940" s="128"/>
      <c r="AV940" s="128"/>
      <c r="AW940" s="128"/>
      <c r="AX940" s="128"/>
      <c r="AY940" s="128"/>
      <c r="AZ940" s="128"/>
      <c r="BA940" s="128"/>
      <c r="BB940" s="128"/>
      <c r="BC940" s="128"/>
      <c r="BD940" s="128"/>
      <c r="BE940" s="128"/>
      <c r="BF940" s="128"/>
      <c r="BG940" s="128"/>
      <c r="BH940" s="128"/>
      <c r="BI940" s="128"/>
      <c r="BJ940" s="128"/>
      <c r="BK940" s="128"/>
      <c r="BL940" s="128"/>
      <c r="BM940" s="128"/>
      <c r="BN940" s="128"/>
      <c r="BO940" s="128"/>
      <c r="BP940" s="128"/>
      <c r="BQ940" s="128"/>
      <c r="BR940" s="128"/>
      <c r="BS940" s="128"/>
      <c r="BT940" s="128"/>
      <c r="BU940" s="128"/>
      <c r="BV940" s="128"/>
      <c r="BW940" s="128"/>
      <c r="BX940" s="128"/>
      <c r="BY940" s="128"/>
      <c r="BZ940" s="128"/>
      <c r="CA940" s="128"/>
      <c r="CB940" s="128"/>
      <c r="CC940" s="128"/>
      <c r="CD940" s="128"/>
      <c r="CE940" s="128"/>
      <c r="CF940" s="128"/>
      <c r="CG940" s="128"/>
      <c r="CH940" s="128"/>
      <c r="CI940" s="128"/>
      <c r="CJ940" s="128"/>
      <c r="CK940" s="128"/>
      <c r="CL940" s="128"/>
      <c r="CM940" s="128"/>
      <c r="CN940" s="128"/>
      <c r="CO940" s="128"/>
      <c r="CP940" s="128"/>
      <c r="CQ940" s="128"/>
    </row>
    <row r="941" ht="14.25" customHeight="1" spans="1:95" x14ac:dyDescent="0.25">
      <c r="A941" s="4"/>
      <c r="B941" s="131"/>
      <c r="C941" s="131"/>
      <c r="D941" s="131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  <c r="AC941" s="128"/>
      <c r="AD941" s="128"/>
      <c r="AE941" s="128"/>
      <c r="AF941" s="128"/>
      <c r="AG941" s="128"/>
      <c r="AH941" s="128"/>
      <c r="AI941" s="128"/>
      <c r="AJ941" s="128"/>
      <c r="AK941" s="128"/>
      <c r="AL941" s="128"/>
      <c r="AM941" s="128"/>
      <c r="AN941" s="128"/>
      <c r="AO941" s="128"/>
      <c r="AP941" s="128"/>
      <c r="AQ941" s="128"/>
      <c r="AR941" s="128"/>
      <c r="AS941" s="128"/>
      <c r="AT941" s="128"/>
      <c r="AU941" s="128"/>
      <c r="AV941" s="128"/>
      <c r="AW941" s="128"/>
      <c r="AX941" s="128"/>
      <c r="AY941" s="128"/>
      <c r="AZ941" s="128"/>
      <c r="BA941" s="128"/>
      <c r="BB941" s="128"/>
      <c r="BC941" s="128"/>
      <c r="BD941" s="128"/>
      <c r="BE941" s="128"/>
      <c r="BF941" s="128"/>
      <c r="BG941" s="128"/>
      <c r="BH941" s="128"/>
      <c r="BI941" s="128"/>
      <c r="BJ941" s="128"/>
      <c r="BK941" s="128"/>
      <c r="BL941" s="128"/>
      <c r="BM941" s="128"/>
      <c r="BN941" s="128"/>
      <c r="BO941" s="128"/>
      <c r="BP941" s="128"/>
      <c r="BQ941" s="128"/>
      <c r="BR941" s="128"/>
      <c r="BS941" s="128"/>
      <c r="BT941" s="128"/>
      <c r="BU941" s="128"/>
      <c r="BV941" s="128"/>
      <c r="BW941" s="128"/>
      <c r="BX941" s="128"/>
      <c r="BY941" s="128"/>
      <c r="BZ941" s="128"/>
      <c r="CA941" s="128"/>
      <c r="CB941" s="128"/>
      <c r="CC941" s="128"/>
      <c r="CD941" s="128"/>
      <c r="CE941" s="128"/>
      <c r="CF941" s="128"/>
      <c r="CG941" s="128"/>
      <c r="CH941" s="128"/>
      <c r="CI941" s="128"/>
      <c r="CJ941" s="128"/>
      <c r="CK941" s="128"/>
      <c r="CL941" s="128"/>
      <c r="CM941" s="128"/>
      <c r="CN941" s="128"/>
      <c r="CO941" s="128"/>
      <c r="CP941" s="128"/>
      <c r="CQ941" s="128"/>
    </row>
    <row r="942" ht="14.25" customHeight="1" spans="1:95" x14ac:dyDescent="0.25">
      <c r="A942" s="4"/>
      <c r="B942" s="131"/>
      <c r="C942" s="131"/>
      <c r="D942" s="131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  <c r="AC942" s="128"/>
      <c r="AD942" s="128"/>
      <c r="AE942" s="128"/>
      <c r="AF942" s="128"/>
      <c r="AG942" s="128"/>
      <c r="AH942" s="128"/>
      <c r="AI942" s="128"/>
      <c r="AJ942" s="128"/>
      <c r="AK942" s="128"/>
      <c r="AL942" s="128"/>
      <c r="AM942" s="128"/>
      <c r="AN942" s="128"/>
      <c r="AO942" s="128"/>
      <c r="AP942" s="128"/>
      <c r="AQ942" s="128"/>
      <c r="AR942" s="128"/>
      <c r="AS942" s="128"/>
      <c r="AT942" s="128"/>
      <c r="AU942" s="128"/>
      <c r="AV942" s="128"/>
      <c r="AW942" s="128"/>
      <c r="AX942" s="128"/>
      <c r="AY942" s="128"/>
      <c r="AZ942" s="128"/>
      <c r="BA942" s="128"/>
      <c r="BB942" s="128"/>
      <c r="BC942" s="128"/>
      <c r="BD942" s="128"/>
      <c r="BE942" s="128"/>
      <c r="BF942" s="128"/>
      <c r="BG942" s="128"/>
      <c r="BH942" s="128"/>
      <c r="BI942" s="128"/>
      <c r="BJ942" s="128"/>
      <c r="BK942" s="128"/>
      <c r="BL942" s="128"/>
      <c r="BM942" s="128"/>
      <c r="BN942" s="128"/>
      <c r="BO942" s="128"/>
      <c r="BP942" s="128"/>
      <c r="BQ942" s="128"/>
      <c r="BR942" s="128"/>
      <c r="BS942" s="128"/>
      <c r="BT942" s="128"/>
      <c r="BU942" s="128"/>
      <c r="BV942" s="128"/>
      <c r="BW942" s="128"/>
      <c r="BX942" s="128"/>
      <c r="BY942" s="128"/>
      <c r="BZ942" s="128"/>
      <c r="CA942" s="128"/>
      <c r="CB942" s="128"/>
      <c r="CC942" s="128"/>
      <c r="CD942" s="128"/>
      <c r="CE942" s="128"/>
      <c r="CF942" s="128"/>
      <c r="CG942" s="128"/>
      <c r="CH942" s="128"/>
      <c r="CI942" s="128"/>
      <c r="CJ942" s="128"/>
      <c r="CK942" s="128"/>
      <c r="CL942" s="128"/>
      <c r="CM942" s="128"/>
      <c r="CN942" s="128"/>
      <c r="CO942" s="128"/>
      <c r="CP942" s="128"/>
      <c r="CQ942" s="128"/>
    </row>
    <row r="943" ht="14.25" customHeight="1" spans="1:95" x14ac:dyDescent="0.25">
      <c r="A943" s="4"/>
      <c r="B943" s="131"/>
      <c r="C943" s="131"/>
      <c r="D943" s="131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  <c r="AD943" s="128"/>
      <c r="AE943" s="128"/>
      <c r="AF943" s="128"/>
      <c r="AG943" s="128"/>
      <c r="AH943" s="128"/>
      <c r="AI943" s="128"/>
      <c r="AJ943" s="128"/>
      <c r="AK943" s="128"/>
      <c r="AL943" s="128"/>
      <c r="AM943" s="128"/>
      <c r="AN943" s="128"/>
      <c r="AO943" s="128"/>
      <c r="AP943" s="128"/>
      <c r="AQ943" s="128"/>
      <c r="AR943" s="128"/>
      <c r="AS943" s="128"/>
      <c r="AT943" s="128"/>
      <c r="AU943" s="128"/>
      <c r="AV943" s="128"/>
      <c r="AW943" s="128"/>
      <c r="AX943" s="128"/>
      <c r="AY943" s="128"/>
      <c r="AZ943" s="128"/>
      <c r="BA943" s="128"/>
      <c r="BB943" s="128"/>
      <c r="BC943" s="128"/>
      <c r="BD943" s="128"/>
      <c r="BE943" s="128"/>
      <c r="BF943" s="128"/>
      <c r="BG943" s="128"/>
      <c r="BH943" s="128"/>
      <c r="BI943" s="128"/>
      <c r="BJ943" s="128"/>
      <c r="BK943" s="128"/>
      <c r="BL943" s="128"/>
      <c r="BM943" s="128"/>
      <c r="BN943" s="128"/>
      <c r="BO943" s="128"/>
      <c r="BP943" s="128"/>
      <c r="BQ943" s="128"/>
      <c r="BR943" s="128"/>
      <c r="BS943" s="128"/>
      <c r="BT943" s="128"/>
      <c r="BU943" s="128"/>
      <c r="BV943" s="128"/>
      <c r="BW943" s="128"/>
      <c r="BX943" s="128"/>
      <c r="BY943" s="128"/>
      <c r="BZ943" s="128"/>
      <c r="CA943" s="128"/>
      <c r="CB943" s="128"/>
      <c r="CC943" s="128"/>
      <c r="CD943" s="128"/>
      <c r="CE943" s="128"/>
      <c r="CF943" s="128"/>
      <c r="CG943" s="128"/>
      <c r="CH943" s="128"/>
      <c r="CI943" s="128"/>
      <c r="CJ943" s="128"/>
      <c r="CK943" s="128"/>
      <c r="CL943" s="128"/>
      <c r="CM943" s="128"/>
      <c r="CN943" s="128"/>
      <c r="CO943" s="128"/>
      <c r="CP943" s="128"/>
      <c r="CQ943" s="128"/>
    </row>
    <row r="944" ht="14.25" customHeight="1" spans="1:95" x14ac:dyDescent="0.25">
      <c r="A944" s="4"/>
      <c r="B944" s="131"/>
      <c r="C944" s="131"/>
      <c r="D944" s="131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  <c r="AD944" s="128"/>
      <c r="AE944" s="128"/>
      <c r="AF944" s="128"/>
      <c r="AG944" s="128"/>
      <c r="AH944" s="128"/>
      <c r="AI944" s="128"/>
      <c r="AJ944" s="128"/>
      <c r="AK944" s="128"/>
      <c r="AL944" s="128"/>
      <c r="AM944" s="128"/>
      <c r="AN944" s="128"/>
      <c r="AO944" s="128"/>
      <c r="AP944" s="128"/>
      <c r="AQ944" s="128"/>
      <c r="AR944" s="128"/>
      <c r="AS944" s="128"/>
      <c r="AT944" s="128"/>
      <c r="AU944" s="128"/>
      <c r="AV944" s="128"/>
      <c r="AW944" s="128"/>
      <c r="AX944" s="128"/>
      <c r="AY944" s="128"/>
      <c r="AZ944" s="128"/>
      <c r="BA944" s="128"/>
      <c r="BB944" s="128"/>
      <c r="BC944" s="128"/>
      <c r="BD944" s="128"/>
      <c r="BE944" s="128"/>
      <c r="BF944" s="128"/>
      <c r="BG944" s="128"/>
      <c r="BH944" s="128"/>
      <c r="BI944" s="128"/>
      <c r="BJ944" s="128"/>
      <c r="BK944" s="128"/>
      <c r="BL944" s="128"/>
      <c r="BM944" s="128"/>
      <c r="BN944" s="128"/>
      <c r="BO944" s="128"/>
      <c r="BP944" s="128"/>
      <c r="BQ944" s="128"/>
      <c r="BR944" s="128"/>
      <c r="BS944" s="128"/>
      <c r="BT944" s="128"/>
      <c r="BU944" s="128"/>
      <c r="BV944" s="128"/>
      <c r="BW944" s="128"/>
      <c r="BX944" s="128"/>
      <c r="BY944" s="128"/>
      <c r="BZ944" s="128"/>
      <c r="CA944" s="128"/>
      <c r="CB944" s="128"/>
      <c r="CC944" s="128"/>
      <c r="CD944" s="128"/>
      <c r="CE944" s="128"/>
      <c r="CF944" s="128"/>
      <c r="CG944" s="128"/>
      <c r="CH944" s="128"/>
      <c r="CI944" s="128"/>
      <c r="CJ944" s="128"/>
      <c r="CK944" s="128"/>
      <c r="CL944" s="128"/>
      <c r="CM944" s="128"/>
      <c r="CN944" s="128"/>
      <c r="CO944" s="128"/>
      <c r="CP944" s="128"/>
      <c r="CQ944" s="128"/>
    </row>
    <row r="945" ht="14.25" customHeight="1" spans="1:95" x14ac:dyDescent="0.25">
      <c r="A945" s="4"/>
      <c r="B945" s="131"/>
      <c r="C945" s="131"/>
      <c r="D945" s="131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  <c r="AD945" s="128"/>
      <c r="AE945" s="128"/>
      <c r="AF945" s="128"/>
      <c r="AG945" s="128"/>
      <c r="AH945" s="128"/>
      <c r="AI945" s="128"/>
      <c r="AJ945" s="128"/>
      <c r="AK945" s="128"/>
      <c r="AL945" s="128"/>
      <c r="AM945" s="128"/>
      <c r="AN945" s="128"/>
      <c r="AO945" s="128"/>
      <c r="AP945" s="128"/>
      <c r="AQ945" s="128"/>
      <c r="AR945" s="128"/>
      <c r="AS945" s="128"/>
      <c r="AT945" s="128"/>
      <c r="AU945" s="128"/>
      <c r="AV945" s="128"/>
      <c r="AW945" s="128"/>
      <c r="AX945" s="128"/>
      <c r="AY945" s="128"/>
      <c r="AZ945" s="128"/>
      <c r="BA945" s="128"/>
      <c r="BB945" s="128"/>
      <c r="BC945" s="128"/>
      <c r="BD945" s="128"/>
      <c r="BE945" s="128"/>
      <c r="BF945" s="128"/>
      <c r="BG945" s="128"/>
      <c r="BH945" s="128"/>
      <c r="BI945" s="128"/>
      <c r="BJ945" s="128"/>
      <c r="BK945" s="128"/>
      <c r="BL945" s="128"/>
      <c r="BM945" s="128"/>
      <c r="BN945" s="128"/>
      <c r="BO945" s="128"/>
      <c r="BP945" s="128"/>
      <c r="BQ945" s="128"/>
      <c r="BR945" s="128"/>
      <c r="BS945" s="128"/>
      <c r="BT945" s="128"/>
      <c r="BU945" s="128"/>
      <c r="BV945" s="128"/>
      <c r="BW945" s="128"/>
      <c r="BX945" s="128"/>
      <c r="BY945" s="128"/>
      <c r="BZ945" s="128"/>
      <c r="CA945" s="128"/>
      <c r="CB945" s="128"/>
      <c r="CC945" s="128"/>
      <c r="CD945" s="128"/>
      <c r="CE945" s="128"/>
      <c r="CF945" s="128"/>
      <c r="CG945" s="128"/>
      <c r="CH945" s="128"/>
      <c r="CI945" s="128"/>
      <c r="CJ945" s="128"/>
      <c r="CK945" s="128"/>
      <c r="CL945" s="128"/>
      <c r="CM945" s="128"/>
      <c r="CN945" s="128"/>
      <c r="CO945" s="128"/>
      <c r="CP945" s="128"/>
      <c r="CQ945" s="128"/>
    </row>
    <row r="946" ht="14.25" customHeight="1" spans="1:95" x14ac:dyDescent="0.25">
      <c r="A946" s="4"/>
      <c r="B946" s="131"/>
      <c r="C946" s="131"/>
      <c r="D946" s="131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  <c r="AD946" s="128"/>
      <c r="AE946" s="128"/>
      <c r="AF946" s="128"/>
      <c r="AG946" s="128"/>
      <c r="AH946" s="128"/>
      <c r="AI946" s="128"/>
      <c r="AJ946" s="128"/>
      <c r="AK946" s="128"/>
      <c r="AL946" s="128"/>
      <c r="AM946" s="128"/>
      <c r="AN946" s="128"/>
      <c r="AO946" s="128"/>
      <c r="AP946" s="128"/>
      <c r="AQ946" s="128"/>
      <c r="AR946" s="128"/>
      <c r="AS946" s="128"/>
      <c r="AT946" s="128"/>
      <c r="AU946" s="128"/>
      <c r="AV946" s="128"/>
      <c r="AW946" s="128"/>
      <c r="AX946" s="128"/>
      <c r="AY946" s="128"/>
      <c r="AZ946" s="128"/>
      <c r="BA946" s="128"/>
      <c r="BB946" s="128"/>
      <c r="BC946" s="128"/>
      <c r="BD946" s="128"/>
      <c r="BE946" s="128"/>
      <c r="BF946" s="128"/>
      <c r="BG946" s="128"/>
      <c r="BH946" s="128"/>
      <c r="BI946" s="128"/>
      <c r="BJ946" s="128"/>
      <c r="BK946" s="128"/>
      <c r="BL946" s="128"/>
      <c r="BM946" s="128"/>
      <c r="BN946" s="128"/>
      <c r="BO946" s="128"/>
      <c r="BP946" s="128"/>
      <c r="BQ946" s="128"/>
      <c r="BR946" s="128"/>
      <c r="BS946" s="128"/>
      <c r="BT946" s="128"/>
      <c r="BU946" s="128"/>
      <c r="BV946" s="128"/>
      <c r="BW946" s="128"/>
      <c r="BX946" s="128"/>
      <c r="BY946" s="128"/>
      <c r="BZ946" s="128"/>
      <c r="CA946" s="128"/>
      <c r="CB946" s="128"/>
      <c r="CC946" s="128"/>
      <c r="CD946" s="128"/>
      <c r="CE946" s="128"/>
      <c r="CF946" s="128"/>
      <c r="CG946" s="128"/>
      <c r="CH946" s="128"/>
      <c r="CI946" s="128"/>
      <c r="CJ946" s="128"/>
      <c r="CK946" s="128"/>
      <c r="CL946" s="128"/>
      <c r="CM946" s="128"/>
      <c r="CN946" s="128"/>
      <c r="CO946" s="128"/>
      <c r="CP946" s="128"/>
      <c r="CQ946" s="128"/>
    </row>
    <row r="947" ht="14.25" customHeight="1" spans="1:95" x14ac:dyDescent="0.25">
      <c r="A947" s="4"/>
      <c r="B947" s="131"/>
      <c r="C947" s="131"/>
      <c r="D947" s="131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  <c r="AD947" s="128"/>
      <c r="AE947" s="128"/>
      <c r="AF947" s="128"/>
      <c r="AG947" s="128"/>
      <c r="AH947" s="128"/>
      <c r="AI947" s="128"/>
      <c r="AJ947" s="128"/>
      <c r="AK947" s="128"/>
      <c r="AL947" s="128"/>
      <c r="AM947" s="128"/>
      <c r="AN947" s="128"/>
      <c r="AO947" s="128"/>
      <c r="AP947" s="128"/>
      <c r="AQ947" s="128"/>
      <c r="AR947" s="128"/>
      <c r="AS947" s="128"/>
      <c r="AT947" s="128"/>
      <c r="AU947" s="128"/>
      <c r="AV947" s="128"/>
      <c r="AW947" s="128"/>
      <c r="AX947" s="128"/>
      <c r="AY947" s="128"/>
      <c r="AZ947" s="128"/>
      <c r="BA947" s="128"/>
      <c r="BB947" s="128"/>
      <c r="BC947" s="128"/>
      <c r="BD947" s="128"/>
      <c r="BE947" s="128"/>
      <c r="BF947" s="128"/>
      <c r="BG947" s="128"/>
      <c r="BH947" s="128"/>
      <c r="BI947" s="128"/>
      <c r="BJ947" s="128"/>
      <c r="BK947" s="128"/>
      <c r="BL947" s="128"/>
      <c r="BM947" s="128"/>
      <c r="BN947" s="128"/>
      <c r="BO947" s="128"/>
      <c r="BP947" s="128"/>
      <c r="BQ947" s="128"/>
      <c r="BR947" s="128"/>
      <c r="BS947" s="128"/>
      <c r="BT947" s="128"/>
      <c r="BU947" s="128"/>
      <c r="BV947" s="128"/>
      <c r="BW947" s="128"/>
      <c r="BX947" s="128"/>
      <c r="BY947" s="128"/>
      <c r="BZ947" s="128"/>
      <c r="CA947" s="128"/>
      <c r="CB947" s="128"/>
      <c r="CC947" s="128"/>
      <c r="CD947" s="128"/>
      <c r="CE947" s="128"/>
      <c r="CF947" s="128"/>
      <c r="CG947" s="128"/>
      <c r="CH947" s="128"/>
      <c r="CI947" s="128"/>
      <c r="CJ947" s="128"/>
      <c r="CK947" s="128"/>
      <c r="CL947" s="128"/>
      <c r="CM947" s="128"/>
      <c r="CN947" s="128"/>
      <c r="CO947" s="128"/>
      <c r="CP947" s="128"/>
      <c r="CQ947" s="128"/>
    </row>
    <row r="948" ht="14.25" customHeight="1" spans="1:95" x14ac:dyDescent="0.25">
      <c r="A948" s="4"/>
      <c r="B948" s="131"/>
      <c r="C948" s="131"/>
      <c r="D948" s="131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  <c r="AD948" s="128"/>
      <c r="AE948" s="128"/>
      <c r="AF948" s="128"/>
      <c r="AG948" s="128"/>
      <c r="AH948" s="128"/>
      <c r="AI948" s="128"/>
      <c r="AJ948" s="128"/>
      <c r="AK948" s="128"/>
      <c r="AL948" s="128"/>
      <c r="AM948" s="128"/>
      <c r="AN948" s="128"/>
      <c r="AO948" s="128"/>
      <c r="AP948" s="128"/>
      <c r="AQ948" s="128"/>
      <c r="AR948" s="128"/>
      <c r="AS948" s="128"/>
      <c r="AT948" s="128"/>
      <c r="AU948" s="128"/>
      <c r="AV948" s="128"/>
      <c r="AW948" s="128"/>
      <c r="AX948" s="128"/>
      <c r="AY948" s="128"/>
      <c r="AZ948" s="128"/>
      <c r="BA948" s="128"/>
      <c r="BB948" s="128"/>
      <c r="BC948" s="128"/>
      <c r="BD948" s="128"/>
      <c r="BE948" s="128"/>
      <c r="BF948" s="128"/>
      <c r="BG948" s="128"/>
      <c r="BH948" s="128"/>
      <c r="BI948" s="128"/>
      <c r="BJ948" s="128"/>
      <c r="BK948" s="128"/>
      <c r="BL948" s="128"/>
      <c r="BM948" s="128"/>
      <c r="BN948" s="128"/>
      <c r="BO948" s="128"/>
      <c r="BP948" s="128"/>
      <c r="BQ948" s="128"/>
      <c r="BR948" s="128"/>
      <c r="BS948" s="128"/>
      <c r="BT948" s="128"/>
      <c r="BU948" s="128"/>
      <c r="BV948" s="128"/>
      <c r="BW948" s="128"/>
      <c r="BX948" s="128"/>
      <c r="BY948" s="128"/>
      <c r="BZ948" s="128"/>
      <c r="CA948" s="128"/>
      <c r="CB948" s="128"/>
      <c r="CC948" s="128"/>
      <c r="CD948" s="128"/>
      <c r="CE948" s="128"/>
      <c r="CF948" s="128"/>
      <c r="CG948" s="128"/>
      <c r="CH948" s="128"/>
      <c r="CI948" s="128"/>
      <c r="CJ948" s="128"/>
      <c r="CK948" s="128"/>
      <c r="CL948" s="128"/>
      <c r="CM948" s="128"/>
      <c r="CN948" s="128"/>
      <c r="CO948" s="128"/>
      <c r="CP948" s="128"/>
      <c r="CQ948" s="128"/>
    </row>
    <row r="949" ht="14.25" customHeight="1" spans="1:95" x14ac:dyDescent="0.25">
      <c r="A949" s="4"/>
      <c r="B949" s="131"/>
      <c r="C949" s="131"/>
      <c r="D949" s="131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  <c r="AC949" s="128"/>
      <c r="AD949" s="128"/>
      <c r="AE949" s="128"/>
      <c r="AF949" s="128"/>
      <c r="AG949" s="128"/>
      <c r="AH949" s="128"/>
      <c r="AI949" s="128"/>
      <c r="AJ949" s="128"/>
      <c r="AK949" s="128"/>
      <c r="AL949" s="128"/>
      <c r="AM949" s="128"/>
      <c r="AN949" s="128"/>
      <c r="AO949" s="128"/>
      <c r="AP949" s="128"/>
      <c r="AQ949" s="128"/>
      <c r="AR949" s="128"/>
      <c r="AS949" s="128"/>
      <c r="AT949" s="128"/>
      <c r="AU949" s="128"/>
      <c r="AV949" s="128"/>
      <c r="AW949" s="128"/>
      <c r="AX949" s="128"/>
      <c r="AY949" s="128"/>
      <c r="AZ949" s="128"/>
      <c r="BA949" s="128"/>
      <c r="BB949" s="128"/>
      <c r="BC949" s="128"/>
      <c r="BD949" s="128"/>
      <c r="BE949" s="128"/>
      <c r="BF949" s="128"/>
      <c r="BG949" s="128"/>
      <c r="BH949" s="128"/>
      <c r="BI949" s="128"/>
      <c r="BJ949" s="128"/>
      <c r="BK949" s="128"/>
      <c r="BL949" s="128"/>
      <c r="BM949" s="128"/>
      <c r="BN949" s="128"/>
      <c r="BO949" s="128"/>
      <c r="BP949" s="128"/>
      <c r="BQ949" s="128"/>
      <c r="BR949" s="128"/>
      <c r="BS949" s="128"/>
      <c r="BT949" s="128"/>
      <c r="BU949" s="128"/>
      <c r="BV949" s="128"/>
      <c r="BW949" s="128"/>
      <c r="BX949" s="128"/>
      <c r="BY949" s="128"/>
      <c r="BZ949" s="128"/>
      <c r="CA949" s="128"/>
      <c r="CB949" s="128"/>
      <c r="CC949" s="128"/>
      <c r="CD949" s="128"/>
      <c r="CE949" s="128"/>
      <c r="CF949" s="128"/>
      <c r="CG949" s="128"/>
      <c r="CH949" s="128"/>
      <c r="CI949" s="128"/>
      <c r="CJ949" s="128"/>
      <c r="CK949" s="128"/>
      <c r="CL949" s="128"/>
      <c r="CM949" s="128"/>
      <c r="CN949" s="128"/>
      <c r="CO949" s="128"/>
      <c r="CP949" s="128"/>
      <c r="CQ949" s="128"/>
    </row>
    <row r="950" ht="14.25" customHeight="1" spans="1:95" x14ac:dyDescent="0.25">
      <c r="A950" s="4"/>
      <c r="B950" s="131"/>
      <c r="C950" s="131"/>
      <c r="D950" s="131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  <c r="AB950" s="128"/>
      <c r="AC950" s="128"/>
      <c r="AD950" s="128"/>
      <c r="AE950" s="128"/>
      <c r="AF950" s="128"/>
      <c r="AG950" s="128"/>
      <c r="AH950" s="128"/>
      <c r="AI950" s="128"/>
      <c r="AJ950" s="128"/>
      <c r="AK950" s="128"/>
      <c r="AL950" s="128"/>
      <c r="AM950" s="128"/>
      <c r="AN950" s="128"/>
      <c r="AO950" s="128"/>
      <c r="AP950" s="128"/>
      <c r="AQ950" s="128"/>
      <c r="AR950" s="128"/>
      <c r="AS950" s="128"/>
      <c r="AT950" s="128"/>
      <c r="AU950" s="128"/>
      <c r="AV950" s="128"/>
      <c r="AW950" s="128"/>
      <c r="AX950" s="128"/>
      <c r="AY950" s="128"/>
      <c r="AZ950" s="128"/>
      <c r="BA950" s="128"/>
      <c r="BB950" s="128"/>
      <c r="BC950" s="128"/>
      <c r="BD950" s="128"/>
      <c r="BE950" s="128"/>
      <c r="BF950" s="128"/>
      <c r="BG950" s="128"/>
      <c r="BH950" s="128"/>
      <c r="BI950" s="128"/>
      <c r="BJ950" s="128"/>
      <c r="BK950" s="128"/>
      <c r="BL950" s="128"/>
      <c r="BM950" s="128"/>
      <c r="BN950" s="128"/>
      <c r="BO950" s="128"/>
      <c r="BP950" s="128"/>
      <c r="BQ950" s="128"/>
      <c r="BR950" s="128"/>
      <c r="BS950" s="128"/>
      <c r="BT950" s="128"/>
      <c r="BU950" s="128"/>
      <c r="BV950" s="128"/>
      <c r="BW950" s="128"/>
      <c r="BX950" s="128"/>
      <c r="BY950" s="128"/>
      <c r="BZ950" s="128"/>
      <c r="CA950" s="128"/>
      <c r="CB950" s="128"/>
      <c r="CC950" s="128"/>
      <c r="CD950" s="128"/>
      <c r="CE950" s="128"/>
      <c r="CF950" s="128"/>
      <c r="CG950" s="128"/>
      <c r="CH950" s="128"/>
      <c r="CI950" s="128"/>
      <c r="CJ950" s="128"/>
      <c r="CK950" s="128"/>
      <c r="CL950" s="128"/>
      <c r="CM950" s="128"/>
      <c r="CN950" s="128"/>
      <c r="CO950" s="128"/>
      <c r="CP950" s="128"/>
      <c r="CQ950" s="128"/>
    </row>
    <row r="951" ht="14.25" customHeight="1" spans="1:95" x14ac:dyDescent="0.25">
      <c r="A951" s="4"/>
      <c r="B951" s="131"/>
      <c r="C951" s="131"/>
      <c r="D951" s="131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  <c r="AB951" s="128"/>
      <c r="AC951" s="128"/>
      <c r="AD951" s="128"/>
      <c r="AE951" s="128"/>
      <c r="AF951" s="128"/>
      <c r="AG951" s="128"/>
      <c r="AH951" s="128"/>
      <c r="AI951" s="128"/>
      <c r="AJ951" s="128"/>
      <c r="AK951" s="128"/>
      <c r="AL951" s="128"/>
      <c r="AM951" s="128"/>
      <c r="AN951" s="128"/>
      <c r="AO951" s="128"/>
      <c r="AP951" s="128"/>
      <c r="AQ951" s="128"/>
      <c r="AR951" s="128"/>
      <c r="AS951" s="128"/>
      <c r="AT951" s="128"/>
      <c r="AU951" s="128"/>
      <c r="AV951" s="128"/>
      <c r="AW951" s="128"/>
      <c r="AX951" s="128"/>
      <c r="AY951" s="128"/>
      <c r="AZ951" s="128"/>
      <c r="BA951" s="128"/>
      <c r="BB951" s="128"/>
      <c r="BC951" s="128"/>
      <c r="BD951" s="128"/>
      <c r="BE951" s="128"/>
      <c r="BF951" s="128"/>
      <c r="BG951" s="128"/>
      <c r="BH951" s="128"/>
      <c r="BI951" s="128"/>
      <c r="BJ951" s="128"/>
      <c r="BK951" s="128"/>
      <c r="BL951" s="128"/>
      <c r="BM951" s="128"/>
      <c r="BN951" s="128"/>
      <c r="BO951" s="128"/>
      <c r="BP951" s="128"/>
      <c r="BQ951" s="128"/>
      <c r="BR951" s="128"/>
      <c r="BS951" s="128"/>
      <c r="BT951" s="128"/>
      <c r="BU951" s="128"/>
      <c r="BV951" s="128"/>
      <c r="BW951" s="128"/>
      <c r="BX951" s="128"/>
      <c r="BY951" s="128"/>
      <c r="BZ951" s="128"/>
      <c r="CA951" s="128"/>
      <c r="CB951" s="128"/>
      <c r="CC951" s="128"/>
      <c r="CD951" s="128"/>
      <c r="CE951" s="128"/>
      <c r="CF951" s="128"/>
      <c r="CG951" s="128"/>
      <c r="CH951" s="128"/>
      <c r="CI951" s="128"/>
      <c r="CJ951" s="128"/>
      <c r="CK951" s="128"/>
      <c r="CL951" s="128"/>
      <c r="CM951" s="128"/>
      <c r="CN951" s="128"/>
      <c r="CO951" s="128"/>
      <c r="CP951" s="128"/>
      <c r="CQ951" s="128"/>
    </row>
    <row r="952" ht="14.25" customHeight="1" spans="1:95" x14ac:dyDescent="0.25">
      <c r="A952" s="4"/>
      <c r="B952" s="131"/>
      <c r="C952" s="131"/>
      <c r="D952" s="131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  <c r="AB952" s="128"/>
      <c r="AC952" s="128"/>
      <c r="AD952" s="128"/>
      <c r="AE952" s="128"/>
      <c r="AF952" s="128"/>
      <c r="AG952" s="128"/>
      <c r="AH952" s="128"/>
      <c r="AI952" s="128"/>
      <c r="AJ952" s="128"/>
      <c r="AK952" s="128"/>
      <c r="AL952" s="128"/>
      <c r="AM952" s="128"/>
      <c r="AN952" s="128"/>
      <c r="AO952" s="128"/>
      <c r="AP952" s="128"/>
      <c r="AQ952" s="128"/>
      <c r="AR952" s="128"/>
      <c r="AS952" s="128"/>
      <c r="AT952" s="128"/>
      <c r="AU952" s="128"/>
      <c r="AV952" s="128"/>
      <c r="AW952" s="128"/>
      <c r="AX952" s="128"/>
      <c r="AY952" s="128"/>
      <c r="AZ952" s="128"/>
      <c r="BA952" s="128"/>
      <c r="BB952" s="128"/>
      <c r="BC952" s="128"/>
      <c r="BD952" s="128"/>
      <c r="BE952" s="128"/>
      <c r="BF952" s="128"/>
      <c r="BG952" s="128"/>
      <c r="BH952" s="128"/>
      <c r="BI952" s="128"/>
      <c r="BJ952" s="128"/>
      <c r="BK952" s="128"/>
      <c r="BL952" s="128"/>
      <c r="BM952" s="128"/>
      <c r="BN952" s="128"/>
      <c r="BO952" s="128"/>
      <c r="BP952" s="128"/>
      <c r="BQ952" s="128"/>
      <c r="BR952" s="128"/>
      <c r="BS952" s="128"/>
      <c r="BT952" s="128"/>
      <c r="BU952" s="128"/>
      <c r="BV952" s="128"/>
      <c r="BW952" s="128"/>
      <c r="BX952" s="128"/>
      <c r="BY952" s="128"/>
      <c r="BZ952" s="128"/>
      <c r="CA952" s="128"/>
      <c r="CB952" s="128"/>
      <c r="CC952" s="128"/>
      <c r="CD952" s="128"/>
      <c r="CE952" s="128"/>
      <c r="CF952" s="128"/>
      <c r="CG952" s="128"/>
      <c r="CH952" s="128"/>
      <c r="CI952" s="128"/>
      <c r="CJ952" s="128"/>
      <c r="CK952" s="128"/>
      <c r="CL952" s="128"/>
      <c r="CM952" s="128"/>
      <c r="CN952" s="128"/>
      <c r="CO952" s="128"/>
      <c r="CP952" s="128"/>
      <c r="CQ952" s="128"/>
    </row>
    <row r="953" ht="14.25" customHeight="1" spans="1:95" x14ac:dyDescent="0.25">
      <c r="A953" s="4"/>
      <c r="B953" s="131"/>
      <c r="C953" s="131"/>
      <c r="D953" s="131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  <c r="AC953" s="128"/>
      <c r="AD953" s="128"/>
      <c r="AE953" s="128"/>
      <c r="AF953" s="128"/>
      <c r="AG953" s="128"/>
      <c r="AH953" s="128"/>
      <c r="AI953" s="128"/>
      <c r="AJ953" s="128"/>
      <c r="AK953" s="128"/>
      <c r="AL953" s="128"/>
      <c r="AM953" s="128"/>
      <c r="AN953" s="128"/>
      <c r="AO953" s="128"/>
      <c r="AP953" s="128"/>
      <c r="AQ953" s="128"/>
      <c r="AR953" s="128"/>
      <c r="AS953" s="128"/>
      <c r="AT953" s="128"/>
      <c r="AU953" s="128"/>
      <c r="AV953" s="128"/>
      <c r="AW953" s="128"/>
      <c r="AX953" s="128"/>
      <c r="AY953" s="128"/>
      <c r="AZ953" s="128"/>
      <c r="BA953" s="128"/>
      <c r="BB953" s="128"/>
      <c r="BC953" s="128"/>
      <c r="BD953" s="128"/>
      <c r="BE953" s="128"/>
      <c r="BF953" s="128"/>
      <c r="BG953" s="128"/>
      <c r="BH953" s="128"/>
      <c r="BI953" s="128"/>
      <c r="BJ953" s="128"/>
      <c r="BK953" s="128"/>
      <c r="BL953" s="128"/>
      <c r="BM953" s="128"/>
      <c r="BN953" s="128"/>
      <c r="BO953" s="128"/>
      <c r="BP953" s="128"/>
      <c r="BQ953" s="128"/>
      <c r="BR953" s="128"/>
      <c r="BS953" s="128"/>
      <c r="BT953" s="128"/>
      <c r="BU953" s="128"/>
      <c r="BV953" s="128"/>
      <c r="BW953" s="128"/>
      <c r="BX953" s="128"/>
      <c r="BY953" s="128"/>
      <c r="BZ953" s="128"/>
      <c r="CA953" s="128"/>
      <c r="CB953" s="128"/>
      <c r="CC953" s="128"/>
      <c r="CD953" s="128"/>
      <c r="CE953" s="128"/>
      <c r="CF953" s="128"/>
      <c r="CG953" s="128"/>
      <c r="CH953" s="128"/>
      <c r="CI953" s="128"/>
      <c r="CJ953" s="128"/>
      <c r="CK953" s="128"/>
      <c r="CL953" s="128"/>
      <c r="CM953" s="128"/>
      <c r="CN953" s="128"/>
      <c r="CO953" s="128"/>
      <c r="CP953" s="128"/>
      <c r="CQ953" s="128"/>
    </row>
    <row r="954" ht="14.25" customHeight="1" spans="1:95" x14ac:dyDescent="0.25">
      <c r="A954" s="4"/>
      <c r="B954" s="131"/>
      <c r="C954" s="131"/>
      <c r="D954" s="131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  <c r="AB954" s="128"/>
      <c r="AC954" s="128"/>
      <c r="AD954" s="128"/>
      <c r="AE954" s="128"/>
      <c r="AF954" s="128"/>
      <c r="AG954" s="128"/>
      <c r="AH954" s="128"/>
      <c r="AI954" s="128"/>
      <c r="AJ954" s="128"/>
      <c r="AK954" s="128"/>
      <c r="AL954" s="128"/>
      <c r="AM954" s="128"/>
      <c r="AN954" s="128"/>
      <c r="AO954" s="128"/>
      <c r="AP954" s="128"/>
      <c r="AQ954" s="128"/>
      <c r="AR954" s="128"/>
      <c r="AS954" s="128"/>
      <c r="AT954" s="128"/>
      <c r="AU954" s="128"/>
      <c r="AV954" s="128"/>
      <c r="AW954" s="128"/>
      <c r="AX954" s="128"/>
      <c r="AY954" s="128"/>
      <c r="AZ954" s="128"/>
      <c r="BA954" s="128"/>
      <c r="BB954" s="128"/>
      <c r="BC954" s="128"/>
      <c r="BD954" s="128"/>
      <c r="BE954" s="128"/>
      <c r="BF954" s="128"/>
      <c r="BG954" s="128"/>
      <c r="BH954" s="128"/>
      <c r="BI954" s="128"/>
      <c r="BJ954" s="128"/>
      <c r="BK954" s="128"/>
      <c r="BL954" s="128"/>
      <c r="BM954" s="128"/>
      <c r="BN954" s="128"/>
      <c r="BO954" s="128"/>
      <c r="BP954" s="128"/>
      <c r="BQ954" s="128"/>
      <c r="BR954" s="128"/>
      <c r="BS954" s="128"/>
      <c r="BT954" s="128"/>
      <c r="BU954" s="128"/>
      <c r="BV954" s="128"/>
      <c r="BW954" s="128"/>
      <c r="BX954" s="128"/>
      <c r="BY954" s="128"/>
      <c r="BZ954" s="128"/>
      <c r="CA954" s="128"/>
      <c r="CB954" s="128"/>
      <c r="CC954" s="128"/>
      <c r="CD954" s="128"/>
      <c r="CE954" s="128"/>
      <c r="CF954" s="128"/>
      <c r="CG954" s="128"/>
      <c r="CH954" s="128"/>
      <c r="CI954" s="128"/>
      <c r="CJ954" s="128"/>
      <c r="CK954" s="128"/>
      <c r="CL954" s="128"/>
      <c r="CM954" s="128"/>
      <c r="CN954" s="128"/>
      <c r="CO954" s="128"/>
      <c r="CP954" s="128"/>
      <c r="CQ954" s="128"/>
    </row>
    <row r="955" ht="14.25" customHeight="1" spans="1:95" x14ac:dyDescent="0.25">
      <c r="A955" s="4"/>
      <c r="B955" s="131"/>
      <c r="C955" s="131"/>
      <c r="D955" s="131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  <c r="AB955" s="128"/>
      <c r="AC955" s="128"/>
      <c r="AD955" s="128"/>
      <c r="AE955" s="128"/>
      <c r="AF955" s="128"/>
      <c r="AG955" s="128"/>
      <c r="AH955" s="128"/>
      <c r="AI955" s="128"/>
      <c r="AJ955" s="128"/>
      <c r="AK955" s="128"/>
      <c r="AL955" s="128"/>
      <c r="AM955" s="128"/>
      <c r="AN955" s="128"/>
      <c r="AO955" s="128"/>
      <c r="AP955" s="128"/>
      <c r="AQ955" s="128"/>
      <c r="AR955" s="128"/>
      <c r="AS955" s="128"/>
      <c r="AT955" s="128"/>
      <c r="AU955" s="128"/>
      <c r="AV955" s="128"/>
      <c r="AW955" s="128"/>
      <c r="AX955" s="128"/>
      <c r="AY955" s="128"/>
      <c r="AZ955" s="128"/>
      <c r="BA955" s="128"/>
      <c r="BB955" s="128"/>
      <c r="BC955" s="128"/>
      <c r="BD955" s="128"/>
      <c r="BE955" s="128"/>
      <c r="BF955" s="128"/>
      <c r="BG955" s="128"/>
      <c r="BH955" s="128"/>
      <c r="BI955" s="128"/>
      <c r="BJ955" s="128"/>
      <c r="BK955" s="128"/>
      <c r="BL955" s="128"/>
      <c r="BM955" s="128"/>
      <c r="BN955" s="128"/>
      <c r="BO955" s="128"/>
      <c r="BP955" s="128"/>
      <c r="BQ955" s="128"/>
      <c r="BR955" s="128"/>
      <c r="BS955" s="128"/>
      <c r="BT955" s="128"/>
      <c r="BU955" s="128"/>
      <c r="BV955" s="128"/>
      <c r="BW955" s="128"/>
      <c r="BX955" s="128"/>
      <c r="BY955" s="128"/>
      <c r="BZ955" s="128"/>
      <c r="CA955" s="128"/>
      <c r="CB955" s="128"/>
      <c r="CC955" s="128"/>
      <c r="CD955" s="128"/>
      <c r="CE955" s="128"/>
      <c r="CF955" s="128"/>
      <c r="CG955" s="128"/>
      <c r="CH955" s="128"/>
      <c r="CI955" s="128"/>
      <c r="CJ955" s="128"/>
      <c r="CK955" s="128"/>
      <c r="CL955" s="128"/>
      <c r="CM955" s="128"/>
      <c r="CN955" s="128"/>
      <c r="CO955" s="128"/>
      <c r="CP955" s="128"/>
      <c r="CQ955" s="128"/>
    </row>
    <row r="956" ht="14.25" customHeight="1" spans="1:95" x14ac:dyDescent="0.25">
      <c r="A956" s="4"/>
      <c r="B956" s="131"/>
      <c r="C956" s="131"/>
      <c r="D956" s="131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  <c r="AB956" s="128"/>
      <c r="AC956" s="128"/>
      <c r="AD956" s="128"/>
      <c r="AE956" s="128"/>
      <c r="AF956" s="128"/>
      <c r="AG956" s="128"/>
      <c r="AH956" s="128"/>
      <c r="AI956" s="128"/>
      <c r="AJ956" s="128"/>
      <c r="AK956" s="128"/>
      <c r="AL956" s="128"/>
      <c r="AM956" s="128"/>
      <c r="AN956" s="128"/>
      <c r="AO956" s="128"/>
      <c r="AP956" s="128"/>
      <c r="AQ956" s="128"/>
      <c r="AR956" s="128"/>
      <c r="AS956" s="128"/>
      <c r="AT956" s="128"/>
      <c r="AU956" s="128"/>
      <c r="AV956" s="128"/>
      <c r="AW956" s="128"/>
      <c r="AX956" s="128"/>
      <c r="AY956" s="128"/>
      <c r="AZ956" s="128"/>
      <c r="BA956" s="128"/>
      <c r="BB956" s="128"/>
      <c r="BC956" s="128"/>
      <c r="BD956" s="128"/>
      <c r="BE956" s="128"/>
      <c r="BF956" s="128"/>
      <c r="BG956" s="128"/>
      <c r="BH956" s="128"/>
      <c r="BI956" s="128"/>
      <c r="BJ956" s="128"/>
      <c r="BK956" s="128"/>
      <c r="BL956" s="128"/>
      <c r="BM956" s="128"/>
      <c r="BN956" s="128"/>
      <c r="BO956" s="128"/>
      <c r="BP956" s="128"/>
      <c r="BQ956" s="128"/>
      <c r="BR956" s="128"/>
      <c r="BS956" s="128"/>
      <c r="BT956" s="128"/>
      <c r="BU956" s="128"/>
      <c r="BV956" s="128"/>
      <c r="BW956" s="128"/>
      <c r="BX956" s="128"/>
      <c r="BY956" s="128"/>
      <c r="BZ956" s="128"/>
      <c r="CA956" s="128"/>
      <c r="CB956" s="128"/>
      <c r="CC956" s="128"/>
      <c r="CD956" s="128"/>
      <c r="CE956" s="128"/>
      <c r="CF956" s="128"/>
      <c r="CG956" s="128"/>
      <c r="CH956" s="128"/>
      <c r="CI956" s="128"/>
      <c r="CJ956" s="128"/>
      <c r="CK956" s="128"/>
      <c r="CL956" s="128"/>
      <c r="CM956" s="128"/>
      <c r="CN956" s="128"/>
      <c r="CO956" s="128"/>
      <c r="CP956" s="128"/>
      <c r="CQ956" s="128"/>
    </row>
    <row r="957" ht="14.25" customHeight="1" spans="1:95" x14ac:dyDescent="0.25">
      <c r="A957" s="4"/>
      <c r="B957" s="131"/>
      <c r="C957" s="131"/>
      <c r="D957" s="131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  <c r="AB957" s="128"/>
      <c r="AC957" s="128"/>
      <c r="AD957" s="128"/>
      <c r="AE957" s="128"/>
      <c r="AF957" s="128"/>
      <c r="AG957" s="128"/>
      <c r="AH957" s="128"/>
      <c r="AI957" s="128"/>
      <c r="AJ957" s="128"/>
      <c r="AK957" s="128"/>
      <c r="AL957" s="128"/>
      <c r="AM957" s="128"/>
      <c r="AN957" s="128"/>
      <c r="AO957" s="128"/>
      <c r="AP957" s="128"/>
      <c r="AQ957" s="128"/>
      <c r="AR957" s="128"/>
      <c r="AS957" s="128"/>
      <c r="AT957" s="128"/>
      <c r="AU957" s="128"/>
      <c r="AV957" s="128"/>
      <c r="AW957" s="128"/>
      <c r="AX957" s="128"/>
      <c r="AY957" s="128"/>
      <c r="AZ957" s="128"/>
      <c r="BA957" s="128"/>
      <c r="BB957" s="128"/>
      <c r="BC957" s="128"/>
      <c r="BD957" s="128"/>
      <c r="BE957" s="128"/>
      <c r="BF957" s="128"/>
      <c r="BG957" s="128"/>
      <c r="BH957" s="128"/>
      <c r="BI957" s="128"/>
      <c r="BJ957" s="128"/>
      <c r="BK957" s="128"/>
      <c r="BL957" s="128"/>
      <c r="BM957" s="128"/>
      <c r="BN957" s="128"/>
      <c r="BO957" s="128"/>
      <c r="BP957" s="128"/>
      <c r="BQ957" s="128"/>
      <c r="BR957" s="128"/>
      <c r="BS957" s="128"/>
      <c r="BT957" s="128"/>
      <c r="BU957" s="128"/>
      <c r="BV957" s="128"/>
      <c r="BW957" s="128"/>
      <c r="BX957" s="128"/>
      <c r="BY957" s="128"/>
      <c r="BZ957" s="128"/>
      <c r="CA957" s="128"/>
      <c r="CB957" s="128"/>
      <c r="CC957" s="128"/>
      <c r="CD957" s="128"/>
      <c r="CE957" s="128"/>
      <c r="CF957" s="128"/>
      <c r="CG957" s="128"/>
      <c r="CH957" s="128"/>
      <c r="CI957" s="128"/>
      <c r="CJ957" s="128"/>
      <c r="CK957" s="128"/>
      <c r="CL957" s="128"/>
      <c r="CM957" s="128"/>
      <c r="CN957" s="128"/>
      <c r="CO957" s="128"/>
      <c r="CP957" s="128"/>
      <c r="CQ957" s="128"/>
    </row>
    <row r="958" ht="14.25" customHeight="1" spans="1:95" x14ac:dyDescent="0.25">
      <c r="A958" s="4"/>
      <c r="B958" s="131"/>
      <c r="C958" s="131"/>
      <c r="D958" s="131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  <c r="AB958" s="128"/>
      <c r="AC958" s="128"/>
      <c r="AD958" s="128"/>
      <c r="AE958" s="128"/>
      <c r="AF958" s="128"/>
      <c r="AG958" s="128"/>
      <c r="AH958" s="128"/>
      <c r="AI958" s="128"/>
      <c r="AJ958" s="128"/>
      <c r="AK958" s="128"/>
      <c r="AL958" s="128"/>
      <c r="AM958" s="128"/>
      <c r="AN958" s="128"/>
      <c r="AO958" s="128"/>
      <c r="AP958" s="128"/>
      <c r="AQ958" s="128"/>
      <c r="AR958" s="128"/>
      <c r="AS958" s="128"/>
      <c r="AT958" s="128"/>
      <c r="AU958" s="128"/>
      <c r="AV958" s="128"/>
      <c r="AW958" s="128"/>
      <c r="AX958" s="128"/>
      <c r="AY958" s="128"/>
      <c r="AZ958" s="128"/>
      <c r="BA958" s="128"/>
      <c r="BB958" s="128"/>
      <c r="BC958" s="128"/>
      <c r="BD958" s="128"/>
      <c r="BE958" s="128"/>
      <c r="BF958" s="128"/>
      <c r="BG958" s="128"/>
      <c r="BH958" s="128"/>
      <c r="BI958" s="128"/>
      <c r="BJ958" s="128"/>
      <c r="BK958" s="128"/>
      <c r="BL958" s="128"/>
      <c r="BM958" s="128"/>
      <c r="BN958" s="128"/>
      <c r="BO958" s="128"/>
      <c r="BP958" s="128"/>
      <c r="BQ958" s="128"/>
      <c r="BR958" s="128"/>
      <c r="BS958" s="128"/>
      <c r="BT958" s="128"/>
      <c r="BU958" s="128"/>
      <c r="BV958" s="128"/>
      <c r="BW958" s="128"/>
      <c r="BX958" s="128"/>
      <c r="BY958" s="128"/>
      <c r="BZ958" s="128"/>
      <c r="CA958" s="128"/>
      <c r="CB958" s="128"/>
      <c r="CC958" s="128"/>
      <c r="CD958" s="128"/>
      <c r="CE958" s="128"/>
      <c r="CF958" s="128"/>
      <c r="CG958" s="128"/>
      <c r="CH958" s="128"/>
      <c r="CI958" s="128"/>
      <c r="CJ958" s="128"/>
      <c r="CK958" s="128"/>
      <c r="CL958" s="128"/>
      <c r="CM958" s="128"/>
      <c r="CN958" s="128"/>
      <c r="CO958" s="128"/>
      <c r="CP958" s="128"/>
      <c r="CQ958" s="128"/>
    </row>
    <row r="959" ht="14.25" customHeight="1" spans="1:95" x14ac:dyDescent="0.25">
      <c r="A959" s="4"/>
      <c r="B959" s="131"/>
      <c r="C959" s="131"/>
      <c r="D959" s="131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  <c r="AB959" s="128"/>
      <c r="AC959" s="128"/>
      <c r="AD959" s="128"/>
      <c r="AE959" s="128"/>
      <c r="AF959" s="128"/>
      <c r="AG959" s="128"/>
      <c r="AH959" s="128"/>
      <c r="AI959" s="128"/>
      <c r="AJ959" s="128"/>
      <c r="AK959" s="128"/>
      <c r="AL959" s="128"/>
      <c r="AM959" s="128"/>
      <c r="AN959" s="128"/>
      <c r="AO959" s="128"/>
      <c r="AP959" s="128"/>
      <c r="AQ959" s="128"/>
      <c r="AR959" s="128"/>
      <c r="AS959" s="128"/>
      <c r="AT959" s="128"/>
      <c r="AU959" s="128"/>
      <c r="AV959" s="128"/>
      <c r="AW959" s="128"/>
      <c r="AX959" s="128"/>
      <c r="AY959" s="128"/>
      <c r="AZ959" s="128"/>
      <c r="BA959" s="128"/>
      <c r="BB959" s="128"/>
      <c r="BC959" s="128"/>
      <c r="BD959" s="128"/>
      <c r="BE959" s="128"/>
      <c r="BF959" s="128"/>
      <c r="BG959" s="128"/>
      <c r="BH959" s="128"/>
      <c r="BI959" s="128"/>
      <c r="BJ959" s="128"/>
      <c r="BK959" s="128"/>
      <c r="BL959" s="128"/>
      <c r="BM959" s="128"/>
      <c r="BN959" s="128"/>
      <c r="BO959" s="128"/>
      <c r="BP959" s="128"/>
      <c r="BQ959" s="128"/>
      <c r="BR959" s="128"/>
      <c r="BS959" s="128"/>
      <c r="BT959" s="128"/>
      <c r="BU959" s="128"/>
      <c r="BV959" s="128"/>
      <c r="BW959" s="128"/>
      <c r="BX959" s="128"/>
      <c r="BY959" s="128"/>
      <c r="BZ959" s="128"/>
      <c r="CA959" s="128"/>
      <c r="CB959" s="128"/>
      <c r="CC959" s="128"/>
      <c r="CD959" s="128"/>
      <c r="CE959" s="128"/>
      <c r="CF959" s="128"/>
      <c r="CG959" s="128"/>
      <c r="CH959" s="128"/>
      <c r="CI959" s="128"/>
      <c r="CJ959" s="128"/>
      <c r="CK959" s="128"/>
      <c r="CL959" s="128"/>
      <c r="CM959" s="128"/>
      <c r="CN959" s="128"/>
      <c r="CO959" s="128"/>
      <c r="CP959" s="128"/>
      <c r="CQ959" s="128"/>
    </row>
    <row r="960" ht="14.25" customHeight="1" spans="1:95" x14ac:dyDescent="0.25">
      <c r="A960" s="4"/>
      <c r="B960" s="131"/>
      <c r="C960" s="131"/>
      <c r="D960" s="131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  <c r="AB960" s="128"/>
      <c r="AC960" s="128"/>
      <c r="AD960" s="128"/>
      <c r="AE960" s="128"/>
      <c r="AF960" s="128"/>
      <c r="AG960" s="128"/>
      <c r="AH960" s="128"/>
      <c r="AI960" s="128"/>
      <c r="AJ960" s="128"/>
      <c r="AK960" s="128"/>
      <c r="AL960" s="128"/>
      <c r="AM960" s="128"/>
      <c r="AN960" s="128"/>
      <c r="AO960" s="128"/>
      <c r="AP960" s="128"/>
      <c r="AQ960" s="128"/>
      <c r="AR960" s="128"/>
      <c r="AS960" s="128"/>
      <c r="AT960" s="128"/>
      <c r="AU960" s="128"/>
      <c r="AV960" s="128"/>
      <c r="AW960" s="128"/>
      <c r="AX960" s="128"/>
      <c r="AY960" s="128"/>
      <c r="AZ960" s="128"/>
      <c r="BA960" s="128"/>
      <c r="BB960" s="128"/>
      <c r="BC960" s="128"/>
      <c r="BD960" s="128"/>
      <c r="BE960" s="128"/>
      <c r="BF960" s="128"/>
      <c r="BG960" s="128"/>
      <c r="BH960" s="128"/>
      <c r="BI960" s="128"/>
      <c r="BJ960" s="128"/>
      <c r="BK960" s="128"/>
      <c r="BL960" s="128"/>
      <c r="BM960" s="128"/>
      <c r="BN960" s="128"/>
      <c r="BO960" s="128"/>
      <c r="BP960" s="128"/>
      <c r="BQ960" s="128"/>
      <c r="BR960" s="128"/>
      <c r="BS960" s="128"/>
      <c r="BT960" s="128"/>
      <c r="BU960" s="128"/>
      <c r="BV960" s="128"/>
      <c r="BW960" s="128"/>
      <c r="BX960" s="128"/>
      <c r="BY960" s="128"/>
      <c r="BZ960" s="128"/>
      <c r="CA960" s="128"/>
      <c r="CB960" s="128"/>
      <c r="CC960" s="128"/>
      <c r="CD960" s="128"/>
      <c r="CE960" s="128"/>
      <c r="CF960" s="128"/>
      <c r="CG960" s="128"/>
      <c r="CH960" s="128"/>
      <c r="CI960" s="128"/>
      <c r="CJ960" s="128"/>
      <c r="CK960" s="128"/>
      <c r="CL960" s="128"/>
      <c r="CM960" s="128"/>
      <c r="CN960" s="128"/>
      <c r="CO960" s="128"/>
      <c r="CP960" s="128"/>
      <c r="CQ960" s="128"/>
    </row>
    <row r="961" ht="14.25" customHeight="1" spans="1:95" x14ac:dyDescent="0.25">
      <c r="A961" s="4"/>
      <c r="B961" s="131"/>
      <c r="C961" s="131"/>
      <c r="D961" s="131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  <c r="AB961" s="128"/>
      <c r="AC961" s="128"/>
      <c r="AD961" s="128"/>
      <c r="AE961" s="128"/>
      <c r="AF961" s="128"/>
      <c r="AG961" s="128"/>
      <c r="AH961" s="128"/>
      <c r="AI961" s="128"/>
      <c r="AJ961" s="128"/>
      <c r="AK961" s="128"/>
      <c r="AL961" s="128"/>
      <c r="AM961" s="128"/>
      <c r="AN961" s="128"/>
      <c r="AO961" s="128"/>
      <c r="AP961" s="128"/>
      <c r="AQ961" s="128"/>
      <c r="AR961" s="128"/>
      <c r="AS961" s="128"/>
      <c r="AT961" s="128"/>
      <c r="AU961" s="128"/>
      <c r="AV961" s="128"/>
      <c r="AW961" s="128"/>
      <c r="AX961" s="128"/>
      <c r="AY961" s="128"/>
      <c r="AZ961" s="128"/>
      <c r="BA961" s="128"/>
      <c r="BB961" s="128"/>
      <c r="BC961" s="128"/>
      <c r="BD961" s="128"/>
      <c r="BE961" s="128"/>
      <c r="BF961" s="128"/>
      <c r="BG961" s="128"/>
      <c r="BH961" s="128"/>
      <c r="BI961" s="128"/>
      <c r="BJ961" s="128"/>
      <c r="BK961" s="128"/>
      <c r="BL961" s="128"/>
      <c r="BM961" s="128"/>
      <c r="BN961" s="128"/>
      <c r="BO961" s="128"/>
      <c r="BP961" s="128"/>
      <c r="BQ961" s="128"/>
      <c r="BR961" s="128"/>
      <c r="BS961" s="128"/>
      <c r="BT961" s="128"/>
      <c r="BU961" s="128"/>
      <c r="BV961" s="128"/>
      <c r="BW961" s="128"/>
      <c r="BX961" s="128"/>
      <c r="BY961" s="128"/>
      <c r="BZ961" s="128"/>
      <c r="CA961" s="128"/>
      <c r="CB961" s="128"/>
      <c r="CC961" s="128"/>
      <c r="CD961" s="128"/>
      <c r="CE961" s="128"/>
      <c r="CF961" s="128"/>
      <c r="CG961" s="128"/>
      <c r="CH961" s="128"/>
      <c r="CI961" s="128"/>
      <c r="CJ961" s="128"/>
      <c r="CK961" s="128"/>
      <c r="CL961" s="128"/>
      <c r="CM961" s="128"/>
      <c r="CN961" s="128"/>
      <c r="CO961" s="128"/>
      <c r="CP961" s="128"/>
      <c r="CQ961" s="128"/>
    </row>
    <row r="962" ht="14.25" customHeight="1" spans="1:95" x14ac:dyDescent="0.25">
      <c r="A962" s="4"/>
      <c r="B962" s="131"/>
      <c r="C962" s="131"/>
      <c r="D962" s="131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  <c r="AB962" s="128"/>
      <c r="AC962" s="128"/>
      <c r="AD962" s="128"/>
      <c r="AE962" s="128"/>
      <c r="AF962" s="128"/>
      <c r="AG962" s="128"/>
      <c r="AH962" s="128"/>
      <c r="AI962" s="128"/>
      <c r="AJ962" s="128"/>
      <c r="AK962" s="128"/>
      <c r="AL962" s="128"/>
      <c r="AM962" s="128"/>
      <c r="AN962" s="128"/>
      <c r="AO962" s="128"/>
      <c r="AP962" s="128"/>
      <c r="AQ962" s="128"/>
      <c r="AR962" s="128"/>
      <c r="AS962" s="128"/>
      <c r="AT962" s="128"/>
      <c r="AU962" s="128"/>
      <c r="AV962" s="128"/>
      <c r="AW962" s="128"/>
      <c r="AX962" s="128"/>
      <c r="AY962" s="128"/>
      <c r="AZ962" s="128"/>
      <c r="BA962" s="128"/>
      <c r="BB962" s="128"/>
      <c r="BC962" s="128"/>
      <c r="BD962" s="128"/>
      <c r="BE962" s="128"/>
      <c r="BF962" s="128"/>
      <c r="BG962" s="128"/>
      <c r="BH962" s="128"/>
      <c r="BI962" s="128"/>
      <c r="BJ962" s="128"/>
      <c r="BK962" s="128"/>
      <c r="BL962" s="128"/>
      <c r="BM962" s="128"/>
      <c r="BN962" s="128"/>
      <c r="BO962" s="128"/>
      <c r="BP962" s="128"/>
      <c r="BQ962" s="128"/>
      <c r="BR962" s="128"/>
      <c r="BS962" s="128"/>
      <c r="BT962" s="128"/>
      <c r="BU962" s="128"/>
      <c r="BV962" s="128"/>
      <c r="BW962" s="128"/>
      <c r="BX962" s="128"/>
      <c r="BY962" s="128"/>
      <c r="BZ962" s="128"/>
      <c r="CA962" s="128"/>
      <c r="CB962" s="128"/>
      <c r="CC962" s="128"/>
      <c r="CD962" s="128"/>
      <c r="CE962" s="128"/>
      <c r="CF962" s="128"/>
      <c r="CG962" s="128"/>
      <c r="CH962" s="128"/>
      <c r="CI962" s="128"/>
      <c r="CJ962" s="128"/>
      <c r="CK962" s="128"/>
      <c r="CL962" s="128"/>
      <c r="CM962" s="128"/>
      <c r="CN962" s="128"/>
      <c r="CO962" s="128"/>
      <c r="CP962" s="128"/>
      <c r="CQ962" s="128"/>
    </row>
    <row r="963" ht="14.25" customHeight="1" spans="1:95" x14ac:dyDescent="0.25">
      <c r="A963" s="4"/>
      <c r="B963" s="131"/>
      <c r="C963" s="131"/>
      <c r="D963" s="131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  <c r="AB963" s="128"/>
      <c r="AC963" s="128"/>
      <c r="AD963" s="128"/>
      <c r="AE963" s="128"/>
      <c r="AF963" s="128"/>
      <c r="AG963" s="128"/>
      <c r="AH963" s="128"/>
      <c r="AI963" s="128"/>
      <c r="AJ963" s="128"/>
      <c r="AK963" s="128"/>
      <c r="AL963" s="128"/>
      <c r="AM963" s="128"/>
      <c r="AN963" s="128"/>
      <c r="AO963" s="128"/>
      <c r="AP963" s="128"/>
      <c r="AQ963" s="128"/>
      <c r="AR963" s="128"/>
      <c r="AS963" s="128"/>
      <c r="AT963" s="128"/>
      <c r="AU963" s="128"/>
      <c r="AV963" s="128"/>
      <c r="AW963" s="128"/>
      <c r="AX963" s="128"/>
      <c r="AY963" s="128"/>
      <c r="AZ963" s="128"/>
      <c r="BA963" s="128"/>
      <c r="BB963" s="128"/>
      <c r="BC963" s="128"/>
      <c r="BD963" s="128"/>
      <c r="BE963" s="128"/>
      <c r="BF963" s="128"/>
      <c r="BG963" s="128"/>
      <c r="BH963" s="128"/>
      <c r="BI963" s="128"/>
      <c r="BJ963" s="128"/>
      <c r="BK963" s="128"/>
      <c r="BL963" s="128"/>
      <c r="BM963" s="128"/>
      <c r="BN963" s="128"/>
      <c r="BO963" s="128"/>
      <c r="BP963" s="128"/>
      <c r="BQ963" s="128"/>
      <c r="BR963" s="128"/>
      <c r="BS963" s="128"/>
      <c r="BT963" s="128"/>
      <c r="BU963" s="128"/>
      <c r="BV963" s="128"/>
      <c r="BW963" s="128"/>
      <c r="BX963" s="128"/>
      <c r="BY963" s="128"/>
      <c r="BZ963" s="128"/>
      <c r="CA963" s="128"/>
      <c r="CB963" s="128"/>
      <c r="CC963" s="128"/>
      <c r="CD963" s="128"/>
      <c r="CE963" s="128"/>
      <c r="CF963" s="128"/>
      <c r="CG963" s="128"/>
      <c r="CH963" s="128"/>
      <c r="CI963" s="128"/>
      <c r="CJ963" s="128"/>
      <c r="CK963" s="128"/>
      <c r="CL963" s="128"/>
      <c r="CM963" s="128"/>
      <c r="CN963" s="128"/>
      <c r="CO963" s="128"/>
      <c r="CP963" s="128"/>
      <c r="CQ963" s="128"/>
    </row>
    <row r="964" ht="14.25" customHeight="1" spans="1:95" x14ac:dyDescent="0.25">
      <c r="A964" s="4"/>
      <c r="B964" s="131"/>
      <c r="C964" s="131"/>
      <c r="D964" s="131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  <c r="AB964" s="128"/>
      <c r="AC964" s="128"/>
      <c r="AD964" s="128"/>
      <c r="AE964" s="128"/>
      <c r="AF964" s="128"/>
      <c r="AG964" s="128"/>
      <c r="AH964" s="128"/>
      <c r="AI964" s="128"/>
      <c r="AJ964" s="128"/>
      <c r="AK964" s="128"/>
      <c r="AL964" s="128"/>
      <c r="AM964" s="128"/>
      <c r="AN964" s="128"/>
      <c r="AO964" s="128"/>
      <c r="AP964" s="128"/>
      <c r="AQ964" s="128"/>
      <c r="AR964" s="128"/>
      <c r="AS964" s="128"/>
      <c r="AT964" s="128"/>
      <c r="AU964" s="128"/>
      <c r="AV964" s="128"/>
      <c r="AW964" s="128"/>
      <c r="AX964" s="128"/>
      <c r="AY964" s="128"/>
      <c r="AZ964" s="128"/>
      <c r="BA964" s="128"/>
      <c r="BB964" s="128"/>
      <c r="BC964" s="128"/>
      <c r="BD964" s="128"/>
      <c r="BE964" s="128"/>
      <c r="BF964" s="128"/>
      <c r="BG964" s="128"/>
      <c r="BH964" s="128"/>
      <c r="BI964" s="128"/>
      <c r="BJ964" s="128"/>
      <c r="BK964" s="128"/>
      <c r="BL964" s="128"/>
      <c r="BM964" s="128"/>
      <c r="BN964" s="128"/>
      <c r="BO964" s="128"/>
      <c r="BP964" s="128"/>
      <c r="BQ964" s="128"/>
      <c r="BR964" s="128"/>
      <c r="BS964" s="128"/>
      <c r="BT964" s="128"/>
      <c r="BU964" s="128"/>
      <c r="BV964" s="128"/>
      <c r="BW964" s="128"/>
      <c r="BX964" s="128"/>
      <c r="BY964" s="128"/>
      <c r="BZ964" s="128"/>
      <c r="CA964" s="128"/>
      <c r="CB964" s="128"/>
      <c r="CC964" s="128"/>
      <c r="CD964" s="128"/>
      <c r="CE964" s="128"/>
      <c r="CF964" s="128"/>
      <c r="CG964" s="128"/>
      <c r="CH964" s="128"/>
      <c r="CI964" s="128"/>
      <c r="CJ964" s="128"/>
      <c r="CK964" s="128"/>
      <c r="CL964" s="128"/>
      <c r="CM964" s="128"/>
      <c r="CN964" s="128"/>
      <c r="CO964" s="128"/>
      <c r="CP964" s="128"/>
      <c r="CQ964" s="128"/>
    </row>
    <row r="965" ht="14.25" customHeight="1" spans="1:95" x14ac:dyDescent="0.25">
      <c r="A965" s="4"/>
      <c r="B965" s="131"/>
      <c r="C965" s="131"/>
      <c r="D965" s="131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  <c r="AB965" s="128"/>
      <c r="AC965" s="128"/>
      <c r="AD965" s="128"/>
      <c r="AE965" s="128"/>
      <c r="AF965" s="128"/>
      <c r="AG965" s="128"/>
      <c r="AH965" s="128"/>
      <c r="AI965" s="128"/>
      <c r="AJ965" s="128"/>
      <c r="AK965" s="128"/>
      <c r="AL965" s="128"/>
      <c r="AM965" s="128"/>
      <c r="AN965" s="128"/>
      <c r="AO965" s="128"/>
      <c r="AP965" s="128"/>
      <c r="AQ965" s="128"/>
      <c r="AR965" s="128"/>
      <c r="AS965" s="128"/>
      <c r="AT965" s="128"/>
      <c r="AU965" s="128"/>
      <c r="AV965" s="128"/>
      <c r="AW965" s="128"/>
      <c r="AX965" s="128"/>
      <c r="AY965" s="128"/>
      <c r="AZ965" s="128"/>
      <c r="BA965" s="128"/>
      <c r="BB965" s="128"/>
      <c r="BC965" s="128"/>
      <c r="BD965" s="128"/>
      <c r="BE965" s="128"/>
      <c r="BF965" s="128"/>
      <c r="BG965" s="128"/>
      <c r="BH965" s="128"/>
      <c r="BI965" s="128"/>
      <c r="BJ965" s="128"/>
      <c r="BK965" s="128"/>
      <c r="BL965" s="128"/>
      <c r="BM965" s="128"/>
      <c r="BN965" s="128"/>
      <c r="BO965" s="128"/>
      <c r="BP965" s="128"/>
      <c r="BQ965" s="128"/>
      <c r="BR965" s="128"/>
      <c r="BS965" s="128"/>
      <c r="BT965" s="128"/>
      <c r="BU965" s="128"/>
      <c r="BV965" s="128"/>
      <c r="BW965" s="128"/>
      <c r="BX965" s="128"/>
      <c r="BY965" s="128"/>
      <c r="BZ965" s="128"/>
      <c r="CA965" s="128"/>
      <c r="CB965" s="128"/>
      <c r="CC965" s="128"/>
      <c r="CD965" s="128"/>
      <c r="CE965" s="128"/>
      <c r="CF965" s="128"/>
      <c r="CG965" s="128"/>
      <c r="CH965" s="128"/>
      <c r="CI965" s="128"/>
      <c r="CJ965" s="128"/>
      <c r="CK965" s="128"/>
      <c r="CL965" s="128"/>
      <c r="CM965" s="128"/>
      <c r="CN965" s="128"/>
      <c r="CO965" s="128"/>
      <c r="CP965" s="128"/>
      <c r="CQ965" s="128"/>
    </row>
    <row r="966" ht="14.25" customHeight="1" spans="1:95" x14ac:dyDescent="0.25">
      <c r="A966" s="4"/>
      <c r="B966" s="131"/>
      <c r="C966" s="131"/>
      <c r="D966" s="131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  <c r="AB966" s="128"/>
      <c r="AC966" s="128"/>
      <c r="AD966" s="128"/>
      <c r="AE966" s="128"/>
      <c r="AF966" s="128"/>
      <c r="AG966" s="128"/>
      <c r="AH966" s="128"/>
      <c r="AI966" s="128"/>
      <c r="AJ966" s="128"/>
      <c r="AK966" s="128"/>
      <c r="AL966" s="128"/>
      <c r="AM966" s="128"/>
      <c r="AN966" s="128"/>
      <c r="AO966" s="128"/>
      <c r="AP966" s="128"/>
      <c r="AQ966" s="128"/>
      <c r="AR966" s="128"/>
      <c r="AS966" s="128"/>
      <c r="AT966" s="128"/>
      <c r="AU966" s="128"/>
      <c r="AV966" s="128"/>
      <c r="AW966" s="128"/>
      <c r="AX966" s="128"/>
      <c r="AY966" s="128"/>
      <c r="AZ966" s="128"/>
      <c r="BA966" s="128"/>
      <c r="BB966" s="128"/>
      <c r="BC966" s="128"/>
      <c r="BD966" s="128"/>
      <c r="BE966" s="128"/>
      <c r="BF966" s="128"/>
      <c r="BG966" s="128"/>
      <c r="BH966" s="128"/>
      <c r="BI966" s="128"/>
      <c r="BJ966" s="128"/>
      <c r="BK966" s="128"/>
      <c r="BL966" s="128"/>
      <c r="BM966" s="128"/>
      <c r="BN966" s="128"/>
      <c r="BO966" s="128"/>
      <c r="BP966" s="128"/>
      <c r="BQ966" s="128"/>
      <c r="BR966" s="128"/>
      <c r="BS966" s="128"/>
      <c r="BT966" s="128"/>
      <c r="BU966" s="128"/>
      <c r="BV966" s="128"/>
      <c r="BW966" s="128"/>
      <c r="BX966" s="128"/>
      <c r="BY966" s="128"/>
      <c r="BZ966" s="128"/>
      <c r="CA966" s="128"/>
      <c r="CB966" s="128"/>
      <c r="CC966" s="128"/>
      <c r="CD966" s="128"/>
      <c r="CE966" s="128"/>
      <c r="CF966" s="128"/>
      <c r="CG966" s="128"/>
      <c r="CH966" s="128"/>
      <c r="CI966" s="128"/>
      <c r="CJ966" s="128"/>
      <c r="CK966" s="128"/>
      <c r="CL966" s="128"/>
      <c r="CM966" s="128"/>
      <c r="CN966" s="128"/>
      <c r="CO966" s="128"/>
      <c r="CP966" s="128"/>
      <c r="CQ966" s="128"/>
    </row>
    <row r="967" ht="14.25" customHeight="1" spans="1:95" x14ac:dyDescent="0.25">
      <c r="A967" s="4"/>
      <c r="B967" s="131"/>
      <c r="C967" s="131"/>
      <c r="D967" s="131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  <c r="AB967" s="128"/>
      <c r="AC967" s="128"/>
      <c r="AD967" s="128"/>
      <c r="AE967" s="128"/>
      <c r="AF967" s="128"/>
      <c r="AG967" s="128"/>
      <c r="AH967" s="128"/>
      <c r="AI967" s="128"/>
      <c r="AJ967" s="128"/>
      <c r="AK967" s="128"/>
      <c r="AL967" s="128"/>
      <c r="AM967" s="128"/>
      <c r="AN967" s="128"/>
      <c r="AO967" s="128"/>
      <c r="AP967" s="128"/>
      <c r="AQ967" s="128"/>
      <c r="AR967" s="128"/>
      <c r="AS967" s="128"/>
      <c r="AT967" s="128"/>
      <c r="AU967" s="128"/>
      <c r="AV967" s="128"/>
      <c r="AW967" s="128"/>
      <c r="AX967" s="128"/>
      <c r="AY967" s="128"/>
      <c r="AZ967" s="128"/>
      <c r="BA967" s="128"/>
      <c r="BB967" s="128"/>
      <c r="BC967" s="128"/>
      <c r="BD967" s="128"/>
      <c r="BE967" s="128"/>
      <c r="BF967" s="128"/>
      <c r="BG967" s="128"/>
      <c r="BH967" s="128"/>
      <c r="BI967" s="128"/>
      <c r="BJ967" s="128"/>
      <c r="BK967" s="128"/>
      <c r="BL967" s="128"/>
      <c r="BM967" s="128"/>
      <c r="BN967" s="128"/>
      <c r="BO967" s="128"/>
      <c r="BP967" s="128"/>
      <c r="BQ967" s="128"/>
      <c r="BR967" s="128"/>
      <c r="BS967" s="128"/>
      <c r="BT967" s="128"/>
      <c r="BU967" s="128"/>
      <c r="BV967" s="128"/>
      <c r="BW967" s="128"/>
      <c r="BX967" s="128"/>
      <c r="BY967" s="128"/>
      <c r="BZ967" s="128"/>
      <c r="CA967" s="128"/>
      <c r="CB967" s="128"/>
      <c r="CC967" s="128"/>
      <c r="CD967" s="128"/>
      <c r="CE967" s="128"/>
      <c r="CF967" s="128"/>
      <c r="CG967" s="128"/>
      <c r="CH967" s="128"/>
      <c r="CI967" s="128"/>
      <c r="CJ967" s="128"/>
      <c r="CK967" s="128"/>
      <c r="CL967" s="128"/>
      <c r="CM967" s="128"/>
      <c r="CN967" s="128"/>
      <c r="CO967" s="128"/>
      <c r="CP967" s="128"/>
      <c r="CQ967" s="128"/>
    </row>
    <row r="968" ht="14.25" customHeight="1" spans="1:95" x14ac:dyDescent="0.25">
      <c r="A968" s="4"/>
      <c r="B968" s="131"/>
      <c r="C968" s="131"/>
      <c r="D968" s="131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  <c r="AB968" s="128"/>
      <c r="AC968" s="128"/>
      <c r="AD968" s="128"/>
      <c r="AE968" s="128"/>
      <c r="AF968" s="128"/>
      <c r="AG968" s="128"/>
      <c r="AH968" s="128"/>
      <c r="AI968" s="128"/>
      <c r="AJ968" s="128"/>
      <c r="AK968" s="128"/>
      <c r="AL968" s="128"/>
      <c r="AM968" s="128"/>
      <c r="AN968" s="128"/>
      <c r="AO968" s="128"/>
      <c r="AP968" s="128"/>
      <c r="AQ968" s="128"/>
      <c r="AR968" s="128"/>
      <c r="AS968" s="128"/>
      <c r="AT968" s="128"/>
      <c r="AU968" s="128"/>
      <c r="AV968" s="128"/>
      <c r="AW968" s="128"/>
      <c r="AX968" s="128"/>
      <c r="AY968" s="128"/>
      <c r="AZ968" s="128"/>
      <c r="BA968" s="128"/>
      <c r="BB968" s="128"/>
      <c r="BC968" s="128"/>
      <c r="BD968" s="128"/>
      <c r="BE968" s="128"/>
      <c r="BF968" s="128"/>
      <c r="BG968" s="128"/>
      <c r="BH968" s="128"/>
      <c r="BI968" s="128"/>
      <c r="BJ968" s="128"/>
      <c r="BK968" s="128"/>
      <c r="BL968" s="128"/>
      <c r="BM968" s="128"/>
      <c r="BN968" s="128"/>
      <c r="BO968" s="128"/>
      <c r="BP968" s="128"/>
      <c r="BQ968" s="128"/>
      <c r="BR968" s="128"/>
      <c r="BS968" s="128"/>
      <c r="BT968" s="128"/>
      <c r="BU968" s="128"/>
      <c r="BV968" s="128"/>
      <c r="BW968" s="128"/>
      <c r="BX968" s="128"/>
      <c r="BY968" s="128"/>
      <c r="BZ968" s="128"/>
      <c r="CA968" s="128"/>
      <c r="CB968" s="128"/>
      <c r="CC968" s="128"/>
      <c r="CD968" s="128"/>
      <c r="CE968" s="128"/>
      <c r="CF968" s="128"/>
      <c r="CG968" s="128"/>
      <c r="CH968" s="128"/>
      <c r="CI968" s="128"/>
      <c r="CJ968" s="128"/>
      <c r="CK968" s="128"/>
      <c r="CL968" s="128"/>
      <c r="CM968" s="128"/>
      <c r="CN968" s="128"/>
      <c r="CO968" s="128"/>
      <c r="CP968" s="128"/>
      <c r="CQ968" s="128"/>
    </row>
    <row r="969" ht="14.25" customHeight="1" spans="1:95" x14ac:dyDescent="0.25">
      <c r="A969" s="4"/>
      <c r="B969" s="131"/>
      <c r="C969" s="131"/>
      <c r="D969" s="131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  <c r="AB969" s="128"/>
      <c r="AC969" s="128"/>
      <c r="AD969" s="128"/>
      <c r="AE969" s="128"/>
      <c r="AF969" s="128"/>
      <c r="AG969" s="128"/>
      <c r="AH969" s="128"/>
      <c r="AI969" s="128"/>
      <c r="AJ969" s="128"/>
      <c r="AK969" s="128"/>
      <c r="AL969" s="128"/>
      <c r="AM969" s="128"/>
      <c r="AN969" s="128"/>
      <c r="AO969" s="128"/>
      <c r="AP969" s="128"/>
      <c r="AQ969" s="128"/>
      <c r="AR969" s="128"/>
      <c r="AS969" s="128"/>
      <c r="AT969" s="128"/>
      <c r="AU969" s="128"/>
      <c r="AV969" s="128"/>
      <c r="AW969" s="128"/>
      <c r="AX969" s="128"/>
      <c r="AY969" s="128"/>
      <c r="AZ969" s="128"/>
      <c r="BA969" s="128"/>
      <c r="BB969" s="128"/>
      <c r="BC969" s="128"/>
      <c r="BD969" s="128"/>
      <c r="BE969" s="128"/>
      <c r="BF969" s="128"/>
      <c r="BG969" s="128"/>
      <c r="BH969" s="128"/>
      <c r="BI969" s="128"/>
      <c r="BJ969" s="128"/>
      <c r="BK969" s="128"/>
      <c r="BL969" s="128"/>
      <c r="BM969" s="128"/>
      <c r="BN969" s="128"/>
      <c r="BO969" s="128"/>
      <c r="BP969" s="128"/>
      <c r="BQ969" s="128"/>
      <c r="BR969" s="128"/>
      <c r="BS969" s="128"/>
      <c r="BT969" s="128"/>
      <c r="BU969" s="128"/>
      <c r="BV969" s="128"/>
      <c r="BW969" s="128"/>
      <c r="BX969" s="128"/>
      <c r="BY969" s="128"/>
      <c r="BZ969" s="128"/>
      <c r="CA969" s="128"/>
      <c r="CB969" s="128"/>
      <c r="CC969" s="128"/>
      <c r="CD969" s="128"/>
      <c r="CE969" s="128"/>
      <c r="CF969" s="128"/>
      <c r="CG969" s="128"/>
      <c r="CH969" s="128"/>
      <c r="CI969" s="128"/>
      <c r="CJ969" s="128"/>
      <c r="CK969" s="128"/>
      <c r="CL969" s="128"/>
      <c r="CM969" s="128"/>
      <c r="CN969" s="128"/>
      <c r="CO969" s="128"/>
      <c r="CP969" s="128"/>
      <c r="CQ969" s="128"/>
    </row>
    <row r="970" ht="14.25" customHeight="1" spans="1:95" x14ac:dyDescent="0.25">
      <c r="A970" s="4"/>
      <c r="B970" s="131"/>
      <c r="C970" s="131"/>
      <c r="D970" s="131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  <c r="AB970" s="128"/>
      <c r="AC970" s="128"/>
      <c r="AD970" s="128"/>
      <c r="AE970" s="128"/>
      <c r="AF970" s="128"/>
      <c r="AG970" s="128"/>
      <c r="AH970" s="128"/>
      <c r="AI970" s="128"/>
      <c r="AJ970" s="128"/>
      <c r="AK970" s="128"/>
      <c r="AL970" s="128"/>
      <c r="AM970" s="128"/>
      <c r="AN970" s="128"/>
      <c r="AO970" s="128"/>
      <c r="AP970" s="128"/>
      <c r="AQ970" s="128"/>
      <c r="AR970" s="128"/>
      <c r="AS970" s="128"/>
      <c r="AT970" s="128"/>
      <c r="AU970" s="128"/>
      <c r="AV970" s="128"/>
      <c r="AW970" s="128"/>
      <c r="AX970" s="128"/>
      <c r="AY970" s="128"/>
      <c r="AZ970" s="128"/>
      <c r="BA970" s="128"/>
      <c r="BB970" s="128"/>
      <c r="BC970" s="128"/>
      <c r="BD970" s="128"/>
      <c r="BE970" s="128"/>
      <c r="BF970" s="128"/>
      <c r="BG970" s="128"/>
      <c r="BH970" s="128"/>
      <c r="BI970" s="128"/>
      <c r="BJ970" s="128"/>
      <c r="BK970" s="128"/>
      <c r="BL970" s="128"/>
      <c r="BM970" s="128"/>
      <c r="BN970" s="128"/>
      <c r="BO970" s="128"/>
      <c r="BP970" s="128"/>
      <c r="BQ970" s="128"/>
      <c r="BR970" s="128"/>
      <c r="BS970" s="128"/>
      <c r="BT970" s="128"/>
      <c r="BU970" s="128"/>
      <c r="BV970" s="128"/>
      <c r="BW970" s="128"/>
      <c r="BX970" s="128"/>
      <c r="BY970" s="128"/>
      <c r="BZ970" s="128"/>
      <c r="CA970" s="128"/>
      <c r="CB970" s="128"/>
      <c r="CC970" s="128"/>
      <c r="CD970" s="128"/>
      <c r="CE970" s="128"/>
      <c r="CF970" s="128"/>
      <c r="CG970" s="128"/>
      <c r="CH970" s="128"/>
      <c r="CI970" s="128"/>
      <c r="CJ970" s="128"/>
      <c r="CK970" s="128"/>
      <c r="CL970" s="128"/>
      <c r="CM970" s="128"/>
      <c r="CN970" s="128"/>
      <c r="CO970" s="128"/>
      <c r="CP970" s="128"/>
      <c r="CQ970" s="128"/>
    </row>
    <row r="971" ht="14.25" customHeight="1" spans="1:95" x14ac:dyDescent="0.25">
      <c r="A971" s="4"/>
      <c r="B971" s="131"/>
      <c r="C971" s="131"/>
      <c r="D971" s="131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  <c r="AB971" s="128"/>
      <c r="AC971" s="128"/>
      <c r="AD971" s="128"/>
      <c r="AE971" s="128"/>
      <c r="AF971" s="128"/>
      <c r="AG971" s="128"/>
      <c r="AH971" s="128"/>
      <c r="AI971" s="128"/>
      <c r="AJ971" s="128"/>
      <c r="AK971" s="128"/>
      <c r="AL971" s="128"/>
      <c r="AM971" s="128"/>
      <c r="AN971" s="128"/>
      <c r="AO971" s="128"/>
      <c r="AP971" s="128"/>
      <c r="AQ971" s="128"/>
      <c r="AR971" s="128"/>
      <c r="AS971" s="128"/>
      <c r="AT971" s="128"/>
      <c r="AU971" s="128"/>
      <c r="AV971" s="128"/>
      <c r="AW971" s="128"/>
      <c r="AX971" s="128"/>
      <c r="AY971" s="128"/>
      <c r="AZ971" s="128"/>
      <c r="BA971" s="128"/>
      <c r="BB971" s="128"/>
      <c r="BC971" s="128"/>
      <c r="BD971" s="128"/>
      <c r="BE971" s="128"/>
      <c r="BF971" s="128"/>
      <c r="BG971" s="128"/>
      <c r="BH971" s="128"/>
      <c r="BI971" s="128"/>
      <c r="BJ971" s="128"/>
      <c r="BK971" s="128"/>
      <c r="BL971" s="128"/>
      <c r="BM971" s="128"/>
      <c r="BN971" s="128"/>
      <c r="BO971" s="128"/>
      <c r="BP971" s="128"/>
      <c r="BQ971" s="128"/>
      <c r="BR971" s="128"/>
      <c r="BS971" s="128"/>
      <c r="BT971" s="128"/>
      <c r="BU971" s="128"/>
      <c r="BV971" s="128"/>
      <c r="BW971" s="128"/>
      <c r="BX971" s="128"/>
      <c r="BY971" s="128"/>
      <c r="BZ971" s="128"/>
      <c r="CA971" s="128"/>
      <c r="CB971" s="128"/>
      <c r="CC971" s="128"/>
      <c r="CD971" s="128"/>
      <c r="CE971" s="128"/>
      <c r="CF971" s="128"/>
      <c r="CG971" s="128"/>
      <c r="CH971" s="128"/>
      <c r="CI971" s="128"/>
      <c r="CJ971" s="128"/>
      <c r="CK971" s="128"/>
      <c r="CL971" s="128"/>
      <c r="CM971" s="128"/>
      <c r="CN971" s="128"/>
      <c r="CO971" s="128"/>
      <c r="CP971" s="128"/>
      <c r="CQ971" s="128"/>
    </row>
    <row r="972" ht="14.25" customHeight="1" spans="1:95" x14ac:dyDescent="0.25">
      <c r="A972" s="4"/>
      <c r="B972" s="131"/>
      <c r="C972" s="131"/>
      <c r="D972" s="131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  <c r="AB972" s="128"/>
      <c r="AC972" s="128"/>
      <c r="AD972" s="128"/>
      <c r="AE972" s="128"/>
      <c r="AF972" s="128"/>
      <c r="AG972" s="128"/>
      <c r="AH972" s="128"/>
      <c r="AI972" s="128"/>
      <c r="AJ972" s="128"/>
      <c r="AK972" s="128"/>
      <c r="AL972" s="128"/>
      <c r="AM972" s="128"/>
      <c r="AN972" s="128"/>
      <c r="AO972" s="128"/>
      <c r="AP972" s="128"/>
      <c r="AQ972" s="128"/>
      <c r="AR972" s="128"/>
      <c r="AS972" s="128"/>
      <c r="AT972" s="128"/>
      <c r="AU972" s="128"/>
      <c r="AV972" s="128"/>
      <c r="AW972" s="128"/>
      <c r="AX972" s="128"/>
      <c r="AY972" s="128"/>
      <c r="AZ972" s="128"/>
      <c r="BA972" s="128"/>
      <c r="BB972" s="128"/>
      <c r="BC972" s="128"/>
      <c r="BD972" s="128"/>
      <c r="BE972" s="128"/>
      <c r="BF972" s="128"/>
      <c r="BG972" s="128"/>
      <c r="BH972" s="128"/>
      <c r="BI972" s="128"/>
      <c r="BJ972" s="128"/>
      <c r="BK972" s="128"/>
      <c r="BL972" s="128"/>
      <c r="BM972" s="128"/>
      <c r="BN972" s="128"/>
      <c r="BO972" s="128"/>
      <c r="BP972" s="128"/>
      <c r="BQ972" s="128"/>
      <c r="BR972" s="128"/>
      <c r="BS972" s="128"/>
      <c r="BT972" s="128"/>
      <c r="BU972" s="128"/>
      <c r="BV972" s="128"/>
      <c r="BW972" s="128"/>
      <c r="BX972" s="128"/>
      <c r="BY972" s="128"/>
      <c r="BZ972" s="128"/>
      <c r="CA972" s="128"/>
      <c r="CB972" s="128"/>
      <c r="CC972" s="128"/>
      <c r="CD972" s="128"/>
      <c r="CE972" s="128"/>
      <c r="CF972" s="128"/>
      <c r="CG972" s="128"/>
      <c r="CH972" s="128"/>
      <c r="CI972" s="128"/>
      <c r="CJ972" s="128"/>
      <c r="CK972" s="128"/>
      <c r="CL972" s="128"/>
      <c r="CM972" s="128"/>
      <c r="CN972" s="128"/>
      <c r="CO972" s="128"/>
      <c r="CP972" s="128"/>
      <c r="CQ972" s="128"/>
    </row>
    <row r="973" ht="14.25" customHeight="1" spans="1:95" x14ac:dyDescent="0.25">
      <c r="A973" s="4"/>
      <c r="B973" s="131"/>
      <c r="C973" s="131"/>
      <c r="D973" s="131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  <c r="AB973" s="128"/>
      <c r="AC973" s="128"/>
      <c r="AD973" s="128"/>
      <c r="AE973" s="128"/>
      <c r="AF973" s="128"/>
      <c r="AG973" s="128"/>
      <c r="AH973" s="128"/>
      <c r="AI973" s="128"/>
      <c r="AJ973" s="128"/>
      <c r="AK973" s="128"/>
      <c r="AL973" s="128"/>
      <c r="AM973" s="128"/>
      <c r="AN973" s="128"/>
      <c r="AO973" s="128"/>
      <c r="AP973" s="128"/>
      <c r="AQ973" s="128"/>
      <c r="AR973" s="128"/>
      <c r="AS973" s="128"/>
      <c r="AT973" s="128"/>
      <c r="AU973" s="128"/>
      <c r="AV973" s="128"/>
      <c r="AW973" s="128"/>
      <c r="AX973" s="128"/>
      <c r="AY973" s="128"/>
      <c r="AZ973" s="128"/>
      <c r="BA973" s="128"/>
      <c r="BB973" s="128"/>
      <c r="BC973" s="128"/>
      <c r="BD973" s="128"/>
      <c r="BE973" s="128"/>
      <c r="BF973" s="128"/>
      <c r="BG973" s="128"/>
      <c r="BH973" s="128"/>
      <c r="BI973" s="128"/>
      <c r="BJ973" s="128"/>
      <c r="BK973" s="128"/>
      <c r="BL973" s="128"/>
      <c r="BM973" s="128"/>
      <c r="BN973" s="128"/>
      <c r="BO973" s="128"/>
      <c r="BP973" s="128"/>
      <c r="BQ973" s="128"/>
      <c r="BR973" s="128"/>
      <c r="BS973" s="128"/>
      <c r="BT973" s="128"/>
      <c r="BU973" s="128"/>
      <c r="BV973" s="128"/>
      <c r="BW973" s="128"/>
      <c r="BX973" s="128"/>
      <c r="BY973" s="128"/>
      <c r="BZ973" s="128"/>
      <c r="CA973" s="128"/>
      <c r="CB973" s="128"/>
      <c r="CC973" s="128"/>
      <c r="CD973" s="128"/>
      <c r="CE973" s="128"/>
      <c r="CF973" s="128"/>
      <c r="CG973" s="128"/>
      <c r="CH973" s="128"/>
      <c r="CI973" s="128"/>
      <c r="CJ973" s="128"/>
      <c r="CK973" s="128"/>
      <c r="CL973" s="128"/>
      <c r="CM973" s="128"/>
      <c r="CN973" s="128"/>
      <c r="CO973" s="128"/>
      <c r="CP973" s="128"/>
      <c r="CQ973" s="128"/>
    </row>
    <row r="974" ht="14.25" customHeight="1" spans="1:95" x14ac:dyDescent="0.25">
      <c r="A974" s="4"/>
      <c r="B974" s="131"/>
      <c r="C974" s="131"/>
      <c r="D974" s="131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  <c r="AB974" s="128"/>
      <c r="AC974" s="128"/>
      <c r="AD974" s="128"/>
      <c r="AE974" s="128"/>
      <c r="AF974" s="128"/>
      <c r="AG974" s="128"/>
      <c r="AH974" s="128"/>
      <c r="AI974" s="128"/>
      <c r="AJ974" s="128"/>
      <c r="AK974" s="128"/>
      <c r="AL974" s="128"/>
      <c r="AM974" s="128"/>
      <c r="AN974" s="128"/>
      <c r="AO974" s="128"/>
      <c r="AP974" s="128"/>
      <c r="AQ974" s="128"/>
      <c r="AR974" s="128"/>
      <c r="AS974" s="128"/>
      <c r="AT974" s="128"/>
      <c r="AU974" s="128"/>
      <c r="AV974" s="128"/>
      <c r="AW974" s="128"/>
      <c r="AX974" s="128"/>
      <c r="AY974" s="128"/>
      <c r="AZ974" s="128"/>
      <c r="BA974" s="128"/>
      <c r="BB974" s="128"/>
      <c r="BC974" s="128"/>
      <c r="BD974" s="128"/>
      <c r="BE974" s="128"/>
      <c r="BF974" s="128"/>
      <c r="BG974" s="128"/>
      <c r="BH974" s="128"/>
      <c r="BI974" s="128"/>
      <c r="BJ974" s="128"/>
      <c r="BK974" s="128"/>
      <c r="BL974" s="128"/>
      <c r="BM974" s="128"/>
      <c r="BN974" s="128"/>
      <c r="BO974" s="128"/>
      <c r="BP974" s="128"/>
      <c r="BQ974" s="128"/>
      <c r="BR974" s="128"/>
      <c r="BS974" s="128"/>
      <c r="BT974" s="128"/>
      <c r="BU974" s="128"/>
      <c r="BV974" s="128"/>
      <c r="BW974" s="128"/>
      <c r="BX974" s="128"/>
      <c r="BY974" s="128"/>
      <c r="BZ974" s="128"/>
      <c r="CA974" s="128"/>
      <c r="CB974" s="128"/>
      <c r="CC974" s="128"/>
      <c r="CD974" s="128"/>
      <c r="CE974" s="128"/>
      <c r="CF974" s="128"/>
      <c r="CG974" s="128"/>
      <c r="CH974" s="128"/>
      <c r="CI974" s="128"/>
      <c r="CJ974" s="128"/>
      <c r="CK974" s="128"/>
      <c r="CL974" s="128"/>
      <c r="CM974" s="128"/>
      <c r="CN974" s="128"/>
      <c r="CO974" s="128"/>
      <c r="CP974" s="128"/>
      <c r="CQ974" s="128"/>
    </row>
    <row r="975" ht="14.25" customHeight="1" spans="1:95" x14ac:dyDescent="0.25">
      <c r="A975" s="4"/>
      <c r="B975" s="131"/>
      <c r="C975" s="131"/>
      <c r="D975" s="131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  <c r="AB975" s="128"/>
      <c r="AC975" s="128"/>
      <c r="AD975" s="128"/>
      <c r="AE975" s="128"/>
      <c r="AF975" s="128"/>
      <c r="AG975" s="128"/>
      <c r="AH975" s="128"/>
      <c r="AI975" s="128"/>
      <c r="AJ975" s="128"/>
      <c r="AK975" s="128"/>
      <c r="AL975" s="128"/>
      <c r="AM975" s="128"/>
      <c r="AN975" s="128"/>
      <c r="AO975" s="128"/>
      <c r="AP975" s="128"/>
      <c r="AQ975" s="128"/>
      <c r="AR975" s="128"/>
      <c r="AS975" s="128"/>
      <c r="AT975" s="128"/>
      <c r="AU975" s="128"/>
      <c r="AV975" s="128"/>
      <c r="AW975" s="128"/>
      <c r="AX975" s="128"/>
      <c r="AY975" s="128"/>
      <c r="AZ975" s="128"/>
      <c r="BA975" s="128"/>
      <c r="BB975" s="128"/>
      <c r="BC975" s="128"/>
      <c r="BD975" s="128"/>
      <c r="BE975" s="128"/>
      <c r="BF975" s="128"/>
      <c r="BG975" s="128"/>
      <c r="BH975" s="128"/>
      <c r="BI975" s="128"/>
      <c r="BJ975" s="128"/>
      <c r="BK975" s="128"/>
      <c r="BL975" s="128"/>
      <c r="BM975" s="128"/>
      <c r="BN975" s="128"/>
      <c r="BO975" s="128"/>
      <c r="BP975" s="128"/>
      <c r="BQ975" s="128"/>
      <c r="BR975" s="128"/>
      <c r="BS975" s="128"/>
      <c r="BT975" s="128"/>
      <c r="BU975" s="128"/>
      <c r="BV975" s="128"/>
      <c r="BW975" s="128"/>
      <c r="BX975" s="128"/>
      <c r="BY975" s="128"/>
      <c r="BZ975" s="128"/>
      <c r="CA975" s="128"/>
      <c r="CB975" s="128"/>
      <c r="CC975" s="128"/>
      <c r="CD975" s="128"/>
      <c r="CE975" s="128"/>
      <c r="CF975" s="128"/>
      <c r="CG975" s="128"/>
      <c r="CH975" s="128"/>
      <c r="CI975" s="128"/>
      <c r="CJ975" s="128"/>
      <c r="CK975" s="128"/>
      <c r="CL975" s="128"/>
      <c r="CM975" s="128"/>
      <c r="CN975" s="128"/>
      <c r="CO975" s="128"/>
      <c r="CP975" s="128"/>
      <c r="CQ975" s="128"/>
    </row>
    <row r="976" ht="14.25" customHeight="1" spans="1:95" x14ac:dyDescent="0.25">
      <c r="A976" s="4"/>
      <c r="B976" s="131"/>
      <c r="C976" s="131"/>
      <c r="D976" s="131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  <c r="AB976" s="128"/>
      <c r="AC976" s="128"/>
      <c r="AD976" s="128"/>
      <c r="AE976" s="128"/>
      <c r="AF976" s="128"/>
      <c r="AG976" s="128"/>
      <c r="AH976" s="128"/>
      <c r="AI976" s="128"/>
      <c r="AJ976" s="128"/>
      <c r="AK976" s="128"/>
      <c r="AL976" s="128"/>
      <c r="AM976" s="128"/>
      <c r="AN976" s="128"/>
      <c r="AO976" s="128"/>
      <c r="AP976" s="128"/>
      <c r="AQ976" s="128"/>
      <c r="AR976" s="128"/>
      <c r="AS976" s="128"/>
      <c r="AT976" s="128"/>
      <c r="AU976" s="128"/>
      <c r="AV976" s="128"/>
      <c r="AW976" s="128"/>
      <c r="AX976" s="128"/>
      <c r="AY976" s="128"/>
      <c r="AZ976" s="128"/>
      <c r="BA976" s="128"/>
      <c r="BB976" s="128"/>
      <c r="BC976" s="128"/>
      <c r="BD976" s="128"/>
      <c r="BE976" s="128"/>
      <c r="BF976" s="128"/>
      <c r="BG976" s="128"/>
      <c r="BH976" s="128"/>
      <c r="BI976" s="128"/>
      <c r="BJ976" s="128"/>
      <c r="BK976" s="128"/>
      <c r="BL976" s="128"/>
      <c r="BM976" s="128"/>
      <c r="BN976" s="128"/>
      <c r="BO976" s="128"/>
      <c r="BP976" s="128"/>
      <c r="BQ976" s="128"/>
      <c r="BR976" s="128"/>
      <c r="BS976" s="128"/>
      <c r="BT976" s="128"/>
      <c r="BU976" s="128"/>
      <c r="BV976" s="128"/>
      <c r="BW976" s="128"/>
      <c r="BX976" s="128"/>
      <c r="BY976" s="128"/>
      <c r="BZ976" s="128"/>
      <c r="CA976" s="128"/>
      <c r="CB976" s="128"/>
      <c r="CC976" s="128"/>
      <c r="CD976" s="128"/>
      <c r="CE976" s="128"/>
      <c r="CF976" s="128"/>
      <c r="CG976" s="128"/>
      <c r="CH976" s="128"/>
      <c r="CI976" s="128"/>
      <c r="CJ976" s="128"/>
      <c r="CK976" s="128"/>
      <c r="CL976" s="128"/>
      <c r="CM976" s="128"/>
      <c r="CN976" s="128"/>
      <c r="CO976" s="128"/>
      <c r="CP976" s="128"/>
      <c r="CQ976" s="128"/>
    </row>
    <row r="977" ht="14.25" customHeight="1" spans="1:95" x14ac:dyDescent="0.25">
      <c r="A977" s="4"/>
      <c r="B977" s="131"/>
      <c r="C977" s="131"/>
      <c r="D977" s="131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  <c r="AB977" s="128"/>
      <c r="AC977" s="128"/>
      <c r="AD977" s="128"/>
      <c r="AE977" s="128"/>
      <c r="AF977" s="128"/>
      <c r="AG977" s="128"/>
      <c r="AH977" s="128"/>
      <c r="AI977" s="128"/>
      <c r="AJ977" s="128"/>
      <c r="AK977" s="128"/>
      <c r="AL977" s="128"/>
      <c r="AM977" s="128"/>
      <c r="AN977" s="128"/>
      <c r="AO977" s="128"/>
      <c r="AP977" s="128"/>
      <c r="AQ977" s="128"/>
      <c r="AR977" s="128"/>
      <c r="AS977" s="128"/>
      <c r="AT977" s="128"/>
      <c r="AU977" s="128"/>
      <c r="AV977" s="128"/>
      <c r="AW977" s="128"/>
      <c r="AX977" s="128"/>
      <c r="AY977" s="128"/>
      <c r="AZ977" s="128"/>
      <c r="BA977" s="128"/>
      <c r="BB977" s="128"/>
      <c r="BC977" s="128"/>
      <c r="BD977" s="128"/>
      <c r="BE977" s="128"/>
      <c r="BF977" s="128"/>
      <c r="BG977" s="128"/>
      <c r="BH977" s="128"/>
      <c r="BI977" s="128"/>
      <c r="BJ977" s="128"/>
      <c r="BK977" s="128"/>
      <c r="BL977" s="128"/>
      <c r="BM977" s="128"/>
      <c r="BN977" s="128"/>
      <c r="BO977" s="128"/>
      <c r="BP977" s="128"/>
      <c r="BQ977" s="128"/>
      <c r="BR977" s="128"/>
      <c r="BS977" s="128"/>
      <c r="BT977" s="128"/>
      <c r="BU977" s="128"/>
      <c r="BV977" s="128"/>
      <c r="BW977" s="128"/>
      <c r="BX977" s="128"/>
      <c r="BY977" s="128"/>
      <c r="BZ977" s="128"/>
      <c r="CA977" s="128"/>
      <c r="CB977" s="128"/>
      <c r="CC977" s="128"/>
      <c r="CD977" s="128"/>
      <c r="CE977" s="128"/>
      <c r="CF977" s="128"/>
      <c r="CG977" s="128"/>
      <c r="CH977" s="128"/>
      <c r="CI977" s="128"/>
      <c r="CJ977" s="128"/>
      <c r="CK977" s="128"/>
      <c r="CL977" s="128"/>
      <c r="CM977" s="128"/>
      <c r="CN977" s="128"/>
      <c r="CO977" s="128"/>
      <c r="CP977" s="128"/>
      <c r="CQ977" s="128"/>
    </row>
    <row r="978" ht="14.25" customHeight="1" spans="1:95" x14ac:dyDescent="0.25">
      <c r="A978" s="4"/>
      <c r="B978" s="131"/>
      <c r="C978" s="131"/>
      <c r="D978" s="131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  <c r="AB978" s="128"/>
      <c r="AC978" s="128"/>
      <c r="AD978" s="128"/>
      <c r="AE978" s="128"/>
      <c r="AF978" s="128"/>
      <c r="AG978" s="128"/>
      <c r="AH978" s="128"/>
      <c r="AI978" s="128"/>
      <c r="AJ978" s="128"/>
      <c r="AK978" s="128"/>
      <c r="AL978" s="128"/>
      <c r="AM978" s="128"/>
      <c r="AN978" s="128"/>
      <c r="AO978" s="128"/>
      <c r="AP978" s="128"/>
      <c r="AQ978" s="128"/>
      <c r="AR978" s="128"/>
      <c r="AS978" s="128"/>
      <c r="AT978" s="128"/>
      <c r="AU978" s="128"/>
      <c r="AV978" s="128"/>
      <c r="AW978" s="128"/>
      <c r="AX978" s="128"/>
      <c r="AY978" s="128"/>
      <c r="AZ978" s="128"/>
      <c r="BA978" s="128"/>
      <c r="BB978" s="128"/>
      <c r="BC978" s="128"/>
      <c r="BD978" s="128"/>
      <c r="BE978" s="128"/>
      <c r="BF978" s="128"/>
      <c r="BG978" s="128"/>
      <c r="BH978" s="128"/>
      <c r="BI978" s="128"/>
      <c r="BJ978" s="128"/>
      <c r="BK978" s="128"/>
      <c r="BL978" s="128"/>
      <c r="BM978" s="128"/>
      <c r="BN978" s="128"/>
      <c r="BO978" s="128"/>
      <c r="BP978" s="128"/>
      <c r="BQ978" s="128"/>
      <c r="BR978" s="128"/>
      <c r="BS978" s="128"/>
      <c r="BT978" s="128"/>
      <c r="BU978" s="128"/>
      <c r="BV978" s="128"/>
      <c r="BW978" s="128"/>
      <c r="BX978" s="128"/>
      <c r="BY978" s="128"/>
      <c r="BZ978" s="128"/>
      <c r="CA978" s="128"/>
      <c r="CB978" s="128"/>
      <c r="CC978" s="128"/>
      <c r="CD978" s="128"/>
      <c r="CE978" s="128"/>
      <c r="CF978" s="128"/>
      <c r="CG978" s="128"/>
      <c r="CH978" s="128"/>
      <c r="CI978" s="128"/>
      <c r="CJ978" s="128"/>
      <c r="CK978" s="128"/>
      <c r="CL978" s="128"/>
      <c r="CM978" s="128"/>
      <c r="CN978" s="128"/>
      <c r="CO978" s="128"/>
      <c r="CP978" s="128"/>
      <c r="CQ978" s="128"/>
    </row>
    <row r="979" ht="14.25" customHeight="1" spans="1:95" x14ac:dyDescent="0.25">
      <c r="A979" s="4"/>
      <c r="B979" s="131"/>
      <c r="C979" s="131"/>
      <c r="D979" s="131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  <c r="AB979" s="128"/>
      <c r="AC979" s="128"/>
      <c r="AD979" s="128"/>
      <c r="AE979" s="128"/>
      <c r="AF979" s="128"/>
      <c r="AG979" s="128"/>
      <c r="AH979" s="128"/>
      <c r="AI979" s="128"/>
      <c r="AJ979" s="128"/>
      <c r="AK979" s="128"/>
      <c r="AL979" s="128"/>
      <c r="AM979" s="128"/>
      <c r="AN979" s="128"/>
      <c r="AO979" s="128"/>
      <c r="AP979" s="128"/>
      <c r="AQ979" s="128"/>
      <c r="AR979" s="128"/>
      <c r="AS979" s="128"/>
      <c r="AT979" s="128"/>
      <c r="AU979" s="128"/>
      <c r="AV979" s="128"/>
      <c r="AW979" s="128"/>
      <c r="AX979" s="128"/>
      <c r="AY979" s="128"/>
      <c r="AZ979" s="128"/>
      <c r="BA979" s="128"/>
      <c r="BB979" s="128"/>
      <c r="BC979" s="128"/>
      <c r="BD979" s="128"/>
      <c r="BE979" s="128"/>
      <c r="BF979" s="128"/>
      <c r="BG979" s="128"/>
      <c r="BH979" s="128"/>
      <c r="BI979" s="128"/>
      <c r="BJ979" s="128"/>
      <c r="BK979" s="128"/>
      <c r="BL979" s="128"/>
      <c r="BM979" s="128"/>
      <c r="BN979" s="128"/>
      <c r="BO979" s="128"/>
      <c r="BP979" s="128"/>
      <c r="BQ979" s="128"/>
      <c r="BR979" s="128"/>
      <c r="BS979" s="128"/>
      <c r="BT979" s="128"/>
      <c r="BU979" s="128"/>
      <c r="BV979" s="128"/>
      <c r="BW979" s="128"/>
      <c r="BX979" s="128"/>
      <c r="BY979" s="128"/>
      <c r="BZ979" s="128"/>
      <c r="CA979" s="128"/>
      <c r="CB979" s="128"/>
      <c r="CC979" s="128"/>
      <c r="CD979" s="128"/>
      <c r="CE979" s="128"/>
      <c r="CF979" s="128"/>
      <c r="CG979" s="128"/>
      <c r="CH979" s="128"/>
      <c r="CI979" s="128"/>
      <c r="CJ979" s="128"/>
      <c r="CK979" s="128"/>
      <c r="CL979" s="128"/>
      <c r="CM979" s="128"/>
      <c r="CN979" s="128"/>
      <c r="CO979" s="128"/>
      <c r="CP979" s="128"/>
      <c r="CQ979" s="128"/>
    </row>
    <row r="980" ht="14.25" customHeight="1" spans="1:95" x14ac:dyDescent="0.25">
      <c r="A980" s="4"/>
      <c r="B980" s="131"/>
      <c r="C980" s="131"/>
      <c r="D980" s="131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28"/>
      <c r="AB980" s="128"/>
      <c r="AC980" s="128"/>
      <c r="AD980" s="128"/>
      <c r="AE980" s="128"/>
      <c r="AF980" s="128"/>
      <c r="AG980" s="128"/>
      <c r="AH980" s="128"/>
      <c r="AI980" s="128"/>
      <c r="AJ980" s="128"/>
      <c r="AK980" s="128"/>
      <c r="AL980" s="128"/>
      <c r="AM980" s="128"/>
      <c r="AN980" s="128"/>
      <c r="AO980" s="128"/>
      <c r="AP980" s="128"/>
      <c r="AQ980" s="128"/>
      <c r="AR980" s="128"/>
      <c r="AS980" s="128"/>
      <c r="AT980" s="128"/>
      <c r="AU980" s="128"/>
      <c r="AV980" s="128"/>
      <c r="AW980" s="128"/>
      <c r="AX980" s="128"/>
      <c r="AY980" s="128"/>
      <c r="AZ980" s="128"/>
      <c r="BA980" s="128"/>
      <c r="BB980" s="128"/>
      <c r="BC980" s="128"/>
      <c r="BD980" s="128"/>
      <c r="BE980" s="128"/>
      <c r="BF980" s="128"/>
      <c r="BG980" s="128"/>
      <c r="BH980" s="128"/>
      <c r="BI980" s="128"/>
      <c r="BJ980" s="128"/>
      <c r="BK980" s="128"/>
      <c r="BL980" s="128"/>
      <c r="BM980" s="128"/>
      <c r="BN980" s="128"/>
      <c r="BO980" s="128"/>
      <c r="BP980" s="128"/>
      <c r="BQ980" s="128"/>
      <c r="BR980" s="128"/>
      <c r="BS980" s="128"/>
      <c r="BT980" s="128"/>
      <c r="BU980" s="128"/>
      <c r="BV980" s="128"/>
      <c r="BW980" s="128"/>
      <c r="BX980" s="128"/>
      <c r="BY980" s="128"/>
      <c r="BZ980" s="128"/>
      <c r="CA980" s="128"/>
      <c r="CB980" s="128"/>
      <c r="CC980" s="128"/>
      <c r="CD980" s="128"/>
      <c r="CE980" s="128"/>
      <c r="CF980" s="128"/>
      <c r="CG980" s="128"/>
      <c r="CH980" s="128"/>
      <c r="CI980" s="128"/>
      <c r="CJ980" s="128"/>
      <c r="CK980" s="128"/>
      <c r="CL980" s="128"/>
      <c r="CM980" s="128"/>
      <c r="CN980" s="128"/>
      <c r="CO980" s="128"/>
      <c r="CP980" s="128"/>
      <c r="CQ980" s="128"/>
    </row>
    <row r="981" ht="14.25" customHeight="1" spans="1:95" x14ac:dyDescent="0.25">
      <c r="A981" s="4"/>
      <c r="B981" s="131"/>
      <c r="C981" s="131"/>
      <c r="D981" s="131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28"/>
      <c r="AB981" s="128"/>
      <c r="AC981" s="128"/>
      <c r="AD981" s="128"/>
      <c r="AE981" s="128"/>
      <c r="AF981" s="128"/>
      <c r="AG981" s="128"/>
      <c r="AH981" s="128"/>
      <c r="AI981" s="128"/>
      <c r="AJ981" s="128"/>
      <c r="AK981" s="128"/>
      <c r="AL981" s="128"/>
      <c r="AM981" s="128"/>
      <c r="AN981" s="128"/>
      <c r="AO981" s="128"/>
      <c r="AP981" s="128"/>
      <c r="AQ981" s="128"/>
      <c r="AR981" s="128"/>
      <c r="AS981" s="128"/>
      <c r="AT981" s="128"/>
      <c r="AU981" s="128"/>
      <c r="AV981" s="128"/>
      <c r="AW981" s="128"/>
      <c r="AX981" s="128"/>
      <c r="AY981" s="128"/>
      <c r="AZ981" s="128"/>
      <c r="BA981" s="128"/>
      <c r="BB981" s="128"/>
      <c r="BC981" s="128"/>
      <c r="BD981" s="128"/>
      <c r="BE981" s="128"/>
      <c r="BF981" s="128"/>
      <c r="BG981" s="128"/>
      <c r="BH981" s="128"/>
      <c r="BI981" s="128"/>
      <c r="BJ981" s="128"/>
      <c r="BK981" s="128"/>
      <c r="BL981" s="128"/>
      <c r="BM981" s="128"/>
      <c r="BN981" s="128"/>
      <c r="BO981" s="128"/>
      <c r="BP981" s="128"/>
      <c r="BQ981" s="128"/>
      <c r="BR981" s="128"/>
      <c r="BS981" s="128"/>
      <c r="BT981" s="128"/>
      <c r="BU981" s="128"/>
      <c r="BV981" s="128"/>
      <c r="BW981" s="128"/>
      <c r="BX981" s="128"/>
      <c r="BY981" s="128"/>
      <c r="BZ981" s="128"/>
      <c r="CA981" s="128"/>
      <c r="CB981" s="128"/>
      <c r="CC981" s="128"/>
      <c r="CD981" s="128"/>
      <c r="CE981" s="128"/>
      <c r="CF981" s="128"/>
      <c r="CG981" s="128"/>
      <c r="CH981" s="128"/>
      <c r="CI981" s="128"/>
      <c r="CJ981" s="128"/>
      <c r="CK981" s="128"/>
      <c r="CL981" s="128"/>
      <c r="CM981" s="128"/>
      <c r="CN981" s="128"/>
      <c r="CO981" s="128"/>
      <c r="CP981" s="128"/>
      <c r="CQ981" s="128"/>
    </row>
    <row r="982" ht="14.25" customHeight="1" spans="1:95" x14ac:dyDescent="0.25">
      <c r="A982" s="4"/>
      <c r="B982" s="131"/>
      <c r="C982" s="131"/>
      <c r="D982" s="131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28"/>
      <c r="AB982" s="128"/>
      <c r="AC982" s="128"/>
      <c r="AD982" s="128"/>
      <c r="AE982" s="128"/>
      <c r="AF982" s="128"/>
      <c r="AG982" s="128"/>
      <c r="AH982" s="128"/>
      <c r="AI982" s="128"/>
      <c r="AJ982" s="128"/>
      <c r="AK982" s="128"/>
      <c r="AL982" s="128"/>
      <c r="AM982" s="128"/>
      <c r="AN982" s="128"/>
      <c r="AO982" s="128"/>
      <c r="AP982" s="128"/>
      <c r="AQ982" s="128"/>
      <c r="AR982" s="128"/>
      <c r="AS982" s="128"/>
      <c r="AT982" s="128"/>
      <c r="AU982" s="128"/>
      <c r="AV982" s="128"/>
      <c r="AW982" s="128"/>
      <c r="AX982" s="128"/>
      <c r="AY982" s="128"/>
      <c r="AZ982" s="128"/>
      <c r="BA982" s="128"/>
      <c r="BB982" s="128"/>
      <c r="BC982" s="128"/>
      <c r="BD982" s="128"/>
      <c r="BE982" s="128"/>
      <c r="BF982" s="128"/>
      <c r="BG982" s="128"/>
      <c r="BH982" s="128"/>
      <c r="BI982" s="128"/>
      <c r="BJ982" s="128"/>
      <c r="BK982" s="128"/>
      <c r="BL982" s="128"/>
      <c r="BM982" s="128"/>
      <c r="BN982" s="128"/>
      <c r="BO982" s="128"/>
      <c r="BP982" s="128"/>
      <c r="BQ982" s="128"/>
      <c r="BR982" s="128"/>
      <c r="BS982" s="128"/>
      <c r="BT982" s="128"/>
      <c r="BU982" s="128"/>
      <c r="BV982" s="128"/>
      <c r="BW982" s="128"/>
      <c r="BX982" s="128"/>
      <c r="BY982" s="128"/>
      <c r="BZ982" s="128"/>
      <c r="CA982" s="128"/>
      <c r="CB982" s="128"/>
      <c r="CC982" s="128"/>
      <c r="CD982" s="128"/>
      <c r="CE982" s="128"/>
      <c r="CF982" s="128"/>
      <c r="CG982" s="128"/>
      <c r="CH982" s="128"/>
      <c r="CI982" s="128"/>
      <c r="CJ982" s="128"/>
      <c r="CK982" s="128"/>
      <c r="CL982" s="128"/>
      <c r="CM982" s="128"/>
      <c r="CN982" s="128"/>
      <c r="CO982" s="128"/>
      <c r="CP982" s="128"/>
      <c r="CQ982" s="128"/>
    </row>
    <row r="983" ht="14.25" customHeight="1" spans="1:95" x14ac:dyDescent="0.25">
      <c r="A983" s="4"/>
      <c r="B983" s="131"/>
      <c r="C983" s="131"/>
      <c r="D983" s="131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28"/>
      <c r="AB983" s="128"/>
      <c r="AC983" s="128"/>
      <c r="AD983" s="128"/>
      <c r="AE983" s="128"/>
      <c r="AF983" s="128"/>
      <c r="AG983" s="128"/>
      <c r="AH983" s="128"/>
      <c r="AI983" s="128"/>
      <c r="AJ983" s="128"/>
      <c r="AK983" s="128"/>
      <c r="AL983" s="128"/>
      <c r="AM983" s="128"/>
      <c r="AN983" s="128"/>
      <c r="AO983" s="128"/>
      <c r="AP983" s="128"/>
      <c r="AQ983" s="128"/>
      <c r="AR983" s="128"/>
      <c r="AS983" s="128"/>
      <c r="AT983" s="128"/>
      <c r="AU983" s="128"/>
      <c r="AV983" s="128"/>
      <c r="AW983" s="128"/>
      <c r="AX983" s="128"/>
      <c r="AY983" s="128"/>
      <c r="AZ983" s="128"/>
      <c r="BA983" s="128"/>
      <c r="BB983" s="128"/>
      <c r="BC983" s="128"/>
      <c r="BD983" s="128"/>
      <c r="BE983" s="128"/>
      <c r="BF983" s="128"/>
      <c r="BG983" s="128"/>
      <c r="BH983" s="128"/>
      <c r="BI983" s="128"/>
      <c r="BJ983" s="128"/>
      <c r="BK983" s="128"/>
      <c r="BL983" s="128"/>
      <c r="BM983" s="128"/>
      <c r="BN983" s="128"/>
      <c r="BO983" s="128"/>
      <c r="BP983" s="128"/>
      <c r="BQ983" s="128"/>
      <c r="BR983" s="128"/>
      <c r="BS983" s="128"/>
      <c r="BT983" s="128"/>
      <c r="BU983" s="128"/>
      <c r="BV983" s="128"/>
      <c r="BW983" s="128"/>
      <c r="BX983" s="128"/>
      <c r="BY983" s="128"/>
      <c r="BZ983" s="128"/>
      <c r="CA983" s="128"/>
      <c r="CB983" s="128"/>
      <c r="CC983" s="128"/>
      <c r="CD983" s="128"/>
      <c r="CE983" s="128"/>
      <c r="CF983" s="128"/>
      <c r="CG983" s="128"/>
      <c r="CH983" s="128"/>
      <c r="CI983" s="128"/>
      <c r="CJ983" s="128"/>
      <c r="CK983" s="128"/>
      <c r="CL983" s="128"/>
      <c r="CM983" s="128"/>
      <c r="CN983" s="128"/>
      <c r="CO983" s="128"/>
      <c r="CP983" s="128"/>
      <c r="CQ983" s="128"/>
    </row>
    <row r="984" ht="14.25" customHeight="1" spans="1:95" x14ac:dyDescent="0.25">
      <c r="A984" s="4"/>
      <c r="B984" s="131"/>
      <c r="C984" s="131"/>
      <c r="D984" s="131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28"/>
      <c r="AB984" s="128"/>
      <c r="AC984" s="128"/>
      <c r="AD984" s="128"/>
      <c r="AE984" s="128"/>
      <c r="AF984" s="128"/>
      <c r="AG984" s="128"/>
      <c r="AH984" s="128"/>
      <c r="AI984" s="128"/>
      <c r="AJ984" s="128"/>
      <c r="AK984" s="128"/>
      <c r="AL984" s="128"/>
      <c r="AM984" s="128"/>
      <c r="AN984" s="128"/>
      <c r="AO984" s="128"/>
      <c r="AP984" s="128"/>
      <c r="AQ984" s="128"/>
      <c r="AR984" s="128"/>
      <c r="AS984" s="128"/>
      <c r="AT984" s="128"/>
      <c r="AU984" s="128"/>
      <c r="AV984" s="128"/>
      <c r="AW984" s="128"/>
      <c r="AX984" s="128"/>
      <c r="AY984" s="128"/>
      <c r="AZ984" s="128"/>
      <c r="BA984" s="128"/>
      <c r="BB984" s="128"/>
      <c r="BC984" s="128"/>
      <c r="BD984" s="128"/>
      <c r="BE984" s="128"/>
      <c r="BF984" s="128"/>
      <c r="BG984" s="128"/>
      <c r="BH984" s="128"/>
      <c r="BI984" s="128"/>
      <c r="BJ984" s="128"/>
      <c r="BK984" s="128"/>
      <c r="BL984" s="128"/>
      <c r="BM984" s="128"/>
      <c r="BN984" s="128"/>
      <c r="BO984" s="128"/>
      <c r="BP984" s="128"/>
      <c r="BQ984" s="128"/>
      <c r="BR984" s="128"/>
      <c r="BS984" s="128"/>
      <c r="BT984" s="128"/>
      <c r="BU984" s="128"/>
      <c r="BV984" s="128"/>
      <c r="BW984" s="128"/>
      <c r="BX984" s="128"/>
      <c r="BY984" s="128"/>
      <c r="BZ984" s="128"/>
      <c r="CA984" s="128"/>
      <c r="CB984" s="128"/>
      <c r="CC984" s="128"/>
      <c r="CD984" s="128"/>
      <c r="CE984" s="128"/>
      <c r="CF984" s="128"/>
      <c r="CG984" s="128"/>
      <c r="CH984" s="128"/>
      <c r="CI984" s="128"/>
      <c r="CJ984" s="128"/>
      <c r="CK984" s="128"/>
      <c r="CL984" s="128"/>
      <c r="CM984" s="128"/>
      <c r="CN984" s="128"/>
      <c r="CO984" s="128"/>
      <c r="CP984" s="128"/>
      <c r="CQ984" s="128"/>
    </row>
    <row r="985" ht="14.25" customHeight="1" spans="1:95" x14ac:dyDescent="0.25">
      <c r="A985" s="4"/>
      <c r="B985" s="131"/>
      <c r="C985" s="131"/>
      <c r="D985" s="131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28"/>
      <c r="AB985" s="128"/>
      <c r="AC985" s="128"/>
      <c r="AD985" s="128"/>
      <c r="AE985" s="128"/>
      <c r="AF985" s="128"/>
      <c r="AG985" s="128"/>
      <c r="AH985" s="128"/>
      <c r="AI985" s="128"/>
      <c r="AJ985" s="128"/>
      <c r="AK985" s="128"/>
      <c r="AL985" s="128"/>
      <c r="AM985" s="128"/>
      <c r="AN985" s="128"/>
      <c r="AO985" s="128"/>
      <c r="AP985" s="128"/>
      <c r="AQ985" s="128"/>
      <c r="AR985" s="128"/>
      <c r="AS985" s="128"/>
      <c r="AT985" s="128"/>
      <c r="AU985" s="128"/>
      <c r="AV985" s="128"/>
      <c r="AW985" s="128"/>
      <c r="AX985" s="128"/>
      <c r="AY985" s="128"/>
      <c r="AZ985" s="128"/>
      <c r="BA985" s="128"/>
      <c r="BB985" s="128"/>
      <c r="BC985" s="128"/>
      <c r="BD985" s="128"/>
      <c r="BE985" s="128"/>
      <c r="BF985" s="128"/>
      <c r="BG985" s="128"/>
      <c r="BH985" s="128"/>
      <c r="BI985" s="128"/>
      <c r="BJ985" s="128"/>
      <c r="BK985" s="128"/>
      <c r="BL985" s="128"/>
      <c r="BM985" s="128"/>
      <c r="BN985" s="128"/>
      <c r="BO985" s="128"/>
      <c r="BP985" s="128"/>
      <c r="BQ985" s="128"/>
      <c r="BR985" s="128"/>
      <c r="BS985" s="128"/>
      <c r="BT985" s="128"/>
      <c r="BU985" s="128"/>
      <c r="BV985" s="128"/>
      <c r="BW985" s="128"/>
      <c r="BX985" s="128"/>
      <c r="BY985" s="128"/>
      <c r="BZ985" s="128"/>
      <c r="CA985" s="128"/>
      <c r="CB985" s="128"/>
      <c r="CC985" s="128"/>
      <c r="CD985" s="128"/>
      <c r="CE985" s="128"/>
      <c r="CF985" s="128"/>
      <c r="CG985" s="128"/>
      <c r="CH985" s="128"/>
      <c r="CI985" s="128"/>
      <c r="CJ985" s="128"/>
      <c r="CK985" s="128"/>
      <c r="CL985" s="128"/>
      <c r="CM985" s="128"/>
      <c r="CN985" s="128"/>
      <c r="CO985" s="128"/>
      <c r="CP985" s="128"/>
      <c r="CQ985" s="128"/>
    </row>
    <row r="986" ht="14.25" customHeight="1" spans="1:95" x14ac:dyDescent="0.25">
      <c r="A986" s="4"/>
      <c r="B986" s="131"/>
      <c r="C986" s="131"/>
      <c r="D986" s="131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  <c r="AA986" s="128"/>
      <c r="AB986" s="128"/>
      <c r="AC986" s="128"/>
      <c r="AD986" s="128"/>
      <c r="AE986" s="128"/>
      <c r="AF986" s="128"/>
      <c r="AG986" s="128"/>
      <c r="AH986" s="128"/>
      <c r="AI986" s="128"/>
      <c r="AJ986" s="128"/>
      <c r="AK986" s="128"/>
      <c r="AL986" s="128"/>
      <c r="AM986" s="128"/>
      <c r="AN986" s="128"/>
      <c r="AO986" s="128"/>
      <c r="AP986" s="128"/>
      <c r="AQ986" s="128"/>
      <c r="AR986" s="128"/>
      <c r="AS986" s="128"/>
      <c r="AT986" s="128"/>
      <c r="AU986" s="128"/>
      <c r="AV986" s="128"/>
      <c r="AW986" s="128"/>
      <c r="AX986" s="128"/>
      <c r="AY986" s="128"/>
      <c r="AZ986" s="128"/>
      <c r="BA986" s="128"/>
      <c r="BB986" s="128"/>
      <c r="BC986" s="128"/>
      <c r="BD986" s="128"/>
      <c r="BE986" s="128"/>
      <c r="BF986" s="128"/>
      <c r="BG986" s="128"/>
      <c r="BH986" s="128"/>
      <c r="BI986" s="128"/>
      <c r="BJ986" s="128"/>
      <c r="BK986" s="128"/>
      <c r="BL986" s="128"/>
      <c r="BM986" s="128"/>
      <c r="BN986" s="128"/>
      <c r="BO986" s="128"/>
      <c r="BP986" s="128"/>
      <c r="BQ986" s="128"/>
      <c r="BR986" s="128"/>
      <c r="BS986" s="128"/>
      <c r="BT986" s="128"/>
      <c r="BU986" s="128"/>
      <c r="BV986" s="128"/>
      <c r="BW986" s="128"/>
      <c r="BX986" s="128"/>
      <c r="BY986" s="128"/>
      <c r="BZ986" s="128"/>
      <c r="CA986" s="128"/>
      <c r="CB986" s="128"/>
      <c r="CC986" s="128"/>
      <c r="CD986" s="128"/>
      <c r="CE986" s="128"/>
      <c r="CF986" s="128"/>
      <c r="CG986" s="128"/>
      <c r="CH986" s="128"/>
      <c r="CI986" s="128"/>
      <c r="CJ986" s="128"/>
      <c r="CK986" s="128"/>
      <c r="CL986" s="128"/>
      <c r="CM986" s="128"/>
      <c r="CN986" s="128"/>
      <c r="CO986" s="128"/>
      <c r="CP986" s="128"/>
      <c r="CQ986" s="128"/>
    </row>
    <row r="987" ht="14.25" customHeight="1" spans="1:95" x14ac:dyDescent="0.25">
      <c r="A987" s="4"/>
      <c r="B987" s="131"/>
      <c r="C987" s="131"/>
      <c r="D987" s="131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  <c r="AA987" s="128"/>
      <c r="AB987" s="128"/>
      <c r="AC987" s="128"/>
      <c r="AD987" s="128"/>
      <c r="AE987" s="128"/>
      <c r="AF987" s="128"/>
      <c r="AG987" s="128"/>
      <c r="AH987" s="128"/>
      <c r="AI987" s="128"/>
      <c r="AJ987" s="128"/>
      <c r="AK987" s="128"/>
      <c r="AL987" s="128"/>
      <c r="AM987" s="128"/>
      <c r="AN987" s="128"/>
      <c r="AO987" s="128"/>
      <c r="AP987" s="128"/>
      <c r="AQ987" s="128"/>
      <c r="AR987" s="128"/>
      <c r="AS987" s="128"/>
      <c r="AT987" s="128"/>
      <c r="AU987" s="128"/>
      <c r="AV987" s="128"/>
      <c r="AW987" s="128"/>
      <c r="AX987" s="128"/>
      <c r="AY987" s="128"/>
      <c r="AZ987" s="128"/>
      <c r="BA987" s="128"/>
      <c r="BB987" s="128"/>
      <c r="BC987" s="128"/>
      <c r="BD987" s="128"/>
      <c r="BE987" s="128"/>
      <c r="BF987" s="128"/>
      <c r="BG987" s="128"/>
      <c r="BH987" s="128"/>
      <c r="BI987" s="128"/>
      <c r="BJ987" s="128"/>
      <c r="BK987" s="128"/>
      <c r="BL987" s="128"/>
      <c r="BM987" s="128"/>
      <c r="BN987" s="128"/>
      <c r="BO987" s="128"/>
      <c r="BP987" s="128"/>
      <c r="BQ987" s="128"/>
      <c r="BR987" s="128"/>
      <c r="BS987" s="128"/>
      <c r="BT987" s="128"/>
      <c r="BU987" s="128"/>
      <c r="BV987" s="128"/>
      <c r="BW987" s="128"/>
      <c r="BX987" s="128"/>
      <c r="BY987" s="128"/>
      <c r="BZ987" s="128"/>
      <c r="CA987" s="128"/>
      <c r="CB987" s="128"/>
      <c r="CC987" s="128"/>
      <c r="CD987" s="128"/>
      <c r="CE987" s="128"/>
      <c r="CF987" s="128"/>
      <c r="CG987" s="128"/>
      <c r="CH987" s="128"/>
      <c r="CI987" s="128"/>
      <c r="CJ987" s="128"/>
      <c r="CK987" s="128"/>
      <c r="CL987" s="128"/>
      <c r="CM987" s="128"/>
      <c r="CN987" s="128"/>
      <c r="CO987" s="128"/>
      <c r="CP987" s="128"/>
      <c r="CQ987" s="128"/>
    </row>
    <row r="988" ht="14.25" customHeight="1" spans="1:95" x14ac:dyDescent="0.25">
      <c r="A988" s="4"/>
      <c r="B988" s="131"/>
      <c r="C988" s="131"/>
      <c r="D988" s="131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  <c r="AA988" s="128"/>
      <c r="AB988" s="128"/>
      <c r="AC988" s="128"/>
      <c r="AD988" s="128"/>
      <c r="AE988" s="128"/>
      <c r="AF988" s="128"/>
      <c r="AG988" s="128"/>
      <c r="AH988" s="128"/>
      <c r="AI988" s="128"/>
      <c r="AJ988" s="128"/>
      <c r="AK988" s="128"/>
      <c r="AL988" s="128"/>
      <c r="AM988" s="128"/>
      <c r="AN988" s="128"/>
      <c r="AO988" s="128"/>
      <c r="AP988" s="128"/>
      <c r="AQ988" s="128"/>
      <c r="AR988" s="128"/>
      <c r="AS988" s="128"/>
      <c r="AT988" s="128"/>
      <c r="AU988" s="128"/>
      <c r="AV988" s="128"/>
      <c r="AW988" s="128"/>
      <c r="AX988" s="128"/>
      <c r="AY988" s="128"/>
      <c r="AZ988" s="128"/>
      <c r="BA988" s="128"/>
      <c r="BB988" s="128"/>
      <c r="BC988" s="128"/>
      <c r="BD988" s="128"/>
      <c r="BE988" s="128"/>
      <c r="BF988" s="128"/>
      <c r="BG988" s="128"/>
      <c r="BH988" s="128"/>
      <c r="BI988" s="128"/>
      <c r="BJ988" s="128"/>
      <c r="BK988" s="128"/>
      <c r="BL988" s="128"/>
      <c r="BM988" s="128"/>
      <c r="BN988" s="128"/>
      <c r="BO988" s="128"/>
      <c r="BP988" s="128"/>
      <c r="BQ988" s="128"/>
      <c r="BR988" s="128"/>
      <c r="BS988" s="128"/>
      <c r="BT988" s="128"/>
      <c r="BU988" s="128"/>
      <c r="BV988" s="128"/>
      <c r="BW988" s="128"/>
      <c r="BX988" s="128"/>
      <c r="BY988" s="128"/>
      <c r="BZ988" s="128"/>
      <c r="CA988" s="128"/>
      <c r="CB988" s="128"/>
      <c r="CC988" s="128"/>
      <c r="CD988" s="128"/>
      <c r="CE988" s="128"/>
      <c r="CF988" s="128"/>
      <c r="CG988" s="128"/>
      <c r="CH988" s="128"/>
      <c r="CI988" s="128"/>
      <c r="CJ988" s="128"/>
      <c r="CK988" s="128"/>
      <c r="CL988" s="128"/>
      <c r="CM988" s="128"/>
      <c r="CN988" s="128"/>
      <c r="CO988" s="128"/>
      <c r="CP988" s="128"/>
      <c r="CQ988" s="128"/>
    </row>
    <row r="989" ht="14.25" customHeight="1" spans="1:95" x14ac:dyDescent="0.25">
      <c r="A989" s="4"/>
      <c r="B989" s="131"/>
      <c r="C989" s="131"/>
      <c r="D989" s="131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  <c r="AA989" s="128"/>
      <c r="AB989" s="128"/>
      <c r="AC989" s="128"/>
      <c r="AD989" s="128"/>
      <c r="AE989" s="128"/>
      <c r="AF989" s="128"/>
      <c r="AG989" s="128"/>
      <c r="AH989" s="128"/>
      <c r="AI989" s="128"/>
      <c r="AJ989" s="128"/>
      <c r="AK989" s="128"/>
      <c r="AL989" s="128"/>
      <c r="AM989" s="128"/>
      <c r="AN989" s="128"/>
      <c r="AO989" s="128"/>
      <c r="AP989" s="128"/>
      <c r="AQ989" s="128"/>
      <c r="AR989" s="128"/>
      <c r="AS989" s="128"/>
      <c r="AT989" s="128"/>
      <c r="AU989" s="128"/>
      <c r="AV989" s="128"/>
      <c r="AW989" s="128"/>
      <c r="AX989" s="128"/>
      <c r="AY989" s="128"/>
      <c r="AZ989" s="128"/>
      <c r="BA989" s="128"/>
      <c r="BB989" s="128"/>
      <c r="BC989" s="128"/>
      <c r="BD989" s="128"/>
      <c r="BE989" s="128"/>
      <c r="BF989" s="128"/>
      <c r="BG989" s="128"/>
      <c r="BH989" s="128"/>
      <c r="BI989" s="128"/>
      <c r="BJ989" s="128"/>
      <c r="BK989" s="128"/>
      <c r="BL989" s="128"/>
      <c r="BM989" s="128"/>
      <c r="BN989" s="128"/>
      <c r="BO989" s="128"/>
      <c r="BP989" s="128"/>
      <c r="BQ989" s="128"/>
      <c r="BR989" s="128"/>
      <c r="BS989" s="128"/>
      <c r="BT989" s="128"/>
      <c r="BU989" s="128"/>
      <c r="BV989" s="128"/>
      <c r="BW989" s="128"/>
      <c r="BX989" s="128"/>
      <c r="BY989" s="128"/>
      <c r="BZ989" s="128"/>
      <c r="CA989" s="128"/>
      <c r="CB989" s="128"/>
      <c r="CC989" s="128"/>
      <c r="CD989" s="128"/>
      <c r="CE989" s="128"/>
      <c r="CF989" s="128"/>
      <c r="CG989" s="128"/>
      <c r="CH989" s="128"/>
      <c r="CI989" s="128"/>
      <c r="CJ989" s="128"/>
      <c r="CK989" s="128"/>
      <c r="CL989" s="128"/>
      <c r="CM989" s="128"/>
      <c r="CN989" s="128"/>
      <c r="CO989" s="128"/>
      <c r="CP989" s="128"/>
      <c r="CQ989" s="128"/>
    </row>
    <row r="990" ht="14.25" customHeight="1" spans="1:95" x14ac:dyDescent="0.25">
      <c r="A990" s="4"/>
      <c r="B990" s="131"/>
      <c r="C990" s="131"/>
      <c r="D990" s="131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  <c r="AA990" s="128"/>
      <c r="AB990" s="128"/>
      <c r="AC990" s="128"/>
      <c r="AD990" s="128"/>
      <c r="AE990" s="128"/>
      <c r="AF990" s="128"/>
      <c r="AG990" s="128"/>
      <c r="AH990" s="128"/>
      <c r="AI990" s="128"/>
      <c r="AJ990" s="128"/>
      <c r="AK990" s="128"/>
      <c r="AL990" s="128"/>
      <c r="AM990" s="128"/>
      <c r="AN990" s="128"/>
      <c r="AO990" s="128"/>
      <c r="AP990" s="128"/>
      <c r="AQ990" s="128"/>
      <c r="AR990" s="128"/>
      <c r="AS990" s="128"/>
      <c r="AT990" s="128"/>
      <c r="AU990" s="128"/>
      <c r="AV990" s="128"/>
      <c r="AW990" s="128"/>
      <c r="AX990" s="128"/>
      <c r="AY990" s="128"/>
      <c r="AZ990" s="128"/>
      <c r="BA990" s="128"/>
      <c r="BB990" s="128"/>
      <c r="BC990" s="128"/>
      <c r="BD990" s="128"/>
      <c r="BE990" s="128"/>
      <c r="BF990" s="128"/>
      <c r="BG990" s="128"/>
      <c r="BH990" s="128"/>
      <c r="BI990" s="128"/>
      <c r="BJ990" s="128"/>
      <c r="BK990" s="128"/>
      <c r="BL990" s="128"/>
      <c r="BM990" s="128"/>
      <c r="BN990" s="128"/>
      <c r="BO990" s="128"/>
      <c r="BP990" s="128"/>
      <c r="BQ990" s="128"/>
      <c r="BR990" s="128"/>
      <c r="BS990" s="128"/>
      <c r="BT990" s="128"/>
      <c r="BU990" s="128"/>
      <c r="BV990" s="128"/>
      <c r="BW990" s="128"/>
      <c r="BX990" s="128"/>
      <c r="BY990" s="128"/>
      <c r="BZ990" s="128"/>
      <c r="CA990" s="128"/>
      <c r="CB990" s="128"/>
      <c r="CC990" s="128"/>
      <c r="CD990" s="128"/>
      <c r="CE990" s="128"/>
      <c r="CF990" s="128"/>
      <c r="CG990" s="128"/>
      <c r="CH990" s="128"/>
      <c r="CI990" s="128"/>
      <c r="CJ990" s="128"/>
      <c r="CK990" s="128"/>
      <c r="CL990" s="128"/>
      <c r="CM990" s="128"/>
      <c r="CN990" s="128"/>
      <c r="CO990" s="128"/>
      <c r="CP990" s="128"/>
      <c r="CQ990" s="128"/>
    </row>
    <row r="991" ht="14.25" customHeight="1" spans="1:95" x14ac:dyDescent="0.25">
      <c r="A991" s="4"/>
      <c r="B991" s="131"/>
      <c r="C991" s="131"/>
      <c r="D991" s="131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  <c r="AA991" s="128"/>
      <c r="AB991" s="128"/>
      <c r="AC991" s="128"/>
      <c r="AD991" s="128"/>
      <c r="AE991" s="128"/>
      <c r="AF991" s="128"/>
      <c r="AG991" s="128"/>
      <c r="AH991" s="128"/>
      <c r="AI991" s="128"/>
      <c r="AJ991" s="128"/>
      <c r="AK991" s="128"/>
      <c r="AL991" s="128"/>
      <c r="AM991" s="128"/>
      <c r="AN991" s="128"/>
      <c r="AO991" s="128"/>
      <c r="AP991" s="128"/>
      <c r="AQ991" s="128"/>
      <c r="AR991" s="128"/>
      <c r="AS991" s="128"/>
      <c r="AT991" s="128"/>
      <c r="AU991" s="128"/>
      <c r="AV991" s="128"/>
      <c r="AW991" s="128"/>
      <c r="AX991" s="128"/>
      <c r="AY991" s="128"/>
      <c r="AZ991" s="128"/>
      <c r="BA991" s="128"/>
      <c r="BB991" s="128"/>
      <c r="BC991" s="128"/>
      <c r="BD991" s="128"/>
      <c r="BE991" s="128"/>
      <c r="BF991" s="128"/>
      <c r="BG991" s="128"/>
      <c r="BH991" s="128"/>
      <c r="BI991" s="128"/>
      <c r="BJ991" s="128"/>
      <c r="BK991" s="128"/>
      <c r="BL991" s="128"/>
      <c r="BM991" s="128"/>
      <c r="BN991" s="128"/>
      <c r="BO991" s="128"/>
      <c r="BP991" s="128"/>
      <c r="BQ991" s="128"/>
      <c r="BR991" s="128"/>
      <c r="BS991" s="128"/>
      <c r="BT991" s="128"/>
      <c r="BU991" s="128"/>
      <c r="BV991" s="128"/>
      <c r="BW991" s="128"/>
      <c r="BX991" s="128"/>
      <c r="BY991" s="128"/>
      <c r="BZ991" s="128"/>
      <c r="CA991" s="128"/>
      <c r="CB991" s="128"/>
      <c r="CC991" s="128"/>
      <c r="CD991" s="128"/>
      <c r="CE991" s="128"/>
      <c r="CF991" s="128"/>
      <c r="CG991" s="128"/>
      <c r="CH991" s="128"/>
      <c r="CI991" s="128"/>
      <c r="CJ991" s="128"/>
      <c r="CK991" s="128"/>
      <c r="CL991" s="128"/>
      <c r="CM991" s="128"/>
      <c r="CN991" s="128"/>
      <c r="CO991" s="128"/>
      <c r="CP991" s="128"/>
      <c r="CQ991" s="128"/>
    </row>
    <row r="992" ht="14.25" customHeight="1" spans="1:95" x14ac:dyDescent="0.25">
      <c r="A992" s="4"/>
      <c r="B992" s="131"/>
      <c r="C992" s="131"/>
      <c r="D992" s="131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  <c r="AA992" s="128"/>
      <c r="AB992" s="128"/>
      <c r="AC992" s="128"/>
      <c r="AD992" s="128"/>
      <c r="AE992" s="128"/>
      <c r="AF992" s="128"/>
      <c r="AG992" s="128"/>
      <c r="AH992" s="128"/>
      <c r="AI992" s="128"/>
      <c r="AJ992" s="128"/>
      <c r="AK992" s="128"/>
      <c r="AL992" s="128"/>
      <c r="AM992" s="128"/>
      <c r="AN992" s="128"/>
      <c r="AO992" s="128"/>
      <c r="AP992" s="128"/>
      <c r="AQ992" s="128"/>
      <c r="AR992" s="128"/>
      <c r="AS992" s="128"/>
      <c r="AT992" s="128"/>
      <c r="AU992" s="128"/>
      <c r="AV992" s="128"/>
      <c r="AW992" s="128"/>
      <c r="AX992" s="128"/>
      <c r="AY992" s="128"/>
      <c r="AZ992" s="128"/>
      <c r="BA992" s="128"/>
      <c r="BB992" s="128"/>
      <c r="BC992" s="128"/>
      <c r="BD992" s="128"/>
      <c r="BE992" s="128"/>
      <c r="BF992" s="128"/>
      <c r="BG992" s="128"/>
      <c r="BH992" s="128"/>
      <c r="BI992" s="128"/>
      <c r="BJ992" s="128"/>
      <c r="BK992" s="128"/>
      <c r="BL992" s="128"/>
      <c r="BM992" s="128"/>
      <c r="BN992" s="128"/>
      <c r="BO992" s="128"/>
      <c r="BP992" s="128"/>
      <c r="BQ992" s="128"/>
      <c r="BR992" s="128"/>
      <c r="BS992" s="128"/>
      <c r="BT992" s="128"/>
      <c r="BU992" s="128"/>
      <c r="BV992" s="128"/>
      <c r="BW992" s="128"/>
      <c r="BX992" s="128"/>
      <c r="BY992" s="128"/>
      <c r="BZ992" s="128"/>
      <c r="CA992" s="128"/>
      <c r="CB992" s="128"/>
      <c r="CC992" s="128"/>
      <c r="CD992" s="128"/>
      <c r="CE992" s="128"/>
      <c r="CF992" s="128"/>
      <c r="CG992" s="128"/>
      <c r="CH992" s="128"/>
      <c r="CI992" s="128"/>
      <c r="CJ992" s="128"/>
      <c r="CK992" s="128"/>
      <c r="CL992" s="128"/>
      <c r="CM992" s="128"/>
      <c r="CN992" s="128"/>
      <c r="CO992" s="128"/>
      <c r="CP992" s="128"/>
      <c r="CQ992" s="128"/>
    </row>
    <row r="993" ht="14.25" customHeight="1" spans="1:95" x14ac:dyDescent="0.25">
      <c r="A993" s="4"/>
      <c r="B993" s="131"/>
      <c r="C993" s="131"/>
      <c r="D993" s="131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  <c r="AA993" s="128"/>
      <c r="AB993" s="128"/>
      <c r="AC993" s="128"/>
      <c r="AD993" s="128"/>
      <c r="AE993" s="128"/>
      <c r="AF993" s="128"/>
      <c r="AG993" s="128"/>
      <c r="AH993" s="128"/>
      <c r="AI993" s="128"/>
      <c r="AJ993" s="128"/>
      <c r="AK993" s="128"/>
      <c r="AL993" s="128"/>
      <c r="AM993" s="128"/>
      <c r="AN993" s="128"/>
      <c r="AO993" s="128"/>
      <c r="AP993" s="128"/>
      <c r="AQ993" s="128"/>
      <c r="AR993" s="128"/>
      <c r="AS993" s="128"/>
      <c r="AT993" s="128"/>
      <c r="AU993" s="128"/>
      <c r="AV993" s="128"/>
      <c r="AW993" s="128"/>
      <c r="AX993" s="128"/>
      <c r="AY993" s="128"/>
      <c r="AZ993" s="128"/>
      <c r="BA993" s="128"/>
      <c r="BB993" s="128"/>
      <c r="BC993" s="128"/>
      <c r="BD993" s="128"/>
      <c r="BE993" s="128"/>
      <c r="BF993" s="128"/>
      <c r="BG993" s="128"/>
      <c r="BH993" s="128"/>
      <c r="BI993" s="128"/>
      <c r="BJ993" s="128"/>
      <c r="BK993" s="128"/>
      <c r="BL993" s="128"/>
      <c r="BM993" s="128"/>
      <c r="BN993" s="128"/>
      <c r="BO993" s="128"/>
      <c r="BP993" s="128"/>
      <c r="BQ993" s="128"/>
      <c r="BR993" s="128"/>
      <c r="BS993" s="128"/>
      <c r="BT993" s="128"/>
      <c r="BU993" s="128"/>
      <c r="BV993" s="128"/>
      <c r="BW993" s="128"/>
      <c r="BX993" s="128"/>
      <c r="BY993" s="128"/>
      <c r="BZ993" s="128"/>
      <c r="CA993" s="128"/>
      <c r="CB993" s="128"/>
      <c r="CC993" s="128"/>
      <c r="CD993" s="128"/>
      <c r="CE993" s="128"/>
      <c r="CF993" s="128"/>
      <c r="CG993" s="128"/>
      <c r="CH993" s="128"/>
      <c r="CI993" s="128"/>
      <c r="CJ993" s="128"/>
      <c r="CK993" s="128"/>
      <c r="CL993" s="128"/>
      <c r="CM993" s="128"/>
      <c r="CN993" s="128"/>
      <c r="CO993" s="128"/>
      <c r="CP993" s="128"/>
      <c r="CQ993" s="128"/>
    </row>
    <row r="994" ht="14.25" customHeight="1" spans="1:95" x14ac:dyDescent="0.25">
      <c r="A994" s="4"/>
      <c r="B994" s="131"/>
      <c r="C994" s="131"/>
      <c r="D994" s="131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  <c r="AA994" s="128"/>
      <c r="AB994" s="128"/>
      <c r="AC994" s="128"/>
      <c r="AD994" s="128"/>
      <c r="AE994" s="128"/>
      <c r="AF994" s="128"/>
      <c r="AG994" s="128"/>
      <c r="AH994" s="128"/>
      <c r="AI994" s="128"/>
      <c r="AJ994" s="128"/>
      <c r="AK994" s="128"/>
      <c r="AL994" s="128"/>
      <c r="AM994" s="128"/>
      <c r="AN994" s="128"/>
      <c r="AO994" s="128"/>
      <c r="AP994" s="128"/>
      <c r="AQ994" s="128"/>
      <c r="AR994" s="128"/>
      <c r="AS994" s="128"/>
      <c r="AT994" s="128"/>
      <c r="AU994" s="128"/>
      <c r="AV994" s="128"/>
      <c r="AW994" s="128"/>
      <c r="AX994" s="128"/>
      <c r="AY994" s="128"/>
      <c r="AZ994" s="128"/>
      <c r="BA994" s="128"/>
      <c r="BB994" s="128"/>
      <c r="BC994" s="128"/>
      <c r="BD994" s="128"/>
      <c r="BE994" s="128"/>
      <c r="BF994" s="128"/>
      <c r="BG994" s="128"/>
      <c r="BH994" s="128"/>
      <c r="BI994" s="128"/>
      <c r="BJ994" s="128"/>
      <c r="BK994" s="128"/>
      <c r="BL994" s="128"/>
      <c r="BM994" s="128"/>
      <c r="BN994" s="128"/>
      <c r="BO994" s="128"/>
      <c r="BP994" s="128"/>
      <c r="BQ994" s="128"/>
      <c r="BR994" s="128"/>
      <c r="BS994" s="128"/>
      <c r="BT994" s="128"/>
      <c r="BU994" s="128"/>
      <c r="BV994" s="128"/>
      <c r="BW994" s="128"/>
      <c r="BX994" s="128"/>
      <c r="BY994" s="128"/>
      <c r="BZ994" s="128"/>
      <c r="CA994" s="128"/>
      <c r="CB994" s="128"/>
      <c r="CC994" s="128"/>
      <c r="CD994" s="128"/>
      <c r="CE994" s="128"/>
      <c r="CF994" s="128"/>
      <c r="CG994" s="128"/>
      <c r="CH994" s="128"/>
      <c r="CI994" s="128"/>
      <c r="CJ994" s="128"/>
      <c r="CK994" s="128"/>
      <c r="CL994" s="128"/>
      <c r="CM994" s="128"/>
      <c r="CN994" s="128"/>
      <c r="CO994" s="128"/>
      <c r="CP994" s="128"/>
      <c r="CQ994" s="128"/>
    </row>
    <row r="995" ht="14.25" customHeight="1" spans="1:95" x14ac:dyDescent="0.25">
      <c r="A995" s="4"/>
      <c r="B995" s="131"/>
      <c r="C995" s="131"/>
      <c r="D995" s="131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  <c r="AA995" s="128"/>
      <c r="AB995" s="128"/>
      <c r="AC995" s="128"/>
      <c r="AD995" s="128"/>
      <c r="AE995" s="128"/>
      <c r="AF995" s="128"/>
      <c r="AG995" s="128"/>
      <c r="AH995" s="128"/>
      <c r="AI995" s="128"/>
      <c r="AJ995" s="128"/>
      <c r="AK995" s="128"/>
      <c r="AL995" s="128"/>
      <c r="AM995" s="128"/>
      <c r="AN995" s="128"/>
      <c r="AO995" s="128"/>
      <c r="AP995" s="128"/>
      <c r="AQ995" s="128"/>
      <c r="AR995" s="128"/>
      <c r="AS995" s="128"/>
      <c r="AT995" s="128"/>
      <c r="AU995" s="128"/>
      <c r="AV995" s="128"/>
      <c r="AW995" s="128"/>
      <c r="AX995" s="128"/>
      <c r="AY995" s="128"/>
      <c r="AZ995" s="128"/>
      <c r="BA995" s="128"/>
      <c r="BB995" s="128"/>
      <c r="BC995" s="128"/>
      <c r="BD995" s="128"/>
      <c r="BE995" s="128"/>
      <c r="BF995" s="128"/>
      <c r="BG995" s="128"/>
      <c r="BH995" s="128"/>
      <c r="BI995" s="128"/>
      <c r="BJ995" s="128"/>
      <c r="BK995" s="128"/>
      <c r="BL995" s="128"/>
      <c r="BM995" s="128"/>
      <c r="BN995" s="128"/>
      <c r="BO995" s="128"/>
      <c r="BP995" s="128"/>
      <c r="BQ995" s="128"/>
      <c r="BR995" s="128"/>
      <c r="BS995" s="128"/>
      <c r="BT995" s="128"/>
      <c r="BU995" s="128"/>
      <c r="BV995" s="128"/>
      <c r="BW995" s="128"/>
      <c r="BX995" s="128"/>
      <c r="BY995" s="128"/>
      <c r="BZ995" s="128"/>
      <c r="CA995" s="128"/>
      <c r="CB995" s="128"/>
      <c r="CC995" s="128"/>
      <c r="CD995" s="128"/>
      <c r="CE995" s="128"/>
      <c r="CF995" s="128"/>
      <c r="CG995" s="128"/>
      <c r="CH995" s="128"/>
      <c r="CI995" s="128"/>
      <c r="CJ995" s="128"/>
      <c r="CK995" s="128"/>
      <c r="CL995" s="128"/>
      <c r="CM995" s="128"/>
      <c r="CN995" s="128"/>
      <c r="CO995" s="128"/>
      <c r="CP995" s="128"/>
      <c r="CQ995" s="128"/>
    </row>
    <row r="996" ht="14.25" customHeight="1" spans="1:95" x14ac:dyDescent="0.25">
      <c r="A996" s="4"/>
      <c r="B996" s="131"/>
      <c r="C996" s="131"/>
      <c r="D996" s="131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  <c r="AA996" s="128"/>
      <c r="AB996" s="128"/>
      <c r="AC996" s="128"/>
      <c r="AD996" s="128"/>
      <c r="AE996" s="128"/>
      <c r="AF996" s="128"/>
      <c r="AG996" s="128"/>
      <c r="AH996" s="128"/>
      <c r="AI996" s="128"/>
      <c r="AJ996" s="128"/>
      <c r="AK996" s="128"/>
      <c r="AL996" s="128"/>
      <c r="AM996" s="128"/>
      <c r="AN996" s="128"/>
      <c r="AO996" s="128"/>
      <c r="AP996" s="128"/>
      <c r="AQ996" s="128"/>
      <c r="AR996" s="128"/>
      <c r="AS996" s="128"/>
      <c r="AT996" s="128"/>
      <c r="AU996" s="128"/>
      <c r="AV996" s="128"/>
      <c r="AW996" s="128"/>
      <c r="AX996" s="128"/>
      <c r="AY996" s="128"/>
      <c r="AZ996" s="128"/>
      <c r="BA996" s="128"/>
      <c r="BB996" s="128"/>
      <c r="BC996" s="128"/>
      <c r="BD996" s="128"/>
      <c r="BE996" s="128"/>
      <c r="BF996" s="128"/>
      <c r="BG996" s="128"/>
      <c r="BH996" s="128"/>
      <c r="BI996" s="128"/>
      <c r="BJ996" s="128"/>
      <c r="BK996" s="128"/>
      <c r="BL996" s="128"/>
      <c r="BM996" s="128"/>
      <c r="BN996" s="128"/>
      <c r="BO996" s="128"/>
      <c r="BP996" s="128"/>
      <c r="BQ996" s="128"/>
      <c r="BR996" s="128"/>
      <c r="BS996" s="128"/>
      <c r="BT996" s="128"/>
      <c r="BU996" s="128"/>
      <c r="BV996" s="128"/>
      <c r="BW996" s="128"/>
      <c r="BX996" s="128"/>
      <c r="BY996" s="128"/>
      <c r="BZ996" s="128"/>
      <c r="CA996" s="128"/>
      <c r="CB996" s="128"/>
      <c r="CC996" s="128"/>
      <c r="CD996" s="128"/>
      <c r="CE996" s="128"/>
      <c r="CF996" s="128"/>
      <c r="CG996" s="128"/>
      <c r="CH996" s="128"/>
      <c r="CI996" s="128"/>
      <c r="CJ996" s="128"/>
      <c r="CK996" s="128"/>
      <c r="CL996" s="128"/>
      <c r="CM996" s="128"/>
      <c r="CN996" s="128"/>
      <c r="CO996" s="128"/>
      <c r="CP996" s="128"/>
      <c r="CQ996" s="128"/>
    </row>
    <row r="997" ht="14.25" customHeight="1" spans="1:95" x14ac:dyDescent="0.25">
      <c r="A997" s="4"/>
      <c r="B997" s="131"/>
      <c r="C997" s="131"/>
      <c r="D997" s="131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  <c r="AA997" s="128"/>
      <c r="AB997" s="128"/>
      <c r="AC997" s="128"/>
      <c r="AD997" s="128"/>
      <c r="AE997" s="128"/>
      <c r="AF997" s="128"/>
      <c r="AG997" s="128"/>
      <c r="AH997" s="128"/>
      <c r="AI997" s="128"/>
      <c r="AJ997" s="128"/>
      <c r="AK997" s="128"/>
      <c r="AL997" s="128"/>
      <c r="AM997" s="128"/>
      <c r="AN997" s="128"/>
      <c r="AO997" s="128"/>
      <c r="AP997" s="128"/>
      <c r="AQ997" s="128"/>
      <c r="AR997" s="128"/>
      <c r="AS997" s="128"/>
      <c r="AT997" s="128"/>
      <c r="AU997" s="128"/>
      <c r="AV997" s="128"/>
      <c r="AW997" s="128"/>
      <c r="AX997" s="128"/>
      <c r="AY997" s="128"/>
      <c r="AZ997" s="128"/>
      <c r="BA997" s="128"/>
      <c r="BB997" s="128"/>
      <c r="BC997" s="128"/>
      <c r="BD997" s="128"/>
      <c r="BE997" s="128"/>
      <c r="BF997" s="128"/>
      <c r="BG997" s="128"/>
      <c r="BH997" s="128"/>
      <c r="BI997" s="128"/>
      <c r="BJ997" s="128"/>
      <c r="BK997" s="128"/>
      <c r="BL997" s="128"/>
      <c r="BM997" s="128"/>
      <c r="BN997" s="128"/>
      <c r="BO997" s="128"/>
      <c r="BP997" s="128"/>
      <c r="BQ997" s="128"/>
      <c r="BR997" s="128"/>
      <c r="BS997" s="128"/>
      <c r="BT997" s="128"/>
      <c r="BU997" s="128"/>
      <c r="BV997" s="128"/>
      <c r="BW997" s="128"/>
      <c r="BX997" s="128"/>
      <c r="BY997" s="128"/>
      <c r="BZ997" s="128"/>
      <c r="CA997" s="128"/>
      <c r="CB997" s="128"/>
      <c r="CC997" s="128"/>
      <c r="CD997" s="128"/>
      <c r="CE997" s="128"/>
      <c r="CF997" s="128"/>
      <c r="CG997" s="128"/>
      <c r="CH997" s="128"/>
      <c r="CI997" s="128"/>
      <c r="CJ997" s="128"/>
      <c r="CK997" s="128"/>
      <c r="CL997" s="128"/>
      <c r="CM997" s="128"/>
      <c r="CN997" s="128"/>
      <c r="CO997" s="128"/>
      <c r="CP997" s="128"/>
      <c r="CQ997" s="128"/>
    </row>
    <row r="998" ht="14.25" customHeight="1" spans="1:95" x14ac:dyDescent="0.25">
      <c r="A998" s="4"/>
      <c r="B998" s="131"/>
      <c r="C998" s="131"/>
      <c r="D998" s="131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  <c r="AA998" s="128"/>
      <c r="AB998" s="128"/>
      <c r="AC998" s="128"/>
      <c r="AD998" s="128"/>
      <c r="AE998" s="128"/>
      <c r="AF998" s="128"/>
      <c r="AG998" s="128"/>
      <c r="AH998" s="128"/>
      <c r="AI998" s="128"/>
      <c r="AJ998" s="128"/>
      <c r="AK998" s="128"/>
      <c r="AL998" s="128"/>
      <c r="AM998" s="128"/>
      <c r="AN998" s="128"/>
      <c r="AO998" s="128"/>
      <c r="AP998" s="128"/>
      <c r="AQ998" s="128"/>
      <c r="AR998" s="128"/>
      <c r="AS998" s="128"/>
      <c r="AT998" s="128"/>
      <c r="AU998" s="128"/>
      <c r="AV998" s="128"/>
      <c r="AW998" s="128"/>
      <c r="AX998" s="128"/>
      <c r="AY998" s="128"/>
      <c r="AZ998" s="128"/>
      <c r="BA998" s="128"/>
      <c r="BB998" s="128"/>
      <c r="BC998" s="128"/>
      <c r="BD998" s="128"/>
      <c r="BE998" s="128"/>
      <c r="BF998" s="128"/>
      <c r="BG998" s="128"/>
      <c r="BH998" s="128"/>
      <c r="BI998" s="128"/>
      <c r="BJ998" s="128"/>
      <c r="BK998" s="128"/>
      <c r="BL998" s="128"/>
      <c r="BM998" s="128"/>
      <c r="BN998" s="128"/>
      <c r="BO998" s="128"/>
      <c r="BP998" s="128"/>
      <c r="BQ998" s="128"/>
      <c r="BR998" s="128"/>
      <c r="BS998" s="128"/>
      <c r="BT998" s="128"/>
      <c r="BU998" s="128"/>
      <c r="BV998" s="128"/>
      <c r="BW998" s="128"/>
      <c r="BX998" s="128"/>
      <c r="BY998" s="128"/>
      <c r="BZ998" s="128"/>
      <c r="CA998" s="128"/>
      <c r="CB998" s="128"/>
      <c r="CC998" s="128"/>
      <c r="CD998" s="128"/>
      <c r="CE998" s="128"/>
      <c r="CF998" s="128"/>
      <c r="CG998" s="128"/>
      <c r="CH998" s="128"/>
      <c r="CI998" s="128"/>
      <c r="CJ998" s="128"/>
      <c r="CK998" s="128"/>
      <c r="CL998" s="128"/>
      <c r="CM998" s="128"/>
      <c r="CN998" s="128"/>
      <c r="CO998" s="128"/>
      <c r="CP998" s="128"/>
      <c r="CQ998" s="128"/>
    </row>
    <row r="999" ht="14.25" customHeight="1" spans="1:95" x14ac:dyDescent="0.25">
      <c r="A999" s="4"/>
      <c r="B999" s="131"/>
      <c r="C999" s="131"/>
      <c r="D999" s="131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  <c r="AA999" s="128"/>
      <c r="AB999" s="128"/>
      <c r="AC999" s="128"/>
      <c r="AD999" s="128"/>
      <c r="AE999" s="128"/>
      <c r="AF999" s="128"/>
      <c r="AG999" s="128"/>
      <c r="AH999" s="128"/>
      <c r="AI999" s="128"/>
      <c r="AJ999" s="128"/>
      <c r="AK999" s="128"/>
      <c r="AL999" s="128"/>
      <c r="AM999" s="128"/>
      <c r="AN999" s="128"/>
      <c r="AO999" s="128"/>
      <c r="AP999" s="128"/>
      <c r="AQ999" s="128"/>
      <c r="AR999" s="128"/>
      <c r="AS999" s="128"/>
      <c r="AT999" s="128"/>
      <c r="AU999" s="128"/>
      <c r="AV999" s="128"/>
      <c r="AW999" s="128"/>
      <c r="AX999" s="128"/>
      <c r="AY999" s="128"/>
      <c r="AZ999" s="128"/>
      <c r="BA999" s="128"/>
      <c r="BB999" s="128"/>
      <c r="BC999" s="128"/>
      <c r="BD999" s="128"/>
      <c r="BE999" s="128"/>
      <c r="BF999" s="128"/>
      <c r="BG999" s="128"/>
      <c r="BH999" s="128"/>
      <c r="BI999" s="128"/>
      <c r="BJ999" s="128"/>
      <c r="BK999" s="128"/>
      <c r="BL999" s="128"/>
      <c r="BM999" s="128"/>
      <c r="BN999" s="128"/>
      <c r="BO999" s="128"/>
      <c r="BP999" s="128"/>
      <c r="BQ999" s="128"/>
      <c r="BR999" s="128"/>
      <c r="BS999" s="128"/>
      <c r="BT999" s="128"/>
      <c r="BU999" s="128"/>
      <c r="BV999" s="128"/>
      <c r="BW999" s="128"/>
      <c r="BX999" s="128"/>
      <c r="BY999" s="128"/>
      <c r="BZ999" s="128"/>
      <c r="CA999" s="128"/>
      <c r="CB999" s="128"/>
      <c r="CC999" s="128"/>
      <c r="CD999" s="128"/>
      <c r="CE999" s="128"/>
      <c r="CF999" s="128"/>
      <c r="CG999" s="128"/>
      <c r="CH999" s="128"/>
      <c r="CI999" s="128"/>
      <c r="CJ999" s="128"/>
      <c r="CK999" s="128"/>
      <c r="CL999" s="128"/>
      <c r="CM999" s="128"/>
      <c r="CN999" s="128"/>
      <c r="CO999" s="128"/>
      <c r="CP999" s="128"/>
      <c r="CQ999" s="128"/>
    </row>
    <row r="1000" ht="14.25" customHeight="1" spans="1:95" x14ac:dyDescent="0.25">
      <c r="A1000" s="4"/>
      <c r="B1000" s="131"/>
      <c r="C1000" s="131"/>
      <c r="D1000" s="131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  <c r="AA1000" s="128"/>
      <c r="AB1000" s="128"/>
      <c r="AC1000" s="128"/>
      <c r="AD1000" s="128"/>
      <c r="AE1000" s="128"/>
      <c r="AF1000" s="128"/>
      <c r="AG1000" s="128"/>
      <c r="AH1000" s="128"/>
      <c r="AI1000" s="128"/>
      <c r="AJ1000" s="128"/>
      <c r="AK1000" s="128"/>
      <c r="AL1000" s="128"/>
      <c r="AM1000" s="128"/>
      <c r="AN1000" s="128"/>
      <c r="AO1000" s="128"/>
      <c r="AP1000" s="128"/>
      <c r="AQ1000" s="128"/>
      <c r="AR1000" s="128"/>
      <c r="AS1000" s="128"/>
      <c r="AT1000" s="128"/>
      <c r="AU1000" s="128"/>
      <c r="AV1000" s="128"/>
      <c r="AW1000" s="128"/>
      <c r="AX1000" s="128"/>
      <c r="AY1000" s="128"/>
      <c r="AZ1000" s="128"/>
      <c r="BA1000" s="128"/>
      <c r="BB1000" s="128"/>
      <c r="BC1000" s="128"/>
      <c r="BD1000" s="128"/>
      <c r="BE1000" s="128"/>
      <c r="BF1000" s="128"/>
      <c r="BG1000" s="128"/>
      <c r="BH1000" s="128"/>
      <c r="BI1000" s="128"/>
      <c r="BJ1000" s="128"/>
      <c r="BK1000" s="128"/>
      <c r="BL1000" s="128"/>
      <c r="BM1000" s="128"/>
      <c r="BN1000" s="128"/>
      <c r="BO1000" s="128"/>
      <c r="BP1000" s="128"/>
      <c r="BQ1000" s="128"/>
      <c r="BR1000" s="128"/>
      <c r="BS1000" s="128"/>
      <c r="BT1000" s="128"/>
      <c r="BU1000" s="128"/>
      <c r="BV1000" s="128"/>
      <c r="BW1000" s="128"/>
      <c r="BX1000" s="128"/>
      <c r="BY1000" s="128"/>
      <c r="BZ1000" s="128"/>
      <c r="CA1000" s="128"/>
      <c r="CB1000" s="128"/>
      <c r="CC1000" s="128"/>
      <c r="CD1000" s="128"/>
      <c r="CE1000" s="128"/>
      <c r="CF1000" s="128"/>
      <c r="CG1000" s="128"/>
      <c r="CH1000" s="128"/>
      <c r="CI1000" s="128"/>
      <c r="CJ1000" s="128"/>
      <c r="CK1000" s="128"/>
      <c r="CL1000" s="128"/>
      <c r="CM1000" s="128"/>
      <c r="CN1000" s="128"/>
      <c r="CO1000" s="128"/>
      <c r="CP1000" s="128"/>
      <c r="CQ1000" s="128"/>
    </row>
  </sheetData>
  <mergeCells count="36">
    <mergeCell ref="A1:AC1"/>
    <mergeCell ref="AN1:AT2"/>
    <mergeCell ref="A3:F3"/>
    <mergeCell ref="H3:J3"/>
    <mergeCell ref="N3:P3"/>
    <mergeCell ref="B4:G4"/>
    <mergeCell ref="H4:M4"/>
    <mergeCell ref="N4:S4"/>
    <mergeCell ref="U4:Z4"/>
    <mergeCell ref="AA4:AF4"/>
    <mergeCell ref="AG4:AL4"/>
    <mergeCell ref="AN4:AS4"/>
    <mergeCell ref="AT4:AY4"/>
    <mergeCell ref="AZ4:BE4"/>
    <mergeCell ref="BG4:BL4"/>
    <mergeCell ref="BM4:BR4"/>
    <mergeCell ref="BS4:BX4"/>
    <mergeCell ref="BZ4:CE4"/>
    <mergeCell ref="CF4:CK4"/>
    <mergeCell ref="CL4:CQ4"/>
    <mergeCell ref="B133:C133"/>
    <mergeCell ref="D133:E134"/>
    <mergeCell ref="F133:G133"/>
    <mergeCell ref="W133:X134"/>
    <mergeCell ref="Y133:Z133"/>
    <mergeCell ref="AP133:AQ134"/>
    <mergeCell ref="AR133:AS133"/>
    <mergeCell ref="BI133:BJ134"/>
    <mergeCell ref="BK133:BL133"/>
    <mergeCell ref="CB133:CC134"/>
    <mergeCell ref="CD133:CE133"/>
    <mergeCell ref="F134:G134"/>
    <mergeCell ref="Y134:Z134"/>
    <mergeCell ref="AR134:AS134"/>
    <mergeCell ref="BK134:BL134"/>
    <mergeCell ref="CD134:CE134"/>
  </mergeCell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000"/>
  <sheetViews>
    <sheetView workbookViewId="0" zoomScale="100" zoomScaleNormal="100">
      <pane xSplit="1" ySplit="4" topLeftCell="B5" activePane="bottomRight" state="frozen"/>
      <selection pane="bottomRight" activeCell="B5" sqref="B5"/>
    </sheetView>
  </sheetViews>
  <sheetFormatPr defaultRowHeight="15" outlineLevelRow="0" outlineLevelCol="0" x14ac:dyDescent="0" defaultColWidth="14.43"/>
  <cols>
    <col min="1" max="1" width="8.43" customWidth="1"/>
    <col min="2" max="13" width="5.14" customWidth="1"/>
    <col min="14" max="14" width="2" customWidth="1"/>
    <col min="15" max="26" width="5.14" customWidth="1"/>
    <col min="27" max="27" width="2" customWidth="1"/>
    <col min="28" max="33" width="5.14" customWidth="1"/>
    <col min="34" max="34" width="1.43" customWidth="1"/>
    <col min="35" max="40" width="5.14" customWidth="1"/>
    <col min="41" max="46" width="5.71" customWidth="1"/>
    <col min="47" max="47" width="1.86" customWidth="1"/>
    <col min="48" max="59" width="5.14" customWidth="1"/>
    <col min="60" max="60" width="1.86" customWidth="1"/>
    <col min="61" max="62" width="5.14" customWidth="1"/>
    <col min="63" max="63" width="5.71" customWidth="1"/>
    <col min="64" max="66" width="5.14" customWidth="1"/>
    <col min="67" max="67" width="1.43" customWidth="1"/>
    <col min="68" max="73" width="5.14" customWidth="1"/>
    <col min="74" max="79" width="5.71" customWidth="1"/>
    <col min="80" max="80" width="2" customWidth="1"/>
    <col min="81" max="86" width="5.14" customWidth="1"/>
  </cols>
  <sheetData>
    <row r="1" ht="15" customHeight="1" spans="1:86" x14ac:dyDescent="0.25">
      <c r="A1" s="73"/>
      <c r="B1" s="173" t="s">
        <v>163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74"/>
      <c r="O1" s="173" t="s">
        <v>164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175"/>
      <c r="AB1" s="176" t="s">
        <v>165</v>
      </c>
      <c r="AC1" s="7"/>
      <c r="AD1" s="7"/>
      <c r="AE1" s="7"/>
      <c r="AF1" s="7"/>
      <c r="AG1" s="7"/>
      <c r="AH1" s="174"/>
      <c r="AI1" s="177" t="s">
        <v>166</v>
      </c>
      <c r="AJ1" s="7"/>
      <c r="AK1" s="7"/>
      <c r="AL1" s="7"/>
      <c r="AM1" s="7"/>
      <c r="AN1" s="7"/>
      <c r="AO1" s="7"/>
      <c r="AP1" s="7"/>
      <c r="AQ1" s="7"/>
      <c r="AR1" s="7"/>
      <c r="AS1" s="7"/>
      <c r="AT1" s="23"/>
      <c r="AU1" s="174"/>
      <c r="AV1" s="178" t="str">
        <f>"CT ("&amp;SUM(AV4:AZ4)&amp;")"</f>
        <v>CT (0)</v>
      </c>
      <c r="AW1" s="7"/>
      <c r="AX1" s="7"/>
      <c r="AY1" s="7"/>
      <c r="AZ1" s="7"/>
      <c r="BA1" s="7"/>
      <c r="BB1" s="179" t="str">
        <f>"Assignment ("&amp;SUM(BB4:BF4)&amp;")"</f>
        <v>Assignment (0)</v>
      </c>
      <c r="BC1" s="1"/>
      <c r="BD1" s="1"/>
      <c r="BE1" s="1"/>
      <c r="BF1" s="1"/>
      <c r="BG1" s="2"/>
      <c r="BH1" s="4"/>
      <c r="BI1" s="180" t="s">
        <v>167</v>
      </c>
      <c r="BJ1" s="180" t="s">
        <v>51</v>
      </c>
      <c r="BK1" s="181" t="s">
        <v>168</v>
      </c>
      <c r="BL1" s="4"/>
      <c r="BM1" s="4"/>
      <c r="BN1" s="4"/>
      <c r="BO1" s="174"/>
      <c r="BP1" s="177" t="s">
        <v>169</v>
      </c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175"/>
      <c r="CC1" s="182" t="s">
        <v>170</v>
      </c>
      <c r="CD1" s="2"/>
      <c r="CE1" s="2"/>
      <c r="CF1" s="2"/>
      <c r="CG1" s="2"/>
      <c r="CH1" s="2"/>
    </row>
    <row r="2" ht="29.25" customHeight="1" spans="1:86" x14ac:dyDescent="0.25">
      <c r="A2" s="73"/>
      <c r="B2" s="183" t="s">
        <v>171</v>
      </c>
      <c r="C2" s="7"/>
      <c r="D2" s="7"/>
      <c r="E2" s="7"/>
      <c r="F2" s="7"/>
      <c r="G2" s="7"/>
      <c r="H2" s="184" t="s">
        <v>172</v>
      </c>
      <c r="I2" s="7"/>
      <c r="J2" s="7"/>
      <c r="K2" s="7"/>
      <c r="L2" s="7"/>
      <c r="M2" s="7"/>
      <c r="N2" s="174"/>
      <c r="O2" s="183" t="s">
        <v>171</v>
      </c>
      <c r="P2" s="7"/>
      <c r="Q2" s="7"/>
      <c r="R2" s="7"/>
      <c r="S2" s="7"/>
      <c r="T2" s="7"/>
      <c r="U2" s="184" t="s">
        <v>173</v>
      </c>
      <c r="V2" s="7"/>
      <c r="W2" s="7"/>
      <c r="X2" s="7"/>
      <c r="Y2" s="7"/>
      <c r="Z2" s="7"/>
      <c r="AA2" s="185"/>
      <c r="AB2" s="7"/>
      <c r="AC2" s="7"/>
      <c r="AD2" s="7"/>
      <c r="AE2" s="7"/>
      <c r="AF2" s="7"/>
      <c r="AG2" s="7"/>
      <c r="AH2" s="186"/>
      <c r="AI2" s="183" t="s">
        <v>174</v>
      </c>
      <c r="AJ2" s="7"/>
      <c r="AK2" s="7"/>
      <c r="AL2" s="7"/>
      <c r="AM2" s="7"/>
      <c r="AN2" s="7"/>
      <c r="AO2" s="184" t="s">
        <v>175</v>
      </c>
      <c r="AP2" s="7"/>
      <c r="AQ2" s="7"/>
      <c r="AR2" s="7"/>
      <c r="AS2" s="15"/>
      <c r="AT2" s="187"/>
      <c r="AU2" s="188"/>
      <c r="AV2" s="189" t="s">
        <v>176</v>
      </c>
      <c r="AW2" s="7"/>
      <c r="AX2" s="7"/>
      <c r="AY2" s="7"/>
      <c r="AZ2" s="7"/>
      <c r="BA2" s="7"/>
      <c r="BB2" s="190" t="s">
        <v>176</v>
      </c>
      <c r="BC2" s="45"/>
      <c r="BD2" s="45"/>
      <c r="BE2" s="45"/>
      <c r="BF2" s="45"/>
      <c r="BG2" s="45"/>
      <c r="BH2" s="4"/>
      <c r="BI2" s="180">
        <f>Attn_Assign!B5</f>
      </c>
      <c r="BJ2" s="2"/>
      <c r="BK2" s="2"/>
      <c r="BL2" s="4"/>
      <c r="BM2" s="4"/>
      <c r="BN2" s="4"/>
      <c r="BO2" s="186"/>
      <c r="BP2" s="183" t="s">
        <v>174</v>
      </c>
      <c r="BQ2" s="7"/>
      <c r="BR2" s="7"/>
      <c r="BS2" s="7"/>
      <c r="BT2" s="7"/>
      <c r="BU2" s="7"/>
      <c r="BV2" s="184" t="s">
        <v>175</v>
      </c>
      <c r="BW2" s="7"/>
      <c r="BX2" s="7"/>
      <c r="BY2" s="7"/>
      <c r="BZ2" s="7"/>
      <c r="CA2" s="7"/>
      <c r="CB2" s="185"/>
      <c r="CC2" s="31"/>
      <c r="CD2" s="2"/>
      <c r="CE2" s="2"/>
      <c r="CF2" s="2"/>
      <c r="CG2" s="2"/>
      <c r="CH2" s="2"/>
    </row>
    <row r="3" ht="14.25" customHeight="1" spans="1:86" x14ac:dyDescent="0.25">
      <c r="A3" s="73" t="s">
        <v>39</v>
      </c>
      <c r="B3" s="73" t="s">
        <v>25</v>
      </c>
      <c r="C3" s="73" t="s">
        <v>27</v>
      </c>
      <c r="D3" s="73" t="s">
        <v>29</v>
      </c>
      <c r="E3" s="73" t="s">
        <v>30</v>
      </c>
      <c r="F3" s="73" t="s">
        <v>31</v>
      </c>
      <c r="G3" s="73" t="s">
        <v>33</v>
      </c>
      <c r="H3" s="73" t="s">
        <v>177</v>
      </c>
      <c r="I3" s="73" t="s">
        <v>178</v>
      </c>
      <c r="J3" s="73" t="s">
        <v>179</v>
      </c>
      <c r="K3" s="73" t="s">
        <v>180</v>
      </c>
      <c r="L3" s="73" t="s">
        <v>181</v>
      </c>
      <c r="M3" s="73" t="s">
        <v>182</v>
      </c>
      <c r="N3" s="174"/>
      <c r="O3" s="73" t="s">
        <v>25</v>
      </c>
      <c r="P3" s="73" t="s">
        <v>27</v>
      </c>
      <c r="Q3" s="73" t="s">
        <v>29</v>
      </c>
      <c r="R3" s="73" t="s">
        <v>30</v>
      </c>
      <c r="S3" s="73" t="s">
        <v>31</v>
      </c>
      <c r="T3" s="73" t="s">
        <v>33</v>
      </c>
      <c r="U3" s="73" t="s">
        <v>177</v>
      </c>
      <c r="V3" s="73" t="s">
        <v>178</v>
      </c>
      <c r="W3" s="73" t="s">
        <v>179</v>
      </c>
      <c r="X3" s="73" t="s">
        <v>180</v>
      </c>
      <c r="Y3" s="73" t="s">
        <v>181</v>
      </c>
      <c r="Z3" s="73" t="s">
        <v>182</v>
      </c>
      <c r="AA3" s="174"/>
      <c r="AB3" s="73" t="s">
        <v>25</v>
      </c>
      <c r="AC3" s="73" t="s">
        <v>27</v>
      </c>
      <c r="AD3" s="73" t="s">
        <v>29</v>
      </c>
      <c r="AE3" s="73" t="s">
        <v>30</v>
      </c>
      <c r="AF3" s="73" t="s">
        <v>31</v>
      </c>
      <c r="AG3" s="73" t="s">
        <v>33</v>
      </c>
      <c r="AH3" s="174"/>
      <c r="AI3" s="73" t="s">
        <v>25</v>
      </c>
      <c r="AJ3" s="73" t="s">
        <v>27</v>
      </c>
      <c r="AK3" s="73" t="s">
        <v>29</v>
      </c>
      <c r="AL3" s="73" t="s">
        <v>30</v>
      </c>
      <c r="AM3" s="73" t="s">
        <v>31</v>
      </c>
      <c r="AN3" s="73" t="s">
        <v>33</v>
      </c>
      <c r="AO3" s="73" t="s">
        <v>177</v>
      </c>
      <c r="AP3" s="73" t="s">
        <v>178</v>
      </c>
      <c r="AQ3" s="73" t="s">
        <v>179</v>
      </c>
      <c r="AR3" s="73" t="s">
        <v>180</v>
      </c>
      <c r="AS3" s="73" t="s">
        <v>181</v>
      </c>
      <c r="AT3" s="73" t="s">
        <v>182</v>
      </c>
      <c r="AU3" s="174"/>
      <c r="AV3" s="73" t="s">
        <v>25</v>
      </c>
      <c r="AW3" s="73" t="s">
        <v>27</v>
      </c>
      <c r="AX3" s="73" t="s">
        <v>29</v>
      </c>
      <c r="AY3" s="73" t="s">
        <v>30</v>
      </c>
      <c r="AZ3" s="73" t="s">
        <v>31</v>
      </c>
      <c r="BA3" s="73" t="s">
        <v>33</v>
      </c>
      <c r="BB3" s="73" t="s">
        <v>177</v>
      </c>
      <c r="BC3" s="73" t="s">
        <v>178</v>
      </c>
      <c r="BD3" s="73" t="s">
        <v>179</v>
      </c>
      <c r="BE3" s="73" t="s">
        <v>180</v>
      </c>
      <c r="BF3" s="73" t="s">
        <v>181</v>
      </c>
      <c r="BG3" s="73" t="s">
        <v>182</v>
      </c>
      <c r="BH3" s="4"/>
      <c r="BI3" s="4"/>
      <c r="BJ3" s="4"/>
      <c r="BK3" s="4"/>
      <c r="BL3" s="4"/>
      <c r="BM3" s="4"/>
      <c r="BN3" s="4"/>
      <c r="BO3" s="174"/>
      <c r="BP3" s="73" t="s">
        <v>25</v>
      </c>
      <c r="BQ3" s="73" t="s">
        <v>27</v>
      </c>
      <c r="BR3" s="73" t="s">
        <v>29</v>
      </c>
      <c r="BS3" s="73" t="s">
        <v>30</v>
      </c>
      <c r="BT3" s="73" t="s">
        <v>31</v>
      </c>
      <c r="BU3" s="73" t="s">
        <v>33</v>
      </c>
      <c r="BV3" s="73" t="s">
        <v>177</v>
      </c>
      <c r="BW3" s="73" t="s">
        <v>178</v>
      </c>
      <c r="BX3" s="73" t="s">
        <v>179</v>
      </c>
      <c r="BY3" s="73" t="s">
        <v>180</v>
      </c>
      <c r="BZ3" s="73" t="s">
        <v>181</v>
      </c>
      <c r="CA3" s="73" t="s">
        <v>182</v>
      </c>
      <c r="CB3" s="174"/>
      <c r="CC3" s="73" t="s">
        <v>25</v>
      </c>
      <c r="CD3" s="73" t="s">
        <v>27</v>
      </c>
      <c r="CE3" s="73" t="s">
        <v>29</v>
      </c>
      <c r="CF3" s="73" t="s">
        <v>30</v>
      </c>
      <c r="CG3" s="73" t="s">
        <v>31</v>
      </c>
      <c r="CH3" s="73" t="s">
        <v>33</v>
      </c>
    </row>
    <row r="4" ht="14.25" customHeight="1" spans="1:86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174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174"/>
      <c r="AB4" s="73"/>
      <c r="AC4" s="73"/>
      <c r="AD4" s="73"/>
      <c r="AE4" s="73"/>
      <c r="AF4" s="73"/>
      <c r="AG4" s="73" t="s">
        <v>75</v>
      </c>
      <c r="AH4" s="174"/>
      <c r="AI4" s="191">
        <f t="shared" ref="AI4:AN4" si="0">IF(SUM(AO5:AO129),1,0)</f>
        <v>0</v>
      </c>
      <c r="AJ4" s="191">
        <f t="shared" si="0"/>
        <v>0</v>
      </c>
      <c r="AK4" s="191">
        <f t="shared" si="0"/>
        <v>0</v>
      </c>
      <c r="AL4" s="191">
        <f t="shared" si="0"/>
        <v>0</v>
      </c>
      <c r="AM4" s="191">
        <f t="shared" si="0"/>
        <v>0</v>
      </c>
      <c r="AN4" s="191">
        <f t="shared" si="0"/>
        <v>0</v>
      </c>
      <c r="AO4" s="4"/>
      <c r="AP4" s="4"/>
      <c r="AQ4" s="4"/>
      <c r="AR4" s="4"/>
      <c r="AS4" s="4"/>
      <c r="AT4" s="4"/>
      <c r="AU4" s="174"/>
      <c r="AV4" s="192">
        <f>CT!K21</f>
        <v>0</v>
      </c>
      <c r="AW4" s="192">
        <f>CT!K22</f>
        <v>0</v>
      </c>
      <c r="AX4" s="192">
        <f>CT!K23</f>
        <v>0</v>
      </c>
      <c r="AY4" s="192">
        <f>CT!K24</f>
        <v>0</v>
      </c>
      <c r="AZ4" s="192">
        <f>CT!K25</f>
        <v>0</v>
      </c>
      <c r="BA4" s="192">
        <f>CT!L25</f>
      </c>
      <c r="BB4" s="193">
        <f>Attn_Assign!L21</f>
        <v>0</v>
      </c>
      <c r="BC4" s="193">
        <f>Attn_Assign!L22</f>
        <v>0</v>
      </c>
      <c r="BD4" s="193">
        <f>Attn_Assign!L23</f>
        <v>0</v>
      </c>
      <c r="BE4" s="193">
        <f>Attn_Assign!L24</f>
        <v>0</v>
      </c>
      <c r="BF4" s="193">
        <f>Attn_Assign!L25</f>
        <v>0</v>
      </c>
      <c r="BG4" s="193">
        <f>Attn_Assign!M25</f>
      </c>
      <c r="BH4" s="4"/>
      <c r="BI4" s="4"/>
      <c r="BJ4" s="4"/>
      <c r="BK4" s="4"/>
      <c r="BL4" s="4"/>
      <c r="BM4" s="4"/>
      <c r="BN4" s="73" t="s">
        <v>75</v>
      </c>
      <c r="BO4" s="174"/>
      <c r="BP4" s="191">
        <f t="shared" ref="BP4:BU4" si="1">IF(SUM(BV5:BV129),1,0)</f>
        <v>0</v>
      </c>
      <c r="BQ4" s="191">
        <f t="shared" si="1"/>
        <v>0</v>
      </c>
      <c r="BR4" s="191">
        <f t="shared" si="1"/>
        <v>0</v>
      </c>
      <c r="BS4" s="191">
        <f t="shared" si="1"/>
        <v>0</v>
      </c>
      <c r="BT4" s="191">
        <f t="shared" si="1"/>
        <v>0</v>
      </c>
      <c r="BU4" s="191">
        <f t="shared" si="1"/>
        <v>0</v>
      </c>
      <c r="BV4" s="127">
        <f>LabActivity!AD31</f>
        <v>0</v>
      </c>
      <c r="BW4" s="127">
        <f>LabActivity!AE31</f>
        <v>0</v>
      </c>
      <c r="BX4" s="127">
        <f>LabActivity!AF31</f>
        <v>0</v>
      </c>
      <c r="BY4" s="127">
        <f>LabActivity!AG31</f>
        <v>0</v>
      </c>
      <c r="BZ4" s="127">
        <f>LabActivity!AH31</f>
        <v>0</v>
      </c>
      <c r="CA4" s="127">
        <f>LabActivity!AI31</f>
        <v>0</v>
      </c>
      <c r="CB4" s="174"/>
      <c r="CC4" s="73"/>
      <c r="CD4" s="73"/>
      <c r="CE4" s="73"/>
      <c r="CF4" s="73"/>
      <c r="CG4" s="73"/>
      <c r="CH4" s="73"/>
    </row>
    <row r="5" ht="14.25" customHeight="1" spans="1:86" x14ac:dyDescent="0.25">
      <c r="A5" s="68">
        <f>IF(ISBLANK(CT!A32),"",CT!A32)</f>
      </c>
      <c r="B5" s="73">
        <f>SectionA!V17</f>
      </c>
      <c r="C5" s="73">
        <f>SectionA!W17</f>
      </c>
      <c r="D5" s="73">
        <f>SectionA!X17</f>
      </c>
      <c r="E5" s="73">
        <f>SectionA!Y17</f>
      </c>
      <c r="F5" s="73">
        <f>SectionA!Z17</f>
      </c>
      <c r="G5" s="73">
        <f>SectionA!AA17</f>
      </c>
      <c r="H5" s="73">
        <f>SectionA!AJ17</f>
      </c>
      <c r="I5" s="73">
        <f>SectionA!AK17</f>
      </c>
      <c r="J5" s="73">
        <f>SectionA!AL17</f>
      </c>
      <c r="K5" s="73">
        <f>SectionA!AM17</f>
      </c>
      <c r="L5" s="73">
        <f>SectionA!AN17</f>
      </c>
      <c r="M5" s="73">
        <f>SectionA!AO17</f>
      </c>
      <c r="N5" s="174"/>
      <c r="O5" s="73">
        <f>SectionB!V17</f>
      </c>
      <c r="P5" s="73">
        <f>SectionB!W17</f>
      </c>
      <c r="Q5" s="73">
        <f>SectionB!X17</f>
      </c>
      <c r="R5" s="73">
        <f>SectionB!Y17</f>
      </c>
      <c r="S5" s="73">
        <f>SectionB!Z17</f>
      </c>
      <c r="T5" s="73">
        <f>SectionB!AA17</f>
      </c>
      <c r="U5" s="73">
        <f>SectionB!AJ17</f>
      </c>
      <c r="V5" s="73">
        <f>SectionB!AK17</f>
      </c>
      <c r="W5" s="73">
        <f>SectionB!AL17</f>
      </c>
      <c r="X5" s="73">
        <f>SectionB!AM17</f>
      </c>
      <c r="Y5" s="73">
        <f>SectionB!AN17</f>
      </c>
      <c r="Z5" s="73">
        <f>SectionB!AO17</f>
      </c>
      <c r="AA5" s="174"/>
      <c r="AB5" s="73">
        <f t="shared" ref="AB5:AG5" si="2">IF(AO5=0, 0,  AI5/AO5)</f>
        <v>0</v>
      </c>
      <c r="AC5" s="73">
        <f t="shared" si="2"/>
        <v>0</v>
      </c>
      <c r="AD5" s="73">
        <f t="shared" si="2"/>
        <v>0</v>
      </c>
      <c r="AE5" s="73">
        <f t="shared" si="2"/>
        <v>0</v>
      </c>
      <c r="AF5" s="73">
        <f t="shared" si="2"/>
        <v>0</v>
      </c>
      <c r="AG5" s="73">
        <f t="shared" si="2"/>
        <v>0</v>
      </c>
      <c r="AH5" s="174"/>
      <c r="AI5" s="73">
        <f t="shared" ref="AI5:AN5" si="3">SUM(B5,O5,AV5,BB5)</f>
        <v>0</v>
      </c>
      <c r="AJ5" s="73">
        <f t="shared" si="3"/>
        <v>0</v>
      </c>
      <c r="AK5" s="73">
        <f t="shared" si="3"/>
        <v>0</v>
      </c>
      <c r="AL5" s="73">
        <f t="shared" si="3"/>
        <v>0</v>
      </c>
      <c r="AM5" s="73">
        <f t="shared" si="3"/>
        <v>0</v>
      </c>
      <c r="AN5" s="73">
        <f t="shared" si="3"/>
        <v>0</v>
      </c>
      <c r="AO5" s="73">
        <f t="shared" ref="AO5:AT5" si="4">SUM(H5,U5,AV$4,BB$4)</f>
        <v>0</v>
      </c>
      <c r="AP5" s="73">
        <f t="shared" si="4"/>
        <v>0</v>
      </c>
      <c r="AQ5" s="73">
        <f t="shared" si="4"/>
        <v>0</v>
      </c>
      <c r="AR5" s="73">
        <f t="shared" si="4"/>
        <v>0</v>
      </c>
      <c r="AS5" s="73">
        <f t="shared" si="4"/>
        <v>0</v>
      </c>
      <c r="AT5" s="73">
        <f t="shared" si="4"/>
        <v>0</v>
      </c>
      <c r="AU5" s="174"/>
      <c r="AV5" s="73">
        <f>CT!T32</f>
      </c>
      <c r="AW5" s="73">
        <f>CT!U32</f>
      </c>
      <c r="AX5" s="73">
        <f>CT!V32</f>
      </c>
      <c r="AY5" s="73">
        <f>CT!W32</f>
      </c>
      <c r="AZ5" s="73">
        <f>CT!X32</f>
      </c>
      <c r="BA5" s="73">
        <f>CT!Y32</f>
      </c>
      <c r="BB5" s="73">
        <f>Attn_Assign!U32</f>
      </c>
      <c r="BC5" s="73">
        <f>Attn_Assign!V32</f>
      </c>
      <c r="BD5" s="73">
        <f>Attn_Assign!W32</f>
      </c>
      <c r="BE5" s="73">
        <f>Attn_Assign!X32</f>
      </c>
      <c r="BF5" s="73">
        <f>Attn_Assign!Y32</f>
      </c>
      <c r="BG5" s="73">
        <f>Attn_Assign!Z32</f>
      </c>
      <c r="BH5" s="4"/>
      <c r="BI5" s="73">
        <f>Attn_Assign!B32</f>
      </c>
      <c r="BJ5" s="73">
        <f t="shared" ref="BJ5:BJ129" si="5">SUM(BI5,AI5:AN5)</f>
        <v>0</v>
      </c>
      <c r="BK5" s="73" t="str">
        <f t="shared" ref="BK5:BK129" si="6">VLOOKUP(BJ5,$BM$9:$BN$19,2,TRUE)</f>
        <v>F</v>
      </c>
      <c r="BL5" s="4"/>
      <c r="BM5" s="4"/>
      <c r="BN5" s="4"/>
      <c r="BO5" s="174"/>
      <c r="BP5" s="73">
        <f>SUM(AI5,LabActivity!AD32)</f>
        <v>0</v>
      </c>
      <c r="BQ5" s="73">
        <f>SUM(AJ5,LabActivity!AE32)</f>
        <v>0</v>
      </c>
      <c r="BR5" s="73">
        <f>SUM(AK5,LabActivity!AF32)</f>
        <v>0</v>
      </c>
      <c r="BS5" s="73">
        <f>SUM(AL5,LabActivity!AG32)</f>
        <v>0</v>
      </c>
      <c r="BT5" s="73">
        <f>SUM(AM5,LabActivity!AH32)</f>
        <v>0</v>
      </c>
      <c r="BU5" s="73">
        <f>SUM(AN5,LabActivity!AI32)</f>
        <v>0</v>
      </c>
      <c r="BV5" s="73">
        <f t="shared" ref="BV5:CA5" si="7">SUM(AO5,BV$4)</f>
        <v>0</v>
      </c>
      <c r="BW5" s="73">
        <f t="shared" si="7"/>
        <v>0</v>
      </c>
      <c r="BX5" s="73">
        <f t="shared" si="7"/>
        <v>0</v>
      </c>
      <c r="BY5" s="73">
        <f t="shared" si="7"/>
        <v>0</v>
      </c>
      <c r="BZ5" s="73">
        <f t="shared" si="7"/>
        <v>0</v>
      </c>
      <c r="CA5" s="73">
        <f t="shared" si="7"/>
        <v>0</v>
      </c>
      <c r="CB5" s="174"/>
      <c r="CC5" s="73">
        <f t="shared" ref="CC5:CH5" si="8">IFERROR( BP5/BV5,0)</f>
        <v>0</v>
      </c>
      <c r="CD5" s="73">
        <f t="shared" si="8"/>
        <v>0</v>
      </c>
      <c r="CE5" s="73">
        <f t="shared" si="8"/>
        <v>0</v>
      </c>
      <c r="CF5" s="73">
        <f t="shared" si="8"/>
        <v>0</v>
      </c>
      <c r="CG5" s="73">
        <f t="shared" si="8"/>
        <v>0</v>
      </c>
      <c r="CH5" s="73">
        <f t="shared" si="8"/>
        <v>0</v>
      </c>
    </row>
    <row r="6" ht="14.25" customHeight="1" spans="1:86" x14ac:dyDescent="0.25">
      <c r="A6" s="68">
        <f>IF(ISBLANK(CT!A33),"",CT!A33)</f>
      </c>
      <c r="B6" s="73">
        <f>SectionA!V18</f>
      </c>
      <c r="C6" s="73">
        <f>SectionA!W18</f>
      </c>
      <c r="D6" s="73">
        <f>SectionA!X18</f>
      </c>
      <c r="E6" s="73">
        <f>SectionA!Y18</f>
      </c>
      <c r="F6" s="73">
        <f>SectionA!Z18</f>
      </c>
      <c r="G6" s="73">
        <f>SectionA!AA18</f>
      </c>
      <c r="H6" s="73">
        <f>SectionA!AJ18</f>
      </c>
      <c r="I6" s="73">
        <f>SectionA!AK18</f>
      </c>
      <c r="J6" s="73">
        <f>SectionA!AL18</f>
      </c>
      <c r="K6" s="73">
        <f>SectionA!AM18</f>
      </c>
      <c r="L6" s="73">
        <f>SectionA!AN18</f>
      </c>
      <c r="M6" s="73">
        <f>SectionA!AO18</f>
      </c>
      <c r="N6" s="174"/>
      <c r="O6" s="73">
        <f>SectionB!V18</f>
      </c>
      <c r="P6" s="73">
        <f>SectionB!W18</f>
      </c>
      <c r="Q6" s="73">
        <f>SectionB!X18</f>
      </c>
      <c r="R6" s="73">
        <f>SectionB!Y18</f>
      </c>
      <c r="S6" s="73">
        <f>SectionB!Z18</f>
      </c>
      <c r="T6" s="73">
        <f>SectionB!AA18</f>
      </c>
      <c r="U6" s="73">
        <f>SectionB!AJ18</f>
      </c>
      <c r="V6" s="73">
        <f>SectionB!AK18</f>
      </c>
      <c r="W6" s="73">
        <f>SectionB!AL18</f>
      </c>
      <c r="X6" s="73">
        <f>SectionB!AM18</f>
      </c>
      <c r="Y6" s="73">
        <f>SectionB!AN18</f>
      </c>
      <c r="Z6" s="73">
        <f>SectionB!AO18</f>
      </c>
      <c r="AA6" s="174"/>
      <c r="AB6" s="73">
        <f t="shared" ref="AB6:AG6" si="9">IF(AO6=0, 0,  AI6/AO6)</f>
        <v>0</v>
      </c>
      <c r="AC6" s="73">
        <f t="shared" si="9"/>
        <v>0</v>
      </c>
      <c r="AD6" s="73">
        <f t="shared" si="9"/>
        <v>0</v>
      </c>
      <c r="AE6" s="73">
        <f t="shared" si="9"/>
        <v>0</v>
      </c>
      <c r="AF6" s="73">
        <f t="shared" si="9"/>
        <v>0</v>
      </c>
      <c r="AG6" s="73">
        <f t="shared" si="9"/>
        <v>0</v>
      </c>
      <c r="AH6" s="174"/>
      <c r="AI6" s="73">
        <f t="shared" ref="AI6:AN6" si="10">SUM(B6,O6,AV6,BB6)</f>
        <v>0</v>
      </c>
      <c r="AJ6" s="73">
        <f t="shared" si="10"/>
        <v>0</v>
      </c>
      <c r="AK6" s="73">
        <f t="shared" si="10"/>
        <v>0</v>
      </c>
      <c r="AL6" s="73">
        <f t="shared" si="10"/>
        <v>0</v>
      </c>
      <c r="AM6" s="73">
        <f t="shared" si="10"/>
        <v>0</v>
      </c>
      <c r="AN6" s="73">
        <f t="shared" si="10"/>
        <v>0</v>
      </c>
      <c r="AO6" s="73">
        <f t="shared" ref="AO6:AT6" si="11">SUM(H6,U6,AV$4,BB$4)</f>
        <v>0</v>
      </c>
      <c r="AP6" s="73">
        <f t="shared" si="11"/>
        <v>0</v>
      </c>
      <c r="AQ6" s="73">
        <f t="shared" si="11"/>
        <v>0</v>
      </c>
      <c r="AR6" s="73">
        <f t="shared" si="11"/>
        <v>0</v>
      </c>
      <c r="AS6" s="73">
        <f t="shared" si="11"/>
        <v>0</v>
      </c>
      <c r="AT6" s="73">
        <f t="shared" si="11"/>
        <v>0</v>
      </c>
      <c r="AU6" s="174"/>
      <c r="AV6" s="73">
        <f>CT!T33</f>
      </c>
      <c r="AW6" s="73">
        <f>CT!U33</f>
      </c>
      <c r="AX6" s="73">
        <f>CT!V33</f>
      </c>
      <c r="AY6" s="73">
        <f>CT!W33</f>
      </c>
      <c r="AZ6" s="73">
        <f>CT!X33</f>
      </c>
      <c r="BA6" s="73">
        <f>CT!Y33</f>
      </c>
      <c r="BB6" s="73">
        <f>Attn_Assign!U33</f>
      </c>
      <c r="BC6" s="73">
        <f>Attn_Assign!V33</f>
      </c>
      <c r="BD6" s="73">
        <f>Attn_Assign!W33</f>
      </c>
      <c r="BE6" s="73">
        <f>Attn_Assign!X33</f>
      </c>
      <c r="BF6" s="73">
        <f>Attn_Assign!Y33</f>
      </c>
      <c r="BG6" s="73">
        <f>Attn_Assign!Z33</f>
      </c>
      <c r="BH6" s="4"/>
      <c r="BI6" s="73">
        <f>Attn_Assign!B33</f>
      </c>
      <c r="BJ6" s="73">
        <f t="shared" si="5"/>
        <v>0</v>
      </c>
      <c r="BK6" s="73" t="str">
        <f t="shared" si="6"/>
        <v>F</v>
      </c>
      <c r="BL6" s="4"/>
      <c r="BM6" s="4"/>
      <c r="BN6" s="4"/>
      <c r="BO6" s="174"/>
      <c r="BP6" s="73">
        <f>SUM(AI6,LabActivity!AD33)</f>
        <v>0</v>
      </c>
      <c r="BQ6" s="73">
        <f>SUM(AJ6,LabActivity!AE33)</f>
        <v>0</v>
      </c>
      <c r="BR6" s="73">
        <f>SUM(AK6,LabActivity!AF33)</f>
        <v>0</v>
      </c>
      <c r="BS6" s="73">
        <f>SUM(AL6,LabActivity!AG33)</f>
        <v>0</v>
      </c>
      <c r="BT6" s="73">
        <f>SUM(AM6,LabActivity!AH33)</f>
        <v>0</v>
      </c>
      <c r="BU6" s="73">
        <f>SUM(AN6,LabActivity!AI33)</f>
        <v>0</v>
      </c>
      <c r="BV6" s="73">
        <f t="shared" ref="BV6:CA6" si="12">SUM(AO6,BV$4)</f>
        <v>0</v>
      </c>
      <c r="BW6" s="73">
        <f t="shared" si="12"/>
        <v>0</v>
      </c>
      <c r="BX6" s="73">
        <f t="shared" si="12"/>
        <v>0</v>
      </c>
      <c r="BY6" s="73">
        <f t="shared" si="12"/>
        <v>0</v>
      </c>
      <c r="BZ6" s="73">
        <f t="shared" si="12"/>
        <v>0</v>
      </c>
      <c r="CA6" s="73">
        <f t="shared" si="12"/>
        <v>0</v>
      </c>
      <c r="CB6" s="174"/>
      <c r="CC6" s="73">
        <f t="shared" ref="CC6:CH6" si="13">IFERROR( BP6/BV6,0)</f>
        <v>0</v>
      </c>
      <c r="CD6" s="73">
        <f t="shared" si="13"/>
        <v>0</v>
      </c>
      <c r="CE6" s="73">
        <f t="shared" si="13"/>
        <v>0</v>
      </c>
      <c r="CF6" s="73">
        <f t="shared" si="13"/>
        <v>0</v>
      </c>
      <c r="CG6" s="73">
        <f t="shared" si="13"/>
        <v>0</v>
      </c>
      <c r="CH6" s="73">
        <f t="shared" si="13"/>
        <v>0</v>
      </c>
    </row>
    <row r="7" ht="14.25" customHeight="1" spans="1:86" x14ac:dyDescent="0.25">
      <c r="A7" s="68">
        <f>IF(ISBLANK(CT!A34),"",CT!A34)</f>
      </c>
      <c r="B7" s="73">
        <f>SectionA!V19</f>
      </c>
      <c r="C7" s="73">
        <f>SectionA!W19</f>
      </c>
      <c r="D7" s="73">
        <f>SectionA!X19</f>
      </c>
      <c r="E7" s="73">
        <f>SectionA!Y19</f>
      </c>
      <c r="F7" s="73">
        <f>SectionA!Z19</f>
      </c>
      <c r="G7" s="73">
        <f>SectionA!AA19</f>
      </c>
      <c r="H7" s="73">
        <f>SectionA!AJ19</f>
      </c>
      <c r="I7" s="73">
        <f>SectionA!AK19</f>
      </c>
      <c r="J7" s="73">
        <f>SectionA!AL19</f>
      </c>
      <c r="K7" s="73">
        <f>SectionA!AM19</f>
      </c>
      <c r="L7" s="73">
        <f>SectionA!AN19</f>
      </c>
      <c r="M7" s="73">
        <f>SectionA!AO19</f>
      </c>
      <c r="N7" s="174"/>
      <c r="O7" s="73">
        <f>SectionB!V19</f>
      </c>
      <c r="P7" s="73">
        <f>SectionB!W19</f>
      </c>
      <c r="Q7" s="73">
        <f>SectionB!X19</f>
      </c>
      <c r="R7" s="73">
        <f>SectionB!Y19</f>
      </c>
      <c r="S7" s="73">
        <f>SectionB!Z19</f>
      </c>
      <c r="T7" s="73">
        <f>SectionB!AA19</f>
      </c>
      <c r="U7" s="73">
        <f>SectionB!AJ19</f>
      </c>
      <c r="V7" s="73">
        <f>SectionB!AK19</f>
      </c>
      <c r="W7" s="73">
        <f>SectionB!AL19</f>
      </c>
      <c r="X7" s="73">
        <f>SectionB!AM19</f>
      </c>
      <c r="Y7" s="73">
        <f>SectionB!AN19</f>
      </c>
      <c r="Z7" s="73">
        <f>SectionB!AO19</f>
      </c>
      <c r="AA7" s="174"/>
      <c r="AB7" s="73">
        <f t="shared" ref="AB7:AG7" si="14">IF(AO7=0, 0,  AI7/AO7)</f>
        <v>0</v>
      </c>
      <c r="AC7" s="73">
        <f t="shared" si="14"/>
        <v>0</v>
      </c>
      <c r="AD7" s="73">
        <f t="shared" si="14"/>
        <v>0</v>
      </c>
      <c r="AE7" s="73">
        <f t="shared" si="14"/>
        <v>0</v>
      </c>
      <c r="AF7" s="73">
        <f t="shared" si="14"/>
        <v>0</v>
      </c>
      <c r="AG7" s="73">
        <f t="shared" si="14"/>
        <v>0</v>
      </c>
      <c r="AH7" s="174"/>
      <c r="AI7" s="73">
        <f t="shared" ref="AI7:AN7" si="15">SUM(B7,O7,AV7,BB7)</f>
        <v>0</v>
      </c>
      <c r="AJ7" s="73">
        <f t="shared" si="15"/>
        <v>0</v>
      </c>
      <c r="AK7" s="73">
        <f t="shared" si="15"/>
        <v>0</v>
      </c>
      <c r="AL7" s="73">
        <f t="shared" si="15"/>
        <v>0</v>
      </c>
      <c r="AM7" s="73">
        <f t="shared" si="15"/>
        <v>0</v>
      </c>
      <c r="AN7" s="73">
        <f t="shared" si="15"/>
        <v>0</v>
      </c>
      <c r="AO7" s="73">
        <f t="shared" ref="AO7:AT7" si="16">SUM(H7,U7,AV$4,BB$4)</f>
        <v>0</v>
      </c>
      <c r="AP7" s="73">
        <f t="shared" si="16"/>
        <v>0</v>
      </c>
      <c r="AQ7" s="73">
        <f t="shared" si="16"/>
        <v>0</v>
      </c>
      <c r="AR7" s="73">
        <f t="shared" si="16"/>
        <v>0</v>
      </c>
      <c r="AS7" s="73">
        <f t="shared" si="16"/>
        <v>0</v>
      </c>
      <c r="AT7" s="73">
        <f t="shared" si="16"/>
        <v>0</v>
      </c>
      <c r="AU7" s="174"/>
      <c r="AV7" s="73">
        <f>CT!T34</f>
      </c>
      <c r="AW7" s="73">
        <f>CT!U34</f>
      </c>
      <c r="AX7" s="73">
        <f>CT!V34</f>
      </c>
      <c r="AY7" s="73">
        <f>CT!W34</f>
      </c>
      <c r="AZ7" s="73">
        <f>CT!X34</f>
      </c>
      <c r="BA7" s="73">
        <f>CT!Y34</f>
      </c>
      <c r="BB7" s="73">
        <f>Attn_Assign!U34</f>
      </c>
      <c r="BC7" s="73">
        <f>Attn_Assign!V34</f>
      </c>
      <c r="BD7" s="73">
        <f>Attn_Assign!W34</f>
      </c>
      <c r="BE7" s="73">
        <f>Attn_Assign!X34</f>
      </c>
      <c r="BF7" s="73">
        <f>Attn_Assign!Y34</f>
      </c>
      <c r="BG7" s="73">
        <f>Attn_Assign!Z34</f>
      </c>
      <c r="BH7" s="4"/>
      <c r="BI7" s="73">
        <f>Attn_Assign!B34</f>
      </c>
      <c r="BJ7" s="73">
        <f t="shared" si="5"/>
        <v>0</v>
      </c>
      <c r="BK7" s="73" t="str">
        <f t="shared" si="6"/>
        <v>F</v>
      </c>
      <c r="BL7" s="4"/>
      <c r="BM7" s="4"/>
      <c r="BN7" s="4"/>
      <c r="BO7" s="174"/>
      <c r="BP7" s="73">
        <f>SUM(AI7,LabActivity!AD34)</f>
        <v>0</v>
      </c>
      <c r="BQ7" s="73">
        <f>SUM(AJ7,LabActivity!AE34)</f>
        <v>0</v>
      </c>
      <c r="BR7" s="73">
        <f>SUM(AK7,LabActivity!AF34)</f>
        <v>0</v>
      </c>
      <c r="BS7" s="73">
        <f>SUM(AL7,LabActivity!AG34)</f>
        <v>0</v>
      </c>
      <c r="BT7" s="73">
        <f>SUM(AM7,LabActivity!AH34)</f>
        <v>0</v>
      </c>
      <c r="BU7" s="73">
        <f>SUM(AN7,LabActivity!AI34)</f>
        <v>0</v>
      </c>
      <c r="BV7" s="73">
        <f t="shared" ref="BV7:CA7" si="17">SUM(AO7,BV$4)</f>
        <v>0</v>
      </c>
      <c r="BW7" s="73">
        <f t="shared" si="17"/>
        <v>0</v>
      </c>
      <c r="BX7" s="73">
        <f t="shared" si="17"/>
        <v>0</v>
      </c>
      <c r="BY7" s="73">
        <f t="shared" si="17"/>
        <v>0</v>
      </c>
      <c r="BZ7" s="73">
        <f t="shared" si="17"/>
        <v>0</v>
      </c>
      <c r="CA7" s="73">
        <f t="shared" si="17"/>
        <v>0</v>
      </c>
      <c r="CB7" s="174"/>
      <c r="CC7" s="73">
        <f t="shared" ref="CC7:CH7" si="18">IFERROR( BP7/BV7,0)</f>
        <v>0</v>
      </c>
      <c r="CD7" s="73">
        <f t="shared" si="18"/>
        <v>0</v>
      </c>
      <c r="CE7" s="73">
        <f t="shared" si="18"/>
        <v>0</v>
      </c>
      <c r="CF7" s="73">
        <f t="shared" si="18"/>
        <v>0</v>
      </c>
      <c r="CG7" s="73">
        <f t="shared" si="18"/>
        <v>0</v>
      </c>
      <c r="CH7" s="73">
        <f t="shared" si="18"/>
        <v>0</v>
      </c>
    </row>
    <row r="8" ht="14.25" customHeight="1" spans="1:86" x14ac:dyDescent="0.25">
      <c r="A8" s="68">
        <f>IF(ISBLANK(CT!A35),"",CT!A35)</f>
      </c>
      <c r="B8" s="73">
        <f>SectionA!V20</f>
      </c>
      <c r="C8" s="73">
        <f>SectionA!W20</f>
      </c>
      <c r="D8" s="73">
        <f>SectionA!X20</f>
      </c>
      <c r="E8" s="73">
        <f>SectionA!Y20</f>
      </c>
      <c r="F8" s="73">
        <f>SectionA!Z20</f>
      </c>
      <c r="G8" s="73">
        <f>SectionA!AA20</f>
      </c>
      <c r="H8" s="73">
        <f>SectionA!AJ20</f>
      </c>
      <c r="I8" s="73">
        <f>SectionA!AK20</f>
      </c>
      <c r="J8" s="73">
        <f>SectionA!AL20</f>
      </c>
      <c r="K8" s="73">
        <f>SectionA!AM20</f>
      </c>
      <c r="L8" s="73">
        <f>SectionA!AN20</f>
      </c>
      <c r="M8" s="73">
        <f>SectionA!AO20</f>
      </c>
      <c r="N8" s="174"/>
      <c r="O8" s="73">
        <f>SectionB!V20</f>
      </c>
      <c r="P8" s="73">
        <f>SectionB!W20</f>
      </c>
      <c r="Q8" s="73">
        <f>SectionB!X20</f>
      </c>
      <c r="R8" s="73">
        <f>SectionB!Y20</f>
      </c>
      <c r="S8" s="73">
        <f>SectionB!Z20</f>
      </c>
      <c r="T8" s="73">
        <f>SectionB!AA20</f>
      </c>
      <c r="U8" s="73">
        <f>SectionB!AJ20</f>
      </c>
      <c r="V8" s="73">
        <f>SectionB!AK20</f>
      </c>
      <c r="W8" s="73">
        <f>SectionB!AL20</f>
      </c>
      <c r="X8" s="73">
        <f>SectionB!AM20</f>
      </c>
      <c r="Y8" s="73">
        <f>SectionB!AN20</f>
      </c>
      <c r="Z8" s="73">
        <f>SectionB!AO20</f>
      </c>
      <c r="AA8" s="174"/>
      <c r="AB8" s="73">
        <f t="shared" ref="AB8:AG8" si="19">IF(AO8=0, 0,  AI8/AO8)</f>
        <v>0</v>
      </c>
      <c r="AC8" s="73">
        <f t="shared" si="19"/>
        <v>0</v>
      </c>
      <c r="AD8" s="73">
        <f t="shared" si="19"/>
        <v>0</v>
      </c>
      <c r="AE8" s="73">
        <f t="shared" si="19"/>
        <v>0</v>
      </c>
      <c r="AF8" s="73">
        <f t="shared" si="19"/>
        <v>0</v>
      </c>
      <c r="AG8" s="73">
        <f t="shared" si="19"/>
        <v>0</v>
      </c>
      <c r="AH8" s="174"/>
      <c r="AI8" s="73">
        <f t="shared" ref="AI8:AN8" si="20">SUM(B8,O8,AV8,BB8)</f>
        <v>0</v>
      </c>
      <c r="AJ8" s="73">
        <f t="shared" si="20"/>
        <v>0</v>
      </c>
      <c r="AK8" s="73">
        <f t="shared" si="20"/>
        <v>0</v>
      </c>
      <c r="AL8" s="73">
        <f t="shared" si="20"/>
        <v>0</v>
      </c>
      <c r="AM8" s="73">
        <f t="shared" si="20"/>
        <v>0</v>
      </c>
      <c r="AN8" s="73">
        <f t="shared" si="20"/>
        <v>0</v>
      </c>
      <c r="AO8" s="73">
        <f t="shared" ref="AO8:AT8" si="21">SUM(H8,U8,AV$4,BB$4)</f>
        <v>0</v>
      </c>
      <c r="AP8" s="73">
        <f t="shared" si="21"/>
        <v>0</v>
      </c>
      <c r="AQ8" s="73">
        <f t="shared" si="21"/>
        <v>0</v>
      </c>
      <c r="AR8" s="73">
        <f t="shared" si="21"/>
        <v>0</v>
      </c>
      <c r="AS8" s="73">
        <f t="shared" si="21"/>
        <v>0</v>
      </c>
      <c r="AT8" s="73">
        <f t="shared" si="21"/>
        <v>0</v>
      </c>
      <c r="AU8" s="174"/>
      <c r="AV8" s="73">
        <f>CT!T35</f>
      </c>
      <c r="AW8" s="73">
        <f>CT!U35</f>
      </c>
      <c r="AX8" s="73">
        <f>CT!V35</f>
      </c>
      <c r="AY8" s="73">
        <f>CT!W35</f>
      </c>
      <c r="AZ8" s="73">
        <f>CT!X35</f>
      </c>
      <c r="BA8" s="73">
        <f>CT!Y35</f>
      </c>
      <c r="BB8" s="73">
        <f>Attn_Assign!U35</f>
      </c>
      <c r="BC8" s="73">
        <f>Attn_Assign!V35</f>
      </c>
      <c r="BD8" s="73">
        <f>Attn_Assign!W35</f>
      </c>
      <c r="BE8" s="73">
        <f>Attn_Assign!X35</f>
      </c>
      <c r="BF8" s="73">
        <f>Attn_Assign!Y35</f>
      </c>
      <c r="BG8" s="73">
        <f>Attn_Assign!Z35</f>
      </c>
      <c r="BH8" s="4"/>
      <c r="BI8" s="73">
        <f>Attn_Assign!B35</f>
      </c>
      <c r="BJ8" s="73">
        <f t="shared" si="5"/>
        <v>0</v>
      </c>
      <c r="BK8" s="73" t="str">
        <f t="shared" si="6"/>
        <v>F</v>
      </c>
      <c r="BL8" s="4"/>
      <c r="BM8" s="4" t="s">
        <v>183</v>
      </c>
      <c r="BN8" s="4" t="s">
        <v>184</v>
      </c>
      <c r="BO8" s="174"/>
      <c r="BP8" s="73">
        <f>SUM(AI8,LabActivity!AD35)</f>
        <v>0</v>
      </c>
      <c r="BQ8" s="73">
        <f>SUM(AJ8,LabActivity!AE35)</f>
        <v>0</v>
      </c>
      <c r="BR8" s="73">
        <f>SUM(AK8,LabActivity!AF35)</f>
        <v>0</v>
      </c>
      <c r="BS8" s="73">
        <f>SUM(AL8,LabActivity!AG35)</f>
        <v>0</v>
      </c>
      <c r="BT8" s="73">
        <f>SUM(AM8,LabActivity!AH35)</f>
        <v>0</v>
      </c>
      <c r="BU8" s="73">
        <f>SUM(AN8,LabActivity!AI35)</f>
        <v>0</v>
      </c>
      <c r="BV8" s="73">
        <f t="shared" ref="BV8:CA8" si="22">SUM(AO8,BV$4)</f>
        <v>0</v>
      </c>
      <c r="BW8" s="73">
        <f t="shared" si="22"/>
        <v>0</v>
      </c>
      <c r="BX8" s="73">
        <f t="shared" si="22"/>
        <v>0</v>
      </c>
      <c r="BY8" s="73">
        <f t="shared" si="22"/>
        <v>0</v>
      </c>
      <c r="BZ8" s="73">
        <f t="shared" si="22"/>
        <v>0</v>
      </c>
      <c r="CA8" s="73">
        <f t="shared" si="22"/>
        <v>0</v>
      </c>
      <c r="CB8" s="174"/>
      <c r="CC8" s="73">
        <f t="shared" ref="CC8:CH8" si="23">IFERROR( BP8/BV8,0)</f>
        <v>0</v>
      </c>
      <c r="CD8" s="73">
        <f t="shared" si="23"/>
        <v>0</v>
      </c>
      <c r="CE8" s="73">
        <f t="shared" si="23"/>
        <v>0</v>
      </c>
      <c r="CF8" s="73">
        <f t="shared" si="23"/>
        <v>0</v>
      </c>
      <c r="CG8" s="73">
        <f t="shared" si="23"/>
        <v>0</v>
      </c>
      <c r="CH8" s="73">
        <f t="shared" si="23"/>
        <v>0</v>
      </c>
    </row>
    <row r="9" ht="14.25" customHeight="1" spans="1:86" x14ac:dyDescent="0.25">
      <c r="A9" s="68">
        <f>IF(ISBLANK(CT!A36),"",CT!A36)</f>
      </c>
      <c r="B9" s="73">
        <f>SectionA!V21</f>
      </c>
      <c r="C9" s="73">
        <f>SectionA!W21</f>
      </c>
      <c r="D9" s="73">
        <f>SectionA!X21</f>
      </c>
      <c r="E9" s="73">
        <f>SectionA!Y21</f>
      </c>
      <c r="F9" s="73">
        <f>SectionA!Z21</f>
      </c>
      <c r="G9" s="73">
        <f>SectionA!AA21</f>
      </c>
      <c r="H9" s="73">
        <f>SectionA!AJ21</f>
      </c>
      <c r="I9" s="73">
        <f>SectionA!AK21</f>
      </c>
      <c r="J9" s="73">
        <f>SectionA!AL21</f>
      </c>
      <c r="K9" s="73">
        <f>SectionA!AM21</f>
      </c>
      <c r="L9" s="73">
        <f>SectionA!AN21</f>
      </c>
      <c r="M9" s="73">
        <f>SectionA!AO21</f>
      </c>
      <c r="N9" s="174"/>
      <c r="O9" s="73">
        <f>SectionB!V21</f>
      </c>
      <c r="P9" s="73">
        <f>SectionB!W21</f>
      </c>
      <c r="Q9" s="73">
        <f>SectionB!X21</f>
      </c>
      <c r="R9" s="73">
        <f>SectionB!Y21</f>
      </c>
      <c r="S9" s="73">
        <f>SectionB!Z21</f>
      </c>
      <c r="T9" s="73">
        <f>SectionB!AA21</f>
      </c>
      <c r="U9" s="73">
        <f>SectionB!AJ21</f>
      </c>
      <c r="V9" s="73">
        <f>SectionB!AK21</f>
      </c>
      <c r="W9" s="73">
        <f>SectionB!AL21</f>
      </c>
      <c r="X9" s="73">
        <f>SectionB!AM21</f>
      </c>
      <c r="Y9" s="73">
        <f>SectionB!AN21</f>
      </c>
      <c r="Z9" s="73">
        <f>SectionB!AO21</f>
      </c>
      <c r="AA9" s="174"/>
      <c r="AB9" s="73">
        <f t="shared" ref="AB9:AG9" si="24">IF(AO9=0, 0,  AI9/AO9)</f>
        <v>0</v>
      </c>
      <c r="AC9" s="73">
        <f t="shared" si="24"/>
        <v>0</v>
      </c>
      <c r="AD9" s="73">
        <f t="shared" si="24"/>
        <v>0</v>
      </c>
      <c r="AE9" s="73">
        <f t="shared" si="24"/>
        <v>0</v>
      </c>
      <c r="AF9" s="73">
        <f t="shared" si="24"/>
        <v>0</v>
      </c>
      <c r="AG9" s="73">
        <f t="shared" si="24"/>
        <v>0</v>
      </c>
      <c r="AH9" s="174"/>
      <c r="AI9" s="73">
        <f t="shared" ref="AI9:AN9" si="25">SUM(B9,O9,AV9,BB9)</f>
        <v>0</v>
      </c>
      <c r="AJ9" s="73">
        <f t="shared" si="25"/>
        <v>0</v>
      </c>
      <c r="AK9" s="73">
        <f t="shared" si="25"/>
        <v>0</v>
      </c>
      <c r="AL9" s="73">
        <f t="shared" si="25"/>
        <v>0</v>
      </c>
      <c r="AM9" s="73">
        <f t="shared" si="25"/>
        <v>0</v>
      </c>
      <c r="AN9" s="73">
        <f t="shared" si="25"/>
        <v>0</v>
      </c>
      <c r="AO9" s="73">
        <f t="shared" ref="AO9:AT9" si="26">SUM(H9,U9,AV$4,BB$4)</f>
        <v>0</v>
      </c>
      <c r="AP9" s="73">
        <f t="shared" si="26"/>
        <v>0</v>
      </c>
      <c r="AQ9" s="73">
        <f t="shared" si="26"/>
        <v>0</v>
      </c>
      <c r="AR9" s="73">
        <f t="shared" si="26"/>
        <v>0</v>
      </c>
      <c r="AS9" s="73">
        <f t="shared" si="26"/>
        <v>0</v>
      </c>
      <c r="AT9" s="73">
        <f t="shared" si="26"/>
        <v>0</v>
      </c>
      <c r="AU9" s="174"/>
      <c r="AV9" s="73">
        <f>CT!T36</f>
      </c>
      <c r="AW9" s="73">
        <f>CT!U36</f>
      </c>
      <c r="AX9" s="73">
        <f>CT!V36</f>
      </c>
      <c r="AY9" s="73">
        <f>CT!W36</f>
      </c>
      <c r="AZ9" s="73">
        <f>CT!X36</f>
      </c>
      <c r="BA9" s="73">
        <f>CT!Y36</f>
      </c>
      <c r="BB9" s="73">
        <f>Attn_Assign!U36</f>
      </c>
      <c r="BC9" s="73">
        <f>Attn_Assign!V36</f>
      </c>
      <c r="BD9" s="73">
        <f>Attn_Assign!W36</f>
      </c>
      <c r="BE9" s="73">
        <f>Attn_Assign!X36</f>
      </c>
      <c r="BF9" s="73">
        <f>Attn_Assign!Y36</f>
      </c>
      <c r="BG9" s="73">
        <f>Attn_Assign!Z36</f>
      </c>
      <c r="BH9" s="4"/>
      <c r="BI9" s="73">
        <f>Attn_Assign!B36</f>
      </c>
      <c r="BJ9" s="73">
        <f t="shared" si="5"/>
        <v>0</v>
      </c>
      <c r="BK9" s="73" t="str">
        <f t="shared" si="6"/>
        <v>F</v>
      </c>
      <c r="BL9" s="4"/>
      <c r="BM9" s="4">
        <v>0</v>
      </c>
      <c r="BN9" s="4" t="s">
        <v>130</v>
      </c>
      <c r="BO9" s="174"/>
      <c r="BP9" s="73">
        <f>SUM(AI9,LabActivity!AD36)</f>
        <v>0</v>
      </c>
      <c r="BQ9" s="73">
        <f>SUM(AJ9,LabActivity!AE36)</f>
        <v>0</v>
      </c>
      <c r="BR9" s="73">
        <f>SUM(AK9,LabActivity!AF36)</f>
        <v>0</v>
      </c>
      <c r="BS9" s="73">
        <f>SUM(AL9,LabActivity!AG36)</f>
        <v>0</v>
      </c>
      <c r="BT9" s="73">
        <f>SUM(AM9,LabActivity!AH36)</f>
        <v>0</v>
      </c>
      <c r="BU9" s="73">
        <f>SUM(AN9,LabActivity!AI36)</f>
        <v>0</v>
      </c>
      <c r="BV9" s="73">
        <f t="shared" ref="BV9:CA9" si="27">SUM(AO9,BV$4)</f>
        <v>0</v>
      </c>
      <c r="BW9" s="73">
        <f t="shared" si="27"/>
        <v>0</v>
      </c>
      <c r="BX9" s="73">
        <f t="shared" si="27"/>
        <v>0</v>
      </c>
      <c r="BY9" s="73">
        <f t="shared" si="27"/>
        <v>0</v>
      </c>
      <c r="BZ9" s="73">
        <f t="shared" si="27"/>
        <v>0</v>
      </c>
      <c r="CA9" s="73">
        <f t="shared" si="27"/>
        <v>0</v>
      </c>
      <c r="CB9" s="174"/>
      <c r="CC9" s="73">
        <f t="shared" ref="CC9:CH9" si="28">IFERROR( BP9/BV9,0)</f>
        <v>0</v>
      </c>
      <c r="CD9" s="73">
        <f t="shared" si="28"/>
        <v>0</v>
      </c>
      <c r="CE9" s="73">
        <f t="shared" si="28"/>
        <v>0</v>
      </c>
      <c r="CF9" s="73">
        <f t="shared" si="28"/>
        <v>0</v>
      </c>
      <c r="CG9" s="73">
        <f t="shared" si="28"/>
        <v>0</v>
      </c>
      <c r="CH9" s="73">
        <f t="shared" si="28"/>
        <v>0</v>
      </c>
    </row>
    <row r="10" ht="14.25" customHeight="1" spans="1:86" x14ac:dyDescent="0.25">
      <c r="A10" s="68">
        <f>IF(ISBLANK(CT!A37),"",CT!A37)</f>
      </c>
      <c r="B10" s="73">
        <f>SectionA!V22</f>
      </c>
      <c r="C10" s="73">
        <f>SectionA!W22</f>
      </c>
      <c r="D10" s="73">
        <f>SectionA!X22</f>
      </c>
      <c r="E10" s="73">
        <f>SectionA!Y22</f>
      </c>
      <c r="F10" s="73">
        <f>SectionA!Z22</f>
      </c>
      <c r="G10" s="73">
        <f>SectionA!AA22</f>
      </c>
      <c r="H10" s="73">
        <f>SectionA!AJ22</f>
      </c>
      <c r="I10" s="73">
        <f>SectionA!AK22</f>
      </c>
      <c r="J10" s="73">
        <f>SectionA!AL22</f>
      </c>
      <c r="K10" s="73">
        <f>SectionA!AM22</f>
      </c>
      <c r="L10" s="73">
        <f>SectionA!AN22</f>
      </c>
      <c r="M10" s="73">
        <f>SectionA!AO22</f>
      </c>
      <c r="N10" s="174"/>
      <c r="O10" s="73">
        <f>SectionB!V22</f>
      </c>
      <c r="P10" s="73">
        <f>SectionB!W22</f>
      </c>
      <c r="Q10" s="73">
        <f>SectionB!X22</f>
      </c>
      <c r="R10" s="73">
        <f>SectionB!Y22</f>
      </c>
      <c r="S10" s="73">
        <f>SectionB!Z22</f>
      </c>
      <c r="T10" s="73">
        <f>SectionB!AA22</f>
      </c>
      <c r="U10" s="73">
        <f>SectionB!AJ22</f>
      </c>
      <c r="V10" s="73">
        <f>SectionB!AK22</f>
      </c>
      <c r="W10" s="73">
        <f>SectionB!AL22</f>
      </c>
      <c r="X10" s="73">
        <f>SectionB!AM22</f>
      </c>
      <c r="Y10" s="73">
        <f>SectionB!AN22</f>
      </c>
      <c r="Z10" s="73">
        <f>SectionB!AO22</f>
      </c>
      <c r="AA10" s="174"/>
      <c r="AB10" s="73">
        <f t="shared" ref="AB10:AG10" si="29">IF(AO10=0, 0,  AI10/AO10)</f>
        <v>0</v>
      </c>
      <c r="AC10" s="73">
        <f t="shared" si="29"/>
        <v>0</v>
      </c>
      <c r="AD10" s="73">
        <f t="shared" si="29"/>
        <v>0</v>
      </c>
      <c r="AE10" s="73">
        <f t="shared" si="29"/>
        <v>0</v>
      </c>
      <c r="AF10" s="73">
        <f t="shared" si="29"/>
        <v>0</v>
      </c>
      <c r="AG10" s="73">
        <f t="shared" si="29"/>
        <v>0</v>
      </c>
      <c r="AH10" s="174"/>
      <c r="AI10" s="73">
        <f t="shared" ref="AI10:AN10" si="30">SUM(B10,O10,AV10,BB10)</f>
        <v>0</v>
      </c>
      <c r="AJ10" s="73">
        <f t="shared" si="30"/>
        <v>0</v>
      </c>
      <c r="AK10" s="73">
        <f t="shared" si="30"/>
        <v>0</v>
      </c>
      <c r="AL10" s="73">
        <f t="shared" si="30"/>
        <v>0</v>
      </c>
      <c r="AM10" s="73">
        <f t="shared" si="30"/>
        <v>0</v>
      </c>
      <c r="AN10" s="73">
        <f t="shared" si="30"/>
        <v>0</v>
      </c>
      <c r="AO10" s="73">
        <f t="shared" ref="AO10:AT10" si="31">SUM(H10,U10,AV$4,BB$4)</f>
        <v>0</v>
      </c>
      <c r="AP10" s="73">
        <f t="shared" si="31"/>
        <v>0</v>
      </c>
      <c r="AQ10" s="73">
        <f t="shared" si="31"/>
        <v>0</v>
      </c>
      <c r="AR10" s="73">
        <f t="shared" si="31"/>
        <v>0</v>
      </c>
      <c r="AS10" s="73">
        <f t="shared" si="31"/>
        <v>0</v>
      </c>
      <c r="AT10" s="73">
        <f t="shared" si="31"/>
        <v>0</v>
      </c>
      <c r="AU10" s="174"/>
      <c r="AV10" s="73">
        <f>CT!T37</f>
      </c>
      <c r="AW10" s="73">
        <f>CT!U37</f>
      </c>
      <c r="AX10" s="73">
        <f>CT!V37</f>
      </c>
      <c r="AY10" s="73">
        <f>CT!W37</f>
      </c>
      <c r="AZ10" s="73">
        <f>CT!X37</f>
      </c>
      <c r="BA10" s="73">
        <f>CT!Y37</f>
      </c>
      <c r="BB10" s="73">
        <f>Attn_Assign!U37</f>
      </c>
      <c r="BC10" s="73">
        <f>Attn_Assign!V37</f>
      </c>
      <c r="BD10" s="73">
        <f>Attn_Assign!W37</f>
      </c>
      <c r="BE10" s="73">
        <f>Attn_Assign!X37</f>
      </c>
      <c r="BF10" s="73">
        <f>Attn_Assign!Y37</f>
      </c>
      <c r="BG10" s="73">
        <f>Attn_Assign!Z37</f>
      </c>
      <c r="BH10" s="4"/>
      <c r="BI10" s="73">
        <f>Attn_Assign!B37</f>
      </c>
      <c r="BJ10" s="73">
        <f t="shared" si="5"/>
        <v>0</v>
      </c>
      <c r="BK10" s="73" t="str">
        <f t="shared" si="6"/>
        <v>F</v>
      </c>
      <c r="BL10" s="4"/>
      <c r="BM10" s="4">
        <v>119</v>
      </c>
      <c r="BN10" s="4" t="s">
        <v>131</v>
      </c>
      <c r="BO10" s="174"/>
      <c r="BP10" s="73">
        <f>SUM(AI10,LabActivity!AD37)</f>
        <v>0</v>
      </c>
      <c r="BQ10" s="73">
        <f>SUM(AJ10,LabActivity!AE37)</f>
        <v>0</v>
      </c>
      <c r="BR10" s="73">
        <f>SUM(AK10,LabActivity!AF37)</f>
        <v>0</v>
      </c>
      <c r="BS10" s="73">
        <f>SUM(AL10,LabActivity!AG37)</f>
        <v>0</v>
      </c>
      <c r="BT10" s="73">
        <f>SUM(AM10,LabActivity!AH37)</f>
        <v>0</v>
      </c>
      <c r="BU10" s="73">
        <f>SUM(AN10,LabActivity!AI37)</f>
        <v>0</v>
      </c>
      <c r="BV10" s="73">
        <f t="shared" ref="BV10:CA10" si="32">SUM(AO10,BV$4)</f>
        <v>0</v>
      </c>
      <c r="BW10" s="73">
        <f t="shared" si="32"/>
        <v>0</v>
      </c>
      <c r="BX10" s="73">
        <f t="shared" si="32"/>
        <v>0</v>
      </c>
      <c r="BY10" s="73">
        <f t="shared" si="32"/>
        <v>0</v>
      </c>
      <c r="BZ10" s="73">
        <f t="shared" si="32"/>
        <v>0</v>
      </c>
      <c r="CA10" s="73">
        <f t="shared" si="32"/>
        <v>0</v>
      </c>
      <c r="CB10" s="174"/>
      <c r="CC10" s="73">
        <f t="shared" ref="CC10:CH10" si="33">IFERROR( BP10/BV10,0)</f>
        <v>0</v>
      </c>
      <c r="CD10" s="73">
        <f t="shared" si="33"/>
        <v>0</v>
      </c>
      <c r="CE10" s="73">
        <f t="shared" si="33"/>
        <v>0</v>
      </c>
      <c r="CF10" s="73">
        <f t="shared" si="33"/>
        <v>0</v>
      </c>
      <c r="CG10" s="73">
        <f t="shared" si="33"/>
        <v>0</v>
      </c>
      <c r="CH10" s="73">
        <f t="shared" si="33"/>
        <v>0</v>
      </c>
    </row>
    <row r="11" ht="14.25" customHeight="1" spans="1:86" x14ac:dyDescent="0.25">
      <c r="A11" s="68">
        <f>IF(ISBLANK(CT!A38),"",CT!A38)</f>
      </c>
      <c r="B11" s="73">
        <f>SectionA!V23</f>
      </c>
      <c r="C11" s="73">
        <f>SectionA!W23</f>
      </c>
      <c r="D11" s="73">
        <f>SectionA!X23</f>
      </c>
      <c r="E11" s="73">
        <f>SectionA!Y23</f>
      </c>
      <c r="F11" s="73">
        <f>SectionA!Z23</f>
      </c>
      <c r="G11" s="73">
        <f>SectionA!AA23</f>
      </c>
      <c r="H11" s="73">
        <f>SectionA!AJ23</f>
      </c>
      <c r="I11" s="73">
        <f>SectionA!AK23</f>
      </c>
      <c r="J11" s="73">
        <f>SectionA!AL23</f>
      </c>
      <c r="K11" s="73">
        <f>SectionA!AM23</f>
      </c>
      <c r="L11" s="73">
        <f>SectionA!AN23</f>
      </c>
      <c r="M11" s="73">
        <f>SectionA!AO23</f>
      </c>
      <c r="N11" s="174"/>
      <c r="O11" s="73">
        <f>SectionB!V23</f>
      </c>
      <c r="P11" s="73">
        <f>SectionB!W23</f>
      </c>
      <c r="Q11" s="73">
        <f>SectionB!X23</f>
      </c>
      <c r="R11" s="73">
        <f>SectionB!Y23</f>
      </c>
      <c r="S11" s="73">
        <f>SectionB!Z23</f>
      </c>
      <c r="T11" s="73">
        <f>SectionB!AA23</f>
      </c>
      <c r="U11" s="73">
        <f>SectionB!AJ23</f>
      </c>
      <c r="V11" s="73">
        <f>SectionB!AK23</f>
      </c>
      <c r="W11" s="73">
        <f>SectionB!AL23</f>
      </c>
      <c r="X11" s="73">
        <f>SectionB!AM23</f>
      </c>
      <c r="Y11" s="73">
        <f>SectionB!AN23</f>
      </c>
      <c r="Z11" s="73">
        <f>SectionB!AO23</f>
      </c>
      <c r="AA11" s="174"/>
      <c r="AB11" s="73">
        <f t="shared" ref="AB11:AG11" si="34">IF(AO11=0, 0,  AI11/AO11)</f>
        <v>0</v>
      </c>
      <c r="AC11" s="73">
        <f t="shared" si="34"/>
        <v>0</v>
      </c>
      <c r="AD11" s="73">
        <f t="shared" si="34"/>
        <v>0</v>
      </c>
      <c r="AE11" s="73">
        <f t="shared" si="34"/>
        <v>0</v>
      </c>
      <c r="AF11" s="73">
        <f t="shared" si="34"/>
        <v>0</v>
      </c>
      <c r="AG11" s="73">
        <f t="shared" si="34"/>
        <v>0</v>
      </c>
      <c r="AH11" s="174"/>
      <c r="AI11" s="73">
        <f t="shared" ref="AI11:AN11" si="35">SUM(B11,O11,AV11,BB11)</f>
        <v>0</v>
      </c>
      <c r="AJ11" s="73">
        <f t="shared" si="35"/>
        <v>0</v>
      </c>
      <c r="AK11" s="73">
        <f t="shared" si="35"/>
        <v>0</v>
      </c>
      <c r="AL11" s="73">
        <f t="shared" si="35"/>
        <v>0</v>
      </c>
      <c r="AM11" s="73">
        <f t="shared" si="35"/>
        <v>0</v>
      </c>
      <c r="AN11" s="73">
        <f t="shared" si="35"/>
        <v>0</v>
      </c>
      <c r="AO11" s="73">
        <f t="shared" ref="AO11:AT11" si="36">SUM(H11,U11,AV$4,BB$4)</f>
        <v>0</v>
      </c>
      <c r="AP11" s="73">
        <f t="shared" si="36"/>
        <v>0</v>
      </c>
      <c r="AQ11" s="73">
        <f t="shared" si="36"/>
        <v>0</v>
      </c>
      <c r="AR11" s="73">
        <f t="shared" si="36"/>
        <v>0</v>
      </c>
      <c r="AS11" s="73">
        <f t="shared" si="36"/>
        <v>0</v>
      </c>
      <c r="AT11" s="73">
        <f t="shared" si="36"/>
        <v>0</v>
      </c>
      <c r="AU11" s="174"/>
      <c r="AV11" s="73">
        <f>CT!T38</f>
      </c>
      <c r="AW11" s="73">
        <f>CT!U38</f>
      </c>
      <c r="AX11" s="73">
        <f>CT!V38</f>
      </c>
      <c r="AY11" s="73">
        <f>CT!W38</f>
      </c>
      <c r="AZ11" s="73">
        <f>CT!X38</f>
      </c>
      <c r="BA11" s="73">
        <f>CT!Y38</f>
      </c>
      <c r="BB11" s="73">
        <f>Attn_Assign!U38</f>
      </c>
      <c r="BC11" s="73">
        <f>Attn_Assign!V38</f>
      </c>
      <c r="BD11" s="73">
        <f>Attn_Assign!W38</f>
      </c>
      <c r="BE11" s="73">
        <f>Attn_Assign!X38</f>
      </c>
      <c r="BF11" s="73">
        <f>Attn_Assign!Y38</f>
      </c>
      <c r="BG11" s="73">
        <f>Attn_Assign!Z38</f>
      </c>
      <c r="BH11" s="4"/>
      <c r="BI11" s="73">
        <f>Attn_Assign!B38</f>
      </c>
      <c r="BJ11" s="73">
        <f t="shared" si="5"/>
        <v>0</v>
      </c>
      <c r="BK11" s="73" t="str">
        <f t="shared" si="6"/>
        <v>F</v>
      </c>
      <c r="BL11" s="4"/>
      <c r="BM11" s="4">
        <v>134</v>
      </c>
      <c r="BN11" s="4" t="s">
        <v>1</v>
      </c>
      <c r="BO11" s="174"/>
      <c r="BP11" s="73">
        <f>SUM(AI11,LabActivity!AD38)</f>
        <v>0</v>
      </c>
      <c r="BQ11" s="73">
        <f>SUM(AJ11,LabActivity!AE38)</f>
        <v>0</v>
      </c>
      <c r="BR11" s="73">
        <f>SUM(AK11,LabActivity!AF38)</f>
        <v>0</v>
      </c>
      <c r="BS11" s="73">
        <f>SUM(AL11,LabActivity!AG38)</f>
        <v>0</v>
      </c>
      <c r="BT11" s="73">
        <f>SUM(AM11,LabActivity!AH38)</f>
        <v>0</v>
      </c>
      <c r="BU11" s="73">
        <f>SUM(AN11,LabActivity!AI38)</f>
        <v>0</v>
      </c>
      <c r="BV11" s="73">
        <f t="shared" ref="BV11:CA11" si="37">SUM(AO11,BV$4)</f>
        <v>0</v>
      </c>
      <c r="BW11" s="73">
        <f t="shared" si="37"/>
        <v>0</v>
      </c>
      <c r="BX11" s="73">
        <f t="shared" si="37"/>
        <v>0</v>
      </c>
      <c r="BY11" s="73">
        <f t="shared" si="37"/>
        <v>0</v>
      </c>
      <c r="BZ11" s="73">
        <f t="shared" si="37"/>
        <v>0</v>
      </c>
      <c r="CA11" s="73">
        <f t="shared" si="37"/>
        <v>0</v>
      </c>
      <c r="CB11" s="174"/>
      <c r="CC11" s="73">
        <f t="shared" ref="CC11:CH11" si="38">IFERROR( BP11/BV11,0)</f>
        <v>0</v>
      </c>
      <c r="CD11" s="73">
        <f t="shared" si="38"/>
        <v>0</v>
      </c>
      <c r="CE11" s="73">
        <f t="shared" si="38"/>
        <v>0</v>
      </c>
      <c r="CF11" s="73">
        <f t="shared" si="38"/>
        <v>0</v>
      </c>
      <c r="CG11" s="73">
        <f t="shared" si="38"/>
        <v>0</v>
      </c>
      <c r="CH11" s="73">
        <f t="shared" si="38"/>
        <v>0</v>
      </c>
    </row>
    <row r="12" ht="14.25" customHeight="1" spans="1:86" x14ac:dyDescent="0.25">
      <c r="A12" s="68">
        <f>IF(ISBLANK(CT!A39),"",CT!A39)</f>
      </c>
      <c r="B12" s="73">
        <f>SectionA!V24</f>
      </c>
      <c r="C12" s="73">
        <f>SectionA!W24</f>
      </c>
      <c r="D12" s="73">
        <f>SectionA!X24</f>
      </c>
      <c r="E12" s="73">
        <f>SectionA!Y24</f>
      </c>
      <c r="F12" s="73">
        <f>SectionA!Z24</f>
      </c>
      <c r="G12" s="73">
        <f>SectionA!AA24</f>
      </c>
      <c r="H12" s="73">
        <f>SectionA!AJ24</f>
      </c>
      <c r="I12" s="73">
        <f>SectionA!AK24</f>
      </c>
      <c r="J12" s="73">
        <f>SectionA!AL24</f>
      </c>
      <c r="K12" s="73">
        <f>SectionA!AM24</f>
      </c>
      <c r="L12" s="73">
        <f>SectionA!AN24</f>
      </c>
      <c r="M12" s="73">
        <f>SectionA!AO24</f>
      </c>
      <c r="N12" s="174"/>
      <c r="O12" s="73">
        <f>SectionB!V24</f>
      </c>
      <c r="P12" s="73">
        <f>SectionB!W24</f>
      </c>
      <c r="Q12" s="73">
        <f>SectionB!X24</f>
      </c>
      <c r="R12" s="73">
        <f>SectionB!Y24</f>
      </c>
      <c r="S12" s="73">
        <f>SectionB!Z24</f>
      </c>
      <c r="T12" s="73">
        <f>SectionB!AA24</f>
      </c>
      <c r="U12" s="73">
        <f>SectionB!AJ24</f>
      </c>
      <c r="V12" s="73">
        <f>SectionB!AK24</f>
      </c>
      <c r="W12" s="73">
        <f>SectionB!AL24</f>
      </c>
      <c r="X12" s="73">
        <f>SectionB!AM24</f>
      </c>
      <c r="Y12" s="73">
        <f>SectionB!AN24</f>
      </c>
      <c r="Z12" s="73">
        <f>SectionB!AO24</f>
      </c>
      <c r="AA12" s="174"/>
      <c r="AB12" s="73">
        <f t="shared" ref="AB12:AG12" si="39">IF(AO12=0, 0,  AI12/AO12)</f>
        <v>0</v>
      </c>
      <c r="AC12" s="73">
        <f t="shared" si="39"/>
        <v>0</v>
      </c>
      <c r="AD12" s="73">
        <f t="shared" si="39"/>
        <v>0</v>
      </c>
      <c r="AE12" s="73">
        <f t="shared" si="39"/>
        <v>0</v>
      </c>
      <c r="AF12" s="73">
        <f t="shared" si="39"/>
        <v>0</v>
      </c>
      <c r="AG12" s="73">
        <f t="shared" si="39"/>
        <v>0</v>
      </c>
      <c r="AH12" s="174"/>
      <c r="AI12" s="73">
        <f t="shared" ref="AI12:AN12" si="40">SUM(B12,O12,AV12,BB12)</f>
        <v>0</v>
      </c>
      <c r="AJ12" s="73">
        <f t="shared" si="40"/>
        <v>0</v>
      </c>
      <c r="AK12" s="73">
        <f t="shared" si="40"/>
        <v>0</v>
      </c>
      <c r="AL12" s="73">
        <f t="shared" si="40"/>
        <v>0</v>
      </c>
      <c r="AM12" s="73">
        <f t="shared" si="40"/>
        <v>0</v>
      </c>
      <c r="AN12" s="73">
        <f t="shared" si="40"/>
        <v>0</v>
      </c>
      <c r="AO12" s="73">
        <f t="shared" ref="AO12:AT12" si="41">SUM(H12,U12,AV$4,BB$4)</f>
        <v>0</v>
      </c>
      <c r="AP12" s="73">
        <f t="shared" si="41"/>
        <v>0</v>
      </c>
      <c r="AQ12" s="73">
        <f t="shared" si="41"/>
        <v>0</v>
      </c>
      <c r="AR12" s="73">
        <f t="shared" si="41"/>
        <v>0</v>
      </c>
      <c r="AS12" s="73">
        <f t="shared" si="41"/>
        <v>0</v>
      </c>
      <c r="AT12" s="73">
        <f t="shared" si="41"/>
        <v>0</v>
      </c>
      <c r="AU12" s="174"/>
      <c r="AV12" s="73">
        <f>CT!T39</f>
      </c>
      <c r="AW12" s="73">
        <f>CT!U39</f>
      </c>
      <c r="AX12" s="73">
        <f>CT!V39</f>
      </c>
      <c r="AY12" s="73">
        <f>CT!W39</f>
      </c>
      <c r="AZ12" s="73">
        <f>CT!X39</f>
      </c>
      <c r="BA12" s="73">
        <f>CT!Y39</f>
      </c>
      <c r="BB12" s="73">
        <f>Attn_Assign!U39</f>
      </c>
      <c r="BC12" s="73">
        <f>Attn_Assign!V39</f>
      </c>
      <c r="BD12" s="73">
        <f>Attn_Assign!W39</f>
      </c>
      <c r="BE12" s="73">
        <f>Attn_Assign!X39</f>
      </c>
      <c r="BF12" s="73">
        <f>Attn_Assign!Y39</f>
      </c>
      <c r="BG12" s="73">
        <f>Attn_Assign!Z39</f>
      </c>
      <c r="BH12" s="4"/>
      <c r="BI12" s="73">
        <f>Attn_Assign!B39</f>
      </c>
      <c r="BJ12" s="73">
        <f t="shared" si="5"/>
        <v>0</v>
      </c>
      <c r="BK12" s="73" t="str">
        <f t="shared" si="6"/>
        <v>F</v>
      </c>
      <c r="BL12" s="4"/>
      <c r="BM12" s="4">
        <v>149</v>
      </c>
      <c r="BN12" s="4" t="s">
        <v>132</v>
      </c>
      <c r="BO12" s="174"/>
      <c r="BP12" s="73">
        <f>SUM(AI12,LabActivity!AD39)</f>
        <v>0</v>
      </c>
      <c r="BQ12" s="73">
        <f>SUM(AJ12,LabActivity!AE39)</f>
        <v>0</v>
      </c>
      <c r="BR12" s="73">
        <f>SUM(AK12,LabActivity!AF39)</f>
        <v>0</v>
      </c>
      <c r="BS12" s="73">
        <f>SUM(AL12,LabActivity!AG39)</f>
        <v>0</v>
      </c>
      <c r="BT12" s="73">
        <f>SUM(AM12,LabActivity!AH39)</f>
        <v>0</v>
      </c>
      <c r="BU12" s="73">
        <f>SUM(AN12,LabActivity!AI39)</f>
        <v>0</v>
      </c>
      <c r="BV12" s="73">
        <f t="shared" ref="BV12:CA12" si="42">SUM(AO12,BV$4)</f>
        <v>0</v>
      </c>
      <c r="BW12" s="73">
        <f t="shared" si="42"/>
        <v>0</v>
      </c>
      <c r="BX12" s="73">
        <f t="shared" si="42"/>
        <v>0</v>
      </c>
      <c r="BY12" s="73">
        <f t="shared" si="42"/>
        <v>0</v>
      </c>
      <c r="BZ12" s="73">
        <f t="shared" si="42"/>
        <v>0</v>
      </c>
      <c r="CA12" s="73">
        <f t="shared" si="42"/>
        <v>0</v>
      </c>
      <c r="CB12" s="174"/>
      <c r="CC12" s="73">
        <f t="shared" ref="CC12:CH12" si="43">IFERROR( BP12/BV12,0)</f>
        <v>0</v>
      </c>
      <c r="CD12" s="73">
        <f t="shared" si="43"/>
        <v>0</v>
      </c>
      <c r="CE12" s="73">
        <f t="shared" si="43"/>
        <v>0</v>
      </c>
      <c r="CF12" s="73">
        <f t="shared" si="43"/>
        <v>0</v>
      </c>
      <c r="CG12" s="73">
        <f t="shared" si="43"/>
        <v>0</v>
      </c>
      <c r="CH12" s="73">
        <f t="shared" si="43"/>
        <v>0</v>
      </c>
    </row>
    <row r="13" ht="14.25" customHeight="1" spans="1:86" x14ac:dyDescent="0.25">
      <c r="A13" s="68">
        <f>IF(ISBLANK(CT!A40),"",CT!A40)</f>
      </c>
      <c r="B13" s="73">
        <f>SectionA!V25</f>
      </c>
      <c r="C13" s="73">
        <f>SectionA!W25</f>
      </c>
      <c r="D13" s="73">
        <f>SectionA!X25</f>
      </c>
      <c r="E13" s="73">
        <f>SectionA!Y25</f>
      </c>
      <c r="F13" s="73">
        <f>SectionA!Z25</f>
      </c>
      <c r="G13" s="73">
        <f>SectionA!AA25</f>
      </c>
      <c r="H13" s="73">
        <f>SectionA!AJ25</f>
      </c>
      <c r="I13" s="73">
        <f>SectionA!AK25</f>
      </c>
      <c r="J13" s="73">
        <f>SectionA!AL25</f>
      </c>
      <c r="K13" s="73">
        <f>SectionA!AM25</f>
      </c>
      <c r="L13" s="73">
        <f>SectionA!AN25</f>
      </c>
      <c r="M13" s="73">
        <f>SectionA!AO25</f>
      </c>
      <c r="N13" s="174"/>
      <c r="O13" s="73">
        <f>SectionB!V25</f>
      </c>
      <c r="P13" s="73">
        <f>SectionB!W25</f>
      </c>
      <c r="Q13" s="73">
        <f>SectionB!X25</f>
      </c>
      <c r="R13" s="73">
        <f>SectionB!Y25</f>
      </c>
      <c r="S13" s="73">
        <f>SectionB!Z25</f>
      </c>
      <c r="T13" s="73">
        <f>SectionB!AA25</f>
      </c>
      <c r="U13" s="73">
        <f>SectionB!AJ25</f>
      </c>
      <c r="V13" s="73">
        <f>SectionB!AK25</f>
      </c>
      <c r="W13" s="73">
        <f>SectionB!AL25</f>
      </c>
      <c r="X13" s="73">
        <f>SectionB!AM25</f>
      </c>
      <c r="Y13" s="73">
        <f>SectionB!AN25</f>
      </c>
      <c r="Z13" s="73">
        <f>SectionB!AO25</f>
      </c>
      <c r="AA13" s="174"/>
      <c r="AB13" s="73">
        <f t="shared" ref="AB13:AG13" si="44">IF(AO13=0, 0,  AI13/AO13)</f>
        <v>0</v>
      </c>
      <c r="AC13" s="73">
        <f t="shared" si="44"/>
        <v>0</v>
      </c>
      <c r="AD13" s="73">
        <f t="shared" si="44"/>
        <v>0</v>
      </c>
      <c r="AE13" s="73">
        <f t="shared" si="44"/>
        <v>0</v>
      </c>
      <c r="AF13" s="73">
        <f t="shared" si="44"/>
        <v>0</v>
      </c>
      <c r="AG13" s="73">
        <f t="shared" si="44"/>
        <v>0</v>
      </c>
      <c r="AH13" s="174"/>
      <c r="AI13" s="73">
        <f t="shared" ref="AI13:AN13" si="45">SUM(B13,O13,AV13,BB13)</f>
        <v>0</v>
      </c>
      <c r="AJ13" s="73">
        <f t="shared" si="45"/>
        <v>0</v>
      </c>
      <c r="AK13" s="73">
        <f t="shared" si="45"/>
        <v>0</v>
      </c>
      <c r="AL13" s="73">
        <f t="shared" si="45"/>
        <v>0</v>
      </c>
      <c r="AM13" s="73">
        <f t="shared" si="45"/>
        <v>0</v>
      </c>
      <c r="AN13" s="73">
        <f t="shared" si="45"/>
        <v>0</v>
      </c>
      <c r="AO13" s="73">
        <f t="shared" ref="AO13:AT13" si="46">SUM(H13,U13,AV$4,BB$4)</f>
        <v>0</v>
      </c>
      <c r="AP13" s="73">
        <f t="shared" si="46"/>
        <v>0</v>
      </c>
      <c r="AQ13" s="73">
        <f t="shared" si="46"/>
        <v>0</v>
      </c>
      <c r="AR13" s="73">
        <f t="shared" si="46"/>
        <v>0</v>
      </c>
      <c r="AS13" s="73">
        <f t="shared" si="46"/>
        <v>0</v>
      </c>
      <c r="AT13" s="73">
        <f t="shared" si="46"/>
        <v>0</v>
      </c>
      <c r="AU13" s="174"/>
      <c r="AV13" s="73">
        <f>CT!T40</f>
      </c>
      <c r="AW13" s="73">
        <f>CT!U40</f>
      </c>
      <c r="AX13" s="73">
        <f>CT!V40</f>
      </c>
      <c r="AY13" s="73">
        <f>CT!W40</f>
      </c>
      <c r="AZ13" s="73">
        <f>CT!X40</f>
      </c>
      <c r="BA13" s="73">
        <f>CT!Y40</f>
      </c>
      <c r="BB13" s="73">
        <f>Attn_Assign!U40</f>
      </c>
      <c r="BC13" s="73">
        <f>Attn_Assign!V40</f>
      </c>
      <c r="BD13" s="73">
        <f>Attn_Assign!W40</f>
      </c>
      <c r="BE13" s="73">
        <f>Attn_Assign!X40</f>
      </c>
      <c r="BF13" s="73">
        <f>Attn_Assign!Y40</f>
      </c>
      <c r="BG13" s="73">
        <f>Attn_Assign!Z40</f>
      </c>
      <c r="BH13" s="4"/>
      <c r="BI13" s="73">
        <f>Attn_Assign!B40</f>
      </c>
      <c r="BJ13" s="73">
        <f t="shared" si="5"/>
        <v>0</v>
      </c>
      <c r="BK13" s="73" t="str">
        <f t="shared" si="6"/>
        <v>F</v>
      </c>
      <c r="BL13" s="4"/>
      <c r="BM13" s="4">
        <v>164</v>
      </c>
      <c r="BN13" s="4" t="s">
        <v>133</v>
      </c>
      <c r="BO13" s="174"/>
      <c r="BP13" s="73">
        <f>SUM(AI13,LabActivity!AD40)</f>
        <v>0</v>
      </c>
      <c r="BQ13" s="73">
        <f>SUM(AJ13,LabActivity!AE40)</f>
        <v>0</v>
      </c>
      <c r="BR13" s="73">
        <f>SUM(AK13,LabActivity!AF40)</f>
        <v>0</v>
      </c>
      <c r="BS13" s="73">
        <f>SUM(AL13,LabActivity!AG40)</f>
        <v>0</v>
      </c>
      <c r="BT13" s="73">
        <f>SUM(AM13,LabActivity!AH40)</f>
        <v>0</v>
      </c>
      <c r="BU13" s="73">
        <f>SUM(AN13,LabActivity!AI40)</f>
        <v>0</v>
      </c>
      <c r="BV13" s="73">
        <f t="shared" ref="BV13:CA13" si="47">SUM(AO13,BV$4)</f>
        <v>0</v>
      </c>
      <c r="BW13" s="73">
        <f t="shared" si="47"/>
        <v>0</v>
      </c>
      <c r="BX13" s="73">
        <f t="shared" si="47"/>
        <v>0</v>
      </c>
      <c r="BY13" s="73">
        <f t="shared" si="47"/>
        <v>0</v>
      </c>
      <c r="BZ13" s="73">
        <f t="shared" si="47"/>
        <v>0</v>
      </c>
      <c r="CA13" s="73">
        <f t="shared" si="47"/>
        <v>0</v>
      </c>
      <c r="CB13" s="174"/>
      <c r="CC13" s="73">
        <f t="shared" ref="CC13:CH13" si="48">IFERROR( BP13/BV13,0)</f>
        <v>0</v>
      </c>
      <c r="CD13" s="73">
        <f t="shared" si="48"/>
        <v>0</v>
      </c>
      <c r="CE13" s="73">
        <f t="shared" si="48"/>
        <v>0</v>
      </c>
      <c r="CF13" s="73">
        <f t="shared" si="48"/>
        <v>0</v>
      </c>
      <c r="CG13" s="73">
        <f t="shared" si="48"/>
        <v>0</v>
      </c>
      <c r="CH13" s="73">
        <f t="shared" si="48"/>
        <v>0</v>
      </c>
    </row>
    <row r="14" ht="14.25" customHeight="1" spans="1:86" x14ac:dyDescent="0.25">
      <c r="A14" s="68">
        <f>IF(ISBLANK(CT!A41),"",CT!A41)</f>
      </c>
      <c r="B14" s="73">
        <f>SectionA!V26</f>
      </c>
      <c r="C14" s="73">
        <f>SectionA!W26</f>
      </c>
      <c r="D14" s="73">
        <f>SectionA!X26</f>
      </c>
      <c r="E14" s="73">
        <f>SectionA!Y26</f>
      </c>
      <c r="F14" s="73">
        <f>SectionA!Z26</f>
      </c>
      <c r="G14" s="73">
        <f>SectionA!AA26</f>
      </c>
      <c r="H14" s="73">
        <f>SectionA!AJ26</f>
      </c>
      <c r="I14" s="73">
        <f>SectionA!AK26</f>
      </c>
      <c r="J14" s="73">
        <f>SectionA!AL26</f>
      </c>
      <c r="K14" s="73">
        <f>SectionA!AM26</f>
      </c>
      <c r="L14" s="73">
        <f>SectionA!AN26</f>
      </c>
      <c r="M14" s="73">
        <f>SectionA!AO26</f>
      </c>
      <c r="N14" s="174"/>
      <c r="O14" s="73">
        <f>SectionB!V26</f>
      </c>
      <c r="P14" s="73">
        <f>SectionB!W26</f>
      </c>
      <c r="Q14" s="73">
        <f>SectionB!X26</f>
      </c>
      <c r="R14" s="73">
        <f>SectionB!Y26</f>
      </c>
      <c r="S14" s="73">
        <f>SectionB!Z26</f>
      </c>
      <c r="T14" s="73">
        <f>SectionB!AA26</f>
      </c>
      <c r="U14" s="73">
        <f>SectionB!AJ26</f>
      </c>
      <c r="V14" s="73">
        <f>SectionB!AK26</f>
      </c>
      <c r="W14" s="73">
        <f>SectionB!AL26</f>
      </c>
      <c r="X14" s="73">
        <f>SectionB!AM26</f>
      </c>
      <c r="Y14" s="73">
        <f>SectionB!AN26</f>
      </c>
      <c r="Z14" s="73">
        <f>SectionB!AO26</f>
      </c>
      <c r="AA14" s="174"/>
      <c r="AB14" s="73">
        <f t="shared" ref="AB14:AG14" si="49">IF(AO14=0, 0,  AI14/AO14)</f>
        <v>0</v>
      </c>
      <c r="AC14" s="73">
        <f t="shared" si="49"/>
        <v>0</v>
      </c>
      <c r="AD14" s="73">
        <f t="shared" si="49"/>
        <v>0</v>
      </c>
      <c r="AE14" s="73">
        <f t="shared" si="49"/>
        <v>0</v>
      </c>
      <c r="AF14" s="73">
        <f t="shared" si="49"/>
        <v>0</v>
      </c>
      <c r="AG14" s="73">
        <f t="shared" si="49"/>
        <v>0</v>
      </c>
      <c r="AH14" s="174"/>
      <c r="AI14" s="73">
        <f t="shared" ref="AI14:AN14" si="50">SUM(B14,O14,AV14,BB14)</f>
        <v>0</v>
      </c>
      <c r="AJ14" s="73">
        <f t="shared" si="50"/>
        <v>0</v>
      </c>
      <c r="AK14" s="73">
        <f t="shared" si="50"/>
        <v>0</v>
      </c>
      <c r="AL14" s="73">
        <f t="shared" si="50"/>
        <v>0</v>
      </c>
      <c r="AM14" s="73">
        <f t="shared" si="50"/>
        <v>0</v>
      </c>
      <c r="AN14" s="73">
        <f t="shared" si="50"/>
        <v>0</v>
      </c>
      <c r="AO14" s="73">
        <f t="shared" ref="AO14:AT14" si="51">SUM(H14,U14,AV$4,BB$4)</f>
        <v>0</v>
      </c>
      <c r="AP14" s="73">
        <f t="shared" si="51"/>
        <v>0</v>
      </c>
      <c r="AQ14" s="73">
        <f t="shared" si="51"/>
        <v>0</v>
      </c>
      <c r="AR14" s="73">
        <f t="shared" si="51"/>
        <v>0</v>
      </c>
      <c r="AS14" s="73">
        <f t="shared" si="51"/>
        <v>0</v>
      </c>
      <c r="AT14" s="73">
        <f t="shared" si="51"/>
        <v>0</v>
      </c>
      <c r="AU14" s="174"/>
      <c r="AV14" s="73">
        <f>CT!T41</f>
      </c>
      <c r="AW14" s="73">
        <f>CT!U41</f>
      </c>
      <c r="AX14" s="73">
        <f>CT!V41</f>
      </c>
      <c r="AY14" s="73">
        <f>CT!W41</f>
      </c>
      <c r="AZ14" s="73">
        <f>CT!X41</f>
      </c>
      <c r="BA14" s="73">
        <f>CT!Y41</f>
      </c>
      <c r="BB14" s="73">
        <f>Attn_Assign!U41</f>
      </c>
      <c r="BC14" s="73">
        <f>Attn_Assign!V41</f>
      </c>
      <c r="BD14" s="73">
        <f>Attn_Assign!W41</f>
      </c>
      <c r="BE14" s="73">
        <f>Attn_Assign!X41</f>
      </c>
      <c r="BF14" s="73">
        <f>Attn_Assign!Y41</f>
      </c>
      <c r="BG14" s="73">
        <f>Attn_Assign!Z41</f>
      </c>
      <c r="BH14" s="4"/>
      <c r="BI14" s="73">
        <f>Attn_Assign!B41</f>
      </c>
      <c r="BJ14" s="73">
        <f t="shared" si="5"/>
        <v>0</v>
      </c>
      <c r="BK14" s="73" t="str">
        <f t="shared" si="6"/>
        <v>F</v>
      </c>
      <c r="BL14" s="4"/>
      <c r="BM14" s="4">
        <v>179</v>
      </c>
      <c r="BN14" s="4" t="s">
        <v>134</v>
      </c>
      <c r="BO14" s="174"/>
      <c r="BP14" s="73">
        <f>SUM(AI14,LabActivity!AD41)</f>
        <v>0</v>
      </c>
      <c r="BQ14" s="73">
        <f>SUM(AJ14,LabActivity!AE41)</f>
        <v>0</v>
      </c>
      <c r="BR14" s="73">
        <f>SUM(AK14,LabActivity!AF41)</f>
        <v>0</v>
      </c>
      <c r="BS14" s="73">
        <f>SUM(AL14,LabActivity!AG41)</f>
        <v>0</v>
      </c>
      <c r="BT14" s="73">
        <f>SUM(AM14,LabActivity!AH41)</f>
        <v>0</v>
      </c>
      <c r="BU14" s="73">
        <f>SUM(AN14,LabActivity!AI41)</f>
        <v>0</v>
      </c>
      <c r="BV14" s="73">
        <f t="shared" ref="BV14:CA14" si="52">SUM(AO14,BV$4)</f>
        <v>0</v>
      </c>
      <c r="BW14" s="73">
        <f t="shared" si="52"/>
        <v>0</v>
      </c>
      <c r="BX14" s="73">
        <f t="shared" si="52"/>
        <v>0</v>
      </c>
      <c r="BY14" s="73">
        <f t="shared" si="52"/>
        <v>0</v>
      </c>
      <c r="BZ14" s="73">
        <f t="shared" si="52"/>
        <v>0</v>
      </c>
      <c r="CA14" s="73">
        <f t="shared" si="52"/>
        <v>0</v>
      </c>
      <c r="CB14" s="174"/>
      <c r="CC14" s="73">
        <f t="shared" ref="CC14:CH14" si="53">IFERROR( BP14/BV14,0)</f>
        <v>0</v>
      </c>
      <c r="CD14" s="73">
        <f t="shared" si="53"/>
        <v>0</v>
      </c>
      <c r="CE14" s="73">
        <f t="shared" si="53"/>
        <v>0</v>
      </c>
      <c r="CF14" s="73">
        <f t="shared" si="53"/>
        <v>0</v>
      </c>
      <c r="CG14" s="73">
        <f t="shared" si="53"/>
        <v>0</v>
      </c>
      <c r="CH14" s="73">
        <f t="shared" si="53"/>
        <v>0</v>
      </c>
    </row>
    <row r="15" ht="14.25" customHeight="1" spans="1:86" x14ac:dyDescent="0.25">
      <c r="A15" s="68">
        <f>IF(ISBLANK(CT!A42),"",CT!A42)</f>
      </c>
      <c r="B15" s="73">
        <f>SectionA!V27</f>
      </c>
      <c r="C15" s="73">
        <f>SectionA!W27</f>
      </c>
      <c r="D15" s="73">
        <f>SectionA!X27</f>
      </c>
      <c r="E15" s="73">
        <f>SectionA!Y27</f>
      </c>
      <c r="F15" s="73">
        <f>SectionA!Z27</f>
      </c>
      <c r="G15" s="73">
        <f>SectionA!AA27</f>
      </c>
      <c r="H15" s="73">
        <f>SectionA!AJ27</f>
      </c>
      <c r="I15" s="73">
        <f>SectionA!AK27</f>
      </c>
      <c r="J15" s="73">
        <f>SectionA!AL27</f>
      </c>
      <c r="K15" s="73">
        <f>SectionA!AM27</f>
      </c>
      <c r="L15" s="73">
        <f>SectionA!AN27</f>
      </c>
      <c r="M15" s="73">
        <f>SectionA!AO27</f>
      </c>
      <c r="N15" s="174"/>
      <c r="O15" s="73">
        <f>SectionB!V27</f>
      </c>
      <c r="P15" s="73">
        <f>SectionB!W27</f>
      </c>
      <c r="Q15" s="73">
        <f>SectionB!X27</f>
      </c>
      <c r="R15" s="73">
        <f>SectionB!Y27</f>
      </c>
      <c r="S15" s="73">
        <f>SectionB!Z27</f>
      </c>
      <c r="T15" s="73">
        <f>SectionB!AA27</f>
      </c>
      <c r="U15" s="73">
        <f>SectionB!AJ27</f>
      </c>
      <c r="V15" s="73">
        <f>SectionB!AK27</f>
      </c>
      <c r="W15" s="73">
        <f>SectionB!AL27</f>
      </c>
      <c r="X15" s="73">
        <f>SectionB!AM27</f>
      </c>
      <c r="Y15" s="73">
        <f>SectionB!AN27</f>
      </c>
      <c r="Z15" s="73">
        <f>SectionB!AO27</f>
      </c>
      <c r="AA15" s="174"/>
      <c r="AB15" s="73">
        <f t="shared" ref="AB15:AG15" si="54">IF(AO15=0, 0,  AI15/AO15)</f>
        <v>0</v>
      </c>
      <c r="AC15" s="73">
        <f t="shared" si="54"/>
        <v>0</v>
      </c>
      <c r="AD15" s="73">
        <f t="shared" si="54"/>
        <v>0</v>
      </c>
      <c r="AE15" s="73">
        <f t="shared" si="54"/>
        <v>0</v>
      </c>
      <c r="AF15" s="73">
        <f t="shared" si="54"/>
        <v>0</v>
      </c>
      <c r="AG15" s="73">
        <f t="shared" si="54"/>
        <v>0</v>
      </c>
      <c r="AH15" s="174"/>
      <c r="AI15" s="73">
        <f t="shared" ref="AI15:AN15" si="55">SUM(B15,O15,AV15,BB15)</f>
        <v>0</v>
      </c>
      <c r="AJ15" s="73">
        <f t="shared" si="55"/>
        <v>0</v>
      </c>
      <c r="AK15" s="73">
        <f t="shared" si="55"/>
        <v>0</v>
      </c>
      <c r="AL15" s="73">
        <f t="shared" si="55"/>
        <v>0</v>
      </c>
      <c r="AM15" s="73">
        <f t="shared" si="55"/>
        <v>0</v>
      </c>
      <c r="AN15" s="73">
        <f t="shared" si="55"/>
        <v>0</v>
      </c>
      <c r="AO15" s="73">
        <f t="shared" ref="AO15:AT15" si="56">SUM(H15,U15,AV$4,BB$4)</f>
        <v>0</v>
      </c>
      <c r="AP15" s="73">
        <f t="shared" si="56"/>
        <v>0</v>
      </c>
      <c r="AQ15" s="73">
        <f t="shared" si="56"/>
        <v>0</v>
      </c>
      <c r="AR15" s="73">
        <f t="shared" si="56"/>
        <v>0</v>
      </c>
      <c r="AS15" s="73">
        <f t="shared" si="56"/>
        <v>0</v>
      </c>
      <c r="AT15" s="73">
        <f t="shared" si="56"/>
        <v>0</v>
      </c>
      <c r="AU15" s="174"/>
      <c r="AV15" s="73">
        <f>CT!T42</f>
      </c>
      <c r="AW15" s="73">
        <f>CT!U42</f>
      </c>
      <c r="AX15" s="73">
        <f>CT!V42</f>
      </c>
      <c r="AY15" s="73">
        <f>CT!W42</f>
      </c>
      <c r="AZ15" s="73">
        <f>CT!X42</f>
      </c>
      <c r="BA15" s="73">
        <f>CT!Y42</f>
      </c>
      <c r="BB15" s="73">
        <f>Attn_Assign!U42</f>
      </c>
      <c r="BC15" s="73">
        <f>Attn_Assign!V42</f>
      </c>
      <c r="BD15" s="73">
        <f>Attn_Assign!W42</f>
      </c>
      <c r="BE15" s="73">
        <f>Attn_Assign!X42</f>
      </c>
      <c r="BF15" s="73">
        <f>Attn_Assign!Y42</f>
      </c>
      <c r="BG15" s="73">
        <f>Attn_Assign!Z42</f>
      </c>
      <c r="BH15" s="4"/>
      <c r="BI15" s="73">
        <f>Attn_Assign!B42</f>
      </c>
      <c r="BJ15" s="73">
        <f t="shared" si="5"/>
        <v>0</v>
      </c>
      <c r="BK15" s="73" t="str">
        <f t="shared" si="6"/>
        <v>F</v>
      </c>
      <c r="BL15" s="4"/>
      <c r="BM15" s="4">
        <v>194</v>
      </c>
      <c r="BN15" s="4" t="s">
        <v>135</v>
      </c>
      <c r="BO15" s="174"/>
      <c r="BP15" s="73">
        <f>SUM(AI15,LabActivity!AD42)</f>
        <v>0</v>
      </c>
      <c r="BQ15" s="73">
        <f>SUM(AJ15,LabActivity!AE42)</f>
        <v>0</v>
      </c>
      <c r="BR15" s="73">
        <f>SUM(AK15,LabActivity!AF42)</f>
        <v>0</v>
      </c>
      <c r="BS15" s="73">
        <f>SUM(AL15,LabActivity!AG42)</f>
        <v>0</v>
      </c>
      <c r="BT15" s="73">
        <f>SUM(AM15,LabActivity!AH42)</f>
        <v>0</v>
      </c>
      <c r="BU15" s="73">
        <f>SUM(AN15,LabActivity!AI42)</f>
        <v>0</v>
      </c>
      <c r="BV15" s="73">
        <f t="shared" ref="BV15:CA15" si="57">SUM(AO15,BV$4)</f>
        <v>0</v>
      </c>
      <c r="BW15" s="73">
        <f t="shared" si="57"/>
        <v>0</v>
      </c>
      <c r="BX15" s="73">
        <f t="shared" si="57"/>
        <v>0</v>
      </c>
      <c r="BY15" s="73">
        <f t="shared" si="57"/>
        <v>0</v>
      </c>
      <c r="BZ15" s="73">
        <f t="shared" si="57"/>
        <v>0</v>
      </c>
      <c r="CA15" s="73">
        <f t="shared" si="57"/>
        <v>0</v>
      </c>
      <c r="CB15" s="174"/>
      <c r="CC15" s="73">
        <f t="shared" ref="CC15:CH15" si="58">IFERROR( BP15/BV15,0)</f>
        <v>0</v>
      </c>
      <c r="CD15" s="73">
        <f t="shared" si="58"/>
        <v>0</v>
      </c>
      <c r="CE15" s="73">
        <f t="shared" si="58"/>
        <v>0</v>
      </c>
      <c r="CF15" s="73">
        <f t="shared" si="58"/>
        <v>0</v>
      </c>
      <c r="CG15" s="73">
        <f t="shared" si="58"/>
        <v>0</v>
      </c>
      <c r="CH15" s="73">
        <f t="shared" si="58"/>
        <v>0</v>
      </c>
    </row>
    <row r="16" ht="14.25" customHeight="1" spans="1:86" x14ac:dyDescent="0.25">
      <c r="A16" s="68">
        <f>IF(ISBLANK(CT!A43),"",CT!A43)</f>
      </c>
      <c r="B16" s="73">
        <f>SectionA!V28</f>
      </c>
      <c r="C16" s="73">
        <f>SectionA!W28</f>
      </c>
      <c r="D16" s="73">
        <f>SectionA!X28</f>
      </c>
      <c r="E16" s="73">
        <f>SectionA!Y28</f>
      </c>
      <c r="F16" s="73">
        <f>SectionA!Z28</f>
      </c>
      <c r="G16" s="73">
        <f>SectionA!AA28</f>
      </c>
      <c r="H16" s="73">
        <f>SectionA!AJ28</f>
      </c>
      <c r="I16" s="73">
        <f>SectionA!AK28</f>
      </c>
      <c r="J16" s="73">
        <f>SectionA!AL28</f>
      </c>
      <c r="K16" s="73">
        <f>SectionA!AM28</f>
      </c>
      <c r="L16" s="73">
        <f>SectionA!AN28</f>
      </c>
      <c r="M16" s="73">
        <f>SectionA!AO28</f>
      </c>
      <c r="N16" s="174"/>
      <c r="O16" s="73">
        <f>SectionB!V28</f>
      </c>
      <c r="P16" s="73">
        <f>SectionB!W28</f>
      </c>
      <c r="Q16" s="73">
        <f>SectionB!X28</f>
      </c>
      <c r="R16" s="73">
        <f>SectionB!Y28</f>
      </c>
      <c r="S16" s="73">
        <f>SectionB!Z28</f>
      </c>
      <c r="T16" s="73">
        <f>SectionB!AA28</f>
      </c>
      <c r="U16" s="73">
        <f>SectionB!AJ28</f>
      </c>
      <c r="V16" s="73">
        <f>SectionB!AK28</f>
      </c>
      <c r="W16" s="73">
        <f>SectionB!AL28</f>
      </c>
      <c r="X16" s="73">
        <f>SectionB!AM28</f>
      </c>
      <c r="Y16" s="73">
        <f>SectionB!AN28</f>
      </c>
      <c r="Z16" s="73">
        <f>SectionB!AO28</f>
      </c>
      <c r="AA16" s="174"/>
      <c r="AB16" s="73">
        <f t="shared" ref="AB16:AG16" si="59">IF(AO16=0, 0,  AI16/AO16)</f>
        <v>0</v>
      </c>
      <c r="AC16" s="73">
        <f t="shared" si="59"/>
        <v>0</v>
      </c>
      <c r="AD16" s="73">
        <f t="shared" si="59"/>
        <v>0</v>
      </c>
      <c r="AE16" s="73">
        <f t="shared" si="59"/>
        <v>0</v>
      </c>
      <c r="AF16" s="73">
        <f t="shared" si="59"/>
        <v>0</v>
      </c>
      <c r="AG16" s="73">
        <f t="shared" si="59"/>
        <v>0</v>
      </c>
      <c r="AH16" s="174"/>
      <c r="AI16" s="73">
        <f t="shared" ref="AI16:AN16" si="60">SUM(B16,O16,AV16,BB16)</f>
        <v>0</v>
      </c>
      <c r="AJ16" s="73">
        <f t="shared" si="60"/>
        <v>0</v>
      </c>
      <c r="AK16" s="73">
        <f t="shared" si="60"/>
        <v>0</v>
      </c>
      <c r="AL16" s="73">
        <f t="shared" si="60"/>
        <v>0</v>
      </c>
      <c r="AM16" s="73">
        <f t="shared" si="60"/>
        <v>0</v>
      </c>
      <c r="AN16" s="73">
        <f t="shared" si="60"/>
        <v>0</v>
      </c>
      <c r="AO16" s="73">
        <f t="shared" ref="AO16:AT16" si="61">SUM(H16,U16,AV$4,BB$4)</f>
        <v>0</v>
      </c>
      <c r="AP16" s="73">
        <f t="shared" si="61"/>
        <v>0</v>
      </c>
      <c r="AQ16" s="73">
        <f t="shared" si="61"/>
        <v>0</v>
      </c>
      <c r="AR16" s="73">
        <f t="shared" si="61"/>
        <v>0</v>
      </c>
      <c r="AS16" s="73">
        <f t="shared" si="61"/>
        <v>0</v>
      </c>
      <c r="AT16" s="73">
        <f t="shared" si="61"/>
        <v>0</v>
      </c>
      <c r="AU16" s="174"/>
      <c r="AV16" s="73">
        <f>CT!T43</f>
      </c>
      <c r="AW16" s="73">
        <f>CT!U43</f>
      </c>
      <c r="AX16" s="73">
        <f>CT!V43</f>
      </c>
      <c r="AY16" s="73">
        <f>CT!W43</f>
      </c>
      <c r="AZ16" s="73">
        <f>CT!X43</f>
      </c>
      <c r="BA16" s="73">
        <f>CT!Y43</f>
      </c>
      <c r="BB16" s="73">
        <f>Attn_Assign!U43</f>
      </c>
      <c r="BC16" s="73">
        <f>Attn_Assign!V43</f>
      </c>
      <c r="BD16" s="73">
        <f>Attn_Assign!W43</f>
      </c>
      <c r="BE16" s="73">
        <f>Attn_Assign!X43</f>
      </c>
      <c r="BF16" s="73">
        <f>Attn_Assign!Y43</f>
      </c>
      <c r="BG16" s="73">
        <f>Attn_Assign!Z43</f>
      </c>
      <c r="BH16" s="4"/>
      <c r="BI16" s="73">
        <f>Attn_Assign!B43</f>
      </c>
      <c r="BJ16" s="73">
        <f t="shared" si="5"/>
        <v>0</v>
      </c>
      <c r="BK16" s="73" t="str">
        <f t="shared" si="6"/>
        <v>F</v>
      </c>
      <c r="BL16" s="4"/>
      <c r="BM16" s="4">
        <v>209</v>
      </c>
      <c r="BN16" s="4" t="s">
        <v>136</v>
      </c>
      <c r="BO16" s="174"/>
      <c r="BP16" s="73">
        <f>SUM(AI16,LabActivity!AD43)</f>
        <v>0</v>
      </c>
      <c r="BQ16" s="73">
        <f>SUM(AJ16,LabActivity!AE43)</f>
        <v>0</v>
      </c>
      <c r="BR16" s="73">
        <f>SUM(AK16,LabActivity!AF43)</f>
        <v>0</v>
      </c>
      <c r="BS16" s="73">
        <f>SUM(AL16,LabActivity!AG43)</f>
        <v>0</v>
      </c>
      <c r="BT16" s="73">
        <f>SUM(AM16,LabActivity!AH43)</f>
        <v>0</v>
      </c>
      <c r="BU16" s="73">
        <f>SUM(AN16,LabActivity!AI43)</f>
        <v>0</v>
      </c>
      <c r="BV16" s="73">
        <f t="shared" ref="BV16:CA16" si="62">SUM(AO16,BV$4)</f>
        <v>0</v>
      </c>
      <c r="BW16" s="73">
        <f t="shared" si="62"/>
        <v>0</v>
      </c>
      <c r="BX16" s="73">
        <f t="shared" si="62"/>
        <v>0</v>
      </c>
      <c r="BY16" s="73">
        <f t="shared" si="62"/>
        <v>0</v>
      </c>
      <c r="BZ16" s="73">
        <f t="shared" si="62"/>
        <v>0</v>
      </c>
      <c r="CA16" s="73">
        <f t="shared" si="62"/>
        <v>0</v>
      </c>
      <c r="CB16" s="174"/>
      <c r="CC16" s="73">
        <f t="shared" ref="CC16:CH16" si="63">IFERROR( BP16/BV16,0)</f>
        <v>0</v>
      </c>
      <c r="CD16" s="73">
        <f t="shared" si="63"/>
        <v>0</v>
      </c>
      <c r="CE16" s="73">
        <f t="shared" si="63"/>
        <v>0</v>
      </c>
      <c r="CF16" s="73">
        <f t="shared" si="63"/>
        <v>0</v>
      </c>
      <c r="CG16" s="73">
        <f t="shared" si="63"/>
        <v>0</v>
      </c>
      <c r="CH16" s="73">
        <f t="shared" si="63"/>
        <v>0</v>
      </c>
    </row>
    <row r="17" ht="14.25" customHeight="1" spans="1:86" x14ac:dyDescent="0.25">
      <c r="A17" s="68">
        <f>IF(ISBLANK(CT!A44),"",CT!A44)</f>
      </c>
      <c r="B17" s="73">
        <f>SectionA!V29</f>
      </c>
      <c r="C17" s="73">
        <f>SectionA!W29</f>
      </c>
      <c r="D17" s="73">
        <f>SectionA!X29</f>
      </c>
      <c r="E17" s="73">
        <f>SectionA!Y29</f>
      </c>
      <c r="F17" s="73">
        <f>SectionA!Z29</f>
      </c>
      <c r="G17" s="73">
        <f>SectionA!AA29</f>
      </c>
      <c r="H17" s="73">
        <f>SectionA!AJ29</f>
      </c>
      <c r="I17" s="73">
        <f>SectionA!AK29</f>
      </c>
      <c r="J17" s="73">
        <f>SectionA!AL29</f>
      </c>
      <c r="K17" s="73">
        <f>SectionA!AM29</f>
      </c>
      <c r="L17" s="73">
        <f>SectionA!AN29</f>
      </c>
      <c r="M17" s="73">
        <f>SectionA!AO29</f>
      </c>
      <c r="N17" s="174"/>
      <c r="O17" s="73">
        <f>SectionB!V29</f>
      </c>
      <c r="P17" s="73">
        <f>SectionB!W29</f>
      </c>
      <c r="Q17" s="73">
        <f>SectionB!X29</f>
      </c>
      <c r="R17" s="73">
        <f>SectionB!Y29</f>
      </c>
      <c r="S17" s="73">
        <f>SectionB!Z29</f>
      </c>
      <c r="T17" s="73">
        <f>SectionB!AA29</f>
      </c>
      <c r="U17" s="73">
        <f>SectionB!AJ29</f>
      </c>
      <c r="V17" s="73">
        <f>SectionB!AK29</f>
      </c>
      <c r="W17" s="73">
        <f>SectionB!AL29</f>
      </c>
      <c r="X17" s="73">
        <f>SectionB!AM29</f>
      </c>
      <c r="Y17" s="73">
        <f>SectionB!AN29</f>
      </c>
      <c r="Z17" s="73">
        <f>SectionB!AO29</f>
      </c>
      <c r="AA17" s="174"/>
      <c r="AB17" s="73">
        <f t="shared" ref="AB17:AG17" si="64">IF(AO17=0, 0,  AI17/AO17)</f>
        <v>0</v>
      </c>
      <c r="AC17" s="73">
        <f t="shared" si="64"/>
        <v>0</v>
      </c>
      <c r="AD17" s="73">
        <f t="shared" si="64"/>
        <v>0</v>
      </c>
      <c r="AE17" s="73">
        <f t="shared" si="64"/>
        <v>0</v>
      </c>
      <c r="AF17" s="73">
        <f t="shared" si="64"/>
        <v>0</v>
      </c>
      <c r="AG17" s="73">
        <f t="shared" si="64"/>
        <v>0</v>
      </c>
      <c r="AH17" s="174"/>
      <c r="AI17" s="73">
        <f t="shared" ref="AI17:AN17" si="65">SUM(B17,O17,AV17,BB17)</f>
        <v>0</v>
      </c>
      <c r="AJ17" s="73">
        <f t="shared" si="65"/>
        <v>0</v>
      </c>
      <c r="AK17" s="73">
        <f t="shared" si="65"/>
        <v>0</v>
      </c>
      <c r="AL17" s="73">
        <f t="shared" si="65"/>
        <v>0</v>
      </c>
      <c r="AM17" s="73">
        <f t="shared" si="65"/>
        <v>0</v>
      </c>
      <c r="AN17" s="73">
        <f t="shared" si="65"/>
        <v>0</v>
      </c>
      <c r="AO17" s="73">
        <f t="shared" ref="AO17:AT17" si="66">SUM(H17,U17,AV$4,BB$4)</f>
        <v>0</v>
      </c>
      <c r="AP17" s="73">
        <f t="shared" si="66"/>
        <v>0</v>
      </c>
      <c r="AQ17" s="73">
        <f t="shared" si="66"/>
        <v>0</v>
      </c>
      <c r="AR17" s="73">
        <f t="shared" si="66"/>
        <v>0</v>
      </c>
      <c r="AS17" s="73">
        <f t="shared" si="66"/>
        <v>0</v>
      </c>
      <c r="AT17" s="73">
        <f t="shared" si="66"/>
        <v>0</v>
      </c>
      <c r="AU17" s="174"/>
      <c r="AV17" s="73">
        <f>CT!T44</f>
      </c>
      <c r="AW17" s="73">
        <f>CT!U44</f>
      </c>
      <c r="AX17" s="73">
        <f>CT!V44</f>
      </c>
      <c r="AY17" s="73">
        <f>CT!W44</f>
      </c>
      <c r="AZ17" s="73">
        <f>CT!X44</f>
      </c>
      <c r="BA17" s="73">
        <f>CT!Y44</f>
      </c>
      <c r="BB17" s="73">
        <f>Attn_Assign!U44</f>
      </c>
      <c r="BC17" s="73">
        <f>Attn_Assign!V44</f>
      </c>
      <c r="BD17" s="73">
        <f>Attn_Assign!W44</f>
      </c>
      <c r="BE17" s="73">
        <f>Attn_Assign!X44</f>
      </c>
      <c r="BF17" s="73">
        <f>Attn_Assign!Y44</f>
      </c>
      <c r="BG17" s="73">
        <f>Attn_Assign!Z44</f>
      </c>
      <c r="BH17" s="4"/>
      <c r="BI17" s="73">
        <f>Attn_Assign!B44</f>
      </c>
      <c r="BJ17" s="73">
        <f t="shared" si="5"/>
        <v>0</v>
      </c>
      <c r="BK17" s="73" t="str">
        <f t="shared" si="6"/>
        <v>F</v>
      </c>
      <c r="BL17" s="4"/>
      <c r="BM17" s="4">
        <v>224</v>
      </c>
      <c r="BN17" s="4" t="s">
        <v>2</v>
      </c>
      <c r="BO17" s="174"/>
      <c r="BP17" s="73">
        <f>SUM(AI17,LabActivity!AD44)</f>
        <v>0</v>
      </c>
      <c r="BQ17" s="73">
        <f>SUM(AJ17,LabActivity!AE44)</f>
        <v>0</v>
      </c>
      <c r="BR17" s="73">
        <f>SUM(AK17,LabActivity!AF44)</f>
        <v>0</v>
      </c>
      <c r="BS17" s="73">
        <f>SUM(AL17,LabActivity!AG44)</f>
        <v>0</v>
      </c>
      <c r="BT17" s="73">
        <f>SUM(AM17,LabActivity!AH44)</f>
        <v>0</v>
      </c>
      <c r="BU17" s="73">
        <f>SUM(AN17,LabActivity!AI44)</f>
        <v>0</v>
      </c>
      <c r="BV17" s="73">
        <f t="shared" ref="BV17:CA17" si="67">SUM(AO17,BV$4)</f>
        <v>0</v>
      </c>
      <c r="BW17" s="73">
        <f t="shared" si="67"/>
        <v>0</v>
      </c>
      <c r="BX17" s="73">
        <f t="shared" si="67"/>
        <v>0</v>
      </c>
      <c r="BY17" s="73">
        <f t="shared" si="67"/>
        <v>0</v>
      </c>
      <c r="BZ17" s="73">
        <f t="shared" si="67"/>
        <v>0</v>
      </c>
      <c r="CA17" s="73">
        <f t="shared" si="67"/>
        <v>0</v>
      </c>
      <c r="CB17" s="174"/>
      <c r="CC17" s="73">
        <f t="shared" ref="CC17:CH17" si="68">IFERROR( BP17/BV17,0)</f>
        <v>0</v>
      </c>
      <c r="CD17" s="73">
        <f t="shared" si="68"/>
        <v>0</v>
      </c>
      <c r="CE17" s="73">
        <f t="shared" si="68"/>
        <v>0</v>
      </c>
      <c r="CF17" s="73">
        <f t="shared" si="68"/>
        <v>0</v>
      </c>
      <c r="CG17" s="73">
        <f t="shared" si="68"/>
        <v>0</v>
      </c>
      <c r="CH17" s="73">
        <f t="shared" si="68"/>
        <v>0</v>
      </c>
    </row>
    <row r="18" ht="14.25" customHeight="1" spans="1:86" x14ac:dyDescent="0.25">
      <c r="A18" s="68">
        <f>IF(ISBLANK(CT!A45),"",CT!A45)</f>
      </c>
      <c r="B18" s="73">
        <f>SectionA!V30</f>
      </c>
      <c r="C18" s="73">
        <f>SectionA!W30</f>
      </c>
      <c r="D18" s="73">
        <f>SectionA!X30</f>
      </c>
      <c r="E18" s="73">
        <f>SectionA!Y30</f>
      </c>
      <c r="F18" s="73">
        <f>SectionA!Z30</f>
      </c>
      <c r="G18" s="73">
        <f>SectionA!AA30</f>
      </c>
      <c r="H18" s="73">
        <f>SectionA!AJ30</f>
      </c>
      <c r="I18" s="73">
        <f>SectionA!AK30</f>
      </c>
      <c r="J18" s="73">
        <f>SectionA!AL30</f>
      </c>
      <c r="K18" s="73">
        <f>SectionA!AM30</f>
      </c>
      <c r="L18" s="73">
        <f>SectionA!AN30</f>
      </c>
      <c r="M18" s="73">
        <f>SectionA!AO30</f>
      </c>
      <c r="N18" s="174"/>
      <c r="O18" s="73">
        <f>SectionB!V30</f>
      </c>
      <c r="P18" s="73">
        <f>SectionB!W30</f>
      </c>
      <c r="Q18" s="73">
        <f>SectionB!X30</f>
      </c>
      <c r="R18" s="73">
        <f>SectionB!Y30</f>
      </c>
      <c r="S18" s="73">
        <f>SectionB!Z30</f>
      </c>
      <c r="T18" s="73">
        <f>SectionB!AA30</f>
      </c>
      <c r="U18" s="73">
        <f>SectionB!AJ30</f>
      </c>
      <c r="V18" s="73">
        <f>SectionB!AK30</f>
      </c>
      <c r="W18" s="73">
        <f>SectionB!AL30</f>
      </c>
      <c r="X18" s="73">
        <f>SectionB!AM30</f>
      </c>
      <c r="Y18" s="73">
        <f>SectionB!AN30</f>
      </c>
      <c r="Z18" s="73">
        <f>SectionB!AO30</f>
      </c>
      <c r="AA18" s="174"/>
      <c r="AB18" s="73">
        <f t="shared" ref="AB18:AG18" si="69">IF(AO18=0, 0,  AI18/AO18)</f>
        <v>0</v>
      </c>
      <c r="AC18" s="73">
        <f t="shared" si="69"/>
        <v>0</v>
      </c>
      <c r="AD18" s="73">
        <f t="shared" si="69"/>
        <v>0</v>
      </c>
      <c r="AE18" s="73">
        <f t="shared" si="69"/>
        <v>0</v>
      </c>
      <c r="AF18" s="73">
        <f t="shared" si="69"/>
        <v>0</v>
      </c>
      <c r="AG18" s="73">
        <f t="shared" si="69"/>
        <v>0</v>
      </c>
      <c r="AH18" s="174"/>
      <c r="AI18" s="73">
        <f t="shared" ref="AI18:AN18" si="70">SUM(B18,O18,AV18,BB18)</f>
        <v>0</v>
      </c>
      <c r="AJ18" s="73">
        <f t="shared" si="70"/>
        <v>0</v>
      </c>
      <c r="AK18" s="73">
        <f t="shared" si="70"/>
        <v>0</v>
      </c>
      <c r="AL18" s="73">
        <f t="shared" si="70"/>
        <v>0</v>
      </c>
      <c r="AM18" s="73">
        <f t="shared" si="70"/>
        <v>0</v>
      </c>
      <c r="AN18" s="73">
        <f t="shared" si="70"/>
        <v>0</v>
      </c>
      <c r="AO18" s="73">
        <f t="shared" ref="AO18:AT18" si="71">SUM(H18,U18,AV$4,BB$4)</f>
        <v>0</v>
      </c>
      <c r="AP18" s="73">
        <f t="shared" si="71"/>
        <v>0</v>
      </c>
      <c r="AQ18" s="73">
        <f t="shared" si="71"/>
        <v>0</v>
      </c>
      <c r="AR18" s="73">
        <f t="shared" si="71"/>
        <v>0</v>
      </c>
      <c r="AS18" s="73">
        <f t="shared" si="71"/>
        <v>0</v>
      </c>
      <c r="AT18" s="73">
        <f t="shared" si="71"/>
        <v>0</v>
      </c>
      <c r="AU18" s="174"/>
      <c r="AV18" s="73">
        <f>CT!T45</f>
      </c>
      <c r="AW18" s="73">
        <f>CT!U45</f>
      </c>
      <c r="AX18" s="73">
        <f>CT!V45</f>
      </c>
      <c r="AY18" s="73">
        <f>CT!W45</f>
      </c>
      <c r="AZ18" s="73">
        <f>CT!X45</f>
      </c>
      <c r="BA18" s="73">
        <f>CT!Y45</f>
      </c>
      <c r="BB18" s="73">
        <f>Attn_Assign!U45</f>
      </c>
      <c r="BC18" s="73">
        <f>Attn_Assign!V45</f>
      </c>
      <c r="BD18" s="73">
        <f>Attn_Assign!W45</f>
      </c>
      <c r="BE18" s="73">
        <f>Attn_Assign!X45</f>
      </c>
      <c r="BF18" s="73">
        <f>Attn_Assign!Y45</f>
      </c>
      <c r="BG18" s="73">
        <f>Attn_Assign!Z45</f>
      </c>
      <c r="BH18" s="4"/>
      <c r="BI18" s="73">
        <f>Attn_Assign!B45</f>
      </c>
      <c r="BJ18" s="73">
        <f t="shared" si="5"/>
        <v>0</v>
      </c>
      <c r="BK18" s="73" t="str">
        <f t="shared" si="6"/>
        <v>F</v>
      </c>
      <c r="BL18" s="4"/>
      <c r="BM18" s="4">
        <v>239</v>
      </c>
      <c r="BN18" s="4" t="s">
        <v>137</v>
      </c>
      <c r="BO18" s="174"/>
      <c r="BP18" s="73">
        <f>SUM(AI18,LabActivity!AD45)</f>
        <v>0</v>
      </c>
      <c r="BQ18" s="73">
        <f>SUM(AJ18,LabActivity!AE45)</f>
        <v>0</v>
      </c>
      <c r="BR18" s="73">
        <f>SUM(AK18,LabActivity!AF45)</f>
        <v>0</v>
      </c>
      <c r="BS18" s="73">
        <f>SUM(AL18,LabActivity!AG45)</f>
        <v>0</v>
      </c>
      <c r="BT18" s="73">
        <f>SUM(AM18,LabActivity!AH45)</f>
        <v>0</v>
      </c>
      <c r="BU18" s="73">
        <f>SUM(AN18,LabActivity!AI45)</f>
        <v>0</v>
      </c>
      <c r="BV18" s="73">
        <f t="shared" ref="BV18:CA18" si="72">SUM(AO18,BV$4)</f>
        <v>0</v>
      </c>
      <c r="BW18" s="73">
        <f t="shared" si="72"/>
        <v>0</v>
      </c>
      <c r="BX18" s="73">
        <f t="shared" si="72"/>
        <v>0</v>
      </c>
      <c r="BY18" s="73">
        <f t="shared" si="72"/>
        <v>0</v>
      </c>
      <c r="BZ18" s="73">
        <f t="shared" si="72"/>
        <v>0</v>
      </c>
      <c r="CA18" s="73">
        <f t="shared" si="72"/>
        <v>0</v>
      </c>
      <c r="CB18" s="174"/>
      <c r="CC18" s="73">
        <f t="shared" ref="CC18:CH18" si="73">IFERROR( BP18/BV18,0)</f>
        <v>0</v>
      </c>
      <c r="CD18" s="73">
        <f t="shared" si="73"/>
        <v>0</v>
      </c>
      <c r="CE18" s="73">
        <f t="shared" si="73"/>
        <v>0</v>
      </c>
      <c r="CF18" s="73">
        <f t="shared" si="73"/>
        <v>0</v>
      </c>
      <c r="CG18" s="73">
        <f t="shared" si="73"/>
        <v>0</v>
      </c>
      <c r="CH18" s="73">
        <f t="shared" si="73"/>
        <v>0</v>
      </c>
    </row>
    <row r="19" ht="14.25" customHeight="1" spans="1:86" x14ac:dyDescent="0.25">
      <c r="A19" s="68">
        <f>IF(ISBLANK(CT!A46),"",CT!A46)</f>
      </c>
      <c r="B19" s="73">
        <f>SectionA!V31</f>
      </c>
      <c r="C19" s="73">
        <f>SectionA!W31</f>
      </c>
      <c r="D19" s="73">
        <f>SectionA!X31</f>
      </c>
      <c r="E19" s="73">
        <f>SectionA!Y31</f>
      </c>
      <c r="F19" s="73">
        <f>SectionA!Z31</f>
      </c>
      <c r="G19" s="73">
        <f>SectionA!AA31</f>
      </c>
      <c r="H19" s="73">
        <f>SectionA!AJ31</f>
      </c>
      <c r="I19" s="73">
        <f>SectionA!AK31</f>
      </c>
      <c r="J19" s="73">
        <f>SectionA!AL31</f>
      </c>
      <c r="K19" s="73">
        <f>SectionA!AM31</f>
      </c>
      <c r="L19" s="73">
        <f>SectionA!AN31</f>
      </c>
      <c r="M19" s="73">
        <f>SectionA!AO31</f>
      </c>
      <c r="N19" s="174"/>
      <c r="O19" s="73">
        <f>SectionB!V31</f>
      </c>
      <c r="P19" s="73">
        <f>SectionB!W31</f>
      </c>
      <c r="Q19" s="73">
        <f>SectionB!X31</f>
      </c>
      <c r="R19" s="73">
        <f>SectionB!Y31</f>
      </c>
      <c r="S19" s="73">
        <f>SectionB!Z31</f>
      </c>
      <c r="T19" s="73">
        <f>SectionB!AA31</f>
      </c>
      <c r="U19" s="73">
        <f>SectionB!AJ31</f>
      </c>
      <c r="V19" s="73">
        <f>SectionB!AK31</f>
      </c>
      <c r="W19" s="73">
        <f>SectionB!AL31</f>
      </c>
      <c r="X19" s="73">
        <f>SectionB!AM31</f>
      </c>
      <c r="Y19" s="73">
        <f>SectionB!AN31</f>
      </c>
      <c r="Z19" s="73">
        <f>SectionB!AO31</f>
      </c>
      <c r="AA19" s="174"/>
      <c r="AB19" s="73">
        <f t="shared" ref="AB19:AG19" si="74">IF(AO19=0, 0,  AI19/AO19)</f>
        <v>0</v>
      </c>
      <c r="AC19" s="73">
        <f t="shared" si="74"/>
        <v>0</v>
      </c>
      <c r="AD19" s="73">
        <f t="shared" si="74"/>
        <v>0</v>
      </c>
      <c r="AE19" s="73">
        <f t="shared" si="74"/>
        <v>0</v>
      </c>
      <c r="AF19" s="73">
        <f t="shared" si="74"/>
        <v>0</v>
      </c>
      <c r="AG19" s="73">
        <f t="shared" si="74"/>
        <v>0</v>
      </c>
      <c r="AH19" s="174"/>
      <c r="AI19" s="73">
        <f t="shared" ref="AI19:AN19" si="75">SUM(B19,O19,AV19,BB19)</f>
        <v>0</v>
      </c>
      <c r="AJ19" s="73">
        <f t="shared" si="75"/>
        <v>0</v>
      </c>
      <c r="AK19" s="73">
        <f t="shared" si="75"/>
        <v>0</v>
      </c>
      <c r="AL19" s="73">
        <f t="shared" si="75"/>
        <v>0</v>
      </c>
      <c r="AM19" s="73">
        <f t="shared" si="75"/>
        <v>0</v>
      </c>
      <c r="AN19" s="73">
        <f t="shared" si="75"/>
        <v>0</v>
      </c>
      <c r="AO19" s="73">
        <f t="shared" ref="AO19:AT19" si="76">SUM(H19,U19,AV$4,BB$4)</f>
        <v>0</v>
      </c>
      <c r="AP19" s="73">
        <f t="shared" si="76"/>
        <v>0</v>
      </c>
      <c r="AQ19" s="73">
        <f t="shared" si="76"/>
        <v>0</v>
      </c>
      <c r="AR19" s="73">
        <f t="shared" si="76"/>
        <v>0</v>
      </c>
      <c r="AS19" s="73">
        <f t="shared" si="76"/>
        <v>0</v>
      </c>
      <c r="AT19" s="73">
        <f t="shared" si="76"/>
        <v>0</v>
      </c>
      <c r="AU19" s="174"/>
      <c r="AV19" s="73">
        <f>CT!T46</f>
      </c>
      <c r="AW19" s="73">
        <f>CT!U46</f>
      </c>
      <c r="AX19" s="73">
        <f>CT!V46</f>
      </c>
      <c r="AY19" s="73">
        <f>CT!W46</f>
      </c>
      <c r="AZ19" s="73">
        <f>CT!X46</f>
      </c>
      <c r="BA19" s="73">
        <f>CT!Y46</f>
      </c>
      <c r="BB19" s="73">
        <f>Attn_Assign!U46</f>
      </c>
      <c r="BC19" s="73">
        <f>Attn_Assign!V46</f>
      </c>
      <c r="BD19" s="73">
        <f>Attn_Assign!W46</f>
      </c>
      <c r="BE19" s="73">
        <f>Attn_Assign!X46</f>
      </c>
      <c r="BF19" s="73">
        <f>Attn_Assign!Y46</f>
      </c>
      <c r="BG19" s="73">
        <f>Attn_Assign!Z46</f>
      </c>
      <c r="BH19" s="4"/>
      <c r="BI19" s="73">
        <f>Attn_Assign!B46</f>
      </c>
      <c r="BJ19" s="73">
        <f t="shared" si="5"/>
        <v>0</v>
      </c>
      <c r="BK19" s="73" t="str">
        <f t="shared" si="6"/>
        <v>F</v>
      </c>
      <c r="BL19" s="4"/>
      <c r="BM19" s="4">
        <v>300</v>
      </c>
      <c r="BN19" s="4" t="s">
        <v>137</v>
      </c>
      <c r="BO19" s="174"/>
      <c r="BP19" s="73">
        <f>SUM(AI19,LabActivity!AD46)</f>
        <v>0</v>
      </c>
      <c r="BQ19" s="73">
        <f>SUM(AJ19,LabActivity!AE46)</f>
        <v>0</v>
      </c>
      <c r="BR19" s="73">
        <f>SUM(AK19,LabActivity!AF46)</f>
        <v>0</v>
      </c>
      <c r="BS19" s="73">
        <f>SUM(AL19,LabActivity!AG46)</f>
        <v>0</v>
      </c>
      <c r="BT19" s="73">
        <f>SUM(AM19,LabActivity!AH46)</f>
        <v>0</v>
      </c>
      <c r="BU19" s="73">
        <f>SUM(AN19,LabActivity!AI46)</f>
        <v>0</v>
      </c>
      <c r="BV19" s="73">
        <f t="shared" ref="BV19:CA19" si="77">SUM(AO19,BV$4)</f>
        <v>0</v>
      </c>
      <c r="BW19" s="73">
        <f t="shared" si="77"/>
        <v>0</v>
      </c>
      <c r="BX19" s="73">
        <f t="shared" si="77"/>
        <v>0</v>
      </c>
      <c r="BY19" s="73">
        <f t="shared" si="77"/>
        <v>0</v>
      </c>
      <c r="BZ19" s="73">
        <f t="shared" si="77"/>
        <v>0</v>
      </c>
      <c r="CA19" s="73">
        <f t="shared" si="77"/>
        <v>0</v>
      </c>
      <c r="CB19" s="174"/>
      <c r="CC19" s="73">
        <f t="shared" ref="CC19:CH19" si="78">IFERROR( BP19/BV19,0)</f>
        <v>0</v>
      </c>
      <c r="CD19" s="73">
        <f t="shared" si="78"/>
        <v>0</v>
      </c>
      <c r="CE19" s="73">
        <f t="shared" si="78"/>
        <v>0</v>
      </c>
      <c r="CF19" s="73">
        <f t="shared" si="78"/>
        <v>0</v>
      </c>
      <c r="CG19" s="73">
        <f t="shared" si="78"/>
        <v>0</v>
      </c>
      <c r="CH19" s="73">
        <f t="shared" si="78"/>
        <v>0</v>
      </c>
    </row>
    <row r="20" ht="14.25" customHeight="1" spans="1:86" x14ac:dyDescent="0.25">
      <c r="A20" s="68">
        <f>IF(ISBLANK(CT!A47),"",CT!A47)</f>
      </c>
      <c r="B20" s="73">
        <f>SectionA!V32</f>
      </c>
      <c r="C20" s="73">
        <f>SectionA!W32</f>
      </c>
      <c r="D20" s="73">
        <f>SectionA!X32</f>
      </c>
      <c r="E20" s="73">
        <f>SectionA!Y32</f>
      </c>
      <c r="F20" s="73">
        <f>SectionA!Z32</f>
      </c>
      <c r="G20" s="73">
        <f>SectionA!AA32</f>
      </c>
      <c r="H20" s="73">
        <f>SectionA!AJ32</f>
      </c>
      <c r="I20" s="73">
        <f>SectionA!AK32</f>
      </c>
      <c r="J20" s="73">
        <f>SectionA!AL32</f>
      </c>
      <c r="K20" s="73">
        <f>SectionA!AM32</f>
      </c>
      <c r="L20" s="73">
        <f>SectionA!AN32</f>
      </c>
      <c r="M20" s="73">
        <f>SectionA!AO32</f>
      </c>
      <c r="N20" s="174"/>
      <c r="O20" s="73">
        <f>SectionB!V32</f>
      </c>
      <c r="P20" s="73">
        <f>SectionB!W32</f>
      </c>
      <c r="Q20" s="73">
        <f>SectionB!X32</f>
      </c>
      <c r="R20" s="73">
        <f>SectionB!Y32</f>
      </c>
      <c r="S20" s="73">
        <f>SectionB!Z32</f>
      </c>
      <c r="T20" s="73">
        <f>SectionB!AA32</f>
      </c>
      <c r="U20" s="73">
        <f>SectionB!AJ32</f>
      </c>
      <c r="V20" s="73">
        <f>SectionB!AK32</f>
      </c>
      <c r="W20" s="73">
        <f>SectionB!AL32</f>
      </c>
      <c r="X20" s="73">
        <f>SectionB!AM32</f>
      </c>
      <c r="Y20" s="73">
        <f>SectionB!AN32</f>
      </c>
      <c r="Z20" s="73">
        <f>SectionB!AO32</f>
      </c>
      <c r="AA20" s="174"/>
      <c r="AB20" s="73">
        <f t="shared" ref="AB20:AG20" si="79">IF(AO20=0, 0,  AI20/AO20)</f>
        <v>0</v>
      </c>
      <c r="AC20" s="73">
        <f t="shared" si="79"/>
        <v>0</v>
      </c>
      <c r="AD20" s="73">
        <f t="shared" si="79"/>
        <v>0</v>
      </c>
      <c r="AE20" s="73">
        <f t="shared" si="79"/>
        <v>0</v>
      </c>
      <c r="AF20" s="73">
        <f t="shared" si="79"/>
        <v>0</v>
      </c>
      <c r="AG20" s="73">
        <f t="shared" si="79"/>
        <v>0</v>
      </c>
      <c r="AH20" s="174"/>
      <c r="AI20" s="73">
        <f t="shared" ref="AI20:AN20" si="80">SUM(B20,O20,AV20,BB20)</f>
        <v>0</v>
      </c>
      <c r="AJ20" s="73">
        <f t="shared" si="80"/>
        <v>0</v>
      </c>
      <c r="AK20" s="73">
        <f t="shared" si="80"/>
        <v>0</v>
      </c>
      <c r="AL20" s="73">
        <f t="shared" si="80"/>
        <v>0</v>
      </c>
      <c r="AM20" s="73">
        <f t="shared" si="80"/>
        <v>0</v>
      </c>
      <c r="AN20" s="73">
        <f t="shared" si="80"/>
        <v>0</v>
      </c>
      <c r="AO20" s="73">
        <f t="shared" ref="AO20:AT20" si="81">SUM(H20,U20,AV$4,BB$4)</f>
        <v>0</v>
      </c>
      <c r="AP20" s="73">
        <f t="shared" si="81"/>
        <v>0</v>
      </c>
      <c r="AQ20" s="73">
        <f t="shared" si="81"/>
        <v>0</v>
      </c>
      <c r="AR20" s="73">
        <f t="shared" si="81"/>
        <v>0</v>
      </c>
      <c r="AS20" s="73">
        <f t="shared" si="81"/>
        <v>0</v>
      </c>
      <c r="AT20" s="73">
        <f t="shared" si="81"/>
        <v>0</v>
      </c>
      <c r="AU20" s="174"/>
      <c r="AV20" s="73">
        <f>CT!T47</f>
      </c>
      <c r="AW20" s="73">
        <f>CT!U47</f>
      </c>
      <c r="AX20" s="73">
        <f>CT!V47</f>
      </c>
      <c r="AY20" s="73">
        <f>CT!W47</f>
      </c>
      <c r="AZ20" s="73">
        <f>CT!X47</f>
      </c>
      <c r="BA20" s="73">
        <f>CT!Y47</f>
      </c>
      <c r="BB20" s="73">
        <f>Attn_Assign!U47</f>
      </c>
      <c r="BC20" s="73">
        <f>Attn_Assign!V47</f>
      </c>
      <c r="BD20" s="73">
        <f>Attn_Assign!W47</f>
      </c>
      <c r="BE20" s="73">
        <f>Attn_Assign!X47</f>
      </c>
      <c r="BF20" s="73">
        <f>Attn_Assign!Y47</f>
      </c>
      <c r="BG20" s="73">
        <f>Attn_Assign!Z47</f>
      </c>
      <c r="BH20" s="4"/>
      <c r="BI20" s="73">
        <f>Attn_Assign!B47</f>
      </c>
      <c r="BJ20" s="73">
        <f t="shared" si="5"/>
        <v>0</v>
      </c>
      <c r="BK20" s="73" t="str">
        <f t="shared" si="6"/>
        <v>F</v>
      </c>
      <c r="BL20" s="4"/>
      <c r="BM20" s="4"/>
      <c r="BN20" s="4"/>
      <c r="BO20" s="174"/>
      <c r="BP20" s="73">
        <f>SUM(AI20,LabActivity!AD47)</f>
        <v>0</v>
      </c>
      <c r="BQ20" s="73">
        <f>SUM(AJ20,LabActivity!AE47)</f>
        <v>0</v>
      </c>
      <c r="BR20" s="73">
        <f>SUM(AK20,LabActivity!AF47)</f>
        <v>0</v>
      </c>
      <c r="BS20" s="73">
        <f>SUM(AL20,LabActivity!AG47)</f>
        <v>0</v>
      </c>
      <c r="BT20" s="73">
        <f>SUM(AM20,LabActivity!AH47)</f>
        <v>0</v>
      </c>
      <c r="BU20" s="73">
        <f>SUM(AN20,LabActivity!AI47)</f>
        <v>0</v>
      </c>
      <c r="BV20" s="73">
        <f t="shared" ref="BV20:CA20" si="82">SUM(AO20,BV$4)</f>
        <v>0</v>
      </c>
      <c r="BW20" s="73">
        <f t="shared" si="82"/>
        <v>0</v>
      </c>
      <c r="BX20" s="73">
        <f t="shared" si="82"/>
        <v>0</v>
      </c>
      <c r="BY20" s="73">
        <f t="shared" si="82"/>
        <v>0</v>
      </c>
      <c r="BZ20" s="73">
        <f t="shared" si="82"/>
        <v>0</v>
      </c>
      <c r="CA20" s="73">
        <f t="shared" si="82"/>
        <v>0</v>
      </c>
      <c r="CB20" s="174"/>
      <c r="CC20" s="73">
        <f t="shared" ref="CC20:CH20" si="83">IFERROR( BP20/BV20,0)</f>
        <v>0</v>
      </c>
      <c r="CD20" s="73">
        <f t="shared" si="83"/>
        <v>0</v>
      </c>
      <c r="CE20" s="73">
        <f t="shared" si="83"/>
        <v>0</v>
      </c>
      <c r="CF20" s="73">
        <f t="shared" si="83"/>
        <v>0</v>
      </c>
      <c r="CG20" s="73">
        <f t="shared" si="83"/>
        <v>0</v>
      </c>
      <c r="CH20" s="73">
        <f t="shared" si="83"/>
        <v>0</v>
      </c>
    </row>
    <row r="21" ht="14.25" customHeight="1" spans="1:86" x14ac:dyDescent="0.25">
      <c r="A21" s="68">
        <f>IF(ISBLANK(CT!A48),"",CT!A48)</f>
      </c>
      <c r="B21" s="73">
        <f>SectionA!V33</f>
      </c>
      <c r="C21" s="73">
        <f>SectionA!W33</f>
      </c>
      <c r="D21" s="73">
        <f>SectionA!X33</f>
      </c>
      <c r="E21" s="73">
        <f>SectionA!Y33</f>
      </c>
      <c r="F21" s="73">
        <f>SectionA!Z33</f>
      </c>
      <c r="G21" s="73">
        <f>SectionA!AA33</f>
      </c>
      <c r="H21" s="73">
        <f>SectionA!AJ33</f>
      </c>
      <c r="I21" s="73">
        <f>SectionA!AK33</f>
      </c>
      <c r="J21" s="73">
        <f>SectionA!AL33</f>
      </c>
      <c r="K21" s="73">
        <f>SectionA!AM33</f>
      </c>
      <c r="L21" s="73">
        <f>SectionA!AN33</f>
      </c>
      <c r="M21" s="73">
        <f>SectionA!AO33</f>
      </c>
      <c r="N21" s="174"/>
      <c r="O21" s="73">
        <f>SectionB!V33</f>
      </c>
      <c r="P21" s="73">
        <f>SectionB!W33</f>
      </c>
      <c r="Q21" s="73">
        <f>SectionB!X33</f>
      </c>
      <c r="R21" s="73">
        <f>SectionB!Y33</f>
      </c>
      <c r="S21" s="73">
        <f>SectionB!Z33</f>
      </c>
      <c r="T21" s="73">
        <f>SectionB!AA33</f>
      </c>
      <c r="U21" s="73">
        <f>SectionB!AJ33</f>
      </c>
      <c r="V21" s="73">
        <f>SectionB!AK33</f>
      </c>
      <c r="W21" s="73">
        <f>SectionB!AL33</f>
      </c>
      <c r="X21" s="73">
        <f>SectionB!AM33</f>
      </c>
      <c r="Y21" s="73">
        <f>SectionB!AN33</f>
      </c>
      <c r="Z21" s="73">
        <f>SectionB!AO33</f>
      </c>
      <c r="AA21" s="174"/>
      <c r="AB21" s="73">
        <f t="shared" ref="AB21:AG21" si="84">IF(AO21=0, 0,  AI21/AO21)</f>
        <v>0</v>
      </c>
      <c r="AC21" s="73">
        <f t="shared" si="84"/>
        <v>0</v>
      </c>
      <c r="AD21" s="73">
        <f t="shared" si="84"/>
        <v>0</v>
      </c>
      <c r="AE21" s="73">
        <f t="shared" si="84"/>
        <v>0</v>
      </c>
      <c r="AF21" s="73">
        <f t="shared" si="84"/>
        <v>0</v>
      </c>
      <c r="AG21" s="73">
        <f t="shared" si="84"/>
        <v>0</v>
      </c>
      <c r="AH21" s="174"/>
      <c r="AI21" s="73">
        <f t="shared" ref="AI21:AN21" si="85">SUM(B21,O21,AV21,BB21)</f>
        <v>0</v>
      </c>
      <c r="AJ21" s="73">
        <f t="shared" si="85"/>
        <v>0</v>
      </c>
      <c r="AK21" s="73">
        <f t="shared" si="85"/>
        <v>0</v>
      </c>
      <c r="AL21" s="73">
        <f t="shared" si="85"/>
        <v>0</v>
      </c>
      <c r="AM21" s="73">
        <f t="shared" si="85"/>
        <v>0</v>
      </c>
      <c r="AN21" s="73">
        <f t="shared" si="85"/>
        <v>0</v>
      </c>
      <c r="AO21" s="73">
        <f t="shared" ref="AO21:AT21" si="86">SUM(H21,U21,AV$4,BB$4)</f>
        <v>0</v>
      </c>
      <c r="AP21" s="73">
        <f t="shared" si="86"/>
        <v>0</v>
      </c>
      <c r="AQ21" s="73">
        <f t="shared" si="86"/>
        <v>0</v>
      </c>
      <c r="AR21" s="73">
        <f t="shared" si="86"/>
        <v>0</v>
      </c>
      <c r="AS21" s="73">
        <f t="shared" si="86"/>
        <v>0</v>
      </c>
      <c r="AT21" s="73">
        <f t="shared" si="86"/>
        <v>0</v>
      </c>
      <c r="AU21" s="174"/>
      <c r="AV21" s="73">
        <f>CT!T48</f>
      </c>
      <c r="AW21" s="73">
        <f>CT!U48</f>
      </c>
      <c r="AX21" s="73">
        <f>CT!V48</f>
      </c>
      <c r="AY21" s="73">
        <f>CT!W48</f>
      </c>
      <c r="AZ21" s="73">
        <f>CT!X48</f>
      </c>
      <c r="BA21" s="73">
        <f>CT!Y48</f>
      </c>
      <c r="BB21" s="73">
        <f>Attn_Assign!U48</f>
      </c>
      <c r="BC21" s="73">
        <f>Attn_Assign!V48</f>
      </c>
      <c r="BD21" s="73">
        <f>Attn_Assign!W48</f>
      </c>
      <c r="BE21" s="73">
        <f>Attn_Assign!X48</f>
      </c>
      <c r="BF21" s="73">
        <f>Attn_Assign!Y48</f>
      </c>
      <c r="BG21" s="73">
        <f>Attn_Assign!Z48</f>
      </c>
      <c r="BH21" s="4"/>
      <c r="BI21" s="73">
        <f>Attn_Assign!B48</f>
      </c>
      <c r="BJ21" s="73">
        <f t="shared" si="5"/>
        <v>0</v>
      </c>
      <c r="BK21" s="73" t="str">
        <f t="shared" si="6"/>
        <v>F</v>
      </c>
      <c r="BL21" s="4"/>
      <c r="BM21" s="4"/>
      <c r="BN21" s="4"/>
      <c r="BO21" s="174"/>
      <c r="BP21" s="73">
        <f>SUM(AI21,LabActivity!AD48)</f>
        <v>0</v>
      </c>
      <c r="BQ21" s="73">
        <f>SUM(AJ21,LabActivity!AE48)</f>
        <v>0</v>
      </c>
      <c r="BR21" s="73">
        <f>SUM(AK21,LabActivity!AF48)</f>
        <v>0</v>
      </c>
      <c r="BS21" s="73">
        <f>SUM(AL21,LabActivity!AG48)</f>
        <v>0</v>
      </c>
      <c r="BT21" s="73">
        <f>SUM(AM21,LabActivity!AH48)</f>
        <v>0</v>
      </c>
      <c r="BU21" s="73">
        <f>SUM(AN21,LabActivity!AI48)</f>
        <v>0</v>
      </c>
      <c r="BV21" s="73">
        <f t="shared" ref="BV21:CA21" si="87">SUM(AO21,BV$4)</f>
        <v>0</v>
      </c>
      <c r="BW21" s="73">
        <f t="shared" si="87"/>
        <v>0</v>
      </c>
      <c r="BX21" s="73">
        <f t="shared" si="87"/>
        <v>0</v>
      </c>
      <c r="BY21" s="73">
        <f t="shared" si="87"/>
        <v>0</v>
      </c>
      <c r="BZ21" s="73">
        <f t="shared" si="87"/>
        <v>0</v>
      </c>
      <c r="CA21" s="73">
        <f t="shared" si="87"/>
        <v>0</v>
      </c>
      <c r="CB21" s="174"/>
      <c r="CC21" s="73">
        <f t="shared" ref="CC21:CH21" si="88">IFERROR( BP21/BV21,0)</f>
        <v>0</v>
      </c>
      <c r="CD21" s="73">
        <f t="shared" si="88"/>
        <v>0</v>
      </c>
      <c r="CE21" s="73">
        <f t="shared" si="88"/>
        <v>0</v>
      </c>
      <c r="CF21" s="73">
        <f t="shared" si="88"/>
        <v>0</v>
      </c>
      <c r="CG21" s="73">
        <f t="shared" si="88"/>
        <v>0</v>
      </c>
      <c r="CH21" s="73">
        <f t="shared" si="88"/>
        <v>0</v>
      </c>
    </row>
    <row r="22" ht="14.25" customHeight="1" spans="1:86" x14ac:dyDescent="0.25">
      <c r="A22" s="68">
        <f>IF(ISBLANK(CT!A49),"",CT!A49)</f>
      </c>
      <c r="B22" s="73">
        <f>SectionA!V34</f>
      </c>
      <c r="C22" s="73">
        <f>SectionA!W34</f>
      </c>
      <c r="D22" s="73">
        <f>SectionA!X34</f>
      </c>
      <c r="E22" s="73">
        <f>SectionA!Y34</f>
      </c>
      <c r="F22" s="73">
        <f>SectionA!Z34</f>
      </c>
      <c r="G22" s="73">
        <f>SectionA!AA34</f>
      </c>
      <c r="H22" s="73">
        <f>SectionA!AJ34</f>
      </c>
      <c r="I22" s="73">
        <f>SectionA!AK34</f>
      </c>
      <c r="J22" s="73">
        <f>SectionA!AL34</f>
      </c>
      <c r="K22" s="73">
        <f>SectionA!AM34</f>
      </c>
      <c r="L22" s="73">
        <f>SectionA!AN34</f>
      </c>
      <c r="M22" s="73">
        <f>SectionA!AO34</f>
      </c>
      <c r="N22" s="174"/>
      <c r="O22" s="73">
        <f>SectionB!V34</f>
      </c>
      <c r="P22" s="73">
        <f>SectionB!W34</f>
      </c>
      <c r="Q22" s="73">
        <f>SectionB!X34</f>
      </c>
      <c r="R22" s="73">
        <f>SectionB!Y34</f>
      </c>
      <c r="S22" s="73">
        <f>SectionB!Z34</f>
      </c>
      <c r="T22" s="73">
        <f>SectionB!AA34</f>
      </c>
      <c r="U22" s="73">
        <f>SectionB!AJ34</f>
      </c>
      <c r="V22" s="73">
        <f>SectionB!AK34</f>
      </c>
      <c r="W22" s="73">
        <f>SectionB!AL34</f>
      </c>
      <c r="X22" s="73">
        <f>SectionB!AM34</f>
      </c>
      <c r="Y22" s="73">
        <f>SectionB!AN34</f>
      </c>
      <c r="Z22" s="73">
        <f>SectionB!AO34</f>
      </c>
      <c r="AA22" s="174"/>
      <c r="AB22" s="73">
        <f t="shared" ref="AB22:AG22" si="89">IF(AO22=0, 0,  AI22/AO22)</f>
        <v>0</v>
      </c>
      <c r="AC22" s="73">
        <f t="shared" si="89"/>
        <v>0</v>
      </c>
      <c r="AD22" s="73">
        <f t="shared" si="89"/>
        <v>0</v>
      </c>
      <c r="AE22" s="73">
        <f t="shared" si="89"/>
        <v>0</v>
      </c>
      <c r="AF22" s="73">
        <f t="shared" si="89"/>
        <v>0</v>
      </c>
      <c r="AG22" s="73">
        <f t="shared" si="89"/>
        <v>0</v>
      </c>
      <c r="AH22" s="174"/>
      <c r="AI22" s="73">
        <f t="shared" ref="AI22:AN22" si="90">SUM(B22,O22,AV22,BB22)</f>
        <v>0</v>
      </c>
      <c r="AJ22" s="73">
        <f t="shared" si="90"/>
        <v>0</v>
      </c>
      <c r="AK22" s="73">
        <f t="shared" si="90"/>
        <v>0</v>
      </c>
      <c r="AL22" s="73">
        <f t="shared" si="90"/>
        <v>0</v>
      </c>
      <c r="AM22" s="73">
        <f t="shared" si="90"/>
        <v>0</v>
      </c>
      <c r="AN22" s="73">
        <f t="shared" si="90"/>
        <v>0</v>
      </c>
      <c r="AO22" s="73">
        <f t="shared" ref="AO22:AT22" si="91">SUM(H22,U22,AV$4,BB$4)</f>
        <v>0</v>
      </c>
      <c r="AP22" s="73">
        <f t="shared" si="91"/>
        <v>0</v>
      </c>
      <c r="AQ22" s="73">
        <f t="shared" si="91"/>
        <v>0</v>
      </c>
      <c r="AR22" s="73">
        <f t="shared" si="91"/>
        <v>0</v>
      </c>
      <c r="AS22" s="73">
        <f t="shared" si="91"/>
        <v>0</v>
      </c>
      <c r="AT22" s="73">
        <f t="shared" si="91"/>
        <v>0</v>
      </c>
      <c r="AU22" s="174"/>
      <c r="AV22" s="73">
        <f>CT!T49</f>
      </c>
      <c r="AW22" s="73">
        <f>CT!U49</f>
      </c>
      <c r="AX22" s="73">
        <f>CT!V49</f>
      </c>
      <c r="AY22" s="73">
        <f>CT!W49</f>
      </c>
      <c r="AZ22" s="73">
        <f>CT!X49</f>
      </c>
      <c r="BA22" s="73">
        <f>CT!Y49</f>
      </c>
      <c r="BB22" s="73">
        <f>Attn_Assign!U49</f>
      </c>
      <c r="BC22" s="73">
        <f>Attn_Assign!V49</f>
      </c>
      <c r="BD22" s="73">
        <f>Attn_Assign!W49</f>
      </c>
      <c r="BE22" s="73">
        <f>Attn_Assign!X49</f>
      </c>
      <c r="BF22" s="73">
        <f>Attn_Assign!Y49</f>
      </c>
      <c r="BG22" s="73">
        <f>Attn_Assign!Z49</f>
      </c>
      <c r="BH22" s="4"/>
      <c r="BI22" s="73">
        <f>Attn_Assign!B49</f>
      </c>
      <c r="BJ22" s="73">
        <f t="shared" si="5"/>
        <v>0</v>
      </c>
      <c r="BK22" s="73" t="str">
        <f t="shared" si="6"/>
        <v>F</v>
      </c>
      <c r="BL22" s="4"/>
      <c r="BM22" s="4"/>
      <c r="BN22" s="4"/>
      <c r="BO22" s="174"/>
      <c r="BP22" s="73">
        <f>SUM(AI22,LabActivity!AD49)</f>
        <v>0</v>
      </c>
      <c r="BQ22" s="73">
        <f>SUM(AJ22,LabActivity!AE49)</f>
        <v>0</v>
      </c>
      <c r="BR22" s="73">
        <f>SUM(AK22,LabActivity!AF49)</f>
        <v>0</v>
      </c>
      <c r="BS22" s="73">
        <f>SUM(AL22,LabActivity!AG49)</f>
        <v>0</v>
      </c>
      <c r="BT22" s="73">
        <f>SUM(AM22,LabActivity!AH49)</f>
        <v>0</v>
      </c>
      <c r="BU22" s="73">
        <f>SUM(AN22,LabActivity!AI49)</f>
        <v>0</v>
      </c>
      <c r="BV22" s="73">
        <f t="shared" ref="BV22:CA22" si="92">SUM(AO22,BV$4)</f>
        <v>0</v>
      </c>
      <c r="BW22" s="73">
        <f t="shared" si="92"/>
        <v>0</v>
      </c>
      <c r="BX22" s="73">
        <f t="shared" si="92"/>
        <v>0</v>
      </c>
      <c r="BY22" s="73">
        <f t="shared" si="92"/>
        <v>0</v>
      </c>
      <c r="BZ22" s="73">
        <f t="shared" si="92"/>
        <v>0</v>
      </c>
      <c r="CA22" s="73">
        <f t="shared" si="92"/>
        <v>0</v>
      </c>
      <c r="CB22" s="174"/>
      <c r="CC22" s="73">
        <f t="shared" ref="CC22:CH22" si="93">IFERROR( BP22/BV22,0)</f>
        <v>0</v>
      </c>
      <c r="CD22" s="73">
        <f t="shared" si="93"/>
        <v>0</v>
      </c>
      <c r="CE22" s="73">
        <f t="shared" si="93"/>
        <v>0</v>
      </c>
      <c r="CF22" s="73">
        <f t="shared" si="93"/>
        <v>0</v>
      </c>
      <c r="CG22" s="73">
        <f t="shared" si="93"/>
        <v>0</v>
      </c>
      <c r="CH22" s="73">
        <f t="shared" si="93"/>
        <v>0</v>
      </c>
    </row>
    <row r="23" ht="14.25" customHeight="1" spans="1:86" x14ac:dyDescent="0.25">
      <c r="A23" s="68">
        <f>IF(ISBLANK(CT!A50),"",CT!A50)</f>
      </c>
      <c r="B23" s="73">
        <f>SectionA!V35</f>
      </c>
      <c r="C23" s="73">
        <f>SectionA!W35</f>
      </c>
      <c r="D23" s="73">
        <f>SectionA!X35</f>
      </c>
      <c r="E23" s="73">
        <f>SectionA!Y35</f>
      </c>
      <c r="F23" s="73">
        <f>SectionA!Z35</f>
      </c>
      <c r="G23" s="73">
        <f>SectionA!AA35</f>
      </c>
      <c r="H23" s="73">
        <f>SectionA!AJ35</f>
      </c>
      <c r="I23" s="73">
        <f>SectionA!AK35</f>
      </c>
      <c r="J23" s="73">
        <f>SectionA!AL35</f>
      </c>
      <c r="K23" s="73">
        <f>SectionA!AM35</f>
      </c>
      <c r="L23" s="73">
        <f>SectionA!AN35</f>
      </c>
      <c r="M23" s="73">
        <f>SectionA!AO35</f>
      </c>
      <c r="N23" s="174"/>
      <c r="O23" s="73">
        <f>SectionB!V35</f>
      </c>
      <c r="P23" s="73">
        <f>SectionB!W35</f>
      </c>
      <c r="Q23" s="73">
        <f>SectionB!X35</f>
      </c>
      <c r="R23" s="73">
        <f>SectionB!Y35</f>
      </c>
      <c r="S23" s="73">
        <f>SectionB!Z35</f>
      </c>
      <c r="T23" s="73">
        <f>SectionB!AA35</f>
      </c>
      <c r="U23" s="73">
        <f>SectionB!AJ35</f>
      </c>
      <c r="V23" s="73">
        <f>SectionB!AK35</f>
      </c>
      <c r="W23" s="73">
        <f>SectionB!AL35</f>
      </c>
      <c r="X23" s="73">
        <f>SectionB!AM35</f>
      </c>
      <c r="Y23" s="73">
        <f>SectionB!AN35</f>
      </c>
      <c r="Z23" s="73">
        <f>SectionB!AO35</f>
      </c>
      <c r="AA23" s="174"/>
      <c r="AB23" s="73">
        <f t="shared" ref="AB23:AG23" si="94">IF(AO23=0, 0,  AI23/AO23)</f>
        <v>0</v>
      </c>
      <c r="AC23" s="73">
        <f t="shared" si="94"/>
        <v>0</v>
      </c>
      <c r="AD23" s="73">
        <f t="shared" si="94"/>
        <v>0</v>
      </c>
      <c r="AE23" s="73">
        <f t="shared" si="94"/>
        <v>0</v>
      </c>
      <c r="AF23" s="73">
        <f t="shared" si="94"/>
        <v>0</v>
      </c>
      <c r="AG23" s="73">
        <f t="shared" si="94"/>
        <v>0</v>
      </c>
      <c r="AH23" s="174"/>
      <c r="AI23" s="73">
        <f t="shared" ref="AI23:AN23" si="95">SUM(B23,O23,AV23,BB23)</f>
        <v>0</v>
      </c>
      <c r="AJ23" s="73">
        <f t="shared" si="95"/>
        <v>0</v>
      </c>
      <c r="AK23" s="73">
        <f t="shared" si="95"/>
        <v>0</v>
      </c>
      <c r="AL23" s="73">
        <f t="shared" si="95"/>
        <v>0</v>
      </c>
      <c r="AM23" s="73">
        <f t="shared" si="95"/>
        <v>0</v>
      </c>
      <c r="AN23" s="73">
        <f t="shared" si="95"/>
        <v>0</v>
      </c>
      <c r="AO23" s="73">
        <f t="shared" ref="AO23:AT23" si="96">SUM(H23,U23,AV$4,BB$4)</f>
        <v>0</v>
      </c>
      <c r="AP23" s="73">
        <f t="shared" si="96"/>
        <v>0</v>
      </c>
      <c r="AQ23" s="73">
        <f t="shared" si="96"/>
        <v>0</v>
      </c>
      <c r="AR23" s="73">
        <f t="shared" si="96"/>
        <v>0</v>
      </c>
      <c r="AS23" s="73">
        <f t="shared" si="96"/>
        <v>0</v>
      </c>
      <c r="AT23" s="73">
        <f t="shared" si="96"/>
        <v>0</v>
      </c>
      <c r="AU23" s="174"/>
      <c r="AV23" s="73">
        <f>CT!T50</f>
      </c>
      <c r="AW23" s="73">
        <f>CT!U50</f>
      </c>
      <c r="AX23" s="73">
        <f>CT!V50</f>
      </c>
      <c r="AY23" s="73">
        <f>CT!W50</f>
      </c>
      <c r="AZ23" s="73">
        <f>CT!X50</f>
      </c>
      <c r="BA23" s="73">
        <f>CT!Y50</f>
      </c>
      <c r="BB23" s="73">
        <f>Attn_Assign!U50</f>
      </c>
      <c r="BC23" s="73">
        <f>Attn_Assign!V50</f>
      </c>
      <c r="BD23" s="73">
        <f>Attn_Assign!W50</f>
      </c>
      <c r="BE23" s="73">
        <f>Attn_Assign!X50</f>
      </c>
      <c r="BF23" s="73">
        <f>Attn_Assign!Y50</f>
      </c>
      <c r="BG23" s="73">
        <f>Attn_Assign!Z50</f>
      </c>
      <c r="BH23" s="4"/>
      <c r="BI23" s="73">
        <f>Attn_Assign!B50</f>
      </c>
      <c r="BJ23" s="73">
        <f t="shared" si="5"/>
        <v>0</v>
      </c>
      <c r="BK23" s="73" t="str">
        <f t="shared" si="6"/>
        <v>F</v>
      </c>
      <c r="BL23" s="4"/>
      <c r="BM23" s="4"/>
      <c r="BN23" s="4"/>
      <c r="BO23" s="174"/>
      <c r="BP23" s="73">
        <f>SUM(AI23,LabActivity!AD50)</f>
        <v>0</v>
      </c>
      <c r="BQ23" s="73">
        <f>SUM(AJ23,LabActivity!AE50)</f>
        <v>0</v>
      </c>
      <c r="BR23" s="73">
        <f>SUM(AK23,LabActivity!AF50)</f>
        <v>0</v>
      </c>
      <c r="BS23" s="73">
        <f>SUM(AL23,LabActivity!AG50)</f>
        <v>0</v>
      </c>
      <c r="BT23" s="73">
        <f>SUM(AM23,LabActivity!AH50)</f>
        <v>0</v>
      </c>
      <c r="BU23" s="73">
        <f>SUM(AN23,LabActivity!AI50)</f>
        <v>0</v>
      </c>
      <c r="BV23" s="73">
        <f t="shared" ref="BV23:CA23" si="97">SUM(AO23,BV$4)</f>
        <v>0</v>
      </c>
      <c r="BW23" s="73">
        <f t="shared" si="97"/>
        <v>0</v>
      </c>
      <c r="BX23" s="73">
        <f t="shared" si="97"/>
        <v>0</v>
      </c>
      <c r="BY23" s="73">
        <f t="shared" si="97"/>
        <v>0</v>
      </c>
      <c r="BZ23" s="73">
        <f t="shared" si="97"/>
        <v>0</v>
      </c>
      <c r="CA23" s="73">
        <f t="shared" si="97"/>
        <v>0</v>
      </c>
      <c r="CB23" s="174"/>
      <c r="CC23" s="73">
        <f t="shared" ref="CC23:CH23" si="98">IFERROR( BP23/BV23,0)</f>
        <v>0</v>
      </c>
      <c r="CD23" s="73">
        <f t="shared" si="98"/>
        <v>0</v>
      </c>
      <c r="CE23" s="73">
        <f t="shared" si="98"/>
        <v>0</v>
      </c>
      <c r="CF23" s="73">
        <f t="shared" si="98"/>
        <v>0</v>
      </c>
      <c r="CG23" s="73">
        <f t="shared" si="98"/>
        <v>0</v>
      </c>
      <c r="CH23" s="73">
        <f t="shared" si="98"/>
        <v>0</v>
      </c>
    </row>
    <row r="24" ht="14.25" customHeight="1" spans="1:86" x14ac:dyDescent="0.25">
      <c r="A24" s="68">
        <f>IF(ISBLANK(CT!A51),"",CT!A51)</f>
      </c>
      <c r="B24" s="73">
        <f>SectionA!V36</f>
      </c>
      <c r="C24" s="73">
        <f>SectionA!W36</f>
      </c>
      <c r="D24" s="73">
        <f>SectionA!X36</f>
      </c>
      <c r="E24" s="73">
        <f>SectionA!Y36</f>
      </c>
      <c r="F24" s="73">
        <f>SectionA!Z36</f>
      </c>
      <c r="G24" s="73">
        <f>SectionA!AA36</f>
      </c>
      <c r="H24" s="73">
        <f>SectionA!AJ36</f>
      </c>
      <c r="I24" s="73">
        <f>SectionA!AK36</f>
      </c>
      <c r="J24" s="73">
        <f>SectionA!AL36</f>
      </c>
      <c r="K24" s="73">
        <f>SectionA!AM36</f>
      </c>
      <c r="L24" s="73">
        <f>SectionA!AN36</f>
      </c>
      <c r="M24" s="73">
        <f>SectionA!AO36</f>
      </c>
      <c r="N24" s="174"/>
      <c r="O24" s="73">
        <f>SectionB!V36</f>
      </c>
      <c r="P24" s="73">
        <f>SectionB!W36</f>
      </c>
      <c r="Q24" s="73">
        <f>SectionB!X36</f>
      </c>
      <c r="R24" s="73">
        <f>SectionB!Y36</f>
      </c>
      <c r="S24" s="73">
        <f>SectionB!Z36</f>
      </c>
      <c r="T24" s="73">
        <f>SectionB!AA36</f>
      </c>
      <c r="U24" s="73">
        <f>SectionB!AJ36</f>
      </c>
      <c r="V24" s="73">
        <f>SectionB!AK36</f>
      </c>
      <c r="W24" s="73">
        <f>SectionB!AL36</f>
      </c>
      <c r="X24" s="73">
        <f>SectionB!AM36</f>
      </c>
      <c r="Y24" s="73">
        <f>SectionB!AN36</f>
      </c>
      <c r="Z24" s="73">
        <f>SectionB!AO36</f>
      </c>
      <c r="AA24" s="174"/>
      <c r="AB24" s="73">
        <f t="shared" ref="AB24:AG24" si="99">IF(AO24=0, 0,  AI24/AO24)</f>
        <v>0</v>
      </c>
      <c r="AC24" s="73">
        <f t="shared" si="99"/>
        <v>0</v>
      </c>
      <c r="AD24" s="73">
        <f t="shared" si="99"/>
        <v>0</v>
      </c>
      <c r="AE24" s="73">
        <f t="shared" si="99"/>
        <v>0</v>
      </c>
      <c r="AF24" s="73">
        <f t="shared" si="99"/>
        <v>0</v>
      </c>
      <c r="AG24" s="73">
        <f t="shared" si="99"/>
        <v>0</v>
      </c>
      <c r="AH24" s="174"/>
      <c r="AI24" s="73">
        <f t="shared" ref="AI24:AN24" si="100">SUM(B24,O24,AV24,BB24)</f>
        <v>0</v>
      </c>
      <c r="AJ24" s="73">
        <f t="shared" si="100"/>
        <v>0</v>
      </c>
      <c r="AK24" s="73">
        <f t="shared" si="100"/>
        <v>0</v>
      </c>
      <c r="AL24" s="73">
        <f t="shared" si="100"/>
        <v>0</v>
      </c>
      <c r="AM24" s="73">
        <f t="shared" si="100"/>
        <v>0</v>
      </c>
      <c r="AN24" s="73">
        <f t="shared" si="100"/>
        <v>0</v>
      </c>
      <c r="AO24" s="73">
        <f t="shared" ref="AO24:AT24" si="101">SUM(H24,U24,AV$4,BB$4)</f>
        <v>0</v>
      </c>
      <c r="AP24" s="73">
        <f t="shared" si="101"/>
        <v>0</v>
      </c>
      <c r="AQ24" s="73">
        <f t="shared" si="101"/>
        <v>0</v>
      </c>
      <c r="AR24" s="73">
        <f t="shared" si="101"/>
        <v>0</v>
      </c>
      <c r="AS24" s="73">
        <f t="shared" si="101"/>
        <v>0</v>
      </c>
      <c r="AT24" s="73">
        <f t="shared" si="101"/>
        <v>0</v>
      </c>
      <c r="AU24" s="174"/>
      <c r="AV24" s="73">
        <f>CT!T51</f>
      </c>
      <c r="AW24" s="73">
        <f>CT!U51</f>
      </c>
      <c r="AX24" s="73">
        <f>CT!V51</f>
      </c>
      <c r="AY24" s="73">
        <f>CT!W51</f>
      </c>
      <c r="AZ24" s="73">
        <f>CT!X51</f>
      </c>
      <c r="BA24" s="73">
        <f>CT!Y51</f>
      </c>
      <c r="BB24" s="73">
        <f>Attn_Assign!U51</f>
      </c>
      <c r="BC24" s="73">
        <f>Attn_Assign!V51</f>
      </c>
      <c r="BD24" s="73">
        <f>Attn_Assign!W51</f>
      </c>
      <c r="BE24" s="73">
        <f>Attn_Assign!X51</f>
      </c>
      <c r="BF24" s="73">
        <f>Attn_Assign!Y51</f>
      </c>
      <c r="BG24" s="73">
        <f>Attn_Assign!Z51</f>
      </c>
      <c r="BH24" s="4"/>
      <c r="BI24" s="73">
        <f>Attn_Assign!B51</f>
      </c>
      <c r="BJ24" s="73">
        <f t="shared" si="5"/>
        <v>0</v>
      </c>
      <c r="BK24" s="73" t="str">
        <f t="shared" si="6"/>
        <v>F</v>
      </c>
      <c r="BL24" s="4"/>
      <c r="BM24" s="4"/>
      <c r="BN24" s="4"/>
      <c r="BO24" s="174"/>
      <c r="BP24" s="73">
        <f>SUM(AI24,LabActivity!AD51)</f>
        <v>0</v>
      </c>
      <c r="BQ24" s="73">
        <f>SUM(AJ24,LabActivity!AE51)</f>
        <v>0</v>
      </c>
      <c r="BR24" s="73">
        <f>SUM(AK24,LabActivity!AF51)</f>
        <v>0</v>
      </c>
      <c r="BS24" s="73">
        <f>SUM(AL24,LabActivity!AG51)</f>
        <v>0</v>
      </c>
      <c r="BT24" s="73">
        <f>SUM(AM24,LabActivity!AH51)</f>
        <v>0</v>
      </c>
      <c r="BU24" s="73">
        <f>SUM(AN24,LabActivity!AI51)</f>
        <v>0</v>
      </c>
      <c r="BV24" s="73">
        <f t="shared" ref="BV24:CA24" si="102">SUM(AO24,BV$4)</f>
        <v>0</v>
      </c>
      <c r="BW24" s="73">
        <f t="shared" si="102"/>
        <v>0</v>
      </c>
      <c r="BX24" s="73">
        <f t="shared" si="102"/>
        <v>0</v>
      </c>
      <c r="BY24" s="73">
        <f t="shared" si="102"/>
        <v>0</v>
      </c>
      <c r="BZ24" s="73">
        <f t="shared" si="102"/>
        <v>0</v>
      </c>
      <c r="CA24" s="73">
        <f t="shared" si="102"/>
        <v>0</v>
      </c>
      <c r="CB24" s="174"/>
      <c r="CC24" s="73">
        <f t="shared" ref="CC24:CH24" si="103">IFERROR( BP24/BV24,0)</f>
        <v>0</v>
      </c>
      <c r="CD24" s="73">
        <f t="shared" si="103"/>
        <v>0</v>
      </c>
      <c r="CE24" s="73">
        <f t="shared" si="103"/>
        <v>0</v>
      </c>
      <c r="CF24" s="73">
        <f t="shared" si="103"/>
        <v>0</v>
      </c>
      <c r="CG24" s="73">
        <f t="shared" si="103"/>
        <v>0</v>
      </c>
      <c r="CH24" s="73">
        <f t="shared" si="103"/>
        <v>0</v>
      </c>
    </row>
    <row r="25" ht="14.25" customHeight="1" spans="1:86" x14ac:dyDescent="0.25">
      <c r="A25" s="68">
        <f>IF(ISBLANK(CT!A52),"",CT!A52)</f>
      </c>
      <c r="B25" s="73">
        <f>SectionA!V37</f>
      </c>
      <c r="C25" s="73">
        <f>SectionA!W37</f>
      </c>
      <c r="D25" s="73">
        <f>SectionA!X37</f>
      </c>
      <c r="E25" s="73">
        <f>SectionA!Y37</f>
      </c>
      <c r="F25" s="73">
        <f>SectionA!Z37</f>
      </c>
      <c r="G25" s="73">
        <f>SectionA!AA37</f>
      </c>
      <c r="H25" s="73">
        <f>SectionA!AJ37</f>
      </c>
      <c r="I25" s="73">
        <f>SectionA!AK37</f>
      </c>
      <c r="J25" s="73">
        <f>SectionA!AL37</f>
      </c>
      <c r="K25" s="73">
        <f>SectionA!AM37</f>
      </c>
      <c r="L25" s="73">
        <f>SectionA!AN37</f>
      </c>
      <c r="M25" s="73">
        <f>SectionA!AO37</f>
      </c>
      <c r="N25" s="174"/>
      <c r="O25" s="73">
        <f>SectionB!V37</f>
      </c>
      <c r="P25" s="73">
        <f>SectionB!W37</f>
      </c>
      <c r="Q25" s="73">
        <f>SectionB!X37</f>
      </c>
      <c r="R25" s="73">
        <f>SectionB!Y37</f>
      </c>
      <c r="S25" s="73">
        <f>SectionB!Z37</f>
      </c>
      <c r="T25" s="73">
        <f>SectionB!AA37</f>
      </c>
      <c r="U25" s="73">
        <f>SectionB!AJ37</f>
      </c>
      <c r="V25" s="73">
        <f>SectionB!AK37</f>
      </c>
      <c r="W25" s="73">
        <f>SectionB!AL37</f>
      </c>
      <c r="X25" s="73">
        <f>SectionB!AM37</f>
      </c>
      <c r="Y25" s="73">
        <f>SectionB!AN37</f>
      </c>
      <c r="Z25" s="73">
        <f>SectionB!AO37</f>
      </c>
      <c r="AA25" s="174"/>
      <c r="AB25" s="73">
        <f t="shared" ref="AB25:AG25" si="104">IF(AO25=0, 0,  AI25/AO25)</f>
        <v>0</v>
      </c>
      <c r="AC25" s="73">
        <f t="shared" si="104"/>
        <v>0</v>
      </c>
      <c r="AD25" s="73">
        <f t="shared" si="104"/>
        <v>0</v>
      </c>
      <c r="AE25" s="73">
        <f t="shared" si="104"/>
        <v>0</v>
      </c>
      <c r="AF25" s="73">
        <f t="shared" si="104"/>
        <v>0</v>
      </c>
      <c r="AG25" s="73">
        <f t="shared" si="104"/>
        <v>0</v>
      </c>
      <c r="AH25" s="174"/>
      <c r="AI25" s="73">
        <f t="shared" ref="AI25:AN25" si="105">SUM(B25,O25,AV25,BB25)</f>
        <v>0</v>
      </c>
      <c r="AJ25" s="73">
        <f t="shared" si="105"/>
        <v>0</v>
      </c>
      <c r="AK25" s="73">
        <f t="shared" si="105"/>
        <v>0</v>
      </c>
      <c r="AL25" s="73">
        <f t="shared" si="105"/>
        <v>0</v>
      </c>
      <c r="AM25" s="73">
        <f t="shared" si="105"/>
        <v>0</v>
      </c>
      <c r="AN25" s="73">
        <f t="shared" si="105"/>
        <v>0</v>
      </c>
      <c r="AO25" s="73">
        <f t="shared" ref="AO25:AT25" si="106">SUM(H25,U25,AV$4,BB$4)</f>
        <v>0</v>
      </c>
      <c r="AP25" s="73">
        <f t="shared" si="106"/>
        <v>0</v>
      </c>
      <c r="AQ25" s="73">
        <f t="shared" si="106"/>
        <v>0</v>
      </c>
      <c r="AR25" s="73">
        <f t="shared" si="106"/>
        <v>0</v>
      </c>
      <c r="AS25" s="73">
        <f t="shared" si="106"/>
        <v>0</v>
      </c>
      <c r="AT25" s="73">
        <f t="shared" si="106"/>
        <v>0</v>
      </c>
      <c r="AU25" s="174"/>
      <c r="AV25" s="73">
        <f>CT!T52</f>
      </c>
      <c r="AW25" s="73">
        <f>CT!U52</f>
      </c>
      <c r="AX25" s="73">
        <f>CT!V52</f>
      </c>
      <c r="AY25" s="73">
        <f>CT!W52</f>
      </c>
      <c r="AZ25" s="73">
        <f>CT!X52</f>
      </c>
      <c r="BA25" s="73">
        <f>CT!Y52</f>
      </c>
      <c r="BB25" s="73">
        <f>Attn_Assign!U52</f>
      </c>
      <c r="BC25" s="73">
        <f>Attn_Assign!V52</f>
      </c>
      <c r="BD25" s="73">
        <f>Attn_Assign!W52</f>
      </c>
      <c r="BE25" s="73">
        <f>Attn_Assign!X52</f>
      </c>
      <c r="BF25" s="73">
        <f>Attn_Assign!Y52</f>
      </c>
      <c r="BG25" s="73">
        <f>Attn_Assign!Z52</f>
      </c>
      <c r="BH25" s="4"/>
      <c r="BI25" s="73">
        <f>Attn_Assign!B52</f>
      </c>
      <c r="BJ25" s="73">
        <f t="shared" si="5"/>
        <v>0</v>
      </c>
      <c r="BK25" s="73" t="str">
        <f t="shared" si="6"/>
        <v>F</v>
      </c>
      <c r="BL25" s="4"/>
      <c r="BM25" s="4"/>
      <c r="BN25" s="4"/>
      <c r="BO25" s="174"/>
      <c r="BP25" s="73">
        <f>SUM(AI25,LabActivity!AD52)</f>
        <v>0</v>
      </c>
      <c r="BQ25" s="73">
        <f>SUM(AJ25,LabActivity!AE52)</f>
        <v>0</v>
      </c>
      <c r="BR25" s="73">
        <f>SUM(AK25,LabActivity!AF52)</f>
        <v>0</v>
      </c>
      <c r="BS25" s="73">
        <f>SUM(AL25,LabActivity!AG52)</f>
        <v>0</v>
      </c>
      <c r="BT25" s="73">
        <f>SUM(AM25,LabActivity!AH52)</f>
        <v>0</v>
      </c>
      <c r="BU25" s="73">
        <f>SUM(AN25,LabActivity!AI52)</f>
        <v>0</v>
      </c>
      <c r="BV25" s="73">
        <f t="shared" ref="BV25:CA25" si="107">SUM(AO25,BV$4)</f>
        <v>0</v>
      </c>
      <c r="BW25" s="73">
        <f t="shared" si="107"/>
        <v>0</v>
      </c>
      <c r="BX25" s="73">
        <f t="shared" si="107"/>
        <v>0</v>
      </c>
      <c r="BY25" s="73">
        <f t="shared" si="107"/>
        <v>0</v>
      </c>
      <c r="BZ25" s="73">
        <f t="shared" si="107"/>
        <v>0</v>
      </c>
      <c r="CA25" s="73">
        <f t="shared" si="107"/>
        <v>0</v>
      </c>
      <c r="CB25" s="174"/>
      <c r="CC25" s="73">
        <f t="shared" ref="CC25:CH25" si="108">IFERROR( BP25/BV25,0)</f>
        <v>0</v>
      </c>
      <c r="CD25" s="73">
        <f t="shared" si="108"/>
        <v>0</v>
      </c>
      <c r="CE25" s="73">
        <f t="shared" si="108"/>
        <v>0</v>
      </c>
      <c r="CF25" s="73">
        <f t="shared" si="108"/>
        <v>0</v>
      </c>
      <c r="CG25" s="73">
        <f t="shared" si="108"/>
        <v>0</v>
      </c>
      <c r="CH25" s="73">
        <f t="shared" si="108"/>
        <v>0</v>
      </c>
    </row>
    <row r="26" ht="14.25" customHeight="1" spans="1:86" x14ac:dyDescent="0.25">
      <c r="A26" s="68">
        <f>IF(ISBLANK(CT!A53),"",CT!A53)</f>
      </c>
      <c r="B26" s="73">
        <f>SectionA!V38</f>
      </c>
      <c r="C26" s="73">
        <f>SectionA!W38</f>
      </c>
      <c r="D26" s="73">
        <f>SectionA!X38</f>
      </c>
      <c r="E26" s="73">
        <f>SectionA!Y38</f>
      </c>
      <c r="F26" s="73">
        <f>SectionA!Z38</f>
      </c>
      <c r="G26" s="73">
        <f>SectionA!AA38</f>
      </c>
      <c r="H26" s="73">
        <f>SectionA!AJ38</f>
      </c>
      <c r="I26" s="73">
        <f>SectionA!AK38</f>
      </c>
      <c r="J26" s="73">
        <f>SectionA!AL38</f>
      </c>
      <c r="K26" s="73">
        <f>SectionA!AM38</f>
      </c>
      <c r="L26" s="73">
        <f>SectionA!AN38</f>
      </c>
      <c r="M26" s="73">
        <f>SectionA!AO38</f>
      </c>
      <c r="N26" s="174"/>
      <c r="O26" s="73">
        <f>SectionB!V38</f>
      </c>
      <c r="P26" s="73">
        <f>SectionB!W38</f>
      </c>
      <c r="Q26" s="73">
        <f>SectionB!X38</f>
      </c>
      <c r="R26" s="73">
        <f>SectionB!Y38</f>
      </c>
      <c r="S26" s="73">
        <f>SectionB!Z38</f>
      </c>
      <c r="T26" s="73">
        <f>SectionB!AA38</f>
      </c>
      <c r="U26" s="73">
        <f>SectionB!AJ38</f>
      </c>
      <c r="V26" s="73">
        <f>SectionB!AK38</f>
      </c>
      <c r="W26" s="73">
        <f>SectionB!AL38</f>
      </c>
      <c r="X26" s="73">
        <f>SectionB!AM38</f>
      </c>
      <c r="Y26" s="73">
        <f>SectionB!AN38</f>
      </c>
      <c r="Z26" s="73">
        <f>SectionB!AO38</f>
      </c>
      <c r="AA26" s="174"/>
      <c r="AB26" s="73">
        <f t="shared" ref="AB26:AG26" si="109">IF(AO26=0, 0,  AI26/AO26)</f>
        <v>0</v>
      </c>
      <c r="AC26" s="73">
        <f t="shared" si="109"/>
        <v>0</v>
      </c>
      <c r="AD26" s="73">
        <f t="shared" si="109"/>
        <v>0</v>
      </c>
      <c r="AE26" s="73">
        <f t="shared" si="109"/>
        <v>0</v>
      </c>
      <c r="AF26" s="73">
        <f t="shared" si="109"/>
        <v>0</v>
      </c>
      <c r="AG26" s="73">
        <f t="shared" si="109"/>
        <v>0</v>
      </c>
      <c r="AH26" s="174"/>
      <c r="AI26" s="73">
        <f t="shared" ref="AI26:AN26" si="110">SUM(B26,O26,AV26,BB26)</f>
        <v>0</v>
      </c>
      <c r="AJ26" s="73">
        <f t="shared" si="110"/>
        <v>0</v>
      </c>
      <c r="AK26" s="73">
        <f t="shared" si="110"/>
        <v>0</v>
      </c>
      <c r="AL26" s="73">
        <f t="shared" si="110"/>
        <v>0</v>
      </c>
      <c r="AM26" s="73">
        <f t="shared" si="110"/>
        <v>0</v>
      </c>
      <c r="AN26" s="73">
        <f t="shared" si="110"/>
        <v>0</v>
      </c>
      <c r="AO26" s="73">
        <f t="shared" ref="AO26:AT26" si="111">SUM(H26,U26,AV$4,BB$4)</f>
        <v>0</v>
      </c>
      <c r="AP26" s="73">
        <f t="shared" si="111"/>
        <v>0</v>
      </c>
      <c r="AQ26" s="73">
        <f t="shared" si="111"/>
        <v>0</v>
      </c>
      <c r="AR26" s="73">
        <f t="shared" si="111"/>
        <v>0</v>
      </c>
      <c r="AS26" s="73">
        <f t="shared" si="111"/>
        <v>0</v>
      </c>
      <c r="AT26" s="73">
        <f t="shared" si="111"/>
        <v>0</v>
      </c>
      <c r="AU26" s="174"/>
      <c r="AV26" s="73">
        <f>CT!T53</f>
      </c>
      <c r="AW26" s="73">
        <f>CT!U53</f>
      </c>
      <c r="AX26" s="73">
        <f>CT!V53</f>
      </c>
      <c r="AY26" s="73">
        <f>CT!W53</f>
      </c>
      <c r="AZ26" s="73">
        <f>CT!X53</f>
      </c>
      <c r="BA26" s="73">
        <f>CT!Y53</f>
      </c>
      <c r="BB26" s="73">
        <f>Attn_Assign!U53</f>
      </c>
      <c r="BC26" s="73">
        <f>Attn_Assign!V53</f>
      </c>
      <c r="BD26" s="73">
        <f>Attn_Assign!W53</f>
      </c>
      <c r="BE26" s="73">
        <f>Attn_Assign!X53</f>
      </c>
      <c r="BF26" s="73">
        <f>Attn_Assign!Y53</f>
      </c>
      <c r="BG26" s="73">
        <f>Attn_Assign!Z53</f>
      </c>
      <c r="BH26" s="4"/>
      <c r="BI26" s="73">
        <f>Attn_Assign!B53</f>
      </c>
      <c r="BJ26" s="73">
        <f t="shared" si="5"/>
        <v>0</v>
      </c>
      <c r="BK26" s="73" t="str">
        <f t="shared" si="6"/>
        <v>F</v>
      </c>
      <c r="BL26" s="4"/>
      <c r="BM26" s="4"/>
      <c r="BN26" s="4"/>
      <c r="BO26" s="174"/>
      <c r="BP26" s="73">
        <f>SUM(AI26,LabActivity!AD53)</f>
        <v>0</v>
      </c>
      <c r="BQ26" s="73">
        <f>SUM(AJ26,LabActivity!AE53)</f>
        <v>0</v>
      </c>
      <c r="BR26" s="73">
        <f>SUM(AK26,LabActivity!AF53)</f>
        <v>0</v>
      </c>
      <c r="BS26" s="73">
        <f>SUM(AL26,LabActivity!AG53)</f>
        <v>0</v>
      </c>
      <c r="BT26" s="73">
        <f>SUM(AM26,LabActivity!AH53)</f>
        <v>0</v>
      </c>
      <c r="BU26" s="73">
        <f>SUM(AN26,LabActivity!AI53)</f>
        <v>0</v>
      </c>
      <c r="BV26" s="73">
        <f t="shared" ref="BV26:CA26" si="112">SUM(AO26,BV$4)</f>
        <v>0</v>
      </c>
      <c r="BW26" s="73">
        <f t="shared" si="112"/>
        <v>0</v>
      </c>
      <c r="BX26" s="73">
        <f t="shared" si="112"/>
        <v>0</v>
      </c>
      <c r="BY26" s="73">
        <f t="shared" si="112"/>
        <v>0</v>
      </c>
      <c r="BZ26" s="73">
        <f t="shared" si="112"/>
        <v>0</v>
      </c>
      <c r="CA26" s="73">
        <f t="shared" si="112"/>
        <v>0</v>
      </c>
      <c r="CB26" s="174"/>
      <c r="CC26" s="73">
        <f t="shared" ref="CC26:CH26" si="113">IFERROR( BP26/BV26,0)</f>
        <v>0</v>
      </c>
      <c r="CD26" s="73">
        <f t="shared" si="113"/>
        <v>0</v>
      </c>
      <c r="CE26" s="73">
        <f t="shared" si="113"/>
        <v>0</v>
      </c>
      <c r="CF26" s="73">
        <f t="shared" si="113"/>
        <v>0</v>
      </c>
      <c r="CG26" s="73">
        <f t="shared" si="113"/>
        <v>0</v>
      </c>
      <c r="CH26" s="73">
        <f t="shared" si="113"/>
        <v>0</v>
      </c>
    </row>
    <row r="27" ht="14.25" customHeight="1" spans="1:86" x14ac:dyDescent="0.25">
      <c r="A27" s="68">
        <f>IF(ISBLANK(CT!A54),"",CT!A54)</f>
      </c>
      <c r="B27" s="73">
        <f>SectionA!V39</f>
      </c>
      <c r="C27" s="73">
        <f>SectionA!W39</f>
      </c>
      <c r="D27" s="73">
        <f>SectionA!X39</f>
      </c>
      <c r="E27" s="73">
        <f>SectionA!Y39</f>
      </c>
      <c r="F27" s="73">
        <f>SectionA!Z39</f>
      </c>
      <c r="G27" s="73">
        <f>SectionA!AA39</f>
      </c>
      <c r="H27" s="73">
        <f>SectionA!AJ39</f>
      </c>
      <c r="I27" s="73">
        <f>SectionA!AK39</f>
      </c>
      <c r="J27" s="73">
        <f>SectionA!AL39</f>
      </c>
      <c r="K27" s="73">
        <f>SectionA!AM39</f>
      </c>
      <c r="L27" s="73">
        <f>SectionA!AN39</f>
      </c>
      <c r="M27" s="73">
        <f>SectionA!AO39</f>
      </c>
      <c r="N27" s="174"/>
      <c r="O27" s="73">
        <f>SectionB!V39</f>
      </c>
      <c r="P27" s="73">
        <f>SectionB!W39</f>
      </c>
      <c r="Q27" s="73">
        <f>SectionB!X39</f>
      </c>
      <c r="R27" s="73">
        <f>SectionB!Y39</f>
      </c>
      <c r="S27" s="73">
        <f>SectionB!Z39</f>
      </c>
      <c r="T27" s="73">
        <f>SectionB!AA39</f>
      </c>
      <c r="U27" s="73">
        <f>SectionB!AJ39</f>
      </c>
      <c r="V27" s="73">
        <f>SectionB!AK39</f>
      </c>
      <c r="W27" s="73">
        <f>SectionB!AL39</f>
      </c>
      <c r="X27" s="73">
        <f>SectionB!AM39</f>
      </c>
      <c r="Y27" s="73">
        <f>SectionB!AN39</f>
      </c>
      <c r="Z27" s="73">
        <f>SectionB!AO39</f>
      </c>
      <c r="AA27" s="174"/>
      <c r="AB27" s="73">
        <f t="shared" ref="AB27:AG27" si="114">IF(AO27=0, 0,  AI27/AO27)</f>
        <v>0</v>
      </c>
      <c r="AC27" s="73">
        <f t="shared" si="114"/>
        <v>0</v>
      </c>
      <c r="AD27" s="73">
        <f t="shared" si="114"/>
        <v>0</v>
      </c>
      <c r="AE27" s="73">
        <f t="shared" si="114"/>
        <v>0</v>
      </c>
      <c r="AF27" s="73">
        <f t="shared" si="114"/>
        <v>0</v>
      </c>
      <c r="AG27" s="73">
        <f t="shared" si="114"/>
        <v>0</v>
      </c>
      <c r="AH27" s="174"/>
      <c r="AI27" s="73">
        <f t="shared" ref="AI27:AN27" si="115">SUM(B27,O27,AV27,BB27)</f>
        <v>0</v>
      </c>
      <c r="AJ27" s="73">
        <f t="shared" si="115"/>
        <v>0</v>
      </c>
      <c r="AK27" s="73">
        <f t="shared" si="115"/>
        <v>0</v>
      </c>
      <c r="AL27" s="73">
        <f t="shared" si="115"/>
        <v>0</v>
      </c>
      <c r="AM27" s="73">
        <f t="shared" si="115"/>
        <v>0</v>
      </c>
      <c r="AN27" s="73">
        <f t="shared" si="115"/>
        <v>0</v>
      </c>
      <c r="AO27" s="73">
        <f t="shared" ref="AO27:AT27" si="116">SUM(H27,U27,AV$4,BB$4)</f>
        <v>0</v>
      </c>
      <c r="AP27" s="73">
        <f t="shared" si="116"/>
        <v>0</v>
      </c>
      <c r="AQ27" s="73">
        <f t="shared" si="116"/>
        <v>0</v>
      </c>
      <c r="AR27" s="73">
        <f t="shared" si="116"/>
        <v>0</v>
      </c>
      <c r="AS27" s="73">
        <f t="shared" si="116"/>
        <v>0</v>
      </c>
      <c r="AT27" s="73">
        <f t="shared" si="116"/>
        <v>0</v>
      </c>
      <c r="AU27" s="174"/>
      <c r="AV27" s="73">
        <f>CT!T54</f>
      </c>
      <c r="AW27" s="73">
        <f>CT!U54</f>
      </c>
      <c r="AX27" s="73">
        <f>CT!V54</f>
      </c>
      <c r="AY27" s="73">
        <f>CT!W54</f>
      </c>
      <c r="AZ27" s="73">
        <f>CT!X54</f>
      </c>
      <c r="BA27" s="73">
        <f>CT!Y54</f>
      </c>
      <c r="BB27" s="73">
        <f>Attn_Assign!U54</f>
      </c>
      <c r="BC27" s="73">
        <f>Attn_Assign!V54</f>
      </c>
      <c r="BD27" s="73">
        <f>Attn_Assign!W54</f>
      </c>
      <c r="BE27" s="73">
        <f>Attn_Assign!X54</f>
      </c>
      <c r="BF27" s="73">
        <f>Attn_Assign!Y54</f>
      </c>
      <c r="BG27" s="73">
        <f>Attn_Assign!Z54</f>
      </c>
      <c r="BH27" s="4"/>
      <c r="BI27" s="73">
        <f>Attn_Assign!B54</f>
      </c>
      <c r="BJ27" s="73">
        <f t="shared" si="5"/>
        <v>0</v>
      </c>
      <c r="BK27" s="73" t="str">
        <f t="shared" si="6"/>
        <v>F</v>
      </c>
      <c r="BL27" s="4"/>
      <c r="BM27" s="4"/>
      <c r="BN27" s="4"/>
      <c r="BO27" s="174"/>
      <c r="BP27" s="73">
        <f>SUM(AI27,LabActivity!AD54)</f>
        <v>0</v>
      </c>
      <c r="BQ27" s="73">
        <f>SUM(AJ27,LabActivity!AE54)</f>
        <v>0</v>
      </c>
      <c r="BR27" s="73">
        <f>SUM(AK27,LabActivity!AF54)</f>
        <v>0</v>
      </c>
      <c r="BS27" s="73">
        <f>SUM(AL27,LabActivity!AG54)</f>
        <v>0</v>
      </c>
      <c r="BT27" s="73">
        <f>SUM(AM27,LabActivity!AH54)</f>
        <v>0</v>
      </c>
      <c r="BU27" s="73">
        <f>SUM(AN27,LabActivity!AI54)</f>
        <v>0</v>
      </c>
      <c r="BV27" s="73">
        <f t="shared" ref="BV27:CA27" si="117">SUM(AO27,BV$4)</f>
        <v>0</v>
      </c>
      <c r="BW27" s="73">
        <f t="shared" si="117"/>
        <v>0</v>
      </c>
      <c r="BX27" s="73">
        <f t="shared" si="117"/>
        <v>0</v>
      </c>
      <c r="BY27" s="73">
        <f t="shared" si="117"/>
        <v>0</v>
      </c>
      <c r="BZ27" s="73">
        <f t="shared" si="117"/>
        <v>0</v>
      </c>
      <c r="CA27" s="73">
        <f t="shared" si="117"/>
        <v>0</v>
      </c>
      <c r="CB27" s="174"/>
      <c r="CC27" s="73">
        <f t="shared" ref="CC27:CH27" si="118">IFERROR( BP27/BV27,0)</f>
        <v>0</v>
      </c>
      <c r="CD27" s="73">
        <f t="shared" si="118"/>
        <v>0</v>
      </c>
      <c r="CE27" s="73">
        <f t="shared" si="118"/>
        <v>0</v>
      </c>
      <c r="CF27" s="73">
        <f t="shared" si="118"/>
        <v>0</v>
      </c>
      <c r="CG27" s="73">
        <f t="shared" si="118"/>
        <v>0</v>
      </c>
      <c r="CH27" s="73">
        <f t="shared" si="118"/>
        <v>0</v>
      </c>
    </row>
    <row r="28" ht="14.25" customHeight="1" spans="1:86" x14ac:dyDescent="0.25">
      <c r="A28" s="68">
        <f>IF(ISBLANK(CT!A55),"",CT!A55)</f>
      </c>
      <c r="B28" s="73">
        <f>SectionA!V40</f>
      </c>
      <c r="C28" s="73">
        <f>SectionA!W40</f>
      </c>
      <c r="D28" s="73">
        <f>SectionA!X40</f>
      </c>
      <c r="E28" s="73">
        <f>SectionA!Y40</f>
      </c>
      <c r="F28" s="73">
        <f>SectionA!Z40</f>
      </c>
      <c r="G28" s="73">
        <f>SectionA!AA40</f>
      </c>
      <c r="H28" s="73">
        <f>SectionA!AJ40</f>
      </c>
      <c r="I28" s="73">
        <f>SectionA!AK40</f>
      </c>
      <c r="J28" s="73">
        <f>SectionA!AL40</f>
      </c>
      <c r="K28" s="73">
        <f>SectionA!AM40</f>
      </c>
      <c r="L28" s="73">
        <f>SectionA!AN40</f>
      </c>
      <c r="M28" s="73">
        <f>SectionA!AO40</f>
      </c>
      <c r="N28" s="174"/>
      <c r="O28" s="73">
        <f>SectionB!V40</f>
      </c>
      <c r="P28" s="73">
        <f>SectionB!W40</f>
      </c>
      <c r="Q28" s="73">
        <f>SectionB!X40</f>
      </c>
      <c r="R28" s="73">
        <f>SectionB!Y40</f>
      </c>
      <c r="S28" s="73">
        <f>SectionB!Z40</f>
      </c>
      <c r="T28" s="73">
        <f>SectionB!AA40</f>
      </c>
      <c r="U28" s="73">
        <f>SectionB!AJ40</f>
      </c>
      <c r="V28" s="73">
        <f>SectionB!AK40</f>
      </c>
      <c r="W28" s="73">
        <f>SectionB!AL40</f>
      </c>
      <c r="X28" s="73">
        <f>SectionB!AM40</f>
      </c>
      <c r="Y28" s="73">
        <f>SectionB!AN40</f>
      </c>
      <c r="Z28" s="73">
        <f>SectionB!AO40</f>
      </c>
      <c r="AA28" s="174"/>
      <c r="AB28" s="73">
        <f t="shared" ref="AB28:AG28" si="119">IF(AO28=0, 0,  AI28/AO28)</f>
        <v>0</v>
      </c>
      <c r="AC28" s="73">
        <f t="shared" si="119"/>
        <v>0</v>
      </c>
      <c r="AD28" s="73">
        <f t="shared" si="119"/>
        <v>0</v>
      </c>
      <c r="AE28" s="73">
        <f t="shared" si="119"/>
        <v>0</v>
      </c>
      <c r="AF28" s="73">
        <f t="shared" si="119"/>
        <v>0</v>
      </c>
      <c r="AG28" s="73">
        <f t="shared" si="119"/>
        <v>0</v>
      </c>
      <c r="AH28" s="174"/>
      <c r="AI28" s="73">
        <f t="shared" ref="AI28:AN28" si="120">SUM(B28,O28,AV28,BB28)</f>
        <v>0</v>
      </c>
      <c r="AJ28" s="73">
        <f t="shared" si="120"/>
        <v>0</v>
      </c>
      <c r="AK28" s="73">
        <f t="shared" si="120"/>
        <v>0</v>
      </c>
      <c r="AL28" s="73">
        <f t="shared" si="120"/>
        <v>0</v>
      </c>
      <c r="AM28" s="73">
        <f t="shared" si="120"/>
        <v>0</v>
      </c>
      <c r="AN28" s="73">
        <f t="shared" si="120"/>
        <v>0</v>
      </c>
      <c r="AO28" s="73">
        <f t="shared" ref="AO28:AT28" si="121">SUM(H28,U28,AV$4,BB$4)</f>
        <v>0</v>
      </c>
      <c r="AP28" s="73">
        <f t="shared" si="121"/>
        <v>0</v>
      </c>
      <c r="AQ28" s="73">
        <f t="shared" si="121"/>
        <v>0</v>
      </c>
      <c r="AR28" s="73">
        <f t="shared" si="121"/>
        <v>0</v>
      </c>
      <c r="AS28" s="73">
        <f t="shared" si="121"/>
        <v>0</v>
      </c>
      <c r="AT28" s="73">
        <f t="shared" si="121"/>
        <v>0</v>
      </c>
      <c r="AU28" s="174"/>
      <c r="AV28" s="73">
        <f>CT!T55</f>
      </c>
      <c r="AW28" s="73">
        <f>CT!U55</f>
      </c>
      <c r="AX28" s="73">
        <f>CT!V55</f>
      </c>
      <c r="AY28" s="73">
        <f>CT!W55</f>
      </c>
      <c r="AZ28" s="73">
        <f>CT!X55</f>
      </c>
      <c r="BA28" s="73">
        <f>CT!Y55</f>
      </c>
      <c r="BB28" s="73">
        <f>Attn_Assign!U55</f>
      </c>
      <c r="BC28" s="73">
        <f>Attn_Assign!V55</f>
      </c>
      <c r="BD28" s="73">
        <f>Attn_Assign!W55</f>
      </c>
      <c r="BE28" s="73">
        <f>Attn_Assign!X55</f>
      </c>
      <c r="BF28" s="73">
        <f>Attn_Assign!Y55</f>
      </c>
      <c r="BG28" s="73">
        <f>Attn_Assign!Z55</f>
      </c>
      <c r="BH28" s="4"/>
      <c r="BI28" s="73">
        <f>Attn_Assign!B55</f>
      </c>
      <c r="BJ28" s="73">
        <f t="shared" si="5"/>
        <v>0</v>
      </c>
      <c r="BK28" s="73" t="str">
        <f t="shared" si="6"/>
        <v>F</v>
      </c>
      <c r="BL28" s="4"/>
      <c r="BM28" s="4"/>
      <c r="BN28" s="4"/>
      <c r="BO28" s="174"/>
      <c r="BP28" s="73">
        <f>SUM(AI28,LabActivity!AD55)</f>
        <v>0</v>
      </c>
      <c r="BQ28" s="73">
        <f>SUM(AJ28,LabActivity!AE55)</f>
        <v>0</v>
      </c>
      <c r="BR28" s="73">
        <f>SUM(AK28,LabActivity!AF55)</f>
        <v>0</v>
      </c>
      <c r="BS28" s="73">
        <f>SUM(AL28,LabActivity!AG55)</f>
        <v>0</v>
      </c>
      <c r="BT28" s="73">
        <f>SUM(AM28,LabActivity!AH55)</f>
        <v>0</v>
      </c>
      <c r="BU28" s="73">
        <f>SUM(AN28,LabActivity!AI55)</f>
        <v>0</v>
      </c>
      <c r="BV28" s="73">
        <f t="shared" ref="BV28:CA28" si="122">SUM(AO28,BV$4)</f>
        <v>0</v>
      </c>
      <c r="BW28" s="73">
        <f t="shared" si="122"/>
        <v>0</v>
      </c>
      <c r="BX28" s="73">
        <f t="shared" si="122"/>
        <v>0</v>
      </c>
      <c r="BY28" s="73">
        <f t="shared" si="122"/>
        <v>0</v>
      </c>
      <c r="BZ28" s="73">
        <f t="shared" si="122"/>
        <v>0</v>
      </c>
      <c r="CA28" s="73">
        <f t="shared" si="122"/>
        <v>0</v>
      </c>
      <c r="CB28" s="174"/>
      <c r="CC28" s="73">
        <f t="shared" ref="CC28:CH28" si="123">IFERROR( BP28/BV28,0)</f>
        <v>0</v>
      </c>
      <c r="CD28" s="73">
        <f t="shared" si="123"/>
        <v>0</v>
      </c>
      <c r="CE28" s="73">
        <f t="shared" si="123"/>
        <v>0</v>
      </c>
      <c r="CF28" s="73">
        <f t="shared" si="123"/>
        <v>0</v>
      </c>
      <c r="CG28" s="73">
        <f t="shared" si="123"/>
        <v>0</v>
      </c>
      <c r="CH28" s="73">
        <f t="shared" si="123"/>
        <v>0</v>
      </c>
    </row>
    <row r="29" ht="14.25" customHeight="1" spans="1:86" x14ac:dyDescent="0.25">
      <c r="A29" s="68">
        <f>IF(ISBLANK(CT!A56),"",CT!A56)</f>
      </c>
      <c r="B29" s="73">
        <f>SectionA!V41</f>
      </c>
      <c r="C29" s="73">
        <f>SectionA!W41</f>
      </c>
      <c r="D29" s="73">
        <f>SectionA!X41</f>
      </c>
      <c r="E29" s="73">
        <f>SectionA!Y41</f>
      </c>
      <c r="F29" s="73">
        <f>SectionA!Z41</f>
      </c>
      <c r="G29" s="73">
        <f>SectionA!AA41</f>
      </c>
      <c r="H29" s="73">
        <f>SectionA!AJ41</f>
      </c>
      <c r="I29" s="73">
        <f>SectionA!AK41</f>
      </c>
      <c r="J29" s="73">
        <f>SectionA!AL41</f>
      </c>
      <c r="K29" s="73">
        <f>SectionA!AM41</f>
      </c>
      <c r="L29" s="73">
        <f>SectionA!AN41</f>
      </c>
      <c r="M29" s="73">
        <f>SectionA!AO41</f>
      </c>
      <c r="N29" s="174"/>
      <c r="O29" s="73">
        <f>SectionB!V41</f>
      </c>
      <c r="P29" s="73">
        <f>SectionB!W41</f>
      </c>
      <c r="Q29" s="73">
        <f>SectionB!X41</f>
      </c>
      <c r="R29" s="73">
        <f>SectionB!Y41</f>
      </c>
      <c r="S29" s="73">
        <f>SectionB!Z41</f>
      </c>
      <c r="T29" s="73">
        <f>SectionB!AA41</f>
      </c>
      <c r="U29" s="73">
        <f>SectionB!AJ41</f>
      </c>
      <c r="V29" s="73">
        <f>SectionB!AK41</f>
      </c>
      <c r="W29" s="73">
        <f>SectionB!AL41</f>
      </c>
      <c r="X29" s="73">
        <f>SectionB!AM41</f>
      </c>
      <c r="Y29" s="73">
        <f>SectionB!AN41</f>
      </c>
      <c r="Z29" s="73">
        <f>SectionB!AO41</f>
      </c>
      <c r="AA29" s="174"/>
      <c r="AB29" s="73">
        <f t="shared" ref="AB29:AG29" si="124">IF(AO29=0, 0,  AI29/AO29)</f>
        <v>0</v>
      </c>
      <c r="AC29" s="73">
        <f t="shared" si="124"/>
        <v>0</v>
      </c>
      <c r="AD29" s="73">
        <f t="shared" si="124"/>
        <v>0</v>
      </c>
      <c r="AE29" s="73">
        <f t="shared" si="124"/>
        <v>0</v>
      </c>
      <c r="AF29" s="73">
        <f t="shared" si="124"/>
        <v>0</v>
      </c>
      <c r="AG29" s="73">
        <f t="shared" si="124"/>
        <v>0</v>
      </c>
      <c r="AH29" s="174"/>
      <c r="AI29" s="73">
        <f t="shared" ref="AI29:AN29" si="125">SUM(B29,O29,AV29,BB29)</f>
        <v>0</v>
      </c>
      <c r="AJ29" s="73">
        <f t="shared" si="125"/>
        <v>0</v>
      </c>
      <c r="AK29" s="73">
        <f t="shared" si="125"/>
        <v>0</v>
      </c>
      <c r="AL29" s="73">
        <f t="shared" si="125"/>
        <v>0</v>
      </c>
      <c r="AM29" s="73">
        <f t="shared" si="125"/>
        <v>0</v>
      </c>
      <c r="AN29" s="73">
        <f t="shared" si="125"/>
        <v>0</v>
      </c>
      <c r="AO29" s="73">
        <f t="shared" ref="AO29:AT29" si="126">SUM(H29,U29,AV$4,BB$4)</f>
        <v>0</v>
      </c>
      <c r="AP29" s="73">
        <f t="shared" si="126"/>
        <v>0</v>
      </c>
      <c r="AQ29" s="73">
        <f t="shared" si="126"/>
        <v>0</v>
      </c>
      <c r="AR29" s="73">
        <f t="shared" si="126"/>
        <v>0</v>
      </c>
      <c r="AS29" s="73">
        <f t="shared" si="126"/>
        <v>0</v>
      </c>
      <c r="AT29" s="73">
        <f t="shared" si="126"/>
        <v>0</v>
      </c>
      <c r="AU29" s="174"/>
      <c r="AV29" s="73">
        <f>CT!T56</f>
      </c>
      <c r="AW29" s="73">
        <f>CT!U56</f>
      </c>
      <c r="AX29" s="73">
        <f>CT!V56</f>
      </c>
      <c r="AY29" s="73">
        <f>CT!W56</f>
      </c>
      <c r="AZ29" s="73">
        <f>CT!X56</f>
      </c>
      <c r="BA29" s="73">
        <f>CT!Y56</f>
      </c>
      <c r="BB29" s="73">
        <f>Attn_Assign!U56</f>
      </c>
      <c r="BC29" s="73">
        <f>Attn_Assign!V56</f>
      </c>
      <c r="BD29" s="73">
        <f>Attn_Assign!W56</f>
      </c>
      <c r="BE29" s="73">
        <f>Attn_Assign!X56</f>
      </c>
      <c r="BF29" s="73">
        <f>Attn_Assign!Y56</f>
      </c>
      <c r="BG29" s="73">
        <f>Attn_Assign!Z56</f>
      </c>
      <c r="BH29" s="4"/>
      <c r="BI29" s="73">
        <f>Attn_Assign!B56</f>
      </c>
      <c r="BJ29" s="73">
        <f t="shared" si="5"/>
        <v>0</v>
      </c>
      <c r="BK29" s="73" t="str">
        <f t="shared" si="6"/>
        <v>F</v>
      </c>
      <c r="BL29" s="4"/>
      <c r="BM29" s="4"/>
      <c r="BN29" s="4"/>
      <c r="BO29" s="174"/>
      <c r="BP29" s="73">
        <f>SUM(AI29,LabActivity!AD56)</f>
        <v>0</v>
      </c>
      <c r="BQ29" s="73">
        <f>SUM(AJ29,LabActivity!AE56)</f>
        <v>0</v>
      </c>
      <c r="BR29" s="73">
        <f>SUM(AK29,LabActivity!AF56)</f>
        <v>0</v>
      </c>
      <c r="BS29" s="73">
        <f>SUM(AL29,LabActivity!AG56)</f>
        <v>0</v>
      </c>
      <c r="BT29" s="73">
        <f>SUM(AM29,LabActivity!AH56)</f>
        <v>0</v>
      </c>
      <c r="BU29" s="73">
        <f>SUM(AN29,LabActivity!AI56)</f>
        <v>0</v>
      </c>
      <c r="BV29" s="73">
        <f t="shared" ref="BV29:CA29" si="127">SUM(AO29,BV$4)</f>
        <v>0</v>
      </c>
      <c r="BW29" s="73">
        <f t="shared" si="127"/>
        <v>0</v>
      </c>
      <c r="BX29" s="73">
        <f t="shared" si="127"/>
        <v>0</v>
      </c>
      <c r="BY29" s="73">
        <f t="shared" si="127"/>
        <v>0</v>
      </c>
      <c r="BZ29" s="73">
        <f t="shared" si="127"/>
        <v>0</v>
      </c>
      <c r="CA29" s="73">
        <f t="shared" si="127"/>
        <v>0</v>
      </c>
      <c r="CB29" s="174"/>
      <c r="CC29" s="73">
        <f t="shared" ref="CC29:CH29" si="128">IFERROR( BP29/BV29,0)</f>
        <v>0</v>
      </c>
      <c r="CD29" s="73">
        <f t="shared" si="128"/>
        <v>0</v>
      </c>
      <c r="CE29" s="73">
        <f t="shared" si="128"/>
        <v>0</v>
      </c>
      <c r="CF29" s="73">
        <f t="shared" si="128"/>
        <v>0</v>
      </c>
      <c r="CG29" s="73">
        <f t="shared" si="128"/>
        <v>0</v>
      </c>
      <c r="CH29" s="73">
        <f t="shared" si="128"/>
        <v>0</v>
      </c>
    </row>
    <row r="30" ht="14.25" customHeight="1" spans="1:86" x14ac:dyDescent="0.25">
      <c r="A30" s="68">
        <f>IF(ISBLANK(CT!A57),"",CT!A57)</f>
      </c>
      <c r="B30" s="73">
        <f>SectionA!V42</f>
      </c>
      <c r="C30" s="73">
        <f>SectionA!W42</f>
      </c>
      <c r="D30" s="73">
        <f>SectionA!X42</f>
      </c>
      <c r="E30" s="73">
        <f>SectionA!Y42</f>
      </c>
      <c r="F30" s="73">
        <f>SectionA!Z42</f>
      </c>
      <c r="G30" s="73">
        <f>SectionA!AA42</f>
      </c>
      <c r="H30" s="73">
        <f>SectionA!AJ42</f>
      </c>
      <c r="I30" s="73">
        <f>SectionA!AK42</f>
      </c>
      <c r="J30" s="73">
        <f>SectionA!AL42</f>
      </c>
      <c r="K30" s="73">
        <f>SectionA!AM42</f>
      </c>
      <c r="L30" s="73">
        <f>SectionA!AN42</f>
      </c>
      <c r="M30" s="73">
        <f>SectionA!AO42</f>
      </c>
      <c r="N30" s="174"/>
      <c r="O30" s="73">
        <f>SectionB!V42</f>
      </c>
      <c r="P30" s="73">
        <f>SectionB!W42</f>
      </c>
      <c r="Q30" s="73">
        <f>SectionB!X42</f>
      </c>
      <c r="R30" s="73">
        <f>SectionB!Y42</f>
      </c>
      <c r="S30" s="73">
        <f>SectionB!Z42</f>
      </c>
      <c r="T30" s="73">
        <f>SectionB!AA42</f>
      </c>
      <c r="U30" s="73">
        <f>SectionB!AJ42</f>
      </c>
      <c r="V30" s="73">
        <f>SectionB!AK42</f>
      </c>
      <c r="W30" s="73">
        <f>SectionB!AL42</f>
      </c>
      <c r="X30" s="73">
        <f>SectionB!AM42</f>
      </c>
      <c r="Y30" s="73">
        <f>SectionB!AN42</f>
      </c>
      <c r="Z30" s="73">
        <f>SectionB!AO42</f>
      </c>
      <c r="AA30" s="174"/>
      <c r="AB30" s="73">
        <f t="shared" ref="AB30:AG30" si="129">IF(AO30=0, 0,  AI30/AO30)</f>
        <v>0</v>
      </c>
      <c r="AC30" s="73">
        <f t="shared" si="129"/>
        <v>0</v>
      </c>
      <c r="AD30" s="73">
        <f t="shared" si="129"/>
        <v>0</v>
      </c>
      <c r="AE30" s="73">
        <f t="shared" si="129"/>
        <v>0</v>
      </c>
      <c r="AF30" s="73">
        <f t="shared" si="129"/>
        <v>0</v>
      </c>
      <c r="AG30" s="73">
        <f t="shared" si="129"/>
        <v>0</v>
      </c>
      <c r="AH30" s="174"/>
      <c r="AI30" s="73">
        <f t="shared" ref="AI30:AN30" si="130">SUM(B30,O30,AV30,BB30)</f>
        <v>0</v>
      </c>
      <c r="AJ30" s="73">
        <f t="shared" si="130"/>
        <v>0</v>
      </c>
      <c r="AK30" s="73">
        <f t="shared" si="130"/>
        <v>0</v>
      </c>
      <c r="AL30" s="73">
        <f t="shared" si="130"/>
        <v>0</v>
      </c>
      <c r="AM30" s="73">
        <f t="shared" si="130"/>
        <v>0</v>
      </c>
      <c r="AN30" s="73">
        <f t="shared" si="130"/>
        <v>0</v>
      </c>
      <c r="AO30" s="73">
        <f t="shared" ref="AO30:AT30" si="131">SUM(H30,U30,AV$4,BB$4)</f>
        <v>0</v>
      </c>
      <c r="AP30" s="73">
        <f t="shared" si="131"/>
        <v>0</v>
      </c>
      <c r="AQ30" s="73">
        <f t="shared" si="131"/>
        <v>0</v>
      </c>
      <c r="AR30" s="73">
        <f t="shared" si="131"/>
        <v>0</v>
      </c>
      <c r="AS30" s="73">
        <f t="shared" si="131"/>
        <v>0</v>
      </c>
      <c r="AT30" s="73">
        <f t="shared" si="131"/>
        <v>0</v>
      </c>
      <c r="AU30" s="174"/>
      <c r="AV30" s="73">
        <f>CT!T57</f>
      </c>
      <c r="AW30" s="73">
        <f>CT!U57</f>
      </c>
      <c r="AX30" s="73">
        <f>CT!V57</f>
      </c>
      <c r="AY30" s="73">
        <f>CT!W57</f>
      </c>
      <c r="AZ30" s="73">
        <f>CT!X57</f>
      </c>
      <c r="BA30" s="73">
        <f>CT!Y57</f>
      </c>
      <c r="BB30" s="73">
        <f>Attn_Assign!U57</f>
      </c>
      <c r="BC30" s="73">
        <f>Attn_Assign!V57</f>
      </c>
      <c r="BD30" s="73">
        <f>Attn_Assign!W57</f>
      </c>
      <c r="BE30" s="73">
        <f>Attn_Assign!X57</f>
      </c>
      <c r="BF30" s="73">
        <f>Attn_Assign!Y57</f>
      </c>
      <c r="BG30" s="73">
        <f>Attn_Assign!Z57</f>
      </c>
      <c r="BH30" s="4"/>
      <c r="BI30" s="73">
        <f>Attn_Assign!B57</f>
      </c>
      <c r="BJ30" s="73">
        <f t="shared" si="5"/>
        <v>0</v>
      </c>
      <c r="BK30" s="73" t="str">
        <f t="shared" si="6"/>
        <v>F</v>
      </c>
      <c r="BL30" s="4"/>
      <c r="BM30" s="4"/>
      <c r="BN30" s="4"/>
      <c r="BO30" s="174"/>
      <c r="BP30" s="73">
        <f>SUM(AI30,LabActivity!AD57)</f>
        <v>0</v>
      </c>
      <c r="BQ30" s="73">
        <f>SUM(AJ30,LabActivity!AE57)</f>
        <v>0</v>
      </c>
      <c r="BR30" s="73">
        <f>SUM(AK30,LabActivity!AF57)</f>
        <v>0</v>
      </c>
      <c r="BS30" s="73">
        <f>SUM(AL30,LabActivity!AG57)</f>
        <v>0</v>
      </c>
      <c r="BT30" s="73">
        <f>SUM(AM30,LabActivity!AH57)</f>
        <v>0</v>
      </c>
      <c r="BU30" s="73">
        <f>SUM(AN30,LabActivity!AI57)</f>
        <v>0</v>
      </c>
      <c r="BV30" s="73">
        <f t="shared" ref="BV30:CA30" si="132">SUM(AO30,BV$4)</f>
        <v>0</v>
      </c>
      <c r="BW30" s="73">
        <f t="shared" si="132"/>
        <v>0</v>
      </c>
      <c r="BX30" s="73">
        <f t="shared" si="132"/>
        <v>0</v>
      </c>
      <c r="BY30" s="73">
        <f t="shared" si="132"/>
        <v>0</v>
      </c>
      <c r="BZ30" s="73">
        <f t="shared" si="132"/>
        <v>0</v>
      </c>
      <c r="CA30" s="73">
        <f t="shared" si="132"/>
        <v>0</v>
      </c>
      <c r="CB30" s="174"/>
      <c r="CC30" s="73">
        <f t="shared" ref="CC30:CH30" si="133">IFERROR( BP30/BV30,0)</f>
        <v>0</v>
      </c>
      <c r="CD30" s="73">
        <f t="shared" si="133"/>
        <v>0</v>
      </c>
      <c r="CE30" s="73">
        <f t="shared" si="133"/>
        <v>0</v>
      </c>
      <c r="CF30" s="73">
        <f t="shared" si="133"/>
        <v>0</v>
      </c>
      <c r="CG30" s="73">
        <f t="shared" si="133"/>
        <v>0</v>
      </c>
      <c r="CH30" s="73">
        <f t="shared" si="133"/>
        <v>0</v>
      </c>
    </row>
    <row r="31" ht="14.25" customHeight="1" spans="1:86" x14ac:dyDescent="0.25">
      <c r="A31" s="68">
        <f>IF(ISBLANK(CT!A58),"",CT!A58)</f>
      </c>
      <c r="B31" s="73">
        <f>SectionA!V43</f>
      </c>
      <c r="C31" s="73">
        <f>SectionA!W43</f>
      </c>
      <c r="D31" s="73">
        <f>SectionA!X43</f>
      </c>
      <c r="E31" s="73">
        <f>SectionA!Y43</f>
      </c>
      <c r="F31" s="73">
        <f>SectionA!Z43</f>
      </c>
      <c r="G31" s="73">
        <f>SectionA!AA43</f>
      </c>
      <c r="H31" s="73">
        <f>SectionA!AJ43</f>
      </c>
      <c r="I31" s="73">
        <f>SectionA!AK43</f>
      </c>
      <c r="J31" s="73">
        <f>SectionA!AL43</f>
      </c>
      <c r="K31" s="73">
        <f>SectionA!AM43</f>
      </c>
      <c r="L31" s="73">
        <f>SectionA!AN43</f>
      </c>
      <c r="M31" s="73">
        <f>SectionA!AO43</f>
      </c>
      <c r="N31" s="174"/>
      <c r="O31" s="73">
        <f>SectionB!V43</f>
      </c>
      <c r="P31" s="73">
        <f>SectionB!W43</f>
      </c>
      <c r="Q31" s="73">
        <f>SectionB!X43</f>
      </c>
      <c r="R31" s="73">
        <f>SectionB!Y43</f>
      </c>
      <c r="S31" s="73">
        <f>SectionB!Z43</f>
      </c>
      <c r="T31" s="73">
        <f>SectionB!AA43</f>
      </c>
      <c r="U31" s="73">
        <f>SectionB!AJ43</f>
      </c>
      <c r="V31" s="73">
        <f>SectionB!AK43</f>
      </c>
      <c r="W31" s="73">
        <f>SectionB!AL43</f>
      </c>
      <c r="X31" s="73">
        <f>SectionB!AM43</f>
      </c>
      <c r="Y31" s="73">
        <f>SectionB!AN43</f>
      </c>
      <c r="Z31" s="73">
        <f>SectionB!AO43</f>
      </c>
      <c r="AA31" s="174"/>
      <c r="AB31" s="73">
        <f t="shared" ref="AB31:AG31" si="134">IF(AO31=0, 0,  AI31/AO31)</f>
        <v>0</v>
      </c>
      <c r="AC31" s="73">
        <f t="shared" si="134"/>
        <v>0</v>
      </c>
      <c r="AD31" s="73">
        <f t="shared" si="134"/>
        <v>0</v>
      </c>
      <c r="AE31" s="73">
        <f t="shared" si="134"/>
        <v>0</v>
      </c>
      <c r="AF31" s="73">
        <f t="shared" si="134"/>
        <v>0</v>
      </c>
      <c r="AG31" s="73">
        <f t="shared" si="134"/>
        <v>0</v>
      </c>
      <c r="AH31" s="174"/>
      <c r="AI31" s="73">
        <f t="shared" ref="AI31:AN31" si="135">SUM(B31,O31,AV31,BB31)</f>
        <v>0</v>
      </c>
      <c r="AJ31" s="73">
        <f t="shared" si="135"/>
        <v>0</v>
      </c>
      <c r="AK31" s="73">
        <f t="shared" si="135"/>
        <v>0</v>
      </c>
      <c r="AL31" s="73">
        <f t="shared" si="135"/>
        <v>0</v>
      </c>
      <c r="AM31" s="73">
        <f t="shared" si="135"/>
        <v>0</v>
      </c>
      <c r="AN31" s="73">
        <f t="shared" si="135"/>
        <v>0</v>
      </c>
      <c r="AO31" s="73">
        <f t="shared" ref="AO31:AT31" si="136">SUM(H31,U31,AV$4,BB$4)</f>
        <v>0</v>
      </c>
      <c r="AP31" s="73">
        <f t="shared" si="136"/>
        <v>0</v>
      </c>
      <c r="AQ31" s="73">
        <f t="shared" si="136"/>
        <v>0</v>
      </c>
      <c r="AR31" s="73">
        <f t="shared" si="136"/>
        <v>0</v>
      </c>
      <c r="AS31" s="73">
        <f t="shared" si="136"/>
        <v>0</v>
      </c>
      <c r="AT31" s="73">
        <f t="shared" si="136"/>
        <v>0</v>
      </c>
      <c r="AU31" s="174"/>
      <c r="AV31" s="73">
        <f>CT!T58</f>
      </c>
      <c r="AW31" s="73">
        <f>CT!U58</f>
      </c>
      <c r="AX31" s="73">
        <f>CT!V58</f>
      </c>
      <c r="AY31" s="73">
        <f>CT!W58</f>
      </c>
      <c r="AZ31" s="73">
        <f>CT!X58</f>
      </c>
      <c r="BA31" s="73">
        <f>CT!Y58</f>
      </c>
      <c r="BB31" s="73">
        <f>Attn_Assign!U58</f>
      </c>
      <c r="BC31" s="73">
        <f>Attn_Assign!V58</f>
      </c>
      <c r="BD31" s="73">
        <f>Attn_Assign!W58</f>
      </c>
      <c r="BE31" s="73">
        <f>Attn_Assign!X58</f>
      </c>
      <c r="BF31" s="73">
        <f>Attn_Assign!Y58</f>
      </c>
      <c r="BG31" s="73">
        <f>Attn_Assign!Z58</f>
      </c>
      <c r="BH31" s="4"/>
      <c r="BI31" s="73">
        <f>Attn_Assign!B58</f>
      </c>
      <c r="BJ31" s="73">
        <f t="shared" si="5"/>
        <v>0</v>
      </c>
      <c r="BK31" s="73" t="str">
        <f t="shared" si="6"/>
        <v>F</v>
      </c>
      <c r="BL31" s="4"/>
      <c r="BM31" s="4"/>
      <c r="BN31" s="4"/>
      <c r="BO31" s="174"/>
      <c r="BP31" s="73">
        <f>SUM(AI31,LabActivity!AD58)</f>
        <v>0</v>
      </c>
      <c r="BQ31" s="73">
        <f>SUM(AJ31,LabActivity!AE58)</f>
        <v>0</v>
      </c>
      <c r="BR31" s="73">
        <f>SUM(AK31,LabActivity!AF58)</f>
        <v>0</v>
      </c>
      <c r="BS31" s="73">
        <f>SUM(AL31,LabActivity!AG58)</f>
        <v>0</v>
      </c>
      <c r="BT31" s="73">
        <f>SUM(AM31,LabActivity!AH58)</f>
        <v>0</v>
      </c>
      <c r="BU31" s="73">
        <f>SUM(AN31,LabActivity!AI58)</f>
        <v>0</v>
      </c>
      <c r="BV31" s="73">
        <f t="shared" ref="BV31:CA31" si="137">SUM(AO31,BV$4)</f>
        <v>0</v>
      </c>
      <c r="BW31" s="73">
        <f t="shared" si="137"/>
        <v>0</v>
      </c>
      <c r="BX31" s="73">
        <f t="shared" si="137"/>
        <v>0</v>
      </c>
      <c r="BY31" s="73">
        <f t="shared" si="137"/>
        <v>0</v>
      </c>
      <c r="BZ31" s="73">
        <f t="shared" si="137"/>
        <v>0</v>
      </c>
      <c r="CA31" s="73">
        <f t="shared" si="137"/>
        <v>0</v>
      </c>
      <c r="CB31" s="174"/>
      <c r="CC31" s="73">
        <f t="shared" ref="CC31:CH31" si="138">IFERROR( BP31/BV31,0)</f>
        <v>0</v>
      </c>
      <c r="CD31" s="73">
        <f t="shared" si="138"/>
        <v>0</v>
      </c>
      <c r="CE31" s="73">
        <f t="shared" si="138"/>
        <v>0</v>
      </c>
      <c r="CF31" s="73">
        <f t="shared" si="138"/>
        <v>0</v>
      </c>
      <c r="CG31" s="73">
        <f t="shared" si="138"/>
        <v>0</v>
      </c>
      <c r="CH31" s="73">
        <f t="shared" si="138"/>
        <v>0</v>
      </c>
    </row>
    <row r="32" ht="14.25" customHeight="1" spans="1:86" x14ac:dyDescent="0.25">
      <c r="A32" s="68">
        <f>IF(ISBLANK(CT!A59),"",CT!A59)</f>
      </c>
      <c r="B32" s="73">
        <f>SectionA!V44</f>
      </c>
      <c r="C32" s="73">
        <f>SectionA!W44</f>
      </c>
      <c r="D32" s="73">
        <f>SectionA!X44</f>
      </c>
      <c r="E32" s="73">
        <f>SectionA!Y44</f>
      </c>
      <c r="F32" s="73">
        <f>SectionA!Z44</f>
      </c>
      <c r="G32" s="73">
        <f>SectionA!AA44</f>
      </c>
      <c r="H32" s="73">
        <f>SectionA!AJ44</f>
      </c>
      <c r="I32" s="73">
        <f>SectionA!AK44</f>
      </c>
      <c r="J32" s="73">
        <f>SectionA!AL44</f>
      </c>
      <c r="K32" s="73">
        <f>SectionA!AM44</f>
      </c>
      <c r="L32" s="73">
        <f>SectionA!AN44</f>
      </c>
      <c r="M32" s="73">
        <f>SectionA!AO44</f>
      </c>
      <c r="N32" s="174"/>
      <c r="O32" s="73">
        <f>SectionB!V44</f>
      </c>
      <c r="P32" s="73">
        <f>SectionB!W44</f>
      </c>
      <c r="Q32" s="73">
        <f>SectionB!X44</f>
      </c>
      <c r="R32" s="73">
        <f>SectionB!Y44</f>
      </c>
      <c r="S32" s="73">
        <f>SectionB!Z44</f>
      </c>
      <c r="T32" s="73">
        <f>SectionB!AA44</f>
      </c>
      <c r="U32" s="73">
        <f>SectionB!AJ44</f>
      </c>
      <c r="V32" s="73">
        <f>SectionB!AK44</f>
      </c>
      <c r="W32" s="73">
        <f>SectionB!AL44</f>
      </c>
      <c r="X32" s="73">
        <f>SectionB!AM44</f>
      </c>
      <c r="Y32" s="73">
        <f>SectionB!AN44</f>
      </c>
      <c r="Z32" s="73">
        <f>SectionB!AO44</f>
      </c>
      <c r="AA32" s="174"/>
      <c r="AB32" s="73">
        <f t="shared" ref="AB32:AG32" si="139">IF(AO32=0, 0,  AI32/AO32)</f>
        <v>0</v>
      </c>
      <c r="AC32" s="73">
        <f t="shared" si="139"/>
        <v>0</v>
      </c>
      <c r="AD32" s="73">
        <f t="shared" si="139"/>
        <v>0</v>
      </c>
      <c r="AE32" s="73">
        <f t="shared" si="139"/>
        <v>0</v>
      </c>
      <c r="AF32" s="73">
        <f t="shared" si="139"/>
        <v>0</v>
      </c>
      <c r="AG32" s="73">
        <f t="shared" si="139"/>
        <v>0</v>
      </c>
      <c r="AH32" s="174"/>
      <c r="AI32" s="73">
        <f t="shared" ref="AI32:AN32" si="140">SUM(B32,O32,AV32,BB32)</f>
        <v>0</v>
      </c>
      <c r="AJ32" s="73">
        <f t="shared" si="140"/>
        <v>0</v>
      </c>
      <c r="AK32" s="73">
        <f t="shared" si="140"/>
        <v>0</v>
      </c>
      <c r="AL32" s="73">
        <f t="shared" si="140"/>
        <v>0</v>
      </c>
      <c r="AM32" s="73">
        <f t="shared" si="140"/>
        <v>0</v>
      </c>
      <c r="AN32" s="73">
        <f t="shared" si="140"/>
        <v>0</v>
      </c>
      <c r="AO32" s="73">
        <f t="shared" ref="AO32:AT32" si="141">SUM(H32,U32,AV$4,BB$4)</f>
        <v>0</v>
      </c>
      <c r="AP32" s="73">
        <f t="shared" si="141"/>
        <v>0</v>
      </c>
      <c r="AQ32" s="73">
        <f t="shared" si="141"/>
        <v>0</v>
      </c>
      <c r="AR32" s="73">
        <f t="shared" si="141"/>
        <v>0</v>
      </c>
      <c r="AS32" s="73">
        <f t="shared" si="141"/>
        <v>0</v>
      </c>
      <c r="AT32" s="73">
        <f t="shared" si="141"/>
        <v>0</v>
      </c>
      <c r="AU32" s="174"/>
      <c r="AV32" s="73">
        <f>CT!T59</f>
      </c>
      <c r="AW32" s="73">
        <f>CT!U59</f>
      </c>
      <c r="AX32" s="73">
        <f>CT!V59</f>
      </c>
      <c r="AY32" s="73">
        <f>CT!W59</f>
      </c>
      <c r="AZ32" s="73">
        <f>CT!X59</f>
      </c>
      <c r="BA32" s="73">
        <f>CT!Y59</f>
      </c>
      <c r="BB32" s="73">
        <f>Attn_Assign!U59</f>
      </c>
      <c r="BC32" s="73">
        <f>Attn_Assign!V59</f>
      </c>
      <c r="BD32" s="73">
        <f>Attn_Assign!W59</f>
      </c>
      <c r="BE32" s="73">
        <f>Attn_Assign!X59</f>
      </c>
      <c r="BF32" s="73">
        <f>Attn_Assign!Y59</f>
      </c>
      <c r="BG32" s="73">
        <f>Attn_Assign!Z59</f>
      </c>
      <c r="BH32" s="4"/>
      <c r="BI32" s="73">
        <f>Attn_Assign!B59</f>
      </c>
      <c r="BJ32" s="73">
        <f t="shared" si="5"/>
        <v>0</v>
      </c>
      <c r="BK32" s="73" t="str">
        <f t="shared" si="6"/>
        <v>F</v>
      </c>
      <c r="BL32" s="4"/>
      <c r="BM32" s="4"/>
      <c r="BN32" s="4"/>
      <c r="BO32" s="174"/>
      <c r="BP32" s="73">
        <f>SUM(AI32,LabActivity!AD59)</f>
        <v>0</v>
      </c>
      <c r="BQ32" s="73">
        <f>SUM(AJ32,LabActivity!AE59)</f>
        <v>0</v>
      </c>
      <c r="BR32" s="73">
        <f>SUM(AK32,LabActivity!AF59)</f>
        <v>0</v>
      </c>
      <c r="BS32" s="73">
        <f>SUM(AL32,LabActivity!AG59)</f>
        <v>0</v>
      </c>
      <c r="BT32" s="73">
        <f>SUM(AM32,LabActivity!AH59)</f>
        <v>0</v>
      </c>
      <c r="BU32" s="73">
        <f>SUM(AN32,LabActivity!AI59)</f>
        <v>0</v>
      </c>
      <c r="BV32" s="73">
        <f t="shared" ref="BV32:CA32" si="142">SUM(AO32,BV$4)</f>
        <v>0</v>
      </c>
      <c r="BW32" s="73">
        <f t="shared" si="142"/>
        <v>0</v>
      </c>
      <c r="BX32" s="73">
        <f t="shared" si="142"/>
        <v>0</v>
      </c>
      <c r="BY32" s="73">
        <f t="shared" si="142"/>
        <v>0</v>
      </c>
      <c r="BZ32" s="73">
        <f t="shared" si="142"/>
        <v>0</v>
      </c>
      <c r="CA32" s="73">
        <f t="shared" si="142"/>
        <v>0</v>
      </c>
      <c r="CB32" s="174"/>
      <c r="CC32" s="73">
        <f t="shared" ref="CC32:CH32" si="143">IFERROR( BP32/BV32,0)</f>
        <v>0</v>
      </c>
      <c r="CD32" s="73">
        <f t="shared" si="143"/>
        <v>0</v>
      </c>
      <c r="CE32" s="73">
        <f t="shared" si="143"/>
        <v>0</v>
      </c>
      <c r="CF32" s="73">
        <f t="shared" si="143"/>
        <v>0</v>
      </c>
      <c r="CG32" s="73">
        <f t="shared" si="143"/>
        <v>0</v>
      </c>
      <c r="CH32" s="73">
        <f t="shared" si="143"/>
        <v>0</v>
      </c>
    </row>
    <row r="33" ht="14.25" customHeight="1" spans="1:86" x14ac:dyDescent="0.25">
      <c r="A33" s="68">
        <f>IF(ISBLANK(CT!A60),"",CT!A60)</f>
      </c>
      <c r="B33" s="73">
        <f>SectionA!V45</f>
      </c>
      <c r="C33" s="73">
        <f>SectionA!W45</f>
      </c>
      <c r="D33" s="73">
        <f>SectionA!X45</f>
      </c>
      <c r="E33" s="73">
        <f>SectionA!Y45</f>
      </c>
      <c r="F33" s="73">
        <f>SectionA!Z45</f>
      </c>
      <c r="G33" s="73">
        <f>SectionA!AA45</f>
      </c>
      <c r="H33" s="73">
        <f>SectionA!AJ45</f>
      </c>
      <c r="I33" s="73">
        <f>SectionA!AK45</f>
      </c>
      <c r="J33" s="73">
        <f>SectionA!AL45</f>
      </c>
      <c r="K33" s="73">
        <f>SectionA!AM45</f>
      </c>
      <c r="L33" s="73">
        <f>SectionA!AN45</f>
      </c>
      <c r="M33" s="73">
        <f>SectionA!AO45</f>
      </c>
      <c r="N33" s="174"/>
      <c r="O33" s="73">
        <f>SectionB!V45</f>
      </c>
      <c r="P33" s="73">
        <f>SectionB!W45</f>
      </c>
      <c r="Q33" s="73">
        <f>SectionB!X45</f>
      </c>
      <c r="R33" s="73">
        <f>SectionB!Y45</f>
      </c>
      <c r="S33" s="73">
        <f>SectionB!Z45</f>
      </c>
      <c r="T33" s="73">
        <f>SectionB!AA45</f>
      </c>
      <c r="U33" s="73">
        <f>SectionB!AJ45</f>
      </c>
      <c r="V33" s="73">
        <f>SectionB!AK45</f>
      </c>
      <c r="W33" s="73">
        <f>SectionB!AL45</f>
      </c>
      <c r="X33" s="73">
        <f>SectionB!AM45</f>
      </c>
      <c r="Y33" s="73">
        <f>SectionB!AN45</f>
      </c>
      <c r="Z33" s="73">
        <f>SectionB!AO45</f>
      </c>
      <c r="AA33" s="174"/>
      <c r="AB33" s="73">
        <f t="shared" ref="AB33:AG33" si="144">IF(AO33=0, 0,  AI33/AO33)</f>
        <v>0</v>
      </c>
      <c r="AC33" s="73">
        <f t="shared" si="144"/>
        <v>0</v>
      </c>
      <c r="AD33" s="73">
        <f t="shared" si="144"/>
        <v>0</v>
      </c>
      <c r="AE33" s="73">
        <f t="shared" si="144"/>
        <v>0</v>
      </c>
      <c r="AF33" s="73">
        <f t="shared" si="144"/>
        <v>0</v>
      </c>
      <c r="AG33" s="73">
        <f t="shared" si="144"/>
        <v>0</v>
      </c>
      <c r="AH33" s="174"/>
      <c r="AI33" s="73">
        <f t="shared" ref="AI33:AN33" si="145">SUM(B33,O33,AV33,BB33)</f>
        <v>0</v>
      </c>
      <c r="AJ33" s="73">
        <f t="shared" si="145"/>
        <v>0</v>
      </c>
      <c r="AK33" s="73">
        <f t="shared" si="145"/>
        <v>0</v>
      </c>
      <c r="AL33" s="73">
        <f t="shared" si="145"/>
        <v>0</v>
      </c>
      <c r="AM33" s="73">
        <f t="shared" si="145"/>
        <v>0</v>
      </c>
      <c r="AN33" s="73">
        <f t="shared" si="145"/>
        <v>0</v>
      </c>
      <c r="AO33" s="73">
        <f t="shared" ref="AO33:AT33" si="146">SUM(H33,U33,AV$4,BB$4)</f>
        <v>0</v>
      </c>
      <c r="AP33" s="73">
        <f t="shared" si="146"/>
        <v>0</v>
      </c>
      <c r="AQ33" s="73">
        <f t="shared" si="146"/>
        <v>0</v>
      </c>
      <c r="AR33" s="73">
        <f t="shared" si="146"/>
        <v>0</v>
      </c>
      <c r="AS33" s="73">
        <f t="shared" si="146"/>
        <v>0</v>
      </c>
      <c r="AT33" s="73">
        <f t="shared" si="146"/>
        <v>0</v>
      </c>
      <c r="AU33" s="174"/>
      <c r="AV33" s="73">
        <f>CT!T60</f>
      </c>
      <c r="AW33" s="73">
        <f>CT!U60</f>
      </c>
      <c r="AX33" s="73">
        <f>CT!V60</f>
      </c>
      <c r="AY33" s="73">
        <f>CT!W60</f>
      </c>
      <c r="AZ33" s="73">
        <f>CT!X60</f>
      </c>
      <c r="BA33" s="73">
        <f>CT!Y60</f>
      </c>
      <c r="BB33" s="73">
        <f>Attn_Assign!U60</f>
      </c>
      <c r="BC33" s="73">
        <f>Attn_Assign!V60</f>
      </c>
      <c r="BD33" s="73">
        <f>Attn_Assign!W60</f>
      </c>
      <c r="BE33" s="73">
        <f>Attn_Assign!X60</f>
      </c>
      <c r="BF33" s="73">
        <f>Attn_Assign!Y60</f>
      </c>
      <c r="BG33" s="73">
        <f>Attn_Assign!Z60</f>
      </c>
      <c r="BH33" s="4"/>
      <c r="BI33" s="73">
        <f>Attn_Assign!B60</f>
      </c>
      <c r="BJ33" s="73">
        <f t="shared" si="5"/>
        <v>0</v>
      </c>
      <c r="BK33" s="73" t="str">
        <f t="shared" si="6"/>
        <v>F</v>
      </c>
      <c r="BL33" s="4"/>
      <c r="BM33" s="4"/>
      <c r="BN33" s="4"/>
      <c r="BO33" s="174"/>
      <c r="BP33" s="73">
        <f>SUM(AI33,LabActivity!AD60)</f>
        <v>0</v>
      </c>
      <c r="BQ33" s="73">
        <f>SUM(AJ33,LabActivity!AE60)</f>
        <v>0</v>
      </c>
      <c r="BR33" s="73">
        <f>SUM(AK33,LabActivity!AF60)</f>
        <v>0</v>
      </c>
      <c r="BS33" s="73">
        <f>SUM(AL33,LabActivity!AG60)</f>
        <v>0</v>
      </c>
      <c r="BT33" s="73">
        <f>SUM(AM33,LabActivity!AH60)</f>
        <v>0</v>
      </c>
      <c r="BU33" s="73">
        <f>SUM(AN33,LabActivity!AI60)</f>
        <v>0</v>
      </c>
      <c r="BV33" s="73">
        <f t="shared" ref="BV33:CA33" si="147">SUM(AO33,BV$4)</f>
        <v>0</v>
      </c>
      <c r="BW33" s="73">
        <f t="shared" si="147"/>
        <v>0</v>
      </c>
      <c r="BX33" s="73">
        <f t="shared" si="147"/>
        <v>0</v>
      </c>
      <c r="BY33" s="73">
        <f t="shared" si="147"/>
        <v>0</v>
      </c>
      <c r="BZ33" s="73">
        <f t="shared" si="147"/>
        <v>0</v>
      </c>
      <c r="CA33" s="73">
        <f t="shared" si="147"/>
        <v>0</v>
      </c>
      <c r="CB33" s="174"/>
      <c r="CC33" s="73">
        <f t="shared" ref="CC33:CH33" si="148">IFERROR( BP33/BV33,0)</f>
        <v>0</v>
      </c>
      <c r="CD33" s="73">
        <f t="shared" si="148"/>
        <v>0</v>
      </c>
      <c r="CE33" s="73">
        <f t="shared" si="148"/>
        <v>0</v>
      </c>
      <c r="CF33" s="73">
        <f t="shared" si="148"/>
        <v>0</v>
      </c>
      <c r="CG33" s="73">
        <f t="shared" si="148"/>
        <v>0</v>
      </c>
      <c r="CH33" s="73">
        <f t="shared" si="148"/>
        <v>0</v>
      </c>
    </row>
    <row r="34" ht="14.25" customHeight="1" spans="1:86" x14ac:dyDescent="0.25">
      <c r="A34" s="68">
        <f>IF(ISBLANK(CT!A61),"",CT!A61)</f>
      </c>
      <c r="B34" s="73">
        <f>SectionA!V46</f>
      </c>
      <c r="C34" s="73">
        <f>SectionA!W46</f>
      </c>
      <c r="D34" s="73">
        <f>SectionA!X46</f>
      </c>
      <c r="E34" s="73">
        <f>SectionA!Y46</f>
      </c>
      <c r="F34" s="73">
        <f>SectionA!Z46</f>
      </c>
      <c r="G34" s="73">
        <f>SectionA!AA46</f>
      </c>
      <c r="H34" s="73">
        <f>SectionA!AJ46</f>
      </c>
      <c r="I34" s="73">
        <f>SectionA!AK46</f>
      </c>
      <c r="J34" s="73">
        <f>SectionA!AL46</f>
      </c>
      <c r="K34" s="73">
        <f>SectionA!AM46</f>
      </c>
      <c r="L34" s="73">
        <f>SectionA!AN46</f>
      </c>
      <c r="M34" s="73">
        <f>SectionA!AO46</f>
      </c>
      <c r="N34" s="174"/>
      <c r="O34" s="73">
        <f>SectionB!V46</f>
      </c>
      <c r="P34" s="73">
        <f>SectionB!W46</f>
      </c>
      <c r="Q34" s="73">
        <f>SectionB!X46</f>
      </c>
      <c r="R34" s="73">
        <f>SectionB!Y46</f>
      </c>
      <c r="S34" s="73">
        <f>SectionB!Z46</f>
      </c>
      <c r="T34" s="73">
        <f>SectionB!AA46</f>
      </c>
      <c r="U34" s="73">
        <f>SectionB!AJ46</f>
      </c>
      <c r="V34" s="73">
        <f>SectionB!AK46</f>
      </c>
      <c r="W34" s="73">
        <f>SectionB!AL46</f>
      </c>
      <c r="X34" s="73">
        <f>SectionB!AM46</f>
      </c>
      <c r="Y34" s="73">
        <f>SectionB!AN46</f>
      </c>
      <c r="Z34" s="73">
        <f>SectionB!AO46</f>
      </c>
      <c r="AA34" s="174"/>
      <c r="AB34" s="73">
        <f t="shared" ref="AB34:AG34" si="149">IF(AO34=0, 0,  AI34/AO34)</f>
        <v>0</v>
      </c>
      <c r="AC34" s="73">
        <f t="shared" si="149"/>
        <v>0</v>
      </c>
      <c r="AD34" s="73">
        <f t="shared" si="149"/>
        <v>0</v>
      </c>
      <c r="AE34" s="73">
        <f t="shared" si="149"/>
        <v>0</v>
      </c>
      <c r="AF34" s="73">
        <f t="shared" si="149"/>
        <v>0</v>
      </c>
      <c r="AG34" s="73">
        <f t="shared" si="149"/>
        <v>0</v>
      </c>
      <c r="AH34" s="174"/>
      <c r="AI34" s="73">
        <f t="shared" ref="AI34:AN34" si="150">SUM(B34,O34,AV34,BB34)</f>
        <v>0</v>
      </c>
      <c r="AJ34" s="73">
        <f t="shared" si="150"/>
        <v>0</v>
      </c>
      <c r="AK34" s="73">
        <f t="shared" si="150"/>
        <v>0</v>
      </c>
      <c r="AL34" s="73">
        <f t="shared" si="150"/>
        <v>0</v>
      </c>
      <c r="AM34" s="73">
        <f t="shared" si="150"/>
        <v>0</v>
      </c>
      <c r="AN34" s="73">
        <f t="shared" si="150"/>
        <v>0</v>
      </c>
      <c r="AO34" s="73">
        <f t="shared" ref="AO34:AT34" si="151">SUM(H34,U34,AV$4,BB$4)</f>
        <v>0</v>
      </c>
      <c r="AP34" s="73">
        <f t="shared" si="151"/>
        <v>0</v>
      </c>
      <c r="AQ34" s="73">
        <f t="shared" si="151"/>
        <v>0</v>
      </c>
      <c r="AR34" s="73">
        <f t="shared" si="151"/>
        <v>0</v>
      </c>
      <c r="AS34" s="73">
        <f t="shared" si="151"/>
        <v>0</v>
      </c>
      <c r="AT34" s="73">
        <f t="shared" si="151"/>
        <v>0</v>
      </c>
      <c r="AU34" s="174"/>
      <c r="AV34" s="73">
        <f>CT!T61</f>
      </c>
      <c r="AW34" s="73">
        <f>CT!U61</f>
      </c>
      <c r="AX34" s="73">
        <f>CT!V61</f>
      </c>
      <c r="AY34" s="73">
        <f>CT!W61</f>
      </c>
      <c r="AZ34" s="73">
        <f>CT!X61</f>
      </c>
      <c r="BA34" s="73">
        <f>CT!Y61</f>
      </c>
      <c r="BB34" s="73">
        <f>Attn_Assign!U61</f>
      </c>
      <c r="BC34" s="73">
        <f>Attn_Assign!V61</f>
      </c>
      <c r="BD34" s="73">
        <f>Attn_Assign!W61</f>
      </c>
      <c r="BE34" s="73">
        <f>Attn_Assign!X61</f>
      </c>
      <c r="BF34" s="73">
        <f>Attn_Assign!Y61</f>
      </c>
      <c r="BG34" s="73">
        <f>Attn_Assign!Z61</f>
      </c>
      <c r="BH34" s="4"/>
      <c r="BI34" s="73">
        <f>Attn_Assign!B61</f>
      </c>
      <c r="BJ34" s="73">
        <f t="shared" si="5"/>
        <v>0</v>
      </c>
      <c r="BK34" s="73" t="str">
        <f t="shared" si="6"/>
        <v>F</v>
      </c>
      <c r="BL34" s="4"/>
      <c r="BM34" s="4"/>
      <c r="BN34" s="4"/>
      <c r="BO34" s="174"/>
      <c r="BP34" s="73">
        <f>SUM(AI34,LabActivity!AD61)</f>
        <v>0</v>
      </c>
      <c r="BQ34" s="73">
        <f>SUM(AJ34,LabActivity!AE61)</f>
        <v>0</v>
      </c>
      <c r="BR34" s="73">
        <f>SUM(AK34,LabActivity!AF61)</f>
        <v>0</v>
      </c>
      <c r="BS34" s="73">
        <f>SUM(AL34,LabActivity!AG61)</f>
        <v>0</v>
      </c>
      <c r="BT34" s="73">
        <f>SUM(AM34,LabActivity!AH61)</f>
        <v>0</v>
      </c>
      <c r="BU34" s="73">
        <f>SUM(AN34,LabActivity!AI61)</f>
        <v>0</v>
      </c>
      <c r="BV34" s="73">
        <f t="shared" ref="BV34:CA34" si="152">SUM(AO34,BV$4)</f>
        <v>0</v>
      </c>
      <c r="BW34" s="73">
        <f t="shared" si="152"/>
        <v>0</v>
      </c>
      <c r="BX34" s="73">
        <f t="shared" si="152"/>
        <v>0</v>
      </c>
      <c r="BY34" s="73">
        <f t="shared" si="152"/>
        <v>0</v>
      </c>
      <c r="BZ34" s="73">
        <f t="shared" si="152"/>
        <v>0</v>
      </c>
      <c r="CA34" s="73">
        <f t="shared" si="152"/>
        <v>0</v>
      </c>
      <c r="CB34" s="174"/>
      <c r="CC34" s="73">
        <f t="shared" ref="CC34:CH34" si="153">IFERROR( BP34/BV34,0)</f>
        <v>0</v>
      </c>
      <c r="CD34" s="73">
        <f t="shared" si="153"/>
        <v>0</v>
      </c>
      <c r="CE34" s="73">
        <f t="shared" si="153"/>
        <v>0</v>
      </c>
      <c r="CF34" s="73">
        <f t="shared" si="153"/>
        <v>0</v>
      </c>
      <c r="CG34" s="73">
        <f t="shared" si="153"/>
        <v>0</v>
      </c>
      <c r="CH34" s="73">
        <f t="shared" si="153"/>
        <v>0</v>
      </c>
    </row>
    <row r="35" ht="14.25" customHeight="1" spans="1:86" x14ac:dyDescent="0.25">
      <c r="A35" s="68">
        <f>IF(ISBLANK(CT!A62),"",CT!A62)</f>
      </c>
      <c r="B35" s="73">
        <f>SectionA!V47</f>
      </c>
      <c r="C35" s="73">
        <f>SectionA!W47</f>
      </c>
      <c r="D35" s="73">
        <f>SectionA!X47</f>
      </c>
      <c r="E35" s="73">
        <f>SectionA!Y47</f>
      </c>
      <c r="F35" s="73">
        <f>SectionA!Z47</f>
      </c>
      <c r="G35" s="73">
        <f>SectionA!AA47</f>
      </c>
      <c r="H35" s="73">
        <f>SectionA!AJ47</f>
      </c>
      <c r="I35" s="73">
        <f>SectionA!AK47</f>
      </c>
      <c r="J35" s="73">
        <f>SectionA!AL47</f>
      </c>
      <c r="K35" s="73">
        <f>SectionA!AM47</f>
      </c>
      <c r="L35" s="73">
        <f>SectionA!AN47</f>
      </c>
      <c r="M35" s="73">
        <f>SectionA!AO47</f>
      </c>
      <c r="N35" s="174"/>
      <c r="O35" s="73">
        <f>SectionB!V47</f>
      </c>
      <c r="P35" s="73">
        <f>SectionB!W47</f>
      </c>
      <c r="Q35" s="73">
        <f>SectionB!X47</f>
      </c>
      <c r="R35" s="73">
        <f>SectionB!Y47</f>
      </c>
      <c r="S35" s="73">
        <f>SectionB!Z47</f>
      </c>
      <c r="T35" s="73">
        <f>SectionB!AA47</f>
      </c>
      <c r="U35" s="73">
        <f>SectionB!AJ47</f>
      </c>
      <c r="V35" s="73">
        <f>SectionB!AK47</f>
      </c>
      <c r="W35" s="73">
        <f>SectionB!AL47</f>
      </c>
      <c r="X35" s="73">
        <f>SectionB!AM47</f>
      </c>
      <c r="Y35" s="73">
        <f>SectionB!AN47</f>
      </c>
      <c r="Z35" s="73">
        <f>SectionB!AO47</f>
      </c>
      <c r="AA35" s="174"/>
      <c r="AB35" s="73">
        <f t="shared" ref="AB35:AG35" si="154">IF(AO35=0, 0,  AI35/AO35)</f>
        <v>0</v>
      </c>
      <c r="AC35" s="73">
        <f t="shared" si="154"/>
        <v>0</v>
      </c>
      <c r="AD35" s="73">
        <f t="shared" si="154"/>
        <v>0</v>
      </c>
      <c r="AE35" s="73">
        <f t="shared" si="154"/>
        <v>0</v>
      </c>
      <c r="AF35" s="73">
        <f t="shared" si="154"/>
        <v>0</v>
      </c>
      <c r="AG35" s="73">
        <f t="shared" si="154"/>
        <v>0</v>
      </c>
      <c r="AH35" s="174"/>
      <c r="AI35" s="73">
        <f t="shared" ref="AI35:AN35" si="155">SUM(B35,O35,AV35,BB35)</f>
        <v>0</v>
      </c>
      <c r="AJ35" s="73">
        <f t="shared" si="155"/>
        <v>0</v>
      </c>
      <c r="AK35" s="73">
        <f t="shared" si="155"/>
        <v>0</v>
      </c>
      <c r="AL35" s="73">
        <f t="shared" si="155"/>
        <v>0</v>
      </c>
      <c r="AM35" s="73">
        <f t="shared" si="155"/>
        <v>0</v>
      </c>
      <c r="AN35" s="73">
        <f t="shared" si="155"/>
        <v>0</v>
      </c>
      <c r="AO35" s="73">
        <f t="shared" ref="AO35:AT35" si="156">SUM(H35,U35,AV$4,BB$4)</f>
        <v>0</v>
      </c>
      <c r="AP35" s="73">
        <f t="shared" si="156"/>
        <v>0</v>
      </c>
      <c r="AQ35" s="73">
        <f t="shared" si="156"/>
        <v>0</v>
      </c>
      <c r="AR35" s="73">
        <f t="shared" si="156"/>
        <v>0</v>
      </c>
      <c r="AS35" s="73">
        <f t="shared" si="156"/>
        <v>0</v>
      </c>
      <c r="AT35" s="73">
        <f t="shared" si="156"/>
        <v>0</v>
      </c>
      <c r="AU35" s="174"/>
      <c r="AV35" s="73">
        <f>CT!T62</f>
      </c>
      <c r="AW35" s="73">
        <f>CT!U62</f>
      </c>
      <c r="AX35" s="73">
        <f>CT!V62</f>
      </c>
      <c r="AY35" s="73">
        <f>CT!W62</f>
      </c>
      <c r="AZ35" s="73">
        <f>CT!X62</f>
      </c>
      <c r="BA35" s="73">
        <f>CT!Y62</f>
      </c>
      <c r="BB35" s="73">
        <f>Attn_Assign!U62</f>
      </c>
      <c r="BC35" s="73">
        <f>Attn_Assign!V62</f>
      </c>
      <c r="BD35" s="73">
        <f>Attn_Assign!W62</f>
      </c>
      <c r="BE35" s="73">
        <f>Attn_Assign!X62</f>
      </c>
      <c r="BF35" s="73">
        <f>Attn_Assign!Y62</f>
      </c>
      <c r="BG35" s="73">
        <f>Attn_Assign!Z62</f>
      </c>
      <c r="BH35" s="4"/>
      <c r="BI35" s="73">
        <f>Attn_Assign!B62</f>
      </c>
      <c r="BJ35" s="73">
        <f t="shared" si="5"/>
        <v>0</v>
      </c>
      <c r="BK35" s="73" t="str">
        <f t="shared" si="6"/>
        <v>F</v>
      </c>
      <c r="BL35" s="4"/>
      <c r="BM35" s="4"/>
      <c r="BN35" s="4"/>
      <c r="BO35" s="174"/>
      <c r="BP35" s="73">
        <f>SUM(AI35,LabActivity!AD62)</f>
        <v>0</v>
      </c>
      <c r="BQ35" s="73">
        <f>SUM(AJ35,LabActivity!AE62)</f>
        <v>0</v>
      </c>
      <c r="BR35" s="73">
        <f>SUM(AK35,LabActivity!AF62)</f>
        <v>0</v>
      </c>
      <c r="BS35" s="73">
        <f>SUM(AL35,LabActivity!AG62)</f>
        <v>0</v>
      </c>
      <c r="BT35" s="73">
        <f>SUM(AM35,LabActivity!AH62)</f>
        <v>0</v>
      </c>
      <c r="BU35" s="73">
        <f>SUM(AN35,LabActivity!AI62)</f>
        <v>0</v>
      </c>
      <c r="BV35" s="73">
        <f t="shared" ref="BV35:CA35" si="157">SUM(AO35,BV$4)</f>
        <v>0</v>
      </c>
      <c r="BW35" s="73">
        <f t="shared" si="157"/>
        <v>0</v>
      </c>
      <c r="BX35" s="73">
        <f t="shared" si="157"/>
        <v>0</v>
      </c>
      <c r="BY35" s="73">
        <f t="shared" si="157"/>
        <v>0</v>
      </c>
      <c r="BZ35" s="73">
        <f t="shared" si="157"/>
        <v>0</v>
      </c>
      <c r="CA35" s="73">
        <f t="shared" si="157"/>
        <v>0</v>
      </c>
      <c r="CB35" s="174"/>
      <c r="CC35" s="73">
        <f t="shared" ref="CC35:CH35" si="158">IFERROR( BP35/BV35,0)</f>
        <v>0</v>
      </c>
      <c r="CD35" s="73">
        <f t="shared" si="158"/>
        <v>0</v>
      </c>
      <c r="CE35" s="73">
        <f t="shared" si="158"/>
        <v>0</v>
      </c>
      <c r="CF35" s="73">
        <f t="shared" si="158"/>
        <v>0</v>
      </c>
      <c r="CG35" s="73">
        <f t="shared" si="158"/>
        <v>0</v>
      </c>
      <c r="CH35" s="73">
        <f t="shared" si="158"/>
        <v>0</v>
      </c>
    </row>
    <row r="36" ht="14.25" customHeight="1" spans="1:86" x14ac:dyDescent="0.25">
      <c r="A36" s="68">
        <f>IF(ISBLANK(CT!A63),"",CT!A63)</f>
      </c>
      <c r="B36" s="73">
        <f>SectionA!V48</f>
      </c>
      <c r="C36" s="73">
        <f>SectionA!W48</f>
      </c>
      <c r="D36" s="73">
        <f>SectionA!X48</f>
      </c>
      <c r="E36" s="73">
        <f>SectionA!Y48</f>
      </c>
      <c r="F36" s="73">
        <f>SectionA!Z48</f>
      </c>
      <c r="G36" s="73">
        <f>SectionA!AA48</f>
      </c>
      <c r="H36" s="73">
        <f>SectionA!AJ48</f>
      </c>
      <c r="I36" s="73">
        <f>SectionA!AK48</f>
      </c>
      <c r="J36" s="73">
        <f>SectionA!AL48</f>
      </c>
      <c r="K36" s="73">
        <f>SectionA!AM48</f>
      </c>
      <c r="L36" s="73">
        <f>SectionA!AN48</f>
      </c>
      <c r="M36" s="73">
        <f>SectionA!AO48</f>
      </c>
      <c r="N36" s="174"/>
      <c r="O36" s="73">
        <f>SectionB!V48</f>
      </c>
      <c r="P36" s="73">
        <f>SectionB!W48</f>
      </c>
      <c r="Q36" s="73">
        <f>SectionB!X48</f>
      </c>
      <c r="R36" s="73">
        <f>SectionB!Y48</f>
      </c>
      <c r="S36" s="73">
        <f>SectionB!Z48</f>
      </c>
      <c r="T36" s="73">
        <f>SectionB!AA48</f>
      </c>
      <c r="U36" s="73">
        <f>SectionB!AJ48</f>
      </c>
      <c r="V36" s="73">
        <f>SectionB!AK48</f>
      </c>
      <c r="W36" s="73">
        <f>SectionB!AL48</f>
      </c>
      <c r="X36" s="73">
        <f>SectionB!AM48</f>
      </c>
      <c r="Y36" s="73">
        <f>SectionB!AN48</f>
      </c>
      <c r="Z36" s="73">
        <f>SectionB!AO48</f>
      </c>
      <c r="AA36" s="174"/>
      <c r="AB36" s="73">
        <f t="shared" ref="AB36:AG36" si="159">IF(AO36=0, 0,  AI36/AO36)</f>
        <v>0</v>
      </c>
      <c r="AC36" s="73">
        <f t="shared" si="159"/>
        <v>0</v>
      </c>
      <c r="AD36" s="73">
        <f t="shared" si="159"/>
        <v>0</v>
      </c>
      <c r="AE36" s="73">
        <f t="shared" si="159"/>
        <v>0</v>
      </c>
      <c r="AF36" s="73">
        <f t="shared" si="159"/>
        <v>0</v>
      </c>
      <c r="AG36" s="73">
        <f t="shared" si="159"/>
        <v>0</v>
      </c>
      <c r="AH36" s="174"/>
      <c r="AI36" s="73">
        <f t="shared" ref="AI36:AN36" si="160">SUM(B36,O36,AV36,BB36)</f>
        <v>0</v>
      </c>
      <c r="AJ36" s="73">
        <f t="shared" si="160"/>
        <v>0</v>
      </c>
      <c r="AK36" s="73">
        <f t="shared" si="160"/>
        <v>0</v>
      </c>
      <c r="AL36" s="73">
        <f t="shared" si="160"/>
        <v>0</v>
      </c>
      <c r="AM36" s="73">
        <f t="shared" si="160"/>
        <v>0</v>
      </c>
      <c r="AN36" s="73">
        <f t="shared" si="160"/>
        <v>0</v>
      </c>
      <c r="AO36" s="73">
        <f t="shared" ref="AO36:AT36" si="161">SUM(H36,U36,AV$4,BB$4)</f>
        <v>0</v>
      </c>
      <c r="AP36" s="73">
        <f t="shared" si="161"/>
        <v>0</v>
      </c>
      <c r="AQ36" s="73">
        <f t="shared" si="161"/>
        <v>0</v>
      </c>
      <c r="AR36" s="73">
        <f t="shared" si="161"/>
        <v>0</v>
      </c>
      <c r="AS36" s="73">
        <f t="shared" si="161"/>
        <v>0</v>
      </c>
      <c r="AT36" s="73">
        <f t="shared" si="161"/>
        <v>0</v>
      </c>
      <c r="AU36" s="174"/>
      <c r="AV36" s="73">
        <f>CT!T63</f>
      </c>
      <c r="AW36" s="73">
        <f>CT!U63</f>
      </c>
      <c r="AX36" s="73">
        <f>CT!V63</f>
      </c>
      <c r="AY36" s="73">
        <f>CT!W63</f>
      </c>
      <c r="AZ36" s="73">
        <f>CT!X63</f>
      </c>
      <c r="BA36" s="73">
        <f>CT!Y63</f>
      </c>
      <c r="BB36" s="73">
        <f>Attn_Assign!U63</f>
      </c>
      <c r="BC36" s="73">
        <f>Attn_Assign!V63</f>
      </c>
      <c r="BD36" s="73">
        <f>Attn_Assign!W63</f>
      </c>
      <c r="BE36" s="73">
        <f>Attn_Assign!X63</f>
      </c>
      <c r="BF36" s="73">
        <f>Attn_Assign!Y63</f>
      </c>
      <c r="BG36" s="73">
        <f>Attn_Assign!Z63</f>
      </c>
      <c r="BH36" s="4"/>
      <c r="BI36" s="73">
        <f>Attn_Assign!B63</f>
      </c>
      <c r="BJ36" s="73">
        <f t="shared" si="5"/>
        <v>0</v>
      </c>
      <c r="BK36" s="73" t="str">
        <f t="shared" si="6"/>
        <v>F</v>
      </c>
      <c r="BL36" s="4"/>
      <c r="BM36" s="4"/>
      <c r="BN36" s="4"/>
      <c r="BO36" s="174"/>
      <c r="BP36" s="73">
        <f>SUM(AI36,LabActivity!AD63)</f>
        <v>0</v>
      </c>
      <c r="BQ36" s="73">
        <f>SUM(AJ36,LabActivity!AE63)</f>
        <v>0</v>
      </c>
      <c r="BR36" s="73">
        <f>SUM(AK36,LabActivity!AF63)</f>
        <v>0</v>
      </c>
      <c r="BS36" s="73">
        <f>SUM(AL36,LabActivity!AG63)</f>
        <v>0</v>
      </c>
      <c r="BT36" s="73">
        <f>SUM(AM36,LabActivity!AH63)</f>
        <v>0</v>
      </c>
      <c r="BU36" s="73">
        <f>SUM(AN36,LabActivity!AI63)</f>
        <v>0</v>
      </c>
      <c r="BV36" s="73">
        <f t="shared" ref="BV36:CA36" si="162">SUM(AO36,BV$4)</f>
        <v>0</v>
      </c>
      <c r="BW36" s="73">
        <f t="shared" si="162"/>
        <v>0</v>
      </c>
      <c r="BX36" s="73">
        <f t="shared" si="162"/>
        <v>0</v>
      </c>
      <c r="BY36" s="73">
        <f t="shared" si="162"/>
        <v>0</v>
      </c>
      <c r="BZ36" s="73">
        <f t="shared" si="162"/>
        <v>0</v>
      </c>
      <c r="CA36" s="73">
        <f t="shared" si="162"/>
        <v>0</v>
      </c>
      <c r="CB36" s="174"/>
      <c r="CC36" s="73">
        <f t="shared" ref="CC36:CH36" si="163">IFERROR( BP36/BV36,0)</f>
        <v>0</v>
      </c>
      <c r="CD36" s="73">
        <f t="shared" si="163"/>
        <v>0</v>
      </c>
      <c r="CE36" s="73">
        <f t="shared" si="163"/>
        <v>0</v>
      </c>
      <c r="CF36" s="73">
        <f t="shared" si="163"/>
        <v>0</v>
      </c>
      <c r="CG36" s="73">
        <f t="shared" si="163"/>
        <v>0</v>
      </c>
      <c r="CH36" s="73">
        <f t="shared" si="163"/>
        <v>0</v>
      </c>
    </row>
    <row r="37" ht="14.25" customHeight="1" spans="1:86" x14ac:dyDescent="0.25">
      <c r="A37" s="68">
        <f>IF(ISBLANK(CT!A64),"",CT!A64)</f>
      </c>
      <c r="B37" s="73">
        <f>SectionA!V49</f>
      </c>
      <c r="C37" s="73">
        <f>SectionA!W49</f>
      </c>
      <c r="D37" s="73">
        <f>SectionA!X49</f>
      </c>
      <c r="E37" s="73">
        <f>SectionA!Y49</f>
      </c>
      <c r="F37" s="73">
        <f>SectionA!Z49</f>
      </c>
      <c r="G37" s="73">
        <f>SectionA!AA49</f>
      </c>
      <c r="H37" s="73">
        <f>SectionA!AJ49</f>
      </c>
      <c r="I37" s="73">
        <f>SectionA!AK49</f>
      </c>
      <c r="J37" s="73">
        <f>SectionA!AL49</f>
      </c>
      <c r="K37" s="73">
        <f>SectionA!AM49</f>
      </c>
      <c r="L37" s="73">
        <f>SectionA!AN49</f>
      </c>
      <c r="M37" s="73">
        <f>SectionA!AO49</f>
      </c>
      <c r="N37" s="174"/>
      <c r="O37" s="73">
        <f>SectionB!V49</f>
      </c>
      <c r="P37" s="73">
        <f>SectionB!W49</f>
      </c>
      <c r="Q37" s="73">
        <f>SectionB!X49</f>
      </c>
      <c r="R37" s="73">
        <f>SectionB!Y49</f>
      </c>
      <c r="S37" s="73">
        <f>SectionB!Z49</f>
      </c>
      <c r="T37" s="73">
        <f>SectionB!AA49</f>
      </c>
      <c r="U37" s="73">
        <f>SectionB!AJ49</f>
      </c>
      <c r="V37" s="73">
        <f>SectionB!AK49</f>
      </c>
      <c r="W37" s="73">
        <f>SectionB!AL49</f>
      </c>
      <c r="X37" s="73">
        <f>SectionB!AM49</f>
      </c>
      <c r="Y37" s="73">
        <f>SectionB!AN49</f>
      </c>
      <c r="Z37" s="73">
        <f>SectionB!AO49</f>
      </c>
      <c r="AA37" s="174"/>
      <c r="AB37" s="73">
        <f t="shared" ref="AB37:AG37" si="164">IF(AO37=0, 0,  AI37/AO37)</f>
        <v>0</v>
      </c>
      <c r="AC37" s="73">
        <f t="shared" si="164"/>
        <v>0</v>
      </c>
      <c r="AD37" s="73">
        <f t="shared" si="164"/>
        <v>0</v>
      </c>
      <c r="AE37" s="73">
        <f t="shared" si="164"/>
        <v>0</v>
      </c>
      <c r="AF37" s="73">
        <f t="shared" si="164"/>
        <v>0</v>
      </c>
      <c r="AG37" s="73">
        <f t="shared" si="164"/>
        <v>0</v>
      </c>
      <c r="AH37" s="174"/>
      <c r="AI37" s="73">
        <f t="shared" ref="AI37:AN37" si="165">SUM(B37,O37,AV37,BB37)</f>
        <v>0</v>
      </c>
      <c r="AJ37" s="73">
        <f t="shared" si="165"/>
        <v>0</v>
      </c>
      <c r="AK37" s="73">
        <f t="shared" si="165"/>
        <v>0</v>
      </c>
      <c r="AL37" s="73">
        <f t="shared" si="165"/>
        <v>0</v>
      </c>
      <c r="AM37" s="73">
        <f t="shared" si="165"/>
        <v>0</v>
      </c>
      <c r="AN37" s="73">
        <f t="shared" si="165"/>
        <v>0</v>
      </c>
      <c r="AO37" s="73">
        <f t="shared" ref="AO37:AT37" si="166">SUM(H37,U37,AV$4,BB$4)</f>
        <v>0</v>
      </c>
      <c r="AP37" s="73">
        <f t="shared" si="166"/>
        <v>0</v>
      </c>
      <c r="AQ37" s="73">
        <f t="shared" si="166"/>
        <v>0</v>
      </c>
      <c r="AR37" s="73">
        <f t="shared" si="166"/>
        <v>0</v>
      </c>
      <c r="AS37" s="73">
        <f t="shared" si="166"/>
        <v>0</v>
      </c>
      <c r="AT37" s="73">
        <f t="shared" si="166"/>
        <v>0</v>
      </c>
      <c r="AU37" s="174"/>
      <c r="AV37" s="73">
        <f>CT!T64</f>
      </c>
      <c r="AW37" s="73">
        <f>CT!U64</f>
      </c>
      <c r="AX37" s="73">
        <f>CT!V64</f>
      </c>
      <c r="AY37" s="73">
        <f>CT!W64</f>
      </c>
      <c r="AZ37" s="73">
        <f>CT!X64</f>
      </c>
      <c r="BA37" s="73">
        <f>CT!Y64</f>
      </c>
      <c r="BB37" s="73">
        <f>Attn_Assign!U64</f>
      </c>
      <c r="BC37" s="73">
        <f>Attn_Assign!V64</f>
      </c>
      <c r="BD37" s="73">
        <f>Attn_Assign!W64</f>
      </c>
      <c r="BE37" s="73">
        <f>Attn_Assign!X64</f>
      </c>
      <c r="BF37" s="73">
        <f>Attn_Assign!Y64</f>
      </c>
      <c r="BG37" s="73">
        <f>Attn_Assign!Z64</f>
      </c>
      <c r="BH37" s="4"/>
      <c r="BI37" s="73">
        <f>Attn_Assign!B64</f>
      </c>
      <c r="BJ37" s="73">
        <f t="shared" si="5"/>
        <v>0</v>
      </c>
      <c r="BK37" s="73" t="str">
        <f t="shared" si="6"/>
        <v>F</v>
      </c>
      <c r="BL37" s="4"/>
      <c r="BM37" s="4"/>
      <c r="BN37" s="4"/>
      <c r="BO37" s="174"/>
      <c r="BP37" s="73">
        <f>SUM(AI37,LabActivity!AD64)</f>
        <v>0</v>
      </c>
      <c r="BQ37" s="73">
        <f>SUM(AJ37,LabActivity!AE64)</f>
        <v>0</v>
      </c>
      <c r="BR37" s="73">
        <f>SUM(AK37,LabActivity!AF64)</f>
        <v>0</v>
      </c>
      <c r="BS37" s="73">
        <f>SUM(AL37,LabActivity!AG64)</f>
        <v>0</v>
      </c>
      <c r="BT37" s="73">
        <f>SUM(AM37,LabActivity!AH64)</f>
        <v>0</v>
      </c>
      <c r="BU37" s="73">
        <f>SUM(AN37,LabActivity!AI64)</f>
        <v>0</v>
      </c>
      <c r="BV37" s="73">
        <f t="shared" ref="BV37:CA37" si="167">SUM(AO37,BV$4)</f>
        <v>0</v>
      </c>
      <c r="BW37" s="73">
        <f t="shared" si="167"/>
        <v>0</v>
      </c>
      <c r="BX37" s="73">
        <f t="shared" si="167"/>
        <v>0</v>
      </c>
      <c r="BY37" s="73">
        <f t="shared" si="167"/>
        <v>0</v>
      </c>
      <c r="BZ37" s="73">
        <f t="shared" si="167"/>
        <v>0</v>
      </c>
      <c r="CA37" s="73">
        <f t="shared" si="167"/>
        <v>0</v>
      </c>
      <c r="CB37" s="174"/>
      <c r="CC37" s="73">
        <f t="shared" ref="CC37:CH37" si="168">IFERROR( BP37/BV37,0)</f>
        <v>0</v>
      </c>
      <c r="CD37" s="73">
        <f t="shared" si="168"/>
        <v>0</v>
      </c>
      <c r="CE37" s="73">
        <f t="shared" si="168"/>
        <v>0</v>
      </c>
      <c r="CF37" s="73">
        <f t="shared" si="168"/>
        <v>0</v>
      </c>
      <c r="CG37" s="73">
        <f t="shared" si="168"/>
        <v>0</v>
      </c>
      <c r="CH37" s="73">
        <f t="shared" si="168"/>
        <v>0</v>
      </c>
    </row>
    <row r="38" ht="14.25" customHeight="1" spans="1:86" x14ac:dyDescent="0.25">
      <c r="A38" s="68">
        <f>IF(ISBLANK(CT!A65),"",CT!A65)</f>
      </c>
      <c r="B38" s="73">
        <f>SectionA!V50</f>
      </c>
      <c r="C38" s="73">
        <f>SectionA!W50</f>
      </c>
      <c r="D38" s="73">
        <f>SectionA!X50</f>
      </c>
      <c r="E38" s="73">
        <f>SectionA!Y50</f>
      </c>
      <c r="F38" s="73">
        <f>SectionA!Z50</f>
      </c>
      <c r="G38" s="73">
        <f>SectionA!AA50</f>
      </c>
      <c r="H38" s="73">
        <f>SectionA!AJ50</f>
      </c>
      <c r="I38" s="73">
        <f>SectionA!AK50</f>
      </c>
      <c r="J38" s="73">
        <f>SectionA!AL50</f>
      </c>
      <c r="K38" s="73">
        <f>SectionA!AM50</f>
      </c>
      <c r="L38" s="73">
        <f>SectionA!AN50</f>
      </c>
      <c r="M38" s="73">
        <f>SectionA!AO50</f>
      </c>
      <c r="N38" s="174"/>
      <c r="O38" s="73">
        <f>SectionB!V50</f>
      </c>
      <c r="P38" s="73">
        <f>SectionB!W50</f>
      </c>
      <c r="Q38" s="73">
        <f>SectionB!X50</f>
      </c>
      <c r="R38" s="73">
        <f>SectionB!Y50</f>
      </c>
      <c r="S38" s="73">
        <f>SectionB!Z50</f>
      </c>
      <c r="T38" s="73">
        <f>SectionB!AA50</f>
      </c>
      <c r="U38" s="73">
        <f>SectionB!AJ50</f>
      </c>
      <c r="V38" s="73">
        <f>SectionB!AK50</f>
      </c>
      <c r="W38" s="73">
        <f>SectionB!AL50</f>
      </c>
      <c r="X38" s="73">
        <f>SectionB!AM50</f>
      </c>
      <c r="Y38" s="73">
        <f>SectionB!AN50</f>
      </c>
      <c r="Z38" s="73">
        <f>SectionB!AO50</f>
      </c>
      <c r="AA38" s="174"/>
      <c r="AB38" s="73">
        <f t="shared" ref="AB38:AG38" si="169">IF(AO38=0, 0,  AI38/AO38)</f>
        <v>0</v>
      </c>
      <c r="AC38" s="73">
        <f t="shared" si="169"/>
        <v>0</v>
      </c>
      <c r="AD38" s="73">
        <f t="shared" si="169"/>
        <v>0</v>
      </c>
      <c r="AE38" s="73">
        <f t="shared" si="169"/>
        <v>0</v>
      </c>
      <c r="AF38" s="73">
        <f t="shared" si="169"/>
        <v>0</v>
      </c>
      <c r="AG38" s="73">
        <f t="shared" si="169"/>
        <v>0</v>
      </c>
      <c r="AH38" s="174"/>
      <c r="AI38" s="73">
        <f t="shared" ref="AI38:AN38" si="170">SUM(B38,O38,AV38,BB38)</f>
        <v>0</v>
      </c>
      <c r="AJ38" s="73">
        <f t="shared" si="170"/>
        <v>0</v>
      </c>
      <c r="AK38" s="73">
        <f t="shared" si="170"/>
        <v>0</v>
      </c>
      <c r="AL38" s="73">
        <f t="shared" si="170"/>
        <v>0</v>
      </c>
      <c r="AM38" s="73">
        <f t="shared" si="170"/>
        <v>0</v>
      </c>
      <c r="AN38" s="73">
        <f t="shared" si="170"/>
        <v>0</v>
      </c>
      <c r="AO38" s="73">
        <f t="shared" ref="AO38:AT38" si="171">SUM(H38,U38,AV$4,BB$4)</f>
        <v>0</v>
      </c>
      <c r="AP38" s="73">
        <f t="shared" si="171"/>
        <v>0</v>
      </c>
      <c r="AQ38" s="73">
        <f t="shared" si="171"/>
        <v>0</v>
      </c>
      <c r="AR38" s="73">
        <f t="shared" si="171"/>
        <v>0</v>
      </c>
      <c r="AS38" s="73">
        <f t="shared" si="171"/>
        <v>0</v>
      </c>
      <c r="AT38" s="73">
        <f t="shared" si="171"/>
        <v>0</v>
      </c>
      <c r="AU38" s="174"/>
      <c r="AV38" s="73">
        <f>CT!T65</f>
      </c>
      <c r="AW38" s="73">
        <f>CT!U65</f>
      </c>
      <c r="AX38" s="73">
        <f>CT!V65</f>
      </c>
      <c r="AY38" s="73">
        <f>CT!W65</f>
      </c>
      <c r="AZ38" s="73">
        <f>CT!X65</f>
      </c>
      <c r="BA38" s="73">
        <f>CT!Y65</f>
      </c>
      <c r="BB38" s="73">
        <f>Attn_Assign!U65</f>
      </c>
      <c r="BC38" s="73">
        <f>Attn_Assign!V65</f>
      </c>
      <c r="BD38" s="73">
        <f>Attn_Assign!W65</f>
      </c>
      <c r="BE38" s="73">
        <f>Attn_Assign!X65</f>
      </c>
      <c r="BF38" s="73">
        <f>Attn_Assign!Y65</f>
      </c>
      <c r="BG38" s="73">
        <f>Attn_Assign!Z65</f>
      </c>
      <c r="BH38" s="4"/>
      <c r="BI38" s="73">
        <f>Attn_Assign!B65</f>
      </c>
      <c r="BJ38" s="73">
        <f t="shared" si="5"/>
        <v>0</v>
      </c>
      <c r="BK38" s="73" t="str">
        <f t="shared" si="6"/>
        <v>F</v>
      </c>
      <c r="BL38" s="4"/>
      <c r="BM38" s="4"/>
      <c r="BN38" s="4"/>
      <c r="BO38" s="174"/>
      <c r="BP38" s="73">
        <f>SUM(AI38,LabActivity!AD65)</f>
        <v>0</v>
      </c>
      <c r="BQ38" s="73">
        <f>SUM(AJ38,LabActivity!AE65)</f>
        <v>0</v>
      </c>
      <c r="BR38" s="73">
        <f>SUM(AK38,LabActivity!AF65)</f>
        <v>0</v>
      </c>
      <c r="BS38" s="73">
        <f>SUM(AL38,LabActivity!AG65)</f>
        <v>0</v>
      </c>
      <c r="BT38" s="73">
        <f>SUM(AM38,LabActivity!AH65)</f>
        <v>0</v>
      </c>
      <c r="BU38" s="73">
        <f>SUM(AN38,LabActivity!AI65)</f>
        <v>0</v>
      </c>
      <c r="BV38" s="73">
        <f t="shared" ref="BV38:CA38" si="172">SUM(AO38,BV$4)</f>
        <v>0</v>
      </c>
      <c r="BW38" s="73">
        <f t="shared" si="172"/>
        <v>0</v>
      </c>
      <c r="BX38" s="73">
        <f t="shared" si="172"/>
        <v>0</v>
      </c>
      <c r="BY38" s="73">
        <f t="shared" si="172"/>
        <v>0</v>
      </c>
      <c r="BZ38" s="73">
        <f t="shared" si="172"/>
        <v>0</v>
      </c>
      <c r="CA38" s="73">
        <f t="shared" si="172"/>
        <v>0</v>
      </c>
      <c r="CB38" s="174"/>
      <c r="CC38" s="73">
        <f t="shared" ref="CC38:CH38" si="173">IFERROR( BP38/BV38,0)</f>
        <v>0</v>
      </c>
      <c r="CD38" s="73">
        <f t="shared" si="173"/>
        <v>0</v>
      </c>
      <c r="CE38" s="73">
        <f t="shared" si="173"/>
        <v>0</v>
      </c>
      <c r="CF38" s="73">
        <f t="shared" si="173"/>
        <v>0</v>
      </c>
      <c r="CG38" s="73">
        <f t="shared" si="173"/>
        <v>0</v>
      </c>
      <c r="CH38" s="73">
        <f t="shared" si="173"/>
        <v>0</v>
      </c>
    </row>
    <row r="39" ht="14.25" customHeight="1" spans="1:86" x14ac:dyDescent="0.25">
      <c r="A39" s="68">
        <f>IF(ISBLANK(CT!A66),"",CT!A66)</f>
      </c>
      <c r="B39" s="73">
        <f>SectionA!V51</f>
      </c>
      <c r="C39" s="73">
        <f>SectionA!W51</f>
      </c>
      <c r="D39" s="73">
        <f>SectionA!X51</f>
      </c>
      <c r="E39" s="73">
        <f>SectionA!Y51</f>
      </c>
      <c r="F39" s="73">
        <f>SectionA!Z51</f>
      </c>
      <c r="G39" s="73">
        <f>SectionA!AA51</f>
      </c>
      <c r="H39" s="73">
        <f>SectionA!AJ51</f>
      </c>
      <c r="I39" s="73">
        <f>SectionA!AK51</f>
      </c>
      <c r="J39" s="73">
        <f>SectionA!AL51</f>
      </c>
      <c r="K39" s="73">
        <f>SectionA!AM51</f>
      </c>
      <c r="L39" s="73">
        <f>SectionA!AN51</f>
      </c>
      <c r="M39" s="73">
        <f>SectionA!AO51</f>
      </c>
      <c r="N39" s="174"/>
      <c r="O39" s="73">
        <f>SectionB!V51</f>
      </c>
      <c r="P39" s="73">
        <f>SectionB!W51</f>
      </c>
      <c r="Q39" s="73">
        <f>SectionB!X51</f>
      </c>
      <c r="R39" s="73">
        <f>SectionB!Y51</f>
      </c>
      <c r="S39" s="73">
        <f>SectionB!Z51</f>
      </c>
      <c r="T39" s="73">
        <f>SectionB!AA51</f>
      </c>
      <c r="U39" s="73">
        <f>SectionB!AJ51</f>
      </c>
      <c r="V39" s="73">
        <f>SectionB!AK51</f>
      </c>
      <c r="W39" s="73">
        <f>SectionB!AL51</f>
      </c>
      <c r="X39" s="73">
        <f>SectionB!AM51</f>
      </c>
      <c r="Y39" s="73">
        <f>SectionB!AN51</f>
      </c>
      <c r="Z39" s="73">
        <f>SectionB!AO51</f>
      </c>
      <c r="AA39" s="174"/>
      <c r="AB39" s="73">
        <f t="shared" ref="AB39:AG39" si="174">IF(AO39=0, 0,  AI39/AO39)</f>
        <v>0</v>
      </c>
      <c r="AC39" s="73">
        <f t="shared" si="174"/>
        <v>0</v>
      </c>
      <c r="AD39" s="73">
        <f t="shared" si="174"/>
        <v>0</v>
      </c>
      <c r="AE39" s="73">
        <f t="shared" si="174"/>
        <v>0</v>
      </c>
      <c r="AF39" s="73">
        <f t="shared" si="174"/>
        <v>0</v>
      </c>
      <c r="AG39" s="73">
        <f t="shared" si="174"/>
        <v>0</v>
      </c>
      <c r="AH39" s="174"/>
      <c r="AI39" s="73">
        <f t="shared" ref="AI39:AN39" si="175">SUM(B39,O39,AV39,BB39)</f>
        <v>0</v>
      </c>
      <c r="AJ39" s="73">
        <f t="shared" si="175"/>
        <v>0</v>
      </c>
      <c r="AK39" s="73">
        <f t="shared" si="175"/>
        <v>0</v>
      </c>
      <c r="AL39" s="73">
        <f t="shared" si="175"/>
        <v>0</v>
      </c>
      <c r="AM39" s="73">
        <f t="shared" si="175"/>
        <v>0</v>
      </c>
      <c r="AN39" s="73">
        <f t="shared" si="175"/>
        <v>0</v>
      </c>
      <c r="AO39" s="73">
        <f t="shared" ref="AO39:AT39" si="176">SUM(H39,U39,AV$4,BB$4)</f>
        <v>0</v>
      </c>
      <c r="AP39" s="73">
        <f t="shared" si="176"/>
        <v>0</v>
      </c>
      <c r="AQ39" s="73">
        <f t="shared" si="176"/>
        <v>0</v>
      </c>
      <c r="AR39" s="73">
        <f t="shared" si="176"/>
        <v>0</v>
      </c>
      <c r="AS39" s="73">
        <f t="shared" si="176"/>
        <v>0</v>
      </c>
      <c r="AT39" s="73">
        <f t="shared" si="176"/>
        <v>0</v>
      </c>
      <c r="AU39" s="174"/>
      <c r="AV39" s="73">
        <f>CT!T66</f>
      </c>
      <c r="AW39" s="73">
        <f>CT!U66</f>
      </c>
      <c r="AX39" s="73">
        <f>CT!V66</f>
      </c>
      <c r="AY39" s="73">
        <f>CT!W66</f>
      </c>
      <c r="AZ39" s="73">
        <f>CT!X66</f>
      </c>
      <c r="BA39" s="73">
        <f>CT!Y66</f>
      </c>
      <c r="BB39" s="73">
        <f>Attn_Assign!U66</f>
      </c>
      <c r="BC39" s="73">
        <f>Attn_Assign!V66</f>
      </c>
      <c r="BD39" s="73">
        <f>Attn_Assign!W66</f>
      </c>
      <c r="BE39" s="73">
        <f>Attn_Assign!X66</f>
      </c>
      <c r="BF39" s="73">
        <f>Attn_Assign!Y66</f>
      </c>
      <c r="BG39" s="73">
        <f>Attn_Assign!Z66</f>
      </c>
      <c r="BH39" s="4"/>
      <c r="BI39" s="73">
        <f>Attn_Assign!B66</f>
      </c>
      <c r="BJ39" s="73">
        <f t="shared" si="5"/>
        <v>0</v>
      </c>
      <c r="BK39" s="73" t="str">
        <f t="shared" si="6"/>
        <v>F</v>
      </c>
      <c r="BL39" s="4"/>
      <c r="BM39" s="4"/>
      <c r="BN39" s="4"/>
      <c r="BO39" s="174"/>
      <c r="BP39" s="73">
        <f>SUM(AI39,LabActivity!AD66)</f>
        <v>0</v>
      </c>
      <c r="BQ39" s="73">
        <f>SUM(AJ39,LabActivity!AE66)</f>
        <v>0</v>
      </c>
      <c r="BR39" s="73">
        <f>SUM(AK39,LabActivity!AF66)</f>
        <v>0</v>
      </c>
      <c r="BS39" s="73">
        <f>SUM(AL39,LabActivity!AG66)</f>
        <v>0</v>
      </c>
      <c r="BT39" s="73">
        <f>SUM(AM39,LabActivity!AH66)</f>
        <v>0</v>
      </c>
      <c r="BU39" s="73">
        <f>SUM(AN39,LabActivity!AI66)</f>
        <v>0</v>
      </c>
      <c r="BV39" s="73">
        <f t="shared" ref="BV39:CA39" si="177">SUM(AO39,BV$4)</f>
        <v>0</v>
      </c>
      <c r="BW39" s="73">
        <f t="shared" si="177"/>
        <v>0</v>
      </c>
      <c r="BX39" s="73">
        <f t="shared" si="177"/>
        <v>0</v>
      </c>
      <c r="BY39" s="73">
        <f t="shared" si="177"/>
        <v>0</v>
      </c>
      <c r="BZ39" s="73">
        <f t="shared" si="177"/>
        <v>0</v>
      </c>
      <c r="CA39" s="73">
        <f t="shared" si="177"/>
        <v>0</v>
      </c>
      <c r="CB39" s="174"/>
      <c r="CC39" s="73">
        <f t="shared" ref="CC39:CH39" si="178">IFERROR( BP39/BV39,0)</f>
        <v>0</v>
      </c>
      <c r="CD39" s="73">
        <f t="shared" si="178"/>
        <v>0</v>
      </c>
      <c r="CE39" s="73">
        <f t="shared" si="178"/>
        <v>0</v>
      </c>
      <c r="CF39" s="73">
        <f t="shared" si="178"/>
        <v>0</v>
      </c>
      <c r="CG39" s="73">
        <f t="shared" si="178"/>
        <v>0</v>
      </c>
      <c r="CH39" s="73">
        <f t="shared" si="178"/>
        <v>0</v>
      </c>
    </row>
    <row r="40" ht="14.25" customHeight="1" spans="1:86" x14ac:dyDescent="0.25">
      <c r="A40" s="68">
        <f>IF(ISBLANK(CT!A67),"",CT!A67)</f>
      </c>
      <c r="B40" s="73">
        <f>SectionA!V52</f>
      </c>
      <c r="C40" s="73">
        <f>SectionA!W52</f>
      </c>
      <c r="D40" s="73">
        <f>SectionA!X52</f>
      </c>
      <c r="E40" s="73">
        <f>SectionA!Y52</f>
      </c>
      <c r="F40" s="73">
        <f>SectionA!Z52</f>
      </c>
      <c r="G40" s="73">
        <f>SectionA!AA52</f>
      </c>
      <c r="H40" s="73">
        <f>SectionA!AJ52</f>
      </c>
      <c r="I40" s="73">
        <f>SectionA!AK52</f>
      </c>
      <c r="J40" s="73">
        <f>SectionA!AL52</f>
      </c>
      <c r="K40" s="73">
        <f>SectionA!AM52</f>
      </c>
      <c r="L40" s="73">
        <f>SectionA!AN52</f>
      </c>
      <c r="M40" s="73">
        <f>SectionA!AO52</f>
      </c>
      <c r="N40" s="174"/>
      <c r="O40" s="73">
        <f>SectionB!V52</f>
      </c>
      <c r="P40" s="73">
        <f>SectionB!W52</f>
      </c>
      <c r="Q40" s="73">
        <f>SectionB!X52</f>
      </c>
      <c r="R40" s="73">
        <f>SectionB!Y52</f>
      </c>
      <c r="S40" s="73">
        <f>SectionB!Z52</f>
      </c>
      <c r="T40" s="73">
        <f>SectionB!AA52</f>
      </c>
      <c r="U40" s="73">
        <f>SectionB!AJ52</f>
      </c>
      <c r="V40" s="73">
        <f>SectionB!AK52</f>
      </c>
      <c r="W40" s="73">
        <f>SectionB!AL52</f>
      </c>
      <c r="X40" s="73">
        <f>SectionB!AM52</f>
      </c>
      <c r="Y40" s="73">
        <f>SectionB!AN52</f>
      </c>
      <c r="Z40" s="73">
        <f>SectionB!AO52</f>
      </c>
      <c r="AA40" s="174"/>
      <c r="AB40" s="73">
        <f t="shared" ref="AB40:AG40" si="179">IF(AO40=0, 0,  AI40/AO40)</f>
        <v>0</v>
      </c>
      <c r="AC40" s="73">
        <f t="shared" si="179"/>
        <v>0</v>
      </c>
      <c r="AD40" s="73">
        <f t="shared" si="179"/>
        <v>0</v>
      </c>
      <c r="AE40" s="73">
        <f t="shared" si="179"/>
        <v>0</v>
      </c>
      <c r="AF40" s="73">
        <f t="shared" si="179"/>
        <v>0</v>
      </c>
      <c r="AG40" s="73">
        <f t="shared" si="179"/>
        <v>0</v>
      </c>
      <c r="AH40" s="174"/>
      <c r="AI40" s="73">
        <f t="shared" ref="AI40:AN40" si="180">SUM(B40,O40,AV40,BB40)</f>
        <v>0</v>
      </c>
      <c r="AJ40" s="73">
        <f t="shared" si="180"/>
        <v>0</v>
      </c>
      <c r="AK40" s="73">
        <f t="shared" si="180"/>
        <v>0</v>
      </c>
      <c r="AL40" s="73">
        <f t="shared" si="180"/>
        <v>0</v>
      </c>
      <c r="AM40" s="73">
        <f t="shared" si="180"/>
        <v>0</v>
      </c>
      <c r="AN40" s="73">
        <f t="shared" si="180"/>
        <v>0</v>
      </c>
      <c r="AO40" s="73">
        <f t="shared" ref="AO40:AT40" si="181">SUM(H40,U40,AV$4,BB$4)</f>
        <v>0</v>
      </c>
      <c r="AP40" s="73">
        <f t="shared" si="181"/>
        <v>0</v>
      </c>
      <c r="AQ40" s="73">
        <f t="shared" si="181"/>
        <v>0</v>
      </c>
      <c r="AR40" s="73">
        <f t="shared" si="181"/>
        <v>0</v>
      </c>
      <c r="AS40" s="73">
        <f t="shared" si="181"/>
        <v>0</v>
      </c>
      <c r="AT40" s="73">
        <f t="shared" si="181"/>
        <v>0</v>
      </c>
      <c r="AU40" s="174"/>
      <c r="AV40" s="73">
        <f>CT!T67</f>
      </c>
      <c r="AW40" s="73">
        <f>CT!U67</f>
      </c>
      <c r="AX40" s="73">
        <f>CT!V67</f>
      </c>
      <c r="AY40" s="73">
        <f>CT!W67</f>
      </c>
      <c r="AZ40" s="73">
        <f>CT!X67</f>
      </c>
      <c r="BA40" s="73">
        <f>CT!Y67</f>
      </c>
      <c r="BB40" s="73">
        <f>Attn_Assign!U67</f>
      </c>
      <c r="BC40" s="73">
        <f>Attn_Assign!V67</f>
      </c>
      <c r="BD40" s="73">
        <f>Attn_Assign!W67</f>
      </c>
      <c r="BE40" s="73">
        <f>Attn_Assign!X67</f>
      </c>
      <c r="BF40" s="73">
        <f>Attn_Assign!Y67</f>
      </c>
      <c r="BG40" s="73">
        <f>Attn_Assign!Z67</f>
      </c>
      <c r="BH40" s="4"/>
      <c r="BI40" s="73">
        <f>Attn_Assign!B67</f>
      </c>
      <c r="BJ40" s="73">
        <f t="shared" si="5"/>
        <v>0</v>
      </c>
      <c r="BK40" s="73" t="str">
        <f t="shared" si="6"/>
        <v>F</v>
      </c>
      <c r="BL40" s="4"/>
      <c r="BM40" s="4"/>
      <c r="BN40" s="4"/>
      <c r="BO40" s="174"/>
      <c r="BP40" s="73">
        <f>SUM(AI40,LabActivity!AD67)</f>
        <v>0</v>
      </c>
      <c r="BQ40" s="73">
        <f>SUM(AJ40,LabActivity!AE67)</f>
        <v>0</v>
      </c>
      <c r="BR40" s="73">
        <f>SUM(AK40,LabActivity!AF67)</f>
        <v>0</v>
      </c>
      <c r="BS40" s="73">
        <f>SUM(AL40,LabActivity!AG67)</f>
        <v>0</v>
      </c>
      <c r="BT40" s="73">
        <f>SUM(AM40,LabActivity!AH67)</f>
        <v>0</v>
      </c>
      <c r="BU40" s="73">
        <f>SUM(AN40,LabActivity!AI67)</f>
        <v>0</v>
      </c>
      <c r="BV40" s="73">
        <f t="shared" ref="BV40:CA40" si="182">SUM(AO40,BV$4)</f>
        <v>0</v>
      </c>
      <c r="BW40" s="73">
        <f t="shared" si="182"/>
        <v>0</v>
      </c>
      <c r="BX40" s="73">
        <f t="shared" si="182"/>
        <v>0</v>
      </c>
      <c r="BY40" s="73">
        <f t="shared" si="182"/>
        <v>0</v>
      </c>
      <c r="BZ40" s="73">
        <f t="shared" si="182"/>
        <v>0</v>
      </c>
      <c r="CA40" s="73">
        <f t="shared" si="182"/>
        <v>0</v>
      </c>
      <c r="CB40" s="174"/>
      <c r="CC40" s="73">
        <f t="shared" ref="CC40:CH40" si="183">IFERROR( BP40/BV40,0)</f>
        <v>0</v>
      </c>
      <c r="CD40" s="73">
        <f t="shared" si="183"/>
        <v>0</v>
      </c>
      <c r="CE40" s="73">
        <f t="shared" si="183"/>
        <v>0</v>
      </c>
      <c r="CF40" s="73">
        <f t="shared" si="183"/>
        <v>0</v>
      </c>
      <c r="CG40" s="73">
        <f t="shared" si="183"/>
        <v>0</v>
      </c>
      <c r="CH40" s="73">
        <f t="shared" si="183"/>
        <v>0</v>
      </c>
    </row>
    <row r="41" ht="14.25" customHeight="1" spans="1:86" x14ac:dyDescent="0.25">
      <c r="A41" s="68">
        <f>IF(ISBLANK(CT!A68),"",CT!A68)</f>
      </c>
      <c r="B41" s="73">
        <f>SectionA!V53</f>
      </c>
      <c r="C41" s="73">
        <f>SectionA!W53</f>
      </c>
      <c r="D41" s="73">
        <f>SectionA!X53</f>
      </c>
      <c r="E41" s="73">
        <f>SectionA!Y53</f>
      </c>
      <c r="F41" s="73">
        <f>SectionA!Z53</f>
      </c>
      <c r="G41" s="73">
        <f>SectionA!AA53</f>
      </c>
      <c r="H41" s="73">
        <f>SectionA!AJ53</f>
      </c>
      <c r="I41" s="73">
        <f>SectionA!AK53</f>
      </c>
      <c r="J41" s="73">
        <f>SectionA!AL53</f>
      </c>
      <c r="K41" s="73">
        <f>SectionA!AM53</f>
      </c>
      <c r="L41" s="73">
        <f>SectionA!AN53</f>
      </c>
      <c r="M41" s="73">
        <f>SectionA!AO53</f>
      </c>
      <c r="N41" s="174"/>
      <c r="O41" s="73">
        <f>SectionB!V53</f>
      </c>
      <c r="P41" s="73">
        <f>SectionB!W53</f>
      </c>
      <c r="Q41" s="73">
        <f>SectionB!X53</f>
      </c>
      <c r="R41" s="73">
        <f>SectionB!Y53</f>
      </c>
      <c r="S41" s="73">
        <f>SectionB!Z53</f>
      </c>
      <c r="T41" s="73">
        <f>SectionB!AA53</f>
      </c>
      <c r="U41" s="73">
        <f>SectionB!AJ53</f>
      </c>
      <c r="V41" s="73">
        <f>SectionB!AK53</f>
      </c>
      <c r="W41" s="73">
        <f>SectionB!AL53</f>
      </c>
      <c r="X41" s="73">
        <f>SectionB!AM53</f>
      </c>
      <c r="Y41" s="73">
        <f>SectionB!AN53</f>
      </c>
      <c r="Z41" s="73">
        <f>SectionB!AO53</f>
      </c>
      <c r="AA41" s="174"/>
      <c r="AB41" s="73">
        <f t="shared" ref="AB41:AG41" si="184">IF(AO41=0, 0,  AI41/AO41)</f>
        <v>0</v>
      </c>
      <c r="AC41" s="73">
        <f t="shared" si="184"/>
        <v>0</v>
      </c>
      <c r="AD41" s="73">
        <f t="shared" si="184"/>
        <v>0</v>
      </c>
      <c r="AE41" s="73">
        <f t="shared" si="184"/>
        <v>0</v>
      </c>
      <c r="AF41" s="73">
        <f t="shared" si="184"/>
        <v>0</v>
      </c>
      <c r="AG41" s="73">
        <f t="shared" si="184"/>
        <v>0</v>
      </c>
      <c r="AH41" s="174"/>
      <c r="AI41" s="73">
        <f t="shared" ref="AI41:AN41" si="185">SUM(B41,O41,AV41,BB41)</f>
        <v>0</v>
      </c>
      <c r="AJ41" s="73">
        <f t="shared" si="185"/>
        <v>0</v>
      </c>
      <c r="AK41" s="73">
        <f t="shared" si="185"/>
        <v>0</v>
      </c>
      <c r="AL41" s="73">
        <f t="shared" si="185"/>
        <v>0</v>
      </c>
      <c r="AM41" s="73">
        <f t="shared" si="185"/>
        <v>0</v>
      </c>
      <c r="AN41" s="73">
        <f t="shared" si="185"/>
        <v>0</v>
      </c>
      <c r="AO41" s="73">
        <f t="shared" ref="AO41:AT41" si="186">SUM(H41,U41,AV$4,BB$4)</f>
        <v>0</v>
      </c>
      <c r="AP41" s="73">
        <f t="shared" si="186"/>
        <v>0</v>
      </c>
      <c r="AQ41" s="73">
        <f t="shared" si="186"/>
        <v>0</v>
      </c>
      <c r="AR41" s="73">
        <f t="shared" si="186"/>
        <v>0</v>
      </c>
      <c r="AS41" s="73">
        <f t="shared" si="186"/>
        <v>0</v>
      </c>
      <c r="AT41" s="73">
        <f t="shared" si="186"/>
        <v>0</v>
      </c>
      <c r="AU41" s="174"/>
      <c r="AV41" s="73">
        <f>CT!T68</f>
      </c>
      <c r="AW41" s="73">
        <f>CT!U68</f>
      </c>
      <c r="AX41" s="73">
        <f>CT!V68</f>
      </c>
      <c r="AY41" s="73">
        <f>CT!W68</f>
      </c>
      <c r="AZ41" s="73">
        <f>CT!X68</f>
      </c>
      <c r="BA41" s="73">
        <f>CT!Y68</f>
      </c>
      <c r="BB41" s="73">
        <f>Attn_Assign!U68</f>
      </c>
      <c r="BC41" s="73">
        <f>Attn_Assign!V68</f>
      </c>
      <c r="BD41" s="73">
        <f>Attn_Assign!W68</f>
      </c>
      <c r="BE41" s="73">
        <f>Attn_Assign!X68</f>
      </c>
      <c r="BF41" s="73">
        <f>Attn_Assign!Y68</f>
      </c>
      <c r="BG41" s="73">
        <f>Attn_Assign!Z68</f>
      </c>
      <c r="BH41" s="4"/>
      <c r="BI41" s="73">
        <f>Attn_Assign!B68</f>
      </c>
      <c r="BJ41" s="73">
        <f t="shared" si="5"/>
        <v>0</v>
      </c>
      <c r="BK41" s="73" t="str">
        <f t="shared" si="6"/>
        <v>F</v>
      </c>
      <c r="BL41" s="4"/>
      <c r="BM41" s="4"/>
      <c r="BN41" s="4"/>
      <c r="BO41" s="174"/>
      <c r="BP41" s="73">
        <f>SUM(AI41,LabActivity!AD68)</f>
        <v>0</v>
      </c>
      <c r="BQ41" s="73">
        <f>SUM(AJ41,LabActivity!AE68)</f>
        <v>0</v>
      </c>
      <c r="BR41" s="73">
        <f>SUM(AK41,LabActivity!AF68)</f>
        <v>0</v>
      </c>
      <c r="BS41" s="73">
        <f>SUM(AL41,LabActivity!AG68)</f>
        <v>0</v>
      </c>
      <c r="BT41" s="73">
        <f>SUM(AM41,LabActivity!AH68)</f>
        <v>0</v>
      </c>
      <c r="BU41" s="73">
        <f>SUM(AN41,LabActivity!AI68)</f>
        <v>0</v>
      </c>
      <c r="BV41" s="73">
        <f t="shared" ref="BV41:CA41" si="187">SUM(AO41,BV$4)</f>
        <v>0</v>
      </c>
      <c r="BW41" s="73">
        <f t="shared" si="187"/>
        <v>0</v>
      </c>
      <c r="BX41" s="73">
        <f t="shared" si="187"/>
        <v>0</v>
      </c>
      <c r="BY41" s="73">
        <f t="shared" si="187"/>
        <v>0</v>
      </c>
      <c r="BZ41" s="73">
        <f t="shared" si="187"/>
        <v>0</v>
      </c>
      <c r="CA41" s="73">
        <f t="shared" si="187"/>
        <v>0</v>
      </c>
      <c r="CB41" s="174"/>
      <c r="CC41" s="73">
        <f t="shared" ref="CC41:CH41" si="188">IFERROR( BP41/BV41,0)</f>
        <v>0</v>
      </c>
      <c r="CD41" s="73">
        <f t="shared" si="188"/>
        <v>0</v>
      </c>
      <c r="CE41" s="73">
        <f t="shared" si="188"/>
        <v>0</v>
      </c>
      <c r="CF41" s="73">
        <f t="shared" si="188"/>
        <v>0</v>
      </c>
      <c r="CG41" s="73">
        <f t="shared" si="188"/>
        <v>0</v>
      </c>
      <c r="CH41" s="73">
        <f t="shared" si="188"/>
        <v>0</v>
      </c>
    </row>
    <row r="42" ht="14.25" customHeight="1" spans="1:86" x14ac:dyDescent="0.25">
      <c r="A42" s="68">
        <f>IF(ISBLANK(CT!A69),"",CT!A69)</f>
      </c>
      <c r="B42" s="73">
        <f>SectionA!V54</f>
      </c>
      <c r="C42" s="73">
        <f>SectionA!W54</f>
      </c>
      <c r="D42" s="73">
        <f>SectionA!X54</f>
      </c>
      <c r="E42" s="73">
        <f>SectionA!Y54</f>
      </c>
      <c r="F42" s="73">
        <f>SectionA!Z54</f>
      </c>
      <c r="G42" s="73">
        <f>SectionA!AA54</f>
      </c>
      <c r="H42" s="73">
        <f>SectionA!AJ54</f>
      </c>
      <c r="I42" s="73">
        <f>SectionA!AK54</f>
      </c>
      <c r="J42" s="73">
        <f>SectionA!AL54</f>
      </c>
      <c r="K42" s="73">
        <f>SectionA!AM54</f>
      </c>
      <c r="L42" s="73">
        <f>SectionA!AN54</f>
      </c>
      <c r="M42" s="73">
        <f>SectionA!AO54</f>
      </c>
      <c r="N42" s="174"/>
      <c r="O42" s="73">
        <f>SectionB!V54</f>
      </c>
      <c r="P42" s="73">
        <f>SectionB!W54</f>
      </c>
      <c r="Q42" s="73">
        <f>SectionB!X54</f>
      </c>
      <c r="R42" s="73">
        <f>SectionB!Y54</f>
      </c>
      <c r="S42" s="73">
        <f>SectionB!Z54</f>
      </c>
      <c r="T42" s="73">
        <f>SectionB!AA54</f>
      </c>
      <c r="U42" s="73">
        <f>SectionB!AJ54</f>
      </c>
      <c r="V42" s="73">
        <f>SectionB!AK54</f>
      </c>
      <c r="W42" s="73">
        <f>SectionB!AL54</f>
      </c>
      <c r="X42" s="73">
        <f>SectionB!AM54</f>
      </c>
      <c r="Y42" s="73">
        <f>SectionB!AN54</f>
      </c>
      <c r="Z42" s="73">
        <f>SectionB!AO54</f>
      </c>
      <c r="AA42" s="174"/>
      <c r="AB42" s="73">
        <f t="shared" ref="AB42:AG42" si="189">IF(AO42=0, 0,  AI42/AO42)</f>
        <v>0</v>
      </c>
      <c r="AC42" s="73">
        <f t="shared" si="189"/>
        <v>0</v>
      </c>
      <c r="AD42" s="73">
        <f t="shared" si="189"/>
        <v>0</v>
      </c>
      <c r="AE42" s="73">
        <f t="shared" si="189"/>
        <v>0</v>
      </c>
      <c r="AF42" s="73">
        <f t="shared" si="189"/>
        <v>0</v>
      </c>
      <c r="AG42" s="73">
        <f t="shared" si="189"/>
        <v>0</v>
      </c>
      <c r="AH42" s="174"/>
      <c r="AI42" s="73">
        <f t="shared" ref="AI42:AN42" si="190">SUM(B42,O42,AV42,BB42)</f>
        <v>0</v>
      </c>
      <c r="AJ42" s="73">
        <f t="shared" si="190"/>
        <v>0</v>
      </c>
      <c r="AK42" s="73">
        <f t="shared" si="190"/>
        <v>0</v>
      </c>
      <c r="AL42" s="73">
        <f t="shared" si="190"/>
        <v>0</v>
      </c>
      <c r="AM42" s="73">
        <f t="shared" si="190"/>
        <v>0</v>
      </c>
      <c r="AN42" s="73">
        <f t="shared" si="190"/>
        <v>0</v>
      </c>
      <c r="AO42" s="73">
        <f t="shared" ref="AO42:AT42" si="191">SUM(H42,U42,AV$4,BB$4)</f>
        <v>0</v>
      </c>
      <c r="AP42" s="73">
        <f t="shared" si="191"/>
        <v>0</v>
      </c>
      <c r="AQ42" s="73">
        <f t="shared" si="191"/>
        <v>0</v>
      </c>
      <c r="AR42" s="73">
        <f t="shared" si="191"/>
        <v>0</v>
      </c>
      <c r="AS42" s="73">
        <f t="shared" si="191"/>
        <v>0</v>
      </c>
      <c r="AT42" s="73">
        <f t="shared" si="191"/>
        <v>0</v>
      </c>
      <c r="AU42" s="174"/>
      <c r="AV42" s="73">
        <f>CT!T69</f>
      </c>
      <c r="AW42" s="73">
        <f>CT!U69</f>
      </c>
      <c r="AX42" s="73">
        <f>CT!V69</f>
      </c>
      <c r="AY42" s="73">
        <f>CT!W69</f>
      </c>
      <c r="AZ42" s="73">
        <f>CT!X69</f>
      </c>
      <c r="BA42" s="73">
        <f>CT!Y69</f>
      </c>
      <c r="BB42" s="73">
        <f>Attn_Assign!U69</f>
      </c>
      <c r="BC42" s="73">
        <f>Attn_Assign!V69</f>
      </c>
      <c r="BD42" s="73">
        <f>Attn_Assign!W69</f>
      </c>
      <c r="BE42" s="73">
        <f>Attn_Assign!X69</f>
      </c>
      <c r="BF42" s="73">
        <f>Attn_Assign!Y69</f>
      </c>
      <c r="BG42" s="73">
        <f>Attn_Assign!Z69</f>
      </c>
      <c r="BH42" s="4"/>
      <c r="BI42" s="73">
        <f>Attn_Assign!B69</f>
      </c>
      <c r="BJ42" s="73">
        <f t="shared" si="5"/>
        <v>0</v>
      </c>
      <c r="BK42" s="73" t="str">
        <f t="shared" si="6"/>
        <v>F</v>
      </c>
      <c r="BL42" s="4"/>
      <c r="BM42" s="4"/>
      <c r="BN42" s="4"/>
      <c r="BO42" s="174"/>
      <c r="BP42" s="73">
        <f>SUM(AI42,LabActivity!AD69)</f>
        <v>0</v>
      </c>
      <c r="BQ42" s="73">
        <f>SUM(AJ42,LabActivity!AE69)</f>
        <v>0</v>
      </c>
      <c r="BR42" s="73">
        <f>SUM(AK42,LabActivity!AF69)</f>
        <v>0</v>
      </c>
      <c r="BS42" s="73">
        <f>SUM(AL42,LabActivity!AG69)</f>
        <v>0</v>
      </c>
      <c r="BT42" s="73">
        <f>SUM(AM42,LabActivity!AH69)</f>
        <v>0</v>
      </c>
      <c r="BU42" s="73">
        <f>SUM(AN42,LabActivity!AI69)</f>
        <v>0</v>
      </c>
      <c r="BV42" s="73">
        <f t="shared" ref="BV42:CA42" si="192">SUM(AO42,BV$4)</f>
        <v>0</v>
      </c>
      <c r="BW42" s="73">
        <f t="shared" si="192"/>
        <v>0</v>
      </c>
      <c r="BX42" s="73">
        <f t="shared" si="192"/>
        <v>0</v>
      </c>
      <c r="BY42" s="73">
        <f t="shared" si="192"/>
        <v>0</v>
      </c>
      <c r="BZ42" s="73">
        <f t="shared" si="192"/>
        <v>0</v>
      </c>
      <c r="CA42" s="73">
        <f t="shared" si="192"/>
        <v>0</v>
      </c>
      <c r="CB42" s="174"/>
      <c r="CC42" s="73">
        <f t="shared" ref="CC42:CH42" si="193">IFERROR( BP42/BV42,0)</f>
        <v>0</v>
      </c>
      <c r="CD42" s="73">
        <f t="shared" si="193"/>
        <v>0</v>
      </c>
      <c r="CE42" s="73">
        <f t="shared" si="193"/>
        <v>0</v>
      </c>
      <c r="CF42" s="73">
        <f t="shared" si="193"/>
        <v>0</v>
      </c>
      <c r="CG42" s="73">
        <f t="shared" si="193"/>
        <v>0</v>
      </c>
      <c r="CH42" s="73">
        <f t="shared" si="193"/>
        <v>0</v>
      </c>
    </row>
    <row r="43" ht="14.25" customHeight="1" spans="1:86" x14ac:dyDescent="0.25">
      <c r="A43" s="68">
        <f>IF(ISBLANK(CT!A70),"",CT!A70)</f>
      </c>
      <c r="B43" s="73">
        <f>SectionA!V55</f>
      </c>
      <c r="C43" s="73">
        <f>SectionA!W55</f>
      </c>
      <c r="D43" s="73">
        <f>SectionA!X55</f>
      </c>
      <c r="E43" s="73">
        <f>SectionA!Y55</f>
      </c>
      <c r="F43" s="73">
        <f>SectionA!Z55</f>
      </c>
      <c r="G43" s="73">
        <f>SectionA!AA55</f>
      </c>
      <c r="H43" s="73">
        <f>SectionA!AJ55</f>
      </c>
      <c r="I43" s="73">
        <f>SectionA!AK55</f>
      </c>
      <c r="J43" s="73">
        <f>SectionA!AL55</f>
      </c>
      <c r="K43" s="73">
        <f>SectionA!AM55</f>
      </c>
      <c r="L43" s="73">
        <f>SectionA!AN55</f>
      </c>
      <c r="M43" s="73">
        <f>SectionA!AO55</f>
      </c>
      <c r="N43" s="174"/>
      <c r="O43" s="73">
        <f>SectionB!V55</f>
      </c>
      <c r="P43" s="73">
        <f>SectionB!W55</f>
      </c>
      <c r="Q43" s="73">
        <f>SectionB!X55</f>
      </c>
      <c r="R43" s="73">
        <f>SectionB!Y55</f>
      </c>
      <c r="S43" s="73">
        <f>SectionB!Z55</f>
      </c>
      <c r="T43" s="73">
        <f>SectionB!AA55</f>
      </c>
      <c r="U43" s="73">
        <f>SectionB!AJ55</f>
      </c>
      <c r="V43" s="73">
        <f>SectionB!AK55</f>
      </c>
      <c r="W43" s="73">
        <f>SectionB!AL55</f>
      </c>
      <c r="X43" s="73">
        <f>SectionB!AM55</f>
      </c>
      <c r="Y43" s="73">
        <f>SectionB!AN55</f>
      </c>
      <c r="Z43" s="73">
        <f>SectionB!AO55</f>
      </c>
      <c r="AA43" s="174"/>
      <c r="AB43" s="73">
        <f t="shared" ref="AB43:AG43" si="194">IF(AO43=0, 0,  AI43/AO43)</f>
        <v>0</v>
      </c>
      <c r="AC43" s="73">
        <f t="shared" si="194"/>
        <v>0</v>
      </c>
      <c r="AD43" s="73">
        <f t="shared" si="194"/>
        <v>0</v>
      </c>
      <c r="AE43" s="73">
        <f t="shared" si="194"/>
        <v>0</v>
      </c>
      <c r="AF43" s="73">
        <f t="shared" si="194"/>
        <v>0</v>
      </c>
      <c r="AG43" s="73">
        <f t="shared" si="194"/>
        <v>0</v>
      </c>
      <c r="AH43" s="174"/>
      <c r="AI43" s="73">
        <f t="shared" ref="AI43:AN43" si="195">SUM(B43,O43,AV43,BB43)</f>
        <v>0</v>
      </c>
      <c r="AJ43" s="73">
        <f t="shared" si="195"/>
        <v>0</v>
      </c>
      <c r="AK43" s="73">
        <f t="shared" si="195"/>
        <v>0</v>
      </c>
      <c r="AL43" s="73">
        <f t="shared" si="195"/>
        <v>0</v>
      </c>
      <c r="AM43" s="73">
        <f t="shared" si="195"/>
        <v>0</v>
      </c>
      <c r="AN43" s="73">
        <f t="shared" si="195"/>
        <v>0</v>
      </c>
      <c r="AO43" s="73">
        <f t="shared" ref="AO43:AT43" si="196">SUM(H43,U43,AV$4,BB$4)</f>
        <v>0</v>
      </c>
      <c r="AP43" s="73">
        <f t="shared" si="196"/>
        <v>0</v>
      </c>
      <c r="AQ43" s="73">
        <f t="shared" si="196"/>
        <v>0</v>
      </c>
      <c r="AR43" s="73">
        <f t="shared" si="196"/>
        <v>0</v>
      </c>
      <c r="AS43" s="73">
        <f t="shared" si="196"/>
        <v>0</v>
      </c>
      <c r="AT43" s="73">
        <f t="shared" si="196"/>
        <v>0</v>
      </c>
      <c r="AU43" s="174"/>
      <c r="AV43" s="73">
        <f>CT!T70</f>
      </c>
      <c r="AW43" s="73">
        <f>CT!U70</f>
      </c>
      <c r="AX43" s="73">
        <f>CT!V70</f>
      </c>
      <c r="AY43" s="73">
        <f>CT!W70</f>
      </c>
      <c r="AZ43" s="73">
        <f>CT!X70</f>
      </c>
      <c r="BA43" s="73">
        <f>CT!Y70</f>
      </c>
      <c r="BB43" s="73">
        <f>Attn_Assign!U70</f>
      </c>
      <c r="BC43" s="73">
        <f>Attn_Assign!V70</f>
      </c>
      <c r="BD43" s="73">
        <f>Attn_Assign!W70</f>
      </c>
      <c r="BE43" s="73">
        <f>Attn_Assign!X70</f>
      </c>
      <c r="BF43" s="73">
        <f>Attn_Assign!Y70</f>
      </c>
      <c r="BG43" s="73">
        <f>Attn_Assign!Z70</f>
      </c>
      <c r="BH43" s="4"/>
      <c r="BI43" s="73">
        <f>Attn_Assign!B70</f>
      </c>
      <c r="BJ43" s="73">
        <f t="shared" si="5"/>
        <v>0</v>
      </c>
      <c r="BK43" s="73" t="str">
        <f t="shared" si="6"/>
        <v>F</v>
      </c>
      <c r="BL43" s="4"/>
      <c r="BM43" s="4"/>
      <c r="BN43" s="4"/>
      <c r="BO43" s="174"/>
      <c r="BP43" s="73">
        <f>SUM(AI43,LabActivity!AD70)</f>
        <v>0</v>
      </c>
      <c r="BQ43" s="73">
        <f>SUM(AJ43,LabActivity!AE70)</f>
        <v>0</v>
      </c>
      <c r="BR43" s="73">
        <f>SUM(AK43,LabActivity!AF70)</f>
        <v>0</v>
      </c>
      <c r="BS43" s="73">
        <f>SUM(AL43,LabActivity!AG70)</f>
        <v>0</v>
      </c>
      <c r="BT43" s="73">
        <f>SUM(AM43,LabActivity!AH70)</f>
        <v>0</v>
      </c>
      <c r="BU43" s="73">
        <f>SUM(AN43,LabActivity!AI70)</f>
        <v>0</v>
      </c>
      <c r="BV43" s="73">
        <f t="shared" ref="BV43:CA43" si="197">SUM(AO43,BV$4)</f>
        <v>0</v>
      </c>
      <c r="BW43" s="73">
        <f t="shared" si="197"/>
        <v>0</v>
      </c>
      <c r="BX43" s="73">
        <f t="shared" si="197"/>
        <v>0</v>
      </c>
      <c r="BY43" s="73">
        <f t="shared" si="197"/>
        <v>0</v>
      </c>
      <c r="BZ43" s="73">
        <f t="shared" si="197"/>
        <v>0</v>
      </c>
      <c r="CA43" s="73">
        <f t="shared" si="197"/>
        <v>0</v>
      </c>
      <c r="CB43" s="174"/>
      <c r="CC43" s="73">
        <f t="shared" ref="CC43:CH43" si="198">IFERROR( BP43/BV43,0)</f>
        <v>0</v>
      </c>
      <c r="CD43" s="73">
        <f t="shared" si="198"/>
        <v>0</v>
      </c>
      <c r="CE43" s="73">
        <f t="shared" si="198"/>
        <v>0</v>
      </c>
      <c r="CF43" s="73">
        <f t="shared" si="198"/>
        <v>0</v>
      </c>
      <c r="CG43" s="73">
        <f t="shared" si="198"/>
        <v>0</v>
      </c>
      <c r="CH43" s="73">
        <f t="shared" si="198"/>
        <v>0</v>
      </c>
    </row>
    <row r="44" ht="14.25" customHeight="1" spans="1:86" x14ac:dyDescent="0.25">
      <c r="A44" s="68">
        <f>IF(ISBLANK(CT!A71),"",CT!A71)</f>
      </c>
      <c r="B44" s="73">
        <f>SectionA!V56</f>
      </c>
      <c r="C44" s="73">
        <f>SectionA!W56</f>
      </c>
      <c r="D44" s="73">
        <f>SectionA!X56</f>
      </c>
      <c r="E44" s="73">
        <f>SectionA!Y56</f>
      </c>
      <c r="F44" s="73">
        <f>SectionA!Z56</f>
      </c>
      <c r="G44" s="73">
        <f>SectionA!AA56</f>
      </c>
      <c r="H44" s="73">
        <f>SectionA!AJ56</f>
      </c>
      <c r="I44" s="73">
        <f>SectionA!AK56</f>
      </c>
      <c r="J44" s="73">
        <f>SectionA!AL56</f>
      </c>
      <c r="K44" s="73">
        <f>SectionA!AM56</f>
      </c>
      <c r="L44" s="73">
        <f>SectionA!AN56</f>
      </c>
      <c r="M44" s="73">
        <f>SectionA!AO56</f>
      </c>
      <c r="N44" s="174"/>
      <c r="O44" s="73">
        <f>SectionB!V56</f>
      </c>
      <c r="P44" s="73">
        <f>SectionB!W56</f>
      </c>
      <c r="Q44" s="73">
        <f>SectionB!X56</f>
      </c>
      <c r="R44" s="73">
        <f>SectionB!Y56</f>
      </c>
      <c r="S44" s="73">
        <f>SectionB!Z56</f>
      </c>
      <c r="T44" s="73">
        <f>SectionB!AA56</f>
      </c>
      <c r="U44" s="73">
        <f>SectionB!AJ56</f>
      </c>
      <c r="V44" s="73">
        <f>SectionB!AK56</f>
      </c>
      <c r="W44" s="73">
        <f>SectionB!AL56</f>
      </c>
      <c r="X44" s="73">
        <f>SectionB!AM56</f>
      </c>
      <c r="Y44" s="73">
        <f>SectionB!AN56</f>
      </c>
      <c r="Z44" s="73">
        <f>SectionB!AO56</f>
      </c>
      <c r="AA44" s="174"/>
      <c r="AB44" s="73">
        <f t="shared" ref="AB44:AG44" si="199">IF(AO44=0, 0,  AI44/AO44)</f>
        <v>0</v>
      </c>
      <c r="AC44" s="73">
        <f t="shared" si="199"/>
        <v>0</v>
      </c>
      <c r="AD44" s="73">
        <f t="shared" si="199"/>
        <v>0</v>
      </c>
      <c r="AE44" s="73">
        <f t="shared" si="199"/>
        <v>0</v>
      </c>
      <c r="AF44" s="73">
        <f t="shared" si="199"/>
        <v>0</v>
      </c>
      <c r="AG44" s="73">
        <f t="shared" si="199"/>
        <v>0</v>
      </c>
      <c r="AH44" s="174"/>
      <c r="AI44" s="73">
        <f t="shared" ref="AI44:AN44" si="200">SUM(B44,O44,AV44,BB44)</f>
        <v>0</v>
      </c>
      <c r="AJ44" s="73">
        <f t="shared" si="200"/>
        <v>0</v>
      </c>
      <c r="AK44" s="73">
        <f t="shared" si="200"/>
        <v>0</v>
      </c>
      <c r="AL44" s="73">
        <f t="shared" si="200"/>
        <v>0</v>
      </c>
      <c r="AM44" s="73">
        <f t="shared" si="200"/>
        <v>0</v>
      </c>
      <c r="AN44" s="73">
        <f t="shared" si="200"/>
        <v>0</v>
      </c>
      <c r="AO44" s="73">
        <f t="shared" ref="AO44:AT44" si="201">SUM(H44,U44,AV$4,BB$4)</f>
        <v>0</v>
      </c>
      <c r="AP44" s="73">
        <f t="shared" si="201"/>
        <v>0</v>
      </c>
      <c r="AQ44" s="73">
        <f t="shared" si="201"/>
        <v>0</v>
      </c>
      <c r="AR44" s="73">
        <f t="shared" si="201"/>
        <v>0</v>
      </c>
      <c r="AS44" s="73">
        <f t="shared" si="201"/>
        <v>0</v>
      </c>
      <c r="AT44" s="73">
        <f t="shared" si="201"/>
        <v>0</v>
      </c>
      <c r="AU44" s="174"/>
      <c r="AV44" s="73">
        <f>CT!T71</f>
      </c>
      <c r="AW44" s="73">
        <f>CT!U71</f>
      </c>
      <c r="AX44" s="73">
        <f>CT!V71</f>
      </c>
      <c r="AY44" s="73">
        <f>CT!W71</f>
      </c>
      <c r="AZ44" s="73">
        <f>CT!X71</f>
      </c>
      <c r="BA44" s="73">
        <f>CT!Y71</f>
      </c>
      <c r="BB44" s="73">
        <f>Attn_Assign!U71</f>
      </c>
      <c r="BC44" s="73">
        <f>Attn_Assign!V71</f>
      </c>
      <c r="BD44" s="73">
        <f>Attn_Assign!W71</f>
      </c>
      <c r="BE44" s="73">
        <f>Attn_Assign!X71</f>
      </c>
      <c r="BF44" s="73">
        <f>Attn_Assign!Y71</f>
      </c>
      <c r="BG44" s="73">
        <f>Attn_Assign!Z71</f>
      </c>
      <c r="BH44" s="4"/>
      <c r="BI44" s="73">
        <f>Attn_Assign!B71</f>
      </c>
      <c r="BJ44" s="73">
        <f t="shared" si="5"/>
        <v>0</v>
      </c>
      <c r="BK44" s="73" t="str">
        <f t="shared" si="6"/>
        <v>F</v>
      </c>
      <c r="BL44" s="4"/>
      <c r="BM44" s="4"/>
      <c r="BN44" s="4"/>
      <c r="BO44" s="174"/>
      <c r="BP44" s="73">
        <f>SUM(AI44,LabActivity!AD71)</f>
        <v>0</v>
      </c>
      <c r="BQ44" s="73">
        <f>SUM(AJ44,LabActivity!AE71)</f>
        <v>0</v>
      </c>
      <c r="BR44" s="73">
        <f>SUM(AK44,LabActivity!AF71)</f>
        <v>0</v>
      </c>
      <c r="BS44" s="73">
        <f>SUM(AL44,LabActivity!AG71)</f>
        <v>0</v>
      </c>
      <c r="BT44" s="73">
        <f>SUM(AM44,LabActivity!AH71)</f>
        <v>0</v>
      </c>
      <c r="BU44" s="73">
        <f>SUM(AN44,LabActivity!AI71)</f>
        <v>0</v>
      </c>
      <c r="BV44" s="73">
        <f t="shared" ref="BV44:CA44" si="202">SUM(AO44,BV$4)</f>
        <v>0</v>
      </c>
      <c r="BW44" s="73">
        <f t="shared" si="202"/>
        <v>0</v>
      </c>
      <c r="BX44" s="73">
        <f t="shared" si="202"/>
        <v>0</v>
      </c>
      <c r="BY44" s="73">
        <f t="shared" si="202"/>
        <v>0</v>
      </c>
      <c r="BZ44" s="73">
        <f t="shared" si="202"/>
        <v>0</v>
      </c>
      <c r="CA44" s="73">
        <f t="shared" si="202"/>
        <v>0</v>
      </c>
      <c r="CB44" s="174"/>
      <c r="CC44" s="73">
        <f t="shared" ref="CC44:CH44" si="203">IFERROR( BP44/BV44,0)</f>
        <v>0</v>
      </c>
      <c r="CD44" s="73">
        <f t="shared" si="203"/>
        <v>0</v>
      </c>
      <c r="CE44" s="73">
        <f t="shared" si="203"/>
        <v>0</v>
      </c>
      <c r="CF44" s="73">
        <f t="shared" si="203"/>
        <v>0</v>
      </c>
      <c r="CG44" s="73">
        <f t="shared" si="203"/>
        <v>0</v>
      </c>
      <c r="CH44" s="73">
        <f t="shared" si="203"/>
        <v>0</v>
      </c>
    </row>
    <row r="45" ht="14.25" customHeight="1" spans="1:86" x14ac:dyDescent="0.25">
      <c r="A45" s="68">
        <f>IF(ISBLANK(CT!A72),"",CT!A72)</f>
      </c>
      <c r="B45" s="73">
        <f>SectionA!V57</f>
      </c>
      <c r="C45" s="73">
        <f>SectionA!W57</f>
      </c>
      <c r="D45" s="73">
        <f>SectionA!X57</f>
      </c>
      <c r="E45" s="73">
        <f>SectionA!Y57</f>
      </c>
      <c r="F45" s="73">
        <f>SectionA!Z57</f>
      </c>
      <c r="G45" s="73">
        <f>SectionA!AA57</f>
      </c>
      <c r="H45" s="73">
        <f>SectionA!AJ57</f>
      </c>
      <c r="I45" s="73">
        <f>SectionA!AK57</f>
      </c>
      <c r="J45" s="73">
        <f>SectionA!AL57</f>
      </c>
      <c r="K45" s="73">
        <f>SectionA!AM57</f>
      </c>
      <c r="L45" s="73">
        <f>SectionA!AN57</f>
      </c>
      <c r="M45" s="73">
        <f>SectionA!AO57</f>
      </c>
      <c r="N45" s="174"/>
      <c r="O45" s="73">
        <f>SectionB!V57</f>
      </c>
      <c r="P45" s="73">
        <f>SectionB!W57</f>
      </c>
      <c r="Q45" s="73">
        <f>SectionB!X57</f>
      </c>
      <c r="R45" s="73">
        <f>SectionB!Y57</f>
      </c>
      <c r="S45" s="73">
        <f>SectionB!Z57</f>
      </c>
      <c r="T45" s="73">
        <f>SectionB!AA57</f>
      </c>
      <c r="U45" s="73">
        <f>SectionB!AJ57</f>
      </c>
      <c r="V45" s="73">
        <f>SectionB!AK57</f>
      </c>
      <c r="W45" s="73">
        <f>SectionB!AL57</f>
      </c>
      <c r="X45" s="73">
        <f>SectionB!AM57</f>
      </c>
      <c r="Y45" s="73">
        <f>SectionB!AN57</f>
      </c>
      <c r="Z45" s="73">
        <f>SectionB!AO57</f>
      </c>
      <c r="AA45" s="174"/>
      <c r="AB45" s="73">
        <f t="shared" ref="AB45:AG45" si="204">IF(AO45=0, 0,  AI45/AO45)</f>
        <v>0</v>
      </c>
      <c r="AC45" s="73">
        <f t="shared" si="204"/>
        <v>0</v>
      </c>
      <c r="AD45" s="73">
        <f t="shared" si="204"/>
        <v>0</v>
      </c>
      <c r="AE45" s="73">
        <f t="shared" si="204"/>
        <v>0</v>
      </c>
      <c r="AF45" s="73">
        <f t="shared" si="204"/>
        <v>0</v>
      </c>
      <c r="AG45" s="73">
        <f t="shared" si="204"/>
        <v>0</v>
      </c>
      <c r="AH45" s="174"/>
      <c r="AI45" s="73">
        <f t="shared" ref="AI45:AN45" si="205">SUM(B45,O45,AV45,BB45)</f>
        <v>0</v>
      </c>
      <c r="AJ45" s="73">
        <f t="shared" si="205"/>
        <v>0</v>
      </c>
      <c r="AK45" s="73">
        <f t="shared" si="205"/>
        <v>0</v>
      </c>
      <c r="AL45" s="73">
        <f t="shared" si="205"/>
        <v>0</v>
      </c>
      <c r="AM45" s="73">
        <f t="shared" si="205"/>
        <v>0</v>
      </c>
      <c r="AN45" s="73">
        <f t="shared" si="205"/>
        <v>0</v>
      </c>
      <c r="AO45" s="73">
        <f t="shared" ref="AO45:AT45" si="206">SUM(H45,U45,AV$4,BB$4)</f>
        <v>0</v>
      </c>
      <c r="AP45" s="73">
        <f t="shared" si="206"/>
        <v>0</v>
      </c>
      <c r="AQ45" s="73">
        <f t="shared" si="206"/>
        <v>0</v>
      </c>
      <c r="AR45" s="73">
        <f t="shared" si="206"/>
        <v>0</v>
      </c>
      <c r="AS45" s="73">
        <f t="shared" si="206"/>
        <v>0</v>
      </c>
      <c r="AT45" s="73">
        <f t="shared" si="206"/>
        <v>0</v>
      </c>
      <c r="AU45" s="174"/>
      <c r="AV45" s="73">
        <f>CT!T72</f>
      </c>
      <c r="AW45" s="73">
        <f>CT!U72</f>
      </c>
      <c r="AX45" s="73">
        <f>CT!V72</f>
      </c>
      <c r="AY45" s="73">
        <f>CT!W72</f>
      </c>
      <c r="AZ45" s="73">
        <f>CT!X72</f>
      </c>
      <c r="BA45" s="73">
        <f>CT!Y72</f>
      </c>
      <c r="BB45" s="73">
        <f>Attn_Assign!U72</f>
      </c>
      <c r="BC45" s="73">
        <f>Attn_Assign!V72</f>
      </c>
      <c r="BD45" s="73">
        <f>Attn_Assign!W72</f>
      </c>
      <c r="BE45" s="73">
        <f>Attn_Assign!X72</f>
      </c>
      <c r="BF45" s="73">
        <f>Attn_Assign!Y72</f>
      </c>
      <c r="BG45" s="73">
        <f>Attn_Assign!Z72</f>
      </c>
      <c r="BH45" s="4"/>
      <c r="BI45" s="73">
        <f>Attn_Assign!B72</f>
      </c>
      <c r="BJ45" s="73">
        <f t="shared" si="5"/>
        <v>0</v>
      </c>
      <c r="BK45" s="73" t="str">
        <f t="shared" si="6"/>
        <v>F</v>
      </c>
      <c r="BL45" s="4"/>
      <c r="BM45" s="4"/>
      <c r="BN45" s="4"/>
      <c r="BO45" s="174"/>
      <c r="BP45" s="73">
        <f>SUM(AI45,LabActivity!AD72)</f>
        <v>0</v>
      </c>
      <c r="BQ45" s="73">
        <f>SUM(AJ45,LabActivity!AE72)</f>
        <v>0</v>
      </c>
      <c r="BR45" s="73">
        <f>SUM(AK45,LabActivity!AF72)</f>
        <v>0</v>
      </c>
      <c r="BS45" s="73">
        <f>SUM(AL45,LabActivity!AG72)</f>
        <v>0</v>
      </c>
      <c r="BT45" s="73">
        <f>SUM(AM45,LabActivity!AH72)</f>
        <v>0</v>
      </c>
      <c r="BU45" s="73">
        <f>SUM(AN45,LabActivity!AI72)</f>
        <v>0</v>
      </c>
      <c r="BV45" s="73">
        <f t="shared" ref="BV45:CA45" si="207">SUM(AO45,BV$4)</f>
        <v>0</v>
      </c>
      <c r="BW45" s="73">
        <f t="shared" si="207"/>
        <v>0</v>
      </c>
      <c r="BX45" s="73">
        <f t="shared" si="207"/>
        <v>0</v>
      </c>
      <c r="BY45" s="73">
        <f t="shared" si="207"/>
        <v>0</v>
      </c>
      <c r="BZ45" s="73">
        <f t="shared" si="207"/>
        <v>0</v>
      </c>
      <c r="CA45" s="73">
        <f t="shared" si="207"/>
        <v>0</v>
      </c>
      <c r="CB45" s="174"/>
      <c r="CC45" s="73">
        <f t="shared" ref="CC45:CH45" si="208">IFERROR( BP45/BV45,0)</f>
        <v>0</v>
      </c>
      <c r="CD45" s="73">
        <f t="shared" si="208"/>
        <v>0</v>
      </c>
      <c r="CE45" s="73">
        <f t="shared" si="208"/>
        <v>0</v>
      </c>
      <c r="CF45" s="73">
        <f t="shared" si="208"/>
        <v>0</v>
      </c>
      <c r="CG45" s="73">
        <f t="shared" si="208"/>
        <v>0</v>
      </c>
      <c r="CH45" s="73">
        <f t="shared" si="208"/>
        <v>0</v>
      </c>
    </row>
    <row r="46" ht="14.25" customHeight="1" spans="1:86" x14ac:dyDescent="0.25">
      <c r="A46" s="68">
        <f>IF(ISBLANK(CT!A73),"",CT!A73)</f>
      </c>
      <c r="B46" s="73">
        <f>SectionA!V58</f>
      </c>
      <c r="C46" s="73">
        <f>SectionA!W58</f>
      </c>
      <c r="D46" s="73">
        <f>SectionA!X58</f>
      </c>
      <c r="E46" s="73">
        <f>SectionA!Y58</f>
      </c>
      <c r="F46" s="73">
        <f>SectionA!Z58</f>
      </c>
      <c r="G46" s="73">
        <f>SectionA!AA58</f>
      </c>
      <c r="H46" s="73">
        <f>SectionA!AJ58</f>
      </c>
      <c r="I46" s="73">
        <f>SectionA!AK58</f>
      </c>
      <c r="J46" s="73">
        <f>SectionA!AL58</f>
      </c>
      <c r="K46" s="73">
        <f>SectionA!AM58</f>
      </c>
      <c r="L46" s="73">
        <f>SectionA!AN58</f>
      </c>
      <c r="M46" s="73">
        <f>SectionA!AO58</f>
      </c>
      <c r="N46" s="174"/>
      <c r="O46" s="73">
        <f>SectionB!V58</f>
      </c>
      <c r="P46" s="73">
        <f>SectionB!W58</f>
      </c>
      <c r="Q46" s="73">
        <f>SectionB!X58</f>
      </c>
      <c r="R46" s="73">
        <f>SectionB!Y58</f>
      </c>
      <c r="S46" s="73">
        <f>SectionB!Z58</f>
      </c>
      <c r="T46" s="73">
        <f>SectionB!AA58</f>
      </c>
      <c r="U46" s="73">
        <f>SectionB!AJ58</f>
      </c>
      <c r="V46" s="73">
        <f>SectionB!AK58</f>
      </c>
      <c r="W46" s="73">
        <f>SectionB!AL58</f>
      </c>
      <c r="X46" s="73">
        <f>SectionB!AM58</f>
      </c>
      <c r="Y46" s="73">
        <f>SectionB!AN58</f>
      </c>
      <c r="Z46" s="73">
        <f>SectionB!AO58</f>
      </c>
      <c r="AA46" s="174"/>
      <c r="AB46" s="73">
        <f t="shared" ref="AB46:AG46" si="209">IF(AO46=0, 0,  AI46/AO46)</f>
        <v>0</v>
      </c>
      <c r="AC46" s="73">
        <f t="shared" si="209"/>
        <v>0</v>
      </c>
      <c r="AD46" s="73">
        <f t="shared" si="209"/>
        <v>0</v>
      </c>
      <c r="AE46" s="73">
        <f t="shared" si="209"/>
        <v>0</v>
      </c>
      <c r="AF46" s="73">
        <f t="shared" si="209"/>
        <v>0</v>
      </c>
      <c r="AG46" s="73">
        <f t="shared" si="209"/>
        <v>0</v>
      </c>
      <c r="AH46" s="174"/>
      <c r="AI46" s="73">
        <f t="shared" ref="AI46:AN46" si="210">SUM(B46,O46,AV46,BB46)</f>
        <v>0</v>
      </c>
      <c r="AJ46" s="73">
        <f t="shared" si="210"/>
        <v>0</v>
      </c>
      <c r="AK46" s="73">
        <f t="shared" si="210"/>
        <v>0</v>
      </c>
      <c r="AL46" s="73">
        <f t="shared" si="210"/>
        <v>0</v>
      </c>
      <c r="AM46" s="73">
        <f t="shared" si="210"/>
        <v>0</v>
      </c>
      <c r="AN46" s="73">
        <f t="shared" si="210"/>
        <v>0</v>
      </c>
      <c r="AO46" s="73">
        <f t="shared" ref="AO46:AT46" si="211">SUM(H46,U46,AV$4,BB$4)</f>
        <v>0</v>
      </c>
      <c r="AP46" s="73">
        <f t="shared" si="211"/>
        <v>0</v>
      </c>
      <c r="AQ46" s="73">
        <f t="shared" si="211"/>
        <v>0</v>
      </c>
      <c r="AR46" s="73">
        <f t="shared" si="211"/>
        <v>0</v>
      </c>
      <c r="AS46" s="73">
        <f t="shared" si="211"/>
        <v>0</v>
      </c>
      <c r="AT46" s="73">
        <f t="shared" si="211"/>
        <v>0</v>
      </c>
      <c r="AU46" s="174"/>
      <c r="AV46" s="73">
        <f>CT!T73</f>
      </c>
      <c r="AW46" s="73">
        <f>CT!U73</f>
      </c>
      <c r="AX46" s="73">
        <f>CT!V73</f>
      </c>
      <c r="AY46" s="73">
        <f>CT!W73</f>
      </c>
      <c r="AZ46" s="73">
        <f>CT!X73</f>
      </c>
      <c r="BA46" s="73">
        <f>CT!Y73</f>
      </c>
      <c r="BB46" s="73">
        <f>Attn_Assign!U73</f>
      </c>
      <c r="BC46" s="73">
        <f>Attn_Assign!V73</f>
      </c>
      <c r="BD46" s="73">
        <f>Attn_Assign!W73</f>
      </c>
      <c r="BE46" s="73">
        <f>Attn_Assign!X73</f>
      </c>
      <c r="BF46" s="73">
        <f>Attn_Assign!Y73</f>
      </c>
      <c r="BG46" s="73">
        <f>Attn_Assign!Z73</f>
      </c>
      <c r="BH46" s="4"/>
      <c r="BI46" s="73">
        <f>Attn_Assign!B73</f>
      </c>
      <c r="BJ46" s="73">
        <f t="shared" si="5"/>
        <v>0</v>
      </c>
      <c r="BK46" s="73" t="str">
        <f t="shared" si="6"/>
        <v>F</v>
      </c>
      <c r="BL46" s="4"/>
      <c r="BM46" s="4"/>
      <c r="BN46" s="4"/>
      <c r="BO46" s="174"/>
      <c r="BP46" s="73">
        <f>SUM(AI46,LabActivity!AD73)</f>
        <v>0</v>
      </c>
      <c r="BQ46" s="73">
        <f>SUM(AJ46,LabActivity!AE73)</f>
        <v>0</v>
      </c>
      <c r="BR46" s="73">
        <f>SUM(AK46,LabActivity!AF73)</f>
        <v>0</v>
      </c>
      <c r="BS46" s="73">
        <f>SUM(AL46,LabActivity!AG73)</f>
        <v>0</v>
      </c>
      <c r="BT46" s="73">
        <f>SUM(AM46,LabActivity!AH73)</f>
        <v>0</v>
      </c>
      <c r="BU46" s="73">
        <f>SUM(AN46,LabActivity!AI73)</f>
        <v>0</v>
      </c>
      <c r="BV46" s="73">
        <f t="shared" ref="BV46:CA46" si="212">SUM(AO46,BV$4)</f>
        <v>0</v>
      </c>
      <c r="BW46" s="73">
        <f t="shared" si="212"/>
        <v>0</v>
      </c>
      <c r="BX46" s="73">
        <f t="shared" si="212"/>
        <v>0</v>
      </c>
      <c r="BY46" s="73">
        <f t="shared" si="212"/>
        <v>0</v>
      </c>
      <c r="BZ46" s="73">
        <f t="shared" si="212"/>
        <v>0</v>
      </c>
      <c r="CA46" s="73">
        <f t="shared" si="212"/>
        <v>0</v>
      </c>
      <c r="CB46" s="174"/>
      <c r="CC46" s="73">
        <f t="shared" ref="CC46:CH46" si="213">IFERROR( BP46/BV46,0)</f>
        <v>0</v>
      </c>
      <c r="CD46" s="73">
        <f t="shared" si="213"/>
        <v>0</v>
      </c>
      <c r="CE46" s="73">
        <f t="shared" si="213"/>
        <v>0</v>
      </c>
      <c r="CF46" s="73">
        <f t="shared" si="213"/>
        <v>0</v>
      </c>
      <c r="CG46" s="73">
        <f t="shared" si="213"/>
        <v>0</v>
      </c>
      <c r="CH46" s="73">
        <f t="shared" si="213"/>
        <v>0</v>
      </c>
    </row>
    <row r="47" ht="14.25" customHeight="1" spans="1:86" x14ac:dyDescent="0.25">
      <c r="A47" s="68">
        <f>IF(ISBLANK(CT!A74),"",CT!A74)</f>
      </c>
      <c r="B47" s="73">
        <f>SectionA!V59</f>
      </c>
      <c r="C47" s="73">
        <f>SectionA!W59</f>
      </c>
      <c r="D47" s="73">
        <f>SectionA!X59</f>
      </c>
      <c r="E47" s="73">
        <f>SectionA!Y59</f>
      </c>
      <c r="F47" s="73">
        <f>SectionA!Z59</f>
      </c>
      <c r="G47" s="73">
        <f>SectionA!AA59</f>
      </c>
      <c r="H47" s="73">
        <f>SectionA!AJ59</f>
      </c>
      <c r="I47" s="73">
        <f>SectionA!AK59</f>
      </c>
      <c r="J47" s="73">
        <f>SectionA!AL59</f>
      </c>
      <c r="K47" s="73">
        <f>SectionA!AM59</f>
      </c>
      <c r="L47" s="73">
        <f>SectionA!AN59</f>
      </c>
      <c r="M47" s="73">
        <f>SectionA!AO59</f>
      </c>
      <c r="N47" s="174"/>
      <c r="O47" s="73">
        <f>SectionB!V59</f>
      </c>
      <c r="P47" s="73">
        <f>SectionB!W59</f>
      </c>
      <c r="Q47" s="73">
        <f>SectionB!X59</f>
      </c>
      <c r="R47" s="73">
        <f>SectionB!Y59</f>
      </c>
      <c r="S47" s="73">
        <f>SectionB!Z59</f>
      </c>
      <c r="T47" s="73">
        <f>SectionB!AA59</f>
      </c>
      <c r="U47" s="73">
        <f>SectionB!AJ59</f>
      </c>
      <c r="V47" s="73">
        <f>SectionB!AK59</f>
      </c>
      <c r="W47" s="73">
        <f>SectionB!AL59</f>
      </c>
      <c r="X47" s="73">
        <f>SectionB!AM59</f>
      </c>
      <c r="Y47" s="73">
        <f>SectionB!AN59</f>
      </c>
      <c r="Z47" s="73">
        <f>SectionB!AO59</f>
      </c>
      <c r="AA47" s="174"/>
      <c r="AB47" s="73">
        <f t="shared" ref="AB47:AG47" si="214">IF(AO47=0, 0,  AI47/AO47)</f>
        <v>0</v>
      </c>
      <c r="AC47" s="73">
        <f t="shared" si="214"/>
        <v>0</v>
      </c>
      <c r="AD47" s="73">
        <f t="shared" si="214"/>
        <v>0</v>
      </c>
      <c r="AE47" s="73">
        <f t="shared" si="214"/>
        <v>0</v>
      </c>
      <c r="AF47" s="73">
        <f t="shared" si="214"/>
        <v>0</v>
      </c>
      <c r="AG47" s="73">
        <f t="shared" si="214"/>
        <v>0</v>
      </c>
      <c r="AH47" s="174"/>
      <c r="AI47" s="73">
        <f t="shared" ref="AI47:AN47" si="215">SUM(B47,O47,AV47,BB47)</f>
        <v>0</v>
      </c>
      <c r="AJ47" s="73">
        <f t="shared" si="215"/>
        <v>0</v>
      </c>
      <c r="AK47" s="73">
        <f t="shared" si="215"/>
        <v>0</v>
      </c>
      <c r="AL47" s="73">
        <f t="shared" si="215"/>
        <v>0</v>
      </c>
      <c r="AM47" s="73">
        <f t="shared" si="215"/>
        <v>0</v>
      </c>
      <c r="AN47" s="73">
        <f t="shared" si="215"/>
        <v>0</v>
      </c>
      <c r="AO47" s="73">
        <f t="shared" ref="AO47:AT47" si="216">SUM(H47,U47,AV$4,BB$4)</f>
        <v>0</v>
      </c>
      <c r="AP47" s="73">
        <f t="shared" si="216"/>
        <v>0</v>
      </c>
      <c r="AQ47" s="73">
        <f t="shared" si="216"/>
        <v>0</v>
      </c>
      <c r="AR47" s="73">
        <f t="shared" si="216"/>
        <v>0</v>
      </c>
      <c r="AS47" s="73">
        <f t="shared" si="216"/>
        <v>0</v>
      </c>
      <c r="AT47" s="73">
        <f t="shared" si="216"/>
        <v>0</v>
      </c>
      <c r="AU47" s="174"/>
      <c r="AV47" s="73">
        <f>CT!T74</f>
      </c>
      <c r="AW47" s="73">
        <f>CT!U74</f>
      </c>
      <c r="AX47" s="73">
        <f>CT!V74</f>
      </c>
      <c r="AY47" s="73">
        <f>CT!W74</f>
      </c>
      <c r="AZ47" s="73">
        <f>CT!X74</f>
      </c>
      <c r="BA47" s="73">
        <f>CT!Y74</f>
      </c>
      <c r="BB47" s="73">
        <f>Attn_Assign!U74</f>
      </c>
      <c r="BC47" s="73">
        <f>Attn_Assign!V74</f>
      </c>
      <c r="BD47" s="73">
        <f>Attn_Assign!W74</f>
      </c>
      <c r="BE47" s="73">
        <f>Attn_Assign!X74</f>
      </c>
      <c r="BF47" s="73">
        <f>Attn_Assign!Y74</f>
      </c>
      <c r="BG47" s="73">
        <f>Attn_Assign!Z74</f>
      </c>
      <c r="BH47" s="4"/>
      <c r="BI47" s="73">
        <f>Attn_Assign!B74</f>
      </c>
      <c r="BJ47" s="73">
        <f t="shared" si="5"/>
        <v>0</v>
      </c>
      <c r="BK47" s="73" t="str">
        <f t="shared" si="6"/>
        <v>F</v>
      </c>
      <c r="BL47" s="4"/>
      <c r="BM47" s="4"/>
      <c r="BN47" s="4"/>
      <c r="BO47" s="174"/>
      <c r="BP47" s="73">
        <f>SUM(AI47,LabActivity!AD74)</f>
        <v>0</v>
      </c>
      <c r="BQ47" s="73">
        <f>SUM(AJ47,LabActivity!AE74)</f>
        <v>0</v>
      </c>
      <c r="BR47" s="73">
        <f>SUM(AK47,LabActivity!AF74)</f>
        <v>0</v>
      </c>
      <c r="BS47" s="73">
        <f>SUM(AL47,LabActivity!AG74)</f>
        <v>0</v>
      </c>
      <c r="BT47" s="73">
        <f>SUM(AM47,LabActivity!AH74)</f>
        <v>0</v>
      </c>
      <c r="BU47" s="73">
        <f>SUM(AN47,LabActivity!AI74)</f>
        <v>0</v>
      </c>
      <c r="BV47" s="73">
        <f t="shared" ref="BV47:CA47" si="217">SUM(AO47,BV$4)</f>
        <v>0</v>
      </c>
      <c r="BW47" s="73">
        <f t="shared" si="217"/>
        <v>0</v>
      </c>
      <c r="BX47" s="73">
        <f t="shared" si="217"/>
        <v>0</v>
      </c>
      <c r="BY47" s="73">
        <f t="shared" si="217"/>
        <v>0</v>
      </c>
      <c r="BZ47" s="73">
        <f t="shared" si="217"/>
        <v>0</v>
      </c>
      <c r="CA47" s="73">
        <f t="shared" si="217"/>
        <v>0</v>
      </c>
      <c r="CB47" s="174"/>
      <c r="CC47" s="73">
        <f t="shared" ref="CC47:CH47" si="218">IFERROR( BP47/BV47,0)</f>
        <v>0</v>
      </c>
      <c r="CD47" s="73">
        <f t="shared" si="218"/>
        <v>0</v>
      </c>
      <c r="CE47" s="73">
        <f t="shared" si="218"/>
        <v>0</v>
      </c>
      <c r="CF47" s="73">
        <f t="shared" si="218"/>
        <v>0</v>
      </c>
      <c r="CG47" s="73">
        <f t="shared" si="218"/>
        <v>0</v>
      </c>
      <c r="CH47" s="73">
        <f t="shared" si="218"/>
        <v>0</v>
      </c>
    </row>
    <row r="48" ht="14.25" customHeight="1" spans="1:86" x14ac:dyDescent="0.25">
      <c r="A48" s="68">
        <f>IF(ISBLANK(CT!A75),"",CT!A75)</f>
      </c>
      <c r="B48" s="73">
        <f>SectionA!V60</f>
      </c>
      <c r="C48" s="73">
        <f>SectionA!W60</f>
      </c>
      <c r="D48" s="73">
        <f>SectionA!X60</f>
      </c>
      <c r="E48" s="73">
        <f>SectionA!Y60</f>
      </c>
      <c r="F48" s="73">
        <f>SectionA!Z60</f>
      </c>
      <c r="G48" s="73">
        <f>SectionA!AA60</f>
      </c>
      <c r="H48" s="73">
        <f>SectionA!AJ60</f>
      </c>
      <c r="I48" s="73">
        <f>SectionA!AK60</f>
      </c>
      <c r="J48" s="73">
        <f>SectionA!AL60</f>
      </c>
      <c r="K48" s="73">
        <f>SectionA!AM60</f>
      </c>
      <c r="L48" s="73">
        <f>SectionA!AN60</f>
      </c>
      <c r="M48" s="73">
        <f>SectionA!AO60</f>
      </c>
      <c r="N48" s="174"/>
      <c r="O48" s="73">
        <f>SectionB!V60</f>
      </c>
      <c r="P48" s="73">
        <f>SectionB!W60</f>
      </c>
      <c r="Q48" s="73">
        <f>SectionB!X60</f>
      </c>
      <c r="R48" s="73">
        <f>SectionB!Y60</f>
      </c>
      <c r="S48" s="73">
        <f>SectionB!Z60</f>
      </c>
      <c r="T48" s="73">
        <f>SectionB!AA60</f>
      </c>
      <c r="U48" s="73">
        <f>SectionB!AJ60</f>
      </c>
      <c r="V48" s="73">
        <f>SectionB!AK60</f>
      </c>
      <c r="W48" s="73">
        <f>SectionB!AL60</f>
      </c>
      <c r="X48" s="73">
        <f>SectionB!AM60</f>
      </c>
      <c r="Y48" s="73">
        <f>SectionB!AN60</f>
      </c>
      <c r="Z48" s="73">
        <f>SectionB!AO60</f>
      </c>
      <c r="AA48" s="174"/>
      <c r="AB48" s="73">
        <f t="shared" ref="AB48:AG48" si="219">IF(AO48=0, 0,  AI48/AO48)</f>
        <v>0</v>
      </c>
      <c r="AC48" s="73">
        <f t="shared" si="219"/>
        <v>0</v>
      </c>
      <c r="AD48" s="73">
        <f t="shared" si="219"/>
        <v>0</v>
      </c>
      <c r="AE48" s="73">
        <f t="shared" si="219"/>
        <v>0</v>
      </c>
      <c r="AF48" s="73">
        <f t="shared" si="219"/>
        <v>0</v>
      </c>
      <c r="AG48" s="73">
        <f t="shared" si="219"/>
        <v>0</v>
      </c>
      <c r="AH48" s="174"/>
      <c r="AI48" s="73">
        <f t="shared" ref="AI48:AN48" si="220">SUM(B48,O48,AV48,BB48)</f>
        <v>0</v>
      </c>
      <c r="AJ48" s="73">
        <f t="shared" si="220"/>
        <v>0</v>
      </c>
      <c r="AK48" s="73">
        <f t="shared" si="220"/>
        <v>0</v>
      </c>
      <c r="AL48" s="73">
        <f t="shared" si="220"/>
        <v>0</v>
      </c>
      <c r="AM48" s="73">
        <f t="shared" si="220"/>
        <v>0</v>
      </c>
      <c r="AN48" s="73">
        <f t="shared" si="220"/>
        <v>0</v>
      </c>
      <c r="AO48" s="73">
        <f t="shared" ref="AO48:AT48" si="221">SUM(H48,U48,AV$4,BB$4)</f>
        <v>0</v>
      </c>
      <c r="AP48" s="73">
        <f t="shared" si="221"/>
        <v>0</v>
      </c>
      <c r="AQ48" s="73">
        <f t="shared" si="221"/>
        <v>0</v>
      </c>
      <c r="AR48" s="73">
        <f t="shared" si="221"/>
        <v>0</v>
      </c>
      <c r="AS48" s="73">
        <f t="shared" si="221"/>
        <v>0</v>
      </c>
      <c r="AT48" s="73">
        <f t="shared" si="221"/>
        <v>0</v>
      </c>
      <c r="AU48" s="174"/>
      <c r="AV48" s="73">
        <f>CT!T75</f>
      </c>
      <c r="AW48" s="73">
        <f>CT!U75</f>
      </c>
      <c r="AX48" s="73">
        <f>CT!V75</f>
      </c>
      <c r="AY48" s="73">
        <f>CT!W75</f>
      </c>
      <c r="AZ48" s="73">
        <f>CT!X75</f>
      </c>
      <c r="BA48" s="73">
        <f>CT!Y75</f>
      </c>
      <c r="BB48" s="73">
        <f>Attn_Assign!U75</f>
      </c>
      <c r="BC48" s="73">
        <f>Attn_Assign!V75</f>
      </c>
      <c r="BD48" s="73">
        <f>Attn_Assign!W75</f>
      </c>
      <c r="BE48" s="73">
        <f>Attn_Assign!X75</f>
      </c>
      <c r="BF48" s="73">
        <f>Attn_Assign!Y75</f>
      </c>
      <c r="BG48" s="73">
        <f>Attn_Assign!Z75</f>
      </c>
      <c r="BH48" s="4"/>
      <c r="BI48" s="73">
        <f>Attn_Assign!B75</f>
      </c>
      <c r="BJ48" s="73">
        <f t="shared" si="5"/>
        <v>0</v>
      </c>
      <c r="BK48" s="73" t="str">
        <f t="shared" si="6"/>
        <v>F</v>
      </c>
      <c r="BL48" s="4"/>
      <c r="BM48" s="4"/>
      <c r="BN48" s="4"/>
      <c r="BO48" s="174"/>
      <c r="BP48" s="73">
        <f>SUM(AI48,LabActivity!AD75)</f>
        <v>0</v>
      </c>
      <c r="BQ48" s="73">
        <f>SUM(AJ48,LabActivity!AE75)</f>
        <v>0</v>
      </c>
      <c r="BR48" s="73">
        <f>SUM(AK48,LabActivity!AF75)</f>
        <v>0</v>
      </c>
      <c r="BS48" s="73">
        <f>SUM(AL48,LabActivity!AG75)</f>
        <v>0</v>
      </c>
      <c r="BT48" s="73">
        <f>SUM(AM48,LabActivity!AH75)</f>
        <v>0</v>
      </c>
      <c r="BU48" s="73">
        <f>SUM(AN48,LabActivity!AI75)</f>
        <v>0</v>
      </c>
      <c r="BV48" s="73">
        <f t="shared" ref="BV48:CA48" si="222">SUM(AO48,BV$4)</f>
        <v>0</v>
      </c>
      <c r="BW48" s="73">
        <f t="shared" si="222"/>
        <v>0</v>
      </c>
      <c r="BX48" s="73">
        <f t="shared" si="222"/>
        <v>0</v>
      </c>
      <c r="BY48" s="73">
        <f t="shared" si="222"/>
        <v>0</v>
      </c>
      <c r="BZ48" s="73">
        <f t="shared" si="222"/>
        <v>0</v>
      </c>
      <c r="CA48" s="73">
        <f t="shared" si="222"/>
        <v>0</v>
      </c>
      <c r="CB48" s="174"/>
      <c r="CC48" s="73">
        <f t="shared" ref="CC48:CH48" si="223">IFERROR( BP48/BV48,0)</f>
        <v>0</v>
      </c>
      <c r="CD48" s="73">
        <f t="shared" si="223"/>
        <v>0</v>
      </c>
      <c r="CE48" s="73">
        <f t="shared" si="223"/>
        <v>0</v>
      </c>
      <c r="CF48" s="73">
        <f t="shared" si="223"/>
        <v>0</v>
      </c>
      <c r="CG48" s="73">
        <f t="shared" si="223"/>
        <v>0</v>
      </c>
      <c r="CH48" s="73">
        <f t="shared" si="223"/>
        <v>0</v>
      </c>
    </row>
    <row r="49" ht="14.25" customHeight="1" spans="1:86" x14ac:dyDescent="0.25">
      <c r="A49" s="68">
        <f>IF(ISBLANK(CT!A76),"",CT!A76)</f>
      </c>
      <c r="B49" s="73">
        <f>SectionA!V61</f>
      </c>
      <c r="C49" s="73">
        <f>SectionA!W61</f>
      </c>
      <c r="D49" s="73">
        <f>SectionA!X61</f>
      </c>
      <c r="E49" s="73">
        <f>SectionA!Y61</f>
      </c>
      <c r="F49" s="73">
        <f>SectionA!Z61</f>
      </c>
      <c r="G49" s="73">
        <f>SectionA!AA61</f>
      </c>
      <c r="H49" s="73">
        <f>SectionA!AJ61</f>
      </c>
      <c r="I49" s="73">
        <f>SectionA!AK61</f>
      </c>
      <c r="J49" s="73">
        <f>SectionA!AL61</f>
      </c>
      <c r="K49" s="73">
        <f>SectionA!AM61</f>
      </c>
      <c r="L49" s="73">
        <f>SectionA!AN61</f>
      </c>
      <c r="M49" s="73">
        <f>SectionA!AO61</f>
      </c>
      <c r="N49" s="174"/>
      <c r="O49" s="73">
        <f>SectionB!V61</f>
      </c>
      <c r="P49" s="73">
        <f>SectionB!W61</f>
      </c>
      <c r="Q49" s="73">
        <f>SectionB!X61</f>
      </c>
      <c r="R49" s="73">
        <f>SectionB!Y61</f>
      </c>
      <c r="S49" s="73">
        <f>SectionB!Z61</f>
      </c>
      <c r="T49" s="73">
        <f>SectionB!AA61</f>
      </c>
      <c r="U49" s="73">
        <f>SectionB!AJ61</f>
      </c>
      <c r="V49" s="73">
        <f>SectionB!AK61</f>
      </c>
      <c r="W49" s="73">
        <f>SectionB!AL61</f>
      </c>
      <c r="X49" s="73">
        <f>SectionB!AM61</f>
      </c>
      <c r="Y49" s="73">
        <f>SectionB!AN61</f>
      </c>
      <c r="Z49" s="73">
        <f>SectionB!AO61</f>
      </c>
      <c r="AA49" s="174"/>
      <c r="AB49" s="73">
        <f t="shared" ref="AB49:AG49" si="224">IF(AO49=0, 0,  AI49/AO49)</f>
        <v>0</v>
      </c>
      <c r="AC49" s="73">
        <f t="shared" si="224"/>
        <v>0</v>
      </c>
      <c r="AD49" s="73">
        <f t="shared" si="224"/>
        <v>0</v>
      </c>
      <c r="AE49" s="73">
        <f t="shared" si="224"/>
        <v>0</v>
      </c>
      <c r="AF49" s="73">
        <f t="shared" si="224"/>
        <v>0</v>
      </c>
      <c r="AG49" s="73">
        <f t="shared" si="224"/>
        <v>0</v>
      </c>
      <c r="AH49" s="174"/>
      <c r="AI49" s="73">
        <f t="shared" ref="AI49:AN49" si="225">SUM(B49,O49,AV49,BB49)</f>
        <v>0</v>
      </c>
      <c r="AJ49" s="73">
        <f t="shared" si="225"/>
        <v>0</v>
      </c>
      <c r="AK49" s="73">
        <f t="shared" si="225"/>
        <v>0</v>
      </c>
      <c r="AL49" s="73">
        <f t="shared" si="225"/>
        <v>0</v>
      </c>
      <c r="AM49" s="73">
        <f t="shared" si="225"/>
        <v>0</v>
      </c>
      <c r="AN49" s="73">
        <f t="shared" si="225"/>
        <v>0</v>
      </c>
      <c r="AO49" s="73">
        <f t="shared" ref="AO49:AT49" si="226">SUM(H49,U49,AV$4,BB$4)</f>
        <v>0</v>
      </c>
      <c r="AP49" s="73">
        <f t="shared" si="226"/>
        <v>0</v>
      </c>
      <c r="AQ49" s="73">
        <f t="shared" si="226"/>
        <v>0</v>
      </c>
      <c r="AR49" s="73">
        <f t="shared" si="226"/>
        <v>0</v>
      </c>
      <c r="AS49" s="73">
        <f t="shared" si="226"/>
        <v>0</v>
      </c>
      <c r="AT49" s="73">
        <f t="shared" si="226"/>
        <v>0</v>
      </c>
      <c r="AU49" s="174"/>
      <c r="AV49" s="73">
        <f>CT!T76</f>
      </c>
      <c r="AW49" s="73">
        <f>CT!U76</f>
      </c>
      <c r="AX49" s="73">
        <f>CT!V76</f>
      </c>
      <c r="AY49" s="73">
        <f>CT!W76</f>
      </c>
      <c r="AZ49" s="73">
        <f>CT!X76</f>
      </c>
      <c r="BA49" s="73">
        <f>CT!Y76</f>
      </c>
      <c r="BB49" s="73">
        <f>Attn_Assign!U76</f>
      </c>
      <c r="BC49" s="73">
        <f>Attn_Assign!V76</f>
      </c>
      <c r="BD49" s="73">
        <f>Attn_Assign!W76</f>
      </c>
      <c r="BE49" s="73">
        <f>Attn_Assign!X76</f>
      </c>
      <c r="BF49" s="73">
        <f>Attn_Assign!Y76</f>
      </c>
      <c r="BG49" s="73">
        <f>Attn_Assign!Z76</f>
      </c>
      <c r="BH49" s="4"/>
      <c r="BI49" s="73">
        <f>Attn_Assign!B76</f>
      </c>
      <c r="BJ49" s="73">
        <f t="shared" si="5"/>
        <v>0</v>
      </c>
      <c r="BK49" s="73" t="str">
        <f t="shared" si="6"/>
        <v>F</v>
      </c>
      <c r="BL49" s="4"/>
      <c r="BM49" s="4"/>
      <c r="BN49" s="4"/>
      <c r="BO49" s="174"/>
      <c r="BP49" s="73">
        <f>SUM(AI49,LabActivity!AD76)</f>
        <v>0</v>
      </c>
      <c r="BQ49" s="73">
        <f>SUM(AJ49,LabActivity!AE76)</f>
        <v>0</v>
      </c>
      <c r="BR49" s="73">
        <f>SUM(AK49,LabActivity!AF76)</f>
        <v>0</v>
      </c>
      <c r="BS49" s="73">
        <f>SUM(AL49,LabActivity!AG76)</f>
        <v>0</v>
      </c>
      <c r="BT49" s="73">
        <f>SUM(AM49,LabActivity!AH76)</f>
        <v>0</v>
      </c>
      <c r="BU49" s="73">
        <f>SUM(AN49,LabActivity!AI76)</f>
        <v>0</v>
      </c>
      <c r="BV49" s="73">
        <f t="shared" ref="BV49:CA49" si="227">SUM(AO49,BV$4)</f>
        <v>0</v>
      </c>
      <c r="BW49" s="73">
        <f t="shared" si="227"/>
        <v>0</v>
      </c>
      <c r="BX49" s="73">
        <f t="shared" si="227"/>
        <v>0</v>
      </c>
      <c r="BY49" s="73">
        <f t="shared" si="227"/>
        <v>0</v>
      </c>
      <c r="BZ49" s="73">
        <f t="shared" si="227"/>
        <v>0</v>
      </c>
      <c r="CA49" s="73">
        <f t="shared" si="227"/>
        <v>0</v>
      </c>
      <c r="CB49" s="174"/>
      <c r="CC49" s="73">
        <f t="shared" ref="CC49:CH49" si="228">IFERROR( BP49/BV49,0)</f>
        <v>0</v>
      </c>
      <c r="CD49" s="73">
        <f t="shared" si="228"/>
        <v>0</v>
      </c>
      <c r="CE49" s="73">
        <f t="shared" si="228"/>
        <v>0</v>
      </c>
      <c r="CF49" s="73">
        <f t="shared" si="228"/>
        <v>0</v>
      </c>
      <c r="CG49" s="73">
        <f t="shared" si="228"/>
        <v>0</v>
      </c>
      <c r="CH49" s="73">
        <f t="shared" si="228"/>
        <v>0</v>
      </c>
    </row>
    <row r="50" ht="14.25" customHeight="1" spans="1:86" x14ac:dyDescent="0.25">
      <c r="A50" s="68">
        <f>IF(ISBLANK(CT!A77),"",CT!A77)</f>
      </c>
      <c r="B50" s="73">
        <f>SectionA!V62</f>
      </c>
      <c r="C50" s="73">
        <f>SectionA!W62</f>
      </c>
      <c r="D50" s="73">
        <f>SectionA!X62</f>
      </c>
      <c r="E50" s="73">
        <f>SectionA!Y62</f>
      </c>
      <c r="F50" s="73">
        <f>SectionA!Z62</f>
      </c>
      <c r="G50" s="73">
        <f>SectionA!AA62</f>
      </c>
      <c r="H50" s="73">
        <f>SectionA!AJ62</f>
      </c>
      <c r="I50" s="73">
        <f>SectionA!AK62</f>
      </c>
      <c r="J50" s="73">
        <f>SectionA!AL62</f>
      </c>
      <c r="K50" s="73">
        <f>SectionA!AM62</f>
      </c>
      <c r="L50" s="73">
        <f>SectionA!AN62</f>
      </c>
      <c r="M50" s="73">
        <f>SectionA!AO62</f>
      </c>
      <c r="N50" s="174"/>
      <c r="O50" s="73">
        <f>SectionB!V62</f>
      </c>
      <c r="P50" s="73">
        <f>SectionB!W62</f>
      </c>
      <c r="Q50" s="73">
        <f>SectionB!X62</f>
      </c>
      <c r="R50" s="73">
        <f>SectionB!Y62</f>
      </c>
      <c r="S50" s="73">
        <f>SectionB!Z62</f>
      </c>
      <c r="T50" s="73">
        <f>SectionB!AA62</f>
      </c>
      <c r="U50" s="73">
        <f>SectionB!AJ62</f>
      </c>
      <c r="V50" s="73">
        <f>SectionB!AK62</f>
      </c>
      <c r="W50" s="73">
        <f>SectionB!AL62</f>
      </c>
      <c r="X50" s="73">
        <f>SectionB!AM62</f>
      </c>
      <c r="Y50" s="73">
        <f>SectionB!AN62</f>
      </c>
      <c r="Z50" s="73">
        <f>SectionB!AO62</f>
      </c>
      <c r="AA50" s="174"/>
      <c r="AB50" s="73">
        <f t="shared" ref="AB50:AG50" si="229">IF(AO50=0, 0,  AI50/AO50)</f>
        <v>0</v>
      </c>
      <c r="AC50" s="73">
        <f t="shared" si="229"/>
        <v>0</v>
      </c>
      <c r="AD50" s="73">
        <f t="shared" si="229"/>
        <v>0</v>
      </c>
      <c r="AE50" s="73">
        <f t="shared" si="229"/>
        <v>0</v>
      </c>
      <c r="AF50" s="73">
        <f t="shared" si="229"/>
        <v>0</v>
      </c>
      <c r="AG50" s="73">
        <f t="shared" si="229"/>
        <v>0</v>
      </c>
      <c r="AH50" s="174"/>
      <c r="AI50" s="73">
        <f t="shared" ref="AI50:AN50" si="230">SUM(B50,O50,AV50,BB50)</f>
        <v>0</v>
      </c>
      <c r="AJ50" s="73">
        <f t="shared" si="230"/>
        <v>0</v>
      </c>
      <c r="AK50" s="73">
        <f t="shared" si="230"/>
        <v>0</v>
      </c>
      <c r="AL50" s="73">
        <f t="shared" si="230"/>
        <v>0</v>
      </c>
      <c r="AM50" s="73">
        <f t="shared" si="230"/>
        <v>0</v>
      </c>
      <c r="AN50" s="73">
        <f t="shared" si="230"/>
        <v>0</v>
      </c>
      <c r="AO50" s="73">
        <f t="shared" ref="AO50:AT50" si="231">SUM(H50,U50,AV$4,BB$4)</f>
        <v>0</v>
      </c>
      <c r="AP50" s="73">
        <f t="shared" si="231"/>
        <v>0</v>
      </c>
      <c r="AQ50" s="73">
        <f t="shared" si="231"/>
        <v>0</v>
      </c>
      <c r="AR50" s="73">
        <f t="shared" si="231"/>
        <v>0</v>
      </c>
      <c r="AS50" s="73">
        <f t="shared" si="231"/>
        <v>0</v>
      </c>
      <c r="AT50" s="73">
        <f t="shared" si="231"/>
        <v>0</v>
      </c>
      <c r="AU50" s="174"/>
      <c r="AV50" s="73">
        <f>CT!T77</f>
      </c>
      <c r="AW50" s="73">
        <f>CT!U77</f>
      </c>
      <c r="AX50" s="73">
        <f>CT!V77</f>
      </c>
      <c r="AY50" s="73">
        <f>CT!W77</f>
      </c>
      <c r="AZ50" s="73">
        <f>CT!X77</f>
      </c>
      <c r="BA50" s="73">
        <f>CT!Y77</f>
      </c>
      <c r="BB50" s="73">
        <f>Attn_Assign!U77</f>
      </c>
      <c r="BC50" s="73">
        <f>Attn_Assign!V77</f>
      </c>
      <c r="BD50" s="73">
        <f>Attn_Assign!W77</f>
      </c>
      <c r="BE50" s="73">
        <f>Attn_Assign!X77</f>
      </c>
      <c r="BF50" s="73">
        <f>Attn_Assign!Y77</f>
      </c>
      <c r="BG50" s="73">
        <f>Attn_Assign!Z77</f>
      </c>
      <c r="BH50" s="4"/>
      <c r="BI50" s="73">
        <f>Attn_Assign!B77</f>
      </c>
      <c r="BJ50" s="73">
        <f t="shared" si="5"/>
        <v>0</v>
      </c>
      <c r="BK50" s="73" t="str">
        <f t="shared" si="6"/>
        <v>F</v>
      </c>
      <c r="BL50" s="4"/>
      <c r="BM50" s="4"/>
      <c r="BN50" s="4"/>
      <c r="BO50" s="174"/>
      <c r="BP50" s="73">
        <f>SUM(AI50,LabActivity!AD77)</f>
        <v>0</v>
      </c>
      <c r="BQ50" s="73">
        <f>SUM(AJ50,LabActivity!AE77)</f>
        <v>0</v>
      </c>
      <c r="BR50" s="73">
        <f>SUM(AK50,LabActivity!AF77)</f>
        <v>0</v>
      </c>
      <c r="BS50" s="73">
        <f>SUM(AL50,LabActivity!AG77)</f>
        <v>0</v>
      </c>
      <c r="BT50" s="73">
        <f>SUM(AM50,LabActivity!AH77)</f>
        <v>0</v>
      </c>
      <c r="BU50" s="73">
        <f>SUM(AN50,LabActivity!AI77)</f>
        <v>0</v>
      </c>
      <c r="BV50" s="73">
        <f t="shared" ref="BV50:CA50" si="232">SUM(AO50,BV$4)</f>
        <v>0</v>
      </c>
      <c r="BW50" s="73">
        <f t="shared" si="232"/>
        <v>0</v>
      </c>
      <c r="BX50" s="73">
        <f t="shared" si="232"/>
        <v>0</v>
      </c>
      <c r="BY50" s="73">
        <f t="shared" si="232"/>
        <v>0</v>
      </c>
      <c r="BZ50" s="73">
        <f t="shared" si="232"/>
        <v>0</v>
      </c>
      <c r="CA50" s="73">
        <f t="shared" si="232"/>
        <v>0</v>
      </c>
      <c r="CB50" s="174"/>
      <c r="CC50" s="73">
        <f t="shared" ref="CC50:CH50" si="233">IFERROR( BP50/BV50,0)</f>
        <v>0</v>
      </c>
      <c r="CD50" s="73">
        <f t="shared" si="233"/>
        <v>0</v>
      </c>
      <c r="CE50" s="73">
        <f t="shared" si="233"/>
        <v>0</v>
      </c>
      <c r="CF50" s="73">
        <f t="shared" si="233"/>
        <v>0</v>
      </c>
      <c r="CG50" s="73">
        <f t="shared" si="233"/>
        <v>0</v>
      </c>
      <c r="CH50" s="73">
        <f t="shared" si="233"/>
        <v>0</v>
      </c>
    </row>
    <row r="51" ht="14.25" customHeight="1" spans="1:86" x14ac:dyDescent="0.25">
      <c r="A51" s="68">
        <f>IF(ISBLANK(CT!A78),"",CT!A78)</f>
      </c>
      <c r="B51" s="73">
        <f>SectionA!V63</f>
      </c>
      <c r="C51" s="73">
        <f>SectionA!W63</f>
      </c>
      <c r="D51" s="73">
        <f>SectionA!X63</f>
      </c>
      <c r="E51" s="73">
        <f>SectionA!Y63</f>
      </c>
      <c r="F51" s="73">
        <f>SectionA!Z63</f>
      </c>
      <c r="G51" s="73">
        <f>SectionA!AA63</f>
      </c>
      <c r="H51" s="73">
        <f>SectionA!AJ63</f>
      </c>
      <c r="I51" s="73">
        <f>SectionA!AK63</f>
      </c>
      <c r="J51" s="73">
        <f>SectionA!AL63</f>
      </c>
      <c r="K51" s="73">
        <f>SectionA!AM63</f>
      </c>
      <c r="L51" s="73">
        <f>SectionA!AN63</f>
      </c>
      <c r="M51" s="73">
        <f>SectionA!AO63</f>
      </c>
      <c r="N51" s="174"/>
      <c r="O51" s="73">
        <f>SectionB!V63</f>
      </c>
      <c r="P51" s="73">
        <f>SectionB!W63</f>
      </c>
      <c r="Q51" s="73">
        <f>SectionB!X63</f>
      </c>
      <c r="R51" s="73">
        <f>SectionB!Y63</f>
      </c>
      <c r="S51" s="73">
        <f>SectionB!Z63</f>
      </c>
      <c r="T51" s="73">
        <f>SectionB!AA63</f>
      </c>
      <c r="U51" s="73">
        <f>SectionB!AJ63</f>
      </c>
      <c r="V51" s="73">
        <f>SectionB!AK63</f>
      </c>
      <c r="W51" s="73">
        <f>SectionB!AL63</f>
      </c>
      <c r="X51" s="73">
        <f>SectionB!AM63</f>
      </c>
      <c r="Y51" s="73">
        <f>SectionB!AN63</f>
      </c>
      <c r="Z51" s="73">
        <f>SectionB!AO63</f>
      </c>
      <c r="AA51" s="174"/>
      <c r="AB51" s="73">
        <f t="shared" ref="AB51:AG51" si="234">IF(AO51=0, 0,  AI51/AO51)</f>
        <v>0</v>
      </c>
      <c r="AC51" s="73">
        <f t="shared" si="234"/>
        <v>0</v>
      </c>
      <c r="AD51" s="73">
        <f t="shared" si="234"/>
        <v>0</v>
      </c>
      <c r="AE51" s="73">
        <f t="shared" si="234"/>
        <v>0</v>
      </c>
      <c r="AF51" s="73">
        <f t="shared" si="234"/>
        <v>0</v>
      </c>
      <c r="AG51" s="73">
        <f t="shared" si="234"/>
        <v>0</v>
      </c>
      <c r="AH51" s="174"/>
      <c r="AI51" s="73">
        <f t="shared" ref="AI51:AN51" si="235">SUM(B51,O51,AV51,BB51)</f>
        <v>0</v>
      </c>
      <c r="AJ51" s="73">
        <f t="shared" si="235"/>
        <v>0</v>
      </c>
      <c r="AK51" s="73">
        <f t="shared" si="235"/>
        <v>0</v>
      </c>
      <c r="AL51" s="73">
        <f t="shared" si="235"/>
        <v>0</v>
      </c>
      <c r="AM51" s="73">
        <f t="shared" si="235"/>
        <v>0</v>
      </c>
      <c r="AN51" s="73">
        <f t="shared" si="235"/>
        <v>0</v>
      </c>
      <c r="AO51" s="73">
        <f t="shared" ref="AO51:AT51" si="236">SUM(H51,U51,AV$4,BB$4)</f>
        <v>0</v>
      </c>
      <c r="AP51" s="73">
        <f t="shared" si="236"/>
        <v>0</v>
      </c>
      <c r="AQ51" s="73">
        <f t="shared" si="236"/>
        <v>0</v>
      </c>
      <c r="AR51" s="73">
        <f t="shared" si="236"/>
        <v>0</v>
      </c>
      <c r="AS51" s="73">
        <f t="shared" si="236"/>
        <v>0</v>
      </c>
      <c r="AT51" s="73">
        <f t="shared" si="236"/>
        <v>0</v>
      </c>
      <c r="AU51" s="174"/>
      <c r="AV51" s="73">
        <f>CT!T78</f>
      </c>
      <c r="AW51" s="73">
        <f>CT!U78</f>
      </c>
      <c r="AX51" s="73">
        <f>CT!V78</f>
      </c>
      <c r="AY51" s="73">
        <f>CT!W78</f>
      </c>
      <c r="AZ51" s="73">
        <f>CT!X78</f>
      </c>
      <c r="BA51" s="73">
        <f>CT!Y78</f>
      </c>
      <c r="BB51" s="73">
        <f>Attn_Assign!U78</f>
      </c>
      <c r="BC51" s="73">
        <f>Attn_Assign!V78</f>
      </c>
      <c r="BD51" s="73">
        <f>Attn_Assign!W78</f>
      </c>
      <c r="BE51" s="73">
        <f>Attn_Assign!X78</f>
      </c>
      <c r="BF51" s="73">
        <f>Attn_Assign!Y78</f>
      </c>
      <c r="BG51" s="73">
        <f>Attn_Assign!Z78</f>
      </c>
      <c r="BH51" s="4"/>
      <c r="BI51" s="73">
        <f>Attn_Assign!B78</f>
      </c>
      <c r="BJ51" s="73">
        <f t="shared" si="5"/>
        <v>0</v>
      </c>
      <c r="BK51" s="73" t="str">
        <f t="shared" si="6"/>
        <v>F</v>
      </c>
      <c r="BL51" s="4"/>
      <c r="BM51" s="4"/>
      <c r="BN51" s="4"/>
      <c r="BO51" s="174"/>
      <c r="BP51" s="73">
        <f>SUM(AI51,LabActivity!AD78)</f>
        <v>0</v>
      </c>
      <c r="BQ51" s="73">
        <f>SUM(AJ51,LabActivity!AE78)</f>
        <v>0</v>
      </c>
      <c r="BR51" s="73">
        <f>SUM(AK51,LabActivity!AF78)</f>
        <v>0</v>
      </c>
      <c r="BS51" s="73">
        <f>SUM(AL51,LabActivity!AG78)</f>
        <v>0</v>
      </c>
      <c r="BT51" s="73">
        <f>SUM(AM51,LabActivity!AH78)</f>
        <v>0</v>
      </c>
      <c r="BU51" s="73">
        <f>SUM(AN51,LabActivity!AI78)</f>
        <v>0</v>
      </c>
      <c r="BV51" s="73">
        <f t="shared" ref="BV51:CA51" si="237">SUM(AO51,BV$4)</f>
        <v>0</v>
      </c>
      <c r="BW51" s="73">
        <f t="shared" si="237"/>
        <v>0</v>
      </c>
      <c r="BX51" s="73">
        <f t="shared" si="237"/>
        <v>0</v>
      </c>
      <c r="BY51" s="73">
        <f t="shared" si="237"/>
        <v>0</v>
      </c>
      <c r="BZ51" s="73">
        <f t="shared" si="237"/>
        <v>0</v>
      </c>
      <c r="CA51" s="73">
        <f t="shared" si="237"/>
        <v>0</v>
      </c>
      <c r="CB51" s="174"/>
      <c r="CC51" s="73">
        <f t="shared" ref="CC51:CH51" si="238">IFERROR( BP51/BV51,0)</f>
        <v>0</v>
      </c>
      <c r="CD51" s="73">
        <f t="shared" si="238"/>
        <v>0</v>
      </c>
      <c r="CE51" s="73">
        <f t="shared" si="238"/>
        <v>0</v>
      </c>
      <c r="CF51" s="73">
        <f t="shared" si="238"/>
        <v>0</v>
      </c>
      <c r="CG51" s="73">
        <f t="shared" si="238"/>
        <v>0</v>
      </c>
      <c r="CH51" s="73">
        <f t="shared" si="238"/>
        <v>0</v>
      </c>
    </row>
    <row r="52" ht="14.25" customHeight="1" spans="1:86" x14ac:dyDescent="0.25">
      <c r="A52" s="68">
        <f>IF(ISBLANK(CT!A79),"",CT!A79)</f>
      </c>
      <c r="B52" s="73">
        <f>SectionA!V64</f>
      </c>
      <c r="C52" s="73">
        <f>SectionA!W64</f>
      </c>
      <c r="D52" s="73">
        <f>SectionA!X64</f>
      </c>
      <c r="E52" s="73">
        <f>SectionA!Y64</f>
      </c>
      <c r="F52" s="73">
        <f>SectionA!Z64</f>
      </c>
      <c r="G52" s="73">
        <f>SectionA!AA64</f>
      </c>
      <c r="H52" s="73">
        <f>SectionA!AJ64</f>
      </c>
      <c r="I52" s="73">
        <f>SectionA!AK64</f>
      </c>
      <c r="J52" s="73">
        <f>SectionA!AL64</f>
      </c>
      <c r="K52" s="73">
        <f>SectionA!AM64</f>
      </c>
      <c r="L52" s="73">
        <f>SectionA!AN64</f>
      </c>
      <c r="M52" s="73">
        <f>SectionA!AO64</f>
      </c>
      <c r="N52" s="174"/>
      <c r="O52" s="73">
        <f>SectionB!V64</f>
      </c>
      <c r="P52" s="73">
        <f>SectionB!W64</f>
      </c>
      <c r="Q52" s="73">
        <f>SectionB!X64</f>
      </c>
      <c r="R52" s="73">
        <f>SectionB!Y64</f>
      </c>
      <c r="S52" s="73">
        <f>SectionB!Z64</f>
      </c>
      <c r="T52" s="73">
        <f>SectionB!AA64</f>
      </c>
      <c r="U52" s="73">
        <f>SectionB!AJ64</f>
      </c>
      <c r="V52" s="73">
        <f>SectionB!AK64</f>
      </c>
      <c r="W52" s="73">
        <f>SectionB!AL64</f>
      </c>
      <c r="X52" s="73">
        <f>SectionB!AM64</f>
      </c>
      <c r="Y52" s="73">
        <f>SectionB!AN64</f>
      </c>
      <c r="Z52" s="73">
        <f>SectionB!AO64</f>
      </c>
      <c r="AA52" s="174"/>
      <c r="AB52" s="73">
        <f t="shared" ref="AB52:AG52" si="239">IF(AO52=0, 0,  AI52/AO52)</f>
        <v>0</v>
      </c>
      <c r="AC52" s="73">
        <f t="shared" si="239"/>
        <v>0</v>
      </c>
      <c r="AD52" s="73">
        <f t="shared" si="239"/>
        <v>0</v>
      </c>
      <c r="AE52" s="73">
        <f t="shared" si="239"/>
        <v>0</v>
      </c>
      <c r="AF52" s="73">
        <f t="shared" si="239"/>
        <v>0</v>
      </c>
      <c r="AG52" s="73">
        <f t="shared" si="239"/>
        <v>0</v>
      </c>
      <c r="AH52" s="174"/>
      <c r="AI52" s="73">
        <f t="shared" ref="AI52:AN52" si="240">SUM(B52,O52,AV52,BB52)</f>
        <v>0</v>
      </c>
      <c r="AJ52" s="73">
        <f t="shared" si="240"/>
        <v>0</v>
      </c>
      <c r="AK52" s="73">
        <f t="shared" si="240"/>
        <v>0</v>
      </c>
      <c r="AL52" s="73">
        <f t="shared" si="240"/>
        <v>0</v>
      </c>
      <c r="AM52" s="73">
        <f t="shared" si="240"/>
        <v>0</v>
      </c>
      <c r="AN52" s="73">
        <f t="shared" si="240"/>
        <v>0</v>
      </c>
      <c r="AO52" s="73">
        <f t="shared" ref="AO52:AT52" si="241">SUM(H52,U52,AV$4,BB$4)</f>
        <v>0</v>
      </c>
      <c r="AP52" s="73">
        <f t="shared" si="241"/>
        <v>0</v>
      </c>
      <c r="AQ52" s="73">
        <f t="shared" si="241"/>
        <v>0</v>
      </c>
      <c r="AR52" s="73">
        <f t="shared" si="241"/>
        <v>0</v>
      </c>
      <c r="AS52" s="73">
        <f t="shared" si="241"/>
        <v>0</v>
      </c>
      <c r="AT52" s="73">
        <f t="shared" si="241"/>
        <v>0</v>
      </c>
      <c r="AU52" s="174"/>
      <c r="AV52" s="73">
        <f>CT!T79</f>
      </c>
      <c r="AW52" s="73">
        <f>CT!U79</f>
      </c>
      <c r="AX52" s="73">
        <f>CT!V79</f>
      </c>
      <c r="AY52" s="73">
        <f>CT!W79</f>
      </c>
      <c r="AZ52" s="73">
        <f>CT!X79</f>
      </c>
      <c r="BA52" s="73">
        <f>CT!Y79</f>
      </c>
      <c r="BB52" s="73">
        <f>Attn_Assign!U79</f>
      </c>
      <c r="BC52" s="73">
        <f>Attn_Assign!V79</f>
      </c>
      <c r="BD52" s="73">
        <f>Attn_Assign!W79</f>
      </c>
      <c r="BE52" s="73">
        <f>Attn_Assign!X79</f>
      </c>
      <c r="BF52" s="73">
        <f>Attn_Assign!Y79</f>
      </c>
      <c r="BG52" s="73">
        <f>Attn_Assign!Z79</f>
      </c>
      <c r="BH52" s="4"/>
      <c r="BI52" s="73">
        <f>Attn_Assign!B79</f>
      </c>
      <c r="BJ52" s="73">
        <f t="shared" si="5"/>
        <v>0</v>
      </c>
      <c r="BK52" s="73" t="str">
        <f t="shared" si="6"/>
        <v>F</v>
      </c>
      <c r="BL52" s="4"/>
      <c r="BM52" s="4"/>
      <c r="BN52" s="4"/>
      <c r="BO52" s="174"/>
      <c r="BP52" s="73">
        <f>SUM(AI52,LabActivity!AD79)</f>
        <v>0</v>
      </c>
      <c r="BQ52" s="73">
        <f>SUM(AJ52,LabActivity!AE79)</f>
        <v>0</v>
      </c>
      <c r="BR52" s="73">
        <f>SUM(AK52,LabActivity!AF79)</f>
        <v>0</v>
      </c>
      <c r="BS52" s="73">
        <f>SUM(AL52,LabActivity!AG79)</f>
        <v>0</v>
      </c>
      <c r="BT52" s="73">
        <f>SUM(AM52,LabActivity!AH79)</f>
        <v>0</v>
      </c>
      <c r="BU52" s="73">
        <f>SUM(AN52,LabActivity!AI79)</f>
        <v>0</v>
      </c>
      <c r="BV52" s="73">
        <f t="shared" ref="BV52:CA52" si="242">SUM(AO52,BV$4)</f>
        <v>0</v>
      </c>
      <c r="BW52" s="73">
        <f t="shared" si="242"/>
        <v>0</v>
      </c>
      <c r="BX52" s="73">
        <f t="shared" si="242"/>
        <v>0</v>
      </c>
      <c r="BY52" s="73">
        <f t="shared" si="242"/>
        <v>0</v>
      </c>
      <c r="BZ52" s="73">
        <f t="shared" si="242"/>
        <v>0</v>
      </c>
      <c r="CA52" s="73">
        <f t="shared" si="242"/>
        <v>0</v>
      </c>
      <c r="CB52" s="174"/>
      <c r="CC52" s="73">
        <f t="shared" ref="CC52:CH52" si="243">IFERROR( BP52/BV52,0)</f>
        <v>0</v>
      </c>
      <c r="CD52" s="73">
        <f t="shared" si="243"/>
        <v>0</v>
      </c>
      <c r="CE52" s="73">
        <f t="shared" si="243"/>
        <v>0</v>
      </c>
      <c r="CF52" s="73">
        <f t="shared" si="243"/>
        <v>0</v>
      </c>
      <c r="CG52" s="73">
        <f t="shared" si="243"/>
        <v>0</v>
      </c>
      <c r="CH52" s="73">
        <f t="shared" si="243"/>
        <v>0</v>
      </c>
    </row>
    <row r="53" ht="14.25" customHeight="1" spans="1:86" x14ac:dyDescent="0.25">
      <c r="A53" s="68">
        <f>IF(ISBLANK(CT!A80),"",CT!A80)</f>
      </c>
      <c r="B53" s="73">
        <f>SectionA!V65</f>
      </c>
      <c r="C53" s="73">
        <f>SectionA!W65</f>
      </c>
      <c r="D53" s="73">
        <f>SectionA!X65</f>
      </c>
      <c r="E53" s="73">
        <f>SectionA!Y65</f>
      </c>
      <c r="F53" s="73">
        <f>SectionA!Z65</f>
      </c>
      <c r="G53" s="73">
        <f>SectionA!AA65</f>
      </c>
      <c r="H53" s="73">
        <f>SectionA!AJ65</f>
      </c>
      <c r="I53" s="73">
        <f>SectionA!AK65</f>
      </c>
      <c r="J53" s="73">
        <f>SectionA!AL65</f>
      </c>
      <c r="K53" s="73">
        <f>SectionA!AM65</f>
      </c>
      <c r="L53" s="73">
        <f>SectionA!AN65</f>
      </c>
      <c r="M53" s="73">
        <f>SectionA!AO65</f>
      </c>
      <c r="N53" s="174"/>
      <c r="O53" s="73">
        <f>SectionB!V65</f>
      </c>
      <c r="P53" s="73">
        <f>SectionB!W65</f>
      </c>
      <c r="Q53" s="73">
        <f>SectionB!X65</f>
      </c>
      <c r="R53" s="73">
        <f>SectionB!Y65</f>
      </c>
      <c r="S53" s="73">
        <f>SectionB!Z65</f>
      </c>
      <c r="T53" s="73">
        <f>SectionB!AA65</f>
      </c>
      <c r="U53" s="73">
        <f>SectionB!AJ65</f>
      </c>
      <c r="V53" s="73">
        <f>SectionB!AK65</f>
      </c>
      <c r="W53" s="73">
        <f>SectionB!AL65</f>
      </c>
      <c r="X53" s="73">
        <f>SectionB!AM65</f>
      </c>
      <c r="Y53" s="73">
        <f>SectionB!AN65</f>
      </c>
      <c r="Z53" s="73">
        <f>SectionB!AO65</f>
      </c>
      <c r="AA53" s="174"/>
      <c r="AB53" s="73">
        <f t="shared" ref="AB53:AG53" si="244">IF(AO53=0, 0,  AI53/AO53)</f>
        <v>0</v>
      </c>
      <c r="AC53" s="73">
        <f t="shared" si="244"/>
        <v>0</v>
      </c>
      <c r="AD53" s="73">
        <f t="shared" si="244"/>
        <v>0</v>
      </c>
      <c r="AE53" s="73">
        <f t="shared" si="244"/>
        <v>0</v>
      </c>
      <c r="AF53" s="73">
        <f t="shared" si="244"/>
        <v>0</v>
      </c>
      <c r="AG53" s="73">
        <f t="shared" si="244"/>
        <v>0</v>
      </c>
      <c r="AH53" s="174"/>
      <c r="AI53" s="73">
        <f t="shared" ref="AI53:AN53" si="245">SUM(B53,O53,AV53,BB53)</f>
        <v>0</v>
      </c>
      <c r="AJ53" s="73">
        <f t="shared" si="245"/>
        <v>0</v>
      </c>
      <c r="AK53" s="73">
        <f t="shared" si="245"/>
        <v>0</v>
      </c>
      <c r="AL53" s="73">
        <f t="shared" si="245"/>
        <v>0</v>
      </c>
      <c r="AM53" s="73">
        <f t="shared" si="245"/>
        <v>0</v>
      </c>
      <c r="AN53" s="73">
        <f t="shared" si="245"/>
        <v>0</v>
      </c>
      <c r="AO53" s="73">
        <f t="shared" ref="AO53:AT53" si="246">SUM(H53,U53,AV$4,BB$4)</f>
        <v>0</v>
      </c>
      <c r="AP53" s="73">
        <f t="shared" si="246"/>
        <v>0</v>
      </c>
      <c r="AQ53" s="73">
        <f t="shared" si="246"/>
        <v>0</v>
      </c>
      <c r="AR53" s="73">
        <f t="shared" si="246"/>
        <v>0</v>
      </c>
      <c r="AS53" s="73">
        <f t="shared" si="246"/>
        <v>0</v>
      </c>
      <c r="AT53" s="73">
        <f t="shared" si="246"/>
        <v>0</v>
      </c>
      <c r="AU53" s="174"/>
      <c r="AV53" s="73">
        <f>CT!T80</f>
      </c>
      <c r="AW53" s="73">
        <f>CT!U80</f>
      </c>
      <c r="AX53" s="73">
        <f>CT!V80</f>
      </c>
      <c r="AY53" s="73">
        <f>CT!W80</f>
      </c>
      <c r="AZ53" s="73">
        <f>CT!X80</f>
      </c>
      <c r="BA53" s="73">
        <f>CT!Y80</f>
      </c>
      <c r="BB53" s="73">
        <f>Attn_Assign!U80</f>
      </c>
      <c r="BC53" s="73">
        <f>Attn_Assign!V80</f>
      </c>
      <c r="BD53" s="73">
        <f>Attn_Assign!W80</f>
      </c>
      <c r="BE53" s="73">
        <f>Attn_Assign!X80</f>
      </c>
      <c r="BF53" s="73">
        <f>Attn_Assign!Y80</f>
      </c>
      <c r="BG53" s="73">
        <f>Attn_Assign!Z80</f>
      </c>
      <c r="BH53" s="4"/>
      <c r="BI53" s="73">
        <f>Attn_Assign!B80</f>
      </c>
      <c r="BJ53" s="73">
        <f t="shared" si="5"/>
        <v>0</v>
      </c>
      <c r="BK53" s="73" t="str">
        <f t="shared" si="6"/>
        <v>F</v>
      </c>
      <c r="BL53" s="4"/>
      <c r="BM53" s="4"/>
      <c r="BN53" s="4"/>
      <c r="BO53" s="174"/>
      <c r="BP53" s="73">
        <f>SUM(AI53,LabActivity!AD80)</f>
        <v>0</v>
      </c>
      <c r="BQ53" s="73">
        <f>SUM(AJ53,LabActivity!AE80)</f>
        <v>0</v>
      </c>
      <c r="BR53" s="73">
        <f>SUM(AK53,LabActivity!AF80)</f>
        <v>0</v>
      </c>
      <c r="BS53" s="73">
        <f>SUM(AL53,LabActivity!AG80)</f>
        <v>0</v>
      </c>
      <c r="BT53" s="73">
        <f>SUM(AM53,LabActivity!AH80)</f>
        <v>0</v>
      </c>
      <c r="BU53" s="73">
        <f>SUM(AN53,LabActivity!AI80)</f>
        <v>0</v>
      </c>
      <c r="BV53" s="73">
        <f t="shared" ref="BV53:CA53" si="247">SUM(AO53,BV$4)</f>
        <v>0</v>
      </c>
      <c r="BW53" s="73">
        <f t="shared" si="247"/>
        <v>0</v>
      </c>
      <c r="BX53" s="73">
        <f t="shared" si="247"/>
        <v>0</v>
      </c>
      <c r="BY53" s="73">
        <f t="shared" si="247"/>
        <v>0</v>
      </c>
      <c r="BZ53" s="73">
        <f t="shared" si="247"/>
        <v>0</v>
      </c>
      <c r="CA53" s="73">
        <f t="shared" si="247"/>
        <v>0</v>
      </c>
      <c r="CB53" s="174"/>
      <c r="CC53" s="73">
        <f t="shared" ref="CC53:CH53" si="248">IFERROR( BP53/BV53,0)</f>
        <v>0</v>
      </c>
      <c r="CD53" s="73">
        <f t="shared" si="248"/>
        <v>0</v>
      </c>
      <c r="CE53" s="73">
        <f t="shared" si="248"/>
        <v>0</v>
      </c>
      <c r="CF53" s="73">
        <f t="shared" si="248"/>
        <v>0</v>
      </c>
      <c r="CG53" s="73">
        <f t="shared" si="248"/>
        <v>0</v>
      </c>
      <c r="CH53" s="73">
        <f t="shared" si="248"/>
        <v>0</v>
      </c>
    </row>
    <row r="54" ht="14.25" customHeight="1" spans="1:86" x14ac:dyDescent="0.25">
      <c r="A54" s="68">
        <f>IF(ISBLANK(CT!A81),"",CT!A81)</f>
      </c>
      <c r="B54" s="73">
        <f>SectionA!V66</f>
      </c>
      <c r="C54" s="73">
        <f>SectionA!W66</f>
      </c>
      <c r="D54" s="73">
        <f>SectionA!X66</f>
      </c>
      <c r="E54" s="73">
        <f>SectionA!Y66</f>
      </c>
      <c r="F54" s="73">
        <f>SectionA!Z66</f>
      </c>
      <c r="G54" s="73">
        <f>SectionA!AA66</f>
      </c>
      <c r="H54" s="73">
        <f>SectionA!AJ66</f>
      </c>
      <c r="I54" s="73">
        <f>SectionA!AK66</f>
      </c>
      <c r="J54" s="73">
        <f>SectionA!AL66</f>
      </c>
      <c r="K54" s="73">
        <f>SectionA!AM66</f>
      </c>
      <c r="L54" s="73">
        <f>SectionA!AN66</f>
      </c>
      <c r="M54" s="73">
        <f>SectionA!AO66</f>
      </c>
      <c r="N54" s="174"/>
      <c r="O54" s="73">
        <f>SectionB!V66</f>
      </c>
      <c r="P54" s="73">
        <f>SectionB!W66</f>
      </c>
      <c r="Q54" s="73">
        <f>SectionB!X66</f>
      </c>
      <c r="R54" s="73">
        <f>SectionB!Y66</f>
      </c>
      <c r="S54" s="73">
        <f>SectionB!Z66</f>
      </c>
      <c r="T54" s="73">
        <f>SectionB!AA66</f>
      </c>
      <c r="U54" s="73">
        <f>SectionB!AJ66</f>
      </c>
      <c r="V54" s="73">
        <f>SectionB!AK66</f>
      </c>
      <c r="W54" s="73">
        <f>SectionB!AL66</f>
      </c>
      <c r="X54" s="73">
        <f>SectionB!AM66</f>
      </c>
      <c r="Y54" s="73">
        <f>SectionB!AN66</f>
      </c>
      <c r="Z54" s="73">
        <f>SectionB!AO66</f>
      </c>
      <c r="AA54" s="174"/>
      <c r="AB54" s="73">
        <f t="shared" ref="AB54:AG54" si="249">IF(AO54=0, 0,  AI54/AO54)</f>
        <v>0</v>
      </c>
      <c r="AC54" s="73">
        <f t="shared" si="249"/>
        <v>0</v>
      </c>
      <c r="AD54" s="73">
        <f t="shared" si="249"/>
        <v>0</v>
      </c>
      <c r="AE54" s="73">
        <f t="shared" si="249"/>
        <v>0</v>
      </c>
      <c r="AF54" s="73">
        <f t="shared" si="249"/>
        <v>0</v>
      </c>
      <c r="AG54" s="73">
        <f t="shared" si="249"/>
        <v>0</v>
      </c>
      <c r="AH54" s="174"/>
      <c r="AI54" s="73">
        <f t="shared" ref="AI54:AN54" si="250">SUM(B54,O54,AV54,BB54)</f>
        <v>0</v>
      </c>
      <c r="AJ54" s="73">
        <f t="shared" si="250"/>
        <v>0</v>
      </c>
      <c r="AK54" s="73">
        <f t="shared" si="250"/>
        <v>0</v>
      </c>
      <c r="AL54" s="73">
        <f t="shared" si="250"/>
        <v>0</v>
      </c>
      <c r="AM54" s="73">
        <f t="shared" si="250"/>
        <v>0</v>
      </c>
      <c r="AN54" s="73">
        <f t="shared" si="250"/>
        <v>0</v>
      </c>
      <c r="AO54" s="73">
        <f t="shared" ref="AO54:AT54" si="251">SUM(H54,U54,AV$4,BB$4)</f>
        <v>0</v>
      </c>
      <c r="AP54" s="73">
        <f t="shared" si="251"/>
        <v>0</v>
      </c>
      <c r="AQ54" s="73">
        <f t="shared" si="251"/>
        <v>0</v>
      </c>
      <c r="AR54" s="73">
        <f t="shared" si="251"/>
        <v>0</v>
      </c>
      <c r="AS54" s="73">
        <f t="shared" si="251"/>
        <v>0</v>
      </c>
      <c r="AT54" s="73">
        <f t="shared" si="251"/>
        <v>0</v>
      </c>
      <c r="AU54" s="174"/>
      <c r="AV54" s="73">
        <f>CT!T81</f>
      </c>
      <c r="AW54" s="73">
        <f>CT!U81</f>
      </c>
      <c r="AX54" s="73">
        <f>CT!V81</f>
      </c>
      <c r="AY54" s="73">
        <f>CT!W81</f>
      </c>
      <c r="AZ54" s="73">
        <f>CT!X81</f>
      </c>
      <c r="BA54" s="73">
        <f>CT!Y81</f>
      </c>
      <c r="BB54" s="73">
        <f>Attn_Assign!U81</f>
      </c>
      <c r="BC54" s="73">
        <f>Attn_Assign!V81</f>
      </c>
      <c r="BD54" s="73">
        <f>Attn_Assign!W81</f>
      </c>
      <c r="BE54" s="73">
        <f>Attn_Assign!X81</f>
      </c>
      <c r="BF54" s="73">
        <f>Attn_Assign!Y81</f>
      </c>
      <c r="BG54" s="73">
        <f>Attn_Assign!Z81</f>
      </c>
      <c r="BH54" s="4"/>
      <c r="BI54" s="73">
        <f>Attn_Assign!B81</f>
      </c>
      <c r="BJ54" s="73">
        <f t="shared" si="5"/>
        <v>0</v>
      </c>
      <c r="BK54" s="73" t="str">
        <f t="shared" si="6"/>
        <v>F</v>
      </c>
      <c r="BL54" s="4"/>
      <c r="BM54" s="4"/>
      <c r="BN54" s="4"/>
      <c r="BO54" s="174"/>
      <c r="BP54" s="73">
        <f>SUM(AI54,LabActivity!AD81)</f>
        <v>0</v>
      </c>
      <c r="BQ54" s="73">
        <f>SUM(AJ54,LabActivity!AE81)</f>
        <v>0</v>
      </c>
      <c r="BR54" s="73">
        <f>SUM(AK54,LabActivity!AF81)</f>
        <v>0</v>
      </c>
      <c r="BS54" s="73">
        <f>SUM(AL54,LabActivity!AG81)</f>
        <v>0</v>
      </c>
      <c r="BT54" s="73">
        <f>SUM(AM54,LabActivity!AH81)</f>
        <v>0</v>
      </c>
      <c r="BU54" s="73">
        <f>SUM(AN54,LabActivity!AI81)</f>
        <v>0</v>
      </c>
      <c r="BV54" s="73">
        <f t="shared" ref="BV54:CA54" si="252">SUM(AO54,BV$4)</f>
        <v>0</v>
      </c>
      <c r="BW54" s="73">
        <f t="shared" si="252"/>
        <v>0</v>
      </c>
      <c r="BX54" s="73">
        <f t="shared" si="252"/>
        <v>0</v>
      </c>
      <c r="BY54" s="73">
        <f t="shared" si="252"/>
        <v>0</v>
      </c>
      <c r="BZ54" s="73">
        <f t="shared" si="252"/>
        <v>0</v>
      </c>
      <c r="CA54" s="73">
        <f t="shared" si="252"/>
        <v>0</v>
      </c>
      <c r="CB54" s="174"/>
      <c r="CC54" s="73">
        <f t="shared" ref="CC54:CH54" si="253">IFERROR( BP54/BV54,0)</f>
        <v>0</v>
      </c>
      <c r="CD54" s="73">
        <f t="shared" si="253"/>
        <v>0</v>
      </c>
      <c r="CE54" s="73">
        <f t="shared" si="253"/>
        <v>0</v>
      </c>
      <c r="CF54" s="73">
        <f t="shared" si="253"/>
        <v>0</v>
      </c>
      <c r="CG54" s="73">
        <f t="shared" si="253"/>
        <v>0</v>
      </c>
      <c r="CH54" s="73">
        <f t="shared" si="253"/>
        <v>0</v>
      </c>
    </row>
    <row r="55" ht="14.25" customHeight="1" spans="1:86" x14ac:dyDescent="0.25">
      <c r="A55" s="68">
        <f>IF(ISBLANK(CT!A82),"",CT!A82)</f>
      </c>
      <c r="B55" s="73">
        <f>SectionA!V67</f>
      </c>
      <c r="C55" s="73">
        <f>SectionA!W67</f>
      </c>
      <c r="D55" s="73">
        <f>SectionA!X67</f>
      </c>
      <c r="E55" s="73">
        <f>SectionA!Y67</f>
      </c>
      <c r="F55" s="73">
        <f>SectionA!Z67</f>
      </c>
      <c r="G55" s="73">
        <f>SectionA!AA67</f>
      </c>
      <c r="H55" s="73">
        <f>SectionA!AJ67</f>
      </c>
      <c r="I55" s="73">
        <f>SectionA!AK67</f>
      </c>
      <c r="J55" s="73">
        <f>SectionA!AL67</f>
      </c>
      <c r="K55" s="73">
        <f>SectionA!AM67</f>
      </c>
      <c r="L55" s="73">
        <f>SectionA!AN67</f>
      </c>
      <c r="M55" s="73">
        <f>SectionA!AO67</f>
      </c>
      <c r="N55" s="174"/>
      <c r="O55" s="73">
        <f>SectionB!V67</f>
      </c>
      <c r="P55" s="73">
        <f>SectionB!W67</f>
      </c>
      <c r="Q55" s="73">
        <f>SectionB!X67</f>
      </c>
      <c r="R55" s="73">
        <f>SectionB!Y67</f>
      </c>
      <c r="S55" s="73">
        <f>SectionB!Z67</f>
      </c>
      <c r="T55" s="73">
        <f>SectionB!AA67</f>
      </c>
      <c r="U55" s="73">
        <f>SectionB!AJ67</f>
      </c>
      <c r="V55" s="73">
        <f>SectionB!AK67</f>
      </c>
      <c r="W55" s="73">
        <f>SectionB!AL67</f>
      </c>
      <c r="X55" s="73">
        <f>SectionB!AM67</f>
      </c>
      <c r="Y55" s="73">
        <f>SectionB!AN67</f>
      </c>
      <c r="Z55" s="73">
        <f>SectionB!AO67</f>
      </c>
      <c r="AA55" s="174"/>
      <c r="AB55" s="73">
        <f t="shared" ref="AB55:AG55" si="254">IF(AO55=0, 0,  AI55/AO55)</f>
        <v>0</v>
      </c>
      <c r="AC55" s="73">
        <f t="shared" si="254"/>
        <v>0</v>
      </c>
      <c r="AD55" s="73">
        <f t="shared" si="254"/>
        <v>0</v>
      </c>
      <c r="AE55" s="73">
        <f t="shared" si="254"/>
        <v>0</v>
      </c>
      <c r="AF55" s="73">
        <f t="shared" si="254"/>
        <v>0</v>
      </c>
      <c r="AG55" s="73">
        <f t="shared" si="254"/>
        <v>0</v>
      </c>
      <c r="AH55" s="174"/>
      <c r="AI55" s="73">
        <f t="shared" ref="AI55:AN55" si="255">SUM(B55,O55,AV55,BB55)</f>
        <v>0</v>
      </c>
      <c r="AJ55" s="73">
        <f t="shared" si="255"/>
        <v>0</v>
      </c>
      <c r="AK55" s="73">
        <f t="shared" si="255"/>
        <v>0</v>
      </c>
      <c r="AL55" s="73">
        <f t="shared" si="255"/>
        <v>0</v>
      </c>
      <c r="AM55" s="73">
        <f t="shared" si="255"/>
        <v>0</v>
      </c>
      <c r="AN55" s="73">
        <f t="shared" si="255"/>
        <v>0</v>
      </c>
      <c r="AO55" s="73">
        <f t="shared" ref="AO55:AT55" si="256">SUM(H55,U55,AV$4,BB$4)</f>
        <v>0</v>
      </c>
      <c r="AP55" s="73">
        <f t="shared" si="256"/>
        <v>0</v>
      </c>
      <c r="AQ55" s="73">
        <f t="shared" si="256"/>
        <v>0</v>
      </c>
      <c r="AR55" s="73">
        <f t="shared" si="256"/>
        <v>0</v>
      </c>
      <c r="AS55" s="73">
        <f t="shared" si="256"/>
        <v>0</v>
      </c>
      <c r="AT55" s="73">
        <f t="shared" si="256"/>
        <v>0</v>
      </c>
      <c r="AU55" s="174"/>
      <c r="AV55" s="73">
        <f>CT!T82</f>
      </c>
      <c r="AW55" s="73">
        <f>CT!U82</f>
      </c>
      <c r="AX55" s="73">
        <f>CT!V82</f>
      </c>
      <c r="AY55" s="73">
        <f>CT!W82</f>
      </c>
      <c r="AZ55" s="73">
        <f>CT!X82</f>
      </c>
      <c r="BA55" s="73">
        <f>CT!Y82</f>
      </c>
      <c r="BB55" s="73">
        <f>Attn_Assign!U82</f>
      </c>
      <c r="BC55" s="73">
        <f>Attn_Assign!V82</f>
      </c>
      <c r="BD55" s="73">
        <f>Attn_Assign!W82</f>
      </c>
      <c r="BE55" s="73">
        <f>Attn_Assign!X82</f>
      </c>
      <c r="BF55" s="73">
        <f>Attn_Assign!Y82</f>
      </c>
      <c r="BG55" s="73">
        <f>Attn_Assign!Z82</f>
      </c>
      <c r="BH55" s="4"/>
      <c r="BI55" s="73">
        <f>Attn_Assign!B82</f>
      </c>
      <c r="BJ55" s="73">
        <f t="shared" si="5"/>
        <v>0</v>
      </c>
      <c r="BK55" s="73" t="str">
        <f t="shared" si="6"/>
        <v>F</v>
      </c>
      <c r="BL55" s="4"/>
      <c r="BM55" s="4"/>
      <c r="BN55" s="4"/>
      <c r="BO55" s="174"/>
      <c r="BP55" s="73">
        <f>SUM(AI55,LabActivity!AD82)</f>
        <v>0</v>
      </c>
      <c r="BQ55" s="73">
        <f>SUM(AJ55,LabActivity!AE82)</f>
        <v>0</v>
      </c>
      <c r="BR55" s="73">
        <f>SUM(AK55,LabActivity!AF82)</f>
        <v>0</v>
      </c>
      <c r="BS55" s="73">
        <f>SUM(AL55,LabActivity!AG82)</f>
        <v>0</v>
      </c>
      <c r="BT55" s="73">
        <f>SUM(AM55,LabActivity!AH82)</f>
        <v>0</v>
      </c>
      <c r="BU55" s="73">
        <f>SUM(AN55,LabActivity!AI82)</f>
        <v>0</v>
      </c>
      <c r="BV55" s="73">
        <f t="shared" ref="BV55:CA55" si="257">SUM(AO55,BV$4)</f>
        <v>0</v>
      </c>
      <c r="BW55" s="73">
        <f t="shared" si="257"/>
        <v>0</v>
      </c>
      <c r="BX55" s="73">
        <f t="shared" si="257"/>
        <v>0</v>
      </c>
      <c r="BY55" s="73">
        <f t="shared" si="257"/>
        <v>0</v>
      </c>
      <c r="BZ55" s="73">
        <f t="shared" si="257"/>
        <v>0</v>
      </c>
      <c r="CA55" s="73">
        <f t="shared" si="257"/>
        <v>0</v>
      </c>
      <c r="CB55" s="174"/>
      <c r="CC55" s="73">
        <f t="shared" ref="CC55:CH55" si="258">IFERROR( BP55/BV55,0)</f>
        <v>0</v>
      </c>
      <c r="CD55" s="73">
        <f t="shared" si="258"/>
        <v>0</v>
      </c>
      <c r="CE55" s="73">
        <f t="shared" si="258"/>
        <v>0</v>
      </c>
      <c r="CF55" s="73">
        <f t="shared" si="258"/>
        <v>0</v>
      </c>
      <c r="CG55" s="73">
        <f t="shared" si="258"/>
        <v>0</v>
      </c>
      <c r="CH55" s="73">
        <f t="shared" si="258"/>
        <v>0</v>
      </c>
    </row>
    <row r="56" ht="14.25" customHeight="1" spans="1:86" x14ac:dyDescent="0.25">
      <c r="A56" s="68">
        <f>IF(ISBLANK(CT!A83),"",CT!A83)</f>
      </c>
      <c r="B56" s="73">
        <f>SectionA!V68</f>
      </c>
      <c r="C56" s="73">
        <f>SectionA!W68</f>
      </c>
      <c r="D56" s="73">
        <f>SectionA!X68</f>
      </c>
      <c r="E56" s="73">
        <f>SectionA!Y68</f>
      </c>
      <c r="F56" s="73">
        <f>SectionA!Z68</f>
      </c>
      <c r="G56" s="73">
        <f>SectionA!AA68</f>
      </c>
      <c r="H56" s="73">
        <f>SectionA!AJ68</f>
      </c>
      <c r="I56" s="73">
        <f>SectionA!AK68</f>
      </c>
      <c r="J56" s="73">
        <f>SectionA!AL68</f>
      </c>
      <c r="K56" s="73">
        <f>SectionA!AM68</f>
      </c>
      <c r="L56" s="73">
        <f>SectionA!AN68</f>
      </c>
      <c r="M56" s="73">
        <f>SectionA!AO68</f>
      </c>
      <c r="N56" s="174"/>
      <c r="O56" s="73">
        <f>SectionB!V68</f>
      </c>
      <c r="P56" s="73">
        <f>SectionB!W68</f>
      </c>
      <c r="Q56" s="73">
        <f>SectionB!X68</f>
      </c>
      <c r="R56" s="73">
        <f>SectionB!Y68</f>
      </c>
      <c r="S56" s="73">
        <f>SectionB!Z68</f>
      </c>
      <c r="T56" s="73">
        <f>SectionB!AA68</f>
      </c>
      <c r="U56" s="73">
        <f>SectionB!AJ68</f>
      </c>
      <c r="V56" s="73">
        <f>SectionB!AK68</f>
      </c>
      <c r="W56" s="73">
        <f>SectionB!AL68</f>
      </c>
      <c r="X56" s="73">
        <f>SectionB!AM68</f>
      </c>
      <c r="Y56" s="73">
        <f>SectionB!AN68</f>
      </c>
      <c r="Z56" s="73">
        <f>SectionB!AO68</f>
      </c>
      <c r="AA56" s="174"/>
      <c r="AB56" s="73">
        <f t="shared" ref="AB56:AG56" si="259">IF(AO56=0, 0,  AI56/AO56)</f>
        <v>0</v>
      </c>
      <c r="AC56" s="73">
        <f t="shared" si="259"/>
        <v>0</v>
      </c>
      <c r="AD56" s="73">
        <f t="shared" si="259"/>
        <v>0</v>
      </c>
      <c r="AE56" s="73">
        <f t="shared" si="259"/>
        <v>0</v>
      </c>
      <c r="AF56" s="73">
        <f t="shared" si="259"/>
        <v>0</v>
      </c>
      <c r="AG56" s="73">
        <f t="shared" si="259"/>
        <v>0</v>
      </c>
      <c r="AH56" s="174"/>
      <c r="AI56" s="73">
        <f t="shared" ref="AI56:AN56" si="260">SUM(B56,O56,AV56,BB56)</f>
        <v>0</v>
      </c>
      <c r="AJ56" s="73">
        <f t="shared" si="260"/>
        <v>0</v>
      </c>
      <c r="AK56" s="73">
        <f t="shared" si="260"/>
        <v>0</v>
      </c>
      <c r="AL56" s="73">
        <f t="shared" si="260"/>
        <v>0</v>
      </c>
      <c r="AM56" s="73">
        <f t="shared" si="260"/>
        <v>0</v>
      </c>
      <c r="AN56" s="73">
        <f t="shared" si="260"/>
        <v>0</v>
      </c>
      <c r="AO56" s="73">
        <f t="shared" ref="AO56:AT56" si="261">SUM(H56,U56,AV$4,BB$4)</f>
        <v>0</v>
      </c>
      <c r="AP56" s="73">
        <f t="shared" si="261"/>
        <v>0</v>
      </c>
      <c r="AQ56" s="73">
        <f t="shared" si="261"/>
        <v>0</v>
      </c>
      <c r="AR56" s="73">
        <f t="shared" si="261"/>
        <v>0</v>
      </c>
      <c r="AS56" s="73">
        <f t="shared" si="261"/>
        <v>0</v>
      </c>
      <c r="AT56" s="73">
        <f t="shared" si="261"/>
        <v>0</v>
      </c>
      <c r="AU56" s="174"/>
      <c r="AV56" s="73">
        <f>CT!T83</f>
      </c>
      <c r="AW56" s="73">
        <f>CT!U83</f>
      </c>
      <c r="AX56" s="73">
        <f>CT!V83</f>
      </c>
      <c r="AY56" s="73">
        <f>CT!W83</f>
      </c>
      <c r="AZ56" s="73">
        <f>CT!X83</f>
      </c>
      <c r="BA56" s="73">
        <f>CT!Y83</f>
      </c>
      <c r="BB56" s="73">
        <f>Attn_Assign!U83</f>
      </c>
      <c r="BC56" s="73">
        <f>Attn_Assign!V83</f>
      </c>
      <c r="BD56" s="73">
        <f>Attn_Assign!W83</f>
      </c>
      <c r="BE56" s="73">
        <f>Attn_Assign!X83</f>
      </c>
      <c r="BF56" s="73">
        <f>Attn_Assign!Y83</f>
      </c>
      <c r="BG56" s="73">
        <f>Attn_Assign!Z83</f>
      </c>
      <c r="BH56" s="4"/>
      <c r="BI56" s="73">
        <f>Attn_Assign!B83</f>
      </c>
      <c r="BJ56" s="73">
        <f t="shared" si="5"/>
        <v>0</v>
      </c>
      <c r="BK56" s="73" t="str">
        <f t="shared" si="6"/>
        <v>F</v>
      </c>
      <c r="BL56" s="4"/>
      <c r="BM56" s="4"/>
      <c r="BN56" s="4"/>
      <c r="BO56" s="174"/>
      <c r="BP56" s="73">
        <f>SUM(AI56,LabActivity!AD83)</f>
        <v>0</v>
      </c>
      <c r="BQ56" s="73">
        <f>SUM(AJ56,LabActivity!AE83)</f>
        <v>0</v>
      </c>
      <c r="BR56" s="73">
        <f>SUM(AK56,LabActivity!AF83)</f>
        <v>0</v>
      </c>
      <c r="BS56" s="73">
        <f>SUM(AL56,LabActivity!AG83)</f>
        <v>0</v>
      </c>
      <c r="BT56" s="73">
        <f>SUM(AM56,LabActivity!AH83)</f>
        <v>0</v>
      </c>
      <c r="BU56" s="73">
        <f>SUM(AN56,LabActivity!AI83)</f>
        <v>0</v>
      </c>
      <c r="BV56" s="73">
        <f t="shared" ref="BV56:CA56" si="262">SUM(AO56,BV$4)</f>
        <v>0</v>
      </c>
      <c r="BW56" s="73">
        <f t="shared" si="262"/>
        <v>0</v>
      </c>
      <c r="BX56" s="73">
        <f t="shared" si="262"/>
        <v>0</v>
      </c>
      <c r="BY56" s="73">
        <f t="shared" si="262"/>
        <v>0</v>
      </c>
      <c r="BZ56" s="73">
        <f t="shared" si="262"/>
        <v>0</v>
      </c>
      <c r="CA56" s="73">
        <f t="shared" si="262"/>
        <v>0</v>
      </c>
      <c r="CB56" s="174"/>
      <c r="CC56" s="73">
        <f t="shared" ref="CC56:CH56" si="263">IFERROR( BP56/BV56,0)</f>
        <v>0</v>
      </c>
      <c r="CD56" s="73">
        <f t="shared" si="263"/>
        <v>0</v>
      </c>
      <c r="CE56" s="73">
        <f t="shared" si="263"/>
        <v>0</v>
      </c>
      <c r="CF56" s="73">
        <f t="shared" si="263"/>
        <v>0</v>
      </c>
      <c r="CG56" s="73">
        <f t="shared" si="263"/>
        <v>0</v>
      </c>
      <c r="CH56" s="73">
        <f t="shared" si="263"/>
        <v>0</v>
      </c>
    </row>
    <row r="57" ht="14.25" customHeight="1" spans="1:86" x14ac:dyDescent="0.25">
      <c r="A57" s="68">
        <f>IF(ISBLANK(CT!A84),"",CT!A84)</f>
      </c>
      <c r="B57" s="73">
        <f>SectionA!V69</f>
      </c>
      <c r="C57" s="73">
        <f>SectionA!W69</f>
      </c>
      <c r="D57" s="73">
        <f>SectionA!X69</f>
      </c>
      <c r="E57" s="73">
        <f>SectionA!Y69</f>
      </c>
      <c r="F57" s="73">
        <f>SectionA!Z69</f>
      </c>
      <c r="G57" s="73">
        <f>SectionA!AA69</f>
      </c>
      <c r="H57" s="73">
        <f>SectionA!AJ69</f>
      </c>
      <c r="I57" s="73">
        <f>SectionA!AK69</f>
      </c>
      <c r="J57" s="73">
        <f>SectionA!AL69</f>
      </c>
      <c r="K57" s="73">
        <f>SectionA!AM69</f>
      </c>
      <c r="L57" s="73">
        <f>SectionA!AN69</f>
      </c>
      <c r="M57" s="73">
        <f>SectionA!AO69</f>
      </c>
      <c r="N57" s="174"/>
      <c r="O57" s="73">
        <f>SectionB!V69</f>
      </c>
      <c r="P57" s="73">
        <f>SectionB!W69</f>
      </c>
      <c r="Q57" s="73">
        <f>SectionB!X69</f>
      </c>
      <c r="R57" s="73">
        <f>SectionB!Y69</f>
      </c>
      <c r="S57" s="73">
        <f>SectionB!Z69</f>
      </c>
      <c r="T57" s="73">
        <f>SectionB!AA69</f>
      </c>
      <c r="U57" s="73">
        <f>SectionB!AJ69</f>
      </c>
      <c r="V57" s="73">
        <f>SectionB!AK69</f>
      </c>
      <c r="W57" s="73">
        <f>SectionB!AL69</f>
      </c>
      <c r="X57" s="73">
        <f>SectionB!AM69</f>
      </c>
      <c r="Y57" s="73">
        <f>SectionB!AN69</f>
      </c>
      <c r="Z57" s="73">
        <f>SectionB!AO69</f>
      </c>
      <c r="AA57" s="174"/>
      <c r="AB57" s="73">
        <f t="shared" ref="AB57:AG57" si="264">IF(AO57=0, 0,  AI57/AO57)</f>
        <v>0</v>
      </c>
      <c r="AC57" s="73">
        <f t="shared" si="264"/>
        <v>0</v>
      </c>
      <c r="AD57" s="73">
        <f t="shared" si="264"/>
        <v>0</v>
      </c>
      <c r="AE57" s="73">
        <f t="shared" si="264"/>
        <v>0</v>
      </c>
      <c r="AF57" s="73">
        <f t="shared" si="264"/>
        <v>0</v>
      </c>
      <c r="AG57" s="73">
        <f t="shared" si="264"/>
        <v>0</v>
      </c>
      <c r="AH57" s="174"/>
      <c r="AI57" s="73">
        <f t="shared" ref="AI57:AN57" si="265">SUM(B57,O57,AV57,BB57)</f>
        <v>0</v>
      </c>
      <c r="AJ57" s="73">
        <f t="shared" si="265"/>
        <v>0</v>
      </c>
      <c r="AK57" s="73">
        <f t="shared" si="265"/>
        <v>0</v>
      </c>
      <c r="AL57" s="73">
        <f t="shared" si="265"/>
        <v>0</v>
      </c>
      <c r="AM57" s="73">
        <f t="shared" si="265"/>
        <v>0</v>
      </c>
      <c r="AN57" s="73">
        <f t="shared" si="265"/>
        <v>0</v>
      </c>
      <c r="AO57" s="73">
        <f t="shared" ref="AO57:AT57" si="266">SUM(H57,U57,AV$4,BB$4)</f>
        <v>0</v>
      </c>
      <c r="AP57" s="73">
        <f t="shared" si="266"/>
        <v>0</v>
      </c>
      <c r="AQ57" s="73">
        <f t="shared" si="266"/>
        <v>0</v>
      </c>
      <c r="AR57" s="73">
        <f t="shared" si="266"/>
        <v>0</v>
      </c>
      <c r="AS57" s="73">
        <f t="shared" si="266"/>
        <v>0</v>
      </c>
      <c r="AT57" s="73">
        <f t="shared" si="266"/>
        <v>0</v>
      </c>
      <c r="AU57" s="174"/>
      <c r="AV57" s="73">
        <f>CT!T84</f>
      </c>
      <c r="AW57" s="73">
        <f>CT!U84</f>
      </c>
      <c r="AX57" s="73">
        <f>CT!V84</f>
      </c>
      <c r="AY57" s="73">
        <f>CT!W84</f>
      </c>
      <c r="AZ57" s="73">
        <f>CT!X84</f>
      </c>
      <c r="BA57" s="73">
        <f>CT!Y84</f>
      </c>
      <c r="BB57" s="73">
        <f>Attn_Assign!U84</f>
      </c>
      <c r="BC57" s="73">
        <f>Attn_Assign!V84</f>
      </c>
      <c r="BD57" s="73">
        <f>Attn_Assign!W84</f>
      </c>
      <c r="BE57" s="73">
        <f>Attn_Assign!X84</f>
      </c>
      <c r="BF57" s="73">
        <f>Attn_Assign!Y84</f>
      </c>
      <c r="BG57" s="73">
        <f>Attn_Assign!Z84</f>
      </c>
      <c r="BH57" s="4"/>
      <c r="BI57" s="73">
        <f>Attn_Assign!B84</f>
      </c>
      <c r="BJ57" s="73">
        <f t="shared" si="5"/>
        <v>0</v>
      </c>
      <c r="BK57" s="73" t="str">
        <f t="shared" si="6"/>
        <v>F</v>
      </c>
      <c r="BL57" s="4"/>
      <c r="BM57" s="4"/>
      <c r="BN57" s="4"/>
      <c r="BO57" s="174"/>
      <c r="BP57" s="73">
        <f>SUM(AI57,LabActivity!AD84)</f>
        <v>0</v>
      </c>
      <c r="BQ57" s="73">
        <f>SUM(AJ57,LabActivity!AE84)</f>
        <v>0</v>
      </c>
      <c r="BR57" s="73">
        <f>SUM(AK57,LabActivity!AF84)</f>
        <v>0</v>
      </c>
      <c r="BS57" s="73">
        <f>SUM(AL57,LabActivity!AG84)</f>
        <v>0</v>
      </c>
      <c r="BT57" s="73">
        <f>SUM(AM57,LabActivity!AH84)</f>
        <v>0</v>
      </c>
      <c r="BU57" s="73">
        <f>SUM(AN57,LabActivity!AI84)</f>
        <v>0</v>
      </c>
      <c r="BV57" s="73">
        <f t="shared" ref="BV57:CA57" si="267">SUM(AO57,BV$4)</f>
        <v>0</v>
      </c>
      <c r="BW57" s="73">
        <f t="shared" si="267"/>
        <v>0</v>
      </c>
      <c r="BX57" s="73">
        <f t="shared" si="267"/>
        <v>0</v>
      </c>
      <c r="BY57" s="73">
        <f t="shared" si="267"/>
        <v>0</v>
      </c>
      <c r="BZ57" s="73">
        <f t="shared" si="267"/>
        <v>0</v>
      </c>
      <c r="CA57" s="73">
        <f t="shared" si="267"/>
        <v>0</v>
      </c>
      <c r="CB57" s="174"/>
      <c r="CC57" s="73">
        <f t="shared" ref="CC57:CH57" si="268">IFERROR( BP57/BV57,0)</f>
        <v>0</v>
      </c>
      <c r="CD57" s="73">
        <f t="shared" si="268"/>
        <v>0</v>
      </c>
      <c r="CE57" s="73">
        <f t="shared" si="268"/>
        <v>0</v>
      </c>
      <c r="CF57" s="73">
        <f t="shared" si="268"/>
        <v>0</v>
      </c>
      <c r="CG57" s="73">
        <f t="shared" si="268"/>
        <v>0</v>
      </c>
      <c r="CH57" s="73">
        <f t="shared" si="268"/>
        <v>0</v>
      </c>
    </row>
    <row r="58" ht="14.25" customHeight="1" spans="1:86" x14ac:dyDescent="0.25">
      <c r="A58" s="68">
        <f>IF(ISBLANK(CT!A85),"",CT!A85)</f>
      </c>
      <c r="B58" s="73">
        <f>SectionA!V70</f>
      </c>
      <c r="C58" s="73">
        <f>SectionA!W70</f>
      </c>
      <c r="D58" s="73">
        <f>SectionA!X70</f>
      </c>
      <c r="E58" s="73">
        <f>SectionA!Y70</f>
      </c>
      <c r="F58" s="73">
        <f>SectionA!Z70</f>
      </c>
      <c r="G58" s="73">
        <f>SectionA!AA70</f>
      </c>
      <c r="H58" s="73">
        <f>SectionA!AJ70</f>
      </c>
      <c r="I58" s="73">
        <f>SectionA!AK70</f>
      </c>
      <c r="J58" s="73">
        <f>SectionA!AL70</f>
      </c>
      <c r="K58" s="73">
        <f>SectionA!AM70</f>
      </c>
      <c r="L58" s="73">
        <f>SectionA!AN70</f>
      </c>
      <c r="M58" s="73">
        <f>SectionA!AO70</f>
      </c>
      <c r="N58" s="174"/>
      <c r="O58" s="73">
        <f>SectionB!V70</f>
      </c>
      <c r="P58" s="73">
        <f>SectionB!W70</f>
      </c>
      <c r="Q58" s="73">
        <f>SectionB!X70</f>
      </c>
      <c r="R58" s="73">
        <f>SectionB!Y70</f>
      </c>
      <c r="S58" s="73">
        <f>SectionB!Z70</f>
      </c>
      <c r="T58" s="73">
        <f>SectionB!AA70</f>
      </c>
      <c r="U58" s="73">
        <f>SectionB!AJ70</f>
      </c>
      <c r="V58" s="73">
        <f>SectionB!AK70</f>
      </c>
      <c r="W58" s="73">
        <f>SectionB!AL70</f>
      </c>
      <c r="X58" s="73">
        <f>SectionB!AM70</f>
      </c>
      <c r="Y58" s="73">
        <f>SectionB!AN70</f>
      </c>
      <c r="Z58" s="73">
        <f>SectionB!AO70</f>
      </c>
      <c r="AA58" s="174"/>
      <c r="AB58" s="73">
        <f t="shared" ref="AB58:AG58" si="269">IF(AO58=0, 0,  AI58/AO58)</f>
        <v>0</v>
      </c>
      <c r="AC58" s="73">
        <f t="shared" si="269"/>
        <v>0</v>
      </c>
      <c r="AD58" s="73">
        <f t="shared" si="269"/>
        <v>0</v>
      </c>
      <c r="AE58" s="73">
        <f t="shared" si="269"/>
        <v>0</v>
      </c>
      <c r="AF58" s="73">
        <f t="shared" si="269"/>
        <v>0</v>
      </c>
      <c r="AG58" s="73">
        <f t="shared" si="269"/>
        <v>0</v>
      </c>
      <c r="AH58" s="174"/>
      <c r="AI58" s="73">
        <f t="shared" ref="AI58:AN58" si="270">SUM(B58,O58,AV58,BB58)</f>
        <v>0</v>
      </c>
      <c r="AJ58" s="73">
        <f t="shared" si="270"/>
        <v>0</v>
      </c>
      <c r="AK58" s="73">
        <f t="shared" si="270"/>
        <v>0</v>
      </c>
      <c r="AL58" s="73">
        <f t="shared" si="270"/>
        <v>0</v>
      </c>
      <c r="AM58" s="73">
        <f t="shared" si="270"/>
        <v>0</v>
      </c>
      <c r="AN58" s="73">
        <f t="shared" si="270"/>
        <v>0</v>
      </c>
      <c r="AO58" s="73">
        <f t="shared" ref="AO58:AT58" si="271">SUM(H58,U58,AV$4,BB$4)</f>
        <v>0</v>
      </c>
      <c r="AP58" s="73">
        <f t="shared" si="271"/>
        <v>0</v>
      </c>
      <c r="AQ58" s="73">
        <f t="shared" si="271"/>
        <v>0</v>
      </c>
      <c r="AR58" s="73">
        <f t="shared" si="271"/>
        <v>0</v>
      </c>
      <c r="AS58" s="73">
        <f t="shared" si="271"/>
        <v>0</v>
      </c>
      <c r="AT58" s="73">
        <f t="shared" si="271"/>
        <v>0</v>
      </c>
      <c r="AU58" s="174"/>
      <c r="AV58" s="73">
        <f>CT!T85</f>
      </c>
      <c r="AW58" s="73">
        <f>CT!U85</f>
      </c>
      <c r="AX58" s="73">
        <f>CT!V85</f>
      </c>
      <c r="AY58" s="73">
        <f>CT!W85</f>
      </c>
      <c r="AZ58" s="73">
        <f>CT!X85</f>
      </c>
      <c r="BA58" s="73">
        <f>CT!Y85</f>
      </c>
      <c r="BB58" s="73">
        <f>Attn_Assign!U85</f>
      </c>
      <c r="BC58" s="73">
        <f>Attn_Assign!V85</f>
      </c>
      <c r="BD58" s="73">
        <f>Attn_Assign!W85</f>
      </c>
      <c r="BE58" s="73">
        <f>Attn_Assign!X85</f>
      </c>
      <c r="BF58" s="73">
        <f>Attn_Assign!Y85</f>
      </c>
      <c r="BG58" s="73">
        <f>Attn_Assign!Z85</f>
      </c>
      <c r="BH58" s="4"/>
      <c r="BI58" s="73">
        <f>Attn_Assign!B85</f>
      </c>
      <c r="BJ58" s="73">
        <f t="shared" si="5"/>
        <v>0</v>
      </c>
      <c r="BK58" s="73" t="str">
        <f t="shared" si="6"/>
        <v>F</v>
      </c>
      <c r="BL58" s="4"/>
      <c r="BM58" s="4"/>
      <c r="BN58" s="4"/>
      <c r="BO58" s="174"/>
      <c r="BP58" s="73">
        <f>SUM(AI58,LabActivity!AD85)</f>
        <v>0</v>
      </c>
      <c r="BQ58" s="73">
        <f>SUM(AJ58,LabActivity!AE85)</f>
        <v>0</v>
      </c>
      <c r="BR58" s="73">
        <f>SUM(AK58,LabActivity!AF85)</f>
        <v>0</v>
      </c>
      <c r="BS58" s="73">
        <f>SUM(AL58,LabActivity!AG85)</f>
        <v>0</v>
      </c>
      <c r="BT58" s="73">
        <f>SUM(AM58,LabActivity!AH85)</f>
        <v>0</v>
      </c>
      <c r="BU58" s="73">
        <f>SUM(AN58,LabActivity!AI85)</f>
        <v>0</v>
      </c>
      <c r="BV58" s="73">
        <f t="shared" ref="BV58:CA58" si="272">SUM(AO58,BV$4)</f>
        <v>0</v>
      </c>
      <c r="BW58" s="73">
        <f t="shared" si="272"/>
        <v>0</v>
      </c>
      <c r="BX58" s="73">
        <f t="shared" si="272"/>
        <v>0</v>
      </c>
      <c r="BY58" s="73">
        <f t="shared" si="272"/>
        <v>0</v>
      </c>
      <c r="BZ58" s="73">
        <f t="shared" si="272"/>
        <v>0</v>
      </c>
      <c r="CA58" s="73">
        <f t="shared" si="272"/>
        <v>0</v>
      </c>
      <c r="CB58" s="174"/>
      <c r="CC58" s="73">
        <f t="shared" ref="CC58:CH58" si="273">IFERROR( BP58/BV58,0)</f>
        <v>0</v>
      </c>
      <c r="CD58" s="73">
        <f t="shared" si="273"/>
        <v>0</v>
      </c>
      <c r="CE58" s="73">
        <f t="shared" si="273"/>
        <v>0</v>
      </c>
      <c r="CF58" s="73">
        <f t="shared" si="273"/>
        <v>0</v>
      </c>
      <c r="CG58" s="73">
        <f t="shared" si="273"/>
        <v>0</v>
      </c>
      <c r="CH58" s="73">
        <f t="shared" si="273"/>
        <v>0</v>
      </c>
    </row>
    <row r="59" ht="14.25" customHeight="1" spans="1:86" x14ac:dyDescent="0.25">
      <c r="A59" s="68">
        <f>IF(ISBLANK(CT!A86),"",CT!A86)</f>
      </c>
      <c r="B59" s="73">
        <f>SectionA!V71</f>
      </c>
      <c r="C59" s="73">
        <f>SectionA!W71</f>
      </c>
      <c r="D59" s="73">
        <f>SectionA!X71</f>
      </c>
      <c r="E59" s="73">
        <f>SectionA!Y71</f>
      </c>
      <c r="F59" s="73">
        <f>SectionA!Z71</f>
      </c>
      <c r="G59" s="73">
        <f>SectionA!AA71</f>
      </c>
      <c r="H59" s="73">
        <f>SectionA!AJ71</f>
      </c>
      <c r="I59" s="73">
        <f>SectionA!AK71</f>
      </c>
      <c r="J59" s="73">
        <f>SectionA!AL71</f>
      </c>
      <c r="K59" s="73">
        <f>SectionA!AM71</f>
      </c>
      <c r="L59" s="73">
        <f>SectionA!AN71</f>
      </c>
      <c r="M59" s="73">
        <f>SectionA!AO71</f>
      </c>
      <c r="N59" s="174"/>
      <c r="O59" s="73">
        <f>SectionB!V71</f>
      </c>
      <c r="P59" s="73">
        <f>SectionB!W71</f>
      </c>
      <c r="Q59" s="73">
        <f>SectionB!X71</f>
      </c>
      <c r="R59" s="73">
        <f>SectionB!Y71</f>
      </c>
      <c r="S59" s="73">
        <f>SectionB!Z71</f>
      </c>
      <c r="T59" s="73">
        <f>SectionB!AA71</f>
      </c>
      <c r="U59" s="73">
        <f>SectionB!AJ71</f>
      </c>
      <c r="V59" s="73">
        <f>SectionB!AK71</f>
      </c>
      <c r="W59" s="73">
        <f>SectionB!AL71</f>
      </c>
      <c r="X59" s="73">
        <f>SectionB!AM71</f>
      </c>
      <c r="Y59" s="73">
        <f>SectionB!AN71</f>
      </c>
      <c r="Z59" s="73">
        <f>SectionB!AO71</f>
      </c>
      <c r="AA59" s="174"/>
      <c r="AB59" s="73">
        <f t="shared" ref="AB59:AG59" si="274">IF(AO59=0, 0,  AI59/AO59)</f>
        <v>0</v>
      </c>
      <c r="AC59" s="73">
        <f t="shared" si="274"/>
        <v>0</v>
      </c>
      <c r="AD59" s="73">
        <f t="shared" si="274"/>
        <v>0</v>
      </c>
      <c r="AE59" s="73">
        <f t="shared" si="274"/>
        <v>0</v>
      </c>
      <c r="AF59" s="73">
        <f t="shared" si="274"/>
        <v>0</v>
      </c>
      <c r="AG59" s="73">
        <f t="shared" si="274"/>
        <v>0</v>
      </c>
      <c r="AH59" s="174"/>
      <c r="AI59" s="73">
        <f t="shared" ref="AI59:AN59" si="275">SUM(B59,O59,AV59,BB59)</f>
        <v>0</v>
      </c>
      <c r="AJ59" s="73">
        <f t="shared" si="275"/>
        <v>0</v>
      </c>
      <c r="AK59" s="73">
        <f t="shared" si="275"/>
        <v>0</v>
      </c>
      <c r="AL59" s="73">
        <f t="shared" si="275"/>
        <v>0</v>
      </c>
      <c r="AM59" s="73">
        <f t="shared" si="275"/>
        <v>0</v>
      </c>
      <c r="AN59" s="73">
        <f t="shared" si="275"/>
        <v>0</v>
      </c>
      <c r="AO59" s="73">
        <f t="shared" ref="AO59:AT59" si="276">SUM(H59,U59,AV$4,BB$4)</f>
        <v>0</v>
      </c>
      <c r="AP59" s="73">
        <f t="shared" si="276"/>
        <v>0</v>
      </c>
      <c r="AQ59" s="73">
        <f t="shared" si="276"/>
        <v>0</v>
      </c>
      <c r="AR59" s="73">
        <f t="shared" si="276"/>
        <v>0</v>
      </c>
      <c r="AS59" s="73">
        <f t="shared" si="276"/>
        <v>0</v>
      </c>
      <c r="AT59" s="73">
        <f t="shared" si="276"/>
        <v>0</v>
      </c>
      <c r="AU59" s="174"/>
      <c r="AV59" s="73">
        <f>CT!T86</f>
      </c>
      <c r="AW59" s="73">
        <f>CT!U86</f>
      </c>
      <c r="AX59" s="73">
        <f>CT!V86</f>
      </c>
      <c r="AY59" s="73">
        <f>CT!W86</f>
      </c>
      <c r="AZ59" s="73">
        <f>CT!X86</f>
      </c>
      <c r="BA59" s="73">
        <f>CT!Y86</f>
      </c>
      <c r="BB59" s="73">
        <f>Attn_Assign!U86</f>
      </c>
      <c r="BC59" s="73">
        <f>Attn_Assign!V86</f>
      </c>
      <c r="BD59" s="73">
        <f>Attn_Assign!W86</f>
      </c>
      <c r="BE59" s="73">
        <f>Attn_Assign!X86</f>
      </c>
      <c r="BF59" s="73">
        <f>Attn_Assign!Y86</f>
      </c>
      <c r="BG59" s="73">
        <f>Attn_Assign!Z86</f>
      </c>
      <c r="BH59" s="4"/>
      <c r="BI59" s="73">
        <f>Attn_Assign!B86</f>
      </c>
      <c r="BJ59" s="73">
        <f t="shared" si="5"/>
        <v>0</v>
      </c>
      <c r="BK59" s="73" t="str">
        <f t="shared" si="6"/>
        <v>F</v>
      </c>
      <c r="BL59" s="4"/>
      <c r="BM59" s="4"/>
      <c r="BN59" s="4"/>
      <c r="BO59" s="174"/>
      <c r="BP59" s="73">
        <f>SUM(AI59,LabActivity!AD86)</f>
        <v>0</v>
      </c>
      <c r="BQ59" s="73">
        <f>SUM(AJ59,LabActivity!AE86)</f>
        <v>0</v>
      </c>
      <c r="BR59" s="73">
        <f>SUM(AK59,LabActivity!AF86)</f>
        <v>0</v>
      </c>
      <c r="BS59" s="73">
        <f>SUM(AL59,LabActivity!AG86)</f>
        <v>0</v>
      </c>
      <c r="BT59" s="73">
        <f>SUM(AM59,LabActivity!AH86)</f>
        <v>0</v>
      </c>
      <c r="BU59" s="73">
        <f>SUM(AN59,LabActivity!AI86)</f>
        <v>0</v>
      </c>
      <c r="BV59" s="73">
        <f t="shared" ref="BV59:CA59" si="277">SUM(AO59,BV$4)</f>
        <v>0</v>
      </c>
      <c r="BW59" s="73">
        <f t="shared" si="277"/>
        <v>0</v>
      </c>
      <c r="BX59" s="73">
        <f t="shared" si="277"/>
        <v>0</v>
      </c>
      <c r="BY59" s="73">
        <f t="shared" si="277"/>
        <v>0</v>
      </c>
      <c r="BZ59" s="73">
        <f t="shared" si="277"/>
        <v>0</v>
      </c>
      <c r="CA59" s="73">
        <f t="shared" si="277"/>
        <v>0</v>
      </c>
      <c r="CB59" s="174"/>
      <c r="CC59" s="73">
        <f t="shared" ref="CC59:CH59" si="278">IFERROR( BP59/BV59,0)</f>
        <v>0</v>
      </c>
      <c r="CD59" s="73">
        <f t="shared" si="278"/>
        <v>0</v>
      </c>
      <c r="CE59" s="73">
        <f t="shared" si="278"/>
        <v>0</v>
      </c>
      <c r="CF59" s="73">
        <f t="shared" si="278"/>
        <v>0</v>
      </c>
      <c r="CG59" s="73">
        <f t="shared" si="278"/>
        <v>0</v>
      </c>
      <c r="CH59" s="73">
        <f t="shared" si="278"/>
        <v>0</v>
      </c>
    </row>
    <row r="60" ht="14.25" customHeight="1" spans="1:86" x14ac:dyDescent="0.25">
      <c r="A60" s="68">
        <f>IF(ISBLANK(CT!A87),"",CT!A87)</f>
      </c>
      <c r="B60" s="73">
        <f>SectionA!V72</f>
      </c>
      <c r="C60" s="73">
        <f>SectionA!W72</f>
      </c>
      <c r="D60" s="73">
        <f>SectionA!X72</f>
      </c>
      <c r="E60" s="73">
        <f>SectionA!Y72</f>
      </c>
      <c r="F60" s="73">
        <f>SectionA!Z72</f>
      </c>
      <c r="G60" s="73">
        <f>SectionA!AA72</f>
      </c>
      <c r="H60" s="73">
        <f>SectionA!AJ72</f>
      </c>
      <c r="I60" s="73">
        <f>SectionA!AK72</f>
      </c>
      <c r="J60" s="73">
        <f>SectionA!AL72</f>
      </c>
      <c r="K60" s="73">
        <f>SectionA!AM72</f>
      </c>
      <c r="L60" s="73">
        <f>SectionA!AN72</f>
      </c>
      <c r="M60" s="73">
        <f>SectionA!AO72</f>
      </c>
      <c r="N60" s="174"/>
      <c r="O60" s="73">
        <f>SectionB!V72</f>
      </c>
      <c r="P60" s="73">
        <f>SectionB!W72</f>
      </c>
      <c r="Q60" s="73">
        <f>SectionB!X72</f>
      </c>
      <c r="R60" s="73">
        <f>SectionB!Y72</f>
      </c>
      <c r="S60" s="73">
        <f>SectionB!Z72</f>
      </c>
      <c r="T60" s="73">
        <f>SectionB!AA72</f>
      </c>
      <c r="U60" s="73">
        <f>SectionB!AJ72</f>
      </c>
      <c r="V60" s="73">
        <f>SectionB!AK72</f>
      </c>
      <c r="W60" s="73">
        <f>SectionB!AL72</f>
      </c>
      <c r="X60" s="73">
        <f>SectionB!AM72</f>
      </c>
      <c r="Y60" s="73">
        <f>SectionB!AN72</f>
      </c>
      <c r="Z60" s="73">
        <f>SectionB!AO72</f>
      </c>
      <c r="AA60" s="174"/>
      <c r="AB60" s="73">
        <f t="shared" ref="AB60:AG60" si="279">IF(AO60=0, 0,  AI60/AO60)</f>
        <v>0</v>
      </c>
      <c r="AC60" s="73">
        <f t="shared" si="279"/>
        <v>0</v>
      </c>
      <c r="AD60" s="73">
        <f t="shared" si="279"/>
        <v>0</v>
      </c>
      <c r="AE60" s="73">
        <f t="shared" si="279"/>
        <v>0</v>
      </c>
      <c r="AF60" s="73">
        <f t="shared" si="279"/>
        <v>0</v>
      </c>
      <c r="AG60" s="73">
        <f t="shared" si="279"/>
        <v>0</v>
      </c>
      <c r="AH60" s="174"/>
      <c r="AI60" s="73">
        <f t="shared" ref="AI60:AN60" si="280">SUM(B60,O60,AV60,BB60)</f>
        <v>0</v>
      </c>
      <c r="AJ60" s="73">
        <f t="shared" si="280"/>
        <v>0</v>
      </c>
      <c r="AK60" s="73">
        <f t="shared" si="280"/>
        <v>0</v>
      </c>
      <c r="AL60" s="73">
        <f t="shared" si="280"/>
        <v>0</v>
      </c>
      <c r="AM60" s="73">
        <f t="shared" si="280"/>
        <v>0</v>
      </c>
      <c r="AN60" s="73">
        <f t="shared" si="280"/>
        <v>0</v>
      </c>
      <c r="AO60" s="73">
        <f t="shared" ref="AO60:AT60" si="281">SUM(H60,U60,AV$4,BB$4)</f>
        <v>0</v>
      </c>
      <c r="AP60" s="73">
        <f t="shared" si="281"/>
        <v>0</v>
      </c>
      <c r="AQ60" s="73">
        <f t="shared" si="281"/>
        <v>0</v>
      </c>
      <c r="AR60" s="73">
        <f t="shared" si="281"/>
        <v>0</v>
      </c>
      <c r="AS60" s="73">
        <f t="shared" si="281"/>
        <v>0</v>
      </c>
      <c r="AT60" s="73">
        <f t="shared" si="281"/>
        <v>0</v>
      </c>
      <c r="AU60" s="174"/>
      <c r="AV60" s="73">
        <f>CT!T87</f>
      </c>
      <c r="AW60" s="73">
        <f>CT!U87</f>
      </c>
      <c r="AX60" s="73">
        <f>CT!V87</f>
      </c>
      <c r="AY60" s="73">
        <f>CT!W87</f>
      </c>
      <c r="AZ60" s="73">
        <f>CT!X87</f>
      </c>
      <c r="BA60" s="73">
        <f>CT!Y87</f>
      </c>
      <c r="BB60" s="73">
        <f>Attn_Assign!U87</f>
      </c>
      <c r="BC60" s="73">
        <f>Attn_Assign!V87</f>
      </c>
      <c r="BD60" s="73">
        <f>Attn_Assign!W87</f>
      </c>
      <c r="BE60" s="73">
        <f>Attn_Assign!X87</f>
      </c>
      <c r="BF60" s="73">
        <f>Attn_Assign!Y87</f>
      </c>
      <c r="BG60" s="73">
        <f>Attn_Assign!Z87</f>
      </c>
      <c r="BH60" s="4"/>
      <c r="BI60" s="73">
        <f>Attn_Assign!B87</f>
      </c>
      <c r="BJ60" s="73">
        <f t="shared" si="5"/>
        <v>0</v>
      </c>
      <c r="BK60" s="73" t="str">
        <f t="shared" si="6"/>
        <v>F</v>
      </c>
      <c r="BL60" s="4"/>
      <c r="BM60" s="4"/>
      <c r="BN60" s="4"/>
      <c r="BO60" s="174"/>
      <c r="BP60" s="73">
        <f>SUM(AI60,LabActivity!AD87)</f>
        <v>0</v>
      </c>
      <c r="BQ60" s="73">
        <f>SUM(AJ60,LabActivity!AE87)</f>
        <v>0</v>
      </c>
      <c r="BR60" s="73">
        <f>SUM(AK60,LabActivity!AF87)</f>
        <v>0</v>
      </c>
      <c r="BS60" s="73">
        <f>SUM(AL60,LabActivity!AG87)</f>
        <v>0</v>
      </c>
      <c r="BT60" s="73">
        <f>SUM(AM60,LabActivity!AH87)</f>
        <v>0</v>
      </c>
      <c r="BU60" s="73">
        <f>SUM(AN60,LabActivity!AI87)</f>
        <v>0</v>
      </c>
      <c r="BV60" s="73">
        <f t="shared" ref="BV60:CA60" si="282">SUM(AO60,BV$4)</f>
        <v>0</v>
      </c>
      <c r="BW60" s="73">
        <f t="shared" si="282"/>
        <v>0</v>
      </c>
      <c r="BX60" s="73">
        <f t="shared" si="282"/>
        <v>0</v>
      </c>
      <c r="BY60" s="73">
        <f t="shared" si="282"/>
        <v>0</v>
      </c>
      <c r="BZ60" s="73">
        <f t="shared" si="282"/>
        <v>0</v>
      </c>
      <c r="CA60" s="73">
        <f t="shared" si="282"/>
        <v>0</v>
      </c>
      <c r="CB60" s="174"/>
      <c r="CC60" s="73">
        <f t="shared" ref="CC60:CH60" si="283">IFERROR( BP60/BV60,0)</f>
        <v>0</v>
      </c>
      <c r="CD60" s="73">
        <f t="shared" si="283"/>
        <v>0</v>
      </c>
      <c r="CE60" s="73">
        <f t="shared" si="283"/>
        <v>0</v>
      </c>
      <c r="CF60" s="73">
        <f t="shared" si="283"/>
        <v>0</v>
      </c>
      <c r="CG60" s="73">
        <f t="shared" si="283"/>
        <v>0</v>
      </c>
      <c r="CH60" s="73">
        <f t="shared" si="283"/>
        <v>0</v>
      </c>
    </row>
    <row r="61" ht="14.25" customHeight="1" spans="1:86" x14ac:dyDescent="0.25">
      <c r="A61" s="68">
        <f>IF(ISBLANK(CT!A88),"",CT!A88)</f>
      </c>
      <c r="B61" s="73">
        <f>SectionA!V73</f>
      </c>
      <c r="C61" s="73">
        <f>SectionA!W73</f>
      </c>
      <c r="D61" s="73">
        <f>SectionA!X73</f>
      </c>
      <c r="E61" s="73">
        <f>SectionA!Y73</f>
      </c>
      <c r="F61" s="73">
        <f>SectionA!Z73</f>
      </c>
      <c r="G61" s="73">
        <f>SectionA!AA73</f>
      </c>
      <c r="H61" s="73">
        <f>SectionA!AJ73</f>
      </c>
      <c r="I61" s="73">
        <f>SectionA!AK73</f>
      </c>
      <c r="J61" s="73">
        <f>SectionA!AL73</f>
      </c>
      <c r="K61" s="73">
        <f>SectionA!AM73</f>
      </c>
      <c r="L61" s="73">
        <f>SectionA!AN73</f>
      </c>
      <c r="M61" s="73">
        <f>SectionA!AO73</f>
      </c>
      <c r="N61" s="174"/>
      <c r="O61" s="73">
        <f>SectionB!V73</f>
      </c>
      <c r="P61" s="73">
        <f>SectionB!W73</f>
      </c>
      <c r="Q61" s="73">
        <f>SectionB!X73</f>
      </c>
      <c r="R61" s="73">
        <f>SectionB!Y73</f>
      </c>
      <c r="S61" s="73">
        <f>SectionB!Z73</f>
      </c>
      <c r="T61" s="73">
        <f>SectionB!AA73</f>
      </c>
      <c r="U61" s="73">
        <f>SectionB!AJ73</f>
      </c>
      <c r="V61" s="73">
        <f>SectionB!AK73</f>
      </c>
      <c r="W61" s="73">
        <f>SectionB!AL73</f>
      </c>
      <c r="X61" s="73">
        <f>SectionB!AM73</f>
      </c>
      <c r="Y61" s="73">
        <f>SectionB!AN73</f>
      </c>
      <c r="Z61" s="73">
        <f>SectionB!AO73</f>
      </c>
      <c r="AA61" s="174"/>
      <c r="AB61" s="73">
        <f t="shared" ref="AB61:AG61" si="284">IF(AO61=0, 0,  AI61/AO61)</f>
        <v>0</v>
      </c>
      <c r="AC61" s="73">
        <f t="shared" si="284"/>
        <v>0</v>
      </c>
      <c r="AD61" s="73">
        <f t="shared" si="284"/>
        <v>0</v>
      </c>
      <c r="AE61" s="73">
        <f t="shared" si="284"/>
        <v>0</v>
      </c>
      <c r="AF61" s="73">
        <f t="shared" si="284"/>
        <v>0</v>
      </c>
      <c r="AG61" s="73">
        <f t="shared" si="284"/>
        <v>0</v>
      </c>
      <c r="AH61" s="174"/>
      <c r="AI61" s="73">
        <f t="shared" ref="AI61:AN61" si="285">SUM(B61,O61,AV61,BB61)</f>
        <v>0</v>
      </c>
      <c r="AJ61" s="73">
        <f t="shared" si="285"/>
        <v>0</v>
      </c>
      <c r="AK61" s="73">
        <f t="shared" si="285"/>
        <v>0</v>
      </c>
      <c r="AL61" s="73">
        <f t="shared" si="285"/>
        <v>0</v>
      </c>
      <c r="AM61" s="73">
        <f t="shared" si="285"/>
        <v>0</v>
      </c>
      <c r="AN61" s="73">
        <f t="shared" si="285"/>
        <v>0</v>
      </c>
      <c r="AO61" s="73">
        <f t="shared" ref="AO61:AT61" si="286">SUM(H61,U61,AV$4,BB$4)</f>
        <v>0</v>
      </c>
      <c r="AP61" s="73">
        <f t="shared" si="286"/>
        <v>0</v>
      </c>
      <c r="AQ61" s="73">
        <f t="shared" si="286"/>
        <v>0</v>
      </c>
      <c r="AR61" s="73">
        <f t="shared" si="286"/>
        <v>0</v>
      </c>
      <c r="AS61" s="73">
        <f t="shared" si="286"/>
        <v>0</v>
      </c>
      <c r="AT61" s="73">
        <f t="shared" si="286"/>
        <v>0</v>
      </c>
      <c r="AU61" s="174"/>
      <c r="AV61" s="73">
        <f>CT!T88</f>
      </c>
      <c r="AW61" s="73">
        <f>CT!U88</f>
      </c>
      <c r="AX61" s="73">
        <f>CT!V88</f>
      </c>
      <c r="AY61" s="73">
        <f>CT!W88</f>
      </c>
      <c r="AZ61" s="73">
        <f>CT!X88</f>
      </c>
      <c r="BA61" s="73">
        <f>CT!Y88</f>
      </c>
      <c r="BB61" s="73">
        <f>Attn_Assign!U88</f>
      </c>
      <c r="BC61" s="73">
        <f>Attn_Assign!V88</f>
      </c>
      <c r="BD61" s="73">
        <f>Attn_Assign!W88</f>
      </c>
      <c r="BE61" s="73">
        <f>Attn_Assign!X88</f>
      </c>
      <c r="BF61" s="73">
        <f>Attn_Assign!Y88</f>
      </c>
      <c r="BG61" s="73">
        <f>Attn_Assign!Z88</f>
      </c>
      <c r="BH61" s="4"/>
      <c r="BI61" s="73">
        <f>Attn_Assign!B88</f>
      </c>
      <c r="BJ61" s="73">
        <f t="shared" si="5"/>
        <v>0</v>
      </c>
      <c r="BK61" s="73" t="str">
        <f t="shared" si="6"/>
        <v>F</v>
      </c>
      <c r="BL61" s="4"/>
      <c r="BM61" s="4"/>
      <c r="BN61" s="4"/>
      <c r="BO61" s="174"/>
      <c r="BP61" s="73">
        <f>SUM(AI61,LabActivity!AD88)</f>
        <v>0</v>
      </c>
      <c r="BQ61" s="73">
        <f>SUM(AJ61,LabActivity!AE88)</f>
        <v>0</v>
      </c>
      <c r="BR61" s="73">
        <f>SUM(AK61,LabActivity!AF88)</f>
        <v>0</v>
      </c>
      <c r="BS61" s="73">
        <f>SUM(AL61,LabActivity!AG88)</f>
        <v>0</v>
      </c>
      <c r="BT61" s="73">
        <f>SUM(AM61,LabActivity!AH88)</f>
        <v>0</v>
      </c>
      <c r="BU61" s="73">
        <f>SUM(AN61,LabActivity!AI88)</f>
        <v>0</v>
      </c>
      <c r="BV61" s="73">
        <f t="shared" ref="BV61:CA61" si="287">SUM(AO61,BV$4)</f>
        <v>0</v>
      </c>
      <c r="BW61" s="73">
        <f t="shared" si="287"/>
        <v>0</v>
      </c>
      <c r="BX61" s="73">
        <f t="shared" si="287"/>
        <v>0</v>
      </c>
      <c r="BY61" s="73">
        <f t="shared" si="287"/>
        <v>0</v>
      </c>
      <c r="BZ61" s="73">
        <f t="shared" si="287"/>
        <v>0</v>
      </c>
      <c r="CA61" s="73">
        <f t="shared" si="287"/>
        <v>0</v>
      </c>
      <c r="CB61" s="174"/>
      <c r="CC61" s="73">
        <f t="shared" ref="CC61:CH61" si="288">IFERROR( BP61/BV61,0)</f>
        <v>0</v>
      </c>
      <c r="CD61" s="73">
        <f t="shared" si="288"/>
        <v>0</v>
      </c>
      <c r="CE61" s="73">
        <f t="shared" si="288"/>
        <v>0</v>
      </c>
      <c r="CF61" s="73">
        <f t="shared" si="288"/>
        <v>0</v>
      </c>
      <c r="CG61" s="73">
        <f t="shared" si="288"/>
        <v>0</v>
      </c>
      <c r="CH61" s="73">
        <f t="shared" si="288"/>
        <v>0</v>
      </c>
    </row>
    <row r="62" ht="14.25" customHeight="1" spans="1:86" x14ac:dyDescent="0.25">
      <c r="A62" s="68">
        <f>IF(ISBLANK(CT!A89),"",CT!A89)</f>
      </c>
      <c r="B62" s="73">
        <f>SectionA!V74</f>
      </c>
      <c r="C62" s="73">
        <f>SectionA!W74</f>
      </c>
      <c r="D62" s="73">
        <f>SectionA!X74</f>
      </c>
      <c r="E62" s="73">
        <f>SectionA!Y74</f>
      </c>
      <c r="F62" s="73">
        <f>SectionA!Z74</f>
      </c>
      <c r="G62" s="73">
        <f>SectionA!AA74</f>
      </c>
      <c r="H62" s="73">
        <f>SectionA!AJ74</f>
      </c>
      <c r="I62" s="73">
        <f>SectionA!AK74</f>
      </c>
      <c r="J62" s="73">
        <f>SectionA!AL74</f>
      </c>
      <c r="K62" s="73">
        <f>SectionA!AM74</f>
      </c>
      <c r="L62" s="73">
        <f>SectionA!AN74</f>
      </c>
      <c r="M62" s="73">
        <f>SectionA!AO74</f>
      </c>
      <c r="N62" s="174"/>
      <c r="O62" s="73">
        <f>SectionB!V74</f>
      </c>
      <c r="P62" s="73">
        <f>SectionB!W74</f>
      </c>
      <c r="Q62" s="73">
        <f>SectionB!X74</f>
      </c>
      <c r="R62" s="73">
        <f>SectionB!Y74</f>
      </c>
      <c r="S62" s="73">
        <f>SectionB!Z74</f>
      </c>
      <c r="T62" s="73">
        <f>SectionB!AA74</f>
      </c>
      <c r="U62" s="73">
        <f>SectionB!AJ74</f>
      </c>
      <c r="V62" s="73">
        <f>SectionB!AK74</f>
      </c>
      <c r="W62" s="73">
        <f>SectionB!AL74</f>
      </c>
      <c r="X62" s="73">
        <f>SectionB!AM74</f>
      </c>
      <c r="Y62" s="73">
        <f>SectionB!AN74</f>
      </c>
      <c r="Z62" s="73">
        <f>SectionB!AO74</f>
      </c>
      <c r="AA62" s="174"/>
      <c r="AB62" s="73">
        <f t="shared" ref="AB62:AG62" si="289">IF(AO62=0, 0,  AI62/AO62)</f>
        <v>0</v>
      </c>
      <c r="AC62" s="73">
        <f t="shared" si="289"/>
        <v>0</v>
      </c>
      <c r="AD62" s="73">
        <f t="shared" si="289"/>
        <v>0</v>
      </c>
      <c r="AE62" s="73">
        <f t="shared" si="289"/>
        <v>0</v>
      </c>
      <c r="AF62" s="73">
        <f t="shared" si="289"/>
        <v>0</v>
      </c>
      <c r="AG62" s="73">
        <f t="shared" si="289"/>
        <v>0</v>
      </c>
      <c r="AH62" s="174"/>
      <c r="AI62" s="73">
        <f t="shared" ref="AI62:AN62" si="290">SUM(B62,O62,AV62,BB62)</f>
        <v>0</v>
      </c>
      <c r="AJ62" s="73">
        <f t="shared" si="290"/>
        <v>0</v>
      </c>
      <c r="AK62" s="73">
        <f t="shared" si="290"/>
        <v>0</v>
      </c>
      <c r="AL62" s="73">
        <f t="shared" si="290"/>
        <v>0</v>
      </c>
      <c r="AM62" s="73">
        <f t="shared" si="290"/>
        <v>0</v>
      </c>
      <c r="AN62" s="73">
        <f t="shared" si="290"/>
        <v>0</v>
      </c>
      <c r="AO62" s="73">
        <f t="shared" ref="AO62:AT62" si="291">SUM(H62,U62,AV$4,BB$4)</f>
        <v>0</v>
      </c>
      <c r="AP62" s="73">
        <f t="shared" si="291"/>
        <v>0</v>
      </c>
      <c r="AQ62" s="73">
        <f t="shared" si="291"/>
        <v>0</v>
      </c>
      <c r="AR62" s="73">
        <f t="shared" si="291"/>
        <v>0</v>
      </c>
      <c r="AS62" s="73">
        <f t="shared" si="291"/>
        <v>0</v>
      </c>
      <c r="AT62" s="73">
        <f t="shared" si="291"/>
        <v>0</v>
      </c>
      <c r="AU62" s="174"/>
      <c r="AV62" s="73">
        <f>CT!T89</f>
      </c>
      <c r="AW62" s="73">
        <f>CT!U89</f>
      </c>
      <c r="AX62" s="73">
        <f>CT!V89</f>
      </c>
      <c r="AY62" s="73">
        <f>CT!W89</f>
      </c>
      <c r="AZ62" s="73">
        <f>CT!X89</f>
      </c>
      <c r="BA62" s="73">
        <f>CT!Y89</f>
      </c>
      <c r="BB62" s="73">
        <f>Attn_Assign!U89</f>
      </c>
      <c r="BC62" s="73">
        <f>Attn_Assign!V89</f>
      </c>
      <c r="BD62" s="73">
        <f>Attn_Assign!W89</f>
      </c>
      <c r="BE62" s="73">
        <f>Attn_Assign!X89</f>
      </c>
      <c r="BF62" s="73">
        <f>Attn_Assign!Y89</f>
      </c>
      <c r="BG62" s="73">
        <f>Attn_Assign!Z89</f>
      </c>
      <c r="BH62" s="4"/>
      <c r="BI62" s="73">
        <f>Attn_Assign!B89</f>
      </c>
      <c r="BJ62" s="73">
        <f t="shared" si="5"/>
        <v>0</v>
      </c>
      <c r="BK62" s="73" t="str">
        <f t="shared" si="6"/>
        <v>F</v>
      </c>
      <c r="BL62" s="4"/>
      <c r="BM62" s="4"/>
      <c r="BN62" s="4"/>
      <c r="BO62" s="174"/>
      <c r="BP62" s="73">
        <f>SUM(AI62,LabActivity!AD89)</f>
        <v>0</v>
      </c>
      <c r="BQ62" s="73">
        <f>SUM(AJ62,LabActivity!AE89)</f>
        <v>0</v>
      </c>
      <c r="BR62" s="73">
        <f>SUM(AK62,LabActivity!AF89)</f>
        <v>0</v>
      </c>
      <c r="BS62" s="73">
        <f>SUM(AL62,LabActivity!AG89)</f>
        <v>0</v>
      </c>
      <c r="BT62" s="73">
        <f>SUM(AM62,LabActivity!AH89)</f>
        <v>0</v>
      </c>
      <c r="BU62" s="73">
        <f>SUM(AN62,LabActivity!AI89)</f>
        <v>0</v>
      </c>
      <c r="BV62" s="73">
        <f t="shared" ref="BV62:CA62" si="292">SUM(AO62,BV$4)</f>
        <v>0</v>
      </c>
      <c r="BW62" s="73">
        <f t="shared" si="292"/>
        <v>0</v>
      </c>
      <c r="BX62" s="73">
        <f t="shared" si="292"/>
        <v>0</v>
      </c>
      <c r="BY62" s="73">
        <f t="shared" si="292"/>
        <v>0</v>
      </c>
      <c r="BZ62" s="73">
        <f t="shared" si="292"/>
        <v>0</v>
      </c>
      <c r="CA62" s="73">
        <f t="shared" si="292"/>
        <v>0</v>
      </c>
      <c r="CB62" s="174"/>
      <c r="CC62" s="73">
        <f t="shared" ref="CC62:CH62" si="293">IFERROR( BP62/BV62,0)</f>
        <v>0</v>
      </c>
      <c r="CD62" s="73">
        <f t="shared" si="293"/>
        <v>0</v>
      </c>
      <c r="CE62" s="73">
        <f t="shared" si="293"/>
        <v>0</v>
      </c>
      <c r="CF62" s="73">
        <f t="shared" si="293"/>
        <v>0</v>
      </c>
      <c r="CG62" s="73">
        <f t="shared" si="293"/>
        <v>0</v>
      </c>
      <c r="CH62" s="73">
        <f t="shared" si="293"/>
        <v>0</v>
      </c>
    </row>
    <row r="63" ht="14.25" customHeight="1" spans="1:86" x14ac:dyDescent="0.25">
      <c r="A63" s="68">
        <f>IF(ISBLANK(CT!A90),"",CT!A90)</f>
      </c>
      <c r="B63" s="73">
        <f>SectionA!V75</f>
      </c>
      <c r="C63" s="73">
        <f>SectionA!W75</f>
      </c>
      <c r="D63" s="73">
        <f>SectionA!X75</f>
      </c>
      <c r="E63" s="73">
        <f>SectionA!Y75</f>
      </c>
      <c r="F63" s="73">
        <f>SectionA!Z75</f>
      </c>
      <c r="G63" s="73">
        <f>SectionA!AA75</f>
      </c>
      <c r="H63" s="73">
        <f>SectionA!AJ75</f>
      </c>
      <c r="I63" s="73">
        <f>SectionA!AK75</f>
      </c>
      <c r="J63" s="73">
        <f>SectionA!AL75</f>
      </c>
      <c r="K63" s="73">
        <f>SectionA!AM75</f>
      </c>
      <c r="L63" s="73">
        <f>SectionA!AN75</f>
      </c>
      <c r="M63" s="73">
        <f>SectionA!AO75</f>
      </c>
      <c r="N63" s="174"/>
      <c r="O63" s="73">
        <f>SectionB!V75</f>
      </c>
      <c r="P63" s="73">
        <f>SectionB!W75</f>
      </c>
      <c r="Q63" s="73">
        <f>SectionB!X75</f>
      </c>
      <c r="R63" s="73">
        <f>SectionB!Y75</f>
      </c>
      <c r="S63" s="73">
        <f>SectionB!Z75</f>
      </c>
      <c r="T63" s="73">
        <f>SectionB!AA75</f>
      </c>
      <c r="U63" s="73">
        <f>SectionB!AJ75</f>
      </c>
      <c r="V63" s="73">
        <f>SectionB!AK75</f>
      </c>
      <c r="W63" s="73">
        <f>SectionB!AL75</f>
      </c>
      <c r="X63" s="73">
        <f>SectionB!AM75</f>
      </c>
      <c r="Y63" s="73">
        <f>SectionB!AN75</f>
      </c>
      <c r="Z63" s="73">
        <f>SectionB!AO75</f>
      </c>
      <c r="AA63" s="174"/>
      <c r="AB63" s="73">
        <f t="shared" ref="AB63:AG63" si="294">IF(AO63=0, 0,  AI63/AO63)</f>
        <v>0</v>
      </c>
      <c r="AC63" s="73">
        <f t="shared" si="294"/>
        <v>0</v>
      </c>
      <c r="AD63" s="73">
        <f t="shared" si="294"/>
        <v>0</v>
      </c>
      <c r="AE63" s="73">
        <f t="shared" si="294"/>
        <v>0</v>
      </c>
      <c r="AF63" s="73">
        <f t="shared" si="294"/>
        <v>0</v>
      </c>
      <c r="AG63" s="73">
        <f t="shared" si="294"/>
        <v>0</v>
      </c>
      <c r="AH63" s="174"/>
      <c r="AI63" s="73">
        <f t="shared" ref="AI63:AN63" si="295">SUM(B63,O63,AV63,BB63)</f>
        <v>0</v>
      </c>
      <c r="AJ63" s="73">
        <f t="shared" si="295"/>
        <v>0</v>
      </c>
      <c r="AK63" s="73">
        <f t="shared" si="295"/>
        <v>0</v>
      </c>
      <c r="AL63" s="73">
        <f t="shared" si="295"/>
        <v>0</v>
      </c>
      <c r="AM63" s="73">
        <f t="shared" si="295"/>
        <v>0</v>
      </c>
      <c r="AN63" s="73">
        <f t="shared" si="295"/>
        <v>0</v>
      </c>
      <c r="AO63" s="73">
        <f t="shared" ref="AO63:AT63" si="296">SUM(H63,U63,AV$4,BB$4)</f>
        <v>0</v>
      </c>
      <c r="AP63" s="73">
        <f t="shared" si="296"/>
        <v>0</v>
      </c>
      <c r="AQ63" s="73">
        <f t="shared" si="296"/>
        <v>0</v>
      </c>
      <c r="AR63" s="73">
        <f t="shared" si="296"/>
        <v>0</v>
      </c>
      <c r="AS63" s="73">
        <f t="shared" si="296"/>
        <v>0</v>
      </c>
      <c r="AT63" s="73">
        <f t="shared" si="296"/>
        <v>0</v>
      </c>
      <c r="AU63" s="174"/>
      <c r="AV63" s="73">
        <f>CT!T90</f>
      </c>
      <c r="AW63" s="73">
        <f>CT!U90</f>
      </c>
      <c r="AX63" s="73">
        <f>CT!V90</f>
      </c>
      <c r="AY63" s="73">
        <f>CT!W90</f>
      </c>
      <c r="AZ63" s="73">
        <f>CT!X90</f>
      </c>
      <c r="BA63" s="73">
        <f>CT!Y90</f>
      </c>
      <c r="BB63" s="73">
        <f>Attn_Assign!U90</f>
      </c>
      <c r="BC63" s="73">
        <f>Attn_Assign!V90</f>
      </c>
      <c r="BD63" s="73">
        <f>Attn_Assign!W90</f>
      </c>
      <c r="BE63" s="73">
        <f>Attn_Assign!X90</f>
      </c>
      <c r="BF63" s="73">
        <f>Attn_Assign!Y90</f>
      </c>
      <c r="BG63" s="73">
        <f>Attn_Assign!Z90</f>
      </c>
      <c r="BH63" s="4"/>
      <c r="BI63" s="73">
        <f>Attn_Assign!B90</f>
      </c>
      <c r="BJ63" s="73">
        <f t="shared" si="5"/>
        <v>0</v>
      </c>
      <c r="BK63" s="73" t="str">
        <f t="shared" si="6"/>
        <v>F</v>
      </c>
      <c r="BL63" s="4"/>
      <c r="BM63" s="4"/>
      <c r="BN63" s="4"/>
      <c r="BO63" s="174"/>
      <c r="BP63" s="73">
        <f>SUM(AI63,LabActivity!AD90)</f>
        <v>0</v>
      </c>
      <c r="BQ63" s="73">
        <f>SUM(AJ63,LabActivity!AE90)</f>
        <v>0</v>
      </c>
      <c r="BR63" s="73">
        <f>SUM(AK63,LabActivity!AF90)</f>
        <v>0</v>
      </c>
      <c r="BS63" s="73">
        <f>SUM(AL63,LabActivity!AG90)</f>
        <v>0</v>
      </c>
      <c r="BT63" s="73">
        <f>SUM(AM63,LabActivity!AH90)</f>
        <v>0</v>
      </c>
      <c r="BU63" s="73">
        <f>SUM(AN63,LabActivity!AI90)</f>
        <v>0</v>
      </c>
      <c r="BV63" s="73">
        <f t="shared" ref="BV63:CA63" si="297">SUM(AO63,BV$4)</f>
        <v>0</v>
      </c>
      <c r="BW63" s="73">
        <f t="shared" si="297"/>
        <v>0</v>
      </c>
      <c r="BX63" s="73">
        <f t="shared" si="297"/>
        <v>0</v>
      </c>
      <c r="BY63" s="73">
        <f t="shared" si="297"/>
        <v>0</v>
      </c>
      <c r="BZ63" s="73">
        <f t="shared" si="297"/>
        <v>0</v>
      </c>
      <c r="CA63" s="73">
        <f t="shared" si="297"/>
        <v>0</v>
      </c>
      <c r="CB63" s="174"/>
      <c r="CC63" s="73">
        <f t="shared" ref="CC63:CH63" si="298">IFERROR( BP63/BV63,0)</f>
        <v>0</v>
      </c>
      <c r="CD63" s="73">
        <f t="shared" si="298"/>
        <v>0</v>
      </c>
      <c r="CE63" s="73">
        <f t="shared" si="298"/>
        <v>0</v>
      </c>
      <c r="CF63" s="73">
        <f t="shared" si="298"/>
        <v>0</v>
      </c>
      <c r="CG63" s="73">
        <f t="shared" si="298"/>
        <v>0</v>
      </c>
      <c r="CH63" s="73">
        <f t="shared" si="298"/>
        <v>0</v>
      </c>
    </row>
    <row r="64" ht="14.25" customHeight="1" spans="1:86" x14ac:dyDescent="0.25">
      <c r="A64" s="68">
        <f>IF(ISBLANK(CT!A91),"",CT!A91)</f>
      </c>
      <c r="B64" s="73">
        <f>SectionA!V76</f>
      </c>
      <c r="C64" s="73">
        <f>SectionA!W76</f>
      </c>
      <c r="D64" s="73">
        <f>SectionA!X76</f>
      </c>
      <c r="E64" s="73">
        <f>SectionA!Y76</f>
      </c>
      <c r="F64" s="73">
        <f>SectionA!Z76</f>
      </c>
      <c r="G64" s="73">
        <f>SectionA!AA76</f>
      </c>
      <c r="H64" s="73">
        <f>SectionA!AJ76</f>
      </c>
      <c r="I64" s="73">
        <f>SectionA!AK76</f>
      </c>
      <c r="J64" s="73">
        <f>SectionA!AL76</f>
      </c>
      <c r="K64" s="73">
        <f>SectionA!AM76</f>
      </c>
      <c r="L64" s="73">
        <f>SectionA!AN76</f>
      </c>
      <c r="M64" s="73">
        <f>SectionA!AO76</f>
      </c>
      <c r="N64" s="174"/>
      <c r="O64" s="73">
        <f>SectionB!V76</f>
      </c>
      <c r="P64" s="73">
        <f>SectionB!W76</f>
      </c>
      <c r="Q64" s="73">
        <f>SectionB!X76</f>
      </c>
      <c r="R64" s="73">
        <f>SectionB!Y76</f>
      </c>
      <c r="S64" s="73">
        <f>SectionB!Z76</f>
      </c>
      <c r="T64" s="73">
        <f>SectionB!AA76</f>
      </c>
      <c r="U64" s="73">
        <f>SectionB!AJ76</f>
      </c>
      <c r="V64" s="73">
        <f>SectionB!AK76</f>
      </c>
      <c r="W64" s="73">
        <f>SectionB!AL76</f>
      </c>
      <c r="X64" s="73">
        <f>SectionB!AM76</f>
      </c>
      <c r="Y64" s="73">
        <f>SectionB!AN76</f>
      </c>
      <c r="Z64" s="73">
        <f>SectionB!AO76</f>
      </c>
      <c r="AA64" s="174"/>
      <c r="AB64" s="73">
        <f t="shared" ref="AB64:AG64" si="299">IF(AO64=0, 0,  AI64/AO64)</f>
        <v>0</v>
      </c>
      <c r="AC64" s="73">
        <f t="shared" si="299"/>
        <v>0</v>
      </c>
      <c r="AD64" s="73">
        <f t="shared" si="299"/>
        <v>0</v>
      </c>
      <c r="AE64" s="73">
        <f t="shared" si="299"/>
        <v>0</v>
      </c>
      <c r="AF64" s="73">
        <f t="shared" si="299"/>
        <v>0</v>
      </c>
      <c r="AG64" s="73">
        <f t="shared" si="299"/>
        <v>0</v>
      </c>
      <c r="AH64" s="174"/>
      <c r="AI64" s="73">
        <f t="shared" ref="AI64:AN64" si="300">SUM(B64,O64,AV64,BB64)</f>
        <v>0</v>
      </c>
      <c r="AJ64" s="73">
        <f t="shared" si="300"/>
        <v>0</v>
      </c>
      <c r="AK64" s="73">
        <f t="shared" si="300"/>
        <v>0</v>
      </c>
      <c r="AL64" s="73">
        <f t="shared" si="300"/>
        <v>0</v>
      </c>
      <c r="AM64" s="73">
        <f t="shared" si="300"/>
        <v>0</v>
      </c>
      <c r="AN64" s="73">
        <f t="shared" si="300"/>
        <v>0</v>
      </c>
      <c r="AO64" s="73">
        <f t="shared" ref="AO64:AT64" si="301">SUM(H64,U64,AV$4,BB$4)</f>
        <v>0</v>
      </c>
      <c r="AP64" s="73">
        <f t="shared" si="301"/>
        <v>0</v>
      </c>
      <c r="AQ64" s="73">
        <f t="shared" si="301"/>
        <v>0</v>
      </c>
      <c r="AR64" s="73">
        <f t="shared" si="301"/>
        <v>0</v>
      </c>
      <c r="AS64" s="73">
        <f t="shared" si="301"/>
        <v>0</v>
      </c>
      <c r="AT64" s="73">
        <f t="shared" si="301"/>
        <v>0</v>
      </c>
      <c r="AU64" s="174"/>
      <c r="AV64" s="73">
        <f>CT!T91</f>
      </c>
      <c r="AW64" s="73">
        <f>CT!U91</f>
      </c>
      <c r="AX64" s="73">
        <f>CT!V91</f>
      </c>
      <c r="AY64" s="73">
        <f>CT!W91</f>
      </c>
      <c r="AZ64" s="73">
        <f>CT!X91</f>
      </c>
      <c r="BA64" s="73">
        <f>CT!Y91</f>
      </c>
      <c r="BB64" s="73">
        <f>Attn_Assign!U91</f>
      </c>
      <c r="BC64" s="73">
        <f>Attn_Assign!V91</f>
      </c>
      <c r="BD64" s="73">
        <f>Attn_Assign!W91</f>
      </c>
      <c r="BE64" s="73">
        <f>Attn_Assign!X91</f>
      </c>
      <c r="BF64" s="73">
        <f>Attn_Assign!Y91</f>
      </c>
      <c r="BG64" s="73">
        <f>Attn_Assign!Z91</f>
      </c>
      <c r="BH64" s="4"/>
      <c r="BI64" s="73">
        <f>Attn_Assign!B91</f>
      </c>
      <c r="BJ64" s="73">
        <f t="shared" si="5"/>
        <v>0</v>
      </c>
      <c r="BK64" s="73" t="str">
        <f t="shared" si="6"/>
        <v>F</v>
      </c>
      <c r="BL64" s="4"/>
      <c r="BM64" s="4"/>
      <c r="BN64" s="4"/>
      <c r="BO64" s="174"/>
      <c r="BP64" s="73">
        <f>SUM(AI64,LabActivity!AD91)</f>
        <v>0</v>
      </c>
      <c r="BQ64" s="73">
        <f>SUM(AJ64,LabActivity!AE91)</f>
        <v>0</v>
      </c>
      <c r="BR64" s="73">
        <f>SUM(AK64,LabActivity!AF91)</f>
        <v>0</v>
      </c>
      <c r="BS64" s="73">
        <f>SUM(AL64,LabActivity!AG91)</f>
        <v>0</v>
      </c>
      <c r="BT64" s="73">
        <f>SUM(AM64,LabActivity!AH91)</f>
        <v>0</v>
      </c>
      <c r="BU64" s="73">
        <f>SUM(AN64,LabActivity!AI91)</f>
        <v>0</v>
      </c>
      <c r="BV64" s="73">
        <f t="shared" ref="BV64:CA64" si="302">SUM(AO64,BV$4)</f>
        <v>0</v>
      </c>
      <c r="BW64" s="73">
        <f t="shared" si="302"/>
        <v>0</v>
      </c>
      <c r="BX64" s="73">
        <f t="shared" si="302"/>
        <v>0</v>
      </c>
      <c r="BY64" s="73">
        <f t="shared" si="302"/>
        <v>0</v>
      </c>
      <c r="BZ64" s="73">
        <f t="shared" si="302"/>
        <v>0</v>
      </c>
      <c r="CA64" s="73">
        <f t="shared" si="302"/>
        <v>0</v>
      </c>
      <c r="CB64" s="174"/>
      <c r="CC64" s="73">
        <f t="shared" ref="CC64:CH64" si="303">IFERROR( BP64/BV64,0)</f>
        <v>0</v>
      </c>
      <c r="CD64" s="73">
        <f t="shared" si="303"/>
        <v>0</v>
      </c>
      <c r="CE64" s="73">
        <f t="shared" si="303"/>
        <v>0</v>
      </c>
      <c r="CF64" s="73">
        <f t="shared" si="303"/>
        <v>0</v>
      </c>
      <c r="CG64" s="73">
        <f t="shared" si="303"/>
        <v>0</v>
      </c>
      <c r="CH64" s="73">
        <f t="shared" si="303"/>
        <v>0</v>
      </c>
    </row>
    <row r="65" ht="14.25" customHeight="1" spans="1:86" x14ac:dyDescent="0.25">
      <c r="A65" s="68">
        <f>IF(ISBLANK(CT!A92),"",CT!A92)</f>
      </c>
      <c r="B65" s="73">
        <f>SectionA!V77</f>
      </c>
      <c r="C65" s="73">
        <f>SectionA!W77</f>
      </c>
      <c r="D65" s="73">
        <f>SectionA!X77</f>
      </c>
      <c r="E65" s="73">
        <f>SectionA!Y77</f>
      </c>
      <c r="F65" s="73">
        <f>SectionA!Z77</f>
      </c>
      <c r="G65" s="73">
        <f>SectionA!AA77</f>
      </c>
      <c r="H65" s="73">
        <f>SectionA!AJ77</f>
      </c>
      <c r="I65" s="73">
        <f>SectionA!AK77</f>
      </c>
      <c r="J65" s="73">
        <f>SectionA!AL77</f>
      </c>
      <c r="K65" s="73">
        <f>SectionA!AM77</f>
      </c>
      <c r="L65" s="73">
        <f>SectionA!AN77</f>
      </c>
      <c r="M65" s="73">
        <f>SectionA!AO77</f>
      </c>
      <c r="N65" s="194"/>
      <c r="O65" s="73">
        <f>SectionB!V77</f>
      </c>
      <c r="P65" s="73">
        <f>SectionB!W77</f>
      </c>
      <c r="Q65" s="73">
        <f>SectionB!X77</f>
      </c>
      <c r="R65" s="73">
        <f>SectionB!Y77</f>
      </c>
      <c r="S65" s="73">
        <f>SectionB!Z77</f>
      </c>
      <c r="T65" s="73">
        <f>SectionB!AA77</f>
      </c>
      <c r="U65" s="73">
        <f>SectionB!AJ77</f>
      </c>
      <c r="V65" s="73">
        <f>SectionB!AK77</f>
      </c>
      <c r="W65" s="73">
        <f>SectionB!AL77</f>
      </c>
      <c r="X65" s="73">
        <f>SectionB!AM77</f>
      </c>
      <c r="Y65" s="73">
        <f>SectionB!AN77</f>
      </c>
      <c r="Z65" s="73">
        <f>SectionB!AO77</f>
      </c>
      <c r="AA65" s="194"/>
      <c r="AB65" s="73">
        <f t="shared" ref="AB65:AG65" si="304">IF(AO65=0, 0,  AI65/AO65)</f>
        <v>0</v>
      </c>
      <c r="AC65" s="73">
        <f t="shared" si="304"/>
        <v>0</v>
      </c>
      <c r="AD65" s="73">
        <f t="shared" si="304"/>
        <v>0</v>
      </c>
      <c r="AE65" s="73">
        <f t="shared" si="304"/>
        <v>0</v>
      </c>
      <c r="AF65" s="73">
        <f t="shared" si="304"/>
        <v>0</v>
      </c>
      <c r="AG65" s="73">
        <f t="shared" si="304"/>
        <v>0</v>
      </c>
      <c r="AH65" s="174"/>
      <c r="AI65" s="73">
        <f t="shared" ref="AI65:AN65" si="305">SUM(B65,O65,AV65,BB65)</f>
        <v>0</v>
      </c>
      <c r="AJ65" s="73">
        <f t="shared" si="305"/>
        <v>0</v>
      </c>
      <c r="AK65" s="73">
        <f t="shared" si="305"/>
        <v>0</v>
      </c>
      <c r="AL65" s="73">
        <f t="shared" si="305"/>
        <v>0</v>
      </c>
      <c r="AM65" s="73">
        <f t="shared" si="305"/>
        <v>0</v>
      </c>
      <c r="AN65" s="73">
        <f t="shared" si="305"/>
        <v>0</v>
      </c>
      <c r="AO65" s="73">
        <f t="shared" ref="AO65:AT65" si="306">SUM(H65,U65,AV$4,BB$4)</f>
        <v>0</v>
      </c>
      <c r="AP65" s="73">
        <f t="shared" si="306"/>
        <v>0</v>
      </c>
      <c r="AQ65" s="73">
        <f t="shared" si="306"/>
        <v>0</v>
      </c>
      <c r="AR65" s="73">
        <f t="shared" si="306"/>
        <v>0</v>
      </c>
      <c r="AS65" s="73">
        <f t="shared" si="306"/>
        <v>0</v>
      </c>
      <c r="AT65" s="73">
        <f t="shared" si="306"/>
        <v>0</v>
      </c>
      <c r="AU65" s="174"/>
      <c r="AV65" s="73">
        <f>CT!T92</f>
      </c>
      <c r="AW65" s="73">
        <f>CT!U92</f>
      </c>
      <c r="AX65" s="73">
        <f>CT!V92</f>
      </c>
      <c r="AY65" s="73">
        <f>CT!W92</f>
      </c>
      <c r="AZ65" s="73">
        <f>CT!X92</f>
      </c>
      <c r="BA65" s="73">
        <f>CT!Y92</f>
      </c>
      <c r="BB65" s="73">
        <f>Attn_Assign!U92</f>
      </c>
      <c r="BC65" s="73">
        <f>Attn_Assign!V92</f>
      </c>
      <c r="BD65" s="73">
        <f>Attn_Assign!W92</f>
      </c>
      <c r="BE65" s="73">
        <f>Attn_Assign!X92</f>
      </c>
      <c r="BF65" s="73">
        <f>Attn_Assign!Y92</f>
      </c>
      <c r="BG65" s="73">
        <f>Attn_Assign!Z92</f>
      </c>
      <c r="BH65" s="4"/>
      <c r="BI65" s="73">
        <f>Attn_Assign!B92</f>
      </c>
      <c r="BJ65" s="73">
        <f t="shared" si="5"/>
        <v>0</v>
      </c>
      <c r="BK65" s="73" t="str">
        <f t="shared" si="6"/>
        <v>F</v>
      </c>
      <c r="BL65" s="4"/>
      <c r="BM65" s="4"/>
      <c r="BN65" s="4"/>
      <c r="BO65" s="174"/>
      <c r="BP65" s="73">
        <f>SUM(AI65,LabActivity!AD92)</f>
        <v>0</v>
      </c>
      <c r="BQ65" s="73">
        <f>SUM(AJ65,LabActivity!AE92)</f>
        <v>0</v>
      </c>
      <c r="BR65" s="73">
        <f>SUM(AK65,LabActivity!AF92)</f>
        <v>0</v>
      </c>
      <c r="BS65" s="73">
        <f>SUM(AL65,LabActivity!AG92)</f>
        <v>0</v>
      </c>
      <c r="BT65" s="73">
        <f>SUM(AM65,LabActivity!AH92)</f>
        <v>0</v>
      </c>
      <c r="BU65" s="73">
        <f>SUM(AN65,LabActivity!AI92)</f>
        <v>0</v>
      </c>
      <c r="BV65" s="73">
        <f t="shared" ref="BV65:CA65" si="307">SUM(AO65,BV$4)</f>
        <v>0</v>
      </c>
      <c r="BW65" s="73">
        <f t="shared" si="307"/>
        <v>0</v>
      </c>
      <c r="BX65" s="73">
        <f t="shared" si="307"/>
        <v>0</v>
      </c>
      <c r="BY65" s="73">
        <f t="shared" si="307"/>
        <v>0</v>
      </c>
      <c r="BZ65" s="73">
        <f t="shared" si="307"/>
        <v>0</v>
      </c>
      <c r="CA65" s="73">
        <f t="shared" si="307"/>
        <v>0</v>
      </c>
      <c r="CB65" s="194"/>
      <c r="CC65" s="73">
        <f t="shared" ref="CC65:CH65" si="308">IFERROR( BP65/BV65,0)</f>
        <v>0</v>
      </c>
      <c r="CD65" s="73">
        <f t="shared" si="308"/>
        <v>0</v>
      </c>
      <c r="CE65" s="73">
        <f t="shared" si="308"/>
        <v>0</v>
      </c>
      <c r="CF65" s="73">
        <f t="shared" si="308"/>
        <v>0</v>
      </c>
      <c r="CG65" s="73">
        <f t="shared" si="308"/>
        <v>0</v>
      </c>
      <c r="CH65" s="73">
        <f t="shared" si="308"/>
        <v>0</v>
      </c>
    </row>
    <row r="66" ht="14.25" customHeight="1" spans="1:86" x14ac:dyDescent="0.25">
      <c r="A66" s="68">
        <f>IF(ISBLANK(CT!A93),"",CT!A93)</f>
      </c>
      <c r="B66" s="73">
        <f>SectionA!V78</f>
      </c>
      <c r="C66" s="73">
        <f>SectionA!W78</f>
      </c>
      <c r="D66" s="73">
        <f>SectionA!X78</f>
      </c>
      <c r="E66" s="73">
        <f>SectionA!Y78</f>
      </c>
      <c r="F66" s="73">
        <f>SectionA!Z78</f>
      </c>
      <c r="G66" s="73">
        <f>SectionA!AA78</f>
      </c>
      <c r="H66" s="73">
        <f>SectionA!AJ78</f>
      </c>
      <c r="I66" s="73">
        <f>SectionA!AK78</f>
      </c>
      <c r="J66" s="73">
        <f>SectionA!AL78</f>
      </c>
      <c r="K66" s="73">
        <f>SectionA!AM78</f>
      </c>
      <c r="L66" s="73">
        <f>SectionA!AN78</f>
      </c>
      <c r="M66" s="73">
        <f>SectionA!AO78</f>
      </c>
      <c r="N66" s="194"/>
      <c r="O66" s="73">
        <f>SectionB!V78</f>
      </c>
      <c r="P66" s="73">
        <f>SectionB!W78</f>
      </c>
      <c r="Q66" s="73">
        <f>SectionB!X78</f>
      </c>
      <c r="R66" s="73">
        <f>SectionB!Y78</f>
      </c>
      <c r="S66" s="73">
        <f>SectionB!Z78</f>
      </c>
      <c r="T66" s="73">
        <f>SectionB!AA78</f>
      </c>
      <c r="U66" s="73">
        <f>SectionB!AJ78</f>
      </c>
      <c r="V66" s="73">
        <f>SectionB!AK78</f>
      </c>
      <c r="W66" s="73">
        <f>SectionB!AL78</f>
      </c>
      <c r="X66" s="73">
        <f>SectionB!AM78</f>
      </c>
      <c r="Y66" s="73">
        <f>SectionB!AN78</f>
      </c>
      <c r="Z66" s="73">
        <f>SectionB!AO78</f>
      </c>
      <c r="AA66" s="194"/>
      <c r="AB66" s="73">
        <f t="shared" ref="AB66:AG66" si="309">IF(AO66=0, 0,  AI66/AO66)</f>
        <v>0</v>
      </c>
      <c r="AC66" s="73">
        <f t="shared" si="309"/>
        <v>0</v>
      </c>
      <c r="AD66" s="73">
        <f t="shared" si="309"/>
        <v>0</v>
      </c>
      <c r="AE66" s="73">
        <f t="shared" si="309"/>
        <v>0</v>
      </c>
      <c r="AF66" s="73">
        <f t="shared" si="309"/>
        <v>0</v>
      </c>
      <c r="AG66" s="73">
        <f t="shared" si="309"/>
        <v>0</v>
      </c>
      <c r="AH66" s="174"/>
      <c r="AI66" s="73">
        <f t="shared" ref="AI66:AN66" si="310">SUM(B66,O66,AV66,BB66)</f>
        <v>0</v>
      </c>
      <c r="AJ66" s="73">
        <f t="shared" si="310"/>
        <v>0</v>
      </c>
      <c r="AK66" s="73">
        <f t="shared" si="310"/>
        <v>0</v>
      </c>
      <c r="AL66" s="73">
        <f t="shared" si="310"/>
        <v>0</v>
      </c>
      <c r="AM66" s="73">
        <f t="shared" si="310"/>
        <v>0</v>
      </c>
      <c r="AN66" s="73">
        <f t="shared" si="310"/>
        <v>0</v>
      </c>
      <c r="AO66" s="73">
        <f t="shared" ref="AO66:AT66" si="311">SUM(H66,U66,AV$4,BB$4)</f>
        <v>0</v>
      </c>
      <c r="AP66" s="73">
        <f t="shared" si="311"/>
        <v>0</v>
      </c>
      <c r="AQ66" s="73">
        <f t="shared" si="311"/>
        <v>0</v>
      </c>
      <c r="AR66" s="73">
        <f t="shared" si="311"/>
        <v>0</v>
      </c>
      <c r="AS66" s="73">
        <f t="shared" si="311"/>
        <v>0</v>
      </c>
      <c r="AT66" s="73">
        <f t="shared" si="311"/>
        <v>0</v>
      </c>
      <c r="AU66" s="174"/>
      <c r="AV66" s="73">
        <f>CT!T93</f>
      </c>
      <c r="AW66" s="73">
        <f>CT!U93</f>
      </c>
      <c r="AX66" s="73">
        <f>CT!V93</f>
      </c>
      <c r="AY66" s="73">
        <f>CT!W93</f>
      </c>
      <c r="AZ66" s="73">
        <f>CT!X93</f>
      </c>
      <c r="BA66" s="73">
        <f>CT!Y93</f>
      </c>
      <c r="BB66" s="73">
        <f>Attn_Assign!U93</f>
      </c>
      <c r="BC66" s="73">
        <f>Attn_Assign!V93</f>
      </c>
      <c r="BD66" s="73">
        <f>Attn_Assign!W93</f>
      </c>
      <c r="BE66" s="73">
        <f>Attn_Assign!X93</f>
      </c>
      <c r="BF66" s="73">
        <f>Attn_Assign!Y93</f>
      </c>
      <c r="BG66" s="73">
        <f>Attn_Assign!Z93</f>
      </c>
      <c r="BH66" s="4"/>
      <c r="BI66" s="73">
        <f>Attn_Assign!B93</f>
      </c>
      <c r="BJ66" s="73">
        <f t="shared" si="5"/>
        <v>0</v>
      </c>
      <c r="BK66" s="73" t="str">
        <f t="shared" si="6"/>
        <v>F</v>
      </c>
      <c r="BL66" s="4"/>
      <c r="BM66" s="4"/>
      <c r="BN66" s="4"/>
      <c r="BO66" s="174"/>
      <c r="BP66" s="73">
        <f>SUM(AI66,LabActivity!AD93)</f>
        <v>0</v>
      </c>
      <c r="BQ66" s="73">
        <f>SUM(AJ66,LabActivity!AE93)</f>
        <v>0</v>
      </c>
      <c r="BR66" s="73">
        <f>SUM(AK66,LabActivity!AF93)</f>
        <v>0</v>
      </c>
      <c r="BS66" s="73">
        <f>SUM(AL66,LabActivity!AG93)</f>
        <v>0</v>
      </c>
      <c r="BT66" s="73">
        <f>SUM(AM66,LabActivity!AH93)</f>
        <v>0</v>
      </c>
      <c r="BU66" s="73">
        <f>SUM(AN66,LabActivity!AI93)</f>
        <v>0</v>
      </c>
      <c r="BV66" s="73">
        <f t="shared" ref="BV66:CA66" si="312">SUM(AO66,BV$4)</f>
        <v>0</v>
      </c>
      <c r="BW66" s="73">
        <f t="shared" si="312"/>
        <v>0</v>
      </c>
      <c r="BX66" s="73">
        <f t="shared" si="312"/>
        <v>0</v>
      </c>
      <c r="BY66" s="73">
        <f t="shared" si="312"/>
        <v>0</v>
      </c>
      <c r="BZ66" s="73">
        <f t="shared" si="312"/>
        <v>0</v>
      </c>
      <c r="CA66" s="73">
        <f t="shared" si="312"/>
        <v>0</v>
      </c>
      <c r="CB66" s="194"/>
      <c r="CC66" s="73">
        <f t="shared" ref="CC66:CH66" si="313">IFERROR( BP66/BV66,0)</f>
        <v>0</v>
      </c>
      <c r="CD66" s="73">
        <f t="shared" si="313"/>
        <v>0</v>
      </c>
      <c r="CE66" s="73">
        <f t="shared" si="313"/>
        <v>0</v>
      </c>
      <c r="CF66" s="73">
        <f t="shared" si="313"/>
        <v>0</v>
      </c>
      <c r="CG66" s="73">
        <f t="shared" si="313"/>
        <v>0</v>
      </c>
      <c r="CH66" s="73">
        <f t="shared" si="313"/>
        <v>0</v>
      </c>
    </row>
    <row r="67" ht="14.25" customHeight="1" spans="1:86" x14ac:dyDescent="0.25">
      <c r="A67" s="68">
        <f>IF(ISBLANK(CT!A94),"",CT!A94)</f>
      </c>
      <c r="B67" s="73">
        <f>SectionA!V79</f>
      </c>
      <c r="C67" s="73">
        <f>SectionA!W79</f>
      </c>
      <c r="D67" s="73">
        <f>SectionA!X79</f>
      </c>
      <c r="E67" s="73">
        <f>SectionA!Y79</f>
      </c>
      <c r="F67" s="73">
        <f>SectionA!Z79</f>
      </c>
      <c r="G67" s="73">
        <f>SectionA!AA79</f>
      </c>
      <c r="H67" s="73">
        <f>SectionA!AJ79</f>
      </c>
      <c r="I67" s="73">
        <f>SectionA!AK79</f>
      </c>
      <c r="J67" s="73">
        <f>SectionA!AL79</f>
      </c>
      <c r="K67" s="73">
        <f>SectionA!AM79</f>
      </c>
      <c r="L67" s="73">
        <f>SectionA!AN79</f>
      </c>
      <c r="M67" s="73">
        <f>SectionA!AO79</f>
      </c>
      <c r="N67" s="194"/>
      <c r="O67" s="73">
        <f>SectionB!V79</f>
      </c>
      <c r="P67" s="73">
        <f>SectionB!W79</f>
      </c>
      <c r="Q67" s="73">
        <f>SectionB!X79</f>
      </c>
      <c r="R67" s="73">
        <f>SectionB!Y79</f>
      </c>
      <c r="S67" s="73">
        <f>SectionB!Z79</f>
      </c>
      <c r="T67" s="73">
        <f>SectionB!AA79</f>
      </c>
      <c r="U67" s="73">
        <f>SectionB!AJ79</f>
      </c>
      <c r="V67" s="73">
        <f>SectionB!AK79</f>
      </c>
      <c r="W67" s="73">
        <f>SectionB!AL79</f>
      </c>
      <c r="X67" s="73">
        <f>SectionB!AM79</f>
      </c>
      <c r="Y67" s="73">
        <f>SectionB!AN79</f>
      </c>
      <c r="Z67" s="73">
        <f>SectionB!AO79</f>
      </c>
      <c r="AA67" s="194"/>
      <c r="AB67" s="73">
        <f t="shared" ref="AB67:AG67" si="314">IF(AO67=0, 0,  AI67/AO67)</f>
        <v>0</v>
      </c>
      <c r="AC67" s="73">
        <f t="shared" si="314"/>
        <v>0</v>
      </c>
      <c r="AD67" s="73">
        <f t="shared" si="314"/>
        <v>0</v>
      </c>
      <c r="AE67" s="73">
        <f t="shared" si="314"/>
        <v>0</v>
      </c>
      <c r="AF67" s="73">
        <f t="shared" si="314"/>
        <v>0</v>
      </c>
      <c r="AG67" s="73">
        <f t="shared" si="314"/>
        <v>0</v>
      </c>
      <c r="AH67" s="174"/>
      <c r="AI67" s="73">
        <f t="shared" ref="AI67:AN67" si="315">SUM(B67,O67,AV67,BB67)</f>
        <v>0</v>
      </c>
      <c r="AJ67" s="73">
        <f t="shared" si="315"/>
        <v>0</v>
      </c>
      <c r="AK67" s="73">
        <f t="shared" si="315"/>
        <v>0</v>
      </c>
      <c r="AL67" s="73">
        <f t="shared" si="315"/>
        <v>0</v>
      </c>
      <c r="AM67" s="73">
        <f t="shared" si="315"/>
        <v>0</v>
      </c>
      <c r="AN67" s="73">
        <f t="shared" si="315"/>
        <v>0</v>
      </c>
      <c r="AO67" s="73">
        <f t="shared" ref="AO67:AT67" si="316">SUM(H67,U67,AV$4,BB$4)</f>
        <v>0</v>
      </c>
      <c r="AP67" s="73">
        <f t="shared" si="316"/>
        <v>0</v>
      </c>
      <c r="AQ67" s="73">
        <f t="shared" si="316"/>
        <v>0</v>
      </c>
      <c r="AR67" s="73">
        <f t="shared" si="316"/>
        <v>0</v>
      </c>
      <c r="AS67" s="73">
        <f t="shared" si="316"/>
        <v>0</v>
      </c>
      <c r="AT67" s="73">
        <f t="shared" si="316"/>
        <v>0</v>
      </c>
      <c r="AU67" s="174"/>
      <c r="AV67" s="73">
        <f>CT!T94</f>
      </c>
      <c r="AW67" s="73">
        <f>CT!U94</f>
      </c>
      <c r="AX67" s="73">
        <f>CT!V94</f>
      </c>
      <c r="AY67" s="73">
        <f>CT!W94</f>
      </c>
      <c r="AZ67" s="73">
        <f>CT!X94</f>
      </c>
      <c r="BA67" s="73">
        <f>CT!Y94</f>
      </c>
      <c r="BB67" s="73">
        <f>Attn_Assign!U94</f>
      </c>
      <c r="BC67" s="73">
        <f>Attn_Assign!V94</f>
      </c>
      <c r="BD67" s="73">
        <f>Attn_Assign!W94</f>
      </c>
      <c r="BE67" s="73">
        <f>Attn_Assign!X94</f>
      </c>
      <c r="BF67" s="73">
        <f>Attn_Assign!Y94</f>
      </c>
      <c r="BG67" s="73">
        <f>Attn_Assign!Z94</f>
      </c>
      <c r="BH67" s="4"/>
      <c r="BI67" s="73">
        <f>Attn_Assign!B94</f>
      </c>
      <c r="BJ67" s="73">
        <f t="shared" si="5"/>
        <v>0</v>
      </c>
      <c r="BK67" s="73" t="str">
        <f t="shared" si="6"/>
        <v>F</v>
      </c>
      <c r="BL67" s="4"/>
      <c r="BM67" s="4"/>
      <c r="BN67" s="4"/>
      <c r="BO67" s="174"/>
      <c r="BP67" s="73">
        <f>SUM(AI67,LabActivity!AD94)</f>
        <v>0</v>
      </c>
      <c r="BQ67" s="73">
        <f>SUM(AJ67,LabActivity!AE94)</f>
        <v>0</v>
      </c>
      <c r="BR67" s="73">
        <f>SUM(AK67,LabActivity!AF94)</f>
        <v>0</v>
      </c>
      <c r="BS67" s="73">
        <f>SUM(AL67,LabActivity!AG94)</f>
        <v>0</v>
      </c>
      <c r="BT67" s="73">
        <f>SUM(AM67,LabActivity!AH94)</f>
        <v>0</v>
      </c>
      <c r="BU67" s="73">
        <f>SUM(AN67,LabActivity!AI94)</f>
        <v>0</v>
      </c>
      <c r="BV67" s="73">
        <f t="shared" ref="BV67:CA67" si="317">SUM(AO67,BV$4)</f>
        <v>0</v>
      </c>
      <c r="BW67" s="73">
        <f t="shared" si="317"/>
        <v>0</v>
      </c>
      <c r="BX67" s="73">
        <f t="shared" si="317"/>
        <v>0</v>
      </c>
      <c r="BY67" s="73">
        <f t="shared" si="317"/>
        <v>0</v>
      </c>
      <c r="BZ67" s="73">
        <f t="shared" si="317"/>
        <v>0</v>
      </c>
      <c r="CA67" s="73">
        <f t="shared" si="317"/>
        <v>0</v>
      </c>
      <c r="CB67" s="194"/>
      <c r="CC67" s="73">
        <f t="shared" ref="CC67:CH67" si="318">IFERROR( BP67/BV67,0)</f>
        <v>0</v>
      </c>
      <c r="CD67" s="73">
        <f t="shared" si="318"/>
        <v>0</v>
      </c>
      <c r="CE67" s="73">
        <f t="shared" si="318"/>
        <v>0</v>
      </c>
      <c r="CF67" s="73">
        <f t="shared" si="318"/>
        <v>0</v>
      </c>
      <c r="CG67" s="73">
        <f t="shared" si="318"/>
        <v>0</v>
      </c>
      <c r="CH67" s="73">
        <f t="shared" si="318"/>
        <v>0</v>
      </c>
    </row>
    <row r="68" ht="14.25" customHeight="1" spans="1:86" x14ac:dyDescent="0.25">
      <c r="A68" s="68">
        <f>IF(ISBLANK(CT!A95),"",CT!A95)</f>
      </c>
      <c r="B68" s="73">
        <f>SectionA!V80</f>
      </c>
      <c r="C68" s="73">
        <f>SectionA!W80</f>
      </c>
      <c r="D68" s="73">
        <f>SectionA!X80</f>
      </c>
      <c r="E68" s="73">
        <f>SectionA!Y80</f>
      </c>
      <c r="F68" s="73">
        <f>SectionA!Z80</f>
      </c>
      <c r="G68" s="73">
        <f>SectionA!AA80</f>
      </c>
      <c r="H68" s="73">
        <f>SectionA!AJ80</f>
      </c>
      <c r="I68" s="73">
        <f>SectionA!AK80</f>
      </c>
      <c r="J68" s="73">
        <f>SectionA!AL80</f>
      </c>
      <c r="K68" s="73">
        <f>SectionA!AM80</f>
      </c>
      <c r="L68" s="73">
        <f>SectionA!AN80</f>
      </c>
      <c r="M68" s="73">
        <f>SectionA!AO80</f>
      </c>
      <c r="N68" s="194"/>
      <c r="O68" s="73">
        <f>SectionB!V80</f>
      </c>
      <c r="P68" s="73">
        <f>SectionB!W80</f>
      </c>
      <c r="Q68" s="73">
        <f>SectionB!X80</f>
      </c>
      <c r="R68" s="73">
        <f>SectionB!Y80</f>
      </c>
      <c r="S68" s="73">
        <f>SectionB!Z80</f>
      </c>
      <c r="T68" s="73">
        <f>SectionB!AA80</f>
      </c>
      <c r="U68" s="73">
        <f>SectionB!AJ80</f>
      </c>
      <c r="V68" s="73">
        <f>SectionB!AK80</f>
      </c>
      <c r="W68" s="73">
        <f>SectionB!AL80</f>
      </c>
      <c r="X68" s="73">
        <f>SectionB!AM80</f>
      </c>
      <c r="Y68" s="73">
        <f>SectionB!AN80</f>
      </c>
      <c r="Z68" s="73">
        <f>SectionB!AO80</f>
      </c>
      <c r="AA68" s="194"/>
      <c r="AB68" s="73">
        <f t="shared" ref="AB68:AG68" si="319">IF(AO68=0, 0,  AI68/AO68)</f>
        <v>0</v>
      </c>
      <c r="AC68" s="73">
        <f t="shared" si="319"/>
        <v>0</v>
      </c>
      <c r="AD68" s="73">
        <f t="shared" si="319"/>
        <v>0</v>
      </c>
      <c r="AE68" s="73">
        <f t="shared" si="319"/>
        <v>0</v>
      </c>
      <c r="AF68" s="73">
        <f t="shared" si="319"/>
        <v>0</v>
      </c>
      <c r="AG68" s="73">
        <f t="shared" si="319"/>
        <v>0</v>
      </c>
      <c r="AH68" s="174"/>
      <c r="AI68" s="73">
        <f t="shared" ref="AI68:AN68" si="320">SUM(B68,O68,AV68,BB68)</f>
        <v>0</v>
      </c>
      <c r="AJ68" s="73">
        <f t="shared" si="320"/>
        <v>0</v>
      </c>
      <c r="AK68" s="73">
        <f t="shared" si="320"/>
        <v>0</v>
      </c>
      <c r="AL68" s="73">
        <f t="shared" si="320"/>
        <v>0</v>
      </c>
      <c r="AM68" s="73">
        <f t="shared" si="320"/>
        <v>0</v>
      </c>
      <c r="AN68" s="73">
        <f t="shared" si="320"/>
        <v>0</v>
      </c>
      <c r="AO68" s="73">
        <f t="shared" ref="AO68:AT68" si="321">SUM(H68,U68,AV$4,BB$4)</f>
        <v>0</v>
      </c>
      <c r="AP68" s="73">
        <f t="shared" si="321"/>
        <v>0</v>
      </c>
      <c r="AQ68" s="73">
        <f t="shared" si="321"/>
        <v>0</v>
      </c>
      <c r="AR68" s="73">
        <f t="shared" si="321"/>
        <v>0</v>
      </c>
      <c r="AS68" s="73">
        <f t="shared" si="321"/>
        <v>0</v>
      </c>
      <c r="AT68" s="73">
        <f t="shared" si="321"/>
        <v>0</v>
      </c>
      <c r="AU68" s="174"/>
      <c r="AV68" s="73">
        <f>CT!T95</f>
      </c>
      <c r="AW68" s="73">
        <f>CT!U95</f>
      </c>
      <c r="AX68" s="73">
        <f>CT!V95</f>
      </c>
      <c r="AY68" s="73">
        <f>CT!W95</f>
      </c>
      <c r="AZ68" s="73">
        <f>CT!X95</f>
      </c>
      <c r="BA68" s="73">
        <f>CT!Y95</f>
      </c>
      <c r="BB68" s="73">
        <f>Attn_Assign!U95</f>
      </c>
      <c r="BC68" s="73">
        <f>Attn_Assign!V95</f>
      </c>
      <c r="BD68" s="73">
        <f>Attn_Assign!W95</f>
      </c>
      <c r="BE68" s="73">
        <f>Attn_Assign!X95</f>
      </c>
      <c r="BF68" s="73">
        <f>Attn_Assign!Y95</f>
      </c>
      <c r="BG68" s="73">
        <f>Attn_Assign!Z95</f>
      </c>
      <c r="BH68" s="4"/>
      <c r="BI68" s="73">
        <f>Attn_Assign!B95</f>
      </c>
      <c r="BJ68" s="73">
        <f t="shared" si="5"/>
        <v>0</v>
      </c>
      <c r="BK68" s="73" t="str">
        <f t="shared" si="6"/>
        <v>F</v>
      </c>
      <c r="BL68" s="4"/>
      <c r="BM68" s="4"/>
      <c r="BN68" s="4"/>
      <c r="BO68" s="174"/>
      <c r="BP68" s="73">
        <f>SUM(AI68,LabActivity!AD95)</f>
        <v>0</v>
      </c>
      <c r="BQ68" s="73">
        <f>SUM(AJ68,LabActivity!AE95)</f>
        <v>0</v>
      </c>
      <c r="BR68" s="73">
        <f>SUM(AK68,LabActivity!AF95)</f>
        <v>0</v>
      </c>
      <c r="BS68" s="73">
        <f>SUM(AL68,LabActivity!AG95)</f>
        <v>0</v>
      </c>
      <c r="BT68" s="73">
        <f>SUM(AM68,LabActivity!AH95)</f>
        <v>0</v>
      </c>
      <c r="BU68" s="73">
        <f>SUM(AN68,LabActivity!AI95)</f>
        <v>0</v>
      </c>
      <c r="BV68" s="73">
        <f t="shared" ref="BV68:CA68" si="322">SUM(AO68,BV$4)</f>
        <v>0</v>
      </c>
      <c r="BW68" s="73">
        <f t="shared" si="322"/>
        <v>0</v>
      </c>
      <c r="BX68" s="73">
        <f t="shared" si="322"/>
        <v>0</v>
      </c>
      <c r="BY68" s="73">
        <f t="shared" si="322"/>
        <v>0</v>
      </c>
      <c r="BZ68" s="73">
        <f t="shared" si="322"/>
        <v>0</v>
      </c>
      <c r="CA68" s="73">
        <f t="shared" si="322"/>
        <v>0</v>
      </c>
      <c r="CB68" s="194"/>
      <c r="CC68" s="73">
        <f t="shared" ref="CC68:CH68" si="323">IFERROR( BP68/BV68,0)</f>
        <v>0</v>
      </c>
      <c r="CD68" s="73">
        <f t="shared" si="323"/>
        <v>0</v>
      </c>
      <c r="CE68" s="73">
        <f t="shared" si="323"/>
        <v>0</v>
      </c>
      <c r="CF68" s="73">
        <f t="shared" si="323"/>
        <v>0</v>
      </c>
      <c r="CG68" s="73">
        <f t="shared" si="323"/>
        <v>0</v>
      </c>
      <c r="CH68" s="73">
        <f t="shared" si="323"/>
        <v>0</v>
      </c>
    </row>
    <row r="69" ht="15" customHeight="1" spans="1:86" x14ac:dyDescent="0.25">
      <c r="A69" s="68">
        <f>IF(ISBLANK(CT!A96),"",CT!A96)</f>
      </c>
      <c r="B69" s="73">
        <f>SectionA!V81</f>
      </c>
      <c r="C69" s="73">
        <f>SectionA!W81</f>
      </c>
      <c r="D69" s="73">
        <f>SectionA!X81</f>
      </c>
      <c r="E69" s="73">
        <f>SectionA!Y81</f>
      </c>
      <c r="F69" s="73">
        <f>SectionA!Z81</f>
      </c>
      <c r="G69" s="73">
        <f>SectionA!AA81</f>
      </c>
      <c r="H69" s="73">
        <f>SectionA!AJ81</f>
      </c>
      <c r="I69" s="73">
        <f>SectionA!AK81</f>
      </c>
      <c r="J69" s="73">
        <f>SectionA!AL81</f>
      </c>
      <c r="K69" s="73">
        <f>SectionA!AM81</f>
      </c>
      <c r="L69" s="73">
        <f>SectionA!AN81</f>
      </c>
      <c r="M69" s="73">
        <f>SectionA!AO81</f>
      </c>
      <c r="N69" s="194"/>
      <c r="O69" s="73">
        <f>SectionB!V81</f>
      </c>
      <c r="P69" s="73">
        <f>SectionB!W81</f>
      </c>
      <c r="Q69" s="73">
        <f>SectionB!X81</f>
      </c>
      <c r="R69" s="73">
        <f>SectionB!Y81</f>
      </c>
      <c r="S69" s="73">
        <f>SectionB!Z81</f>
      </c>
      <c r="T69" s="73">
        <f>SectionB!AA81</f>
      </c>
      <c r="U69" s="73">
        <f>SectionB!AJ81</f>
      </c>
      <c r="V69" s="73">
        <f>SectionB!AK81</f>
      </c>
      <c r="W69" s="73">
        <f>SectionB!AL81</f>
      </c>
      <c r="X69" s="73">
        <f>SectionB!AM81</f>
      </c>
      <c r="Y69" s="73">
        <f>SectionB!AN81</f>
      </c>
      <c r="Z69" s="73">
        <f>SectionB!AO81</f>
      </c>
      <c r="AA69" s="1"/>
      <c r="AB69" s="73">
        <f t="shared" ref="AB69:AG69" si="324">IF(AO69=0, 0,  AI69/AO69)</f>
        <v>0</v>
      </c>
      <c r="AC69" s="73">
        <f t="shared" si="324"/>
        <v>0</v>
      </c>
      <c r="AD69" s="73">
        <f t="shared" si="324"/>
        <v>0</v>
      </c>
      <c r="AE69" s="73">
        <f t="shared" si="324"/>
        <v>0</v>
      </c>
      <c r="AF69" s="73">
        <f t="shared" si="324"/>
        <v>0</v>
      </c>
      <c r="AG69" s="73">
        <f t="shared" si="324"/>
        <v>0</v>
      </c>
      <c r="AH69" s="174"/>
      <c r="AI69" s="73">
        <f t="shared" ref="AI69:AN69" si="325">SUM(B69,O69,AV69,BB69)</f>
        <v>0</v>
      </c>
      <c r="AJ69" s="73">
        <f t="shared" si="325"/>
        <v>0</v>
      </c>
      <c r="AK69" s="73">
        <f t="shared" si="325"/>
        <v>0</v>
      </c>
      <c r="AL69" s="73">
        <f t="shared" si="325"/>
        <v>0</v>
      </c>
      <c r="AM69" s="73">
        <f t="shared" si="325"/>
        <v>0</v>
      </c>
      <c r="AN69" s="73">
        <f t="shared" si="325"/>
        <v>0</v>
      </c>
      <c r="AO69" s="73">
        <f t="shared" ref="AO69:AT69" si="326">SUM(H69,U69,AV$4,BB$4)</f>
        <v>0</v>
      </c>
      <c r="AP69" s="73">
        <f t="shared" si="326"/>
        <v>0</v>
      </c>
      <c r="AQ69" s="73">
        <f t="shared" si="326"/>
        <v>0</v>
      </c>
      <c r="AR69" s="73">
        <f t="shared" si="326"/>
        <v>0</v>
      </c>
      <c r="AS69" s="73">
        <f t="shared" si="326"/>
        <v>0</v>
      </c>
      <c r="AT69" s="73">
        <f t="shared" si="326"/>
        <v>0</v>
      </c>
      <c r="AU69" s="174"/>
      <c r="AV69" s="73">
        <f>CT!T96</f>
      </c>
      <c r="AW69" s="73">
        <f>CT!U96</f>
      </c>
      <c r="AX69" s="73">
        <f>CT!V96</f>
      </c>
      <c r="AY69" s="73">
        <f>CT!W96</f>
      </c>
      <c r="AZ69" s="73">
        <f>CT!X96</f>
      </c>
      <c r="BA69" s="73">
        <f>CT!Y96</f>
      </c>
      <c r="BB69" s="73">
        <f>Attn_Assign!U96</f>
      </c>
      <c r="BC69" s="73">
        <f>Attn_Assign!V96</f>
      </c>
      <c r="BD69" s="73">
        <f>Attn_Assign!W96</f>
      </c>
      <c r="BE69" s="73">
        <f>Attn_Assign!X96</f>
      </c>
      <c r="BF69" s="73">
        <f>Attn_Assign!Y96</f>
      </c>
      <c r="BG69" s="73">
        <f>Attn_Assign!Z96</f>
      </c>
      <c r="BH69" s="4"/>
      <c r="BI69" s="73">
        <f>Attn_Assign!B96</f>
      </c>
      <c r="BJ69" s="73">
        <f t="shared" si="5"/>
        <v>0</v>
      </c>
      <c r="BK69" s="73" t="str">
        <f t="shared" si="6"/>
        <v>F</v>
      </c>
      <c r="BL69" s="4"/>
      <c r="BM69" s="4"/>
      <c r="BN69" s="4"/>
      <c r="BO69" s="174"/>
      <c r="BP69" s="73">
        <f>SUM(AI69,LabActivity!AD96)</f>
        <v>0</v>
      </c>
      <c r="BQ69" s="73">
        <f>SUM(AJ69,LabActivity!AE96)</f>
        <v>0</v>
      </c>
      <c r="BR69" s="73">
        <f>SUM(AK69,LabActivity!AF96)</f>
        <v>0</v>
      </c>
      <c r="BS69" s="73">
        <f>SUM(AL69,LabActivity!AG96)</f>
        <v>0</v>
      </c>
      <c r="BT69" s="73">
        <f>SUM(AM69,LabActivity!AH96)</f>
        <v>0</v>
      </c>
      <c r="BU69" s="73">
        <f>SUM(AN69,LabActivity!AI96)</f>
        <v>0</v>
      </c>
      <c r="BV69" s="73">
        <f t="shared" ref="BV69:CA69" si="327">SUM(AO69,BV$4)</f>
        <v>0</v>
      </c>
      <c r="BW69" s="73">
        <f t="shared" si="327"/>
        <v>0</v>
      </c>
      <c r="BX69" s="73">
        <f t="shared" si="327"/>
        <v>0</v>
      </c>
      <c r="BY69" s="73">
        <f t="shared" si="327"/>
        <v>0</v>
      </c>
      <c r="BZ69" s="73">
        <f t="shared" si="327"/>
        <v>0</v>
      </c>
      <c r="CA69" s="73">
        <f t="shared" si="327"/>
        <v>0</v>
      </c>
      <c r="CB69" s="1"/>
      <c r="CC69" s="73">
        <f t="shared" ref="CC69:CH69" si="328">IFERROR( BP69/BV69,0)</f>
        <v>0</v>
      </c>
      <c r="CD69" s="73">
        <f t="shared" si="328"/>
        <v>0</v>
      </c>
      <c r="CE69" s="73">
        <f t="shared" si="328"/>
        <v>0</v>
      </c>
      <c r="CF69" s="73">
        <f t="shared" si="328"/>
        <v>0</v>
      </c>
      <c r="CG69" s="73">
        <f t="shared" si="328"/>
        <v>0</v>
      </c>
      <c r="CH69" s="73">
        <f t="shared" si="328"/>
        <v>0</v>
      </c>
    </row>
    <row r="70" ht="14.25" customHeight="1" spans="1:86" x14ac:dyDescent="0.25">
      <c r="A70" s="68">
        <f>IF(ISBLANK(CT!A97),"",CT!A97)</f>
      </c>
      <c r="B70" s="73">
        <f>SectionA!V82</f>
      </c>
      <c r="C70" s="73">
        <f>SectionA!W82</f>
      </c>
      <c r="D70" s="73">
        <f>SectionA!X82</f>
      </c>
      <c r="E70" s="73">
        <f>SectionA!Y82</f>
      </c>
      <c r="F70" s="73">
        <f>SectionA!Z82</f>
      </c>
      <c r="G70" s="73">
        <f>SectionA!AA82</f>
      </c>
      <c r="H70" s="73">
        <f>SectionA!AJ82</f>
      </c>
      <c r="I70" s="73">
        <f>SectionA!AK82</f>
      </c>
      <c r="J70" s="73">
        <f>SectionA!AL82</f>
      </c>
      <c r="K70" s="73">
        <f>SectionA!AM82</f>
      </c>
      <c r="L70" s="73">
        <f>SectionA!AN82</f>
      </c>
      <c r="M70" s="73">
        <f>SectionA!AO82</f>
      </c>
      <c r="N70" s="194"/>
      <c r="O70" s="73">
        <f>SectionB!V82</f>
      </c>
      <c r="P70" s="73">
        <f>SectionB!W82</f>
      </c>
      <c r="Q70" s="73">
        <f>SectionB!X82</f>
      </c>
      <c r="R70" s="73">
        <f>SectionB!Y82</f>
      </c>
      <c r="S70" s="73">
        <f>SectionB!Z82</f>
      </c>
      <c r="T70" s="73">
        <f>SectionB!AA82</f>
      </c>
      <c r="U70" s="73">
        <f>SectionB!AJ82</f>
      </c>
      <c r="V70" s="73">
        <f>SectionB!AK82</f>
      </c>
      <c r="W70" s="73">
        <f>SectionB!AL82</f>
      </c>
      <c r="X70" s="73">
        <f>SectionB!AM82</f>
      </c>
      <c r="Y70" s="73">
        <f>SectionB!AN82</f>
      </c>
      <c r="Z70" s="73">
        <f>SectionB!AO82</f>
      </c>
      <c r="AA70" s="1"/>
      <c r="AB70" s="73">
        <f t="shared" ref="AB70:AG70" si="329">IF(AO70=0, 0,  AI70/AO70)</f>
        <v>0</v>
      </c>
      <c r="AC70" s="73">
        <f t="shared" si="329"/>
        <v>0</v>
      </c>
      <c r="AD70" s="73">
        <f t="shared" si="329"/>
        <v>0</v>
      </c>
      <c r="AE70" s="73">
        <f t="shared" si="329"/>
        <v>0</v>
      </c>
      <c r="AF70" s="73">
        <f t="shared" si="329"/>
        <v>0</v>
      </c>
      <c r="AG70" s="73">
        <f t="shared" si="329"/>
        <v>0</v>
      </c>
      <c r="AH70" s="174"/>
      <c r="AI70" s="73">
        <f t="shared" ref="AI70:AN70" si="330">SUM(B70,O70,AV70,BB70)</f>
        <v>0</v>
      </c>
      <c r="AJ70" s="73">
        <f t="shared" si="330"/>
        <v>0</v>
      </c>
      <c r="AK70" s="73">
        <f t="shared" si="330"/>
        <v>0</v>
      </c>
      <c r="AL70" s="73">
        <f t="shared" si="330"/>
        <v>0</v>
      </c>
      <c r="AM70" s="73">
        <f t="shared" si="330"/>
        <v>0</v>
      </c>
      <c r="AN70" s="73">
        <f t="shared" si="330"/>
        <v>0</v>
      </c>
      <c r="AO70" s="73">
        <f t="shared" ref="AO70:AT70" si="331">SUM(H70,U70,AV$4,BB$4)</f>
        <v>0</v>
      </c>
      <c r="AP70" s="73">
        <f t="shared" si="331"/>
        <v>0</v>
      </c>
      <c r="AQ70" s="73">
        <f t="shared" si="331"/>
        <v>0</v>
      </c>
      <c r="AR70" s="73">
        <f t="shared" si="331"/>
        <v>0</v>
      </c>
      <c r="AS70" s="73">
        <f t="shared" si="331"/>
        <v>0</v>
      </c>
      <c r="AT70" s="73">
        <f t="shared" si="331"/>
        <v>0</v>
      </c>
      <c r="AU70" s="174"/>
      <c r="AV70" s="73">
        <f>CT!T97</f>
      </c>
      <c r="AW70" s="73">
        <f>CT!U97</f>
      </c>
      <c r="AX70" s="73">
        <f>CT!V97</f>
      </c>
      <c r="AY70" s="73">
        <f>CT!W97</f>
      </c>
      <c r="AZ70" s="73">
        <f>CT!X97</f>
      </c>
      <c r="BA70" s="73">
        <f>CT!Y97</f>
      </c>
      <c r="BB70" s="73">
        <f>Attn_Assign!U97</f>
      </c>
      <c r="BC70" s="73">
        <f>Attn_Assign!V97</f>
      </c>
      <c r="BD70" s="73">
        <f>Attn_Assign!W97</f>
      </c>
      <c r="BE70" s="73">
        <f>Attn_Assign!X97</f>
      </c>
      <c r="BF70" s="73">
        <f>Attn_Assign!Y97</f>
      </c>
      <c r="BG70" s="73">
        <f>Attn_Assign!Z97</f>
      </c>
      <c r="BH70" s="4"/>
      <c r="BI70" s="73">
        <f>Attn_Assign!B97</f>
      </c>
      <c r="BJ70" s="73">
        <f t="shared" si="5"/>
        <v>0</v>
      </c>
      <c r="BK70" s="73" t="str">
        <f t="shared" si="6"/>
        <v>F</v>
      </c>
      <c r="BL70" s="4"/>
      <c r="BM70" s="4"/>
      <c r="BN70" s="4"/>
      <c r="BO70" s="174"/>
      <c r="BP70" s="73">
        <f>SUM(AI70,LabActivity!AD97)</f>
        <v>0</v>
      </c>
      <c r="BQ70" s="73">
        <f>SUM(AJ70,LabActivity!AE97)</f>
        <v>0</v>
      </c>
      <c r="BR70" s="73">
        <f>SUM(AK70,LabActivity!AF97)</f>
        <v>0</v>
      </c>
      <c r="BS70" s="73">
        <f>SUM(AL70,LabActivity!AG97)</f>
        <v>0</v>
      </c>
      <c r="BT70" s="73">
        <f>SUM(AM70,LabActivity!AH97)</f>
        <v>0</v>
      </c>
      <c r="BU70" s="73">
        <f>SUM(AN70,LabActivity!AI97)</f>
        <v>0</v>
      </c>
      <c r="BV70" s="73">
        <f t="shared" ref="BV70:CA70" si="332">SUM(AO70,BV$4)</f>
        <v>0</v>
      </c>
      <c r="BW70" s="73">
        <f t="shared" si="332"/>
        <v>0</v>
      </c>
      <c r="BX70" s="73">
        <f t="shared" si="332"/>
        <v>0</v>
      </c>
      <c r="BY70" s="73">
        <f t="shared" si="332"/>
        <v>0</v>
      </c>
      <c r="BZ70" s="73">
        <f t="shared" si="332"/>
        <v>0</v>
      </c>
      <c r="CA70" s="73">
        <f t="shared" si="332"/>
        <v>0</v>
      </c>
      <c r="CB70" s="1"/>
      <c r="CC70" s="73">
        <f t="shared" ref="CC70:CH70" si="333">IFERROR( BP70/BV70,0)</f>
        <v>0</v>
      </c>
      <c r="CD70" s="73">
        <f t="shared" si="333"/>
        <v>0</v>
      </c>
      <c r="CE70" s="73">
        <f t="shared" si="333"/>
        <v>0</v>
      </c>
      <c r="CF70" s="73">
        <f t="shared" si="333"/>
        <v>0</v>
      </c>
      <c r="CG70" s="73">
        <f t="shared" si="333"/>
        <v>0</v>
      </c>
      <c r="CH70" s="73">
        <f t="shared" si="333"/>
        <v>0</v>
      </c>
    </row>
    <row r="71" ht="14.25" customHeight="1" spans="1:86" x14ac:dyDescent="0.25">
      <c r="A71" s="68">
        <f>IF(ISBLANK(CT!A98),"",CT!A98)</f>
      </c>
      <c r="B71" s="73">
        <f>SectionA!V83</f>
      </c>
      <c r="C71" s="73">
        <f>SectionA!W83</f>
      </c>
      <c r="D71" s="73">
        <f>SectionA!X83</f>
      </c>
      <c r="E71" s="73">
        <f>SectionA!Y83</f>
      </c>
      <c r="F71" s="73">
        <f>SectionA!Z83</f>
      </c>
      <c r="G71" s="73">
        <f>SectionA!AA83</f>
      </c>
      <c r="H71" s="73">
        <f>SectionA!AJ83</f>
      </c>
      <c r="I71" s="73">
        <f>SectionA!AK83</f>
      </c>
      <c r="J71" s="73">
        <f>SectionA!AL83</f>
      </c>
      <c r="K71" s="73">
        <f>SectionA!AM83</f>
      </c>
      <c r="L71" s="73">
        <f>SectionA!AN83</f>
      </c>
      <c r="M71" s="73">
        <f>SectionA!AO83</f>
      </c>
      <c r="N71" s="174"/>
      <c r="O71" s="73">
        <f>SectionB!V83</f>
      </c>
      <c r="P71" s="73">
        <f>SectionB!W83</f>
      </c>
      <c r="Q71" s="73">
        <f>SectionB!X83</f>
      </c>
      <c r="R71" s="73">
        <f>SectionB!Y83</f>
      </c>
      <c r="S71" s="73">
        <f>SectionB!Z83</f>
      </c>
      <c r="T71" s="73">
        <f>SectionB!AA83</f>
      </c>
      <c r="U71" s="73">
        <f>SectionB!AJ83</f>
      </c>
      <c r="V71" s="73">
        <f>SectionB!AK83</f>
      </c>
      <c r="W71" s="73">
        <f>SectionB!AL83</f>
      </c>
      <c r="X71" s="73">
        <f>SectionB!AM83</f>
      </c>
      <c r="Y71" s="73">
        <f>SectionB!AN83</f>
      </c>
      <c r="Z71" s="73">
        <f>SectionB!AO83</f>
      </c>
      <c r="AA71" s="1"/>
      <c r="AB71" s="73">
        <f t="shared" ref="AB71:AG71" si="334">IF(AO71=0, 0,  AI71/AO71)</f>
        <v>0</v>
      </c>
      <c r="AC71" s="73">
        <f t="shared" si="334"/>
        <v>0</v>
      </c>
      <c r="AD71" s="73">
        <f t="shared" si="334"/>
        <v>0</v>
      </c>
      <c r="AE71" s="73">
        <f t="shared" si="334"/>
        <v>0</v>
      </c>
      <c r="AF71" s="73">
        <f t="shared" si="334"/>
        <v>0</v>
      </c>
      <c r="AG71" s="73">
        <f t="shared" si="334"/>
        <v>0</v>
      </c>
      <c r="AH71" s="174"/>
      <c r="AI71" s="73">
        <f t="shared" ref="AI71:AN71" si="335">SUM(B71,O71,AV71,BB71)</f>
        <v>0</v>
      </c>
      <c r="AJ71" s="73">
        <f t="shared" si="335"/>
        <v>0</v>
      </c>
      <c r="AK71" s="73">
        <f t="shared" si="335"/>
        <v>0</v>
      </c>
      <c r="AL71" s="73">
        <f t="shared" si="335"/>
        <v>0</v>
      </c>
      <c r="AM71" s="73">
        <f t="shared" si="335"/>
        <v>0</v>
      </c>
      <c r="AN71" s="73">
        <f t="shared" si="335"/>
        <v>0</v>
      </c>
      <c r="AO71" s="73">
        <f t="shared" ref="AO71:AT71" si="336">SUM(H71,U71,AV$4,BB$4)</f>
        <v>0</v>
      </c>
      <c r="AP71" s="73">
        <f t="shared" si="336"/>
        <v>0</v>
      </c>
      <c r="AQ71" s="73">
        <f t="shared" si="336"/>
        <v>0</v>
      </c>
      <c r="AR71" s="73">
        <f t="shared" si="336"/>
        <v>0</v>
      </c>
      <c r="AS71" s="73">
        <f t="shared" si="336"/>
        <v>0</v>
      </c>
      <c r="AT71" s="73">
        <f t="shared" si="336"/>
        <v>0</v>
      </c>
      <c r="AU71" s="174"/>
      <c r="AV71" s="73">
        <f>CT!T98</f>
      </c>
      <c r="AW71" s="73">
        <f>CT!U98</f>
      </c>
      <c r="AX71" s="73">
        <f>CT!V98</f>
      </c>
      <c r="AY71" s="73">
        <f>CT!W98</f>
      </c>
      <c r="AZ71" s="73">
        <f>CT!X98</f>
      </c>
      <c r="BA71" s="73">
        <f>CT!Y98</f>
      </c>
      <c r="BB71" s="73">
        <f>Attn_Assign!U98</f>
      </c>
      <c r="BC71" s="73">
        <f>Attn_Assign!V98</f>
      </c>
      <c r="BD71" s="73">
        <f>Attn_Assign!W98</f>
      </c>
      <c r="BE71" s="73">
        <f>Attn_Assign!X98</f>
      </c>
      <c r="BF71" s="73">
        <f>Attn_Assign!Y98</f>
      </c>
      <c r="BG71" s="73">
        <f>Attn_Assign!Z98</f>
      </c>
      <c r="BH71" s="4"/>
      <c r="BI71" s="73">
        <f>Attn_Assign!B98</f>
      </c>
      <c r="BJ71" s="73">
        <f t="shared" si="5"/>
        <v>0</v>
      </c>
      <c r="BK71" s="73" t="str">
        <f t="shared" si="6"/>
        <v>F</v>
      </c>
      <c r="BL71" s="4"/>
      <c r="BM71" s="4"/>
      <c r="BN71" s="4"/>
      <c r="BO71" s="174"/>
      <c r="BP71" s="73">
        <f>SUM(AI71,LabActivity!AD98)</f>
        <v>0</v>
      </c>
      <c r="BQ71" s="73">
        <f>SUM(AJ71,LabActivity!AE98)</f>
        <v>0</v>
      </c>
      <c r="BR71" s="73">
        <f>SUM(AK71,LabActivity!AF98)</f>
        <v>0</v>
      </c>
      <c r="BS71" s="73">
        <f>SUM(AL71,LabActivity!AG98)</f>
        <v>0</v>
      </c>
      <c r="BT71" s="73">
        <f>SUM(AM71,LabActivity!AH98)</f>
        <v>0</v>
      </c>
      <c r="BU71" s="73">
        <f>SUM(AN71,LabActivity!AI98)</f>
        <v>0</v>
      </c>
      <c r="BV71" s="73">
        <f t="shared" ref="BV71:CA71" si="337">SUM(AO71,BV$4)</f>
        <v>0</v>
      </c>
      <c r="BW71" s="73">
        <f t="shared" si="337"/>
        <v>0</v>
      </c>
      <c r="BX71" s="73">
        <f t="shared" si="337"/>
        <v>0</v>
      </c>
      <c r="BY71" s="73">
        <f t="shared" si="337"/>
        <v>0</v>
      </c>
      <c r="BZ71" s="73">
        <f t="shared" si="337"/>
        <v>0</v>
      </c>
      <c r="CA71" s="73">
        <f t="shared" si="337"/>
        <v>0</v>
      </c>
      <c r="CB71" s="1"/>
      <c r="CC71" s="73">
        <f t="shared" ref="CC71:CH71" si="338">IFERROR( BP71/BV71,0)</f>
        <v>0</v>
      </c>
      <c r="CD71" s="73">
        <f t="shared" si="338"/>
        <v>0</v>
      </c>
      <c r="CE71" s="73">
        <f t="shared" si="338"/>
        <v>0</v>
      </c>
      <c r="CF71" s="73">
        <f t="shared" si="338"/>
        <v>0</v>
      </c>
      <c r="CG71" s="73">
        <f t="shared" si="338"/>
        <v>0</v>
      </c>
      <c r="CH71" s="73">
        <f t="shared" si="338"/>
        <v>0</v>
      </c>
    </row>
    <row r="72" ht="14.25" customHeight="1" spans="1:86" x14ac:dyDescent="0.25">
      <c r="A72" s="68">
        <f>IF(ISBLANK(CT!A99),"",CT!A99)</f>
      </c>
      <c r="B72" s="73">
        <f>SectionA!V84</f>
      </c>
      <c r="C72" s="73">
        <f>SectionA!W84</f>
      </c>
      <c r="D72" s="73">
        <f>SectionA!X84</f>
      </c>
      <c r="E72" s="73">
        <f>SectionA!Y84</f>
      </c>
      <c r="F72" s="73">
        <f>SectionA!Z84</f>
      </c>
      <c r="G72" s="73">
        <f>SectionA!AA84</f>
      </c>
      <c r="H72" s="73">
        <f>SectionA!AJ84</f>
      </c>
      <c r="I72" s="73">
        <f>SectionA!AK84</f>
      </c>
      <c r="J72" s="73">
        <f>SectionA!AL84</f>
      </c>
      <c r="K72" s="73">
        <f>SectionA!AM84</f>
      </c>
      <c r="L72" s="73">
        <f>SectionA!AN84</f>
      </c>
      <c r="M72" s="73">
        <f>SectionA!AO84</f>
      </c>
      <c r="N72" s="174"/>
      <c r="O72" s="73">
        <f>SectionB!V84</f>
      </c>
      <c r="P72" s="73">
        <f>SectionB!W84</f>
      </c>
      <c r="Q72" s="73">
        <f>SectionB!X84</f>
      </c>
      <c r="R72" s="73">
        <f>SectionB!Y84</f>
      </c>
      <c r="S72" s="73">
        <f>SectionB!Z84</f>
      </c>
      <c r="T72" s="73">
        <f>SectionB!AA84</f>
      </c>
      <c r="U72" s="73">
        <f>SectionB!AJ84</f>
      </c>
      <c r="V72" s="73">
        <f>SectionB!AK84</f>
      </c>
      <c r="W72" s="73">
        <f>SectionB!AL84</f>
      </c>
      <c r="X72" s="73">
        <f>SectionB!AM84</f>
      </c>
      <c r="Y72" s="73">
        <f>SectionB!AN84</f>
      </c>
      <c r="Z72" s="73">
        <f>SectionB!AO84</f>
      </c>
      <c r="AA72" s="1"/>
      <c r="AB72" s="73">
        <f t="shared" ref="AB72:AG72" si="339">IF(AO72=0, 0,  AI72/AO72)</f>
        <v>0</v>
      </c>
      <c r="AC72" s="73">
        <f t="shared" si="339"/>
        <v>0</v>
      </c>
      <c r="AD72" s="73">
        <f t="shared" si="339"/>
        <v>0</v>
      </c>
      <c r="AE72" s="73">
        <f t="shared" si="339"/>
        <v>0</v>
      </c>
      <c r="AF72" s="73">
        <f t="shared" si="339"/>
        <v>0</v>
      </c>
      <c r="AG72" s="73">
        <f t="shared" si="339"/>
        <v>0</v>
      </c>
      <c r="AH72" s="174"/>
      <c r="AI72" s="73">
        <f t="shared" ref="AI72:AN72" si="340">SUM(B72,O72,AV72,BB72)</f>
        <v>0</v>
      </c>
      <c r="AJ72" s="73">
        <f t="shared" si="340"/>
        <v>0</v>
      </c>
      <c r="AK72" s="73">
        <f t="shared" si="340"/>
        <v>0</v>
      </c>
      <c r="AL72" s="73">
        <f t="shared" si="340"/>
        <v>0</v>
      </c>
      <c r="AM72" s="73">
        <f t="shared" si="340"/>
        <v>0</v>
      </c>
      <c r="AN72" s="73">
        <f t="shared" si="340"/>
        <v>0</v>
      </c>
      <c r="AO72" s="73">
        <f t="shared" ref="AO72:AT72" si="341">SUM(H72,U72,AV$4,BB$4)</f>
        <v>0</v>
      </c>
      <c r="AP72" s="73">
        <f t="shared" si="341"/>
        <v>0</v>
      </c>
      <c r="AQ72" s="73">
        <f t="shared" si="341"/>
        <v>0</v>
      </c>
      <c r="AR72" s="73">
        <f t="shared" si="341"/>
        <v>0</v>
      </c>
      <c r="AS72" s="73">
        <f t="shared" si="341"/>
        <v>0</v>
      </c>
      <c r="AT72" s="73">
        <f t="shared" si="341"/>
        <v>0</v>
      </c>
      <c r="AU72" s="174"/>
      <c r="AV72" s="73">
        <f>CT!T99</f>
      </c>
      <c r="AW72" s="73">
        <f>CT!U99</f>
      </c>
      <c r="AX72" s="73">
        <f>CT!V99</f>
      </c>
      <c r="AY72" s="73">
        <f>CT!W99</f>
      </c>
      <c r="AZ72" s="73">
        <f>CT!X99</f>
      </c>
      <c r="BA72" s="73">
        <f>CT!Y99</f>
      </c>
      <c r="BB72" s="73">
        <f>Attn_Assign!U99</f>
      </c>
      <c r="BC72" s="73">
        <f>Attn_Assign!V99</f>
      </c>
      <c r="BD72" s="73">
        <f>Attn_Assign!W99</f>
      </c>
      <c r="BE72" s="73">
        <f>Attn_Assign!X99</f>
      </c>
      <c r="BF72" s="73">
        <f>Attn_Assign!Y99</f>
      </c>
      <c r="BG72" s="73">
        <f>Attn_Assign!Z99</f>
      </c>
      <c r="BH72" s="4"/>
      <c r="BI72" s="73">
        <f>Attn_Assign!B99</f>
      </c>
      <c r="BJ72" s="73">
        <f t="shared" si="5"/>
        <v>0</v>
      </c>
      <c r="BK72" s="73" t="str">
        <f t="shared" si="6"/>
        <v>F</v>
      </c>
      <c r="BL72" s="4"/>
      <c r="BM72" s="4"/>
      <c r="BN72" s="4"/>
      <c r="BO72" s="174"/>
      <c r="BP72" s="73">
        <f>SUM(AI72,LabActivity!AD99)</f>
        <v>0</v>
      </c>
      <c r="BQ72" s="73">
        <f>SUM(AJ72,LabActivity!AE99)</f>
        <v>0</v>
      </c>
      <c r="BR72" s="73">
        <f>SUM(AK72,LabActivity!AF99)</f>
        <v>0</v>
      </c>
      <c r="BS72" s="73">
        <f>SUM(AL72,LabActivity!AG99)</f>
        <v>0</v>
      </c>
      <c r="BT72" s="73">
        <f>SUM(AM72,LabActivity!AH99)</f>
        <v>0</v>
      </c>
      <c r="BU72" s="73">
        <f>SUM(AN72,LabActivity!AI99)</f>
        <v>0</v>
      </c>
      <c r="BV72" s="73">
        <f t="shared" ref="BV72:CA72" si="342">SUM(AO72,BV$4)</f>
        <v>0</v>
      </c>
      <c r="BW72" s="73">
        <f t="shared" si="342"/>
        <v>0</v>
      </c>
      <c r="BX72" s="73">
        <f t="shared" si="342"/>
        <v>0</v>
      </c>
      <c r="BY72" s="73">
        <f t="shared" si="342"/>
        <v>0</v>
      </c>
      <c r="BZ72" s="73">
        <f t="shared" si="342"/>
        <v>0</v>
      </c>
      <c r="CA72" s="73">
        <f t="shared" si="342"/>
        <v>0</v>
      </c>
      <c r="CB72" s="1"/>
      <c r="CC72" s="73">
        <f t="shared" ref="CC72:CH72" si="343">IFERROR( BP72/BV72,0)</f>
        <v>0</v>
      </c>
      <c r="CD72" s="73">
        <f t="shared" si="343"/>
        <v>0</v>
      </c>
      <c r="CE72" s="73">
        <f t="shared" si="343"/>
        <v>0</v>
      </c>
      <c r="CF72" s="73">
        <f t="shared" si="343"/>
        <v>0</v>
      </c>
      <c r="CG72" s="73">
        <f t="shared" si="343"/>
        <v>0</v>
      </c>
      <c r="CH72" s="73">
        <f t="shared" si="343"/>
        <v>0</v>
      </c>
    </row>
    <row r="73" ht="14.25" customHeight="1" spans="1:86" x14ac:dyDescent="0.25">
      <c r="A73" s="68">
        <f>IF(ISBLANK(CT!A100),"",CT!A100)</f>
      </c>
      <c r="B73" s="73">
        <f>SectionA!V85</f>
      </c>
      <c r="C73" s="73">
        <f>SectionA!W85</f>
      </c>
      <c r="D73" s="73">
        <f>SectionA!X85</f>
      </c>
      <c r="E73" s="73">
        <f>SectionA!Y85</f>
      </c>
      <c r="F73" s="73">
        <f>SectionA!Z85</f>
      </c>
      <c r="G73" s="73">
        <f>SectionA!AA85</f>
      </c>
      <c r="H73" s="73">
        <f>SectionA!AJ85</f>
      </c>
      <c r="I73" s="73">
        <f>SectionA!AK85</f>
      </c>
      <c r="J73" s="73">
        <f>SectionA!AL85</f>
      </c>
      <c r="K73" s="73">
        <f>SectionA!AM85</f>
      </c>
      <c r="L73" s="73">
        <f>SectionA!AN85</f>
      </c>
      <c r="M73" s="73">
        <f>SectionA!AO85</f>
      </c>
      <c r="N73" s="174"/>
      <c r="O73" s="73">
        <f>SectionB!V85</f>
      </c>
      <c r="P73" s="73">
        <f>SectionB!W85</f>
      </c>
      <c r="Q73" s="73">
        <f>SectionB!X85</f>
      </c>
      <c r="R73" s="73">
        <f>SectionB!Y85</f>
      </c>
      <c r="S73" s="73">
        <f>SectionB!Z85</f>
      </c>
      <c r="T73" s="73">
        <f>SectionB!AA85</f>
      </c>
      <c r="U73" s="73">
        <f>SectionB!AJ85</f>
      </c>
      <c r="V73" s="73">
        <f>SectionB!AK85</f>
      </c>
      <c r="W73" s="73">
        <f>SectionB!AL85</f>
      </c>
      <c r="X73" s="73">
        <f>SectionB!AM85</f>
      </c>
      <c r="Y73" s="73">
        <f>SectionB!AN85</f>
      </c>
      <c r="Z73" s="73">
        <f>SectionB!AO85</f>
      </c>
      <c r="AA73" s="194"/>
      <c r="AB73" s="73">
        <f t="shared" ref="AB73:AG73" si="344">IF(AO73=0, 0,  AI73/AO73)</f>
        <v>0</v>
      </c>
      <c r="AC73" s="73">
        <f t="shared" si="344"/>
        <v>0</v>
      </c>
      <c r="AD73" s="73">
        <f t="shared" si="344"/>
        <v>0</v>
      </c>
      <c r="AE73" s="73">
        <f t="shared" si="344"/>
        <v>0</v>
      </c>
      <c r="AF73" s="73">
        <f t="shared" si="344"/>
        <v>0</v>
      </c>
      <c r="AG73" s="73">
        <f t="shared" si="344"/>
        <v>0</v>
      </c>
      <c r="AH73" s="174"/>
      <c r="AI73" s="73">
        <f t="shared" ref="AI73:AN73" si="345">SUM(B73,O73,AV73,BB73)</f>
        <v>0</v>
      </c>
      <c r="AJ73" s="73">
        <f t="shared" si="345"/>
        <v>0</v>
      </c>
      <c r="AK73" s="73">
        <f t="shared" si="345"/>
        <v>0</v>
      </c>
      <c r="AL73" s="73">
        <f t="shared" si="345"/>
        <v>0</v>
      </c>
      <c r="AM73" s="73">
        <f t="shared" si="345"/>
        <v>0</v>
      </c>
      <c r="AN73" s="73">
        <f t="shared" si="345"/>
        <v>0</v>
      </c>
      <c r="AO73" s="73">
        <f t="shared" ref="AO73:AT73" si="346">SUM(H73,U73,AV$4,BB$4)</f>
        <v>0</v>
      </c>
      <c r="AP73" s="73">
        <f t="shared" si="346"/>
        <v>0</v>
      </c>
      <c r="AQ73" s="73">
        <f t="shared" si="346"/>
        <v>0</v>
      </c>
      <c r="AR73" s="73">
        <f t="shared" si="346"/>
        <v>0</v>
      </c>
      <c r="AS73" s="73">
        <f t="shared" si="346"/>
        <v>0</v>
      </c>
      <c r="AT73" s="73">
        <f t="shared" si="346"/>
        <v>0</v>
      </c>
      <c r="AU73" s="174"/>
      <c r="AV73" s="73">
        <f>CT!T100</f>
      </c>
      <c r="AW73" s="73">
        <f>CT!U100</f>
      </c>
      <c r="AX73" s="73">
        <f>CT!V100</f>
      </c>
      <c r="AY73" s="73">
        <f>CT!W100</f>
      </c>
      <c r="AZ73" s="73">
        <f>CT!X100</f>
      </c>
      <c r="BA73" s="73">
        <f>CT!Y100</f>
      </c>
      <c r="BB73" s="73">
        <f>Attn_Assign!U100</f>
      </c>
      <c r="BC73" s="73">
        <f>Attn_Assign!V100</f>
      </c>
      <c r="BD73" s="73">
        <f>Attn_Assign!W100</f>
      </c>
      <c r="BE73" s="73">
        <f>Attn_Assign!X100</f>
      </c>
      <c r="BF73" s="73">
        <f>Attn_Assign!Y100</f>
      </c>
      <c r="BG73" s="73">
        <f>Attn_Assign!Z100</f>
      </c>
      <c r="BH73" s="4"/>
      <c r="BI73" s="73">
        <f>Attn_Assign!B100</f>
      </c>
      <c r="BJ73" s="73">
        <f t="shared" si="5"/>
        <v>0</v>
      </c>
      <c r="BK73" s="73" t="str">
        <f t="shared" si="6"/>
        <v>F</v>
      </c>
      <c r="BL73" s="4"/>
      <c r="BM73" s="4"/>
      <c r="BN73" s="4"/>
      <c r="BO73" s="174"/>
      <c r="BP73" s="73">
        <f>SUM(AI73,LabActivity!AD100)</f>
        <v>0</v>
      </c>
      <c r="BQ73" s="73">
        <f>SUM(AJ73,LabActivity!AE100)</f>
        <v>0</v>
      </c>
      <c r="BR73" s="73">
        <f>SUM(AK73,LabActivity!AF100)</f>
        <v>0</v>
      </c>
      <c r="BS73" s="73">
        <f>SUM(AL73,LabActivity!AG100)</f>
        <v>0</v>
      </c>
      <c r="BT73" s="73">
        <f>SUM(AM73,LabActivity!AH100)</f>
        <v>0</v>
      </c>
      <c r="BU73" s="73">
        <f>SUM(AN73,LabActivity!AI100)</f>
        <v>0</v>
      </c>
      <c r="BV73" s="73">
        <f t="shared" ref="BV73:CA73" si="347">SUM(AO73,BV$4)</f>
        <v>0</v>
      </c>
      <c r="BW73" s="73">
        <f t="shared" si="347"/>
        <v>0</v>
      </c>
      <c r="BX73" s="73">
        <f t="shared" si="347"/>
        <v>0</v>
      </c>
      <c r="BY73" s="73">
        <f t="shared" si="347"/>
        <v>0</v>
      </c>
      <c r="BZ73" s="73">
        <f t="shared" si="347"/>
        <v>0</v>
      </c>
      <c r="CA73" s="73">
        <f t="shared" si="347"/>
        <v>0</v>
      </c>
      <c r="CB73" s="194"/>
      <c r="CC73" s="73">
        <f t="shared" ref="CC73:CH73" si="348">IFERROR( BP73/BV73,0)</f>
        <v>0</v>
      </c>
      <c r="CD73" s="73">
        <f t="shared" si="348"/>
        <v>0</v>
      </c>
      <c r="CE73" s="73">
        <f t="shared" si="348"/>
        <v>0</v>
      </c>
      <c r="CF73" s="73">
        <f t="shared" si="348"/>
        <v>0</v>
      </c>
      <c r="CG73" s="73">
        <f t="shared" si="348"/>
        <v>0</v>
      </c>
      <c r="CH73" s="73">
        <f t="shared" si="348"/>
        <v>0</v>
      </c>
    </row>
    <row r="74" ht="14.25" customHeight="1" spans="1:86" x14ac:dyDescent="0.25">
      <c r="A74" s="68">
        <f>IF(ISBLANK(CT!A101),"",CT!A101)</f>
      </c>
      <c r="B74" s="73">
        <f>SectionA!V86</f>
      </c>
      <c r="C74" s="73">
        <f>SectionA!W86</f>
      </c>
      <c r="D74" s="73">
        <f>SectionA!X86</f>
      </c>
      <c r="E74" s="73">
        <f>SectionA!Y86</f>
      </c>
      <c r="F74" s="73">
        <f>SectionA!Z86</f>
      </c>
      <c r="G74" s="73">
        <f>SectionA!AA86</f>
      </c>
      <c r="H74" s="73">
        <f>SectionA!AJ86</f>
      </c>
      <c r="I74" s="73">
        <f>SectionA!AK86</f>
      </c>
      <c r="J74" s="73">
        <f>SectionA!AL86</f>
      </c>
      <c r="K74" s="73">
        <f>SectionA!AM86</f>
      </c>
      <c r="L74" s="73">
        <f>SectionA!AN86</f>
      </c>
      <c r="M74" s="73">
        <f>SectionA!AO86</f>
      </c>
      <c r="N74" s="174"/>
      <c r="O74" s="73">
        <f>SectionB!V86</f>
      </c>
      <c r="P74" s="73">
        <f>SectionB!W86</f>
      </c>
      <c r="Q74" s="73">
        <f>SectionB!X86</f>
      </c>
      <c r="R74" s="73">
        <f>SectionB!Y86</f>
      </c>
      <c r="S74" s="73">
        <f>SectionB!Z86</f>
      </c>
      <c r="T74" s="73">
        <f>SectionB!AA86</f>
      </c>
      <c r="U74" s="73">
        <f>SectionB!AJ86</f>
      </c>
      <c r="V74" s="73">
        <f>SectionB!AK86</f>
      </c>
      <c r="W74" s="73">
        <f>SectionB!AL86</f>
      </c>
      <c r="X74" s="73">
        <f>SectionB!AM86</f>
      </c>
      <c r="Y74" s="73">
        <f>SectionB!AN86</f>
      </c>
      <c r="Z74" s="73">
        <f>SectionB!AO86</f>
      </c>
      <c r="AA74" s="194"/>
      <c r="AB74" s="73">
        <f t="shared" ref="AB74:AG74" si="349">IF(AO74=0, 0,  AI74/AO74)</f>
        <v>0</v>
      </c>
      <c r="AC74" s="73">
        <f t="shared" si="349"/>
        <v>0</v>
      </c>
      <c r="AD74" s="73">
        <f t="shared" si="349"/>
        <v>0</v>
      </c>
      <c r="AE74" s="73">
        <f t="shared" si="349"/>
        <v>0</v>
      </c>
      <c r="AF74" s="73">
        <f t="shared" si="349"/>
        <v>0</v>
      </c>
      <c r="AG74" s="73">
        <f t="shared" si="349"/>
        <v>0</v>
      </c>
      <c r="AH74" s="174"/>
      <c r="AI74" s="73">
        <f t="shared" ref="AI74:AN74" si="350">SUM(B74,O74,AV74,BB74)</f>
        <v>0</v>
      </c>
      <c r="AJ74" s="73">
        <f t="shared" si="350"/>
        <v>0</v>
      </c>
      <c r="AK74" s="73">
        <f t="shared" si="350"/>
        <v>0</v>
      </c>
      <c r="AL74" s="73">
        <f t="shared" si="350"/>
        <v>0</v>
      </c>
      <c r="AM74" s="73">
        <f t="shared" si="350"/>
        <v>0</v>
      </c>
      <c r="AN74" s="73">
        <f t="shared" si="350"/>
        <v>0</v>
      </c>
      <c r="AO74" s="73">
        <f t="shared" ref="AO74:AT74" si="351">SUM(H74,U74,AV$4,BB$4)</f>
        <v>0</v>
      </c>
      <c r="AP74" s="73">
        <f t="shared" si="351"/>
        <v>0</v>
      </c>
      <c r="AQ74" s="73">
        <f t="shared" si="351"/>
        <v>0</v>
      </c>
      <c r="AR74" s="73">
        <f t="shared" si="351"/>
        <v>0</v>
      </c>
      <c r="AS74" s="73">
        <f t="shared" si="351"/>
        <v>0</v>
      </c>
      <c r="AT74" s="73">
        <f t="shared" si="351"/>
        <v>0</v>
      </c>
      <c r="AU74" s="174"/>
      <c r="AV74" s="73">
        <f>CT!T101</f>
      </c>
      <c r="AW74" s="73">
        <f>CT!U101</f>
      </c>
      <c r="AX74" s="73">
        <f>CT!V101</f>
      </c>
      <c r="AY74" s="73">
        <f>CT!W101</f>
      </c>
      <c r="AZ74" s="73">
        <f>CT!X101</f>
      </c>
      <c r="BA74" s="73">
        <f>CT!Y101</f>
      </c>
      <c r="BB74" s="73">
        <f>Attn_Assign!U101</f>
      </c>
      <c r="BC74" s="73">
        <f>Attn_Assign!V101</f>
      </c>
      <c r="BD74" s="73">
        <f>Attn_Assign!W101</f>
      </c>
      <c r="BE74" s="73">
        <f>Attn_Assign!X101</f>
      </c>
      <c r="BF74" s="73">
        <f>Attn_Assign!Y101</f>
      </c>
      <c r="BG74" s="73">
        <f>Attn_Assign!Z101</f>
      </c>
      <c r="BH74" s="4"/>
      <c r="BI74" s="73">
        <f>Attn_Assign!B101</f>
      </c>
      <c r="BJ74" s="73">
        <f t="shared" si="5"/>
        <v>0</v>
      </c>
      <c r="BK74" s="73" t="str">
        <f t="shared" si="6"/>
        <v>F</v>
      </c>
      <c r="BL74" s="4"/>
      <c r="BM74" s="4"/>
      <c r="BN74" s="4"/>
      <c r="BO74" s="174"/>
      <c r="BP74" s="73">
        <f>SUM(AI74,LabActivity!AD101)</f>
        <v>0</v>
      </c>
      <c r="BQ74" s="73">
        <f>SUM(AJ74,LabActivity!AE101)</f>
        <v>0</v>
      </c>
      <c r="BR74" s="73">
        <f>SUM(AK74,LabActivity!AF101)</f>
        <v>0</v>
      </c>
      <c r="BS74" s="73">
        <f>SUM(AL74,LabActivity!AG101)</f>
        <v>0</v>
      </c>
      <c r="BT74" s="73">
        <f>SUM(AM74,LabActivity!AH101)</f>
        <v>0</v>
      </c>
      <c r="BU74" s="73">
        <f>SUM(AN74,LabActivity!AI101)</f>
        <v>0</v>
      </c>
      <c r="BV74" s="73">
        <f t="shared" ref="BV74:CA74" si="352">SUM(AO74,BV$4)</f>
        <v>0</v>
      </c>
      <c r="BW74" s="73">
        <f t="shared" si="352"/>
        <v>0</v>
      </c>
      <c r="BX74" s="73">
        <f t="shared" si="352"/>
        <v>0</v>
      </c>
      <c r="BY74" s="73">
        <f t="shared" si="352"/>
        <v>0</v>
      </c>
      <c r="BZ74" s="73">
        <f t="shared" si="352"/>
        <v>0</v>
      </c>
      <c r="CA74" s="73">
        <f t="shared" si="352"/>
        <v>0</v>
      </c>
      <c r="CB74" s="194"/>
      <c r="CC74" s="73">
        <f t="shared" ref="CC74:CH74" si="353">IFERROR( BP74/BV74,0)</f>
        <v>0</v>
      </c>
      <c r="CD74" s="73">
        <f t="shared" si="353"/>
        <v>0</v>
      </c>
      <c r="CE74" s="73">
        <f t="shared" si="353"/>
        <v>0</v>
      </c>
      <c r="CF74" s="73">
        <f t="shared" si="353"/>
        <v>0</v>
      </c>
      <c r="CG74" s="73">
        <f t="shared" si="353"/>
        <v>0</v>
      </c>
      <c r="CH74" s="73">
        <f t="shared" si="353"/>
        <v>0</v>
      </c>
    </row>
    <row r="75" ht="14.25" customHeight="1" spans="1:86" x14ac:dyDescent="0.25">
      <c r="A75" s="68">
        <f>IF(ISBLANK(CT!A102),"",CT!A102)</f>
      </c>
      <c r="B75" s="73">
        <f>SectionA!V87</f>
      </c>
      <c r="C75" s="73">
        <f>SectionA!W87</f>
      </c>
      <c r="D75" s="73">
        <f>SectionA!X87</f>
      </c>
      <c r="E75" s="73">
        <f>SectionA!Y87</f>
      </c>
      <c r="F75" s="73">
        <f>SectionA!Z87</f>
      </c>
      <c r="G75" s="73">
        <f>SectionA!AA87</f>
      </c>
      <c r="H75" s="73">
        <f>SectionA!AJ87</f>
      </c>
      <c r="I75" s="73">
        <f>SectionA!AK87</f>
      </c>
      <c r="J75" s="73">
        <f>SectionA!AL87</f>
      </c>
      <c r="K75" s="73">
        <f>SectionA!AM87</f>
      </c>
      <c r="L75" s="73">
        <f>SectionA!AN87</f>
      </c>
      <c r="M75" s="73">
        <f>SectionA!AO87</f>
      </c>
      <c r="N75" s="174"/>
      <c r="O75" s="73">
        <f>SectionB!V87</f>
      </c>
      <c r="P75" s="73">
        <f>SectionB!W87</f>
      </c>
      <c r="Q75" s="73">
        <f>SectionB!X87</f>
      </c>
      <c r="R75" s="73">
        <f>SectionB!Y87</f>
      </c>
      <c r="S75" s="73">
        <f>SectionB!Z87</f>
      </c>
      <c r="T75" s="73">
        <f>SectionB!AA87</f>
      </c>
      <c r="U75" s="73">
        <f>SectionB!AJ87</f>
      </c>
      <c r="V75" s="73">
        <f>SectionB!AK87</f>
      </c>
      <c r="W75" s="73">
        <f>SectionB!AL87</f>
      </c>
      <c r="X75" s="73">
        <f>SectionB!AM87</f>
      </c>
      <c r="Y75" s="73">
        <f>SectionB!AN87</f>
      </c>
      <c r="Z75" s="73">
        <f>SectionB!AO87</f>
      </c>
      <c r="AA75" s="194"/>
      <c r="AB75" s="73">
        <f t="shared" ref="AB75:AG75" si="354">IF(AO75=0, 0,  AI75/AO75)</f>
        <v>0</v>
      </c>
      <c r="AC75" s="73">
        <f t="shared" si="354"/>
        <v>0</v>
      </c>
      <c r="AD75" s="73">
        <f t="shared" si="354"/>
        <v>0</v>
      </c>
      <c r="AE75" s="73">
        <f t="shared" si="354"/>
        <v>0</v>
      </c>
      <c r="AF75" s="73">
        <f t="shared" si="354"/>
        <v>0</v>
      </c>
      <c r="AG75" s="73">
        <f t="shared" si="354"/>
        <v>0</v>
      </c>
      <c r="AH75" s="174"/>
      <c r="AI75" s="73">
        <f t="shared" ref="AI75:AN75" si="355">SUM(B75,O75,AV75,BB75)</f>
        <v>0</v>
      </c>
      <c r="AJ75" s="73">
        <f t="shared" si="355"/>
        <v>0</v>
      </c>
      <c r="AK75" s="73">
        <f t="shared" si="355"/>
        <v>0</v>
      </c>
      <c r="AL75" s="73">
        <f t="shared" si="355"/>
        <v>0</v>
      </c>
      <c r="AM75" s="73">
        <f t="shared" si="355"/>
        <v>0</v>
      </c>
      <c r="AN75" s="73">
        <f t="shared" si="355"/>
        <v>0</v>
      </c>
      <c r="AO75" s="73">
        <f t="shared" ref="AO75:AT75" si="356">SUM(H75,U75,AV$4,BB$4)</f>
        <v>0</v>
      </c>
      <c r="AP75" s="73">
        <f t="shared" si="356"/>
        <v>0</v>
      </c>
      <c r="AQ75" s="73">
        <f t="shared" si="356"/>
        <v>0</v>
      </c>
      <c r="AR75" s="73">
        <f t="shared" si="356"/>
        <v>0</v>
      </c>
      <c r="AS75" s="73">
        <f t="shared" si="356"/>
        <v>0</v>
      </c>
      <c r="AT75" s="73">
        <f t="shared" si="356"/>
        <v>0</v>
      </c>
      <c r="AU75" s="174"/>
      <c r="AV75" s="73">
        <f>CT!T102</f>
      </c>
      <c r="AW75" s="73">
        <f>CT!U102</f>
      </c>
      <c r="AX75" s="73">
        <f>CT!V102</f>
      </c>
      <c r="AY75" s="73">
        <f>CT!W102</f>
      </c>
      <c r="AZ75" s="73">
        <f>CT!X102</f>
      </c>
      <c r="BA75" s="73">
        <f>CT!Y102</f>
      </c>
      <c r="BB75" s="73">
        <f>Attn_Assign!U102</f>
      </c>
      <c r="BC75" s="73">
        <f>Attn_Assign!V102</f>
      </c>
      <c r="BD75" s="73">
        <f>Attn_Assign!W102</f>
      </c>
      <c r="BE75" s="73">
        <f>Attn_Assign!X102</f>
      </c>
      <c r="BF75" s="73">
        <f>Attn_Assign!Y102</f>
      </c>
      <c r="BG75" s="73">
        <f>Attn_Assign!Z102</f>
      </c>
      <c r="BH75" s="4"/>
      <c r="BI75" s="73">
        <f>Attn_Assign!B102</f>
      </c>
      <c r="BJ75" s="73">
        <f t="shared" si="5"/>
        <v>0</v>
      </c>
      <c r="BK75" s="73" t="str">
        <f t="shared" si="6"/>
        <v>F</v>
      </c>
      <c r="BL75" s="4"/>
      <c r="BM75" s="4"/>
      <c r="BN75" s="4"/>
      <c r="BO75" s="174"/>
      <c r="BP75" s="73">
        <f>SUM(AI75,LabActivity!AD102)</f>
        <v>0</v>
      </c>
      <c r="BQ75" s="73">
        <f>SUM(AJ75,LabActivity!AE102)</f>
        <v>0</v>
      </c>
      <c r="BR75" s="73">
        <f>SUM(AK75,LabActivity!AF102)</f>
        <v>0</v>
      </c>
      <c r="BS75" s="73">
        <f>SUM(AL75,LabActivity!AG102)</f>
        <v>0</v>
      </c>
      <c r="BT75" s="73">
        <f>SUM(AM75,LabActivity!AH102)</f>
        <v>0</v>
      </c>
      <c r="BU75" s="73">
        <f>SUM(AN75,LabActivity!AI102)</f>
        <v>0</v>
      </c>
      <c r="BV75" s="73">
        <f t="shared" ref="BV75:CA75" si="357">SUM(AO75,BV$4)</f>
        <v>0</v>
      </c>
      <c r="BW75" s="73">
        <f t="shared" si="357"/>
        <v>0</v>
      </c>
      <c r="BX75" s="73">
        <f t="shared" si="357"/>
        <v>0</v>
      </c>
      <c r="BY75" s="73">
        <f t="shared" si="357"/>
        <v>0</v>
      </c>
      <c r="BZ75" s="73">
        <f t="shared" si="357"/>
        <v>0</v>
      </c>
      <c r="CA75" s="73">
        <f t="shared" si="357"/>
        <v>0</v>
      </c>
      <c r="CB75" s="194"/>
      <c r="CC75" s="73">
        <f t="shared" ref="CC75:CH75" si="358">IFERROR( BP75/BV75,0)</f>
        <v>0</v>
      </c>
      <c r="CD75" s="73">
        <f t="shared" si="358"/>
        <v>0</v>
      </c>
      <c r="CE75" s="73">
        <f t="shared" si="358"/>
        <v>0</v>
      </c>
      <c r="CF75" s="73">
        <f t="shared" si="358"/>
        <v>0</v>
      </c>
      <c r="CG75" s="73">
        <f t="shared" si="358"/>
        <v>0</v>
      </c>
      <c r="CH75" s="73">
        <f t="shared" si="358"/>
        <v>0</v>
      </c>
    </row>
    <row r="76" ht="14.25" customHeight="1" spans="1:86" x14ac:dyDescent="0.25">
      <c r="A76" s="68">
        <f>IF(ISBLANK(CT!A103),"",CT!A103)</f>
      </c>
      <c r="B76" s="73">
        <f>SectionA!V88</f>
      </c>
      <c r="C76" s="73">
        <f>SectionA!W88</f>
      </c>
      <c r="D76" s="73">
        <f>SectionA!X88</f>
      </c>
      <c r="E76" s="73">
        <f>SectionA!Y88</f>
      </c>
      <c r="F76" s="73">
        <f>SectionA!Z88</f>
      </c>
      <c r="G76" s="73">
        <f>SectionA!AA88</f>
      </c>
      <c r="H76" s="73">
        <f>SectionA!AJ88</f>
      </c>
      <c r="I76" s="73">
        <f>SectionA!AK88</f>
      </c>
      <c r="J76" s="73">
        <f>SectionA!AL88</f>
      </c>
      <c r="K76" s="73">
        <f>SectionA!AM88</f>
      </c>
      <c r="L76" s="73">
        <f>SectionA!AN88</f>
      </c>
      <c r="M76" s="73">
        <f>SectionA!AO88</f>
      </c>
      <c r="N76" s="174"/>
      <c r="O76" s="73">
        <f>SectionB!V88</f>
      </c>
      <c r="P76" s="73">
        <f>SectionB!W88</f>
      </c>
      <c r="Q76" s="73">
        <f>SectionB!X88</f>
      </c>
      <c r="R76" s="73">
        <f>SectionB!Y88</f>
      </c>
      <c r="S76" s="73">
        <f>SectionB!Z88</f>
      </c>
      <c r="T76" s="73">
        <f>SectionB!AA88</f>
      </c>
      <c r="U76" s="73">
        <f>SectionB!AJ88</f>
      </c>
      <c r="V76" s="73">
        <f>SectionB!AK88</f>
      </c>
      <c r="W76" s="73">
        <f>SectionB!AL88</f>
      </c>
      <c r="X76" s="73">
        <f>SectionB!AM88</f>
      </c>
      <c r="Y76" s="73">
        <f>SectionB!AN88</f>
      </c>
      <c r="Z76" s="73">
        <f>SectionB!AO88</f>
      </c>
      <c r="AA76" s="194"/>
      <c r="AB76" s="73">
        <f t="shared" ref="AB76:AG76" si="359">IF(AO76=0, 0,  AI76/AO76)</f>
        <v>0</v>
      </c>
      <c r="AC76" s="73">
        <f t="shared" si="359"/>
        <v>0</v>
      </c>
      <c r="AD76" s="73">
        <f t="shared" si="359"/>
        <v>0</v>
      </c>
      <c r="AE76" s="73">
        <f t="shared" si="359"/>
        <v>0</v>
      </c>
      <c r="AF76" s="73">
        <f t="shared" si="359"/>
        <v>0</v>
      </c>
      <c r="AG76" s="73">
        <f t="shared" si="359"/>
        <v>0</v>
      </c>
      <c r="AH76" s="174"/>
      <c r="AI76" s="73">
        <f t="shared" ref="AI76:AN76" si="360">SUM(B76,O76,AV76,BB76)</f>
        <v>0</v>
      </c>
      <c r="AJ76" s="73">
        <f t="shared" si="360"/>
        <v>0</v>
      </c>
      <c r="AK76" s="73">
        <f t="shared" si="360"/>
        <v>0</v>
      </c>
      <c r="AL76" s="73">
        <f t="shared" si="360"/>
        <v>0</v>
      </c>
      <c r="AM76" s="73">
        <f t="shared" si="360"/>
        <v>0</v>
      </c>
      <c r="AN76" s="73">
        <f t="shared" si="360"/>
        <v>0</v>
      </c>
      <c r="AO76" s="73">
        <f t="shared" ref="AO76:AT76" si="361">SUM(H76,U76,AV$4,BB$4)</f>
        <v>0</v>
      </c>
      <c r="AP76" s="73">
        <f t="shared" si="361"/>
        <v>0</v>
      </c>
      <c r="AQ76" s="73">
        <f t="shared" si="361"/>
        <v>0</v>
      </c>
      <c r="AR76" s="73">
        <f t="shared" si="361"/>
        <v>0</v>
      </c>
      <c r="AS76" s="73">
        <f t="shared" si="361"/>
        <v>0</v>
      </c>
      <c r="AT76" s="73">
        <f t="shared" si="361"/>
        <v>0</v>
      </c>
      <c r="AU76" s="174"/>
      <c r="AV76" s="73">
        <f>CT!T103</f>
      </c>
      <c r="AW76" s="73">
        <f>CT!U103</f>
      </c>
      <c r="AX76" s="73">
        <f>CT!V103</f>
      </c>
      <c r="AY76" s="73">
        <f>CT!W103</f>
      </c>
      <c r="AZ76" s="73">
        <f>CT!X103</f>
      </c>
      <c r="BA76" s="73">
        <f>CT!Y103</f>
      </c>
      <c r="BB76" s="73">
        <f>Attn_Assign!U103</f>
      </c>
      <c r="BC76" s="73">
        <f>Attn_Assign!V103</f>
      </c>
      <c r="BD76" s="73">
        <f>Attn_Assign!W103</f>
      </c>
      <c r="BE76" s="73">
        <f>Attn_Assign!X103</f>
      </c>
      <c r="BF76" s="73">
        <f>Attn_Assign!Y103</f>
      </c>
      <c r="BG76" s="73">
        <f>Attn_Assign!Z103</f>
      </c>
      <c r="BH76" s="4"/>
      <c r="BI76" s="73">
        <f>Attn_Assign!B103</f>
      </c>
      <c r="BJ76" s="73">
        <f t="shared" si="5"/>
        <v>0</v>
      </c>
      <c r="BK76" s="73" t="str">
        <f t="shared" si="6"/>
        <v>F</v>
      </c>
      <c r="BL76" s="4"/>
      <c r="BM76" s="4"/>
      <c r="BN76" s="4"/>
      <c r="BO76" s="174"/>
      <c r="BP76" s="73">
        <f>SUM(AI76,LabActivity!AD103)</f>
        <v>0</v>
      </c>
      <c r="BQ76" s="73">
        <f>SUM(AJ76,LabActivity!AE103)</f>
        <v>0</v>
      </c>
      <c r="BR76" s="73">
        <f>SUM(AK76,LabActivity!AF103)</f>
        <v>0</v>
      </c>
      <c r="BS76" s="73">
        <f>SUM(AL76,LabActivity!AG103)</f>
        <v>0</v>
      </c>
      <c r="BT76" s="73">
        <f>SUM(AM76,LabActivity!AH103)</f>
        <v>0</v>
      </c>
      <c r="BU76" s="73">
        <f>SUM(AN76,LabActivity!AI103)</f>
        <v>0</v>
      </c>
      <c r="BV76" s="73">
        <f t="shared" ref="BV76:CA76" si="362">SUM(AO76,BV$4)</f>
        <v>0</v>
      </c>
      <c r="BW76" s="73">
        <f t="shared" si="362"/>
        <v>0</v>
      </c>
      <c r="BX76" s="73">
        <f t="shared" si="362"/>
        <v>0</v>
      </c>
      <c r="BY76" s="73">
        <f t="shared" si="362"/>
        <v>0</v>
      </c>
      <c r="BZ76" s="73">
        <f t="shared" si="362"/>
        <v>0</v>
      </c>
      <c r="CA76" s="73">
        <f t="shared" si="362"/>
        <v>0</v>
      </c>
      <c r="CB76" s="194"/>
      <c r="CC76" s="73">
        <f t="shared" ref="CC76:CH76" si="363">IFERROR( BP76/BV76,0)</f>
        <v>0</v>
      </c>
      <c r="CD76" s="73">
        <f t="shared" si="363"/>
        <v>0</v>
      </c>
      <c r="CE76" s="73">
        <f t="shared" si="363"/>
        <v>0</v>
      </c>
      <c r="CF76" s="73">
        <f t="shared" si="363"/>
        <v>0</v>
      </c>
      <c r="CG76" s="73">
        <f t="shared" si="363"/>
        <v>0</v>
      </c>
      <c r="CH76" s="73">
        <f t="shared" si="363"/>
        <v>0</v>
      </c>
    </row>
    <row r="77" ht="14.25" customHeight="1" spans="1:86" x14ac:dyDescent="0.25">
      <c r="A77" s="68">
        <f>IF(ISBLANK(CT!A104),"",CT!A104)</f>
      </c>
      <c r="B77" s="73">
        <f>SectionA!V89</f>
      </c>
      <c r="C77" s="73">
        <f>SectionA!W89</f>
      </c>
      <c r="D77" s="73">
        <f>SectionA!X89</f>
      </c>
      <c r="E77" s="73">
        <f>SectionA!Y89</f>
      </c>
      <c r="F77" s="73">
        <f>SectionA!Z89</f>
      </c>
      <c r="G77" s="73">
        <f>SectionA!AA89</f>
      </c>
      <c r="H77" s="73">
        <f>SectionA!AJ89</f>
      </c>
      <c r="I77" s="73">
        <f>SectionA!AK89</f>
      </c>
      <c r="J77" s="73">
        <f>SectionA!AL89</f>
      </c>
      <c r="K77" s="73">
        <f>SectionA!AM89</f>
      </c>
      <c r="L77" s="73">
        <f>SectionA!AN89</f>
      </c>
      <c r="M77" s="73">
        <f>SectionA!AO89</f>
      </c>
      <c r="N77" s="174"/>
      <c r="O77" s="73">
        <f>SectionB!V89</f>
      </c>
      <c r="P77" s="73">
        <f>SectionB!W89</f>
      </c>
      <c r="Q77" s="73">
        <f>SectionB!X89</f>
      </c>
      <c r="R77" s="73">
        <f>SectionB!Y89</f>
      </c>
      <c r="S77" s="73">
        <f>SectionB!Z89</f>
      </c>
      <c r="T77" s="73">
        <f>SectionB!AA89</f>
      </c>
      <c r="U77" s="73">
        <f>SectionB!AJ89</f>
      </c>
      <c r="V77" s="73">
        <f>SectionB!AK89</f>
      </c>
      <c r="W77" s="73">
        <f>SectionB!AL89</f>
      </c>
      <c r="X77" s="73">
        <f>SectionB!AM89</f>
      </c>
      <c r="Y77" s="73">
        <f>SectionB!AN89</f>
      </c>
      <c r="Z77" s="73">
        <f>SectionB!AO89</f>
      </c>
      <c r="AA77" s="194"/>
      <c r="AB77" s="73">
        <f t="shared" ref="AB77:AG77" si="364">IF(AO77=0, 0,  AI77/AO77)</f>
        <v>0</v>
      </c>
      <c r="AC77" s="73">
        <f t="shared" si="364"/>
        <v>0</v>
      </c>
      <c r="AD77" s="73">
        <f t="shared" si="364"/>
        <v>0</v>
      </c>
      <c r="AE77" s="73">
        <f t="shared" si="364"/>
        <v>0</v>
      </c>
      <c r="AF77" s="73">
        <f t="shared" si="364"/>
        <v>0</v>
      </c>
      <c r="AG77" s="73">
        <f t="shared" si="364"/>
        <v>0</v>
      </c>
      <c r="AH77" s="174"/>
      <c r="AI77" s="73">
        <f t="shared" ref="AI77:AN77" si="365">SUM(B77,O77,AV77,BB77)</f>
        <v>0</v>
      </c>
      <c r="AJ77" s="73">
        <f t="shared" si="365"/>
        <v>0</v>
      </c>
      <c r="AK77" s="73">
        <f t="shared" si="365"/>
        <v>0</v>
      </c>
      <c r="AL77" s="73">
        <f t="shared" si="365"/>
        <v>0</v>
      </c>
      <c r="AM77" s="73">
        <f t="shared" si="365"/>
        <v>0</v>
      </c>
      <c r="AN77" s="73">
        <f t="shared" si="365"/>
        <v>0</v>
      </c>
      <c r="AO77" s="73">
        <f t="shared" ref="AO77:AT77" si="366">SUM(H77,U77,AV$4,BB$4)</f>
        <v>0</v>
      </c>
      <c r="AP77" s="73">
        <f t="shared" si="366"/>
        <v>0</v>
      </c>
      <c r="AQ77" s="73">
        <f t="shared" si="366"/>
        <v>0</v>
      </c>
      <c r="AR77" s="73">
        <f t="shared" si="366"/>
        <v>0</v>
      </c>
      <c r="AS77" s="73">
        <f t="shared" si="366"/>
        <v>0</v>
      </c>
      <c r="AT77" s="73">
        <f t="shared" si="366"/>
        <v>0</v>
      </c>
      <c r="AU77" s="174"/>
      <c r="AV77" s="73">
        <f>CT!T104</f>
      </c>
      <c r="AW77" s="73">
        <f>CT!U104</f>
      </c>
      <c r="AX77" s="73">
        <f>CT!V104</f>
      </c>
      <c r="AY77" s="73">
        <f>CT!W104</f>
      </c>
      <c r="AZ77" s="73">
        <f>CT!X104</f>
      </c>
      <c r="BA77" s="73">
        <f>CT!Y104</f>
      </c>
      <c r="BB77" s="73">
        <f>Attn_Assign!U104</f>
      </c>
      <c r="BC77" s="73">
        <f>Attn_Assign!V104</f>
      </c>
      <c r="BD77" s="73">
        <f>Attn_Assign!W104</f>
      </c>
      <c r="BE77" s="73">
        <f>Attn_Assign!X104</f>
      </c>
      <c r="BF77" s="73">
        <f>Attn_Assign!Y104</f>
      </c>
      <c r="BG77" s="73">
        <f>Attn_Assign!Z104</f>
      </c>
      <c r="BH77" s="4"/>
      <c r="BI77" s="73">
        <f>Attn_Assign!B104</f>
      </c>
      <c r="BJ77" s="73">
        <f t="shared" si="5"/>
        <v>0</v>
      </c>
      <c r="BK77" s="73" t="str">
        <f t="shared" si="6"/>
        <v>F</v>
      </c>
      <c r="BL77" s="4"/>
      <c r="BM77" s="4"/>
      <c r="BN77" s="4"/>
      <c r="BO77" s="174"/>
      <c r="BP77" s="73">
        <f>SUM(AI77,LabActivity!AD104)</f>
        <v>0</v>
      </c>
      <c r="BQ77" s="73">
        <f>SUM(AJ77,LabActivity!AE104)</f>
        <v>0</v>
      </c>
      <c r="BR77" s="73">
        <f>SUM(AK77,LabActivity!AF104)</f>
        <v>0</v>
      </c>
      <c r="BS77" s="73">
        <f>SUM(AL77,LabActivity!AG104)</f>
        <v>0</v>
      </c>
      <c r="BT77" s="73">
        <f>SUM(AM77,LabActivity!AH104)</f>
        <v>0</v>
      </c>
      <c r="BU77" s="73">
        <f>SUM(AN77,LabActivity!AI104)</f>
        <v>0</v>
      </c>
      <c r="BV77" s="73">
        <f t="shared" ref="BV77:CA77" si="367">SUM(AO77,BV$4)</f>
        <v>0</v>
      </c>
      <c r="BW77" s="73">
        <f t="shared" si="367"/>
        <v>0</v>
      </c>
      <c r="BX77" s="73">
        <f t="shared" si="367"/>
        <v>0</v>
      </c>
      <c r="BY77" s="73">
        <f t="shared" si="367"/>
        <v>0</v>
      </c>
      <c r="BZ77" s="73">
        <f t="shared" si="367"/>
        <v>0</v>
      </c>
      <c r="CA77" s="73">
        <f t="shared" si="367"/>
        <v>0</v>
      </c>
      <c r="CB77" s="194"/>
      <c r="CC77" s="73">
        <f t="shared" ref="CC77:CH77" si="368">IFERROR( BP77/BV77,0)</f>
        <v>0</v>
      </c>
      <c r="CD77" s="73">
        <f t="shared" si="368"/>
        <v>0</v>
      </c>
      <c r="CE77" s="73">
        <f t="shared" si="368"/>
        <v>0</v>
      </c>
      <c r="CF77" s="73">
        <f t="shared" si="368"/>
        <v>0</v>
      </c>
      <c r="CG77" s="73">
        <f t="shared" si="368"/>
        <v>0</v>
      </c>
      <c r="CH77" s="73">
        <f t="shared" si="368"/>
        <v>0</v>
      </c>
    </row>
    <row r="78" ht="14.25" customHeight="1" spans="1:86" x14ac:dyDescent="0.25">
      <c r="A78" s="68">
        <f>IF(ISBLANK(CT!A105),"",CT!A105)</f>
      </c>
      <c r="B78" s="73">
        <f>SectionA!V90</f>
      </c>
      <c r="C78" s="73">
        <f>SectionA!W90</f>
      </c>
      <c r="D78" s="73">
        <f>SectionA!X90</f>
      </c>
      <c r="E78" s="73">
        <f>SectionA!Y90</f>
      </c>
      <c r="F78" s="73">
        <f>SectionA!Z90</f>
      </c>
      <c r="G78" s="73">
        <f>SectionA!AA90</f>
      </c>
      <c r="H78" s="73">
        <f>SectionA!AJ90</f>
      </c>
      <c r="I78" s="73">
        <f>SectionA!AK90</f>
      </c>
      <c r="J78" s="73">
        <f>SectionA!AL90</f>
      </c>
      <c r="K78" s="73">
        <f>SectionA!AM90</f>
      </c>
      <c r="L78" s="73">
        <f>SectionA!AN90</f>
      </c>
      <c r="M78" s="73">
        <f>SectionA!AO90</f>
      </c>
      <c r="N78" s="174"/>
      <c r="O78" s="73">
        <f>SectionB!V90</f>
      </c>
      <c r="P78" s="73">
        <f>SectionB!W90</f>
      </c>
      <c r="Q78" s="73">
        <f>SectionB!X90</f>
      </c>
      <c r="R78" s="73">
        <f>SectionB!Y90</f>
      </c>
      <c r="S78" s="73">
        <f>SectionB!Z90</f>
      </c>
      <c r="T78" s="73">
        <f>SectionB!AA90</f>
      </c>
      <c r="U78" s="73">
        <f>SectionB!AJ90</f>
      </c>
      <c r="V78" s="73">
        <f>SectionB!AK90</f>
      </c>
      <c r="W78" s="73">
        <f>SectionB!AL90</f>
      </c>
      <c r="X78" s="73">
        <f>SectionB!AM90</f>
      </c>
      <c r="Y78" s="73">
        <f>SectionB!AN90</f>
      </c>
      <c r="Z78" s="73">
        <f>SectionB!AO90</f>
      </c>
      <c r="AA78" s="194"/>
      <c r="AB78" s="73">
        <f t="shared" ref="AB78:AG78" si="369">IF(AO78=0, 0,  AI78/AO78)</f>
        <v>0</v>
      </c>
      <c r="AC78" s="73">
        <f t="shared" si="369"/>
        <v>0</v>
      </c>
      <c r="AD78" s="73">
        <f t="shared" si="369"/>
        <v>0</v>
      </c>
      <c r="AE78" s="73">
        <f t="shared" si="369"/>
        <v>0</v>
      </c>
      <c r="AF78" s="73">
        <f t="shared" si="369"/>
        <v>0</v>
      </c>
      <c r="AG78" s="73">
        <f t="shared" si="369"/>
        <v>0</v>
      </c>
      <c r="AH78" s="174"/>
      <c r="AI78" s="73">
        <f t="shared" ref="AI78:AN78" si="370">SUM(B78,O78,AV78,BB78)</f>
        <v>0</v>
      </c>
      <c r="AJ78" s="73">
        <f t="shared" si="370"/>
        <v>0</v>
      </c>
      <c r="AK78" s="73">
        <f t="shared" si="370"/>
        <v>0</v>
      </c>
      <c r="AL78" s="73">
        <f t="shared" si="370"/>
        <v>0</v>
      </c>
      <c r="AM78" s="73">
        <f t="shared" si="370"/>
        <v>0</v>
      </c>
      <c r="AN78" s="73">
        <f t="shared" si="370"/>
        <v>0</v>
      </c>
      <c r="AO78" s="73">
        <f t="shared" ref="AO78:AT78" si="371">SUM(H78,U78,AV$4,BB$4)</f>
        <v>0</v>
      </c>
      <c r="AP78" s="73">
        <f t="shared" si="371"/>
        <v>0</v>
      </c>
      <c r="AQ78" s="73">
        <f t="shared" si="371"/>
        <v>0</v>
      </c>
      <c r="AR78" s="73">
        <f t="shared" si="371"/>
        <v>0</v>
      </c>
      <c r="AS78" s="73">
        <f t="shared" si="371"/>
        <v>0</v>
      </c>
      <c r="AT78" s="73">
        <f t="shared" si="371"/>
        <v>0</v>
      </c>
      <c r="AU78" s="174"/>
      <c r="AV78" s="73">
        <f>CT!T105</f>
      </c>
      <c r="AW78" s="73">
        <f>CT!U105</f>
      </c>
      <c r="AX78" s="73">
        <f>CT!V105</f>
      </c>
      <c r="AY78" s="73">
        <f>CT!W105</f>
      </c>
      <c r="AZ78" s="73">
        <f>CT!X105</f>
      </c>
      <c r="BA78" s="73">
        <f>CT!Y105</f>
      </c>
      <c r="BB78" s="73">
        <f>Attn_Assign!U105</f>
      </c>
      <c r="BC78" s="73">
        <f>Attn_Assign!V105</f>
      </c>
      <c r="BD78" s="73">
        <f>Attn_Assign!W105</f>
      </c>
      <c r="BE78" s="73">
        <f>Attn_Assign!X105</f>
      </c>
      <c r="BF78" s="73">
        <f>Attn_Assign!Y105</f>
      </c>
      <c r="BG78" s="73">
        <f>Attn_Assign!Z105</f>
      </c>
      <c r="BH78" s="4"/>
      <c r="BI78" s="73">
        <f>Attn_Assign!B105</f>
      </c>
      <c r="BJ78" s="73">
        <f t="shared" si="5"/>
        <v>0</v>
      </c>
      <c r="BK78" s="73" t="str">
        <f t="shared" si="6"/>
        <v>F</v>
      </c>
      <c r="BL78" s="4"/>
      <c r="BM78" s="4"/>
      <c r="BN78" s="4"/>
      <c r="BO78" s="174"/>
      <c r="BP78" s="73">
        <f>SUM(AI78,LabActivity!AD105)</f>
        <v>0</v>
      </c>
      <c r="BQ78" s="73">
        <f>SUM(AJ78,LabActivity!AE105)</f>
        <v>0</v>
      </c>
      <c r="BR78" s="73">
        <f>SUM(AK78,LabActivity!AF105)</f>
        <v>0</v>
      </c>
      <c r="BS78" s="73">
        <f>SUM(AL78,LabActivity!AG105)</f>
        <v>0</v>
      </c>
      <c r="BT78" s="73">
        <f>SUM(AM78,LabActivity!AH105)</f>
        <v>0</v>
      </c>
      <c r="BU78" s="73">
        <f>SUM(AN78,LabActivity!AI105)</f>
        <v>0</v>
      </c>
      <c r="BV78" s="73">
        <f t="shared" ref="BV78:CA78" si="372">SUM(AO78,BV$4)</f>
        <v>0</v>
      </c>
      <c r="BW78" s="73">
        <f t="shared" si="372"/>
        <v>0</v>
      </c>
      <c r="BX78" s="73">
        <f t="shared" si="372"/>
        <v>0</v>
      </c>
      <c r="BY78" s="73">
        <f t="shared" si="372"/>
        <v>0</v>
      </c>
      <c r="BZ78" s="73">
        <f t="shared" si="372"/>
        <v>0</v>
      </c>
      <c r="CA78" s="73">
        <f t="shared" si="372"/>
        <v>0</v>
      </c>
      <c r="CB78" s="194"/>
      <c r="CC78" s="73">
        <f t="shared" ref="CC78:CH78" si="373">IFERROR( BP78/BV78,0)</f>
        <v>0</v>
      </c>
      <c r="CD78" s="73">
        <f t="shared" si="373"/>
        <v>0</v>
      </c>
      <c r="CE78" s="73">
        <f t="shared" si="373"/>
        <v>0</v>
      </c>
      <c r="CF78" s="73">
        <f t="shared" si="373"/>
        <v>0</v>
      </c>
      <c r="CG78" s="73">
        <f t="shared" si="373"/>
        <v>0</v>
      </c>
      <c r="CH78" s="73">
        <f t="shared" si="373"/>
        <v>0</v>
      </c>
    </row>
    <row r="79" ht="14.25" customHeight="1" spans="1:86" x14ac:dyDescent="0.25">
      <c r="A79" s="68">
        <f>IF(ISBLANK(CT!A106),"",CT!A106)</f>
      </c>
      <c r="B79" s="73">
        <f>SectionA!V91</f>
      </c>
      <c r="C79" s="73">
        <f>SectionA!W91</f>
      </c>
      <c r="D79" s="73">
        <f>SectionA!X91</f>
      </c>
      <c r="E79" s="73">
        <f>SectionA!Y91</f>
      </c>
      <c r="F79" s="73">
        <f>SectionA!Z91</f>
      </c>
      <c r="G79" s="73">
        <f>SectionA!AA91</f>
      </c>
      <c r="H79" s="73">
        <f>SectionA!AJ91</f>
      </c>
      <c r="I79" s="73">
        <f>SectionA!AK91</f>
      </c>
      <c r="J79" s="73">
        <f>SectionA!AL91</f>
      </c>
      <c r="K79" s="73">
        <f>SectionA!AM91</f>
      </c>
      <c r="L79" s="73">
        <f>SectionA!AN91</f>
      </c>
      <c r="M79" s="73">
        <f>SectionA!AO91</f>
      </c>
      <c r="N79" s="174"/>
      <c r="O79" s="73">
        <f>SectionB!V91</f>
      </c>
      <c r="P79" s="73">
        <f>SectionB!W91</f>
      </c>
      <c r="Q79" s="73">
        <f>SectionB!X91</f>
      </c>
      <c r="R79" s="73">
        <f>SectionB!Y91</f>
      </c>
      <c r="S79" s="73">
        <f>SectionB!Z91</f>
      </c>
      <c r="T79" s="73">
        <f>SectionB!AA91</f>
      </c>
      <c r="U79" s="73">
        <f>SectionB!AJ91</f>
      </c>
      <c r="V79" s="73">
        <f>SectionB!AK91</f>
      </c>
      <c r="W79" s="73">
        <f>SectionB!AL91</f>
      </c>
      <c r="X79" s="73">
        <f>SectionB!AM91</f>
      </c>
      <c r="Y79" s="73">
        <f>SectionB!AN91</f>
      </c>
      <c r="Z79" s="73">
        <f>SectionB!AO91</f>
      </c>
      <c r="AA79" s="194"/>
      <c r="AB79" s="73">
        <f t="shared" ref="AB79:AG79" si="374">IF(AO79=0, 0,  AI79/AO79)</f>
        <v>0</v>
      </c>
      <c r="AC79" s="73">
        <f t="shared" si="374"/>
        <v>0</v>
      </c>
      <c r="AD79" s="73">
        <f t="shared" si="374"/>
        <v>0</v>
      </c>
      <c r="AE79" s="73">
        <f t="shared" si="374"/>
        <v>0</v>
      </c>
      <c r="AF79" s="73">
        <f t="shared" si="374"/>
        <v>0</v>
      </c>
      <c r="AG79" s="73">
        <f t="shared" si="374"/>
        <v>0</v>
      </c>
      <c r="AH79" s="174"/>
      <c r="AI79" s="73">
        <f t="shared" ref="AI79:AN79" si="375">SUM(B79,O79,AV79,BB79)</f>
        <v>0</v>
      </c>
      <c r="AJ79" s="73">
        <f t="shared" si="375"/>
        <v>0</v>
      </c>
      <c r="AK79" s="73">
        <f t="shared" si="375"/>
        <v>0</v>
      </c>
      <c r="AL79" s="73">
        <f t="shared" si="375"/>
        <v>0</v>
      </c>
      <c r="AM79" s="73">
        <f t="shared" si="375"/>
        <v>0</v>
      </c>
      <c r="AN79" s="73">
        <f t="shared" si="375"/>
        <v>0</v>
      </c>
      <c r="AO79" s="73">
        <f t="shared" ref="AO79:AT79" si="376">SUM(H79,U79,AV$4,BB$4)</f>
        <v>0</v>
      </c>
      <c r="AP79" s="73">
        <f t="shared" si="376"/>
        <v>0</v>
      </c>
      <c r="AQ79" s="73">
        <f t="shared" si="376"/>
        <v>0</v>
      </c>
      <c r="AR79" s="73">
        <f t="shared" si="376"/>
        <v>0</v>
      </c>
      <c r="AS79" s="73">
        <f t="shared" si="376"/>
        <v>0</v>
      </c>
      <c r="AT79" s="73">
        <f t="shared" si="376"/>
        <v>0</v>
      </c>
      <c r="AU79" s="174"/>
      <c r="AV79" s="73">
        <f>CT!T106</f>
      </c>
      <c r="AW79" s="73">
        <f>CT!U106</f>
      </c>
      <c r="AX79" s="73">
        <f>CT!V106</f>
      </c>
      <c r="AY79" s="73">
        <f>CT!W106</f>
      </c>
      <c r="AZ79" s="73">
        <f>CT!X106</f>
      </c>
      <c r="BA79" s="73">
        <f>CT!Y106</f>
      </c>
      <c r="BB79" s="73">
        <f>Attn_Assign!U106</f>
      </c>
      <c r="BC79" s="73">
        <f>Attn_Assign!V106</f>
      </c>
      <c r="BD79" s="73">
        <f>Attn_Assign!W106</f>
      </c>
      <c r="BE79" s="73">
        <f>Attn_Assign!X106</f>
      </c>
      <c r="BF79" s="73">
        <f>Attn_Assign!Y106</f>
      </c>
      <c r="BG79" s="73">
        <f>Attn_Assign!Z106</f>
      </c>
      <c r="BH79" s="4"/>
      <c r="BI79" s="73">
        <f>Attn_Assign!B106</f>
      </c>
      <c r="BJ79" s="73">
        <f t="shared" si="5"/>
        <v>0</v>
      </c>
      <c r="BK79" s="73" t="str">
        <f t="shared" si="6"/>
        <v>F</v>
      </c>
      <c r="BL79" s="4"/>
      <c r="BM79" s="4"/>
      <c r="BN79" s="4"/>
      <c r="BO79" s="174"/>
      <c r="BP79" s="73">
        <f>SUM(AI79,LabActivity!AD106)</f>
        <v>0</v>
      </c>
      <c r="BQ79" s="73">
        <f>SUM(AJ79,LabActivity!AE106)</f>
        <v>0</v>
      </c>
      <c r="BR79" s="73">
        <f>SUM(AK79,LabActivity!AF106)</f>
        <v>0</v>
      </c>
      <c r="BS79" s="73">
        <f>SUM(AL79,LabActivity!AG106)</f>
        <v>0</v>
      </c>
      <c r="BT79" s="73">
        <f>SUM(AM79,LabActivity!AH106)</f>
        <v>0</v>
      </c>
      <c r="BU79" s="73">
        <f>SUM(AN79,LabActivity!AI106)</f>
        <v>0</v>
      </c>
      <c r="BV79" s="73">
        <f t="shared" ref="BV79:CA79" si="377">SUM(AO79,BV$4)</f>
        <v>0</v>
      </c>
      <c r="BW79" s="73">
        <f t="shared" si="377"/>
        <v>0</v>
      </c>
      <c r="BX79" s="73">
        <f t="shared" si="377"/>
        <v>0</v>
      </c>
      <c r="BY79" s="73">
        <f t="shared" si="377"/>
        <v>0</v>
      </c>
      <c r="BZ79" s="73">
        <f t="shared" si="377"/>
        <v>0</v>
      </c>
      <c r="CA79" s="73">
        <f t="shared" si="377"/>
        <v>0</v>
      </c>
      <c r="CB79" s="194"/>
      <c r="CC79" s="73">
        <f t="shared" ref="CC79:CH79" si="378">IFERROR( BP79/BV79,0)</f>
        <v>0</v>
      </c>
      <c r="CD79" s="73">
        <f t="shared" si="378"/>
        <v>0</v>
      </c>
      <c r="CE79" s="73">
        <f t="shared" si="378"/>
        <v>0</v>
      </c>
      <c r="CF79" s="73">
        <f t="shared" si="378"/>
        <v>0</v>
      </c>
      <c r="CG79" s="73">
        <f t="shared" si="378"/>
        <v>0</v>
      </c>
      <c r="CH79" s="73">
        <f t="shared" si="378"/>
        <v>0</v>
      </c>
    </row>
    <row r="80" ht="14.25" customHeight="1" spans="1:86" x14ac:dyDescent="0.25">
      <c r="A80" s="68">
        <f>IF(ISBLANK(CT!A107),"",CT!A107)</f>
      </c>
      <c r="B80" s="73">
        <f>SectionA!V92</f>
      </c>
      <c r="C80" s="73">
        <f>SectionA!W92</f>
      </c>
      <c r="D80" s="73">
        <f>SectionA!X92</f>
      </c>
      <c r="E80" s="73">
        <f>SectionA!Y92</f>
      </c>
      <c r="F80" s="73">
        <f>SectionA!Z92</f>
      </c>
      <c r="G80" s="73">
        <f>SectionA!AA92</f>
      </c>
      <c r="H80" s="73">
        <f>SectionA!AJ92</f>
      </c>
      <c r="I80" s="73">
        <f>SectionA!AK92</f>
      </c>
      <c r="J80" s="73">
        <f>SectionA!AL92</f>
      </c>
      <c r="K80" s="73">
        <f>SectionA!AM92</f>
      </c>
      <c r="L80" s="73">
        <f>SectionA!AN92</f>
      </c>
      <c r="M80" s="73">
        <f>SectionA!AO92</f>
      </c>
      <c r="N80" s="174"/>
      <c r="O80" s="73">
        <f>SectionB!V92</f>
      </c>
      <c r="P80" s="73">
        <f>SectionB!W92</f>
      </c>
      <c r="Q80" s="73">
        <f>SectionB!X92</f>
      </c>
      <c r="R80" s="73">
        <f>SectionB!Y92</f>
      </c>
      <c r="S80" s="73">
        <f>SectionB!Z92</f>
      </c>
      <c r="T80" s="73">
        <f>SectionB!AA92</f>
      </c>
      <c r="U80" s="73">
        <f>SectionB!AJ92</f>
      </c>
      <c r="V80" s="73">
        <f>SectionB!AK92</f>
      </c>
      <c r="W80" s="73">
        <f>SectionB!AL92</f>
      </c>
      <c r="X80" s="73">
        <f>SectionB!AM92</f>
      </c>
      <c r="Y80" s="73">
        <f>SectionB!AN92</f>
      </c>
      <c r="Z80" s="73">
        <f>SectionB!AO92</f>
      </c>
      <c r="AA80" s="194"/>
      <c r="AB80" s="73">
        <f t="shared" ref="AB80:AG80" si="379">IF(AO80=0, 0,  AI80/AO80)</f>
        <v>0</v>
      </c>
      <c r="AC80" s="73">
        <f t="shared" si="379"/>
        <v>0</v>
      </c>
      <c r="AD80" s="73">
        <f t="shared" si="379"/>
        <v>0</v>
      </c>
      <c r="AE80" s="73">
        <f t="shared" si="379"/>
        <v>0</v>
      </c>
      <c r="AF80" s="73">
        <f t="shared" si="379"/>
        <v>0</v>
      </c>
      <c r="AG80" s="73">
        <f t="shared" si="379"/>
        <v>0</v>
      </c>
      <c r="AH80" s="174"/>
      <c r="AI80" s="73">
        <f t="shared" ref="AI80:AN80" si="380">SUM(B80,O80,AV80,BB80)</f>
        <v>0</v>
      </c>
      <c r="AJ80" s="73">
        <f t="shared" si="380"/>
        <v>0</v>
      </c>
      <c r="AK80" s="73">
        <f t="shared" si="380"/>
        <v>0</v>
      </c>
      <c r="AL80" s="73">
        <f t="shared" si="380"/>
        <v>0</v>
      </c>
      <c r="AM80" s="73">
        <f t="shared" si="380"/>
        <v>0</v>
      </c>
      <c r="AN80" s="73">
        <f t="shared" si="380"/>
        <v>0</v>
      </c>
      <c r="AO80" s="73">
        <f t="shared" ref="AO80:AT80" si="381">SUM(H80,U80,AV$4,BB$4)</f>
        <v>0</v>
      </c>
      <c r="AP80" s="73">
        <f t="shared" si="381"/>
        <v>0</v>
      </c>
      <c r="AQ80" s="73">
        <f t="shared" si="381"/>
        <v>0</v>
      </c>
      <c r="AR80" s="73">
        <f t="shared" si="381"/>
        <v>0</v>
      </c>
      <c r="AS80" s="73">
        <f t="shared" si="381"/>
        <v>0</v>
      </c>
      <c r="AT80" s="73">
        <f t="shared" si="381"/>
        <v>0</v>
      </c>
      <c r="AU80" s="174"/>
      <c r="AV80" s="73">
        <f>CT!T107</f>
      </c>
      <c r="AW80" s="73">
        <f>CT!U107</f>
      </c>
      <c r="AX80" s="73">
        <f>CT!V107</f>
      </c>
      <c r="AY80" s="73">
        <f>CT!W107</f>
      </c>
      <c r="AZ80" s="73">
        <f>CT!X107</f>
      </c>
      <c r="BA80" s="73">
        <f>CT!Y107</f>
      </c>
      <c r="BB80" s="73">
        <f>Attn_Assign!U107</f>
      </c>
      <c r="BC80" s="73">
        <f>Attn_Assign!V107</f>
      </c>
      <c r="BD80" s="73">
        <f>Attn_Assign!W107</f>
      </c>
      <c r="BE80" s="73">
        <f>Attn_Assign!X107</f>
      </c>
      <c r="BF80" s="73">
        <f>Attn_Assign!Y107</f>
      </c>
      <c r="BG80" s="73">
        <f>Attn_Assign!Z107</f>
      </c>
      <c r="BH80" s="4"/>
      <c r="BI80" s="73">
        <f>Attn_Assign!B107</f>
      </c>
      <c r="BJ80" s="73">
        <f t="shared" si="5"/>
        <v>0</v>
      </c>
      <c r="BK80" s="73" t="str">
        <f t="shared" si="6"/>
        <v>F</v>
      </c>
      <c r="BL80" s="4"/>
      <c r="BM80" s="4"/>
      <c r="BN80" s="4"/>
      <c r="BO80" s="174"/>
      <c r="BP80" s="73">
        <f>SUM(AI80,LabActivity!AD107)</f>
        <v>0</v>
      </c>
      <c r="BQ80" s="73">
        <f>SUM(AJ80,LabActivity!AE107)</f>
        <v>0</v>
      </c>
      <c r="BR80" s="73">
        <f>SUM(AK80,LabActivity!AF107)</f>
        <v>0</v>
      </c>
      <c r="BS80" s="73">
        <f>SUM(AL80,LabActivity!AG107)</f>
        <v>0</v>
      </c>
      <c r="BT80" s="73">
        <f>SUM(AM80,LabActivity!AH107)</f>
        <v>0</v>
      </c>
      <c r="BU80" s="73">
        <f>SUM(AN80,LabActivity!AI107)</f>
        <v>0</v>
      </c>
      <c r="BV80" s="73">
        <f t="shared" ref="BV80:CA80" si="382">SUM(AO80,BV$4)</f>
        <v>0</v>
      </c>
      <c r="BW80" s="73">
        <f t="shared" si="382"/>
        <v>0</v>
      </c>
      <c r="BX80" s="73">
        <f t="shared" si="382"/>
        <v>0</v>
      </c>
      <c r="BY80" s="73">
        <f t="shared" si="382"/>
        <v>0</v>
      </c>
      <c r="BZ80" s="73">
        <f t="shared" si="382"/>
        <v>0</v>
      </c>
      <c r="CA80" s="73">
        <f t="shared" si="382"/>
        <v>0</v>
      </c>
      <c r="CB80" s="194"/>
      <c r="CC80" s="73">
        <f t="shared" ref="CC80:CH80" si="383">IFERROR( BP80/BV80,0)</f>
        <v>0</v>
      </c>
      <c r="CD80" s="73">
        <f t="shared" si="383"/>
        <v>0</v>
      </c>
      <c r="CE80" s="73">
        <f t="shared" si="383"/>
        <v>0</v>
      </c>
      <c r="CF80" s="73">
        <f t="shared" si="383"/>
        <v>0</v>
      </c>
      <c r="CG80" s="73">
        <f t="shared" si="383"/>
        <v>0</v>
      </c>
      <c r="CH80" s="73">
        <f t="shared" si="383"/>
        <v>0</v>
      </c>
    </row>
    <row r="81" ht="14.25" customHeight="1" spans="1:86" x14ac:dyDescent="0.25">
      <c r="A81" s="68">
        <f>IF(ISBLANK(CT!A108),"",CT!A108)</f>
      </c>
      <c r="B81" s="73">
        <f>SectionA!V93</f>
      </c>
      <c r="C81" s="73">
        <f>SectionA!W93</f>
      </c>
      <c r="D81" s="73">
        <f>SectionA!X93</f>
      </c>
      <c r="E81" s="73">
        <f>SectionA!Y93</f>
      </c>
      <c r="F81" s="73">
        <f>SectionA!Z93</f>
      </c>
      <c r="G81" s="73">
        <f>SectionA!AA93</f>
      </c>
      <c r="H81" s="73">
        <f>SectionA!AJ93</f>
      </c>
      <c r="I81" s="73">
        <f>SectionA!AK93</f>
      </c>
      <c r="J81" s="73">
        <f>SectionA!AL93</f>
      </c>
      <c r="K81" s="73">
        <f>SectionA!AM93</f>
      </c>
      <c r="L81" s="73">
        <f>SectionA!AN93</f>
      </c>
      <c r="M81" s="73">
        <f>SectionA!AO93</f>
      </c>
      <c r="N81" s="174"/>
      <c r="O81" s="73">
        <f>SectionB!V93</f>
      </c>
      <c r="P81" s="73">
        <f>SectionB!W93</f>
      </c>
      <c r="Q81" s="73">
        <f>SectionB!X93</f>
      </c>
      <c r="R81" s="73">
        <f>SectionB!Y93</f>
      </c>
      <c r="S81" s="73">
        <f>SectionB!Z93</f>
      </c>
      <c r="T81" s="73">
        <f>SectionB!AA93</f>
      </c>
      <c r="U81" s="73">
        <f>SectionB!AJ93</f>
      </c>
      <c r="V81" s="73">
        <f>SectionB!AK93</f>
      </c>
      <c r="W81" s="73">
        <f>SectionB!AL93</f>
      </c>
      <c r="X81" s="73">
        <f>SectionB!AM93</f>
      </c>
      <c r="Y81" s="73">
        <f>SectionB!AN93</f>
      </c>
      <c r="Z81" s="73">
        <f>SectionB!AO93</f>
      </c>
      <c r="AA81" s="194"/>
      <c r="AB81" s="73">
        <f t="shared" ref="AB81:AG81" si="384">IF(AO81=0, 0,  AI81/AO81)</f>
        <v>0</v>
      </c>
      <c r="AC81" s="73">
        <f t="shared" si="384"/>
        <v>0</v>
      </c>
      <c r="AD81" s="73">
        <f t="shared" si="384"/>
        <v>0</v>
      </c>
      <c r="AE81" s="73">
        <f t="shared" si="384"/>
        <v>0</v>
      </c>
      <c r="AF81" s="73">
        <f t="shared" si="384"/>
        <v>0</v>
      </c>
      <c r="AG81" s="73">
        <f t="shared" si="384"/>
        <v>0</v>
      </c>
      <c r="AH81" s="174"/>
      <c r="AI81" s="73">
        <f t="shared" ref="AI81:AN81" si="385">SUM(B81,O81,AV81,BB81)</f>
        <v>0</v>
      </c>
      <c r="AJ81" s="73">
        <f t="shared" si="385"/>
        <v>0</v>
      </c>
      <c r="AK81" s="73">
        <f t="shared" si="385"/>
        <v>0</v>
      </c>
      <c r="AL81" s="73">
        <f t="shared" si="385"/>
        <v>0</v>
      </c>
      <c r="AM81" s="73">
        <f t="shared" si="385"/>
        <v>0</v>
      </c>
      <c r="AN81" s="73">
        <f t="shared" si="385"/>
        <v>0</v>
      </c>
      <c r="AO81" s="73">
        <f t="shared" ref="AO81:AT81" si="386">SUM(H81,U81,AV$4,BB$4)</f>
        <v>0</v>
      </c>
      <c r="AP81" s="73">
        <f t="shared" si="386"/>
        <v>0</v>
      </c>
      <c r="AQ81" s="73">
        <f t="shared" si="386"/>
        <v>0</v>
      </c>
      <c r="AR81" s="73">
        <f t="shared" si="386"/>
        <v>0</v>
      </c>
      <c r="AS81" s="73">
        <f t="shared" si="386"/>
        <v>0</v>
      </c>
      <c r="AT81" s="73">
        <f t="shared" si="386"/>
        <v>0</v>
      </c>
      <c r="AU81" s="174"/>
      <c r="AV81" s="73">
        <f>CT!T108</f>
      </c>
      <c r="AW81" s="73">
        <f>CT!U108</f>
      </c>
      <c r="AX81" s="73">
        <f>CT!V108</f>
      </c>
      <c r="AY81" s="73">
        <f>CT!W108</f>
      </c>
      <c r="AZ81" s="73">
        <f>CT!X108</f>
      </c>
      <c r="BA81" s="73">
        <f>CT!Y108</f>
      </c>
      <c r="BB81" s="73">
        <f>Attn_Assign!U108</f>
      </c>
      <c r="BC81" s="73">
        <f>Attn_Assign!V108</f>
      </c>
      <c r="BD81" s="73">
        <f>Attn_Assign!W108</f>
      </c>
      <c r="BE81" s="73">
        <f>Attn_Assign!X108</f>
      </c>
      <c r="BF81" s="73">
        <f>Attn_Assign!Y108</f>
      </c>
      <c r="BG81" s="73">
        <f>Attn_Assign!Z108</f>
      </c>
      <c r="BH81" s="4"/>
      <c r="BI81" s="73">
        <f>Attn_Assign!B108</f>
      </c>
      <c r="BJ81" s="73">
        <f t="shared" si="5"/>
        <v>0</v>
      </c>
      <c r="BK81" s="73" t="str">
        <f t="shared" si="6"/>
        <v>F</v>
      </c>
      <c r="BL81" s="4"/>
      <c r="BM81" s="4"/>
      <c r="BN81" s="4"/>
      <c r="BO81" s="174"/>
      <c r="BP81" s="73">
        <f>SUM(AI81,LabActivity!AD108)</f>
        <v>0</v>
      </c>
      <c r="BQ81" s="73">
        <f>SUM(AJ81,LabActivity!AE108)</f>
        <v>0</v>
      </c>
      <c r="BR81" s="73">
        <f>SUM(AK81,LabActivity!AF108)</f>
        <v>0</v>
      </c>
      <c r="BS81" s="73">
        <f>SUM(AL81,LabActivity!AG108)</f>
        <v>0</v>
      </c>
      <c r="BT81" s="73">
        <f>SUM(AM81,LabActivity!AH108)</f>
        <v>0</v>
      </c>
      <c r="BU81" s="73">
        <f>SUM(AN81,LabActivity!AI108)</f>
        <v>0</v>
      </c>
      <c r="BV81" s="73">
        <f t="shared" ref="BV81:CA81" si="387">SUM(AO81,BV$4)</f>
        <v>0</v>
      </c>
      <c r="BW81" s="73">
        <f t="shared" si="387"/>
        <v>0</v>
      </c>
      <c r="BX81" s="73">
        <f t="shared" si="387"/>
        <v>0</v>
      </c>
      <c r="BY81" s="73">
        <f t="shared" si="387"/>
        <v>0</v>
      </c>
      <c r="BZ81" s="73">
        <f t="shared" si="387"/>
        <v>0</v>
      </c>
      <c r="CA81" s="73">
        <f t="shared" si="387"/>
        <v>0</v>
      </c>
      <c r="CB81" s="194"/>
      <c r="CC81" s="73">
        <f t="shared" ref="CC81:CH81" si="388">IFERROR( BP81/BV81,0)</f>
        <v>0</v>
      </c>
      <c r="CD81" s="73">
        <f t="shared" si="388"/>
        <v>0</v>
      </c>
      <c r="CE81" s="73">
        <f t="shared" si="388"/>
        <v>0</v>
      </c>
      <c r="CF81" s="73">
        <f t="shared" si="388"/>
        <v>0</v>
      </c>
      <c r="CG81" s="73">
        <f t="shared" si="388"/>
        <v>0</v>
      </c>
      <c r="CH81" s="73">
        <f t="shared" si="388"/>
        <v>0</v>
      </c>
    </row>
    <row r="82" ht="14.25" customHeight="1" spans="1:86" x14ac:dyDescent="0.25">
      <c r="A82" s="68">
        <f>IF(ISBLANK(CT!A109),"",CT!A109)</f>
      </c>
      <c r="B82" s="73">
        <f>SectionA!V94</f>
      </c>
      <c r="C82" s="73">
        <f>SectionA!W94</f>
      </c>
      <c r="D82" s="73">
        <f>SectionA!X94</f>
      </c>
      <c r="E82" s="73">
        <f>SectionA!Y94</f>
      </c>
      <c r="F82" s="73">
        <f>SectionA!Z94</f>
      </c>
      <c r="G82" s="73">
        <f>SectionA!AA94</f>
      </c>
      <c r="H82" s="73">
        <f>SectionA!AJ94</f>
      </c>
      <c r="I82" s="73">
        <f>SectionA!AK94</f>
      </c>
      <c r="J82" s="73">
        <f>SectionA!AL94</f>
      </c>
      <c r="K82" s="73">
        <f>SectionA!AM94</f>
      </c>
      <c r="L82" s="73">
        <f>SectionA!AN94</f>
      </c>
      <c r="M82" s="73">
        <f>SectionA!AO94</f>
      </c>
      <c r="N82" s="174"/>
      <c r="O82" s="73">
        <f>SectionB!V94</f>
      </c>
      <c r="P82" s="73">
        <f>SectionB!W94</f>
      </c>
      <c r="Q82" s="73">
        <f>SectionB!X94</f>
      </c>
      <c r="R82" s="73">
        <f>SectionB!Y94</f>
      </c>
      <c r="S82" s="73">
        <f>SectionB!Z94</f>
      </c>
      <c r="T82" s="73">
        <f>SectionB!AA94</f>
      </c>
      <c r="U82" s="73">
        <f>SectionB!AJ94</f>
      </c>
      <c r="V82" s="73">
        <f>SectionB!AK94</f>
      </c>
      <c r="W82" s="73">
        <f>SectionB!AL94</f>
      </c>
      <c r="X82" s="73">
        <f>SectionB!AM94</f>
      </c>
      <c r="Y82" s="73">
        <f>SectionB!AN94</f>
      </c>
      <c r="Z82" s="73">
        <f>SectionB!AO94</f>
      </c>
      <c r="AA82" s="194"/>
      <c r="AB82" s="73">
        <f t="shared" ref="AB82:AG82" si="389">IF(AO82=0, 0,  AI82/AO82)</f>
        <v>0</v>
      </c>
      <c r="AC82" s="73">
        <f t="shared" si="389"/>
        <v>0</v>
      </c>
      <c r="AD82" s="73">
        <f t="shared" si="389"/>
        <v>0</v>
      </c>
      <c r="AE82" s="73">
        <f t="shared" si="389"/>
        <v>0</v>
      </c>
      <c r="AF82" s="73">
        <f t="shared" si="389"/>
        <v>0</v>
      </c>
      <c r="AG82" s="73">
        <f t="shared" si="389"/>
        <v>0</v>
      </c>
      <c r="AH82" s="174"/>
      <c r="AI82" s="73">
        <f t="shared" ref="AI82:AN82" si="390">SUM(B82,O82,AV82,BB82)</f>
        <v>0</v>
      </c>
      <c r="AJ82" s="73">
        <f t="shared" si="390"/>
        <v>0</v>
      </c>
      <c r="AK82" s="73">
        <f t="shared" si="390"/>
        <v>0</v>
      </c>
      <c r="AL82" s="73">
        <f t="shared" si="390"/>
        <v>0</v>
      </c>
      <c r="AM82" s="73">
        <f t="shared" si="390"/>
        <v>0</v>
      </c>
      <c r="AN82" s="73">
        <f t="shared" si="390"/>
        <v>0</v>
      </c>
      <c r="AO82" s="73">
        <f t="shared" ref="AO82:AT82" si="391">SUM(H82,U82,AV$4,BB$4)</f>
        <v>0</v>
      </c>
      <c r="AP82" s="73">
        <f t="shared" si="391"/>
        <v>0</v>
      </c>
      <c r="AQ82" s="73">
        <f t="shared" si="391"/>
        <v>0</v>
      </c>
      <c r="AR82" s="73">
        <f t="shared" si="391"/>
        <v>0</v>
      </c>
      <c r="AS82" s="73">
        <f t="shared" si="391"/>
        <v>0</v>
      </c>
      <c r="AT82" s="73">
        <f t="shared" si="391"/>
        <v>0</v>
      </c>
      <c r="AU82" s="174"/>
      <c r="AV82" s="73">
        <f>CT!T109</f>
      </c>
      <c r="AW82" s="73">
        <f>CT!U109</f>
      </c>
      <c r="AX82" s="73">
        <f>CT!V109</f>
      </c>
      <c r="AY82" s="73">
        <f>CT!W109</f>
      </c>
      <c r="AZ82" s="73">
        <f>CT!X109</f>
      </c>
      <c r="BA82" s="73">
        <f>CT!Y109</f>
      </c>
      <c r="BB82" s="73">
        <f>Attn_Assign!U109</f>
      </c>
      <c r="BC82" s="73">
        <f>Attn_Assign!V109</f>
      </c>
      <c r="BD82" s="73">
        <f>Attn_Assign!W109</f>
      </c>
      <c r="BE82" s="73">
        <f>Attn_Assign!X109</f>
      </c>
      <c r="BF82" s="73">
        <f>Attn_Assign!Y109</f>
      </c>
      <c r="BG82" s="73">
        <f>Attn_Assign!Z109</f>
      </c>
      <c r="BH82" s="4"/>
      <c r="BI82" s="73">
        <f>Attn_Assign!B109</f>
      </c>
      <c r="BJ82" s="73">
        <f t="shared" si="5"/>
        <v>0</v>
      </c>
      <c r="BK82" s="73" t="str">
        <f t="shared" si="6"/>
        <v>F</v>
      </c>
      <c r="BL82" s="4"/>
      <c r="BM82" s="4"/>
      <c r="BN82" s="4"/>
      <c r="BO82" s="174"/>
      <c r="BP82" s="73">
        <f>SUM(AI82,LabActivity!AD109)</f>
        <v>0</v>
      </c>
      <c r="BQ82" s="73">
        <f>SUM(AJ82,LabActivity!AE109)</f>
        <v>0</v>
      </c>
      <c r="BR82" s="73">
        <f>SUM(AK82,LabActivity!AF109)</f>
        <v>0</v>
      </c>
      <c r="BS82" s="73">
        <f>SUM(AL82,LabActivity!AG109)</f>
        <v>0</v>
      </c>
      <c r="BT82" s="73">
        <f>SUM(AM82,LabActivity!AH109)</f>
        <v>0</v>
      </c>
      <c r="BU82" s="73">
        <f>SUM(AN82,LabActivity!AI109)</f>
        <v>0</v>
      </c>
      <c r="BV82" s="73">
        <f t="shared" ref="BV82:CA82" si="392">SUM(AO82,BV$4)</f>
        <v>0</v>
      </c>
      <c r="BW82" s="73">
        <f t="shared" si="392"/>
        <v>0</v>
      </c>
      <c r="BX82" s="73">
        <f t="shared" si="392"/>
        <v>0</v>
      </c>
      <c r="BY82" s="73">
        <f t="shared" si="392"/>
        <v>0</v>
      </c>
      <c r="BZ82" s="73">
        <f t="shared" si="392"/>
        <v>0</v>
      </c>
      <c r="CA82" s="73">
        <f t="shared" si="392"/>
        <v>0</v>
      </c>
      <c r="CB82" s="194"/>
      <c r="CC82" s="73">
        <f t="shared" ref="CC82:CH82" si="393">IFERROR( BP82/BV82,0)</f>
        <v>0</v>
      </c>
      <c r="CD82" s="73">
        <f t="shared" si="393"/>
        <v>0</v>
      </c>
      <c r="CE82" s="73">
        <f t="shared" si="393"/>
        <v>0</v>
      </c>
      <c r="CF82" s="73">
        <f t="shared" si="393"/>
        <v>0</v>
      </c>
      <c r="CG82" s="73">
        <f t="shared" si="393"/>
        <v>0</v>
      </c>
      <c r="CH82" s="73">
        <f t="shared" si="393"/>
        <v>0</v>
      </c>
    </row>
    <row r="83" ht="14.25" customHeight="1" spans="1:86" x14ac:dyDescent="0.25">
      <c r="A83" s="68">
        <f>IF(ISBLANK(CT!A110),"",CT!A110)</f>
      </c>
      <c r="B83" s="73">
        <f>SectionA!V95</f>
      </c>
      <c r="C83" s="73">
        <f>SectionA!W95</f>
      </c>
      <c r="D83" s="73">
        <f>SectionA!X95</f>
      </c>
      <c r="E83" s="73">
        <f>SectionA!Y95</f>
      </c>
      <c r="F83" s="73">
        <f>SectionA!Z95</f>
      </c>
      <c r="G83" s="73">
        <f>SectionA!AA95</f>
      </c>
      <c r="H83" s="73">
        <f>SectionA!AJ95</f>
      </c>
      <c r="I83" s="73">
        <f>SectionA!AK95</f>
      </c>
      <c r="J83" s="73">
        <f>SectionA!AL95</f>
      </c>
      <c r="K83" s="73">
        <f>SectionA!AM95</f>
      </c>
      <c r="L83" s="73">
        <f>SectionA!AN95</f>
      </c>
      <c r="M83" s="73">
        <f>SectionA!AO95</f>
      </c>
      <c r="N83" s="174"/>
      <c r="O83" s="73">
        <f>SectionB!V95</f>
      </c>
      <c r="P83" s="73">
        <f>SectionB!W95</f>
      </c>
      <c r="Q83" s="73">
        <f>SectionB!X95</f>
      </c>
      <c r="R83" s="73">
        <f>SectionB!Y95</f>
      </c>
      <c r="S83" s="73">
        <f>SectionB!Z95</f>
      </c>
      <c r="T83" s="73">
        <f>SectionB!AA95</f>
      </c>
      <c r="U83" s="73">
        <f>SectionB!AJ95</f>
      </c>
      <c r="V83" s="73">
        <f>SectionB!AK95</f>
      </c>
      <c r="W83" s="73">
        <f>SectionB!AL95</f>
      </c>
      <c r="X83" s="73">
        <f>SectionB!AM95</f>
      </c>
      <c r="Y83" s="73">
        <f>SectionB!AN95</f>
      </c>
      <c r="Z83" s="73">
        <f>SectionB!AO95</f>
      </c>
      <c r="AA83" s="194"/>
      <c r="AB83" s="73">
        <f t="shared" ref="AB83:AG83" si="394">IF(AO83=0, 0,  AI83/AO83)</f>
        <v>0</v>
      </c>
      <c r="AC83" s="73">
        <f t="shared" si="394"/>
        <v>0</v>
      </c>
      <c r="AD83" s="73">
        <f t="shared" si="394"/>
        <v>0</v>
      </c>
      <c r="AE83" s="73">
        <f t="shared" si="394"/>
        <v>0</v>
      </c>
      <c r="AF83" s="73">
        <f t="shared" si="394"/>
        <v>0</v>
      </c>
      <c r="AG83" s="73">
        <f t="shared" si="394"/>
        <v>0</v>
      </c>
      <c r="AH83" s="174"/>
      <c r="AI83" s="73">
        <f t="shared" ref="AI83:AN83" si="395">SUM(B83,O83,AV83,BB83)</f>
        <v>0</v>
      </c>
      <c r="AJ83" s="73">
        <f t="shared" si="395"/>
        <v>0</v>
      </c>
      <c r="AK83" s="73">
        <f t="shared" si="395"/>
        <v>0</v>
      </c>
      <c r="AL83" s="73">
        <f t="shared" si="395"/>
        <v>0</v>
      </c>
      <c r="AM83" s="73">
        <f t="shared" si="395"/>
        <v>0</v>
      </c>
      <c r="AN83" s="73">
        <f t="shared" si="395"/>
        <v>0</v>
      </c>
      <c r="AO83" s="73">
        <f t="shared" ref="AO83:AT83" si="396">SUM(H83,U83,AV$4,BB$4)</f>
        <v>0</v>
      </c>
      <c r="AP83" s="73">
        <f t="shared" si="396"/>
        <v>0</v>
      </c>
      <c r="AQ83" s="73">
        <f t="shared" si="396"/>
        <v>0</v>
      </c>
      <c r="AR83" s="73">
        <f t="shared" si="396"/>
        <v>0</v>
      </c>
      <c r="AS83" s="73">
        <f t="shared" si="396"/>
        <v>0</v>
      </c>
      <c r="AT83" s="73">
        <f t="shared" si="396"/>
        <v>0</v>
      </c>
      <c r="AU83" s="174"/>
      <c r="AV83" s="73">
        <f>CT!T110</f>
      </c>
      <c r="AW83" s="73">
        <f>CT!U110</f>
      </c>
      <c r="AX83" s="73">
        <f>CT!V110</f>
      </c>
      <c r="AY83" s="73">
        <f>CT!W110</f>
      </c>
      <c r="AZ83" s="73">
        <f>CT!X110</f>
      </c>
      <c r="BA83" s="73">
        <f>CT!Y110</f>
      </c>
      <c r="BB83" s="73">
        <f>Attn_Assign!U110</f>
      </c>
      <c r="BC83" s="73">
        <f>Attn_Assign!V110</f>
      </c>
      <c r="BD83" s="73">
        <f>Attn_Assign!W110</f>
      </c>
      <c r="BE83" s="73">
        <f>Attn_Assign!X110</f>
      </c>
      <c r="BF83" s="73">
        <f>Attn_Assign!Y110</f>
      </c>
      <c r="BG83" s="73">
        <f>Attn_Assign!Z110</f>
      </c>
      <c r="BH83" s="4"/>
      <c r="BI83" s="73">
        <f>Attn_Assign!B110</f>
      </c>
      <c r="BJ83" s="73">
        <f t="shared" si="5"/>
        <v>0</v>
      </c>
      <c r="BK83" s="73" t="str">
        <f t="shared" si="6"/>
        <v>F</v>
      </c>
      <c r="BL83" s="4"/>
      <c r="BM83" s="4"/>
      <c r="BN83" s="4"/>
      <c r="BO83" s="174"/>
      <c r="BP83" s="73">
        <f>SUM(AI83,LabActivity!AD110)</f>
        <v>0</v>
      </c>
      <c r="BQ83" s="73">
        <f>SUM(AJ83,LabActivity!AE110)</f>
        <v>0</v>
      </c>
      <c r="BR83" s="73">
        <f>SUM(AK83,LabActivity!AF110)</f>
        <v>0</v>
      </c>
      <c r="BS83" s="73">
        <f>SUM(AL83,LabActivity!AG110)</f>
        <v>0</v>
      </c>
      <c r="BT83" s="73">
        <f>SUM(AM83,LabActivity!AH110)</f>
        <v>0</v>
      </c>
      <c r="BU83" s="73">
        <f>SUM(AN83,LabActivity!AI110)</f>
        <v>0</v>
      </c>
      <c r="BV83" s="73">
        <f t="shared" ref="BV83:CA83" si="397">SUM(AO83,BV$4)</f>
        <v>0</v>
      </c>
      <c r="BW83" s="73">
        <f t="shared" si="397"/>
        <v>0</v>
      </c>
      <c r="BX83" s="73">
        <f t="shared" si="397"/>
        <v>0</v>
      </c>
      <c r="BY83" s="73">
        <f t="shared" si="397"/>
        <v>0</v>
      </c>
      <c r="BZ83" s="73">
        <f t="shared" si="397"/>
        <v>0</v>
      </c>
      <c r="CA83" s="73">
        <f t="shared" si="397"/>
        <v>0</v>
      </c>
      <c r="CB83" s="194"/>
      <c r="CC83" s="73">
        <f t="shared" ref="CC83:CH83" si="398">IFERROR( BP83/BV83,0)</f>
        <v>0</v>
      </c>
      <c r="CD83" s="73">
        <f t="shared" si="398"/>
        <v>0</v>
      </c>
      <c r="CE83" s="73">
        <f t="shared" si="398"/>
        <v>0</v>
      </c>
      <c r="CF83" s="73">
        <f t="shared" si="398"/>
        <v>0</v>
      </c>
      <c r="CG83" s="73">
        <f t="shared" si="398"/>
        <v>0</v>
      </c>
      <c r="CH83" s="73">
        <f t="shared" si="398"/>
        <v>0</v>
      </c>
    </row>
    <row r="84" ht="14.25" customHeight="1" spans="1:86" x14ac:dyDescent="0.25">
      <c r="A84" s="68">
        <f>IF(ISBLANK(CT!A111),"",CT!A111)</f>
      </c>
      <c r="B84" s="73">
        <f>SectionA!V96</f>
      </c>
      <c r="C84" s="73">
        <f>SectionA!W96</f>
      </c>
      <c r="D84" s="73">
        <f>SectionA!X96</f>
      </c>
      <c r="E84" s="73">
        <f>SectionA!Y96</f>
      </c>
      <c r="F84" s="73">
        <f>SectionA!Z96</f>
      </c>
      <c r="G84" s="73">
        <f>SectionA!AA96</f>
      </c>
      <c r="H84" s="73">
        <f>SectionA!AJ96</f>
      </c>
      <c r="I84" s="73">
        <f>SectionA!AK96</f>
      </c>
      <c r="J84" s="73">
        <f>SectionA!AL96</f>
      </c>
      <c r="K84" s="73">
        <f>SectionA!AM96</f>
      </c>
      <c r="L84" s="73">
        <f>SectionA!AN96</f>
      </c>
      <c r="M84" s="73">
        <f>SectionA!AO96</f>
      </c>
      <c r="N84" s="174"/>
      <c r="O84" s="73">
        <f>SectionB!V96</f>
      </c>
      <c r="P84" s="73">
        <f>SectionB!W96</f>
      </c>
      <c r="Q84" s="73">
        <f>SectionB!X96</f>
      </c>
      <c r="R84" s="73">
        <f>SectionB!Y96</f>
      </c>
      <c r="S84" s="73">
        <f>SectionB!Z96</f>
      </c>
      <c r="T84" s="73">
        <f>SectionB!AA96</f>
      </c>
      <c r="U84" s="73">
        <f>SectionB!AJ96</f>
      </c>
      <c r="V84" s="73">
        <f>SectionB!AK96</f>
      </c>
      <c r="W84" s="73">
        <f>SectionB!AL96</f>
      </c>
      <c r="X84" s="73">
        <f>SectionB!AM96</f>
      </c>
      <c r="Y84" s="73">
        <f>SectionB!AN96</f>
      </c>
      <c r="Z84" s="73">
        <f>SectionB!AO96</f>
      </c>
      <c r="AA84" s="194"/>
      <c r="AB84" s="73">
        <f t="shared" ref="AB84:AG84" si="399">IF(AO84=0, 0,  AI84/AO84)</f>
        <v>0</v>
      </c>
      <c r="AC84" s="73">
        <f t="shared" si="399"/>
        <v>0</v>
      </c>
      <c r="AD84" s="73">
        <f t="shared" si="399"/>
        <v>0</v>
      </c>
      <c r="AE84" s="73">
        <f t="shared" si="399"/>
        <v>0</v>
      </c>
      <c r="AF84" s="73">
        <f t="shared" si="399"/>
        <v>0</v>
      </c>
      <c r="AG84" s="73">
        <f t="shared" si="399"/>
        <v>0</v>
      </c>
      <c r="AH84" s="174"/>
      <c r="AI84" s="73">
        <f t="shared" ref="AI84:AN84" si="400">SUM(B84,O84,AV84,BB84)</f>
        <v>0</v>
      </c>
      <c r="AJ84" s="73">
        <f t="shared" si="400"/>
        <v>0</v>
      </c>
      <c r="AK84" s="73">
        <f t="shared" si="400"/>
        <v>0</v>
      </c>
      <c r="AL84" s="73">
        <f t="shared" si="400"/>
        <v>0</v>
      </c>
      <c r="AM84" s="73">
        <f t="shared" si="400"/>
        <v>0</v>
      </c>
      <c r="AN84" s="73">
        <f t="shared" si="400"/>
        <v>0</v>
      </c>
      <c r="AO84" s="73">
        <f t="shared" ref="AO84:AT84" si="401">SUM(H84,U84,AV$4,BB$4)</f>
        <v>0</v>
      </c>
      <c r="AP84" s="73">
        <f t="shared" si="401"/>
        <v>0</v>
      </c>
      <c r="AQ84" s="73">
        <f t="shared" si="401"/>
        <v>0</v>
      </c>
      <c r="AR84" s="73">
        <f t="shared" si="401"/>
        <v>0</v>
      </c>
      <c r="AS84" s="73">
        <f t="shared" si="401"/>
        <v>0</v>
      </c>
      <c r="AT84" s="73">
        <f t="shared" si="401"/>
        <v>0</v>
      </c>
      <c r="AU84" s="174"/>
      <c r="AV84" s="73">
        <f>CT!T111</f>
      </c>
      <c r="AW84" s="73">
        <f>CT!U111</f>
      </c>
      <c r="AX84" s="73">
        <f>CT!V111</f>
      </c>
      <c r="AY84" s="73">
        <f>CT!W111</f>
      </c>
      <c r="AZ84" s="73">
        <f>CT!X111</f>
      </c>
      <c r="BA84" s="73">
        <f>CT!Y111</f>
      </c>
      <c r="BB84" s="73">
        <f>Attn_Assign!U111</f>
      </c>
      <c r="BC84" s="73">
        <f>Attn_Assign!V111</f>
      </c>
      <c r="BD84" s="73">
        <f>Attn_Assign!W111</f>
      </c>
      <c r="BE84" s="73">
        <f>Attn_Assign!X111</f>
      </c>
      <c r="BF84" s="73">
        <f>Attn_Assign!Y111</f>
      </c>
      <c r="BG84" s="73">
        <f>Attn_Assign!Z111</f>
      </c>
      <c r="BH84" s="4"/>
      <c r="BI84" s="73">
        <f>Attn_Assign!B111</f>
      </c>
      <c r="BJ84" s="73">
        <f t="shared" si="5"/>
        <v>0</v>
      </c>
      <c r="BK84" s="73" t="str">
        <f t="shared" si="6"/>
        <v>F</v>
      </c>
      <c r="BL84" s="4"/>
      <c r="BM84" s="4"/>
      <c r="BN84" s="4"/>
      <c r="BO84" s="174"/>
      <c r="BP84" s="73">
        <f>SUM(AI84,LabActivity!AD111)</f>
        <v>0</v>
      </c>
      <c r="BQ84" s="73">
        <f>SUM(AJ84,LabActivity!AE111)</f>
        <v>0</v>
      </c>
      <c r="BR84" s="73">
        <f>SUM(AK84,LabActivity!AF111)</f>
        <v>0</v>
      </c>
      <c r="BS84" s="73">
        <f>SUM(AL84,LabActivity!AG111)</f>
        <v>0</v>
      </c>
      <c r="BT84" s="73">
        <f>SUM(AM84,LabActivity!AH111)</f>
        <v>0</v>
      </c>
      <c r="BU84" s="73">
        <f>SUM(AN84,LabActivity!AI111)</f>
        <v>0</v>
      </c>
      <c r="BV84" s="73">
        <f t="shared" ref="BV84:CA84" si="402">SUM(AO84,BV$4)</f>
        <v>0</v>
      </c>
      <c r="BW84" s="73">
        <f t="shared" si="402"/>
        <v>0</v>
      </c>
      <c r="BX84" s="73">
        <f t="shared" si="402"/>
        <v>0</v>
      </c>
      <c r="BY84" s="73">
        <f t="shared" si="402"/>
        <v>0</v>
      </c>
      <c r="BZ84" s="73">
        <f t="shared" si="402"/>
        <v>0</v>
      </c>
      <c r="CA84" s="73">
        <f t="shared" si="402"/>
        <v>0</v>
      </c>
      <c r="CB84" s="194"/>
      <c r="CC84" s="73">
        <f t="shared" ref="CC84:CH84" si="403">IFERROR( BP84/BV84,0)</f>
        <v>0</v>
      </c>
      <c r="CD84" s="73">
        <f t="shared" si="403"/>
        <v>0</v>
      </c>
      <c r="CE84" s="73">
        <f t="shared" si="403"/>
        <v>0</v>
      </c>
      <c r="CF84" s="73">
        <f t="shared" si="403"/>
        <v>0</v>
      </c>
      <c r="CG84" s="73">
        <f t="shared" si="403"/>
        <v>0</v>
      </c>
      <c r="CH84" s="73">
        <f t="shared" si="403"/>
        <v>0</v>
      </c>
    </row>
    <row r="85" ht="14.25" customHeight="1" spans="1:86" x14ac:dyDescent="0.25">
      <c r="A85" s="68">
        <f>IF(ISBLANK(CT!A112),"",CT!A112)</f>
      </c>
      <c r="B85" s="73">
        <f>SectionA!V97</f>
      </c>
      <c r="C85" s="73">
        <f>SectionA!W97</f>
      </c>
      <c r="D85" s="73">
        <f>SectionA!X97</f>
      </c>
      <c r="E85" s="73">
        <f>SectionA!Y97</f>
      </c>
      <c r="F85" s="73">
        <f>SectionA!Z97</f>
      </c>
      <c r="G85" s="73">
        <f>SectionA!AA97</f>
      </c>
      <c r="H85" s="73">
        <f>SectionA!AJ97</f>
      </c>
      <c r="I85" s="73">
        <f>SectionA!AK97</f>
      </c>
      <c r="J85" s="73">
        <f>SectionA!AL97</f>
      </c>
      <c r="K85" s="73">
        <f>SectionA!AM97</f>
      </c>
      <c r="L85" s="73">
        <f>SectionA!AN97</f>
      </c>
      <c r="M85" s="73">
        <f>SectionA!AO97</f>
      </c>
      <c r="N85" s="174"/>
      <c r="O85" s="73">
        <f>SectionB!V97</f>
      </c>
      <c r="P85" s="73">
        <f>SectionB!W97</f>
      </c>
      <c r="Q85" s="73">
        <f>SectionB!X97</f>
      </c>
      <c r="R85" s="73">
        <f>SectionB!Y97</f>
      </c>
      <c r="S85" s="73">
        <f>SectionB!Z97</f>
      </c>
      <c r="T85" s="73">
        <f>SectionB!AA97</f>
      </c>
      <c r="U85" s="73">
        <f>SectionB!AJ97</f>
      </c>
      <c r="V85" s="73">
        <f>SectionB!AK97</f>
      </c>
      <c r="W85" s="73">
        <f>SectionB!AL97</f>
      </c>
      <c r="X85" s="73">
        <f>SectionB!AM97</f>
      </c>
      <c r="Y85" s="73">
        <f>SectionB!AN97</f>
      </c>
      <c r="Z85" s="73">
        <f>SectionB!AO97</f>
      </c>
      <c r="AA85" s="194"/>
      <c r="AB85" s="73">
        <f t="shared" ref="AB85:AG85" si="404">IF(AO85=0, 0,  AI85/AO85)</f>
        <v>0</v>
      </c>
      <c r="AC85" s="73">
        <f t="shared" si="404"/>
        <v>0</v>
      </c>
      <c r="AD85" s="73">
        <f t="shared" si="404"/>
        <v>0</v>
      </c>
      <c r="AE85" s="73">
        <f t="shared" si="404"/>
        <v>0</v>
      </c>
      <c r="AF85" s="73">
        <f t="shared" si="404"/>
        <v>0</v>
      </c>
      <c r="AG85" s="73">
        <f t="shared" si="404"/>
        <v>0</v>
      </c>
      <c r="AH85" s="174"/>
      <c r="AI85" s="73">
        <f t="shared" ref="AI85:AN85" si="405">SUM(B85,O85,AV85,BB85)</f>
        <v>0</v>
      </c>
      <c r="AJ85" s="73">
        <f t="shared" si="405"/>
        <v>0</v>
      </c>
      <c r="AK85" s="73">
        <f t="shared" si="405"/>
        <v>0</v>
      </c>
      <c r="AL85" s="73">
        <f t="shared" si="405"/>
        <v>0</v>
      </c>
      <c r="AM85" s="73">
        <f t="shared" si="405"/>
        <v>0</v>
      </c>
      <c r="AN85" s="73">
        <f t="shared" si="405"/>
        <v>0</v>
      </c>
      <c r="AO85" s="73">
        <f t="shared" ref="AO85:AT85" si="406">SUM(H85,U85,AV$4,BB$4)</f>
        <v>0</v>
      </c>
      <c r="AP85" s="73">
        <f t="shared" si="406"/>
        <v>0</v>
      </c>
      <c r="AQ85" s="73">
        <f t="shared" si="406"/>
        <v>0</v>
      </c>
      <c r="AR85" s="73">
        <f t="shared" si="406"/>
        <v>0</v>
      </c>
      <c r="AS85" s="73">
        <f t="shared" si="406"/>
        <v>0</v>
      </c>
      <c r="AT85" s="73">
        <f t="shared" si="406"/>
        <v>0</v>
      </c>
      <c r="AU85" s="174"/>
      <c r="AV85" s="73">
        <f>CT!T112</f>
      </c>
      <c r="AW85" s="73">
        <f>CT!U112</f>
      </c>
      <c r="AX85" s="73">
        <f>CT!V112</f>
      </c>
      <c r="AY85" s="73">
        <f>CT!W112</f>
      </c>
      <c r="AZ85" s="73">
        <f>CT!X112</f>
      </c>
      <c r="BA85" s="73">
        <f>CT!Y112</f>
      </c>
      <c r="BB85" s="73">
        <f>Attn_Assign!U112</f>
      </c>
      <c r="BC85" s="73">
        <f>Attn_Assign!V112</f>
      </c>
      <c r="BD85" s="73">
        <f>Attn_Assign!W112</f>
      </c>
      <c r="BE85" s="73">
        <f>Attn_Assign!X112</f>
      </c>
      <c r="BF85" s="73">
        <f>Attn_Assign!Y112</f>
      </c>
      <c r="BG85" s="73">
        <f>Attn_Assign!Z112</f>
      </c>
      <c r="BH85" s="4"/>
      <c r="BI85" s="73">
        <f>Attn_Assign!B112</f>
      </c>
      <c r="BJ85" s="73">
        <f t="shared" si="5"/>
        <v>0</v>
      </c>
      <c r="BK85" s="73" t="str">
        <f t="shared" si="6"/>
        <v>F</v>
      </c>
      <c r="BL85" s="4"/>
      <c r="BM85" s="4"/>
      <c r="BN85" s="4"/>
      <c r="BO85" s="174"/>
      <c r="BP85" s="73">
        <f>SUM(AI85,LabActivity!AD112)</f>
        <v>0</v>
      </c>
      <c r="BQ85" s="73">
        <f>SUM(AJ85,LabActivity!AE112)</f>
        <v>0</v>
      </c>
      <c r="BR85" s="73">
        <f>SUM(AK85,LabActivity!AF112)</f>
        <v>0</v>
      </c>
      <c r="BS85" s="73">
        <f>SUM(AL85,LabActivity!AG112)</f>
        <v>0</v>
      </c>
      <c r="BT85" s="73">
        <f>SUM(AM85,LabActivity!AH112)</f>
        <v>0</v>
      </c>
      <c r="BU85" s="73">
        <f>SUM(AN85,LabActivity!AI112)</f>
        <v>0</v>
      </c>
      <c r="BV85" s="73">
        <f t="shared" ref="BV85:CA85" si="407">SUM(AO85,BV$4)</f>
        <v>0</v>
      </c>
      <c r="BW85" s="73">
        <f t="shared" si="407"/>
        <v>0</v>
      </c>
      <c r="BX85" s="73">
        <f t="shared" si="407"/>
        <v>0</v>
      </c>
      <c r="BY85" s="73">
        <f t="shared" si="407"/>
        <v>0</v>
      </c>
      <c r="BZ85" s="73">
        <f t="shared" si="407"/>
        <v>0</v>
      </c>
      <c r="CA85" s="73">
        <f t="shared" si="407"/>
        <v>0</v>
      </c>
      <c r="CB85" s="194"/>
      <c r="CC85" s="73">
        <f t="shared" ref="CC85:CH85" si="408">IFERROR( BP85/BV85,0)</f>
        <v>0</v>
      </c>
      <c r="CD85" s="73">
        <f t="shared" si="408"/>
        <v>0</v>
      </c>
      <c r="CE85" s="73">
        <f t="shared" si="408"/>
        <v>0</v>
      </c>
      <c r="CF85" s="73">
        <f t="shared" si="408"/>
        <v>0</v>
      </c>
      <c r="CG85" s="73">
        <f t="shared" si="408"/>
        <v>0</v>
      </c>
      <c r="CH85" s="73">
        <f t="shared" si="408"/>
        <v>0</v>
      </c>
    </row>
    <row r="86" ht="14.25" customHeight="1" spans="1:86" x14ac:dyDescent="0.25">
      <c r="A86" s="68">
        <f>IF(ISBLANK(CT!A113),"",CT!A113)</f>
      </c>
      <c r="B86" s="73">
        <f>SectionA!V98</f>
      </c>
      <c r="C86" s="73">
        <f>SectionA!W98</f>
      </c>
      <c r="D86" s="73">
        <f>SectionA!X98</f>
      </c>
      <c r="E86" s="73">
        <f>SectionA!Y98</f>
      </c>
      <c r="F86" s="73">
        <f>SectionA!Z98</f>
      </c>
      <c r="G86" s="73">
        <f>SectionA!AA98</f>
      </c>
      <c r="H86" s="73">
        <f>SectionA!AJ98</f>
      </c>
      <c r="I86" s="73">
        <f>SectionA!AK98</f>
      </c>
      <c r="J86" s="73">
        <f>SectionA!AL98</f>
      </c>
      <c r="K86" s="73">
        <f>SectionA!AM98</f>
      </c>
      <c r="L86" s="73">
        <f>SectionA!AN98</f>
      </c>
      <c r="M86" s="73">
        <f>SectionA!AO98</f>
      </c>
      <c r="N86" s="174"/>
      <c r="O86" s="73">
        <f>SectionB!V98</f>
      </c>
      <c r="P86" s="73">
        <f>SectionB!W98</f>
      </c>
      <c r="Q86" s="73">
        <f>SectionB!X98</f>
      </c>
      <c r="R86" s="73">
        <f>SectionB!Y98</f>
      </c>
      <c r="S86" s="73">
        <f>SectionB!Z98</f>
      </c>
      <c r="T86" s="73">
        <f>SectionB!AA98</f>
      </c>
      <c r="U86" s="73">
        <f>SectionB!AJ98</f>
      </c>
      <c r="V86" s="73">
        <f>SectionB!AK98</f>
      </c>
      <c r="W86" s="73">
        <f>SectionB!AL98</f>
      </c>
      <c r="X86" s="73">
        <f>SectionB!AM98</f>
      </c>
      <c r="Y86" s="73">
        <f>SectionB!AN98</f>
      </c>
      <c r="Z86" s="73">
        <f>SectionB!AO98</f>
      </c>
      <c r="AA86" s="194"/>
      <c r="AB86" s="73">
        <f t="shared" ref="AB86:AG86" si="409">IF(AO86=0, 0,  AI86/AO86)</f>
        <v>0</v>
      </c>
      <c r="AC86" s="73">
        <f t="shared" si="409"/>
        <v>0</v>
      </c>
      <c r="AD86" s="73">
        <f t="shared" si="409"/>
        <v>0</v>
      </c>
      <c r="AE86" s="73">
        <f t="shared" si="409"/>
        <v>0</v>
      </c>
      <c r="AF86" s="73">
        <f t="shared" si="409"/>
        <v>0</v>
      </c>
      <c r="AG86" s="73">
        <f t="shared" si="409"/>
        <v>0</v>
      </c>
      <c r="AH86" s="174"/>
      <c r="AI86" s="73">
        <f t="shared" ref="AI86:AN86" si="410">SUM(B86,O86,AV86,BB86)</f>
        <v>0</v>
      </c>
      <c r="AJ86" s="73">
        <f t="shared" si="410"/>
        <v>0</v>
      </c>
      <c r="AK86" s="73">
        <f t="shared" si="410"/>
        <v>0</v>
      </c>
      <c r="AL86" s="73">
        <f t="shared" si="410"/>
        <v>0</v>
      </c>
      <c r="AM86" s="73">
        <f t="shared" si="410"/>
        <v>0</v>
      </c>
      <c r="AN86" s="73">
        <f t="shared" si="410"/>
        <v>0</v>
      </c>
      <c r="AO86" s="73">
        <f t="shared" ref="AO86:AT86" si="411">SUM(H86,U86,AV$4,BB$4)</f>
        <v>0</v>
      </c>
      <c r="AP86" s="73">
        <f t="shared" si="411"/>
        <v>0</v>
      </c>
      <c r="AQ86" s="73">
        <f t="shared" si="411"/>
        <v>0</v>
      </c>
      <c r="AR86" s="73">
        <f t="shared" si="411"/>
        <v>0</v>
      </c>
      <c r="AS86" s="73">
        <f t="shared" si="411"/>
        <v>0</v>
      </c>
      <c r="AT86" s="73">
        <f t="shared" si="411"/>
        <v>0</v>
      </c>
      <c r="AU86" s="174"/>
      <c r="AV86" s="73">
        <f>CT!T113</f>
      </c>
      <c r="AW86" s="73">
        <f>CT!U113</f>
      </c>
      <c r="AX86" s="73">
        <f>CT!V113</f>
      </c>
      <c r="AY86" s="73">
        <f>CT!W113</f>
      </c>
      <c r="AZ86" s="73">
        <f>CT!X113</f>
      </c>
      <c r="BA86" s="73">
        <f>CT!Y113</f>
      </c>
      <c r="BB86" s="73">
        <f>Attn_Assign!U113</f>
      </c>
      <c r="BC86" s="73">
        <f>Attn_Assign!V113</f>
      </c>
      <c r="BD86" s="73">
        <f>Attn_Assign!W113</f>
      </c>
      <c r="BE86" s="73">
        <f>Attn_Assign!X113</f>
      </c>
      <c r="BF86" s="73">
        <f>Attn_Assign!Y113</f>
      </c>
      <c r="BG86" s="73">
        <f>Attn_Assign!Z113</f>
      </c>
      <c r="BH86" s="4"/>
      <c r="BI86" s="73">
        <f>Attn_Assign!B113</f>
      </c>
      <c r="BJ86" s="73">
        <f t="shared" si="5"/>
        <v>0</v>
      </c>
      <c r="BK86" s="73" t="str">
        <f t="shared" si="6"/>
        <v>F</v>
      </c>
      <c r="BL86" s="4"/>
      <c r="BM86" s="4"/>
      <c r="BN86" s="4"/>
      <c r="BO86" s="174"/>
      <c r="BP86" s="73">
        <f>SUM(AI86,LabActivity!AD113)</f>
        <v>0</v>
      </c>
      <c r="BQ86" s="73">
        <f>SUM(AJ86,LabActivity!AE113)</f>
        <v>0</v>
      </c>
      <c r="BR86" s="73">
        <f>SUM(AK86,LabActivity!AF113)</f>
        <v>0</v>
      </c>
      <c r="BS86" s="73">
        <f>SUM(AL86,LabActivity!AG113)</f>
        <v>0</v>
      </c>
      <c r="BT86" s="73">
        <f>SUM(AM86,LabActivity!AH113)</f>
        <v>0</v>
      </c>
      <c r="BU86" s="73">
        <f>SUM(AN86,LabActivity!AI113)</f>
        <v>0</v>
      </c>
      <c r="BV86" s="73">
        <f t="shared" ref="BV86:CA86" si="412">SUM(AO86,BV$4)</f>
        <v>0</v>
      </c>
      <c r="BW86" s="73">
        <f t="shared" si="412"/>
        <v>0</v>
      </c>
      <c r="BX86" s="73">
        <f t="shared" si="412"/>
        <v>0</v>
      </c>
      <c r="BY86" s="73">
        <f t="shared" si="412"/>
        <v>0</v>
      </c>
      <c r="BZ86" s="73">
        <f t="shared" si="412"/>
        <v>0</v>
      </c>
      <c r="CA86" s="73">
        <f t="shared" si="412"/>
        <v>0</v>
      </c>
      <c r="CB86" s="194"/>
      <c r="CC86" s="73">
        <f t="shared" ref="CC86:CH86" si="413">IFERROR( BP86/BV86,0)</f>
        <v>0</v>
      </c>
      <c r="CD86" s="73">
        <f t="shared" si="413"/>
        <v>0</v>
      </c>
      <c r="CE86" s="73">
        <f t="shared" si="413"/>
        <v>0</v>
      </c>
      <c r="CF86" s="73">
        <f t="shared" si="413"/>
        <v>0</v>
      </c>
      <c r="CG86" s="73">
        <f t="shared" si="413"/>
        <v>0</v>
      </c>
      <c r="CH86" s="73">
        <f t="shared" si="413"/>
        <v>0</v>
      </c>
    </row>
    <row r="87" ht="14.25" customHeight="1" spans="1:86" x14ac:dyDescent="0.25">
      <c r="A87" s="68">
        <f>IF(ISBLANK(CT!A114),"",CT!A114)</f>
      </c>
      <c r="B87" s="73">
        <f>SectionA!V99</f>
      </c>
      <c r="C87" s="73">
        <f>SectionA!W99</f>
      </c>
      <c r="D87" s="73">
        <f>SectionA!X99</f>
      </c>
      <c r="E87" s="73">
        <f>SectionA!Y99</f>
      </c>
      <c r="F87" s="73">
        <f>SectionA!Z99</f>
      </c>
      <c r="G87" s="73">
        <f>SectionA!AA99</f>
      </c>
      <c r="H87" s="73">
        <f>SectionA!AJ99</f>
      </c>
      <c r="I87" s="73">
        <f>SectionA!AK99</f>
      </c>
      <c r="J87" s="73">
        <f>SectionA!AL99</f>
      </c>
      <c r="K87" s="73">
        <f>SectionA!AM99</f>
      </c>
      <c r="L87" s="73">
        <f>SectionA!AN99</f>
      </c>
      <c r="M87" s="73">
        <f>SectionA!AO99</f>
      </c>
      <c r="N87" s="174"/>
      <c r="O87" s="73">
        <f>SectionB!V99</f>
      </c>
      <c r="P87" s="73">
        <f>SectionB!W99</f>
      </c>
      <c r="Q87" s="73">
        <f>SectionB!X99</f>
      </c>
      <c r="R87" s="73">
        <f>SectionB!Y99</f>
      </c>
      <c r="S87" s="73">
        <f>SectionB!Z99</f>
      </c>
      <c r="T87" s="73">
        <f>SectionB!AA99</f>
      </c>
      <c r="U87" s="73">
        <f>SectionB!AJ99</f>
      </c>
      <c r="V87" s="73">
        <f>SectionB!AK99</f>
      </c>
      <c r="W87" s="73">
        <f>SectionB!AL99</f>
      </c>
      <c r="X87" s="73">
        <f>SectionB!AM99</f>
      </c>
      <c r="Y87" s="73">
        <f>SectionB!AN99</f>
      </c>
      <c r="Z87" s="73">
        <f>SectionB!AO99</f>
      </c>
      <c r="AA87" s="194"/>
      <c r="AB87" s="73">
        <f t="shared" ref="AB87:AG87" si="414">IF(AO87=0, 0,  AI87/AO87)</f>
        <v>0</v>
      </c>
      <c r="AC87" s="73">
        <f t="shared" si="414"/>
        <v>0</v>
      </c>
      <c r="AD87" s="73">
        <f t="shared" si="414"/>
        <v>0</v>
      </c>
      <c r="AE87" s="73">
        <f t="shared" si="414"/>
        <v>0</v>
      </c>
      <c r="AF87" s="73">
        <f t="shared" si="414"/>
        <v>0</v>
      </c>
      <c r="AG87" s="73">
        <f t="shared" si="414"/>
        <v>0</v>
      </c>
      <c r="AH87" s="174"/>
      <c r="AI87" s="73">
        <f t="shared" ref="AI87:AN87" si="415">SUM(B87,O87,AV87,BB87)</f>
        <v>0</v>
      </c>
      <c r="AJ87" s="73">
        <f t="shared" si="415"/>
        <v>0</v>
      </c>
      <c r="AK87" s="73">
        <f t="shared" si="415"/>
        <v>0</v>
      </c>
      <c r="AL87" s="73">
        <f t="shared" si="415"/>
        <v>0</v>
      </c>
      <c r="AM87" s="73">
        <f t="shared" si="415"/>
        <v>0</v>
      </c>
      <c r="AN87" s="73">
        <f t="shared" si="415"/>
        <v>0</v>
      </c>
      <c r="AO87" s="73">
        <f t="shared" ref="AO87:AT87" si="416">SUM(H87,U87,AV$4,BB$4)</f>
        <v>0</v>
      </c>
      <c r="AP87" s="73">
        <f t="shared" si="416"/>
        <v>0</v>
      </c>
      <c r="AQ87" s="73">
        <f t="shared" si="416"/>
        <v>0</v>
      </c>
      <c r="AR87" s="73">
        <f t="shared" si="416"/>
        <v>0</v>
      </c>
      <c r="AS87" s="73">
        <f t="shared" si="416"/>
        <v>0</v>
      </c>
      <c r="AT87" s="73">
        <f t="shared" si="416"/>
        <v>0</v>
      </c>
      <c r="AU87" s="174"/>
      <c r="AV87" s="73">
        <f>CT!T114</f>
      </c>
      <c r="AW87" s="73">
        <f>CT!U114</f>
      </c>
      <c r="AX87" s="73">
        <f>CT!V114</f>
      </c>
      <c r="AY87" s="73">
        <f>CT!W114</f>
      </c>
      <c r="AZ87" s="73">
        <f>CT!X114</f>
      </c>
      <c r="BA87" s="73">
        <f>CT!Y114</f>
      </c>
      <c r="BB87" s="73">
        <f>Attn_Assign!U114</f>
      </c>
      <c r="BC87" s="73">
        <f>Attn_Assign!V114</f>
      </c>
      <c r="BD87" s="73">
        <f>Attn_Assign!W114</f>
      </c>
      <c r="BE87" s="73">
        <f>Attn_Assign!X114</f>
      </c>
      <c r="BF87" s="73">
        <f>Attn_Assign!Y114</f>
      </c>
      <c r="BG87" s="73">
        <f>Attn_Assign!Z114</f>
      </c>
      <c r="BH87" s="4"/>
      <c r="BI87" s="73">
        <f>Attn_Assign!B114</f>
      </c>
      <c r="BJ87" s="73">
        <f t="shared" si="5"/>
        <v>0</v>
      </c>
      <c r="BK87" s="73" t="str">
        <f t="shared" si="6"/>
        <v>F</v>
      </c>
      <c r="BL87" s="4"/>
      <c r="BM87" s="4"/>
      <c r="BN87" s="4"/>
      <c r="BO87" s="174"/>
      <c r="BP87" s="73">
        <f>SUM(AI87,LabActivity!AD114)</f>
        <v>0</v>
      </c>
      <c r="BQ87" s="73">
        <f>SUM(AJ87,LabActivity!AE114)</f>
        <v>0</v>
      </c>
      <c r="BR87" s="73">
        <f>SUM(AK87,LabActivity!AF114)</f>
        <v>0</v>
      </c>
      <c r="BS87" s="73">
        <f>SUM(AL87,LabActivity!AG114)</f>
        <v>0</v>
      </c>
      <c r="BT87" s="73">
        <f>SUM(AM87,LabActivity!AH114)</f>
        <v>0</v>
      </c>
      <c r="BU87" s="73">
        <f>SUM(AN87,LabActivity!AI114)</f>
        <v>0</v>
      </c>
      <c r="BV87" s="73">
        <f t="shared" ref="BV87:CA87" si="417">SUM(AO87,BV$4)</f>
        <v>0</v>
      </c>
      <c r="BW87" s="73">
        <f t="shared" si="417"/>
        <v>0</v>
      </c>
      <c r="BX87" s="73">
        <f t="shared" si="417"/>
        <v>0</v>
      </c>
      <c r="BY87" s="73">
        <f t="shared" si="417"/>
        <v>0</v>
      </c>
      <c r="BZ87" s="73">
        <f t="shared" si="417"/>
        <v>0</v>
      </c>
      <c r="CA87" s="73">
        <f t="shared" si="417"/>
        <v>0</v>
      </c>
      <c r="CB87" s="194"/>
      <c r="CC87" s="73">
        <f t="shared" ref="CC87:CH87" si="418">IFERROR( BP87/BV87,0)</f>
        <v>0</v>
      </c>
      <c r="CD87" s="73">
        <f t="shared" si="418"/>
        <v>0</v>
      </c>
      <c r="CE87" s="73">
        <f t="shared" si="418"/>
        <v>0</v>
      </c>
      <c r="CF87" s="73">
        <f t="shared" si="418"/>
        <v>0</v>
      </c>
      <c r="CG87" s="73">
        <f t="shared" si="418"/>
        <v>0</v>
      </c>
      <c r="CH87" s="73">
        <f t="shared" si="418"/>
        <v>0</v>
      </c>
    </row>
    <row r="88" ht="14.25" customHeight="1" spans="1:86" x14ac:dyDescent="0.25">
      <c r="A88" s="68">
        <f>IF(ISBLANK(CT!A115),"",CT!A115)</f>
      </c>
      <c r="B88" s="73">
        <f>SectionA!V100</f>
      </c>
      <c r="C88" s="73">
        <f>SectionA!W100</f>
      </c>
      <c r="D88" s="73">
        <f>SectionA!X100</f>
      </c>
      <c r="E88" s="73">
        <f>SectionA!Y100</f>
      </c>
      <c r="F88" s="73">
        <f>SectionA!Z100</f>
      </c>
      <c r="G88" s="73">
        <f>SectionA!AA100</f>
      </c>
      <c r="H88" s="73">
        <f>SectionA!AJ100</f>
      </c>
      <c r="I88" s="73">
        <f>SectionA!AK100</f>
      </c>
      <c r="J88" s="73">
        <f>SectionA!AL100</f>
      </c>
      <c r="K88" s="73">
        <f>SectionA!AM100</f>
      </c>
      <c r="L88" s="73">
        <f>SectionA!AN100</f>
      </c>
      <c r="M88" s="73">
        <f>SectionA!AO100</f>
      </c>
      <c r="N88" s="174"/>
      <c r="O88" s="73">
        <f>SectionB!V100</f>
      </c>
      <c r="P88" s="73">
        <f>SectionB!W100</f>
      </c>
      <c r="Q88" s="73">
        <f>SectionB!X100</f>
      </c>
      <c r="R88" s="73">
        <f>SectionB!Y100</f>
      </c>
      <c r="S88" s="73">
        <f>SectionB!Z100</f>
      </c>
      <c r="T88" s="73">
        <f>SectionB!AA100</f>
      </c>
      <c r="U88" s="73">
        <f>SectionB!AJ100</f>
      </c>
      <c r="V88" s="73">
        <f>SectionB!AK100</f>
      </c>
      <c r="W88" s="73">
        <f>SectionB!AL100</f>
      </c>
      <c r="X88" s="73">
        <f>SectionB!AM100</f>
      </c>
      <c r="Y88" s="73">
        <f>SectionB!AN100</f>
      </c>
      <c r="Z88" s="73">
        <f>SectionB!AO100</f>
      </c>
      <c r="AA88" s="194"/>
      <c r="AB88" s="73">
        <f t="shared" ref="AB88:AG88" si="419">IF(AO88=0, 0,  AI88/AO88)</f>
        <v>0</v>
      </c>
      <c r="AC88" s="73">
        <f t="shared" si="419"/>
        <v>0</v>
      </c>
      <c r="AD88" s="73">
        <f t="shared" si="419"/>
        <v>0</v>
      </c>
      <c r="AE88" s="73">
        <f t="shared" si="419"/>
        <v>0</v>
      </c>
      <c r="AF88" s="73">
        <f t="shared" si="419"/>
        <v>0</v>
      </c>
      <c r="AG88" s="73">
        <f t="shared" si="419"/>
        <v>0</v>
      </c>
      <c r="AH88" s="174"/>
      <c r="AI88" s="73">
        <f t="shared" ref="AI88:AN88" si="420">SUM(B88,O88,AV88,BB88)</f>
        <v>0</v>
      </c>
      <c r="AJ88" s="73">
        <f t="shared" si="420"/>
        <v>0</v>
      </c>
      <c r="AK88" s="73">
        <f t="shared" si="420"/>
        <v>0</v>
      </c>
      <c r="AL88" s="73">
        <f t="shared" si="420"/>
        <v>0</v>
      </c>
      <c r="AM88" s="73">
        <f t="shared" si="420"/>
        <v>0</v>
      </c>
      <c r="AN88" s="73">
        <f t="shared" si="420"/>
        <v>0</v>
      </c>
      <c r="AO88" s="73">
        <f t="shared" ref="AO88:AT88" si="421">SUM(H88,U88,AV$4,BB$4)</f>
        <v>0</v>
      </c>
      <c r="AP88" s="73">
        <f t="shared" si="421"/>
        <v>0</v>
      </c>
      <c r="AQ88" s="73">
        <f t="shared" si="421"/>
        <v>0</v>
      </c>
      <c r="AR88" s="73">
        <f t="shared" si="421"/>
        <v>0</v>
      </c>
      <c r="AS88" s="73">
        <f t="shared" si="421"/>
        <v>0</v>
      </c>
      <c r="AT88" s="73">
        <f t="shared" si="421"/>
        <v>0</v>
      </c>
      <c r="AU88" s="174"/>
      <c r="AV88" s="73">
        <f>CT!T115</f>
      </c>
      <c r="AW88" s="73">
        <f>CT!U115</f>
      </c>
      <c r="AX88" s="73">
        <f>CT!V115</f>
      </c>
      <c r="AY88" s="73">
        <f>CT!W115</f>
      </c>
      <c r="AZ88" s="73">
        <f>CT!X115</f>
      </c>
      <c r="BA88" s="73">
        <f>CT!Y115</f>
      </c>
      <c r="BB88" s="73">
        <f>Attn_Assign!U115</f>
      </c>
      <c r="BC88" s="73">
        <f>Attn_Assign!V115</f>
      </c>
      <c r="BD88" s="73">
        <f>Attn_Assign!W115</f>
      </c>
      <c r="BE88" s="73">
        <f>Attn_Assign!X115</f>
      </c>
      <c r="BF88" s="73">
        <f>Attn_Assign!Y115</f>
      </c>
      <c r="BG88" s="73">
        <f>Attn_Assign!Z115</f>
      </c>
      <c r="BH88" s="4"/>
      <c r="BI88" s="73">
        <f>Attn_Assign!B115</f>
      </c>
      <c r="BJ88" s="73">
        <f t="shared" si="5"/>
        <v>0</v>
      </c>
      <c r="BK88" s="73" t="str">
        <f t="shared" si="6"/>
        <v>F</v>
      </c>
      <c r="BL88" s="4"/>
      <c r="BM88" s="4"/>
      <c r="BN88" s="4"/>
      <c r="BO88" s="174"/>
      <c r="BP88" s="73">
        <f>SUM(AI88,LabActivity!AD115)</f>
        <v>0</v>
      </c>
      <c r="BQ88" s="73">
        <f>SUM(AJ88,LabActivity!AE115)</f>
        <v>0</v>
      </c>
      <c r="BR88" s="73">
        <f>SUM(AK88,LabActivity!AF115)</f>
        <v>0</v>
      </c>
      <c r="BS88" s="73">
        <f>SUM(AL88,LabActivity!AG115)</f>
        <v>0</v>
      </c>
      <c r="BT88" s="73">
        <f>SUM(AM88,LabActivity!AH115)</f>
        <v>0</v>
      </c>
      <c r="BU88" s="73">
        <f>SUM(AN88,LabActivity!AI115)</f>
        <v>0</v>
      </c>
      <c r="BV88" s="73">
        <f t="shared" ref="BV88:CA88" si="422">SUM(AO88,BV$4)</f>
        <v>0</v>
      </c>
      <c r="BW88" s="73">
        <f t="shared" si="422"/>
        <v>0</v>
      </c>
      <c r="BX88" s="73">
        <f t="shared" si="422"/>
        <v>0</v>
      </c>
      <c r="BY88" s="73">
        <f t="shared" si="422"/>
        <v>0</v>
      </c>
      <c r="BZ88" s="73">
        <f t="shared" si="422"/>
        <v>0</v>
      </c>
      <c r="CA88" s="73">
        <f t="shared" si="422"/>
        <v>0</v>
      </c>
      <c r="CB88" s="194"/>
      <c r="CC88" s="73">
        <f t="shared" ref="CC88:CH88" si="423">IFERROR( BP88/BV88,0)</f>
        <v>0</v>
      </c>
      <c r="CD88" s="73">
        <f t="shared" si="423"/>
        <v>0</v>
      </c>
      <c r="CE88" s="73">
        <f t="shared" si="423"/>
        <v>0</v>
      </c>
      <c r="CF88" s="73">
        <f t="shared" si="423"/>
        <v>0</v>
      </c>
      <c r="CG88" s="73">
        <f t="shared" si="423"/>
        <v>0</v>
      </c>
      <c r="CH88" s="73">
        <f t="shared" si="423"/>
        <v>0</v>
      </c>
    </row>
    <row r="89" ht="14.25" customHeight="1" spans="1:86" x14ac:dyDescent="0.25">
      <c r="A89" s="68">
        <f>IF(ISBLANK(CT!A116),"",CT!A116)</f>
      </c>
      <c r="B89" s="73">
        <f>SectionA!V101</f>
      </c>
      <c r="C89" s="73">
        <f>SectionA!W101</f>
      </c>
      <c r="D89" s="73">
        <f>SectionA!X101</f>
      </c>
      <c r="E89" s="73">
        <f>SectionA!Y101</f>
      </c>
      <c r="F89" s="73">
        <f>SectionA!Z101</f>
      </c>
      <c r="G89" s="73">
        <f>SectionA!AA101</f>
      </c>
      <c r="H89" s="73">
        <f>SectionA!AJ101</f>
      </c>
      <c r="I89" s="73">
        <f>SectionA!AK101</f>
      </c>
      <c r="J89" s="73">
        <f>SectionA!AL101</f>
      </c>
      <c r="K89" s="73">
        <f>SectionA!AM101</f>
      </c>
      <c r="L89" s="73">
        <f>SectionA!AN101</f>
      </c>
      <c r="M89" s="73">
        <f>SectionA!AO101</f>
      </c>
      <c r="N89" s="174"/>
      <c r="O89" s="73">
        <f>SectionB!V101</f>
      </c>
      <c r="P89" s="73">
        <f>SectionB!W101</f>
      </c>
      <c r="Q89" s="73">
        <f>SectionB!X101</f>
      </c>
      <c r="R89" s="73">
        <f>SectionB!Y101</f>
      </c>
      <c r="S89" s="73">
        <f>SectionB!Z101</f>
      </c>
      <c r="T89" s="73">
        <f>SectionB!AA101</f>
      </c>
      <c r="U89" s="73">
        <f>SectionB!AJ101</f>
      </c>
      <c r="V89" s="73">
        <f>SectionB!AK101</f>
      </c>
      <c r="W89" s="73">
        <f>SectionB!AL101</f>
      </c>
      <c r="X89" s="73">
        <f>SectionB!AM101</f>
      </c>
      <c r="Y89" s="73">
        <f>SectionB!AN101</f>
      </c>
      <c r="Z89" s="73">
        <f>SectionB!AO101</f>
      </c>
      <c r="AA89" s="194"/>
      <c r="AB89" s="73">
        <f t="shared" ref="AB89:AG89" si="424">IF(AO89=0, 0,  AI89/AO89)</f>
        <v>0</v>
      </c>
      <c r="AC89" s="73">
        <f t="shared" si="424"/>
        <v>0</v>
      </c>
      <c r="AD89" s="73">
        <f t="shared" si="424"/>
        <v>0</v>
      </c>
      <c r="AE89" s="73">
        <f t="shared" si="424"/>
        <v>0</v>
      </c>
      <c r="AF89" s="73">
        <f t="shared" si="424"/>
        <v>0</v>
      </c>
      <c r="AG89" s="73">
        <f t="shared" si="424"/>
        <v>0</v>
      </c>
      <c r="AH89" s="174"/>
      <c r="AI89" s="73">
        <f t="shared" ref="AI89:AN89" si="425">SUM(B89,O89,AV89,BB89)</f>
        <v>0</v>
      </c>
      <c r="AJ89" s="73">
        <f t="shared" si="425"/>
        <v>0</v>
      </c>
      <c r="AK89" s="73">
        <f t="shared" si="425"/>
        <v>0</v>
      </c>
      <c r="AL89" s="73">
        <f t="shared" si="425"/>
        <v>0</v>
      </c>
      <c r="AM89" s="73">
        <f t="shared" si="425"/>
        <v>0</v>
      </c>
      <c r="AN89" s="73">
        <f t="shared" si="425"/>
        <v>0</v>
      </c>
      <c r="AO89" s="73">
        <f t="shared" ref="AO89:AT89" si="426">SUM(H89,U89,AV$4,BB$4)</f>
        <v>0</v>
      </c>
      <c r="AP89" s="73">
        <f t="shared" si="426"/>
        <v>0</v>
      </c>
      <c r="AQ89" s="73">
        <f t="shared" si="426"/>
        <v>0</v>
      </c>
      <c r="AR89" s="73">
        <f t="shared" si="426"/>
        <v>0</v>
      </c>
      <c r="AS89" s="73">
        <f t="shared" si="426"/>
        <v>0</v>
      </c>
      <c r="AT89" s="73">
        <f t="shared" si="426"/>
        <v>0</v>
      </c>
      <c r="AU89" s="174"/>
      <c r="AV89" s="73">
        <f>CT!T116</f>
      </c>
      <c r="AW89" s="73">
        <f>CT!U116</f>
      </c>
      <c r="AX89" s="73">
        <f>CT!V116</f>
      </c>
      <c r="AY89" s="73">
        <f>CT!W116</f>
      </c>
      <c r="AZ89" s="73">
        <f>CT!X116</f>
      </c>
      <c r="BA89" s="73">
        <f>CT!Y116</f>
      </c>
      <c r="BB89" s="73">
        <f>Attn_Assign!U116</f>
      </c>
      <c r="BC89" s="73">
        <f>Attn_Assign!V116</f>
      </c>
      <c r="BD89" s="73">
        <f>Attn_Assign!W116</f>
      </c>
      <c r="BE89" s="73">
        <f>Attn_Assign!X116</f>
      </c>
      <c r="BF89" s="73">
        <f>Attn_Assign!Y116</f>
      </c>
      <c r="BG89" s="73">
        <f>Attn_Assign!Z116</f>
      </c>
      <c r="BH89" s="4"/>
      <c r="BI89" s="73">
        <f>Attn_Assign!B116</f>
      </c>
      <c r="BJ89" s="73">
        <f t="shared" si="5"/>
        <v>0</v>
      </c>
      <c r="BK89" s="73" t="str">
        <f t="shared" si="6"/>
        <v>F</v>
      </c>
      <c r="BL89" s="4"/>
      <c r="BM89" s="4"/>
      <c r="BN89" s="4"/>
      <c r="BO89" s="174"/>
      <c r="BP89" s="73">
        <f>SUM(AI89,LabActivity!AD116)</f>
        <v>0</v>
      </c>
      <c r="BQ89" s="73">
        <f>SUM(AJ89,LabActivity!AE116)</f>
        <v>0</v>
      </c>
      <c r="BR89" s="73">
        <f>SUM(AK89,LabActivity!AF116)</f>
        <v>0</v>
      </c>
      <c r="BS89" s="73">
        <f>SUM(AL89,LabActivity!AG116)</f>
        <v>0</v>
      </c>
      <c r="BT89" s="73">
        <f>SUM(AM89,LabActivity!AH116)</f>
        <v>0</v>
      </c>
      <c r="BU89" s="73">
        <f>SUM(AN89,LabActivity!AI116)</f>
        <v>0</v>
      </c>
      <c r="BV89" s="73">
        <f t="shared" ref="BV89:CA89" si="427">SUM(AO89,BV$4)</f>
        <v>0</v>
      </c>
      <c r="BW89" s="73">
        <f t="shared" si="427"/>
        <v>0</v>
      </c>
      <c r="BX89" s="73">
        <f t="shared" si="427"/>
        <v>0</v>
      </c>
      <c r="BY89" s="73">
        <f t="shared" si="427"/>
        <v>0</v>
      </c>
      <c r="BZ89" s="73">
        <f t="shared" si="427"/>
        <v>0</v>
      </c>
      <c r="CA89" s="73">
        <f t="shared" si="427"/>
        <v>0</v>
      </c>
      <c r="CB89" s="194"/>
      <c r="CC89" s="73">
        <f t="shared" ref="CC89:CH89" si="428">IFERROR( BP89/BV89,0)</f>
        <v>0</v>
      </c>
      <c r="CD89" s="73">
        <f t="shared" si="428"/>
        <v>0</v>
      </c>
      <c r="CE89" s="73">
        <f t="shared" si="428"/>
        <v>0</v>
      </c>
      <c r="CF89" s="73">
        <f t="shared" si="428"/>
        <v>0</v>
      </c>
      <c r="CG89" s="73">
        <f t="shared" si="428"/>
        <v>0</v>
      </c>
      <c r="CH89" s="73">
        <f t="shared" si="428"/>
        <v>0</v>
      </c>
    </row>
    <row r="90" ht="14.25" customHeight="1" spans="1:86" x14ac:dyDescent="0.25">
      <c r="A90" s="68">
        <f>IF(ISBLANK(CT!A117),"",CT!A117)</f>
      </c>
      <c r="B90" s="73">
        <f>SectionA!V102</f>
      </c>
      <c r="C90" s="73">
        <f>SectionA!W102</f>
      </c>
      <c r="D90" s="73">
        <f>SectionA!X102</f>
      </c>
      <c r="E90" s="73">
        <f>SectionA!Y102</f>
      </c>
      <c r="F90" s="73">
        <f>SectionA!Z102</f>
      </c>
      <c r="G90" s="73">
        <f>SectionA!AA102</f>
      </c>
      <c r="H90" s="73">
        <f>SectionA!AJ102</f>
      </c>
      <c r="I90" s="73">
        <f>SectionA!AK102</f>
      </c>
      <c r="J90" s="73">
        <f>SectionA!AL102</f>
      </c>
      <c r="K90" s="73">
        <f>SectionA!AM102</f>
      </c>
      <c r="L90" s="73">
        <f>SectionA!AN102</f>
      </c>
      <c r="M90" s="73">
        <f>SectionA!AO102</f>
      </c>
      <c r="N90" s="174"/>
      <c r="O90" s="73">
        <f>SectionB!V102</f>
      </c>
      <c r="P90" s="73">
        <f>SectionB!W102</f>
      </c>
      <c r="Q90" s="73">
        <f>SectionB!X102</f>
      </c>
      <c r="R90" s="73">
        <f>SectionB!Y102</f>
      </c>
      <c r="S90" s="73">
        <f>SectionB!Z102</f>
      </c>
      <c r="T90" s="73">
        <f>SectionB!AA102</f>
      </c>
      <c r="U90" s="73">
        <f>SectionB!AJ102</f>
      </c>
      <c r="V90" s="73">
        <f>SectionB!AK102</f>
      </c>
      <c r="W90" s="73">
        <f>SectionB!AL102</f>
      </c>
      <c r="X90" s="73">
        <f>SectionB!AM102</f>
      </c>
      <c r="Y90" s="73">
        <f>SectionB!AN102</f>
      </c>
      <c r="Z90" s="73">
        <f>SectionB!AO102</f>
      </c>
      <c r="AA90" s="194"/>
      <c r="AB90" s="73">
        <f t="shared" ref="AB90:AG90" si="429">IF(AO90=0, 0,  AI90/AO90)</f>
        <v>0</v>
      </c>
      <c r="AC90" s="73">
        <f t="shared" si="429"/>
        <v>0</v>
      </c>
      <c r="AD90" s="73">
        <f t="shared" si="429"/>
        <v>0</v>
      </c>
      <c r="AE90" s="73">
        <f t="shared" si="429"/>
        <v>0</v>
      </c>
      <c r="AF90" s="73">
        <f t="shared" si="429"/>
        <v>0</v>
      </c>
      <c r="AG90" s="73">
        <f t="shared" si="429"/>
        <v>0</v>
      </c>
      <c r="AH90" s="174"/>
      <c r="AI90" s="73">
        <f t="shared" ref="AI90:AN90" si="430">SUM(B90,O90,AV90,BB90)</f>
        <v>0</v>
      </c>
      <c r="AJ90" s="73">
        <f t="shared" si="430"/>
        <v>0</v>
      </c>
      <c r="AK90" s="73">
        <f t="shared" si="430"/>
        <v>0</v>
      </c>
      <c r="AL90" s="73">
        <f t="shared" si="430"/>
        <v>0</v>
      </c>
      <c r="AM90" s="73">
        <f t="shared" si="430"/>
        <v>0</v>
      </c>
      <c r="AN90" s="73">
        <f t="shared" si="430"/>
        <v>0</v>
      </c>
      <c r="AO90" s="73">
        <f t="shared" ref="AO90:AT90" si="431">SUM(H90,U90,AV$4,BB$4)</f>
        <v>0</v>
      </c>
      <c r="AP90" s="73">
        <f t="shared" si="431"/>
        <v>0</v>
      </c>
      <c r="AQ90" s="73">
        <f t="shared" si="431"/>
        <v>0</v>
      </c>
      <c r="AR90" s="73">
        <f t="shared" si="431"/>
        <v>0</v>
      </c>
      <c r="AS90" s="73">
        <f t="shared" si="431"/>
        <v>0</v>
      </c>
      <c r="AT90" s="73">
        <f t="shared" si="431"/>
        <v>0</v>
      </c>
      <c r="AU90" s="174"/>
      <c r="AV90" s="73">
        <f>CT!T117</f>
      </c>
      <c r="AW90" s="73">
        <f>CT!U117</f>
      </c>
      <c r="AX90" s="73">
        <f>CT!V117</f>
      </c>
      <c r="AY90" s="73">
        <f>CT!W117</f>
      </c>
      <c r="AZ90" s="73">
        <f>CT!X117</f>
      </c>
      <c r="BA90" s="73">
        <f>CT!Y117</f>
      </c>
      <c r="BB90" s="73">
        <f>Attn_Assign!U117</f>
      </c>
      <c r="BC90" s="73">
        <f>Attn_Assign!V117</f>
      </c>
      <c r="BD90" s="73">
        <f>Attn_Assign!W117</f>
      </c>
      <c r="BE90" s="73">
        <f>Attn_Assign!X117</f>
      </c>
      <c r="BF90" s="73">
        <f>Attn_Assign!Y117</f>
      </c>
      <c r="BG90" s="73">
        <f>Attn_Assign!Z117</f>
      </c>
      <c r="BH90" s="4"/>
      <c r="BI90" s="73">
        <f>Attn_Assign!B117</f>
      </c>
      <c r="BJ90" s="73">
        <f t="shared" si="5"/>
        <v>0</v>
      </c>
      <c r="BK90" s="73" t="str">
        <f t="shared" si="6"/>
        <v>F</v>
      </c>
      <c r="BL90" s="4"/>
      <c r="BM90" s="4"/>
      <c r="BN90" s="4"/>
      <c r="BO90" s="174"/>
      <c r="BP90" s="73">
        <f>SUM(AI90,LabActivity!AD117)</f>
        <v>0</v>
      </c>
      <c r="BQ90" s="73">
        <f>SUM(AJ90,LabActivity!AE117)</f>
        <v>0</v>
      </c>
      <c r="BR90" s="73">
        <f>SUM(AK90,LabActivity!AF117)</f>
        <v>0</v>
      </c>
      <c r="BS90" s="73">
        <f>SUM(AL90,LabActivity!AG117)</f>
        <v>0</v>
      </c>
      <c r="BT90" s="73">
        <f>SUM(AM90,LabActivity!AH117)</f>
        <v>0</v>
      </c>
      <c r="BU90" s="73">
        <f>SUM(AN90,LabActivity!AI117)</f>
        <v>0</v>
      </c>
      <c r="BV90" s="73">
        <f t="shared" ref="BV90:CA90" si="432">SUM(AO90,BV$4)</f>
        <v>0</v>
      </c>
      <c r="BW90" s="73">
        <f t="shared" si="432"/>
        <v>0</v>
      </c>
      <c r="BX90" s="73">
        <f t="shared" si="432"/>
        <v>0</v>
      </c>
      <c r="BY90" s="73">
        <f t="shared" si="432"/>
        <v>0</v>
      </c>
      <c r="BZ90" s="73">
        <f t="shared" si="432"/>
        <v>0</v>
      </c>
      <c r="CA90" s="73">
        <f t="shared" si="432"/>
        <v>0</v>
      </c>
      <c r="CB90" s="194"/>
      <c r="CC90" s="73">
        <f t="shared" ref="CC90:CH90" si="433">IFERROR( BP90/BV90,0)</f>
        <v>0</v>
      </c>
      <c r="CD90" s="73">
        <f t="shared" si="433"/>
        <v>0</v>
      </c>
      <c r="CE90" s="73">
        <f t="shared" si="433"/>
        <v>0</v>
      </c>
      <c r="CF90" s="73">
        <f t="shared" si="433"/>
        <v>0</v>
      </c>
      <c r="CG90" s="73">
        <f t="shared" si="433"/>
        <v>0</v>
      </c>
      <c r="CH90" s="73">
        <f t="shared" si="433"/>
        <v>0</v>
      </c>
    </row>
    <row r="91" ht="14.25" customHeight="1" spans="1:86" x14ac:dyDescent="0.25">
      <c r="A91" s="68">
        <f>IF(ISBLANK(CT!A118),"",CT!A118)</f>
      </c>
      <c r="B91" s="73">
        <f>SectionA!V103</f>
      </c>
      <c r="C91" s="73">
        <f>SectionA!W103</f>
      </c>
      <c r="D91" s="73">
        <f>SectionA!X103</f>
      </c>
      <c r="E91" s="73">
        <f>SectionA!Y103</f>
      </c>
      <c r="F91" s="73">
        <f>SectionA!Z103</f>
      </c>
      <c r="G91" s="73">
        <f>SectionA!AA103</f>
      </c>
      <c r="H91" s="73">
        <f>SectionA!AJ103</f>
      </c>
      <c r="I91" s="73">
        <f>SectionA!AK103</f>
      </c>
      <c r="J91" s="73">
        <f>SectionA!AL103</f>
      </c>
      <c r="K91" s="73">
        <f>SectionA!AM103</f>
      </c>
      <c r="L91" s="73">
        <f>SectionA!AN103</f>
      </c>
      <c r="M91" s="73">
        <f>SectionA!AO103</f>
      </c>
      <c r="N91" s="174"/>
      <c r="O91" s="73">
        <f>SectionB!V103</f>
      </c>
      <c r="P91" s="73">
        <f>SectionB!W103</f>
      </c>
      <c r="Q91" s="73">
        <f>SectionB!X103</f>
      </c>
      <c r="R91" s="73">
        <f>SectionB!Y103</f>
      </c>
      <c r="S91" s="73">
        <f>SectionB!Z103</f>
      </c>
      <c r="T91" s="73">
        <f>SectionB!AA103</f>
      </c>
      <c r="U91" s="73">
        <f>SectionB!AJ103</f>
      </c>
      <c r="V91" s="73">
        <f>SectionB!AK103</f>
      </c>
      <c r="W91" s="73">
        <f>SectionB!AL103</f>
      </c>
      <c r="X91" s="73">
        <f>SectionB!AM103</f>
      </c>
      <c r="Y91" s="73">
        <f>SectionB!AN103</f>
      </c>
      <c r="Z91" s="73">
        <f>SectionB!AO103</f>
      </c>
      <c r="AA91" s="194"/>
      <c r="AB91" s="73">
        <f t="shared" ref="AB91:AG91" si="434">IF(AO91=0, 0,  AI91/AO91)</f>
        <v>0</v>
      </c>
      <c r="AC91" s="73">
        <f t="shared" si="434"/>
        <v>0</v>
      </c>
      <c r="AD91" s="73">
        <f t="shared" si="434"/>
        <v>0</v>
      </c>
      <c r="AE91" s="73">
        <f t="shared" si="434"/>
        <v>0</v>
      </c>
      <c r="AF91" s="73">
        <f t="shared" si="434"/>
        <v>0</v>
      </c>
      <c r="AG91" s="73">
        <f t="shared" si="434"/>
        <v>0</v>
      </c>
      <c r="AH91" s="174"/>
      <c r="AI91" s="73">
        <f t="shared" ref="AI91:AN91" si="435">SUM(B91,O91,AV91,BB91)</f>
        <v>0</v>
      </c>
      <c r="AJ91" s="73">
        <f t="shared" si="435"/>
        <v>0</v>
      </c>
      <c r="AK91" s="73">
        <f t="shared" si="435"/>
        <v>0</v>
      </c>
      <c r="AL91" s="73">
        <f t="shared" si="435"/>
        <v>0</v>
      </c>
      <c r="AM91" s="73">
        <f t="shared" si="435"/>
        <v>0</v>
      </c>
      <c r="AN91" s="73">
        <f t="shared" si="435"/>
        <v>0</v>
      </c>
      <c r="AO91" s="73">
        <f t="shared" ref="AO91:AT91" si="436">SUM(H91,U91,AV$4,BB$4)</f>
        <v>0</v>
      </c>
      <c r="AP91" s="73">
        <f t="shared" si="436"/>
        <v>0</v>
      </c>
      <c r="AQ91" s="73">
        <f t="shared" si="436"/>
        <v>0</v>
      </c>
      <c r="AR91" s="73">
        <f t="shared" si="436"/>
        <v>0</v>
      </c>
      <c r="AS91" s="73">
        <f t="shared" si="436"/>
        <v>0</v>
      </c>
      <c r="AT91" s="73">
        <f t="shared" si="436"/>
        <v>0</v>
      </c>
      <c r="AU91" s="174"/>
      <c r="AV91" s="73">
        <f>CT!T118</f>
      </c>
      <c r="AW91" s="73">
        <f>CT!U118</f>
      </c>
      <c r="AX91" s="73">
        <f>CT!V118</f>
      </c>
      <c r="AY91" s="73">
        <f>CT!W118</f>
      </c>
      <c r="AZ91" s="73">
        <f>CT!X118</f>
      </c>
      <c r="BA91" s="73">
        <f>CT!Y118</f>
      </c>
      <c r="BB91" s="73">
        <f>Attn_Assign!U118</f>
      </c>
      <c r="BC91" s="73">
        <f>Attn_Assign!V118</f>
      </c>
      <c r="BD91" s="73">
        <f>Attn_Assign!W118</f>
      </c>
      <c r="BE91" s="73">
        <f>Attn_Assign!X118</f>
      </c>
      <c r="BF91" s="73">
        <f>Attn_Assign!Y118</f>
      </c>
      <c r="BG91" s="73">
        <f>Attn_Assign!Z118</f>
      </c>
      <c r="BH91" s="4"/>
      <c r="BI91" s="73">
        <f>Attn_Assign!B118</f>
      </c>
      <c r="BJ91" s="73">
        <f t="shared" si="5"/>
        <v>0</v>
      </c>
      <c r="BK91" s="73" t="str">
        <f t="shared" si="6"/>
        <v>F</v>
      </c>
      <c r="BL91" s="4"/>
      <c r="BM91" s="4"/>
      <c r="BN91" s="4"/>
      <c r="BO91" s="174"/>
      <c r="BP91" s="73">
        <f>SUM(AI91,LabActivity!AD118)</f>
        <v>0</v>
      </c>
      <c r="BQ91" s="73">
        <f>SUM(AJ91,LabActivity!AE118)</f>
        <v>0</v>
      </c>
      <c r="BR91" s="73">
        <f>SUM(AK91,LabActivity!AF118)</f>
        <v>0</v>
      </c>
      <c r="BS91" s="73">
        <f>SUM(AL91,LabActivity!AG118)</f>
        <v>0</v>
      </c>
      <c r="BT91" s="73">
        <f>SUM(AM91,LabActivity!AH118)</f>
        <v>0</v>
      </c>
      <c r="BU91" s="73">
        <f>SUM(AN91,LabActivity!AI118)</f>
        <v>0</v>
      </c>
      <c r="BV91" s="73">
        <f t="shared" ref="BV91:CA91" si="437">SUM(AO91,BV$4)</f>
        <v>0</v>
      </c>
      <c r="BW91" s="73">
        <f t="shared" si="437"/>
        <v>0</v>
      </c>
      <c r="BX91" s="73">
        <f t="shared" si="437"/>
        <v>0</v>
      </c>
      <c r="BY91" s="73">
        <f t="shared" si="437"/>
        <v>0</v>
      </c>
      <c r="BZ91" s="73">
        <f t="shared" si="437"/>
        <v>0</v>
      </c>
      <c r="CA91" s="73">
        <f t="shared" si="437"/>
        <v>0</v>
      </c>
      <c r="CB91" s="194"/>
      <c r="CC91" s="73">
        <f t="shared" ref="CC91:CH91" si="438">IFERROR( BP91/BV91,0)</f>
        <v>0</v>
      </c>
      <c r="CD91" s="73">
        <f t="shared" si="438"/>
        <v>0</v>
      </c>
      <c r="CE91" s="73">
        <f t="shared" si="438"/>
        <v>0</v>
      </c>
      <c r="CF91" s="73">
        <f t="shared" si="438"/>
        <v>0</v>
      </c>
      <c r="CG91" s="73">
        <f t="shared" si="438"/>
        <v>0</v>
      </c>
      <c r="CH91" s="73">
        <f t="shared" si="438"/>
        <v>0</v>
      </c>
    </row>
    <row r="92" ht="14.25" customHeight="1" spans="1:86" x14ac:dyDescent="0.25">
      <c r="A92" s="68">
        <f>IF(ISBLANK(CT!A119),"",CT!A119)</f>
      </c>
      <c r="B92" s="73">
        <f>SectionA!V104</f>
      </c>
      <c r="C92" s="73">
        <f>SectionA!W104</f>
      </c>
      <c r="D92" s="73">
        <f>SectionA!X104</f>
      </c>
      <c r="E92" s="73">
        <f>SectionA!Y104</f>
      </c>
      <c r="F92" s="73">
        <f>SectionA!Z104</f>
      </c>
      <c r="G92" s="73">
        <f>SectionA!AA104</f>
      </c>
      <c r="H92" s="73">
        <f>SectionA!AJ104</f>
      </c>
      <c r="I92" s="73">
        <f>SectionA!AK104</f>
      </c>
      <c r="J92" s="73">
        <f>SectionA!AL104</f>
      </c>
      <c r="K92" s="73">
        <f>SectionA!AM104</f>
      </c>
      <c r="L92" s="73">
        <f>SectionA!AN104</f>
      </c>
      <c r="M92" s="73">
        <f>SectionA!AO104</f>
      </c>
      <c r="N92" s="174"/>
      <c r="O92" s="73">
        <f>SectionB!V104</f>
      </c>
      <c r="P92" s="73">
        <f>SectionB!W104</f>
      </c>
      <c r="Q92" s="73">
        <f>SectionB!X104</f>
      </c>
      <c r="R92" s="73">
        <f>SectionB!Y104</f>
      </c>
      <c r="S92" s="73">
        <f>SectionB!Z104</f>
      </c>
      <c r="T92" s="73">
        <f>SectionB!AA104</f>
      </c>
      <c r="U92" s="73">
        <f>SectionB!AJ104</f>
      </c>
      <c r="V92" s="73">
        <f>SectionB!AK104</f>
      </c>
      <c r="W92" s="73">
        <f>SectionB!AL104</f>
      </c>
      <c r="X92" s="73">
        <f>SectionB!AM104</f>
      </c>
      <c r="Y92" s="73">
        <f>SectionB!AN104</f>
      </c>
      <c r="Z92" s="73">
        <f>SectionB!AO104</f>
      </c>
      <c r="AA92" s="194"/>
      <c r="AB92" s="73">
        <f t="shared" ref="AB92:AG92" si="439">IF(AO92=0, 0,  AI92/AO92)</f>
        <v>0</v>
      </c>
      <c r="AC92" s="73">
        <f t="shared" si="439"/>
        <v>0</v>
      </c>
      <c r="AD92" s="73">
        <f t="shared" si="439"/>
        <v>0</v>
      </c>
      <c r="AE92" s="73">
        <f t="shared" si="439"/>
        <v>0</v>
      </c>
      <c r="AF92" s="73">
        <f t="shared" si="439"/>
        <v>0</v>
      </c>
      <c r="AG92" s="73">
        <f t="shared" si="439"/>
        <v>0</v>
      </c>
      <c r="AH92" s="174"/>
      <c r="AI92" s="73">
        <f t="shared" ref="AI92:AN92" si="440">SUM(B92,O92,AV92,BB92)</f>
        <v>0</v>
      </c>
      <c r="AJ92" s="73">
        <f t="shared" si="440"/>
        <v>0</v>
      </c>
      <c r="AK92" s="73">
        <f t="shared" si="440"/>
        <v>0</v>
      </c>
      <c r="AL92" s="73">
        <f t="shared" si="440"/>
        <v>0</v>
      </c>
      <c r="AM92" s="73">
        <f t="shared" si="440"/>
        <v>0</v>
      </c>
      <c r="AN92" s="73">
        <f t="shared" si="440"/>
        <v>0</v>
      </c>
      <c r="AO92" s="73">
        <f t="shared" ref="AO92:AT92" si="441">SUM(H92,U92,AV$4,BB$4)</f>
        <v>0</v>
      </c>
      <c r="AP92" s="73">
        <f t="shared" si="441"/>
        <v>0</v>
      </c>
      <c r="AQ92" s="73">
        <f t="shared" si="441"/>
        <v>0</v>
      </c>
      <c r="AR92" s="73">
        <f t="shared" si="441"/>
        <v>0</v>
      </c>
      <c r="AS92" s="73">
        <f t="shared" si="441"/>
        <v>0</v>
      </c>
      <c r="AT92" s="73">
        <f t="shared" si="441"/>
        <v>0</v>
      </c>
      <c r="AU92" s="174"/>
      <c r="AV92" s="73">
        <f>CT!T119</f>
      </c>
      <c r="AW92" s="73">
        <f>CT!U119</f>
      </c>
      <c r="AX92" s="73">
        <f>CT!V119</f>
      </c>
      <c r="AY92" s="73">
        <f>CT!W119</f>
      </c>
      <c r="AZ92" s="73">
        <f>CT!X119</f>
      </c>
      <c r="BA92" s="73">
        <f>CT!Y119</f>
      </c>
      <c r="BB92" s="73">
        <f>Attn_Assign!U119</f>
      </c>
      <c r="BC92" s="73">
        <f>Attn_Assign!V119</f>
      </c>
      <c r="BD92" s="73">
        <f>Attn_Assign!W119</f>
      </c>
      <c r="BE92" s="73">
        <f>Attn_Assign!X119</f>
      </c>
      <c r="BF92" s="73">
        <f>Attn_Assign!Y119</f>
      </c>
      <c r="BG92" s="73">
        <f>Attn_Assign!Z119</f>
      </c>
      <c r="BH92" s="4"/>
      <c r="BI92" s="73">
        <f>Attn_Assign!B119</f>
      </c>
      <c r="BJ92" s="73">
        <f t="shared" si="5"/>
        <v>0</v>
      </c>
      <c r="BK92" s="73" t="str">
        <f t="shared" si="6"/>
        <v>F</v>
      </c>
      <c r="BL92" s="4"/>
      <c r="BM92" s="4"/>
      <c r="BN92" s="4"/>
      <c r="BO92" s="174"/>
      <c r="BP92" s="73">
        <f>SUM(AI92,LabActivity!AD119)</f>
        <v>0</v>
      </c>
      <c r="BQ92" s="73">
        <f>SUM(AJ92,LabActivity!AE119)</f>
        <v>0</v>
      </c>
      <c r="BR92" s="73">
        <f>SUM(AK92,LabActivity!AF119)</f>
        <v>0</v>
      </c>
      <c r="BS92" s="73">
        <f>SUM(AL92,LabActivity!AG119)</f>
        <v>0</v>
      </c>
      <c r="BT92" s="73">
        <f>SUM(AM92,LabActivity!AH119)</f>
        <v>0</v>
      </c>
      <c r="BU92" s="73">
        <f>SUM(AN92,LabActivity!AI119)</f>
        <v>0</v>
      </c>
      <c r="BV92" s="73">
        <f t="shared" ref="BV92:CA92" si="442">SUM(AO92,BV$4)</f>
        <v>0</v>
      </c>
      <c r="BW92" s="73">
        <f t="shared" si="442"/>
        <v>0</v>
      </c>
      <c r="BX92" s="73">
        <f t="shared" si="442"/>
        <v>0</v>
      </c>
      <c r="BY92" s="73">
        <f t="shared" si="442"/>
        <v>0</v>
      </c>
      <c r="BZ92" s="73">
        <f t="shared" si="442"/>
        <v>0</v>
      </c>
      <c r="CA92" s="73">
        <f t="shared" si="442"/>
        <v>0</v>
      </c>
      <c r="CB92" s="194"/>
      <c r="CC92" s="73">
        <f t="shared" ref="CC92:CH92" si="443">IFERROR( BP92/BV92,0)</f>
        <v>0</v>
      </c>
      <c r="CD92" s="73">
        <f t="shared" si="443"/>
        <v>0</v>
      </c>
      <c r="CE92" s="73">
        <f t="shared" si="443"/>
        <v>0</v>
      </c>
      <c r="CF92" s="73">
        <f t="shared" si="443"/>
        <v>0</v>
      </c>
      <c r="CG92" s="73">
        <f t="shared" si="443"/>
        <v>0</v>
      </c>
      <c r="CH92" s="73">
        <f t="shared" si="443"/>
        <v>0</v>
      </c>
    </row>
    <row r="93" ht="14.25" customHeight="1" spans="1:86" x14ac:dyDescent="0.25">
      <c r="A93" s="68">
        <f>IF(ISBLANK(CT!A120),"",CT!A120)</f>
      </c>
      <c r="B93" s="73">
        <f>SectionA!V105</f>
      </c>
      <c r="C93" s="73">
        <f>SectionA!W105</f>
      </c>
      <c r="D93" s="73">
        <f>SectionA!X105</f>
      </c>
      <c r="E93" s="73">
        <f>SectionA!Y105</f>
      </c>
      <c r="F93" s="73">
        <f>SectionA!Z105</f>
      </c>
      <c r="G93" s="73">
        <f>SectionA!AA105</f>
      </c>
      <c r="H93" s="73">
        <f>SectionA!AJ105</f>
      </c>
      <c r="I93" s="73">
        <f>SectionA!AK105</f>
      </c>
      <c r="J93" s="73">
        <f>SectionA!AL105</f>
      </c>
      <c r="K93" s="73">
        <f>SectionA!AM105</f>
      </c>
      <c r="L93" s="73">
        <f>SectionA!AN105</f>
      </c>
      <c r="M93" s="73">
        <f>SectionA!AO105</f>
      </c>
      <c r="N93" s="174"/>
      <c r="O93" s="73">
        <f>SectionB!V105</f>
      </c>
      <c r="P93" s="73">
        <f>SectionB!W105</f>
      </c>
      <c r="Q93" s="73">
        <f>SectionB!X105</f>
      </c>
      <c r="R93" s="73">
        <f>SectionB!Y105</f>
      </c>
      <c r="S93" s="73">
        <f>SectionB!Z105</f>
      </c>
      <c r="T93" s="73">
        <f>SectionB!AA105</f>
      </c>
      <c r="U93" s="73">
        <f>SectionB!AJ105</f>
      </c>
      <c r="V93" s="73">
        <f>SectionB!AK105</f>
      </c>
      <c r="W93" s="73">
        <f>SectionB!AL105</f>
      </c>
      <c r="X93" s="73">
        <f>SectionB!AM105</f>
      </c>
      <c r="Y93" s="73">
        <f>SectionB!AN105</f>
      </c>
      <c r="Z93" s="73">
        <f>SectionB!AO105</f>
      </c>
      <c r="AA93" s="194"/>
      <c r="AB93" s="73">
        <f t="shared" ref="AB93:AG93" si="444">IF(AO93=0, 0,  AI93/AO93)</f>
        <v>0</v>
      </c>
      <c r="AC93" s="73">
        <f t="shared" si="444"/>
        <v>0</v>
      </c>
      <c r="AD93" s="73">
        <f t="shared" si="444"/>
        <v>0</v>
      </c>
      <c r="AE93" s="73">
        <f t="shared" si="444"/>
        <v>0</v>
      </c>
      <c r="AF93" s="73">
        <f t="shared" si="444"/>
        <v>0</v>
      </c>
      <c r="AG93" s="73">
        <f t="shared" si="444"/>
        <v>0</v>
      </c>
      <c r="AH93" s="174"/>
      <c r="AI93" s="73">
        <f t="shared" ref="AI93:AN93" si="445">SUM(B93,O93,AV93,BB93)</f>
        <v>0</v>
      </c>
      <c r="AJ93" s="73">
        <f t="shared" si="445"/>
        <v>0</v>
      </c>
      <c r="AK93" s="73">
        <f t="shared" si="445"/>
        <v>0</v>
      </c>
      <c r="AL93" s="73">
        <f t="shared" si="445"/>
        <v>0</v>
      </c>
      <c r="AM93" s="73">
        <f t="shared" si="445"/>
        <v>0</v>
      </c>
      <c r="AN93" s="73">
        <f t="shared" si="445"/>
        <v>0</v>
      </c>
      <c r="AO93" s="73">
        <f t="shared" ref="AO93:AT93" si="446">SUM(H93,U93,AV$4,BB$4)</f>
        <v>0</v>
      </c>
      <c r="AP93" s="73">
        <f t="shared" si="446"/>
        <v>0</v>
      </c>
      <c r="AQ93" s="73">
        <f t="shared" si="446"/>
        <v>0</v>
      </c>
      <c r="AR93" s="73">
        <f t="shared" si="446"/>
        <v>0</v>
      </c>
      <c r="AS93" s="73">
        <f t="shared" si="446"/>
        <v>0</v>
      </c>
      <c r="AT93" s="73">
        <f t="shared" si="446"/>
        <v>0</v>
      </c>
      <c r="AU93" s="174"/>
      <c r="AV93" s="73">
        <f>CT!T120</f>
      </c>
      <c r="AW93" s="73">
        <f>CT!U120</f>
      </c>
      <c r="AX93" s="73">
        <f>CT!V120</f>
      </c>
      <c r="AY93" s="73">
        <f>CT!W120</f>
      </c>
      <c r="AZ93" s="73">
        <f>CT!X120</f>
      </c>
      <c r="BA93" s="73">
        <f>CT!Y120</f>
      </c>
      <c r="BB93" s="73">
        <f>Attn_Assign!U120</f>
      </c>
      <c r="BC93" s="73">
        <f>Attn_Assign!V120</f>
      </c>
      <c r="BD93" s="73">
        <f>Attn_Assign!W120</f>
      </c>
      <c r="BE93" s="73">
        <f>Attn_Assign!X120</f>
      </c>
      <c r="BF93" s="73">
        <f>Attn_Assign!Y120</f>
      </c>
      <c r="BG93" s="73">
        <f>Attn_Assign!Z120</f>
      </c>
      <c r="BH93" s="4"/>
      <c r="BI93" s="73">
        <f>Attn_Assign!B120</f>
      </c>
      <c r="BJ93" s="73">
        <f t="shared" si="5"/>
        <v>0</v>
      </c>
      <c r="BK93" s="73" t="str">
        <f t="shared" si="6"/>
        <v>F</v>
      </c>
      <c r="BL93" s="4"/>
      <c r="BM93" s="4"/>
      <c r="BN93" s="4"/>
      <c r="BO93" s="174"/>
      <c r="BP93" s="73">
        <f>SUM(AI93,LabActivity!AD120)</f>
        <v>0</v>
      </c>
      <c r="BQ93" s="73">
        <f>SUM(AJ93,LabActivity!AE120)</f>
        <v>0</v>
      </c>
      <c r="BR93" s="73">
        <f>SUM(AK93,LabActivity!AF120)</f>
        <v>0</v>
      </c>
      <c r="BS93" s="73">
        <f>SUM(AL93,LabActivity!AG120)</f>
        <v>0</v>
      </c>
      <c r="BT93" s="73">
        <f>SUM(AM93,LabActivity!AH120)</f>
        <v>0</v>
      </c>
      <c r="BU93" s="73">
        <f>SUM(AN93,LabActivity!AI120)</f>
        <v>0</v>
      </c>
      <c r="BV93" s="73">
        <f t="shared" ref="BV93:CA93" si="447">SUM(AO93,BV$4)</f>
        <v>0</v>
      </c>
      <c r="BW93" s="73">
        <f t="shared" si="447"/>
        <v>0</v>
      </c>
      <c r="BX93" s="73">
        <f t="shared" si="447"/>
        <v>0</v>
      </c>
      <c r="BY93" s="73">
        <f t="shared" si="447"/>
        <v>0</v>
      </c>
      <c r="BZ93" s="73">
        <f t="shared" si="447"/>
        <v>0</v>
      </c>
      <c r="CA93" s="73">
        <f t="shared" si="447"/>
        <v>0</v>
      </c>
      <c r="CB93" s="194"/>
      <c r="CC93" s="73">
        <f t="shared" ref="CC93:CH93" si="448">IFERROR( BP93/BV93,0)</f>
        <v>0</v>
      </c>
      <c r="CD93" s="73">
        <f t="shared" si="448"/>
        <v>0</v>
      </c>
      <c r="CE93" s="73">
        <f t="shared" si="448"/>
        <v>0</v>
      </c>
      <c r="CF93" s="73">
        <f t="shared" si="448"/>
        <v>0</v>
      </c>
      <c r="CG93" s="73">
        <f t="shared" si="448"/>
        <v>0</v>
      </c>
      <c r="CH93" s="73">
        <f t="shared" si="448"/>
        <v>0</v>
      </c>
    </row>
    <row r="94" ht="14.25" customHeight="1" spans="1:86" x14ac:dyDescent="0.25">
      <c r="A94" s="68">
        <f>IF(ISBLANK(CT!A121),"",CT!A121)</f>
      </c>
      <c r="B94" s="73">
        <f>SectionA!V106</f>
      </c>
      <c r="C94" s="73">
        <f>SectionA!W106</f>
      </c>
      <c r="D94" s="73">
        <f>SectionA!X106</f>
      </c>
      <c r="E94" s="73">
        <f>SectionA!Y106</f>
      </c>
      <c r="F94" s="73">
        <f>SectionA!Z106</f>
      </c>
      <c r="G94" s="73">
        <f>SectionA!AA106</f>
      </c>
      <c r="H94" s="73">
        <f>SectionA!AJ106</f>
      </c>
      <c r="I94" s="73">
        <f>SectionA!AK106</f>
      </c>
      <c r="J94" s="73">
        <f>SectionA!AL106</f>
      </c>
      <c r="K94" s="73">
        <f>SectionA!AM106</f>
      </c>
      <c r="L94" s="73">
        <f>SectionA!AN106</f>
      </c>
      <c r="M94" s="73">
        <f>SectionA!AO106</f>
      </c>
      <c r="N94" s="174"/>
      <c r="O94" s="73">
        <f>SectionB!V106</f>
      </c>
      <c r="P94" s="73">
        <f>SectionB!W106</f>
      </c>
      <c r="Q94" s="73">
        <f>SectionB!X106</f>
      </c>
      <c r="R94" s="73">
        <f>SectionB!Y106</f>
      </c>
      <c r="S94" s="73">
        <f>SectionB!Z106</f>
      </c>
      <c r="T94" s="73">
        <f>SectionB!AA106</f>
      </c>
      <c r="U94" s="73">
        <f>SectionB!AJ106</f>
      </c>
      <c r="V94" s="73">
        <f>SectionB!AK106</f>
      </c>
      <c r="W94" s="73">
        <f>SectionB!AL106</f>
      </c>
      <c r="X94" s="73">
        <f>SectionB!AM106</f>
      </c>
      <c r="Y94" s="73">
        <f>SectionB!AN106</f>
      </c>
      <c r="Z94" s="73">
        <f>SectionB!AO106</f>
      </c>
      <c r="AA94" s="194"/>
      <c r="AB94" s="73">
        <f t="shared" ref="AB94:AG94" si="449">IF(AO94=0, 0,  AI94/AO94)</f>
        <v>0</v>
      </c>
      <c r="AC94" s="73">
        <f t="shared" si="449"/>
        <v>0</v>
      </c>
      <c r="AD94" s="73">
        <f t="shared" si="449"/>
        <v>0</v>
      </c>
      <c r="AE94" s="73">
        <f t="shared" si="449"/>
        <v>0</v>
      </c>
      <c r="AF94" s="73">
        <f t="shared" si="449"/>
        <v>0</v>
      </c>
      <c r="AG94" s="73">
        <f t="shared" si="449"/>
        <v>0</v>
      </c>
      <c r="AH94" s="174"/>
      <c r="AI94" s="73">
        <f t="shared" ref="AI94:AN94" si="450">SUM(B94,O94,AV94,BB94)</f>
        <v>0</v>
      </c>
      <c r="AJ94" s="73">
        <f t="shared" si="450"/>
        <v>0</v>
      </c>
      <c r="AK94" s="73">
        <f t="shared" si="450"/>
        <v>0</v>
      </c>
      <c r="AL94" s="73">
        <f t="shared" si="450"/>
        <v>0</v>
      </c>
      <c r="AM94" s="73">
        <f t="shared" si="450"/>
        <v>0</v>
      </c>
      <c r="AN94" s="73">
        <f t="shared" si="450"/>
        <v>0</v>
      </c>
      <c r="AO94" s="73">
        <f t="shared" ref="AO94:AT94" si="451">SUM(H94,U94,AV$4,BB$4)</f>
        <v>0</v>
      </c>
      <c r="AP94" s="73">
        <f t="shared" si="451"/>
        <v>0</v>
      </c>
      <c r="AQ94" s="73">
        <f t="shared" si="451"/>
        <v>0</v>
      </c>
      <c r="AR94" s="73">
        <f t="shared" si="451"/>
        <v>0</v>
      </c>
      <c r="AS94" s="73">
        <f t="shared" si="451"/>
        <v>0</v>
      </c>
      <c r="AT94" s="73">
        <f t="shared" si="451"/>
        <v>0</v>
      </c>
      <c r="AU94" s="174"/>
      <c r="AV94" s="73">
        <f>CT!T121</f>
      </c>
      <c r="AW94" s="73">
        <f>CT!U121</f>
      </c>
      <c r="AX94" s="73">
        <f>CT!V121</f>
      </c>
      <c r="AY94" s="73">
        <f>CT!W121</f>
      </c>
      <c r="AZ94" s="73">
        <f>CT!X121</f>
      </c>
      <c r="BA94" s="73">
        <f>CT!Y121</f>
      </c>
      <c r="BB94" s="73">
        <f>Attn_Assign!U121</f>
      </c>
      <c r="BC94" s="73">
        <f>Attn_Assign!V121</f>
      </c>
      <c r="BD94" s="73">
        <f>Attn_Assign!W121</f>
      </c>
      <c r="BE94" s="73">
        <f>Attn_Assign!X121</f>
      </c>
      <c r="BF94" s="73">
        <f>Attn_Assign!Y121</f>
      </c>
      <c r="BG94" s="73">
        <f>Attn_Assign!Z121</f>
      </c>
      <c r="BH94" s="4"/>
      <c r="BI94" s="73">
        <f>Attn_Assign!B121</f>
      </c>
      <c r="BJ94" s="73">
        <f t="shared" si="5"/>
        <v>0</v>
      </c>
      <c r="BK94" s="73" t="str">
        <f t="shared" si="6"/>
        <v>F</v>
      </c>
      <c r="BL94" s="4"/>
      <c r="BM94" s="4"/>
      <c r="BN94" s="4"/>
      <c r="BO94" s="174"/>
      <c r="BP94" s="73">
        <f>SUM(AI94,LabActivity!AD121)</f>
        <v>0</v>
      </c>
      <c r="BQ94" s="73">
        <f>SUM(AJ94,LabActivity!AE121)</f>
        <v>0</v>
      </c>
      <c r="BR94" s="73">
        <f>SUM(AK94,LabActivity!AF121)</f>
        <v>0</v>
      </c>
      <c r="BS94" s="73">
        <f>SUM(AL94,LabActivity!AG121)</f>
        <v>0</v>
      </c>
      <c r="BT94" s="73">
        <f>SUM(AM94,LabActivity!AH121)</f>
        <v>0</v>
      </c>
      <c r="BU94" s="73">
        <f>SUM(AN94,LabActivity!AI121)</f>
        <v>0</v>
      </c>
      <c r="BV94" s="73">
        <f t="shared" ref="BV94:CA94" si="452">SUM(AO94,BV$4)</f>
        <v>0</v>
      </c>
      <c r="BW94" s="73">
        <f t="shared" si="452"/>
        <v>0</v>
      </c>
      <c r="BX94" s="73">
        <f t="shared" si="452"/>
        <v>0</v>
      </c>
      <c r="BY94" s="73">
        <f t="shared" si="452"/>
        <v>0</v>
      </c>
      <c r="BZ94" s="73">
        <f t="shared" si="452"/>
        <v>0</v>
      </c>
      <c r="CA94" s="73">
        <f t="shared" si="452"/>
        <v>0</v>
      </c>
      <c r="CB94" s="194"/>
      <c r="CC94" s="73">
        <f t="shared" ref="CC94:CH94" si="453">IFERROR( BP94/BV94,0)</f>
        <v>0</v>
      </c>
      <c r="CD94" s="73">
        <f t="shared" si="453"/>
        <v>0</v>
      </c>
      <c r="CE94" s="73">
        <f t="shared" si="453"/>
        <v>0</v>
      </c>
      <c r="CF94" s="73">
        <f t="shared" si="453"/>
        <v>0</v>
      </c>
      <c r="CG94" s="73">
        <f t="shared" si="453"/>
        <v>0</v>
      </c>
      <c r="CH94" s="73">
        <f t="shared" si="453"/>
        <v>0</v>
      </c>
    </row>
    <row r="95" ht="14.25" customHeight="1" spans="1:86" x14ac:dyDescent="0.25">
      <c r="A95" s="68">
        <f>IF(ISBLANK(CT!A122),"",CT!A122)</f>
      </c>
      <c r="B95" s="73">
        <f>SectionA!V107</f>
      </c>
      <c r="C95" s="73">
        <f>SectionA!W107</f>
      </c>
      <c r="D95" s="73">
        <f>SectionA!X107</f>
      </c>
      <c r="E95" s="73">
        <f>SectionA!Y107</f>
      </c>
      <c r="F95" s="73">
        <f>SectionA!Z107</f>
      </c>
      <c r="G95" s="73">
        <f>SectionA!AA107</f>
      </c>
      <c r="H95" s="73">
        <f>SectionA!AJ107</f>
      </c>
      <c r="I95" s="73">
        <f>SectionA!AK107</f>
      </c>
      <c r="J95" s="73">
        <f>SectionA!AL107</f>
      </c>
      <c r="K95" s="73">
        <f>SectionA!AM107</f>
      </c>
      <c r="L95" s="73">
        <f>SectionA!AN107</f>
      </c>
      <c r="M95" s="73">
        <f>SectionA!AO107</f>
      </c>
      <c r="N95" s="174"/>
      <c r="O95" s="73">
        <f>SectionB!V107</f>
      </c>
      <c r="P95" s="73">
        <f>SectionB!W107</f>
      </c>
      <c r="Q95" s="73">
        <f>SectionB!X107</f>
      </c>
      <c r="R95" s="73">
        <f>SectionB!Y107</f>
      </c>
      <c r="S95" s="73">
        <f>SectionB!Z107</f>
      </c>
      <c r="T95" s="73">
        <f>SectionB!AA107</f>
      </c>
      <c r="U95" s="73">
        <f>SectionB!AJ107</f>
      </c>
      <c r="V95" s="73">
        <f>SectionB!AK107</f>
      </c>
      <c r="W95" s="73">
        <f>SectionB!AL107</f>
      </c>
      <c r="X95" s="73">
        <f>SectionB!AM107</f>
      </c>
      <c r="Y95" s="73">
        <f>SectionB!AN107</f>
      </c>
      <c r="Z95" s="73">
        <f>SectionB!AO107</f>
      </c>
      <c r="AA95" s="194"/>
      <c r="AB95" s="73">
        <f t="shared" ref="AB95:AG95" si="454">IF(AO95=0, 0,  AI95/AO95)</f>
        <v>0</v>
      </c>
      <c r="AC95" s="73">
        <f t="shared" si="454"/>
        <v>0</v>
      </c>
      <c r="AD95" s="73">
        <f t="shared" si="454"/>
        <v>0</v>
      </c>
      <c r="AE95" s="73">
        <f t="shared" si="454"/>
        <v>0</v>
      </c>
      <c r="AF95" s="73">
        <f t="shared" si="454"/>
        <v>0</v>
      </c>
      <c r="AG95" s="73">
        <f t="shared" si="454"/>
        <v>0</v>
      </c>
      <c r="AH95" s="174"/>
      <c r="AI95" s="73">
        <f t="shared" ref="AI95:AN95" si="455">SUM(B95,O95,AV95,BB95)</f>
        <v>0</v>
      </c>
      <c r="AJ95" s="73">
        <f t="shared" si="455"/>
        <v>0</v>
      </c>
      <c r="AK95" s="73">
        <f t="shared" si="455"/>
        <v>0</v>
      </c>
      <c r="AL95" s="73">
        <f t="shared" si="455"/>
        <v>0</v>
      </c>
      <c r="AM95" s="73">
        <f t="shared" si="455"/>
        <v>0</v>
      </c>
      <c r="AN95" s="73">
        <f t="shared" si="455"/>
        <v>0</v>
      </c>
      <c r="AO95" s="73">
        <f t="shared" ref="AO95:AT95" si="456">SUM(H95,U95,AV$4,BB$4)</f>
        <v>0</v>
      </c>
      <c r="AP95" s="73">
        <f t="shared" si="456"/>
        <v>0</v>
      </c>
      <c r="AQ95" s="73">
        <f t="shared" si="456"/>
        <v>0</v>
      </c>
      <c r="AR95" s="73">
        <f t="shared" si="456"/>
        <v>0</v>
      </c>
      <c r="AS95" s="73">
        <f t="shared" si="456"/>
        <v>0</v>
      </c>
      <c r="AT95" s="73">
        <f t="shared" si="456"/>
        <v>0</v>
      </c>
      <c r="AU95" s="174"/>
      <c r="AV95" s="73">
        <f>CT!T122</f>
      </c>
      <c r="AW95" s="73">
        <f>CT!U122</f>
      </c>
      <c r="AX95" s="73">
        <f>CT!V122</f>
      </c>
      <c r="AY95" s="73">
        <f>CT!W122</f>
      </c>
      <c r="AZ95" s="73">
        <f>CT!X122</f>
      </c>
      <c r="BA95" s="73">
        <f>CT!Y122</f>
      </c>
      <c r="BB95" s="73">
        <f>Attn_Assign!U122</f>
      </c>
      <c r="BC95" s="73">
        <f>Attn_Assign!V122</f>
      </c>
      <c r="BD95" s="73">
        <f>Attn_Assign!W122</f>
      </c>
      <c r="BE95" s="73">
        <f>Attn_Assign!X122</f>
      </c>
      <c r="BF95" s="73">
        <f>Attn_Assign!Y122</f>
      </c>
      <c r="BG95" s="73">
        <f>Attn_Assign!Z122</f>
      </c>
      <c r="BH95" s="4"/>
      <c r="BI95" s="73">
        <f>Attn_Assign!B122</f>
      </c>
      <c r="BJ95" s="73">
        <f t="shared" si="5"/>
        <v>0</v>
      </c>
      <c r="BK95" s="73" t="str">
        <f t="shared" si="6"/>
        <v>F</v>
      </c>
      <c r="BL95" s="4"/>
      <c r="BM95" s="4"/>
      <c r="BN95" s="4"/>
      <c r="BO95" s="174"/>
      <c r="BP95" s="73">
        <f>SUM(AI95,LabActivity!AD122)</f>
        <v>0</v>
      </c>
      <c r="BQ95" s="73">
        <f>SUM(AJ95,LabActivity!AE122)</f>
        <v>0</v>
      </c>
      <c r="BR95" s="73">
        <f>SUM(AK95,LabActivity!AF122)</f>
        <v>0</v>
      </c>
      <c r="BS95" s="73">
        <f>SUM(AL95,LabActivity!AG122)</f>
        <v>0</v>
      </c>
      <c r="BT95" s="73">
        <f>SUM(AM95,LabActivity!AH122)</f>
        <v>0</v>
      </c>
      <c r="BU95" s="73">
        <f>SUM(AN95,LabActivity!AI122)</f>
        <v>0</v>
      </c>
      <c r="BV95" s="73">
        <f t="shared" ref="BV95:CA95" si="457">SUM(AO95,BV$4)</f>
        <v>0</v>
      </c>
      <c r="BW95" s="73">
        <f t="shared" si="457"/>
        <v>0</v>
      </c>
      <c r="BX95" s="73">
        <f t="shared" si="457"/>
        <v>0</v>
      </c>
      <c r="BY95" s="73">
        <f t="shared" si="457"/>
        <v>0</v>
      </c>
      <c r="BZ95" s="73">
        <f t="shared" si="457"/>
        <v>0</v>
      </c>
      <c r="CA95" s="73">
        <f t="shared" si="457"/>
        <v>0</v>
      </c>
      <c r="CB95" s="194"/>
      <c r="CC95" s="73">
        <f t="shared" ref="CC95:CH95" si="458">IFERROR( BP95/BV95,0)</f>
        <v>0</v>
      </c>
      <c r="CD95" s="73">
        <f t="shared" si="458"/>
        <v>0</v>
      </c>
      <c r="CE95" s="73">
        <f t="shared" si="458"/>
        <v>0</v>
      </c>
      <c r="CF95" s="73">
        <f t="shared" si="458"/>
        <v>0</v>
      </c>
      <c r="CG95" s="73">
        <f t="shared" si="458"/>
        <v>0</v>
      </c>
      <c r="CH95" s="73">
        <f t="shared" si="458"/>
        <v>0</v>
      </c>
    </row>
    <row r="96" ht="14.25" customHeight="1" spans="1:86" x14ac:dyDescent="0.25">
      <c r="A96" s="68">
        <f>IF(ISBLANK(CT!A123),"",CT!A123)</f>
      </c>
      <c r="B96" s="73">
        <f>SectionA!V108</f>
      </c>
      <c r="C96" s="73">
        <f>SectionA!W108</f>
      </c>
      <c r="D96" s="73">
        <f>SectionA!X108</f>
      </c>
      <c r="E96" s="73">
        <f>SectionA!Y108</f>
      </c>
      <c r="F96" s="73">
        <f>SectionA!Z108</f>
      </c>
      <c r="G96" s="73">
        <f>SectionA!AA108</f>
      </c>
      <c r="H96" s="73">
        <f>SectionA!AJ108</f>
      </c>
      <c r="I96" s="73">
        <f>SectionA!AK108</f>
      </c>
      <c r="J96" s="73">
        <f>SectionA!AL108</f>
      </c>
      <c r="K96" s="73">
        <f>SectionA!AM108</f>
      </c>
      <c r="L96" s="73">
        <f>SectionA!AN108</f>
      </c>
      <c r="M96" s="73">
        <f>SectionA!AO108</f>
      </c>
      <c r="N96" s="174"/>
      <c r="O96" s="73">
        <f>SectionB!V108</f>
      </c>
      <c r="P96" s="73">
        <f>SectionB!W108</f>
      </c>
      <c r="Q96" s="73">
        <f>SectionB!X108</f>
      </c>
      <c r="R96" s="73">
        <f>SectionB!Y108</f>
      </c>
      <c r="S96" s="73">
        <f>SectionB!Z108</f>
      </c>
      <c r="T96" s="73">
        <f>SectionB!AA108</f>
      </c>
      <c r="U96" s="73">
        <f>SectionB!AJ108</f>
      </c>
      <c r="V96" s="73">
        <f>SectionB!AK108</f>
      </c>
      <c r="W96" s="73">
        <f>SectionB!AL108</f>
      </c>
      <c r="X96" s="73">
        <f>SectionB!AM108</f>
      </c>
      <c r="Y96" s="73">
        <f>SectionB!AN108</f>
      </c>
      <c r="Z96" s="73">
        <f>SectionB!AO108</f>
      </c>
      <c r="AA96" s="194"/>
      <c r="AB96" s="73">
        <f t="shared" ref="AB96:AG96" si="459">IF(AO96=0, 0,  AI96/AO96)</f>
        <v>0</v>
      </c>
      <c r="AC96" s="73">
        <f t="shared" si="459"/>
        <v>0</v>
      </c>
      <c r="AD96" s="73">
        <f t="shared" si="459"/>
        <v>0</v>
      </c>
      <c r="AE96" s="73">
        <f t="shared" si="459"/>
        <v>0</v>
      </c>
      <c r="AF96" s="73">
        <f t="shared" si="459"/>
        <v>0</v>
      </c>
      <c r="AG96" s="73">
        <f t="shared" si="459"/>
        <v>0</v>
      </c>
      <c r="AH96" s="174"/>
      <c r="AI96" s="73">
        <f t="shared" ref="AI96:AN96" si="460">SUM(B96,O96,AV96,BB96)</f>
        <v>0</v>
      </c>
      <c r="AJ96" s="73">
        <f t="shared" si="460"/>
        <v>0</v>
      </c>
      <c r="AK96" s="73">
        <f t="shared" si="460"/>
        <v>0</v>
      </c>
      <c r="AL96" s="73">
        <f t="shared" si="460"/>
        <v>0</v>
      </c>
      <c r="AM96" s="73">
        <f t="shared" si="460"/>
        <v>0</v>
      </c>
      <c r="AN96" s="73">
        <f t="shared" si="460"/>
        <v>0</v>
      </c>
      <c r="AO96" s="73">
        <f t="shared" ref="AO96:AT96" si="461">SUM(H96,U96,AV$4,BB$4)</f>
        <v>0</v>
      </c>
      <c r="AP96" s="73">
        <f t="shared" si="461"/>
        <v>0</v>
      </c>
      <c r="AQ96" s="73">
        <f t="shared" si="461"/>
        <v>0</v>
      </c>
      <c r="AR96" s="73">
        <f t="shared" si="461"/>
        <v>0</v>
      </c>
      <c r="AS96" s="73">
        <f t="shared" si="461"/>
        <v>0</v>
      </c>
      <c r="AT96" s="73">
        <f t="shared" si="461"/>
        <v>0</v>
      </c>
      <c r="AU96" s="174"/>
      <c r="AV96" s="73">
        <f>CT!T123</f>
      </c>
      <c r="AW96" s="73">
        <f>CT!U123</f>
      </c>
      <c r="AX96" s="73">
        <f>CT!V123</f>
      </c>
      <c r="AY96" s="73">
        <f>CT!W123</f>
      </c>
      <c r="AZ96" s="73">
        <f>CT!X123</f>
      </c>
      <c r="BA96" s="73">
        <f>CT!Y123</f>
      </c>
      <c r="BB96" s="73">
        <f>Attn_Assign!U123</f>
      </c>
      <c r="BC96" s="73">
        <f>Attn_Assign!V123</f>
      </c>
      <c r="BD96" s="73">
        <f>Attn_Assign!W123</f>
      </c>
      <c r="BE96" s="73">
        <f>Attn_Assign!X123</f>
      </c>
      <c r="BF96" s="73">
        <f>Attn_Assign!Y123</f>
      </c>
      <c r="BG96" s="73">
        <f>Attn_Assign!Z123</f>
      </c>
      <c r="BH96" s="4"/>
      <c r="BI96" s="73">
        <f>Attn_Assign!B123</f>
      </c>
      <c r="BJ96" s="73">
        <f t="shared" si="5"/>
        <v>0</v>
      </c>
      <c r="BK96" s="73" t="str">
        <f t="shared" si="6"/>
        <v>F</v>
      </c>
      <c r="BL96" s="4"/>
      <c r="BM96" s="4"/>
      <c r="BN96" s="4"/>
      <c r="BO96" s="174"/>
      <c r="BP96" s="73">
        <f>SUM(AI96,LabActivity!AD123)</f>
        <v>0</v>
      </c>
      <c r="BQ96" s="73">
        <f>SUM(AJ96,LabActivity!AE123)</f>
        <v>0</v>
      </c>
      <c r="BR96" s="73">
        <f>SUM(AK96,LabActivity!AF123)</f>
        <v>0</v>
      </c>
      <c r="BS96" s="73">
        <f>SUM(AL96,LabActivity!AG123)</f>
        <v>0</v>
      </c>
      <c r="BT96" s="73">
        <f>SUM(AM96,LabActivity!AH123)</f>
        <v>0</v>
      </c>
      <c r="BU96" s="73">
        <f>SUM(AN96,LabActivity!AI123)</f>
        <v>0</v>
      </c>
      <c r="BV96" s="73">
        <f t="shared" ref="BV96:CA96" si="462">SUM(AO96,BV$4)</f>
        <v>0</v>
      </c>
      <c r="BW96" s="73">
        <f t="shared" si="462"/>
        <v>0</v>
      </c>
      <c r="BX96" s="73">
        <f t="shared" si="462"/>
        <v>0</v>
      </c>
      <c r="BY96" s="73">
        <f t="shared" si="462"/>
        <v>0</v>
      </c>
      <c r="BZ96" s="73">
        <f t="shared" si="462"/>
        <v>0</v>
      </c>
      <c r="CA96" s="73">
        <f t="shared" si="462"/>
        <v>0</v>
      </c>
      <c r="CB96" s="194"/>
      <c r="CC96" s="73">
        <f t="shared" ref="CC96:CH96" si="463">IFERROR( BP96/BV96,0)</f>
        <v>0</v>
      </c>
      <c r="CD96" s="73">
        <f t="shared" si="463"/>
        <v>0</v>
      </c>
      <c r="CE96" s="73">
        <f t="shared" si="463"/>
        <v>0</v>
      </c>
      <c r="CF96" s="73">
        <f t="shared" si="463"/>
        <v>0</v>
      </c>
      <c r="CG96" s="73">
        <f t="shared" si="463"/>
        <v>0</v>
      </c>
      <c r="CH96" s="73">
        <f t="shared" si="463"/>
        <v>0</v>
      </c>
    </row>
    <row r="97" ht="14.25" customHeight="1" spans="1:86" x14ac:dyDescent="0.25">
      <c r="A97" s="68">
        <f>IF(ISBLANK(CT!A124),"",CT!A124)</f>
      </c>
      <c r="B97" s="73">
        <f>SectionA!V109</f>
      </c>
      <c r="C97" s="73">
        <f>SectionA!W109</f>
      </c>
      <c r="D97" s="73">
        <f>SectionA!X109</f>
      </c>
      <c r="E97" s="73">
        <f>SectionA!Y109</f>
      </c>
      <c r="F97" s="73">
        <f>SectionA!Z109</f>
      </c>
      <c r="G97" s="73">
        <f>SectionA!AA109</f>
      </c>
      <c r="H97" s="73">
        <f>SectionA!AJ109</f>
      </c>
      <c r="I97" s="73">
        <f>SectionA!AK109</f>
      </c>
      <c r="J97" s="73">
        <f>SectionA!AL109</f>
      </c>
      <c r="K97" s="73">
        <f>SectionA!AM109</f>
      </c>
      <c r="L97" s="73">
        <f>SectionA!AN109</f>
      </c>
      <c r="M97" s="73">
        <f>SectionA!AO109</f>
      </c>
      <c r="N97" s="174"/>
      <c r="O97" s="73">
        <f>SectionB!V109</f>
      </c>
      <c r="P97" s="73">
        <f>SectionB!W109</f>
      </c>
      <c r="Q97" s="73">
        <f>SectionB!X109</f>
      </c>
      <c r="R97" s="73">
        <f>SectionB!Y109</f>
      </c>
      <c r="S97" s="73">
        <f>SectionB!Z109</f>
      </c>
      <c r="T97" s="73">
        <f>SectionB!AA109</f>
      </c>
      <c r="U97" s="73">
        <f>SectionB!AJ109</f>
      </c>
      <c r="V97" s="73">
        <f>SectionB!AK109</f>
      </c>
      <c r="W97" s="73">
        <f>SectionB!AL109</f>
      </c>
      <c r="X97" s="73">
        <f>SectionB!AM109</f>
      </c>
      <c r="Y97" s="73">
        <f>SectionB!AN109</f>
      </c>
      <c r="Z97" s="73">
        <f>SectionB!AO109</f>
      </c>
      <c r="AA97" s="194"/>
      <c r="AB97" s="73">
        <f t="shared" ref="AB97:AG97" si="464">IF(AO97=0, 0,  AI97/AO97)</f>
        <v>0</v>
      </c>
      <c r="AC97" s="73">
        <f t="shared" si="464"/>
        <v>0</v>
      </c>
      <c r="AD97" s="73">
        <f t="shared" si="464"/>
        <v>0</v>
      </c>
      <c r="AE97" s="73">
        <f t="shared" si="464"/>
        <v>0</v>
      </c>
      <c r="AF97" s="73">
        <f t="shared" si="464"/>
        <v>0</v>
      </c>
      <c r="AG97" s="73">
        <f t="shared" si="464"/>
        <v>0</v>
      </c>
      <c r="AH97" s="174"/>
      <c r="AI97" s="73">
        <f t="shared" ref="AI97:AN97" si="465">SUM(B97,O97,AV97,BB97)</f>
        <v>0</v>
      </c>
      <c r="AJ97" s="73">
        <f t="shared" si="465"/>
        <v>0</v>
      </c>
      <c r="AK97" s="73">
        <f t="shared" si="465"/>
        <v>0</v>
      </c>
      <c r="AL97" s="73">
        <f t="shared" si="465"/>
        <v>0</v>
      </c>
      <c r="AM97" s="73">
        <f t="shared" si="465"/>
        <v>0</v>
      </c>
      <c r="AN97" s="73">
        <f t="shared" si="465"/>
        <v>0</v>
      </c>
      <c r="AO97" s="73">
        <f t="shared" ref="AO97:AT97" si="466">SUM(H97,U97,AV$4,BB$4)</f>
        <v>0</v>
      </c>
      <c r="AP97" s="73">
        <f t="shared" si="466"/>
        <v>0</v>
      </c>
      <c r="AQ97" s="73">
        <f t="shared" si="466"/>
        <v>0</v>
      </c>
      <c r="AR97" s="73">
        <f t="shared" si="466"/>
        <v>0</v>
      </c>
      <c r="AS97" s="73">
        <f t="shared" si="466"/>
        <v>0</v>
      </c>
      <c r="AT97" s="73">
        <f t="shared" si="466"/>
        <v>0</v>
      </c>
      <c r="AU97" s="174"/>
      <c r="AV97" s="73">
        <f>CT!T124</f>
      </c>
      <c r="AW97" s="73">
        <f>CT!U124</f>
      </c>
      <c r="AX97" s="73">
        <f>CT!V124</f>
      </c>
      <c r="AY97" s="73">
        <f>CT!W124</f>
      </c>
      <c r="AZ97" s="73">
        <f>CT!X124</f>
      </c>
      <c r="BA97" s="73">
        <f>CT!Y124</f>
      </c>
      <c r="BB97" s="73">
        <f>Attn_Assign!U124</f>
      </c>
      <c r="BC97" s="73">
        <f>Attn_Assign!V124</f>
      </c>
      <c r="BD97" s="73">
        <f>Attn_Assign!W124</f>
      </c>
      <c r="BE97" s="73">
        <f>Attn_Assign!X124</f>
      </c>
      <c r="BF97" s="73">
        <f>Attn_Assign!Y124</f>
      </c>
      <c r="BG97" s="73">
        <f>Attn_Assign!Z124</f>
      </c>
      <c r="BH97" s="4"/>
      <c r="BI97" s="73">
        <f>Attn_Assign!B124</f>
      </c>
      <c r="BJ97" s="73">
        <f t="shared" si="5"/>
        <v>0</v>
      </c>
      <c r="BK97" s="73" t="str">
        <f t="shared" si="6"/>
        <v>F</v>
      </c>
      <c r="BL97" s="4"/>
      <c r="BM97" s="4"/>
      <c r="BN97" s="4"/>
      <c r="BO97" s="174"/>
      <c r="BP97" s="73">
        <f>SUM(AI97,LabActivity!AD124)</f>
        <v>0</v>
      </c>
      <c r="BQ97" s="73">
        <f>SUM(AJ97,LabActivity!AE124)</f>
        <v>0</v>
      </c>
      <c r="BR97" s="73">
        <f>SUM(AK97,LabActivity!AF124)</f>
        <v>0</v>
      </c>
      <c r="BS97" s="73">
        <f>SUM(AL97,LabActivity!AG124)</f>
        <v>0</v>
      </c>
      <c r="BT97" s="73">
        <f>SUM(AM97,LabActivity!AH124)</f>
        <v>0</v>
      </c>
      <c r="BU97" s="73">
        <f>SUM(AN97,LabActivity!AI124)</f>
        <v>0</v>
      </c>
      <c r="BV97" s="73">
        <f t="shared" ref="BV97:CA97" si="467">SUM(AO97,BV$4)</f>
        <v>0</v>
      </c>
      <c r="BW97" s="73">
        <f t="shared" si="467"/>
        <v>0</v>
      </c>
      <c r="BX97" s="73">
        <f t="shared" si="467"/>
        <v>0</v>
      </c>
      <c r="BY97" s="73">
        <f t="shared" si="467"/>
        <v>0</v>
      </c>
      <c r="BZ97" s="73">
        <f t="shared" si="467"/>
        <v>0</v>
      </c>
      <c r="CA97" s="73">
        <f t="shared" si="467"/>
        <v>0</v>
      </c>
      <c r="CB97" s="194"/>
      <c r="CC97" s="73">
        <f t="shared" ref="CC97:CH97" si="468">IFERROR( BP97/BV97,0)</f>
        <v>0</v>
      </c>
      <c r="CD97" s="73">
        <f t="shared" si="468"/>
        <v>0</v>
      </c>
      <c r="CE97" s="73">
        <f t="shared" si="468"/>
        <v>0</v>
      </c>
      <c r="CF97" s="73">
        <f t="shared" si="468"/>
        <v>0</v>
      </c>
      <c r="CG97" s="73">
        <f t="shared" si="468"/>
        <v>0</v>
      </c>
      <c r="CH97" s="73">
        <f t="shared" si="468"/>
        <v>0</v>
      </c>
    </row>
    <row r="98" ht="14.25" customHeight="1" spans="1:86" x14ac:dyDescent="0.25">
      <c r="A98" s="68">
        <f>IF(ISBLANK(CT!A125),"",CT!A125)</f>
      </c>
      <c r="B98" s="73">
        <f>SectionA!V110</f>
      </c>
      <c r="C98" s="73">
        <f>SectionA!W110</f>
      </c>
      <c r="D98" s="73">
        <f>SectionA!X110</f>
      </c>
      <c r="E98" s="73">
        <f>SectionA!Y110</f>
      </c>
      <c r="F98" s="73">
        <f>SectionA!Z110</f>
      </c>
      <c r="G98" s="73">
        <f>SectionA!AA110</f>
      </c>
      <c r="H98" s="73">
        <f>SectionA!AJ110</f>
      </c>
      <c r="I98" s="73">
        <f>SectionA!AK110</f>
      </c>
      <c r="J98" s="73">
        <f>SectionA!AL110</f>
      </c>
      <c r="K98" s="73">
        <f>SectionA!AM110</f>
      </c>
      <c r="L98" s="73">
        <f>SectionA!AN110</f>
      </c>
      <c r="M98" s="73">
        <f>SectionA!AO110</f>
      </c>
      <c r="N98" s="174"/>
      <c r="O98" s="73">
        <f>SectionB!V110</f>
      </c>
      <c r="P98" s="73">
        <f>SectionB!W110</f>
      </c>
      <c r="Q98" s="73">
        <f>SectionB!X110</f>
      </c>
      <c r="R98" s="73">
        <f>SectionB!Y110</f>
      </c>
      <c r="S98" s="73">
        <f>SectionB!Z110</f>
      </c>
      <c r="T98" s="73">
        <f>SectionB!AA110</f>
      </c>
      <c r="U98" s="73">
        <f>SectionB!AJ110</f>
      </c>
      <c r="V98" s="73">
        <f>SectionB!AK110</f>
      </c>
      <c r="W98" s="73">
        <f>SectionB!AL110</f>
      </c>
      <c r="X98" s="73">
        <f>SectionB!AM110</f>
      </c>
      <c r="Y98" s="73">
        <f>SectionB!AN110</f>
      </c>
      <c r="Z98" s="73">
        <f>SectionB!AO110</f>
      </c>
      <c r="AA98" s="194"/>
      <c r="AB98" s="73">
        <f t="shared" ref="AB98:AG98" si="469">IF(AO98=0, 0,  AI98/AO98)</f>
        <v>0</v>
      </c>
      <c r="AC98" s="73">
        <f t="shared" si="469"/>
        <v>0</v>
      </c>
      <c r="AD98" s="73">
        <f t="shared" si="469"/>
        <v>0</v>
      </c>
      <c r="AE98" s="73">
        <f t="shared" si="469"/>
        <v>0</v>
      </c>
      <c r="AF98" s="73">
        <f t="shared" si="469"/>
        <v>0</v>
      </c>
      <c r="AG98" s="73">
        <f t="shared" si="469"/>
        <v>0</v>
      </c>
      <c r="AH98" s="174"/>
      <c r="AI98" s="73">
        <f t="shared" ref="AI98:AN98" si="470">SUM(B98,O98,AV98,BB98)</f>
        <v>0</v>
      </c>
      <c r="AJ98" s="73">
        <f t="shared" si="470"/>
        <v>0</v>
      </c>
      <c r="AK98" s="73">
        <f t="shared" si="470"/>
        <v>0</v>
      </c>
      <c r="AL98" s="73">
        <f t="shared" si="470"/>
        <v>0</v>
      </c>
      <c r="AM98" s="73">
        <f t="shared" si="470"/>
        <v>0</v>
      </c>
      <c r="AN98" s="73">
        <f t="shared" si="470"/>
        <v>0</v>
      </c>
      <c r="AO98" s="73">
        <f t="shared" ref="AO98:AT98" si="471">SUM(H98,U98,AV$4,BB$4)</f>
        <v>0</v>
      </c>
      <c r="AP98" s="73">
        <f t="shared" si="471"/>
        <v>0</v>
      </c>
      <c r="AQ98" s="73">
        <f t="shared" si="471"/>
        <v>0</v>
      </c>
      <c r="AR98" s="73">
        <f t="shared" si="471"/>
        <v>0</v>
      </c>
      <c r="AS98" s="73">
        <f t="shared" si="471"/>
        <v>0</v>
      </c>
      <c r="AT98" s="73">
        <f t="shared" si="471"/>
        <v>0</v>
      </c>
      <c r="AU98" s="174"/>
      <c r="AV98" s="73">
        <f>CT!T125</f>
      </c>
      <c r="AW98" s="73">
        <f>CT!U125</f>
      </c>
      <c r="AX98" s="73">
        <f>CT!V125</f>
      </c>
      <c r="AY98" s="73">
        <f>CT!W125</f>
      </c>
      <c r="AZ98" s="73">
        <f>CT!X125</f>
      </c>
      <c r="BA98" s="73">
        <f>CT!Y125</f>
      </c>
      <c r="BB98" s="73">
        <f>Attn_Assign!U125</f>
      </c>
      <c r="BC98" s="73">
        <f>Attn_Assign!V125</f>
      </c>
      <c r="BD98" s="73">
        <f>Attn_Assign!W125</f>
      </c>
      <c r="BE98" s="73">
        <f>Attn_Assign!X125</f>
      </c>
      <c r="BF98" s="73">
        <f>Attn_Assign!Y125</f>
      </c>
      <c r="BG98" s="73">
        <f>Attn_Assign!Z125</f>
      </c>
      <c r="BH98" s="4"/>
      <c r="BI98" s="73">
        <f>Attn_Assign!B125</f>
      </c>
      <c r="BJ98" s="73">
        <f t="shared" si="5"/>
        <v>0</v>
      </c>
      <c r="BK98" s="73" t="str">
        <f t="shared" si="6"/>
        <v>F</v>
      </c>
      <c r="BL98" s="4"/>
      <c r="BM98" s="4"/>
      <c r="BN98" s="4"/>
      <c r="BO98" s="174"/>
      <c r="BP98" s="73">
        <f>SUM(AI98,LabActivity!AD125)</f>
        <v>0</v>
      </c>
      <c r="BQ98" s="73">
        <f>SUM(AJ98,LabActivity!AE125)</f>
        <v>0</v>
      </c>
      <c r="BR98" s="73">
        <f>SUM(AK98,LabActivity!AF125)</f>
        <v>0</v>
      </c>
      <c r="BS98" s="73">
        <f>SUM(AL98,LabActivity!AG125)</f>
        <v>0</v>
      </c>
      <c r="BT98" s="73">
        <f>SUM(AM98,LabActivity!AH125)</f>
        <v>0</v>
      </c>
      <c r="BU98" s="73">
        <f>SUM(AN98,LabActivity!AI125)</f>
        <v>0</v>
      </c>
      <c r="BV98" s="73">
        <f t="shared" ref="BV98:CA98" si="472">SUM(AO98,BV$4)</f>
        <v>0</v>
      </c>
      <c r="BW98" s="73">
        <f t="shared" si="472"/>
        <v>0</v>
      </c>
      <c r="BX98" s="73">
        <f t="shared" si="472"/>
        <v>0</v>
      </c>
      <c r="BY98" s="73">
        <f t="shared" si="472"/>
        <v>0</v>
      </c>
      <c r="BZ98" s="73">
        <f t="shared" si="472"/>
        <v>0</v>
      </c>
      <c r="CA98" s="73">
        <f t="shared" si="472"/>
        <v>0</v>
      </c>
      <c r="CB98" s="194"/>
      <c r="CC98" s="73">
        <f t="shared" ref="CC98:CH98" si="473">IFERROR( BP98/BV98,0)</f>
        <v>0</v>
      </c>
      <c r="CD98" s="73">
        <f t="shared" si="473"/>
        <v>0</v>
      </c>
      <c r="CE98" s="73">
        <f t="shared" si="473"/>
        <v>0</v>
      </c>
      <c r="CF98" s="73">
        <f t="shared" si="473"/>
        <v>0</v>
      </c>
      <c r="CG98" s="73">
        <f t="shared" si="473"/>
        <v>0</v>
      </c>
      <c r="CH98" s="73">
        <f t="shared" si="473"/>
        <v>0</v>
      </c>
    </row>
    <row r="99" ht="14.25" customHeight="1" spans="1:86" x14ac:dyDescent="0.25">
      <c r="A99" s="68">
        <f>IF(ISBLANK(CT!A126),"",CT!A126)</f>
      </c>
      <c r="B99" s="73">
        <f>SectionA!V111</f>
      </c>
      <c r="C99" s="73">
        <f>SectionA!W111</f>
      </c>
      <c r="D99" s="73">
        <f>SectionA!X111</f>
      </c>
      <c r="E99" s="73">
        <f>SectionA!Y111</f>
      </c>
      <c r="F99" s="73">
        <f>SectionA!Z111</f>
      </c>
      <c r="G99" s="73">
        <f>SectionA!AA111</f>
      </c>
      <c r="H99" s="73">
        <f>SectionA!AJ111</f>
      </c>
      <c r="I99" s="73">
        <f>SectionA!AK111</f>
      </c>
      <c r="J99" s="73">
        <f>SectionA!AL111</f>
      </c>
      <c r="K99" s="73">
        <f>SectionA!AM111</f>
      </c>
      <c r="L99" s="73">
        <f>SectionA!AN111</f>
      </c>
      <c r="M99" s="73">
        <f>SectionA!AO111</f>
      </c>
      <c r="N99" s="174"/>
      <c r="O99" s="73">
        <f>SectionB!V111</f>
      </c>
      <c r="P99" s="73">
        <f>SectionB!W111</f>
      </c>
      <c r="Q99" s="73">
        <f>SectionB!X111</f>
      </c>
      <c r="R99" s="73">
        <f>SectionB!Y111</f>
      </c>
      <c r="S99" s="73">
        <f>SectionB!Z111</f>
      </c>
      <c r="T99" s="73">
        <f>SectionB!AA111</f>
      </c>
      <c r="U99" s="73">
        <f>SectionB!AJ111</f>
      </c>
      <c r="V99" s="73">
        <f>SectionB!AK111</f>
      </c>
      <c r="W99" s="73">
        <f>SectionB!AL111</f>
      </c>
      <c r="X99" s="73">
        <f>SectionB!AM111</f>
      </c>
      <c r="Y99" s="73">
        <f>SectionB!AN111</f>
      </c>
      <c r="Z99" s="73">
        <f>SectionB!AO111</f>
      </c>
      <c r="AA99" s="194"/>
      <c r="AB99" s="73">
        <f t="shared" ref="AB99:AG99" si="474">IF(AO99=0, 0,  AI99/AO99)</f>
        <v>0</v>
      </c>
      <c r="AC99" s="73">
        <f t="shared" si="474"/>
        <v>0</v>
      </c>
      <c r="AD99" s="73">
        <f t="shared" si="474"/>
        <v>0</v>
      </c>
      <c r="AE99" s="73">
        <f t="shared" si="474"/>
        <v>0</v>
      </c>
      <c r="AF99" s="73">
        <f t="shared" si="474"/>
        <v>0</v>
      </c>
      <c r="AG99" s="73">
        <f t="shared" si="474"/>
        <v>0</v>
      </c>
      <c r="AH99" s="174"/>
      <c r="AI99" s="73">
        <f t="shared" ref="AI99:AN99" si="475">SUM(B99,O99,AV99,BB99)</f>
        <v>0</v>
      </c>
      <c r="AJ99" s="73">
        <f t="shared" si="475"/>
        <v>0</v>
      </c>
      <c r="AK99" s="73">
        <f t="shared" si="475"/>
        <v>0</v>
      </c>
      <c r="AL99" s="73">
        <f t="shared" si="475"/>
        <v>0</v>
      </c>
      <c r="AM99" s="73">
        <f t="shared" si="475"/>
        <v>0</v>
      </c>
      <c r="AN99" s="73">
        <f t="shared" si="475"/>
        <v>0</v>
      </c>
      <c r="AO99" s="73">
        <f t="shared" ref="AO99:AT99" si="476">SUM(H99,U99,AV$4,BB$4)</f>
        <v>0</v>
      </c>
      <c r="AP99" s="73">
        <f t="shared" si="476"/>
        <v>0</v>
      </c>
      <c r="AQ99" s="73">
        <f t="shared" si="476"/>
        <v>0</v>
      </c>
      <c r="AR99" s="73">
        <f t="shared" si="476"/>
        <v>0</v>
      </c>
      <c r="AS99" s="73">
        <f t="shared" si="476"/>
        <v>0</v>
      </c>
      <c r="AT99" s="73">
        <f t="shared" si="476"/>
        <v>0</v>
      </c>
      <c r="AU99" s="174"/>
      <c r="AV99" s="73">
        <f>CT!T126</f>
      </c>
      <c r="AW99" s="73">
        <f>CT!U126</f>
      </c>
      <c r="AX99" s="73">
        <f>CT!V126</f>
      </c>
      <c r="AY99" s="73">
        <f>CT!W126</f>
      </c>
      <c r="AZ99" s="73">
        <f>CT!X126</f>
      </c>
      <c r="BA99" s="73">
        <f>CT!Y126</f>
      </c>
      <c r="BB99" s="73">
        <f>Attn_Assign!U126</f>
      </c>
      <c r="BC99" s="73">
        <f>Attn_Assign!V126</f>
      </c>
      <c r="BD99" s="73">
        <f>Attn_Assign!W126</f>
      </c>
      <c r="BE99" s="73">
        <f>Attn_Assign!X126</f>
      </c>
      <c r="BF99" s="73">
        <f>Attn_Assign!Y126</f>
      </c>
      <c r="BG99" s="73">
        <f>Attn_Assign!Z126</f>
      </c>
      <c r="BH99" s="4"/>
      <c r="BI99" s="73">
        <f>Attn_Assign!B126</f>
      </c>
      <c r="BJ99" s="73">
        <f t="shared" si="5"/>
        <v>0</v>
      </c>
      <c r="BK99" s="73" t="str">
        <f t="shared" si="6"/>
        <v>F</v>
      </c>
      <c r="BL99" s="4"/>
      <c r="BM99" s="4"/>
      <c r="BN99" s="4"/>
      <c r="BO99" s="174"/>
      <c r="BP99" s="73">
        <f>SUM(AI99,LabActivity!AD126)</f>
        <v>0</v>
      </c>
      <c r="BQ99" s="73">
        <f>SUM(AJ99,LabActivity!AE126)</f>
        <v>0</v>
      </c>
      <c r="BR99" s="73">
        <f>SUM(AK99,LabActivity!AF126)</f>
        <v>0</v>
      </c>
      <c r="BS99" s="73">
        <f>SUM(AL99,LabActivity!AG126)</f>
        <v>0</v>
      </c>
      <c r="BT99" s="73">
        <f>SUM(AM99,LabActivity!AH126)</f>
        <v>0</v>
      </c>
      <c r="BU99" s="73">
        <f>SUM(AN99,LabActivity!AI126)</f>
        <v>0</v>
      </c>
      <c r="BV99" s="73">
        <f t="shared" ref="BV99:CA99" si="477">SUM(AO99,BV$4)</f>
        <v>0</v>
      </c>
      <c r="BW99" s="73">
        <f t="shared" si="477"/>
        <v>0</v>
      </c>
      <c r="BX99" s="73">
        <f t="shared" si="477"/>
        <v>0</v>
      </c>
      <c r="BY99" s="73">
        <f t="shared" si="477"/>
        <v>0</v>
      </c>
      <c r="BZ99" s="73">
        <f t="shared" si="477"/>
        <v>0</v>
      </c>
      <c r="CA99" s="73">
        <f t="shared" si="477"/>
        <v>0</v>
      </c>
      <c r="CB99" s="194"/>
      <c r="CC99" s="73">
        <f t="shared" ref="CC99:CH99" si="478">IFERROR( BP99/BV99,0)</f>
        <v>0</v>
      </c>
      <c r="CD99" s="73">
        <f t="shared" si="478"/>
        <v>0</v>
      </c>
      <c r="CE99" s="73">
        <f t="shared" si="478"/>
        <v>0</v>
      </c>
      <c r="CF99" s="73">
        <f t="shared" si="478"/>
        <v>0</v>
      </c>
      <c r="CG99" s="73">
        <f t="shared" si="478"/>
        <v>0</v>
      </c>
      <c r="CH99" s="73">
        <f t="shared" si="478"/>
        <v>0</v>
      </c>
    </row>
    <row r="100" ht="14.25" customHeight="1" spans="1:86" x14ac:dyDescent="0.25">
      <c r="A100" s="68">
        <f>IF(ISBLANK(CT!A127),"",CT!A127)</f>
      </c>
      <c r="B100" s="73">
        <f>SectionA!V112</f>
      </c>
      <c r="C100" s="73">
        <f>SectionA!W112</f>
      </c>
      <c r="D100" s="73">
        <f>SectionA!X112</f>
      </c>
      <c r="E100" s="73">
        <f>SectionA!Y112</f>
      </c>
      <c r="F100" s="73">
        <f>SectionA!Z112</f>
      </c>
      <c r="G100" s="73">
        <f>SectionA!AA112</f>
      </c>
      <c r="H100" s="73">
        <f>SectionA!AJ112</f>
      </c>
      <c r="I100" s="73">
        <f>SectionA!AK112</f>
      </c>
      <c r="J100" s="73">
        <f>SectionA!AL112</f>
      </c>
      <c r="K100" s="73">
        <f>SectionA!AM112</f>
      </c>
      <c r="L100" s="73">
        <f>SectionA!AN112</f>
      </c>
      <c r="M100" s="73">
        <f>SectionA!AO112</f>
      </c>
      <c r="N100" s="174"/>
      <c r="O100" s="73">
        <f>SectionB!V112</f>
      </c>
      <c r="P100" s="73">
        <f>SectionB!W112</f>
      </c>
      <c r="Q100" s="73">
        <f>SectionB!X112</f>
      </c>
      <c r="R100" s="73">
        <f>SectionB!Y112</f>
      </c>
      <c r="S100" s="73">
        <f>SectionB!Z112</f>
      </c>
      <c r="T100" s="73">
        <f>SectionB!AA112</f>
      </c>
      <c r="U100" s="73">
        <f>SectionB!AJ112</f>
      </c>
      <c r="V100" s="73">
        <f>SectionB!AK112</f>
      </c>
      <c r="W100" s="73">
        <f>SectionB!AL112</f>
      </c>
      <c r="X100" s="73">
        <f>SectionB!AM112</f>
      </c>
      <c r="Y100" s="73">
        <f>SectionB!AN112</f>
      </c>
      <c r="Z100" s="73">
        <f>SectionB!AO112</f>
      </c>
      <c r="AA100" s="194"/>
      <c r="AB100" s="73">
        <f t="shared" ref="AB100:AG100" si="479">IF(AO100=0, 0,  AI100/AO100)</f>
        <v>0</v>
      </c>
      <c r="AC100" s="73">
        <f t="shared" si="479"/>
        <v>0</v>
      </c>
      <c r="AD100" s="73">
        <f t="shared" si="479"/>
        <v>0</v>
      </c>
      <c r="AE100" s="73">
        <f t="shared" si="479"/>
        <v>0</v>
      </c>
      <c r="AF100" s="73">
        <f t="shared" si="479"/>
        <v>0</v>
      </c>
      <c r="AG100" s="73">
        <f t="shared" si="479"/>
        <v>0</v>
      </c>
      <c r="AH100" s="174"/>
      <c r="AI100" s="73">
        <f t="shared" ref="AI100:AN100" si="480">SUM(B100,O100,AV100,BB100)</f>
        <v>0</v>
      </c>
      <c r="AJ100" s="73">
        <f t="shared" si="480"/>
        <v>0</v>
      </c>
      <c r="AK100" s="73">
        <f t="shared" si="480"/>
        <v>0</v>
      </c>
      <c r="AL100" s="73">
        <f t="shared" si="480"/>
        <v>0</v>
      </c>
      <c r="AM100" s="73">
        <f t="shared" si="480"/>
        <v>0</v>
      </c>
      <c r="AN100" s="73">
        <f t="shared" si="480"/>
        <v>0</v>
      </c>
      <c r="AO100" s="73">
        <f t="shared" ref="AO100:AT100" si="481">SUM(H100,U100,AV$4,BB$4)</f>
        <v>0</v>
      </c>
      <c r="AP100" s="73">
        <f t="shared" si="481"/>
        <v>0</v>
      </c>
      <c r="AQ100" s="73">
        <f t="shared" si="481"/>
        <v>0</v>
      </c>
      <c r="AR100" s="73">
        <f t="shared" si="481"/>
        <v>0</v>
      </c>
      <c r="AS100" s="73">
        <f t="shared" si="481"/>
        <v>0</v>
      </c>
      <c r="AT100" s="73">
        <f t="shared" si="481"/>
        <v>0</v>
      </c>
      <c r="AU100" s="174"/>
      <c r="AV100" s="73">
        <f>CT!T127</f>
      </c>
      <c r="AW100" s="73">
        <f>CT!U127</f>
      </c>
      <c r="AX100" s="73">
        <f>CT!V127</f>
      </c>
      <c r="AY100" s="73">
        <f>CT!W127</f>
      </c>
      <c r="AZ100" s="73">
        <f>CT!X127</f>
      </c>
      <c r="BA100" s="73">
        <f>CT!Y127</f>
      </c>
      <c r="BB100" s="73">
        <f>Attn_Assign!U127</f>
      </c>
      <c r="BC100" s="73">
        <f>Attn_Assign!V127</f>
      </c>
      <c r="BD100" s="73">
        <f>Attn_Assign!W127</f>
      </c>
      <c r="BE100" s="73">
        <f>Attn_Assign!X127</f>
      </c>
      <c r="BF100" s="73">
        <f>Attn_Assign!Y127</f>
      </c>
      <c r="BG100" s="73">
        <f>Attn_Assign!Z127</f>
      </c>
      <c r="BH100" s="4"/>
      <c r="BI100" s="73">
        <f>Attn_Assign!B127</f>
      </c>
      <c r="BJ100" s="73">
        <f t="shared" si="5"/>
        <v>0</v>
      </c>
      <c r="BK100" s="73" t="str">
        <f t="shared" si="6"/>
        <v>F</v>
      </c>
      <c r="BL100" s="4"/>
      <c r="BM100" s="4"/>
      <c r="BN100" s="4"/>
      <c r="BO100" s="174"/>
      <c r="BP100" s="73">
        <f>SUM(AI100,LabActivity!AD127)</f>
        <v>0</v>
      </c>
      <c r="BQ100" s="73">
        <f>SUM(AJ100,LabActivity!AE127)</f>
        <v>0</v>
      </c>
      <c r="BR100" s="73">
        <f>SUM(AK100,LabActivity!AF127)</f>
        <v>0</v>
      </c>
      <c r="BS100" s="73">
        <f>SUM(AL100,LabActivity!AG127)</f>
        <v>0</v>
      </c>
      <c r="BT100" s="73">
        <f>SUM(AM100,LabActivity!AH127)</f>
        <v>0</v>
      </c>
      <c r="BU100" s="73">
        <f>SUM(AN100,LabActivity!AI127)</f>
        <v>0</v>
      </c>
      <c r="BV100" s="73">
        <f t="shared" ref="BV100:CA100" si="482">SUM(AO100,BV$4)</f>
        <v>0</v>
      </c>
      <c r="BW100" s="73">
        <f t="shared" si="482"/>
        <v>0</v>
      </c>
      <c r="BX100" s="73">
        <f t="shared" si="482"/>
        <v>0</v>
      </c>
      <c r="BY100" s="73">
        <f t="shared" si="482"/>
        <v>0</v>
      </c>
      <c r="BZ100" s="73">
        <f t="shared" si="482"/>
        <v>0</v>
      </c>
      <c r="CA100" s="73">
        <f t="shared" si="482"/>
        <v>0</v>
      </c>
      <c r="CB100" s="194"/>
      <c r="CC100" s="73">
        <f t="shared" ref="CC100:CH100" si="483">IFERROR( BP100/BV100,0)</f>
        <v>0</v>
      </c>
      <c r="CD100" s="73">
        <f t="shared" si="483"/>
        <v>0</v>
      </c>
      <c r="CE100" s="73">
        <f t="shared" si="483"/>
        <v>0</v>
      </c>
      <c r="CF100" s="73">
        <f t="shared" si="483"/>
        <v>0</v>
      </c>
      <c r="CG100" s="73">
        <f t="shared" si="483"/>
        <v>0</v>
      </c>
      <c r="CH100" s="73">
        <f t="shared" si="483"/>
        <v>0</v>
      </c>
    </row>
    <row r="101" ht="14.25" customHeight="1" spans="1:86" x14ac:dyDescent="0.25">
      <c r="A101" s="68">
        <f>IF(ISBLANK(CT!A128),"",CT!A128)</f>
      </c>
      <c r="B101" s="73">
        <f>SectionA!V113</f>
      </c>
      <c r="C101" s="73">
        <f>SectionA!W113</f>
      </c>
      <c r="D101" s="73">
        <f>SectionA!X113</f>
      </c>
      <c r="E101" s="73">
        <f>SectionA!Y113</f>
      </c>
      <c r="F101" s="73">
        <f>SectionA!Z113</f>
      </c>
      <c r="G101" s="73">
        <f>SectionA!AA113</f>
      </c>
      <c r="H101" s="73">
        <f>SectionA!AJ113</f>
      </c>
      <c r="I101" s="73">
        <f>SectionA!AK113</f>
      </c>
      <c r="J101" s="73">
        <f>SectionA!AL113</f>
      </c>
      <c r="K101" s="73">
        <f>SectionA!AM113</f>
      </c>
      <c r="L101" s="73">
        <f>SectionA!AN113</f>
      </c>
      <c r="M101" s="73">
        <f>SectionA!AO113</f>
      </c>
      <c r="N101" s="174"/>
      <c r="O101" s="73">
        <f>SectionB!V113</f>
      </c>
      <c r="P101" s="73">
        <f>SectionB!W113</f>
      </c>
      <c r="Q101" s="73">
        <f>SectionB!X113</f>
      </c>
      <c r="R101" s="73">
        <f>SectionB!Y113</f>
      </c>
      <c r="S101" s="73">
        <f>SectionB!Z113</f>
      </c>
      <c r="T101" s="73">
        <f>SectionB!AA113</f>
      </c>
      <c r="U101" s="73">
        <f>SectionB!AJ113</f>
      </c>
      <c r="V101" s="73">
        <f>SectionB!AK113</f>
      </c>
      <c r="W101" s="73">
        <f>SectionB!AL113</f>
      </c>
      <c r="X101" s="73">
        <f>SectionB!AM113</f>
      </c>
      <c r="Y101" s="73">
        <f>SectionB!AN113</f>
      </c>
      <c r="Z101" s="73">
        <f>SectionB!AO113</f>
      </c>
      <c r="AA101" s="194"/>
      <c r="AB101" s="73">
        <f t="shared" ref="AB101:AG101" si="484">IF(AO101=0, 0,  AI101/AO101)</f>
        <v>0</v>
      </c>
      <c r="AC101" s="73">
        <f t="shared" si="484"/>
        <v>0</v>
      </c>
      <c r="AD101" s="73">
        <f t="shared" si="484"/>
        <v>0</v>
      </c>
      <c r="AE101" s="73">
        <f t="shared" si="484"/>
        <v>0</v>
      </c>
      <c r="AF101" s="73">
        <f t="shared" si="484"/>
        <v>0</v>
      </c>
      <c r="AG101" s="73">
        <f t="shared" si="484"/>
        <v>0</v>
      </c>
      <c r="AH101" s="174"/>
      <c r="AI101" s="73">
        <f t="shared" ref="AI101:AN101" si="485">SUM(B101,O101,AV101,BB101)</f>
        <v>0</v>
      </c>
      <c r="AJ101" s="73">
        <f t="shared" si="485"/>
        <v>0</v>
      </c>
      <c r="AK101" s="73">
        <f t="shared" si="485"/>
        <v>0</v>
      </c>
      <c r="AL101" s="73">
        <f t="shared" si="485"/>
        <v>0</v>
      </c>
      <c r="AM101" s="73">
        <f t="shared" si="485"/>
        <v>0</v>
      </c>
      <c r="AN101" s="73">
        <f t="shared" si="485"/>
        <v>0</v>
      </c>
      <c r="AO101" s="73">
        <f t="shared" ref="AO101:AT101" si="486">SUM(H101,U101,AV$4,BB$4)</f>
        <v>0</v>
      </c>
      <c r="AP101" s="73">
        <f t="shared" si="486"/>
        <v>0</v>
      </c>
      <c r="AQ101" s="73">
        <f t="shared" si="486"/>
        <v>0</v>
      </c>
      <c r="AR101" s="73">
        <f t="shared" si="486"/>
        <v>0</v>
      </c>
      <c r="AS101" s="73">
        <f t="shared" si="486"/>
        <v>0</v>
      </c>
      <c r="AT101" s="73">
        <f t="shared" si="486"/>
        <v>0</v>
      </c>
      <c r="AU101" s="174"/>
      <c r="AV101" s="73">
        <f>CT!T128</f>
      </c>
      <c r="AW101" s="73">
        <f>CT!U128</f>
      </c>
      <c r="AX101" s="73">
        <f>CT!V128</f>
      </c>
      <c r="AY101" s="73">
        <f>CT!W128</f>
      </c>
      <c r="AZ101" s="73">
        <f>CT!X128</f>
      </c>
      <c r="BA101" s="73">
        <f>CT!Y128</f>
      </c>
      <c r="BB101" s="73">
        <f>Attn_Assign!U128</f>
      </c>
      <c r="BC101" s="73">
        <f>Attn_Assign!V128</f>
      </c>
      <c r="BD101" s="73">
        <f>Attn_Assign!W128</f>
      </c>
      <c r="BE101" s="73">
        <f>Attn_Assign!X128</f>
      </c>
      <c r="BF101" s="73">
        <f>Attn_Assign!Y128</f>
      </c>
      <c r="BG101" s="73">
        <f>Attn_Assign!Z128</f>
      </c>
      <c r="BH101" s="4"/>
      <c r="BI101" s="73">
        <f>Attn_Assign!B128</f>
      </c>
      <c r="BJ101" s="73">
        <f t="shared" si="5"/>
        <v>0</v>
      </c>
      <c r="BK101" s="73" t="str">
        <f t="shared" si="6"/>
        <v>F</v>
      </c>
      <c r="BL101" s="4"/>
      <c r="BM101" s="4"/>
      <c r="BN101" s="4"/>
      <c r="BO101" s="174"/>
      <c r="BP101" s="73">
        <f>SUM(AI101,LabActivity!AD128)</f>
        <v>0</v>
      </c>
      <c r="BQ101" s="73">
        <f>SUM(AJ101,LabActivity!AE128)</f>
        <v>0</v>
      </c>
      <c r="BR101" s="73">
        <f>SUM(AK101,LabActivity!AF128)</f>
        <v>0</v>
      </c>
      <c r="BS101" s="73">
        <f>SUM(AL101,LabActivity!AG128)</f>
        <v>0</v>
      </c>
      <c r="BT101" s="73">
        <f>SUM(AM101,LabActivity!AH128)</f>
        <v>0</v>
      </c>
      <c r="BU101" s="73">
        <f>SUM(AN101,LabActivity!AI128)</f>
        <v>0</v>
      </c>
      <c r="BV101" s="73">
        <f t="shared" ref="BV101:CA101" si="487">SUM(AO101,BV$4)</f>
        <v>0</v>
      </c>
      <c r="BW101" s="73">
        <f t="shared" si="487"/>
        <v>0</v>
      </c>
      <c r="BX101" s="73">
        <f t="shared" si="487"/>
        <v>0</v>
      </c>
      <c r="BY101" s="73">
        <f t="shared" si="487"/>
        <v>0</v>
      </c>
      <c r="BZ101" s="73">
        <f t="shared" si="487"/>
        <v>0</v>
      </c>
      <c r="CA101" s="73">
        <f t="shared" si="487"/>
        <v>0</v>
      </c>
      <c r="CB101" s="194"/>
      <c r="CC101" s="73">
        <f t="shared" ref="CC101:CH101" si="488">IFERROR( BP101/BV101,0)</f>
        <v>0</v>
      </c>
      <c r="CD101" s="73">
        <f t="shared" si="488"/>
        <v>0</v>
      </c>
      <c r="CE101" s="73">
        <f t="shared" si="488"/>
        <v>0</v>
      </c>
      <c r="CF101" s="73">
        <f t="shared" si="488"/>
        <v>0</v>
      </c>
      <c r="CG101" s="73">
        <f t="shared" si="488"/>
        <v>0</v>
      </c>
      <c r="CH101" s="73">
        <f t="shared" si="488"/>
        <v>0</v>
      </c>
    </row>
    <row r="102" ht="14.25" customHeight="1" spans="1:86" x14ac:dyDescent="0.25">
      <c r="A102" s="68">
        <f>IF(ISBLANK(CT!A129),"",CT!A129)</f>
      </c>
      <c r="B102" s="73">
        <f>SectionA!V114</f>
      </c>
      <c r="C102" s="73">
        <f>SectionA!W114</f>
      </c>
      <c r="D102" s="73">
        <f>SectionA!X114</f>
      </c>
      <c r="E102" s="73">
        <f>SectionA!Y114</f>
      </c>
      <c r="F102" s="73">
        <f>SectionA!Z114</f>
      </c>
      <c r="G102" s="73">
        <f>SectionA!AA114</f>
      </c>
      <c r="H102" s="73">
        <f>SectionA!AJ114</f>
      </c>
      <c r="I102" s="73">
        <f>SectionA!AK114</f>
      </c>
      <c r="J102" s="73">
        <f>SectionA!AL114</f>
      </c>
      <c r="K102" s="73">
        <f>SectionA!AM114</f>
      </c>
      <c r="L102" s="73">
        <f>SectionA!AN114</f>
      </c>
      <c r="M102" s="73">
        <f>SectionA!AO114</f>
      </c>
      <c r="N102" s="174"/>
      <c r="O102" s="73">
        <f>SectionB!V114</f>
      </c>
      <c r="P102" s="73">
        <f>SectionB!W114</f>
      </c>
      <c r="Q102" s="73">
        <f>SectionB!X114</f>
      </c>
      <c r="R102" s="73">
        <f>SectionB!Y114</f>
      </c>
      <c r="S102" s="73">
        <f>SectionB!Z114</f>
      </c>
      <c r="T102" s="73">
        <f>SectionB!AA114</f>
      </c>
      <c r="U102" s="73">
        <f>SectionB!AJ114</f>
      </c>
      <c r="V102" s="73">
        <f>SectionB!AK114</f>
      </c>
      <c r="W102" s="73">
        <f>SectionB!AL114</f>
      </c>
      <c r="X102" s="73">
        <f>SectionB!AM114</f>
      </c>
      <c r="Y102" s="73">
        <f>SectionB!AN114</f>
      </c>
      <c r="Z102" s="73">
        <f>SectionB!AO114</f>
      </c>
      <c r="AA102" s="194"/>
      <c r="AB102" s="73">
        <f t="shared" ref="AB102:AG102" si="489">IF(AO102=0, 0,  AI102/AO102)</f>
        <v>0</v>
      </c>
      <c r="AC102" s="73">
        <f t="shared" si="489"/>
        <v>0</v>
      </c>
      <c r="AD102" s="73">
        <f t="shared" si="489"/>
        <v>0</v>
      </c>
      <c r="AE102" s="73">
        <f t="shared" si="489"/>
        <v>0</v>
      </c>
      <c r="AF102" s="73">
        <f t="shared" si="489"/>
        <v>0</v>
      </c>
      <c r="AG102" s="73">
        <f t="shared" si="489"/>
        <v>0</v>
      </c>
      <c r="AH102" s="174"/>
      <c r="AI102" s="73">
        <f t="shared" ref="AI102:AN102" si="490">SUM(B102,O102,AV102,BB102)</f>
        <v>0</v>
      </c>
      <c r="AJ102" s="73">
        <f t="shared" si="490"/>
        <v>0</v>
      </c>
      <c r="AK102" s="73">
        <f t="shared" si="490"/>
        <v>0</v>
      </c>
      <c r="AL102" s="73">
        <f t="shared" si="490"/>
        <v>0</v>
      </c>
      <c r="AM102" s="73">
        <f t="shared" si="490"/>
        <v>0</v>
      </c>
      <c r="AN102" s="73">
        <f t="shared" si="490"/>
        <v>0</v>
      </c>
      <c r="AO102" s="73">
        <f t="shared" ref="AO102:AT102" si="491">SUM(H102,U102,AV$4,BB$4)</f>
        <v>0</v>
      </c>
      <c r="AP102" s="73">
        <f t="shared" si="491"/>
        <v>0</v>
      </c>
      <c r="AQ102" s="73">
        <f t="shared" si="491"/>
        <v>0</v>
      </c>
      <c r="AR102" s="73">
        <f t="shared" si="491"/>
        <v>0</v>
      </c>
      <c r="AS102" s="73">
        <f t="shared" si="491"/>
        <v>0</v>
      </c>
      <c r="AT102" s="73">
        <f t="shared" si="491"/>
        <v>0</v>
      </c>
      <c r="AU102" s="174"/>
      <c r="AV102" s="73">
        <f>CT!T129</f>
      </c>
      <c r="AW102" s="73">
        <f>CT!U129</f>
      </c>
      <c r="AX102" s="73">
        <f>CT!V129</f>
      </c>
      <c r="AY102" s="73">
        <f>CT!W129</f>
      </c>
      <c r="AZ102" s="73">
        <f>CT!X129</f>
      </c>
      <c r="BA102" s="73">
        <f>CT!Y129</f>
      </c>
      <c r="BB102" s="73">
        <f>Attn_Assign!U129</f>
      </c>
      <c r="BC102" s="73">
        <f>Attn_Assign!V129</f>
      </c>
      <c r="BD102" s="73">
        <f>Attn_Assign!W129</f>
      </c>
      <c r="BE102" s="73">
        <f>Attn_Assign!X129</f>
      </c>
      <c r="BF102" s="73">
        <f>Attn_Assign!Y129</f>
      </c>
      <c r="BG102" s="73">
        <f>Attn_Assign!Z129</f>
      </c>
      <c r="BH102" s="4"/>
      <c r="BI102" s="73">
        <f>Attn_Assign!B129</f>
      </c>
      <c r="BJ102" s="73">
        <f t="shared" si="5"/>
        <v>0</v>
      </c>
      <c r="BK102" s="73" t="str">
        <f t="shared" si="6"/>
        <v>F</v>
      </c>
      <c r="BL102" s="4"/>
      <c r="BM102" s="4"/>
      <c r="BN102" s="4"/>
      <c r="BO102" s="174"/>
      <c r="BP102" s="73">
        <f>SUM(AI102,LabActivity!AD129)</f>
        <v>0</v>
      </c>
      <c r="BQ102" s="73">
        <f>SUM(AJ102,LabActivity!AE129)</f>
        <v>0</v>
      </c>
      <c r="BR102" s="73">
        <f>SUM(AK102,LabActivity!AF129)</f>
        <v>0</v>
      </c>
      <c r="BS102" s="73">
        <f>SUM(AL102,LabActivity!AG129)</f>
        <v>0</v>
      </c>
      <c r="BT102" s="73">
        <f>SUM(AM102,LabActivity!AH129)</f>
        <v>0</v>
      </c>
      <c r="BU102" s="73">
        <f>SUM(AN102,LabActivity!AI129)</f>
        <v>0</v>
      </c>
      <c r="BV102" s="73">
        <f t="shared" ref="BV102:CA102" si="492">SUM(AO102,BV$4)</f>
        <v>0</v>
      </c>
      <c r="BW102" s="73">
        <f t="shared" si="492"/>
        <v>0</v>
      </c>
      <c r="BX102" s="73">
        <f t="shared" si="492"/>
        <v>0</v>
      </c>
      <c r="BY102" s="73">
        <f t="shared" si="492"/>
        <v>0</v>
      </c>
      <c r="BZ102" s="73">
        <f t="shared" si="492"/>
        <v>0</v>
      </c>
      <c r="CA102" s="73">
        <f t="shared" si="492"/>
        <v>0</v>
      </c>
      <c r="CB102" s="194"/>
      <c r="CC102" s="73">
        <f t="shared" ref="CC102:CH102" si="493">IFERROR( BP102/BV102,0)</f>
        <v>0</v>
      </c>
      <c r="CD102" s="73">
        <f t="shared" si="493"/>
        <v>0</v>
      </c>
      <c r="CE102" s="73">
        <f t="shared" si="493"/>
        <v>0</v>
      </c>
      <c r="CF102" s="73">
        <f t="shared" si="493"/>
        <v>0</v>
      </c>
      <c r="CG102" s="73">
        <f t="shared" si="493"/>
        <v>0</v>
      </c>
      <c r="CH102" s="73">
        <f t="shared" si="493"/>
        <v>0</v>
      </c>
    </row>
    <row r="103" ht="14.25" customHeight="1" spans="1:86" x14ac:dyDescent="0.25">
      <c r="A103" s="68">
        <f>IF(ISBLANK(CT!A130),"",CT!A130)</f>
      </c>
      <c r="B103" s="73">
        <f>SectionA!V115</f>
      </c>
      <c r="C103" s="73">
        <f>SectionA!W115</f>
      </c>
      <c r="D103" s="73">
        <f>SectionA!X115</f>
      </c>
      <c r="E103" s="73">
        <f>SectionA!Y115</f>
      </c>
      <c r="F103" s="73">
        <f>SectionA!Z115</f>
      </c>
      <c r="G103" s="73">
        <f>SectionA!AA115</f>
      </c>
      <c r="H103" s="73">
        <f>SectionA!AJ115</f>
      </c>
      <c r="I103" s="73">
        <f>SectionA!AK115</f>
      </c>
      <c r="J103" s="73">
        <f>SectionA!AL115</f>
      </c>
      <c r="K103" s="73">
        <f>SectionA!AM115</f>
      </c>
      <c r="L103" s="73">
        <f>SectionA!AN115</f>
      </c>
      <c r="M103" s="73">
        <f>SectionA!AO115</f>
      </c>
      <c r="N103" s="174"/>
      <c r="O103" s="73">
        <f>SectionB!V115</f>
      </c>
      <c r="P103" s="73">
        <f>SectionB!W115</f>
      </c>
      <c r="Q103" s="73">
        <f>SectionB!X115</f>
      </c>
      <c r="R103" s="73">
        <f>SectionB!Y115</f>
      </c>
      <c r="S103" s="73">
        <f>SectionB!Z115</f>
      </c>
      <c r="T103" s="73">
        <f>SectionB!AA115</f>
      </c>
      <c r="U103" s="73">
        <f>SectionB!AJ115</f>
      </c>
      <c r="V103" s="73">
        <f>SectionB!AK115</f>
      </c>
      <c r="W103" s="73">
        <f>SectionB!AL115</f>
      </c>
      <c r="X103" s="73">
        <f>SectionB!AM115</f>
      </c>
      <c r="Y103" s="73">
        <f>SectionB!AN115</f>
      </c>
      <c r="Z103" s="73">
        <f>SectionB!AO115</f>
      </c>
      <c r="AA103" s="194"/>
      <c r="AB103" s="73">
        <f t="shared" ref="AB103:AG103" si="494">IF(AO103=0, 0,  AI103/AO103)</f>
        <v>0</v>
      </c>
      <c r="AC103" s="73">
        <f t="shared" si="494"/>
        <v>0</v>
      </c>
      <c r="AD103" s="73">
        <f t="shared" si="494"/>
        <v>0</v>
      </c>
      <c r="AE103" s="73">
        <f t="shared" si="494"/>
        <v>0</v>
      </c>
      <c r="AF103" s="73">
        <f t="shared" si="494"/>
        <v>0</v>
      </c>
      <c r="AG103" s="73">
        <f t="shared" si="494"/>
        <v>0</v>
      </c>
      <c r="AH103" s="174"/>
      <c r="AI103" s="73">
        <f t="shared" ref="AI103:AN103" si="495">SUM(B103,O103,AV103,BB103)</f>
        <v>0</v>
      </c>
      <c r="AJ103" s="73">
        <f t="shared" si="495"/>
        <v>0</v>
      </c>
      <c r="AK103" s="73">
        <f t="shared" si="495"/>
        <v>0</v>
      </c>
      <c r="AL103" s="73">
        <f t="shared" si="495"/>
        <v>0</v>
      </c>
      <c r="AM103" s="73">
        <f t="shared" si="495"/>
        <v>0</v>
      </c>
      <c r="AN103" s="73">
        <f t="shared" si="495"/>
        <v>0</v>
      </c>
      <c r="AO103" s="73">
        <f t="shared" ref="AO103:AT103" si="496">SUM(H103,U103,AV$4,BB$4)</f>
        <v>0</v>
      </c>
      <c r="AP103" s="73">
        <f t="shared" si="496"/>
        <v>0</v>
      </c>
      <c r="AQ103" s="73">
        <f t="shared" si="496"/>
        <v>0</v>
      </c>
      <c r="AR103" s="73">
        <f t="shared" si="496"/>
        <v>0</v>
      </c>
      <c r="AS103" s="73">
        <f t="shared" si="496"/>
        <v>0</v>
      </c>
      <c r="AT103" s="73">
        <f t="shared" si="496"/>
        <v>0</v>
      </c>
      <c r="AU103" s="174"/>
      <c r="AV103" s="73">
        <f>CT!T130</f>
      </c>
      <c r="AW103" s="73">
        <f>CT!U130</f>
      </c>
      <c r="AX103" s="73">
        <f>CT!V130</f>
      </c>
      <c r="AY103" s="73">
        <f>CT!W130</f>
      </c>
      <c r="AZ103" s="73">
        <f>CT!X130</f>
      </c>
      <c r="BA103" s="73">
        <f>CT!Y130</f>
      </c>
      <c r="BB103" s="73">
        <f>Attn_Assign!U130</f>
      </c>
      <c r="BC103" s="73">
        <f>Attn_Assign!V130</f>
      </c>
      <c r="BD103" s="73">
        <f>Attn_Assign!W130</f>
      </c>
      <c r="BE103" s="73">
        <f>Attn_Assign!X130</f>
      </c>
      <c r="BF103" s="73">
        <f>Attn_Assign!Y130</f>
      </c>
      <c r="BG103" s="73">
        <f>Attn_Assign!Z130</f>
      </c>
      <c r="BH103" s="4"/>
      <c r="BI103" s="73">
        <f>Attn_Assign!B130</f>
      </c>
      <c r="BJ103" s="73">
        <f t="shared" si="5"/>
        <v>0</v>
      </c>
      <c r="BK103" s="73" t="str">
        <f t="shared" si="6"/>
        <v>F</v>
      </c>
      <c r="BL103" s="4"/>
      <c r="BM103" s="4"/>
      <c r="BN103" s="4"/>
      <c r="BO103" s="174"/>
      <c r="BP103" s="73">
        <f>SUM(AI103,LabActivity!AD130)</f>
        <v>0</v>
      </c>
      <c r="BQ103" s="73">
        <f>SUM(AJ103,LabActivity!AE130)</f>
        <v>0</v>
      </c>
      <c r="BR103" s="73">
        <f>SUM(AK103,LabActivity!AF130)</f>
        <v>0</v>
      </c>
      <c r="BS103" s="73">
        <f>SUM(AL103,LabActivity!AG130)</f>
        <v>0</v>
      </c>
      <c r="BT103" s="73">
        <f>SUM(AM103,LabActivity!AH130)</f>
        <v>0</v>
      </c>
      <c r="BU103" s="73">
        <f>SUM(AN103,LabActivity!AI130)</f>
        <v>0</v>
      </c>
      <c r="BV103" s="73">
        <f t="shared" ref="BV103:CA103" si="497">SUM(AO103,BV$4)</f>
        <v>0</v>
      </c>
      <c r="BW103" s="73">
        <f t="shared" si="497"/>
        <v>0</v>
      </c>
      <c r="BX103" s="73">
        <f t="shared" si="497"/>
        <v>0</v>
      </c>
      <c r="BY103" s="73">
        <f t="shared" si="497"/>
        <v>0</v>
      </c>
      <c r="BZ103" s="73">
        <f t="shared" si="497"/>
        <v>0</v>
      </c>
      <c r="CA103" s="73">
        <f t="shared" si="497"/>
        <v>0</v>
      </c>
      <c r="CB103" s="194"/>
      <c r="CC103" s="73">
        <f t="shared" ref="CC103:CH103" si="498">IFERROR( BP103/BV103,0)</f>
        <v>0</v>
      </c>
      <c r="CD103" s="73">
        <f t="shared" si="498"/>
        <v>0</v>
      </c>
      <c r="CE103" s="73">
        <f t="shared" si="498"/>
        <v>0</v>
      </c>
      <c r="CF103" s="73">
        <f t="shared" si="498"/>
        <v>0</v>
      </c>
      <c r="CG103" s="73">
        <f t="shared" si="498"/>
        <v>0</v>
      </c>
      <c r="CH103" s="73">
        <f t="shared" si="498"/>
        <v>0</v>
      </c>
    </row>
    <row r="104" ht="14.25" customHeight="1" spans="1:86" x14ac:dyDescent="0.25">
      <c r="A104" s="68">
        <f>IF(ISBLANK(CT!A131),"",CT!A131)</f>
      </c>
      <c r="B104" s="73">
        <f>SectionA!V116</f>
      </c>
      <c r="C104" s="73">
        <f>SectionA!W116</f>
      </c>
      <c r="D104" s="73">
        <f>SectionA!X116</f>
      </c>
      <c r="E104" s="73">
        <f>SectionA!Y116</f>
      </c>
      <c r="F104" s="73">
        <f>SectionA!Z116</f>
      </c>
      <c r="G104" s="73">
        <f>SectionA!AA116</f>
      </c>
      <c r="H104" s="73">
        <f>SectionA!AJ116</f>
      </c>
      <c r="I104" s="73">
        <f>SectionA!AK116</f>
      </c>
      <c r="J104" s="73">
        <f>SectionA!AL116</f>
      </c>
      <c r="K104" s="73">
        <f>SectionA!AM116</f>
      </c>
      <c r="L104" s="73">
        <f>SectionA!AN116</f>
      </c>
      <c r="M104" s="73">
        <f>SectionA!AO116</f>
      </c>
      <c r="N104" s="174"/>
      <c r="O104" s="73">
        <f>SectionB!V116</f>
      </c>
      <c r="P104" s="73">
        <f>SectionB!W116</f>
      </c>
      <c r="Q104" s="73">
        <f>SectionB!X116</f>
      </c>
      <c r="R104" s="73">
        <f>SectionB!Y116</f>
      </c>
      <c r="S104" s="73">
        <f>SectionB!Z116</f>
      </c>
      <c r="T104" s="73">
        <f>SectionB!AA116</f>
      </c>
      <c r="U104" s="73">
        <f>SectionB!AJ116</f>
      </c>
      <c r="V104" s="73">
        <f>SectionB!AK116</f>
      </c>
      <c r="W104" s="73">
        <f>SectionB!AL116</f>
      </c>
      <c r="X104" s="73">
        <f>SectionB!AM116</f>
      </c>
      <c r="Y104" s="73">
        <f>SectionB!AN116</f>
      </c>
      <c r="Z104" s="73">
        <f>SectionB!AO116</f>
      </c>
      <c r="AA104" s="194"/>
      <c r="AB104" s="73">
        <f t="shared" ref="AB104:AG104" si="499">IF(AO104=0, 0,  AI104/AO104)</f>
        <v>0</v>
      </c>
      <c r="AC104" s="73">
        <f t="shared" si="499"/>
        <v>0</v>
      </c>
      <c r="AD104" s="73">
        <f t="shared" si="499"/>
        <v>0</v>
      </c>
      <c r="AE104" s="73">
        <f t="shared" si="499"/>
        <v>0</v>
      </c>
      <c r="AF104" s="73">
        <f t="shared" si="499"/>
        <v>0</v>
      </c>
      <c r="AG104" s="73">
        <f t="shared" si="499"/>
        <v>0</v>
      </c>
      <c r="AH104" s="174"/>
      <c r="AI104" s="73">
        <f t="shared" ref="AI104:AN104" si="500">SUM(B104,O104,AV104,BB104)</f>
        <v>0</v>
      </c>
      <c r="AJ104" s="73">
        <f t="shared" si="500"/>
        <v>0</v>
      </c>
      <c r="AK104" s="73">
        <f t="shared" si="500"/>
        <v>0</v>
      </c>
      <c r="AL104" s="73">
        <f t="shared" si="500"/>
        <v>0</v>
      </c>
      <c r="AM104" s="73">
        <f t="shared" si="500"/>
        <v>0</v>
      </c>
      <c r="AN104" s="73">
        <f t="shared" si="500"/>
        <v>0</v>
      </c>
      <c r="AO104" s="73">
        <f t="shared" ref="AO104:AT104" si="501">SUM(H104,U104,AV$4,BB$4)</f>
        <v>0</v>
      </c>
      <c r="AP104" s="73">
        <f t="shared" si="501"/>
        <v>0</v>
      </c>
      <c r="AQ104" s="73">
        <f t="shared" si="501"/>
        <v>0</v>
      </c>
      <c r="AR104" s="73">
        <f t="shared" si="501"/>
        <v>0</v>
      </c>
      <c r="AS104" s="73">
        <f t="shared" si="501"/>
        <v>0</v>
      </c>
      <c r="AT104" s="73">
        <f t="shared" si="501"/>
        <v>0</v>
      </c>
      <c r="AU104" s="174"/>
      <c r="AV104" s="73">
        <f>CT!T131</f>
      </c>
      <c r="AW104" s="73">
        <f>CT!U131</f>
      </c>
      <c r="AX104" s="73">
        <f>CT!V131</f>
      </c>
      <c r="AY104" s="73">
        <f>CT!W131</f>
      </c>
      <c r="AZ104" s="73">
        <f>CT!X131</f>
      </c>
      <c r="BA104" s="73">
        <f>CT!Y131</f>
      </c>
      <c r="BB104" s="73">
        <f>Attn_Assign!U131</f>
      </c>
      <c r="BC104" s="73">
        <f>Attn_Assign!V131</f>
      </c>
      <c r="BD104" s="73">
        <f>Attn_Assign!W131</f>
      </c>
      <c r="BE104" s="73">
        <f>Attn_Assign!X131</f>
      </c>
      <c r="BF104" s="73">
        <f>Attn_Assign!Y131</f>
      </c>
      <c r="BG104" s="73">
        <f>Attn_Assign!Z131</f>
      </c>
      <c r="BH104" s="4"/>
      <c r="BI104" s="73">
        <f>Attn_Assign!B131</f>
      </c>
      <c r="BJ104" s="73">
        <f t="shared" si="5"/>
        <v>0</v>
      </c>
      <c r="BK104" s="73" t="str">
        <f t="shared" si="6"/>
        <v>F</v>
      </c>
      <c r="BL104" s="4"/>
      <c r="BM104" s="4"/>
      <c r="BN104" s="4"/>
      <c r="BO104" s="174"/>
      <c r="BP104" s="73">
        <f>SUM(AI104,LabActivity!AD131)</f>
        <v>0</v>
      </c>
      <c r="BQ104" s="73">
        <f>SUM(AJ104,LabActivity!AE131)</f>
        <v>0</v>
      </c>
      <c r="BR104" s="73">
        <f>SUM(AK104,LabActivity!AF131)</f>
        <v>0</v>
      </c>
      <c r="BS104" s="73">
        <f>SUM(AL104,LabActivity!AG131)</f>
        <v>0</v>
      </c>
      <c r="BT104" s="73">
        <f>SUM(AM104,LabActivity!AH131)</f>
        <v>0</v>
      </c>
      <c r="BU104" s="73">
        <f>SUM(AN104,LabActivity!AI131)</f>
        <v>0</v>
      </c>
      <c r="BV104" s="73">
        <f t="shared" ref="BV104:CA104" si="502">SUM(AO104,BV$4)</f>
        <v>0</v>
      </c>
      <c r="BW104" s="73">
        <f t="shared" si="502"/>
        <v>0</v>
      </c>
      <c r="BX104" s="73">
        <f t="shared" si="502"/>
        <v>0</v>
      </c>
      <c r="BY104" s="73">
        <f t="shared" si="502"/>
        <v>0</v>
      </c>
      <c r="BZ104" s="73">
        <f t="shared" si="502"/>
        <v>0</v>
      </c>
      <c r="CA104" s="73">
        <f t="shared" si="502"/>
        <v>0</v>
      </c>
      <c r="CB104" s="194"/>
      <c r="CC104" s="73">
        <f t="shared" ref="CC104:CH104" si="503">IFERROR( BP104/BV104,0)</f>
        <v>0</v>
      </c>
      <c r="CD104" s="73">
        <f t="shared" si="503"/>
        <v>0</v>
      </c>
      <c r="CE104" s="73">
        <f t="shared" si="503"/>
        <v>0</v>
      </c>
      <c r="CF104" s="73">
        <f t="shared" si="503"/>
        <v>0</v>
      </c>
      <c r="CG104" s="73">
        <f t="shared" si="503"/>
        <v>0</v>
      </c>
      <c r="CH104" s="73">
        <f t="shared" si="503"/>
        <v>0</v>
      </c>
    </row>
    <row r="105" ht="14.25" customHeight="1" spans="1:86" x14ac:dyDescent="0.25">
      <c r="A105" s="68">
        <f>IF(ISBLANK(CT!A132),"",CT!A132)</f>
      </c>
      <c r="B105" s="73">
        <f>SectionA!V117</f>
      </c>
      <c r="C105" s="73">
        <f>SectionA!W117</f>
      </c>
      <c r="D105" s="73">
        <f>SectionA!X117</f>
      </c>
      <c r="E105" s="73">
        <f>SectionA!Y117</f>
      </c>
      <c r="F105" s="73">
        <f>SectionA!Z117</f>
      </c>
      <c r="G105" s="73">
        <f>SectionA!AA117</f>
      </c>
      <c r="H105" s="73">
        <f>SectionA!AJ117</f>
      </c>
      <c r="I105" s="73">
        <f>SectionA!AK117</f>
      </c>
      <c r="J105" s="73">
        <f>SectionA!AL117</f>
      </c>
      <c r="K105" s="73">
        <f>SectionA!AM117</f>
      </c>
      <c r="L105" s="73">
        <f>SectionA!AN117</f>
      </c>
      <c r="M105" s="73">
        <f>SectionA!AO117</f>
      </c>
      <c r="N105" s="174"/>
      <c r="O105" s="73">
        <f>SectionB!V117</f>
      </c>
      <c r="P105" s="73">
        <f>SectionB!W117</f>
      </c>
      <c r="Q105" s="73">
        <f>SectionB!X117</f>
      </c>
      <c r="R105" s="73">
        <f>SectionB!Y117</f>
      </c>
      <c r="S105" s="73">
        <f>SectionB!Z117</f>
      </c>
      <c r="T105" s="73">
        <f>SectionB!AA117</f>
      </c>
      <c r="U105" s="73">
        <f>SectionB!AJ117</f>
      </c>
      <c r="V105" s="73">
        <f>SectionB!AK117</f>
      </c>
      <c r="W105" s="73">
        <f>SectionB!AL117</f>
      </c>
      <c r="X105" s="73">
        <f>SectionB!AM117</f>
      </c>
      <c r="Y105" s="73">
        <f>SectionB!AN117</f>
      </c>
      <c r="Z105" s="73">
        <f>SectionB!AO117</f>
      </c>
      <c r="AA105" s="194"/>
      <c r="AB105" s="73">
        <f t="shared" ref="AB105:AG105" si="504">IF(AO105=0, 0,  AI105/AO105)</f>
        <v>0</v>
      </c>
      <c r="AC105" s="73">
        <f t="shared" si="504"/>
        <v>0</v>
      </c>
      <c r="AD105" s="73">
        <f t="shared" si="504"/>
        <v>0</v>
      </c>
      <c r="AE105" s="73">
        <f t="shared" si="504"/>
        <v>0</v>
      </c>
      <c r="AF105" s="73">
        <f t="shared" si="504"/>
        <v>0</v>
      </c>
      <c r="AG105" s="73">
        <f t="shared" si="504"/>
        <v>0</v>
      </c>
      <c r="AH105" s="174"/>
      <c r="AI105" s="73">
        <f t="shared" ref="AI105:AN105" si="505">SUM(B105,O105,AV105,BB105)</f>
        <v>0</v>
      </c>
      <c r="AJ105" s="73">
        <f t="shared" si="505"/>
        <v>0</v>
      </c>
      <c r="AK105" s="73">
        <f t="shared" si="505"/>
        <v>0</v>
      </c>
      <c r="AL105" s="73">
        <f t="shared" si="505"/>
        <v>0</v>
      </c>
      <c r="AM105" s="73">
        <f t="shared" si="505"/>
        <v>0</v>
      </c>
      <c r="AN105" s="73">
        <f t="shared" si="505"/>
        <v>0</v>
      </c>
      <c r="AO105" s="73">
        <f t="shared" ref="AO105:AT105" si="506">SUM(H105,U105,AV$4,BB$4)</f>
        <v>0</v>
      </c>
      <c r="AP105" s="73">
        <f t="shared" si="506"/>
        <v>0</v>
      </c>
      <c r="AQ105" s="73">
        <f t="shared" si="506"/>
        <v>0</v>
      </c>
      <c r="AR105" s="73">
        <f t="shared" si="506"/>
        <v>0</v>
      </c>
      <c r="AS105" s="73">
        <f t="shared" si="506"/>
        <v>0</v>
      </c>
      <c r="AT105" s="73">
        <f t="shared" si="506"/>
        <v>0</v>
      </c>
      <c r="AU105" s="174"/>
      <c r="AV105" s="73">
        <f>CT!T132</f>
      </c>
      <c r="AW105" s="73">
        <f>CT!U132</f>
      </c>
      <c r="AX105" s="73">
        <f>CT!V132</f>
      </c>
      <c r="AY105" s="73">
        <f>CT!W132</f>
      </c>
      <c r="AZ105" s="73">
        <f>CT!X132</f>
      </c>
      <c r="BA105" s="73">
        <f>CT!Y132</f>
      </c>
      <c r="BB105" s="73">
        <f>Attn_Assign!U132</f>
      </c>
      <c r="BC105" s="73">
        <f>Attn_Assign!V132</f>
      </c>
      <c r="BD105" s="73">
        <f>Attn_Assign!W132</f>
      </c>
      <c r="BE105" s="73">
        <f>Attn_Assign!X132</f>
      </c>
      <c r="BF105" s="73">
        <f>Attn_Assign!Y132</f>
      </c>
      <c r="BG105" s="73">
        <f>Attn_Assign!Z132</f>
      </c>
      <c r="BH105" s="4"/>
      <c r="BI105" s="73">
        <f>Attn_Assign!B132</f>
      </c>
      <c r="BJ105" s="73">
        <f t="shared" si="5"/>
        <v>0</v>
      </c>
      <c r="BK105" s="73" t="str">
        <f t="shared" si="6"/>
        <v>F</v>
      </c>
      <c r="BL105" s="4"/>
      <c r="BM105" s="4"/>
      <c r="BN105" s="4"/>
      <c r="BO105" s="174"/>
      <c r="BP105" s="73">
        <f>SUM(AI105,LabActivity!AD132)</f>
        <v>0</v>
      </c>
      <c r="BQ105" s="73">
        <f>SUM(AJ105,LabActivity!AE132)</f>
        <v>0</v>
      </c>
      <c r="BR105" s="73">
        <f>SUM(AK105,LabActivity!AF132)</f>
        <v>0</v>
      </c>
      <c r="BS105" s="73">
        <f>SUM(AL105,LabActivity!AG132)</f>
        <v>0</v>
      </c>
      <c r="BT105" s="73">
        <f>SUM(AM105,LabActivity!AH132)</f>
        <v>0</v>
      </c>
      <c r="BU105" s="73">
        <f>SUM(AN105,LabActivity!AI132)</f>
        <v>0</v>
      </c>
      <c r="BV105" s="73">
        <f t="shared" ref="BV105:CA105" si="507">SUM(AO105,BV$4)</f>
        <v>0</v>
      </c>
      <c r="BW105" s="73">
        <f t="shared" si="507"/>
        <v>0</v>
      </c>
      <c r="BX105" s="73">
        <f t="shared" si="507"/>
        <v>0</v>
      </c>
      <c r="BY105" s="73">
        <f t="shared" si="507"/>
        <v>0</v>
      </c>
      <c r="BZ105" s="73">
        <f t="shared" si="507"/>
        <v>0</v>
      </c>
      <c r="CA105" s="73">
        <f t="shared" si="507"/>
        <v>0</v>
      </c>
      <c r="CB105" s="194"/>
      <c r="CC105" s="73">
        <f t="shared" ref="CC105:CH105" si="508">IFERROR( BP105/BV105,0)</f>
        <v>0</v>
      </c>
      <c r="CD105" s="73">
        <f t="shared" si="508"/>
        <v>0</v>
      </c>
      <c r="CE105" s="73">
        <f t="shared" si="508"/>
        <v>0</v>
      </c>
      <c r="CF105" s="73">
        <f t="shared" si="508"/>
        <v>0</v>
      </c>
      <c r="CG105" s="73">
        <f t="shared" si="508"/>
        <v>0</v>
      </c>
      <c r="CH105" s="73">
        <f t="shared" si="508"/>
        <v>0</v>
      </c>
    </row>
    <row r="106" ht="14.25" customHeight="1" spans="1:86" x14ac:dyDescent="0.25">
      <c r="A106" s="68">
        <f>IF(ISBLANK(CT!A133),"",CT!A133)</f>
      </c>
      <c r="B106" s="73">
        <f>SectionA!V118</f>
      </c>
      <c r="C106" s="73">
        <f>SectionA!W118</f>
      </c>
      <c r="D106" s="73">
        <f>SectionA!X118</f>
      </c>
      <c r="E106" s="73">
        <f>SectionA!Y118</f>
      </c>
      <c r="F106" s="73">
        <f>SectionA!Z118</f>
      </c>
      <c r="G106" s="73">
        <f>SectionA!AA118</f>
      </c>
      <c r="H106" s="73">
        <f>SectionA!AJ118</f>
      </c>
      <c r="I106" s="73">
        <f>SectionA!AK118</f>
      </c>
      <c r="J106" s="73">
        <f>SectionA!AL118</f>
      </c>
      <c r="K106" s="73">
        <f>SectionA!AM118</f>
      </c>
      <c r="L106" s="73">
        <f>SectionA!AN118</f>
      </c>
      <c r="M106" s="73">
        <f>SectionA!AO118</f>
      </c>
      <c r="N106" s="174"/>
      <c r="O106" s="73">
        <f>SectionB!V118</f>
      </c>
      <c r="P106" s="73">
        <f>SectionB!W118</f>
      </c>
      <c r="Q106" s="73">
        <f>SectionB!X118</f>
      </c>
      <c r="R106" s="73">
        <f>SectionB!Y118</f>
      </c>
      <c r="S106" s="73">
        <f>SectionB!Z118</f>
      </c>
      <c r="T106" s="73">
        <f>SectionB!AA118</f>
      </c>
      <c r="U106" s="73">
        <f>SectionB!AJ118</f>
      </c>
      <c r="V106" s="73">
        <f>SectionB!AK118</f>
      </c>
      <c r="W106" s="73">
        <f>SectionB!AL118</f>
      </c>
      <c r="X106" s="73">
        <f>SectionB!AM118</f>
      </c>
      <c r="Y106" s="73">
        <f>SectionB!AN118</f>
      </c>
      <c r="Z106" s="73">
        <f>SectionB!AO118</f>
      </c>
      <c r="AA106" s="194"/>
      <c r="AB106" s="73">
        <f t="shared" ref="AB106:AG106" si="509">IF(AO106=0, 0,  AI106/AO106)</f>
        <v>0</v>
      </c>
      <c r="AC106" s="73">
        <f t="shared" si="509"/>
        <v>0</v>
      </c>
      <c r="AD106" s="73">
        <f t="shared" si="509"/>
        <v>0</v>
      </c>
      <c r="AE106" s="73">
        <f t="shared" si="509"/>
        <v>0</v>
      </c>
      <c r="AF106" s="73">
        <f t="shared" si="509"/>
        <v>0</v>
      </c>
      <c r="AG106" s="73">
        <f t="shared" si="509"/>
        <v>0</v>
      </c>
      <c r="AH106" s="174"/>
      <c r="AI106" s="73">
        <f t="shared" ref="AI106:AN106" si="510">SUM(B106,O106,AV106,BB106)</f>
        <v>0</v>
      </c>
      <c r="AJ106" s="73">
        <f t="shared" si="510"/>
        <v>0</v>
      </c>
      <c r="AK106" s="73">
        <f t="shared" si="510"/>
        <v>0</v>
      </c>
      <c r="AL106" s="73">
        <f t="shared" si="510"/>
        <v>0</v>
      </c>
      <c r="AM106" s="73">
        <f t="shared" si="510"/>
        <v>0</v>
      </c>
      <c r="AN106" s="73">
        <f t="shared" si="510"/>
        <v>0</v>
      </c>
      <c r="AO106" s="73">
        <f t="shared" ref="AO106:AT106" si="511">SUM(H106,U106,AV$4,BB$4)</f>
        <v>0</v>
      </c>
      <c r="AP106" s="73">
        <f t="shared" si="511"/>
        <v>0</v>
      </c>
      <c r="AQ106" s="73">
        <f t="shared" si="511"/>
        <v>0</v>
      </c>
      <c r="AR106" s="73">
        <f t="shared" si="511"/>
        <v>0</v>
      </c>
      <c r="AS106" s="73">
        <f t="shared" si="511"/>
        <v>0</v>
      </c>
      <c r="AT106" s="73">
        <f t="shared" si="511"/>
        <v>0</v>
      </c>
      <c r="AU106" s="174"/>
      <c r="AV106" s="73">
        <f>CT!T133</f>
      </c>
      <c r="AW106" s="73">
        <f>CT!U133</f>
      </c>
      <c r="AX106" s="73">
        <f>CT!V133</f>
      </c>
      <c r="AY106" s="73">
        <f>CT!W133</f>
      </c>
      <c r="AZ106" s="73">
        <f>CT!X133</f>
      </c>
      <c r="BA106" s="73">
        <f>CT!Y133</f>
      </c>
      <c r="BB106" s="73">
        <f>Attn_Assign!U133</f>
      </c>
      <c r="BC106" s="73">
        <f>Attn_Assign!V133</f>
      </c>
      <c r="BD106" s="73">
        <f>Attn_Assign!W133</f>
      </c>
      <c r="BE106" s="73">
        <f>Attn_Assign!X133</f>
      </c>
      <c r="BF106" s="73">
        <f>Attn_Assign!Y133</f>
      </c>
      <c r="BG106" s="73">
        <f>Attn_Assign!Z133</f>
      </c>
      <c r="BH106" s="4"/>
      <c r="BI106" s="73">
        <f>Attn_Assign!B133</f>
      </c>
      <c r="BJ106" s="73">
        <f t="shared" si="5"/>
        <v>0</v>
      </c>
      <c r="BK106" s="73" t="str">
        <f t="shared" si="6"/>
        <v>F</v>
      </c>
      <c r="BL106" s="4"/>
      <c r="BM106" s="4"/>
      <c r="BN106" s="4"/>
      <c r="BO106" s="174"/>
      <c r="BP106" s="73">
        <f>SUM(AI106,LabActivity!AD133)</f>
        <v>0</v>
      </c>
      <c r="BQ106" s="73">
        <f>SUM(AJ106,LabActivity!AE133)</f>
        <v>0</v>
      </c>
      <c r="BR106" s="73">
        <f>SUM(AK106,LabActivity!AF133)</f>
        <v>0</v>
      </c>
      <c r="BS106" s="73">
        <f>SUM(AL106,LabActivity!AG133)</f>
        <v>0</v>
      </c>
      <c r="BT106" s="73">
        <f>SUM(AM106,LabActivity!AH133)</f>
        <v>0</v>
      </c>
      <c r="BU106" s="73">
        <f>SUM(AN106,LabActivity!AI133)</f>
        <v>0</v>
      </c>
      <c r="BV106" s="73">
        <f t="shared" ref="BV106:CA106" si="512">SUM(AO106,BV$4)</f>
        <v>0</v>
      </c>
      <c r="BW106" s="73">
        <f t="shared" si="512"/>
        <v>0</v>
      </c>
      <c r="BX106" s="73">
        <f t="shared" si="512"/>
        <v>0</v>
      </c>
      <c r="BY106" s="73">
        <f t="shared" si="512"/>
        <v>0</v>
      </c>
      <c r="BZ106" s="73">
        <f t="shared" si="512"/>
        <v>0</v>
      </c>
      <c r="CA106" s="73">
        <f t="shared" si="512"/>
        <v>0</v>
      </c>
      <c r="CB106" s="194"/>
      <c r="CC106" s="73">
        <f t="shared" ref="CC106:CH106" si="513">IFERROR( BP106/BV106,0)</f>
        <v>0</v>
      </c>
      <c r="CD106" s="73">
        <f t="shared" si="513"/>
        <v>0</v>
      </c>
      <c r="CE106" s="73">
        <f t="shared" si="513"/>
        <v>0</v>
      </c>
      <c r="CF106" s="73">
        <f t="shared" si="513"/>
        <v>0</v>
      </c>
      <c r="CG106" s="73">
        <f t="shared" si="513"/>
        <v>0</v>
      </c>
      <c r="CH106" s="73">
        <f t="shared" si="513"/>
        <v>0</v>
      </c>
    </row>
    <row r="107" ht="14.25" customHeight="1" spans="1:86" x14ac:dyDescent="0.25">
      <c r="A107" s="68">
        <f>IF(ISBLANK(CT!A134),"",CT!A134)</f>
      </c>
      <c r="B107" s="73">
        <f>SectionA!V119</f>
      </c>
      <c r="C107" s="73">
        <f>SectionA!W119</f>
      </c>
      <c r="D107" s="73">
        <f>SectionA!X119</f>
      </c>
      <c r="E107" s="73">
        <f>SectionA!Y119</f>
      </c>
      <c r="F107" s="73">
        <f>SectionA!Z119</f>
      </c>
      <c r="G107" s="73">
        <f>SectionA!AA119</f>
      </c>
      <c r="H107" s="73">
        <f>SectionA!AJ119</f>
      </c>
      <c r="I107" s="73">
        <f>SectionA!AK119</f>
      </c>
      <c r="J107" s="73">
        <f>SectionA!AL119</f>
      </c>
      <c r="K107" s="73">
        <f>SectionA!AM119</f>
      </c>
      <c r="L107" s="73">
        <f>SectionA!AN119</f>
      </c>
      <c r="M107" s="73">
        <f>SectionA!AO119</f>
      </c>
      <c r="N107" s="174"/>
      <c r="O107" s="73">
        <f>SectionB!V119</f>
      </c>
      <c r="P107" s="73">
        <f>SectionB!W119</f>
      </c>
      <c r="Q107" s="73">
        <f>SectionB!X119</f>
      </c>
      <c r="R107" s="73">
        <f>SectionB!Y119</f>
      </c>
      <c r="S107" s="73">
        <f>SectionB!Z119</f>
      </c>
      <c r="T107" s="73">
        <f>SectionB!AA119</f>
      </c>
      <c r="U107" s="73">
        <f>SectionB!AJ119</f>
      </c>
      <c r="V107" s="73">
        <f>SectionB!AK119</f>
      </c>
      <c r="W107" s="73">
        <f>SectionB!AL119</f>
      </c>
      <c r="X107" s="73">
        <f>SectionB!AM119</f>
      </c>
      <c r="Y107" s="73">
        <f>SectionB!AN119</f>
      </c>
      <c r="Z107" s="73">
        <f>SectionB!AO119</f>
      </c>
      <c r="AA107" s="194"/>
      <c r="AB107" s="73">
        <f t="shared" ref="AB107:AG107" si="514">IF(AO107=0, 0,  AI107/AO107)</f>
        <v>0</v>
      </c>
      <c r="AC107" s="73">
        <f t="shared" si="514"/>
        <v>0</v>
      </c>
      <c r="AD107" s="73">
        <f t="shared" si="514"/>
        <v>0</v>
      </c>
      <c r="AE107" s="73">
        <f t="shared" si="514"/>
        <v>0</v>
      </c>
      <c r="AF107" s="73">
        <f t="shared" si="514"/>
        <v>0</v>
      </c>
      <c r="AG107" s="73">
        <f t="shared" si="514"/>
        <v>0</v>
      </c>
      <c r="AH107" s="174"/>
      <c r="AI107" s="73">
        <f t="shared" ref="AI107:AN107" si="515">SUM(B107,O107,AV107,BB107)</f>
        <v>0</v>
      </c>
      <c r="AJ107" s="73">
        <f t="shared" si="515"/>
        <v>0</v>
      </c>
      <c r="AK107" s="73">
        <f t="shared" si="515"/>
        <v>0</v>
      </c>
      <c r="AL107" s="73">
        <f t="shared" si="515"/>
        <v>0</v>
      </c>
      <c r="AM107" s="73">
        <f t="shared" si="515"/>
        <v>0</v>
      </c>
      <c r="AN107" s="73">
        <f t="shared" si="515"/>
        <v>0</v>
      </c>
      <c r="AO107" s="73">
        <f t="shared" ref="AO107:AT107" si="516">SUM(H107,U107,AV$4,BB$4)</f>
        <v>0</v>
      </c>
      <c r="AP107" s="73">
        <f t="shared" si="516"/>
        <v>0</v>
      </c>
      <c r="AQ107" s="73">
        <f t="shared" si="516"/>
        <v>0</v>
      </c>
      <c r="AR107" s="73">
        <f t="shared" si="516"/>
        <v>0</v>
      </c>
      <c r="AS107" s="73">
        <f t="shared" si="516"/>
        <v>0</v>
      </c>
      <c r="AT107" s="73">
        <f t="shared" si="516"/>
        <v>0</v>
      </c>
      <c r="AU107" s="174"/>
      <c r="AV107" s="73">
        <f>CT!T134</f>
      </c>
      <c r="AW107" s="73">
        <f>CT!U134</f>
      </c>
      <c r="AX107" s="73">
        <f>CT!V134</f>
      </c>
      <c r="AY107" s="73">
        <f>CT!W134</f>
      </c>
      <c r="AZ107" s="73">
        <f>CT!X134</f>
      </c>
      <c r="BA107" s="73">
        <f>CT!Y134</f>
      </c>
      <c r="BB107" s="73">
        <f>Attn_Assign!U134</f>
      </c>
      <c r="BC107" s="73">
        <f>Attn_Assign!V134</f>
      </c>
      <c r="BD107" s="73">
        <f>Attn_Assign!W134</f>
      </c>
      <c r="BE107" s="73">
        <f>Attn_Assign!X134</f>
      </c>
      <c r="BF107" s="73">
        <f>Attn_Assign!Y134</f>
      </c>
      <c r="BG107" s="73">
        <f>Attn_Assign!Z134</f>
      </c>
      <c r="BH107" s="4"/>
      <c r="BI107" s="73">
        <f>Attn_Assign!B134</f>
      </c>
      <c r="BJ107" s="73">
        <f t="shared" si="5"/>
        <v>0</v>
      </c>
      <c r="BK107" s="73" t="str">
        <f t="shared" si="6"/>
        <v>F</v>
      </c>
      <c r="BL107" s="4"/>
      <c r="BM107" s="4"/>
      <c r="BN107" s="4"/>
      <c r="BO107" s="174"/>
      <c r="BP107" s="73">
        <f>SUM(AI107,LabActivity!AD134)</f>
        <v>0</v>
      </c>
      <c r="BQ107" s="73">
        <f>SUM(AJ107,LabActivity!AE134)</f>
        <v>0</v>
      </c>
      <c r="BR107" s="73">
        <f>SUM(AK107,LabActivity!AF134)</f>
        <v>0</v>
      </c>
      <c r="BS107" s="73">
        <f>SUM(AL107,LabActivity!AG134)</f>
        <v>0</v>
      </c>
      <c r="BT107" s="73">
        <f>SUM(AM107,LabActivity!AH134)</f>
        <v>0</v>
      </c>
      <c r="BU107" s="73">
        <f>SUM(AN107,LabActivity!AI134)</f>
        <v>0</v>
      </c>
      <c r="BV107" s="73">
        <f t="shared" ref="BV107:CA107" si="517">SUM(AO107,BV$4)</f>
        <v>0</v>
      </c>
      <c r="BW107" s="73">
        <f t="shared" si="517"/>
        <v>0</v>
      </c>
      <c r="BX107" s="73">
        <f t="shared" si="517"/>
        <v>0</v>
      </c>
      <c r="BY107" s="73">
        <f t="shared" si="517"/>
        <v>0</v>
      </c>
      <c r="BZ107" s="73">
        <f t="shared" si="517"/>
        <v>0</v>
      </c>
      <c r="CA107" s="73">
        <f t="shared" si="517"/>
        <v>0</v>
      </c>
      <c r="CB107" s="194"/>
      <c r="CC107" s="73">
        <f t="shared" ref="CC107:CH107" si="518">IFERROR( BP107/BV107,0)</f>
        <v>0</v>
      </c>
      <c r="CD107" s="73">
        <f t="shared" si="518"/>
        <v>0</v>
      </c>
      <c r="CE107" s="73">
        <f t="shared" si="518"/>
        <v>0</v>
      </c>
      <c r="CF107" s="73">
        <f t="shared" si="518"/>
        <v>0</v>
      </c>
      <c r="CG107" s="73">
        <f t="shared" si="518"/>
        <v>0</v>
      </c>
      <c r="CH107" s="73">
        <f t="shared" si="518"/>
        <v>0</v>
      </c>
    </row>
    <row r="108" ht="14.25" customHeight="1" spans="1:86" x14ac:dyDescent="0.25">
      <c r="A108" s="68">
        <f>IF(ISBLANK(CT!A135),"",CT!A135)</f>
      </c>
      <c r="B108" s="73">
        <f>SectionA!V120</f>
      </c>
      <c r="C108" s="73">
        <f>SectionA!W120</f>
      </c>
      <c r="D108" s="73">
        <f>SectionA!X120</f>
      </c>
      <c r="E108" s="73">
        <f>SectionA!Y120</f>
      </c>
      <c r="F108" s="73">
        <f>SectionA!Z120</f>
      </c>
      <c r="G108" s="73">
        <f>SectionA!AA120</f>
      </c>
      <c r="H108" s="73">
        <f>SectionA!AJ120</f>
      </c>
      <c r="I108" s="73">
        <f>SectionA!AK120</f>
      </c>
      <c r="J108" s="73">
        <f>SectionA!AL120</f>
      </c>
      <c r="K108" s="73">
        <f>SectionA!AM120</f>
      </c>
      <c r="L108" s="73">
        <f>SectionA!AN120</f>
      </c>
      <c r="M108" s="73">
        <f>SectionA!AO120</f>
      </c>
      <c r="N108" s="174"/>
      <c r="O108" s="73">
        <f>SectionB!V120</f>
      </c>
      <c r="P108" s="73">
        <f>SectionB!W120</f>
      </c>
      <c r="Q108" s="73">
        <f>SectionB!X120</f>
      </c>
      <c r="R108" s="73">
        <f>SectionB!Y120</f>
      </c>
      <c r="S108" s="73">
        <f>SectionB!Z120</f>
      </c>
      <c r="T108" s="73">
        <f>SectionB!AA120</f>
      </c>
      <c r="U108" s="73">
        <f>SectionB!AJ120</f>
      </c>
      <c r="V108" s="73">
        <f>SectionB!AK120</f>
      </c>
      <c r="W108" s="73">
        <f>SectionB!AL120</f>
      </c>
      <c r="X108" s="73">
        <f>SectionB!AM120</f>
      </c>
      <c r="Y108" s="73">
        <f>SectionB!AN120</f>
      </c>
      <c r="Z108" s="73">
        <f>SectionB!AO120</f>
      </c>
      <c r="AA108" s="194"/>
      <c r="AB108" s="73">
        <f t="shared" ref="AB108:AG108" si="519">IF(AO108=0, 0,  AI108/AO108)</f>
        <v>0</v>
      </c>
      <c r="AC108" s="73">
        <f t="shared" si="519"/>
        <v>0</v>
      </c>
      <c r="AD108" s="73">
        <f t="shared" si="519"/>
        <v>0</v>
      </c>
      <c r="AE108" s="73">
        <f t="shared" si="519"/>
        <v>0</v>
      </c>
      <c r="AF108" s="73">
        <f t="shared" si="519"/>
        <v>0</v>
      </c>
      <c r="AG108" s="73">
        <f t="shared" si="519"/>
        <v>0</v>
      </c>
      <c r="AH108" s="174"/>
      <c r="AI108" s="73">
        <f t="shared" ref="AI108:AN108" si="520">SUM(B108,O108,AV108,BB108)</f>
        <v>0</v>
      </c>
      <c r="AJ108" s="73">
        <f t="shared" si="520"/>
        <v>0</v>
      </c>
      <c r="AK108" s="73">
        <f t="shared" si="520"/>
        <v>0</v>
      </c>
      <c r="AL108" s="73">
        <f t="shared" si="520"/>
        <v>0</v>
      </c>
      <c r="AM108" s="73">
        <f t="shared" si="520"/>
        <v>0</v>
      </c>
      <c r="AN108" s="73">
        <f t="shared" si="520"/>
        <v>0</v>
      </c>
      <c r="AO108" s="73">
        <f t="shared" ref="AO108:AT108" si="521">SUM(H108,U108,AV$4,BB$4)</f>
        <v>0</v>
      </c>
      <c r="AP108" s="73">
        <f t="shared" si="521"/>
        <v>0</v>
      </c>
      <c r="AQ108" s="73">
        <f t="shared" si="521"/>
        <v>0</v>
      </c>
      <c r="AR108" s="73">
        <f t="shared" si="521"/>
        <v>0</v>
      </c>
      <c r="AS108" s="73">
        <f t="shared" si="521"/>
        <v>0</v>
      </c>
      <c r="AT108" s="73">
        <f t="shared" si="521"/>
        <v>0</v>
      </c>
      <c r="AU108" s="174"/>
      <c r="AV108" s="73">
        <f>CT!T135</f>
      </c>
      <c r="AW108" s="73">
        <f>CT!U135</f>
      </c>
      <c r="AX108" s="73">
        <f>CT!V135</f>
      </c>
      <c r="AY108" s="73">
        <f>CT!W135</f>
      </c>
      <c r="AZ108" s="73">
        <f>CT!X135</f>
      </c>
      <c r="BA108" s="73">
        <f>CT!Y135</f>
      </c>
      <c r="BB108" s="73">
        <f>Attn_Assign!U135</f>
      </c>
      <c r="BC108" s="73">
        <f>Attn_Assign!V135</f>
      </c>
      <c r="BD108" s="73">
        <f>Attn_Assign!W135</f>
      </c>
      <c r="BE108" s="73">
        <f>Attn_Assign!X135</f>
      </c>
      <c r="BF108" s="73">
        <f>Attn_Assign!Y135</f>
      </c>
      <c r="BG108" s="73">
        <f>Attn_Assign!Z135</f>
      </c>
      <c r="BH108" s="4"/>
      <c r="BI108" s="73">
        <f>Attn_Assign!B135</f>
      </c>
      <c r="BJ108" s="73">
        <f t="shared" si="5"/>
        <v>0</v>
      </c>
      <c r="BK108" s="73" t="str">
        <f t="shared" si="6"/>
        <v>F</v>
      </c>
      <c r="BL108" s="4"/>
      <c r="BM108" s="4"/>
      <c r="BN108" s="4"/>
      <c r="BO108" s="174"/>
      <c r="BP108" s="73">
        <f>SUM(AI108,LabActivity!AD135)</f>
        <v>0</v>
      </c>
      <c r="BQ108" s="73">
        <f>SUM(AJ108,LabActivity!AE135)</f>
        <v>0</v>
      </c>
      <c r="BR108" s="73">
        <f>SUM(AK108,LabActivity!AF135)</f>
        <v>0</v>
      </c>
      <c r="BS108" s="73">
        <f>SUM(AL108,LabActivity!AG135)</f>
        <v>0</v>
      </c>
      <c r="BT108" s="73">
        <f>SUM(AM108,LabActivity!AH135)</f>
        <v>0</v>
      </c>
      <c r="BU108" s="73">
        <f>SUM(AN108,LabActivity!AI135)</f>
        <v>0</v>
      </c>
      <c r="BV108" s="73">
        <f t="shared" ref="BV108:CA108" si="522">SUM(AO108,BV$4)</f>
        <v>0</v>
      </c>
      <c r="BW108" s="73">
        <f t="shared" si="522"/>
        <v>0</v>
      </c>
      <c r="BX108" s="73">
        <f t="shared" si="522"/>
        <v>0</v>
      </c>
      <c r="BY108" s="73">
        <f t="shared" si="522"/>
        <v>0</v>
      </c>
      <c r="BZ108" s="73">
        <f t="shared" si="522"/>
        <v>0</v>
      </c>
      <c r="CA108" s="73">
        <f t="shared" si="522"/>
        <v>0</v>
      </c>
      <c r="CB108" s="194"/>
      <c r="CC108" s="73">
        <f t="shared" ref="CC108:CH108" si="523">IFERROR( BP108/BV108,0)</f>
        <v>0</v>
      </c>
      <c r="CD108" s="73">
        <f t="shared" si="523"/>
        <v>0</v>
      </c>
      <c r="CE108" s="73">
        <f t="shared" si="523"/>
        <v>0</v>
      </c>
      <c r="CF108" s="73">
        <f t="shared" si="523"/>
        <v>0</v>
      </c>
      <c r="CG108" s="73">
        <f t="shared" si="523"/>
        <v>0</v>
      </c>
      <c r="CH108" s="73">
        <f t="shared" si="523"/>
        <v>0</v>
      </c>
    </row>
    <row r="109" ht="14.25" customHeight="1" spans="1:86" x14ac:dyDescent="0.25">
      <c r="A109" s="68">
        <f>IF(ISBLANK(CT!A136),"",CT!A136)</f>
      </c>
      <c r="B109" s="73">
        <f>SectionA!V121</f>
      </c>
      <c r="C109" s="73">
        <f>SectionA!W121</f>
      </c>
      <c r="D109" s="73">
        <f>SectionA!X121</f>
      </c>
      <c r="E109" s="73">
        <f>SectionA!Y121</f>
      </c>
      <c r="F109" s="73">
        <f>SectionA!Z121</f>
      </c>
      <c r="G109" s="73">
        <f>SectionA!AA121</f>
      </c>
      <c r="H109" s="73">
        <f>SectionA!AJ121</f>
      </c>
      <c r="I109" s="73">
        <f>SectionA!AK121</f>
      </c>
      <c r="J109" s="73">
        <f>SectionA!AL121</f>
      </c>
      <c r="K109" s="73">
        <f>SectionA!AM121</f>
      </c>
      <c r="L109" s="73">
        <f>SectionA!AN121</f>
      </c>
      <c r="M109" s="73">
        <f>SectionA!AO121</f>
      </c>
      <c r="N109" s="174"/>
      <c r="O109" s="73">
        <f>SectionB!V121</f>
      </c>
      <c r="P109" s="73">
        <f>SectionB!W121</f>
      </c>
      <c r="Q109" s="73">
        <f>SectionB!X121</f>
      </c>
      <c r="R109" s="73">
        <f>SectionB!Y121</f>
      </c>
      <c r="S109" s="73">
        <f>SectionB!Z121</f>
      </c>
      <c r="T109" s="73">
        <f>SectionB!AA121</f>
      </c>
      <c r="U109" s="73">
        <f>SectionB!AJ121</f>
      </c>
      <c r="V109" s="73">
        <f>SectionB!AK121</f>
      </c>
      <c r="W109" s="73">
        <f>SectionB!AL121</f>
      </c>
      <c r="X109" s="73">
        <f>SectionB!AM121</f>
      </c>
      <c r="Y109" s="73">
        <f>SectionB!AN121</f>
      </c>
      <c r="Z109" s="73">
        <f>SectionB!AO121</f>
      </c>
      <c r="AA109" s="194"/>
      <c r="AB109" s="73">
        <f t="shared" ref="AB109:AG109" si="524">IF(AO109=0, 0,  AI109/AO109)</f>
        <v>0</v>
      </c>
      <c r="AC109" s="73">
        <f t="shared" si="524"/>
        <v>0</v>
      </c>
      <c r="AD109" s="73">
        <f t="shared" si="524"/>
        <v>0</v>
      </c>
      <c r="AE109" s="73">
        <f t="shared" si="524"/>
        <v>0</v>
      </c>
      <c r="AF109" s="73">
        <f t="shared" si="524"/>
        <v>0</v>
      </c>
      <c r="AG109" s="73">
        <f t="shared" si="524"/>
        <v>0</v>
      </c>
      <c r="AH109" s="174"/>
      <c r="AI109" s="73">
        <f t="shared" ref="AI109:AN109" si="525">SUM(B109,O109,AV109,BB109)</f>
        <v>0</v>
      </c>
      <c r="AJ109" s="73">
        <f t="shared" si="525"/>
        <v>0</v>
      </c>
      <c r="AK109" s="73">
        <f t="shared" si="525"/>
        <v>0</v>
      </c>
      <c r="AL109" s="73">
        <f t="shared" si="525"/>
        <v>0</v>
      </c>
      <c r="AM109" s="73">
        <f t="shared" si="525"/>
        <v>0</v>
      </c>
      <c r="AN109" s="73">
        <f t="shared" si="525"/>
        <v>0</v>
      </c>
      <c r="AO109" s="73">
        <f t="shared" ref="AO109:AT109" si="526">SUM(H109,U109,AV$4,BB$4)</f>
        <v>0</v>
      </c>
      <c r="AP109" s="73">
        <f t="shared" si="526"/>
        <v>0</v>
      </c>
      <c r="AQ109" s="73">
        <f t="shared" si="526"/>
        <v>0</v>
      </c>
      <c r="AR109" s="73">
        <f t="shared" si="526"/>
        <v>0</v>
      </c>
      <c r="AS109" s="73">
        <f t="shared" si="526"/>
        <v>0</v>
      </c>
      <c r="AT109" s="73">
        <f t="shared" si="526"/>
        <v>0</v>
      </c>
      <c r="AU109" s="174"/>
      <c r="AV109" s="73">
        <f>CT!T136</f>
      </c>
      <c r="AW109" s="73">
        <f>CT!U136</f>
      </c>
      <c r="AX109" s="73">
        <f>CT!V136</f>
      </c>
      <c r="AY109" s="73">
        <f>CT!W136</f>
      </c>
      <c r="AZ109" s="73">
        <f>CT!X136</f>
      </c>
      <c r="BA109" s="73">
        <f>CT!Y136</f>
      </c>
      <c r="BB109" s="73">
        <f>Attn_Assign!U136</f>
      </c>
      <c r="BC109" s="73">
        <f>Attn_Assign!V136</f>
      </c>
      <c r="BD109" s="73">
        <f>Attn_Assign!W136</f>
      </c>
      <c r="BE109" s="73">
        <f>Attn_Assign!X136</f>
      </c>
      <c r="BF109" s="73">
        <f>Attn_Assign!Y136</f>
      </c>
      <c r="BG109" s="73">
        <f>Attn_Assign!Z136</f>
      </c>
      <c r="BH109" s="4"/>
      <c r="BI109" s="73">
        <f>Attn_Assign!B136</f>
      </c>
      <c r="BJ109" s="73">
        <f t="shared" si="5"/>
        <v>0</v>
      </c>
      <c r="BK109" s="73" t="str">
        <f t="shared" si="6"/>
        <v>F</v>
      </c>
      <c r="BL109" s="4"/>
      <c r="BM109" s="4"/>
      <c r="BN109" s="4"/>
      <c r="BO109" s="174"/>
      <c r="BP109" s="73">
        <f>SUM(AI109,LabActivity!AD136)</f>
        <v>0</v>
      </c>
      <c r="BQ109" s="73">
        <f>SUM(AJ109,LabActivity!AE136)</f>
        <v>0</v>
      </c>
      <c r="BR109" s="73">
        <f>SUM(AK109,LabActivity!AF136)</f>
        <v>0</v>
      </c>
      <c r="BS109" s="73">
        <f>SUM(AL109,LabActivity!AG136)</f>
        <v>0</v>
      </c>
      <c r="BT109" s="73">
        <f>SUM(AM109,LabActivity!AH136)</f>
        <v>0</v>
      </c>
      <c r="BU109" s="73">
        <f>SUM(AN109,LabActivity!AI136)</f>
        <v>0</v>
      </c>
      <c r="BV109" s="73">
        <f t="shared" ref="BV109:CA109" si="527">SUM(AO109,BV$4)</f>
        <v>0</v>
      </c>
      <c r="BW109" s="73">
        <f t="shared" si="527"/>
        <v>0</v>
      </c>
      <c r="BX109" s="73">
        <f t="shared" si="527"/>
        <v>0</v>
      </c>
      <c r="BY109" s="73">
        <f t="shared" si="527"/>
        <v>0</v>
      </c>
      <c r="BZ109" s="73">
        <f t="shared" si="527"/>
        <v>0</v>
      </c>
      <c r="CA109" s="73">
        <f t="shared" si="527"/>
        <v>0</v>
      </c>
      <c r="CB109" s="194"/>
      <c r="CC109" s="73">
        <f t="shared" ref="CC109:CH109" si="528">IFERROR( BP109/BV109,0)</f>
        <v>0</v>
      </c>
      <c r="CD109" s="73">
        <f t="shared" si="528"/>
        <v>0</v>
      </c>
      <c r="CE109" s="73">
        <f t="shared" si="528"/>
        <v>0</v>
      </c>
      <c r="CF109" s="73">
        <f t="shared" si="528"/>
        <v>0</v>
      </c>
      <c r="CG109" s="73">
        <f t="shared" si="528"/>
        <v>0</v>
      </c>
      <c r="CH109" s="73">
        <f t="shared" si="528"/>
        <v>0</v>
      </c>
    </row>
    <row r="110" ht="14.25" customHeight="1" spans="1:86" x14ac:dyDescent="0.25">
      <c r="A110" s="68">
        <f>IF(ISBLANK(CT!A137),"",CT!A137)</f>
      </c>
      <c r="B110" s="73">
        <f>SectionA!V122</f>
      </c>
      <c r="C110" s="73">
        <f>SectionA!W122</f>
      </c>
      <c r="D110" s="73">
        <f>SectionA!X122</f>
      </c>
      <c r="E110" s="73">
        <f>SectionA!Y122</f>
      </c>
      <c r="F110" s="73">
        <f>SectionA!Z122</f>
      </c>
      <c r="G110" s="73">
        <f>SectionA!AA122</f>
      </c>
      <c r="H110" s="73">
        <f>SectionA!AJ122</f>
      </c>
      <c r="I110" s="73">
        <f>SectionA!AK122</f>
      </c>
      <c r="J110" s="73">
        <f>SectionA!AL122</f>
      </c>
      <c r="K110" s="73">
        <f>SectionA!AM122</f>
      </c>
      <c r="L110" s="73">
        <f>SectionA!AN122</f>
      </c>
      <c r="M110" s="73">
        <f>SectionA!AO122</f>
      </c>
      <c r="N110" s="174"/>
      <c r="O110" s="73">
        <f>SectionB!V122</f>
      </c>
      <c r="P110" s="73">
        <f>SectionB!W122</f>
      </c>
      <c r="Q110" s="73">
        <f>SectionB!X122</f>
      </c>
      <c r="R110" s="73">
        <f>SectionB!Y122</f>
      </c>
      <c r="S110" s="73">
        <f>SectionB!Z122</f>
      </c>
      <c r="T110" s="73">
        <f>SectionB!AA122</f>
      </c>
      <c r="U110" s="73">
        <f>SectionB!AJ122</f>
      </c>
      <c r="V110" s="73">
        <f>SectionB!AK122</f>
      </c>
      <c r="W110" s="73">
        <f>SectionB!AL122</f>
      </c>
      <c r="X110" s="73">
        <f>SectionB!AM122</f>
      </c>
      <c r="Y110" s="73">
        <f>SectionB!AN122</f>
      </c>
      <c r="Z110" s="73">
        <f>SectionB!AO122</f>
      </c>
      <c r="AA110" s="194"/>
      <c r="AB110" s="73">
        <f t="shared" ref="AB110:AG110" si="529">IF(AO110=0, 0,  AI110/AO110)</f>
        <v>0</v>
      </c>
      <c r="AC110" s="73">
        <f t="shared" si="529"/>
        <v>0</v>
      </c>
      <c r="AD110" s="73">
        <f t="shared" si="529"/>
        <v>0</v>
      </c>
      <c r="AE110" s="73">
        <f t="shared" si="529"/>
        <v>0</v>
      </c>
      <c r="AF110" s="73">
        <f t="shared" si="529"/>
        <v>0</v>
      </c>
      <c r="AG110" s="73">
        <f t="shared" si="529"/>
        <v>0</v>
      </c>
      <c r="AH110" s="174"/>
      <c r="AI110" s="73">
        <f t="shared" ref="AI110:AN110" si="530">SUM(B110,O110,AV110,BB110)</f>
        <v>0</v>
      </c>
      <c r="AJ110" s="73">
        <f t="shared" si="530"/>
        <v>0</v>
      </c>
      <c r="AK110" s="73">
        <f t="shared" si="530"/>
        <v>0</v>
      </c>
      <c r="AL110" s="73">
        <f t="shared" si="530"/>
        <v>0</v>
      </c>
      <c r="AM110" s="73">
        <f t="shared" si="530"/>
        <v>0</v>
      </c>
      <c r="AN110" s="73">
        <f t="shared" si="530"/>
        <v>0</v>
      </c>
      <c r="AO110" s="73">
        <f t="shared" ref="AO110:AT110" si="531">SUM(H110,U110,AV$4,BB$4)</f>
        <v>0</v>
      </c>
      <c r="AP110" s="73">
        <f t="shared" si="531"/>
        <v>0</v>
      </c>
      <c r="AQ110" s="73">
        <f t="shared" si="531"/>
        <v>0</v>
      </c>
      <c r="AR110" s="73">
        <f t="shared" si="531"/>
        <v>0</v>
      </c>
      <c r="AS110" s="73">
        <f t="shared" si="531"/>
        <v>0</v>
      </c>
      <c r="AT110" s="73">
        <f t="shared" si="531"/>
        <v>0</v>
      </c>
      <c r="AU110" s="174"/>
      <c r="AV110" s="73">
        <f>CT!T137</f>
      </c>
      <c r="AW110" s="73">
        <f>CT!U137</f>
      </c>
      <c r="AX110" s="73">
        <f>CT!V137</f>
      </c>
      <c r="AY110" s="73">
        <f>CT!W137</f>
      </c>
      <c r="AZ110" s="73">
        <f>CT!X137</f>
      </c>
      <c r="BA110" s="73">
        <f>CT!Y137</f>
      </c>
      <c r="BB110" s="73">
        <f>Attn_Assign!U137</f>
      </c>
      <c r="BC110" s="73">
        <f>Attn_Assign!V137</f>
      </c>
      <c r="BD110" s="73">
        <f>Attn_Assign!W137</f>
      </c>
      <c r="BE110" s="73">
        <f>Attn_Assign!X137</f>
      </c>
      <c r="BF110" s="73">
        <f>Attn_Assign!Y137</f>
      </c>
      <c r="BG110" s="73">
        <f>Attn_Assign!Z137</f>
      </c>
      <c r="BH110" s="4"/>
      <c r="BI110" s="73">
        <f>Attn_Assign!B137</f>
      </c>
      <c r="BJ110" s="73">
        <f t="shared" si="5"/>
        <v>0</v>
      </c>
      <c r="BK110" s="73" t="str">
        <f t="shared" si="6"/>
        <v>F</v>
      </c>
      <c r="BL110" s="4"/>
      <c r="BM110" s="4"/>
      <c r="BN110" s="4"/>
      <c r="BO110" s="174"/>
      <c r="BP110" s="73">
        <f>SUM(AI110,LabActivity!AD137)</f>
        <v>0</v>
      </c>
      <c r="BQ110" s="73">
        <f>SUM(AJ110,LabActivity!AE137)</f>
        <v>0</v>
      </c>
      <c r="BR110" s="73">
        <f>SUM(AK110,LabActivity!AF137)</f>
        <v>0</v>
      </c>
      <c r="BS110" s="73">
        <f>SUM(AL110,LabActivity!AG137)</f>
        <v>0</v>
      </c>
      <c r="BT110" s="73">
        <f>SUM(AM110,LabActivity!AH137)</f>
        <v>0</v>
      </c>
      <c r="BU110" s="73">
        <f>SUM(AN110,LabActivity!AI137)</f>
        <v>0</v>
      </c>
      <c r="BV110" s="73">
        <f t="shared" ref="BV110:CA110" si="532">SUM(AO110,BV$4)</f>
        <v>0</v>
      </c>
      <c r="BW110" s="73">
        <f t="shared" si="532"/>
        <v>0</v>
      </c>
      <c r="BX110" s="73">
        <f t="shared" si="532"/>
        <v>0</v>
      </c>
      <c r="BY110" s="73">
        <f t="shared" si="532"/>
        <v>0</v>
      </c>
      <c r="BZ110" s="73">
        <f t="shared" si="532"/>
        <v>0</v>
      </c>
      <c r="CA110" s="73">
        <f t="shared" si="532"/>
        <v>0</v>
      </c>
      <c r="CB110" s="194"/>
      <c r="CC110" s="73">
        <f t="shared" ref="CC110:CH110" si="533">IFERROR( BP110/BV110,0)</f>
        <v>0</v>
      </c>
      <c r="CD110" s="73">
        <f t="shared" si="533"/>
        <v>0</v>
      </c>
      <c r="CE110" s="73">
        <f t="shared" si="533"/>
        <v>0</v>
      </c>
      <c r="CF110" s="73">
        <f t="shared" si="533"/>
        <v>0</v>
      </c>
      <c r="CG110" s="73">
        <f t="shared" si="533"/>
        <v>0</v>
      </c>
      <c r="CH110" s="73">
        <f t="shared" si="533"/>
        <v>0</v>
      </c>
    </row>
    <row r="111" ht="14.25" customHeight="1" spans="1:86" x14ac:dyDescent="0.25">
      <c r="A111" s="68">
        <f>IF(ISBLANK(CT!A138),"",CT!A138)</f>
      </c>
      <c r="B111" s="73">
        <f>SectionA!V123</f>
      </c>
      <c r="C111" s="73">
        <f>SectionA!W123</f>
      </c>
      <c r="D111" s="73">
        <f>SectionA!X123</f>
      </c>
      <c r="E111" s="73">
        <f>SectionA!Y123</f>
      </c>
      <c r="F111" s="73">
        <f>SectionA!Z123</f>
      </c>
      <c r="G111" s="73">
        <f>SectionA!AA123</f>
      </c>
      <c r="H111" s="73">
        <f>SectionA!AJ123</f>
      </c>
      <c r="I111" s="73">
        <f>SectionA!AK123</f>
      </c>
      <c r="J111" s="73">
        <f>SectionA!AL123</f>
      </c>
      <c r="K111" s="73">
        <f>SectionA!AM123</f>
      </c>
      <c r="L111" s="73">
        <f>SectionA!AN123</f>
      </c>
      <c r="M111" s="73">
        <f>SectionA!AO123</f>
      </c>
      <c r="N111" s="174"/>
      <c r="O111" s="73">
        <f>SectionB!V123</f>
      </c>
      <c r="P111" s="73">
        <f>SectionB!W123</f>
      </c>
      <c r="Q111" s="73">
        <f>SectionB!X123</f>
      </c>
      <c r="R111" s="73">
        <f>SectionB!Y123</f>
      </c>
      <c r="S111" s="73">
        <f>SectionB!Z123</f>
      </c>
      <c r="T111" s="73">
        <f>SectionB!AA123</f>
      </c>
      <c r="U111" s="73">
        <f>SectionB!AJ123</f>
      </c>
      <c r="V111" s="73">
        <f>SectionB!AK123</f>
      </c>
      <c r="W111" s="73">
        <f>SectionB!AL123</f>
      </c>
      <c r="X111" s="73">
        <f>SectionB!AM123</f>
      </c>
      <c r="Y111" s="73">
        <f>SectionB!AN123</f>
      </c>
      <c r="Z111" s="73">
        <f>SectionB!AO123</f>
      </c>
      <c r="AA111" s="194"/>
      <c r="AB111" s="73">
        <f t="shared" ref="AB111:AG111" si="534">IF(AO111=0, 0,  AI111/AO111)</f>
        <v>0</v>
      </c>
      <c r="AC111" s="73">
        <f t="shared" si="534"/>
        <v>0</v>
      </c>
      <c r="AD111" s="73">
        <f t="shared" si="534"/>
        <v>0</v>
      </c>
      <c r="AE111" s="73">
        <f t="shared" si="534"/>
        <v>0</v>
      </c>
      <c r="AF111" s="73">
        <f t="shared" si="534"/>
        <v>0</v>
      </c>
      <c r="AG111" s="73">
        <f t="shared" si="534"/>
        <v>0</v>
      </c>
      <c r="AH111" s="174"/>
      <c r="AI111" s="73">
        <f t="shared" ref="AI111:AN111" si="535">SUM(B111,O111,AV111,BB111)</f>
        <v>0</v>
      </c>
      <c r="AJ111" s="73">
        <f t="shared" si="535"/>
        <v>0</v>
      </c>
      <c r="AK111" s="73">
        <f t="shared" si="535"/>
        <v>0</v>
      </c>
      <c r="AL111" s="73">
        <f t="shared" si="535"/>
        <v>0</v>
      </c>
      <c r="AM111" s="73">
        <f t="shared" si="535"/>
        <v>0</v>
      </c>
      <c r="AN111" s="73">
        <f t="shared" si="535"/>
        <v>0</v>
      </c>
      <c r="AO111" s="73">
        <f t="shared" ref="AO111:AT111" si="536">SUM(H111,U111,AV$4,BB$4)</f>
        <v>0</v>
      </c>
      <c r="AP111" s="73">
        <f t="shared" si="536"/>
        <v>0</v>
      </c>
      <c r="AQ111" s="73">
        <f t="shared" si="536"/>
        <v>0</v>
      </c>
      <c r="AR111" s="73">
        <f t="shared" si="536"/>
        <v>0</v>
      </c>
      <c r="AS111" s="73">
        <f t="shared" si="536"/>
        <v>0</v>
      </c>
      <c r="AT111" s="73">
        <f t="shared" si="536"/>
        <v>0</v>
      </c>
      <c r="AU111" s="174"/>
      <c r="AV111" s="73">
        <f>CT!T138</f>
      </c>
      <c r="AW111" s="73">
        <f>CT!U138</f>
      </c>
      <c r="AX111" s="73">
        <f>CT!V138</f>
      </c>
      <c r="AY111" s="73">
        <f>CT!W138</f>
      </c>
      <c r="AZ111" s="73">
        <f>CT!X138</f>
      </c>
      <c r="BA111" s="73">
        <f>CT!Y138</f>
      </c>
      <c r="BB111" s="73">
        <f>Attn_Assign!U138</f>
      </c>
      <c r="BC111" s="73">
        <f>Attn_Assign!V138</f>
      </c>
      <c r="BD111" s="73">
        <f>Attn_Assign!W138</f>
      </c>
      <c r="BE111" s="73">
        <f>Attn_Assign!X138</f>
      </c>
      <c r="BF111" s="73">
        <f>Attn_Assign!Y138</f>
      </c>
      <c r="BG111" s="73">
        <f>Attn_Assign!Z138</f>
      </c>
      <c r="BH111" s="4"/>
      <c r="BI111" s="73">
        <f>Attn_Assign!B138</f>
      </c>
      <c r="BJ111" s="73">
        <f t="shared" si="5"/>
        <v>0</v>
      </c>
      <c r="BK111" s="73" t="str">
        <f t="shared" si="6"/>
        <v>F</v>
      </c>
      <c r="BL111" s="4"/>
      <c r="BM111" s="4"/>
      <c r="BN111" s="4"/>
      <c r="BO111" s="174"/>
      <c r="BP111" s="73">
        <f>SUM(AI111,LabActivity!AD138)</f>
        <v>0</v>
      </c>
      <c r="BQ111" s="73">
        <f>SUM(AJ111,LabActivity!AE138)</f>
        <v>0</v>
      </c>
      <c r="BR111" s="73">
        <f>SUM(AK111,LabActivity!AF138)</f>
        <v>0</v>
      </c>
      <c r="BS111" s="73">
        <f>SUM(AL111,LabActivity!AG138)</f>
        <v>0</v>
      </c>
      <c r="BT111" s="73">
        <f>SUM(AM111,LabActivity!AH138)</f>
        <v>0</v>
      </c>
      <c r="BU111" s="73">
        <f>SUM(AN111,LabActivity!AI138)</f>
        <v>0</v>
      </c>
      <c r="BV111" s="73">
        <f t="shared" ref="BV111:CA111" si="537">SUM(AO111,BV$4)</f>
        <v>0</v>
      </c>
      <c r="BW111" s="73">
        <f t="shared" si="537"/>
        <v>0</v>
      </c>
      <c r="BX111" s="73">
        <f t="shared" si="537"/>
        <v>0</v>
      </c>
      <c r="BY111" s="73">
        <f t="shared" si="537"/>
        <v>0</v>
      </c>
      <c r="BZ111" s="73">
        <f t="shared" si="537"/>
        <v>0</v>
      </c>
      <c r="CA111" s="73">
        <f t="shared" si="537"/>
        <v>0</v>
      </c>
      <c r="CB111" s="194"/>
      <c r="CC111" s="73">
        <f t="shared" ref="CC111:CH111" si="538">IFERROR( BP111/BV111,0)</f>
        <v>0</v>
      </c>
      <c r="CD111" s="73">
        <f t="shared" si="538"/>
        <v>0</v>
      </c>
      <c r="CE111" s="73">
        <f t="shared" si="538"/>
        <v>0</v>
      </c>
      <c r="CF111" s="73">
        <f t="shared" si="538"/>
        <v>0</v>
      </c>
      <c r="CG111" s="73">
        <f t="shared" si="538"/>
        <v>0</v>
      </c>
      <c r="CH111" s="73">
        <f t="shared" si="538"/>
        <v>0</v>
      </c>
    </row>
    <row r="112" ht="14.25" customHeight="1" spans="1:86" x14ac:dyDescent="0.25">
      <c r="A112" s="68">
        <f>IF(ISBLANK(CT!A139),"",CT!A139)</f>
      </c>
      <c r="B112" s="73">
        <f>SectionA!V124</f>
      </c>
      <c r="C112" s="73">
        <f>SectionA!W124</f>
      </c>
      <c r="D112" s="73">
        <f>SectionA!X124</f>
      </c>
      <c r="E112" s="73">
        <f>SectionA!Y124</f>
      </c>
      <c r="F112" s="73">
        <f>SectionA!Z124</f>
      </c>
      <c r="G112" s="73">
        <f>SectionA!AA124</f>
      </c>
      <c r="H112" s="73">
        <f>SectionA!AJ124</f>
      </c>
      <c r="I112" s="73">
        <f>SectionA!AK124</f>
      </c>
      <c r="J112" s="73">
        <f>SectionA!AL124</f>
      </c>
      <c r="K112" s="73">
        <f>SectionA!AM124</f>
      </c>
      <c r="L112" s="73">
        <f>SectionA!AN124</f>
      </c>
      <c r="M112" s="73">
        <f>SectionA!AO124</f>
      </c>
      <c r="N112" s="174"/>
      <c r="O112" s="73">
        <f>SectionB!V124</f>
      </c>
      <c r="P112" s="73">
        <f>SectionB!W124</f>
      </c>
      <c r="Q112" s="73">
        <f>SectionB!X124</f>
      </c>
      <c r="R112" s="73">
        <f>SectionB!Y124</f>
      </c>
      <c r="S112" s="73">
        <f>SectionB!Z124</f>
      </c>
      <c r="T112" s="73">
        <f>SectionB!AA124</f>
      </c>
      <c r="U112" s="73">
        <f>SectionB!AJ124</f>
      </c>
      <c r="V112" s="73">
        <f>SectionB!AK124</f>
      </c>
      <c r="W112" s="73">
        <f>SectionB!AL124</f>
      </c>
      <c r="X112" s="73">
        <f>SectionB!AM124</f>
      </c>
      <c r="Y112" s="73">
        <f>SectionB!AN124</f>
      </c>
      <c r="Z112" s="73">
        <f>SectionB!AO124</f>
      </c>
      <c r="AA112" s="194"/>
      <c r="AB112" s="73">
        <f t="shared" ref="AB112:AG112" si="539">IF(AO112=0, 0,  AI112/AO112)</f>
        <v>0</v>
      </c>
      <c r="AC112" s="73">
        <f t="shared" si="539"/>
        <v>0</v>
      </c>
      <c r="AD112" s="73">
        <f t="shared" si="539"/>
        <v>0</v>
      </c>
      <c r="AE112" s="73">
        <f t="shared" si="539"/>
        <v>0</v>
      </c>
      <c r="AF112" s="73">
        <f t="shared" si="539"/>
        <v>0</v>
      </c>
      <c r="AG112" s="73">
        <f t="shared" si="539"/>
        <v>0</v>
      </c>
      <c r="AH112" s="174"/>
      <c r="AI112" s="73">
        <f t="shared" ref="AI112:AN112" si="540">SUM(B112,O112,AV112,BB112)</f>
        <v>0</v>
      </c>
      <c r="AJ112" s="73">
        <f t="shared" si="540"/>
        <v>0</v>
      </c>
      <c r="AK112" s="73">
        <f t="shared" si="540"/>
        <v>0</v>
      </c>
      <c r="AL112" s="73">
        <f t="shared" si="540"/>
        <v>0</v>
      </c>
      <c r="AM112" s="73">
        <f t="shared" si="540"/>
        <v>0</v>
      </c>
      <c r="AN112" s="73">
        <f t="shared" si="540"/>
        <v>0</v>
      </c>
      <c r="AO112" s="73">
        <f t="shared" ref="AO112:AT112" si="541">SUM(H112,U112,AV$4,BB$4)</f>
        <v>0</v>
      </c>
      <c r="AP112" s="73">
        <f t="shared" si="541"/>
        <v>0</v>
      </c>
      <c r="AQ112" s="73">
        <f t="shared" si="541"/>
        <v>0</v>
      </c>
      <c r="AR112" s="73">
        <f t="shared" si="541"/>
        <v>0</v>
      </c>
      <c r="AS112" s="73">
        <f t="shared" si="541"/>
        <v>0</v>
      </c>
      <c r="AT112" s="73">
        <f t="shared" si="541"/>
        <v>0</v>
      </c>
      <c r="AU112" s="174"/>
      <c r="AV112" s="73">
        <f>CT!T139</f>
      </c>
      <c r="AW112" s="73">
        <f>CT!U139</f>
      </c>
      <c r="AX112" s="73">
        <f>CT!V139</f>
      </c>
      <c r="AY112" s="73">
        <f>CT!W139</f>
      </c>
      <c r="AZ112" s="73">
        <f>CT!X139</f>
      </c>
      <c r="BA112" s="73">
        <f>CT!Y139</f>
      </c>
      <c r="BB112" s="73">
        <f>Attn_Assign!U139</f>
      </c>
      <c r="BC112" s="73">
        <f>Attn_Assign!V139</f>
      </c>
      <c r="BD112" s="73">
        <f>Attn_Assign!W139</f>
      </c>
      <c r="BE112" s="73">
        <f>Attn_Assign!X139</f>
      </c>
      <c r="BF112" s="73">
        <f>Attn_Assign!Y139</f>
      </c>
      <c r="BG112" s="73">
        <f>Attn_Assign!Z139</f>
      </c>
      <c r="BH112" s="4"/>
      <c r="BI112" s="73">
        <f>Attn_Assign!B139</f>
      </c>
      <c r="BJ112" s="73">
        <f t="shared" si="5"/>
        <v>0</v>
      </c>
      <c r="BK112" s="73" t="str">
        <f t="shared" si="6"/>
        <v>F</v>
      </c>
      <c r="BL112" s="4"/>
      <c r="BM112" s="4"/>
      <c r="BN112" s="4"/>
      <c r="BO112" s="174"/>
      <c r="BP112" s="73">
        <f>SUM(AI112,LabActivity!AD139)</f>
        <v>0</v>
      </c>
      <c r="BQ112" s="73">
        <f>SUM(AJ112,LabActivity!AE139)</f>
        <v>0</v>
      </c>
      <c r="BR112" s="73">
        <f>SUM(AK112,LabActivity!AF139)</f>
        <v>0</v>
      </c>
      <c r="BS112" s="73">
        <f>SUM(AL112,LabActivity!AG139)</f>
        <v>0</v>
      </c>
      <c r="BT112" s="73">
        <f>SUM(AM112,LabActivity!AH139)</f>
        <v>0</v>
      </c>
      <c r="BU112" s="73">
        <f>SUM(AN112,LabActivity!AI139)</f>
        <v>0</v>
      </c>
      <c r="BV112" s="73">
        <f t="shared" ref="BV112:CA112" si="542">SUM(AO112,BV$4)</f>
        <v>0</v>
      </c>
      <c r="BW112" s="73">
        <f t="shared" si="542"/>
        <v>0</v>
      </c>
      <c r="BX112" s="73">
        <f t="shared" si="542"/>
        <v>0</v>
      </c>
      <c r="BY112" s="73">
        <f t="shared" si="542"/>
        <v>0</v>
      </c>
      <c r="BZ112" s="73">
        <f t="shared" si="542"/>
        <v>0</v>
      </c>
      <c r="CA112" s="73">
        <f t="shared" si="542"/>
        <v>0</v>
      </c>
      <c r="CB112" s="194"/>
      <c r="CC112" s="73">
        <f t="shared" ref="CC112:CH112" si="543">IFERROR( BP112/BV112,0)</f>
        <v>0</v>
      </c>
      <c r="CD112" s="73">
        <f t="shared" si="543"/>
        <v>0</v>
      </c>
      <c r="CE112" s="73">
        <f t="shared" si="543"/>
        <v>0</v>
      </c>
      <c r="CF112" s="73">
        <f t="shared" si="543"/>
        <v>0</v>
      </c>
      <c r="CG112" s="73">
        <f t="shared" si="543"/>
        <v>0</v>
      </c>
      <c r="CH112" s="73">
        <f t="shared" si="543"/>
        <v>0</v>
      </c>
    </row>
    <row r="113" ht="14.25" customHeight="1" spans="1:86" x14ac:dyDescent="0.25">
      <c r="A113" s="68">
        <f>IF(ISBLANK(CT!A140),"",CT!A140)</f>
      </c>
      <c r="B113" s="73">
        <f>SectionA!V125</f>
      </c>
      <c r="C113" s="73">
        <f>SectionA!W125</f>
      </c>
      <c r="D113" s="73">
        <f>SectionA!X125</f>
      </c>
      <c r="E113" s="73">
        <f>SectionA!Y125</f>
      </c>
      <c r="F113" s="73">
        <f>SectionA!Z125</f>
      </c>
      <c r="G113" s="73">
        <f>SectionA!AA125</f>
      </c>
      <c r="H113" s="73">
        <f>SectionA!AJ125</f>
      </c>
      <c r="I113" s="73">
        <f>SectionA!AK125</f>
      </c>
      <c r="J113" s="73">
        <f>SectionA!AL125</f>
      </c>
      <c r="K113" s="73">
        <f>SectionA!AM125</f>
      </c>
      <c r="L113" s="73">
        <f>SectionA!AN125</f>
      </c>
      <c r="M113" s="73">
        <f>SectionA!AO125</f>
      </c>
      <c r="N113" s="174"/>
      <c r="O113" s="73">
        <f>SectionB!V125</f>
      </c>
      <c r="P113" s="73">
        <f>SectionB!W125</f>
      </c>
      <c r="Q113" s="73">
        <f>SectionB!X125</f>
      </c>
      <c r="R113" s="73">
        <f>SectionB!Y125</f>
      </c>
      <c r="S113" s="73">
        <f>SectionB!Z125</f>
      </c>
      <c r="T113" s="73">
        <f>SectionB!AA125</f>
      </c>
      <c r="U113" s="73">
        <f>SectionB!AJ125</f>
      </c>
      <c r="V113" s="73">
        <f>SectionB!AK125</f>
      </c>
      <c r="W113" s="73">
        <f>SectionB!AL125</f>
      </c>
      <c r="X113" s="73">
        <f>SectionB!AM125</f>
      </c>
      <c r="Y113" s="73">
        <f>SectionB!AN125</f>
      </c>
      <c r="Z113" s="73">
        <f>SectionB!AO125</f>
      </c>
      <c r="AA113" s="194"/>
      <c r="AB113" s="73">
        <f t="shared" ref="AB113:AG113" si="544">IF(AO113=0, 0,  AI113/AO113)</f>
        <v>0</v>
      </c>
      <c r="AC113" s="73">
        <f t="shared" si="544"/>
        <v>0</v>
      </c>
      <c r="AD113" s="73">
        <f t="shared" si="544"/>
        <v>0</v>
      </c>
      <c r="AE113" s="73">
        <f t="shared" si="544"/>
        <v>0</v>
      </c>
      <c r="AF113" s="73">
        <f t="shared" si="544"/>
        <v>0</v>
      </c>
      <c r="AG113" s="73">
        <f t="shared" si="544"/>
        <v>0</v>
      </c>
      <c r="AH113" s="174"/>
      <c r="AI113" s="73">
        <f t="shared" ref="AI113:AN113" si="545">SUM(B113,O113,AV113,BB113)</f>
        <v>0</v>
      </c>
      <c r="AJ113" s="73">
        <f t="shared" si="545"/>
        <v>0</v>
      </c>
      <c r="AK113" s="73">
        <f t="shared" si="545"/>
        <v>0</v>
      </c>
      <c r="AL113" s="73">
        <f t="shared" si="545"/>
        <v>0</v>
      </c>
      <c r="AM113" s="73">
        <f t="shared" si="545"/>
        <v>0</v>
      </c>
      <c r="AN113" s="73">
        <f t="shared" si="545"/>
        <v>0</v>
      </c>
      <c r="AO113" s="73">
        <f t="shared" ref="AO113:AT113" si="546">SUM(H113,U113,AV$4,BB$4)</f>
        <v>0</v>
      </c>
      <c r="AP113" s="73">
        <f t="shared" si="546"/>
        <v>0</v>
      </c>
      <c r="AQ113" s="73">
        <f t="shared" si="546"/>
        <v>0</v>
      </c>
      <c r="AR113" s="73">
        <f t="shared" si="546"/>
        <v>0</v>
      </c>
      <c r="AS113" s="73">
        <f t="shared" si="546"/>
        <v>0</v>
      </c>
      <c r="AT113" s="73">
        <f t="shared" si="546"/>
        <v>0</v>
      </c>
      <c r="AU113" s="174"/>
      <c r="AV113" s="73">
        <f>CT!T140</f>
      </c>
      <c r="AW113" s="73">
        <f>CT!U140</f>
      </c>
      <c r="AX113" s="73">
        <f>CT!V140</f>
      </c>
      <c r="AY113" s="73">
        <f>CT!W140</f>
      </c>
      <c r="AZ113" s="73">
        <f>CT!X140</f>
      </c>
      <c r="BA113" s="73">
        <f>CT!Y140</f>
      </c>
      <c r="BB113" s="73">
        <f>Attn_Assign!U140</f>
      </c>
      <c r="BC113" s="73">
        <f>Attn_Assign!V140</f>
      </c>
      <c r="BD113" s="73">
        <f>Attn_Assign!W140</f>
      </c>
      <c r="BE113" s="73">
        <f>Attn_Assign!X140</f>
      </c>
      <c r="BF113" s="73">
        <f>Attn_Assign!Y140</f>
      </c>
      <c r="BG113" s="73">
        <f>Attn_Assign!Z140</f>
      </c>
      <c r="BH113" s="4"/>
      <c r="BI113" s="73">
        <f>Attn_Assign!B140</f>
      </c>
      <c r="BJ113" s="73">
        <f t="shared" si="5"/>
        <v>0</v>
      </c>
      <c r="BK113" s="73" t="str">
        <f t="shared" si="6"/>
        <v>F</v>
      </c>
      <c r="BL113" s="4"/>
      <c r="BM113" s="4"/>
      <c r="BN113" s="4"/>
      <c r="BO113" s="174"/>
      <c r="BP113" s="73">
        <f>SUM(AI113,LabActivity!AD140)</f>
        <v>0</v>
      </c>
      <c r="BQ113" s="73">
        <f>SUM(AJ113,LabActivity!AE140)</f>
        <v>0</v>
      </c>
      <c r="BR113" s="73">
        <f>SUM(AK113,LabActivity!AF140)</f>
        <v>0</v>
      </c>
      <c r="BS113" s="73">
        <f>SUM(AL113,LabActivity!AG140)</f>
        <v>0</v>
      </c>
      <c r="BT113" s="73">
        <f>SUM(AM113,LabActivity!AH140)</f>
        <v>0</v>
      </c>
      <c r="BU113" s="73">
        <f>SUM(AN113,LabActivity!AI140)</f>
        <v>0</v>
      </c>
      <c r="BV113" s="73">
        <f t="shared" ref="BV113:CA113" si="547">SUM(AO113,BV$4)</f>
        <v>0</v>
      </c>
      <c r="BW113" s="73">
        <f t="shared" si="547"/>
        <v>0</v>
      </c>
      <c r="BX113" s="73">
        <f t="shared" si="547"/>
        <v>0</v>
      </c>
      <c r="BY113" s="73">
        <f t="shared" si="547"/>
        <v>0</v>
      </c>
      <c r="BZ113" s="73">
        <f t="shared" si="547"/>
        <v>0</v>
      </c>
      <c r="CA113" s="73">
        <f t="shared" si="547"/>
        <v>0</v>
      </c>
      <c r="CB113" s="194"/>
      <c r="CC113" s="73">
        <f t="shared" ref="CC113:CH113" si="548">IFERROR( BP113/BV113,0)</f>
        <v>0</v>
      </c>
      <c r="CD113" s="73">
        <f t="shared" si="548"/>
        <v>0</v>
      </c>
      <c r="CE113" s="73">
        <f t="shared" si="548"/>
        <v>0</v>
      </c>
      <c r="CF113" s="73">
        <f t="shared" si="548"/>
        <v>0</v>
      </c>
      <c r="CG113" s="73">
        <f t="shared" si="548"/>
        <v>0</v>
      </c>
      <c r="CH113" s="73">
        <f t="shared" si="548"/>
        <v>0</v>
      </c>
    </row>
    <row r="114" ht="14.25" customHeight="1" spans="1:86" x14ac:dyDescent="0.25">
      <c r="A114" s="68">
        <f>IF(ISBLANK(CT!A141),"",CT!A141)</f>
      </c>
      <c r="B114" s="73">
        <f>SectionA!V126</f>
      </c>
      <c r="C114" s="73">
        <f>SectionA!W126</f>
      </c>
      <c r="D114" s="73">
        <f>SectionA!X126</f>
      </c>
      <c r="E114" s="73">
        <f>SectionA!Y126</f>
      </c>
      <c r="F114" s="73">
        <f>SectionA!Z126</f>
      </c>
      <c r="G114" s="73">
        <f>SectionA!AA126</f>
      </c>
      <c r="H114" s="73">
        <f>SectionA!AJ126</f>
      </c>
      <c r="I114" s="73">
        <f>SectionA!AK126</f>
      </c>
      <c r="J114" s="73">
        <f>SectionA!AL126</f>
      </c>
      <c r="K114" s="73">
        <f>SectionA!AM126</f>
      </c>
      <c r="L114" s="73">
        <f>SectionA!AN126</f>
      </c>
      <c r="M114" s="73">
        <f>SectionA!AO126</f>
      </c>
      <c r="N114" s="174"/>
      <c r="O114" s="73">
        <f>SectionB!V126</f>
      </c>
      <c r="P114" s="73">
        <f>SectionB!W126</f>
      </c>
      <c r="Q114" s="73">
        <f>SectionB!X126</f>
      </c>
      <c r="R114" s="73">
        <f>SectionB!Y126</f>
      </c>
      <c r="S114" s="73">
        <f>SectionB!Z126</f>
      </c>
      <c r="T114" s="73">
        <f>SectionB!AA126</f>
      </c>
      <c r="U114" s="73">
        <f>SectionB!AJ126</f>
      </c>
      <c r="V114" s="73">
        <f>SectionB!AK126</f>
      </c>
      <c r="W114" s="73">
        <f>SectionB!AL126</f>
      </c>
      <c r="X114" s="73">
        <f>SectionB!AM126</f>
      </c>
      <c r="Y114" s="73">
        <f>SectionB!AN126</f>
      </c>
      <c r="Z114" s="73">
        <f>SectionB!AO126</f>
      </c>
      <c r="AA114" s="194"/>
      <c r="AB114" s="73">
        <f t="shared" ref="AB114:AG114" si="549">IF(AO114=0, 0,  AI114/AO114)</f>
        <v>0</v>
      </c>
      <c r="AC114" s="73">
        <f t="shared" si="549"/>
        <v>0</v>
      </c>
      <c r="AD114" s="73">
        <f t="shared" si="549"/>
        <v>0</v>
      </c>
      <c r="AE114" s="73">
        <f t="shared" si="549"/>
        <v>0</v>
      </c>
      <c r="AF114" s="73">
        <f t="shared" si="549"/>
        <v>0</v>
      </c>
      <c r="AG114" s="73">
        <f t="shared" si="549"/>
        <v>0</v>
      </c>
      <c r="AH114" s="174"/>
      <c r="AI114" s="73">
        <f t="shared" ref="AI114:AN114" si="550">SUM(B114,O114,AV114,BB114)</f>
        <v>0</v>
      </c>
      <c r="AJ114" s="73">
        <f t="shared" si="550"/>
        <v>0</v>
      </c>
      <c r="AK114" s="73">
        <f t="shared" si="550"/>
        <v>0</v>
      </c>
      <c r="AL114" s="73">
        <f t="shared" si="550"/>
        <v>0</v>
      </c>
      <c r="AM114" s="73">
        <f t="shared" si="550"/>
        <v>0</v>
      </c>
      <c r="AN114" s="73">
        <f t="shared" si="550"/>
        <v>0</v>
      </c>
      <c r="AO114" s="73">
        <f t="shared" ref="AO114:AT114" si="551">SUM(H114,U114,AV$4,BB$4)</f>
        <v>0</v>
      </c>
      <c r="AP114" s="73">
        <f t="shared" si="551"/>
        <v>0</v>
      </c>
      <c r="AQ114" s="73">
        <f t="shared" si="551"/>
        <v>0</v>
      </c>
      <c r="AR114" s="73">
        <f t="shared" si="551"/>
        <v>0</v>
      </c>
      <c r="AS114" s="73">
        <f t="shared" si="551"/>
        <v>0</v>
      </c>
      <c r="AT114" s="73">
        <f t="shared" si="551"/>
        <v>0</v>
      </c>
      <c r="AU114" s="174"/>
      <c r="AV114" s="73">
        <f>CT!T141</f>
      </c>
      <c r="AW114" s="73">
        <f>CT!U141</f>
      </c>
      <c r="AX114" s="73">
        <f>CT!V141</f>
      </c>
      <c r="AY114" s="73">
        <f>CT!W141</f>
      </c>
      <c r="AZ114" s="73">
        <f>CT!X141</f>
      </c>
      <c r="BA114" s="73">
        <f>CT!Y141</f>
      </c>
      <c r="BB114" s="73">
        <f>Attn_Assign!U141</f>
      </c>
      <c r="BC114" s="73">
        <f>Attn_Assign!V141</f>
      </c>
      <c r="BD114" s="73">
        <f>Attn_Assign!W141</f>
      </c>
      <c r="BE114" s="73">
        <f>Attn_Assign!X141</f>
      </c>
      <c r="BF114" s="73">
        <f>Attn_Assign!Y141</f>
      </c>
      <c r="BG114" s="73">
        <f>Attn_Assign!Z141</f>
      </c>
      <c r="BH114" s="4"/>
      <c r="BI114" s="73">
        <f>Attn_Assign!B141</f>
      </c>
      <c r="BJ114" s="73">
        <f t="shared" si="5"/>
        <v>0</v>
      </c>
      <c r="BK114" s="73" t="str">
        <f t="shared" si="6"/>
        <v>F</v>
      </c>
      <c r="BL114" s="4"/>
      <c r="BM114" s="4"/>
      <c r="BN114" s="4"/>
      <c r="BO114" s="174"/>
      <c r="BP114" s="73">
        <f>SUM(AI114,LabActivity!AD141)</f>
        <v>0</v>
      </c>
      <c r="BQ114" s="73">
        <f>SUM(AJ114,LabActivity!AE141)</f>
        <v>0</v>
      </c>
      <c r="BR114" s="73">
        <f>SUM(AK114,LabActivity!AF141)</f>
        <v>0</v>
      </c>
      <c r="BS114" s="73">
        <f>SUM(AL114,LabActivity!AG141)</f>
        <v>0</v>
      </c>
      <c r="BT114" s="73">
        <f>SUM(AM114,LabActivity!AH141)</f>
        <v>0</v>
      </c>
      <c r="BU114" s="73">
        <f>SUM(AN114,LabActivity!AI141)</f>
        <v>0</v>
      </c>
      <c r="BV114" s="73">
        <f t="shared" ref="BV114:CA114" si="552">SUM(AO114,BV$4)</f>
        <v>0</v>
      </c>
      <c r="BW114" s="73">
        <f t="shared" si="552"/>
        <v>0</v>
      </c>
      <c r="BX114" s="73">
        <f t="shared" si="552"/>
        <v>0</v>
      </c>
      <c r="BY114" s="73">
        <f t="shared" si="552"/>
        <v>0</v>
      </c>
      <c r="BZ114" s="73">
        <f t="shared" si="552"/>
        <v>0</v>
      </c>
      <c r="CA114" s="73">
        <f t="shared" si="552"/>
        <v>0</v>
      </c>
      <c r="CB114" s="194"/>
      <c r="CC114" s="73">
        <f t="shared" ref="CC114:CH114" si="553">IFERROR( BP114/BV114,0)</f>
        <v>0</v>
      </c>
      <c r="CD114" s="73">
        <f t="shared" si="553"/>
        <v>0</v>
      </c>
      <c r="CE114" s="73">
        <f t="shared" si="553"/>
        <v>0</v>
      </c>
      <c r="CF114" s="73">
        <f t="shared" si="553"/>
        <v>0</v>
      </c>
      <c r="CG114" s="73">
        <f t="shared" si="553"/>
        <v>0</v>
      </c>
      <c r="CH114" s="73">
        <f t="shared" si="553"/>
        <v>0</v>
      </c>
    </row>
    <row r="115" ht="14.25" customHeight="1" spans="1:86" x14ac:dyDescent="0.25">
      <c r="A115" s="68">
        <f>IF(ISBLANK(CT!A142),"",CT!A142)</f>
      </c>
      <c r="B115" s="73">
        <f>SectionA!V127</f>
      </c>
      <c r="C115" s="73">
        <f>SectionA!W127</f>
      </c>
      <c r="D115" s="73">
        <f>SectionA!X127</f>
      </c>
      <c r="E115" s="73">
        <f>SectionA!Y127</f>
      </c>
      <c r="F115" s="73">
        <f>SectionA!Z127</f>
      </c>
      <c r="G115" s="73">
        <f>SectionA!AA127</f>
      </c>
      <c r="H115" s="73">
        <f>SectionA!AJ127</f>
      </c>
      <c r="I115" s="73">
        <f>SectionA!AK127</f>
      </c>
      <c r="J115" s="73">
        <f>SectionA!AL127</f>
      </c>
      <c r="K115" s="73">
        <f>SectionA!AM127</f>
      </c>
      <c r="L115" s="73">
        <f>SectionA!AN127</f>
      </c>
      <c r="M115" s="73">
        <f>SectionA!AO127</f>
      </c>
      <c r="N115" s="174"/>
      <c r="O115" s="73">
        <f>SectionB!V127</f>
      </c>
      <c r="P115" s="73">
        <f>SectionB!W127</f>
      </c>
      <c r="Q115" s="73">
        <f>SectionB!X127</f>
      </c>
      <c r="R115" s="73">
        <f>SectionB!Y127</f>
      </c>
      <c r="S115" s="73">
        <f>SectionB!Z127</f>
      </c>
      <c r="T115" s="73">
        <f>SectionB!AA127</f>
      </c>
      <c r="U115" s="73">
        <f>SectionB!AJ127</f>
      </c>
      <c r="V115" s="73">
        <f>SectionB!AK127</f>
      </c>
      <c r="W115" s="73">
        <f>SectionB!AL127</f>
      </c>
      <c r="X115" s="73">
        <f>SectionB!AM127</f>
      </c>
      <c r="Y115" s="73">
        <f>SectionB!AN127</f>
      </c>
      <c r="Z115" s="73">
        <f>SectionB!AO127</f>
      </c>
      <c r="AA115" s="194"/>
      <c r="AB115" s="73">
        <f t="shared" ref="AB115:AG115" si="554">IF(AO115=0, 0,  AI115/AO115)</f>
        <v>0</v>
      </c>
      <c r="AC115" s="73">
        <f t="shared" si="554"/>
        <v>0</v>
      </c>
      <c r="AD115" s="73">
        <f t="shared" si="554"/>
        <v>0</v>
      </c>
      <c r="AE115" s="73">
        <f t="shared" si="554"/>
        <v>0</v>
      </c>
      <c r="AF115" s="73">
        <f t="shared" si="554"/>
        <v>0</v>
      </c>
      <c r="AG115" s="73">
        <f t="shared" si="554"/>
        <v>0</v>
      </c>
      <c r="AH115" s="174"/>
      <c r="AI115" s="73">
        <f t="shared" ref="AI115:AN115" si="555">SUM(B115,O115,AV115,BB115)</f>
        <v>0</v>
      </c>
      <c r="AJ115" s="73">
        <f t="shared" si="555"/>
        <v>0</v>
      </c>
      <c r="AK115" s="73">
        <f t="shared" si="555"/>
        <v>0</v>
      </c>
      <c r="AL115" s="73">
        <f t="shared" si="555"/>
        <v>0</v>
      </c>
      <c r="AM115" s="73">
        <f t="shared" si="555"/>
        <v>0</v>
      </c>
      <c r="AN115" s="73">
        <f t="shared" si="555"/>
        <v>0</v>
      </c>
      <c r="AO115" s="73">
        <f t="shared" ref="AO115:AT115" si="556">SUM(H115,U115,AV$4,BB$4)</f>
        <v>0</v>
      </c>
      <c r="AP115" s="73">
        <f t="shared" si="556"/>
        <v>0</v>
      </c>
      <c r="AQ115" s="73">
        <f t="shared" si="556"/>
        <v>0</v>
      </c>
      <c r="AR115" s="73">
        <f t="shared" si="556"/>
        <v>0</v>
      </c>
      <c r="AS115" s="73">
        <f t="shared" si="556"/>
        <v>0</v>
      </c>
      <c r="AT115" s="73">
        <f t="shared" si="556"/>
        <v>0</v>
      </c>
      <c r="AU115" s="174"/>
      <c r="AV115" s="73">
        <f>CT!T142</f>
      </c>
      <c r="AW115" s="73">
        <f>CT!U142</f>
      </c>
      <c r="AX115" s="73">
        <f>CT!V142</f>
      </c>
      <c r="AY115" s="73">
        <f>CT!W142</f>
      </c>
      <c r="AZ115" s="73">
        <f>CT!X142</f>
      </c>
      <c r="BA115" s="73">
        <f>CT!Y142</f>
      </c>
      <c r="BB115" s="73">
        <f>Attn_Assign!U142</f>
      </c>
      <c r="BC115" s="73">
        <f>Attn_Assign!V142</f>
      </c>
      <c r="BD115" s="73">
        <f>Attn_Assign!W142</f>
      </c>
      <c r="BE115" s="73">
        <f>Attn_Assign!X142</f>
      </c>
      <c r="BF115" s="73">
        <f>Attn_Assign!Y142</f>
      </c>
      <c r="BG115" s="73">
        <f>Attn_Assign!Z142</f>
      </c>
      <c r="BH115" s="4"/>
      <c r="BI115" s="73">
        <f>Attn_Assign!B142</f>
      </c>
      <c r="BJ115" s="73">
        <f t="shared" si="5"/>
        <v>0</v>
      </c>
      <c r="BK115" s="73" t="str">
        <f t="shared" si="6"/>
        <v>F</v>
      </c>
      <c r="BL115" s="4"/>
      <c r="BM115" s="4"/>
      <c r="BN115" s="4"/>
      <c r="BO115" s="174"/>
      <c r="BP115" s="73">
        <f>SUM(AI115,LabActivity!AD142)</f>
        <v>0</v>
      </c>
      <c r="BQ115" s="73">
        <f>SUM(AJ115,LabActivity!AE142)</f>
        <v>0</v>
      </c>
      <c r="BR115" s="73">
        <f>SUM(AK115,LabActivity!AF142)</f>
        <v>0</v>
      </c>
      <c r="BS115" s="73">
        <f>SUM(AL115,LabActivity!AG142)</f>
        <v>0</v>
      </c>
      <c r="BT115" s="73">
        <f>SUM(AM115,LabActivity!AH142)</f>
        <v>0</v>
      </c>
      <c r="BU115" s="73">
        <f>SUM(AN115,LabActivity!AI142)</f>
        <v>0</v>
      </c>
      <c r="BV115" s="73">
        <f t="shared" ref="BV115:CA115" si="557">SUM(AO115,BV$4)</f>
        <v>0</v>
      </c>
      <c r="BW115" s="73">
        <f t="shared" si="557"/>
        <v>0</v>
      </c>
      <c r="BX115" s="73">
        <f t="shared" si="557"/>
        <v>0</v>
      </c>
      <c r="BY115" s="73">
        <f t="shared" si="557"/>
        <v>0</v>
      </c>
      <c r="BZ115" s="73">
        <f t="shared" si="557"/>
        <v>0</v>
      </c>
      <c r="CA115" s="73">
        <f t="shared" si="557"/>
        <v>0</v>
      </c>
      <c r="CB115" s="194"/>
      <c r="CC115" s="73">
        <f t="shared" ref="CC115:CH115" si="558">IFERROR( BP115/BV115,0)</f>
        <v>0</v>
      </c>
      <c r="CD115" s="73">
        <f t="shared" si="558"/>
        <v>0</v>
      </c>
      <c r="CE115" s="73">
        <f t="shared" si="558"/>
        <v>0</v>
      </c>
      <c r="CF115" s="73">
        <f t="shared" si="558"/>
        <v>0</v>
      </c>
      <c r="CG115" s="73">
        <f t="shared" si="558"/>
        <v>0</v>
      </c>
      <c r="CH115" s="73">
        <f t="shared" si="558"/>
        <v>0</v>
      </c>
    </row>
    <row r="116" ht="14.25" customHeight="1" spans="1:86" x14ac:dyDescent="0.25">
      <c r="A116" s="68">
        <f>IF(ISBLANK(CT!A143),"",CT!A143)</f>
      </c>
      <c r="B116" s="73">
        <f>SectionA!V128</f>
      </c>
      <c r="C116" s="73">
        <f>SectionA!W128</f>
      </c>
      <c r="D116" s="73">
        <f>SectionA!X128</f>
      </c>
      <c r="E116" s="73">
        <f>SectionA!Y128</f>
      </c>
      <c r="F116" s="73">
        <f>SectionA!Z128</f>
      </c>
      <c r="G116" s="73">
        <f>SectionA!AA128</f>
      </c>
      <c r="H116" s="73">
        <f>SectionA!AJ128</f>
      </c>
      <c r="I116" s="73">
        <f>SectionA!AK128</f>
      </c>
      <c r="J116" s="73">
        <f>SectionA!AL128</f>
      </c>
      <c r="K116" s="73">
        <f>SectionA!AM128</f>
      </c>
      <c r="L116" s="73">
        <f>SectionA!AN128</f>
      </c>
      <c r="M116" s="73">
        <f>SectionA!AO128</f>
      </c>
      <c r="N116" s="174"/>
      <c r="O116" s="73">
        <f>SectionB!V128</f>
      </c>
      <c r="P116" s="73">
        <f>SectionB!W128</f>
      </c>
      <c r="Q116" s="73">
        <f>SectionB!X128</f>
      </c>
      <c r="R116" s="73">
        <f>SectionB!Y128</f>
      </c>
      <c r="S116" s="73">
        <f>SectionB!Z128</f>
      </c>
      <c r="T116" s="73">
        <f>SectionB!AA128</f>
      </c>
      <c r="U116" s="73">
        <f>SectionB!AJ128</f>
      </c>
      <c r="V116" s="73">
        <f>SectionB!AK128</f>
      </c>
      <c r="W116" s="73">
        <f>SectionB!AL128</f>
      </c>
      <c r="X116" s="73">
        <f>SectionB!AM128</f>
      </c>
      <c r="Y116" s="73">
        <f>SectionB!AN128</f>
      </c>
      <c r="Z116" s="73">
        <f>SectionB!AO128</f>
      </c>
      <c r="AA116" s="194"/>
      <c r="AB116" s="73">
        <f t="shared" ref="AB116:AG116" si="559">IF(AO116=0, 0,  AI116/AO116)</f>
        <v>0</v>
      </c>
      <c r="AC116" s="73">
        <f t="shared" si="559"/>
        <v>0</v>
      </c>
      <c r="AD116" s="73">
        <f t="shared" si="559"/>
        <v>0</v>
      </c>
      <c r="AE116" s="73">
        <f t="shared" si="559"/>
        <v>0</v>
      </c>
      <c r="AF116" s="73">
        <f t="shared" si="559"/>
        <v>0</v>
      </c>
      <c r="AG116" s="73">
        <f t="shared" si="559"/>
        <v>0</v>
      </c>
      <c r="AH116" s="174"/>
      <c r="AI116" s="73">
        <f t="shared" ref="AI116:AN116" si="560">SUM(B116,O116,AV116,BB116)</f>
        <v>0</v>
      </c>
      <c r="AJ116" s="73">
        <f t="shared" si="560"/>
        <v>0</v>
      </c>
      <c r="AK116" s="73">
        <f t="shared" si="560"/>
        <v>0</v>
      </c>
      <c r="AL116" s="73">
        <f t="shared" si="560"/>
        <v>0</v>
      </c>
      <c r="AM116" s="73">
        <f t="shared" si="560"/>
        <v>0</v>
      </c>
      <c r="AN116" s="73">
        <f t="shared" si="560"/>
        <v>0</v>
      </c>
      <c r="AO116" s="73">
        <f t="shared" ref="AO116:AT116" si="561">SUM(H116,U116,AV$4,BB$4)</f>
        <v>0</v>
      </c>
      <c r="AP116" s="73">
        <f t="shared" si="561"/>
        <v>0</v>
      </c>
      <c r="AQ116" s="73">
        <f t="shared" si="561"/>
        <v>0</v>
      </c>
      <c r="AR116" s="73">
        <f t="shared" si="561"/>
        <v>0</v>
      </c>
      <c r="AS116" s="73">
        <f t="shared" si="561"/>
        <v>0</v>
      </c>
      <c r="AT116" s="73">
        <f t="shared" si="561"/>
        <v>0</v>
      </c>
      <c r="AU116" s="174"/>
      <c r="AV116" s="73">
        <f>CT!T143</f>
      </c>
      <c r="AW116" s="73">
        <f>CT!U143</f>
      </c>
      <c r="AX116" s="73">
        <f>CT!V143</f>
      </c>
      <c r="AY116" s="73">
        <f>CT!W143</f>
      </c>
      <c r="AZ116" s="73">
        <f>CT!X143</f>
      </c>
      <c r="BA116" s="73">
        <f>CT!Y143</f>
      </c>
      <c r="BB116" s="73">
        <f>Attn_Assign!U143</f>
      </c>
      <c r="BC116" s="73">
        <f>Attn_Assign!V143</f>
      </c>
      <c r="BD116" s="73">
        <f>Attn_Assign!W143</f>
      </c>
      <c r="BE116" s="73">
        <f>Attn_Assign!X143</f>
      </c>
      <c r="BF116" s="73">
        <f>Attn_Assign!Y143</f>
      </c>
      <c r="BG116" s="73">
        <f>Attn_Assign!Z143</f>
      </c>
      <c r="BH116" s="4"/>
      <c r="BI116" s="73">
        <f>Attn_Assign!B143</f>
      </c>
      <c r="BJ116" s="73">
        <f t="shared" si="5"/>
        <v>0</v>
      </c>
      <c r="BK116" s="73" t="str">
        <f t="shared" si="6"/>
        <v>F</v>
      </c>
      <c r="BL116" s="4"/>
      <c r="BM116" s="4"/>
      <c r="BN116" s="4"/>
      <c r="BO116" s="174"/>
      <c r="BP116" s="73">
        <f>SUM(AI116,LabActivity!AD143)</f>
        <v>0</v>
      </c>
      <c r="BQ116" s="73">
        <f>SUM(AJ116,LabActivity!AE143)</f>
        <v>0</v>
      </c>
      <c r="BR116" s="73">
        <f>SUM(AK116,LabActivity!AF143)</f>
        <v>0</v>
      </c>
      <c r="BS116" s="73">
        <f>SUM(AL116,LabActivity!AG143)</f>
        <v>0</v>
      </c>
      <c r="BT116" s="73">
        <f>SUM(AM116,LabActivity!AH143)</f>
        <v>0</v>
      </c>
      <c r="BU116" s="73">
        <f>SUM(AN116,LabActivity!AI143)</f>
        <v>0</v>
      </c>
      <c r="BV116" s="73">
        <f t="shared" ref="BV116:CA116" si="562">SUM(AO116,BV$4)</f>
        <v>0</v>
      </c>
      <c r="BW116" s="73">
        <f t="shared" si="562"/>
        <v>0</v>
      </c>
      <c r="BX116" s="73">
        <f t="shared" si="562"/>
        <v>0</v>
      </c>
      <c r="BY116" s="73">
        <f t="shared" si="562"/>
        <v>0</v>
      </c>
      <c r="BZ116" s="73">
        <f t="shared" si="562"/>
        <v>0</v>
      </c>
      <c r="CA116" s="73">
        <f t="shared" si="562"/>
        <v>0</v>
      </c>
      <c r="CB116" s="194"/>
      <c r="CC116" s="73">
        <f t="shared" ref="CC116:CH116" si="563">IFERROR( BP116/BV116,0)</f>
        <v>0</v>
      </c>
      <c r="CD116" s="73">
        <f t="shared" si="563"/>
        <v>0</v>
      </c>
      <c r="CE116" s="73">
        <f t="shared" si="563"/>
        <v>0</v>
      </c>
      <c r="CF116" s="73">
        <f t="shared" si="563"/>
        <v>0</v>
      </c>
      <c r="CG116" s="73">
        <f t="shared" si="563"/>
        <v>0</v>
      </c>
      <c r="CH116" s="73">
        <f t="shared" si="563"/>
        <v>0</v>
      </c>
    </row>
    <row r="117" ht="14.25" customHeight="1" spans="1:86" x14ac:dyDescent="0.25">
      <c r="A117" s="68">
        <f>IF(ISBLANK(CT!A144),"",CT!A144)</f>
      </c>
      <c r="B117" s="73">
        <f>SectionA!V129</f>
      </c>
      <c r="C117" s="73">
        <f>SectionA!W129</f>
      </c>
      <c r="D117" s="73">
        <f>SectionA!X129</f>
      </c>
      <c r="E117" s="73">
        <f>SectionA!Y129</f>
      </c>
      <c r="F117" s="73">
        <f>SectionA!Z129</f>
      </c>
      <c r="G117" s="73">
        <f>SectionA!AA129</f>
      </c>
      <c r="H117" s="73">
        <f>SectionA!AJ129</f>
      </c>
      <c r="I117" s="73">
        <f>SectionA!AK129</f>
      </c>
      <c r="J117" s="73">
        <f>SectionA!AL129</f>
      </c>
      <c r="K117" s="73">
        <f>SectionA!AM129</f>
      </c>
      <c r="L117" s="73">
        <f>SectionA!AN129</f>
      </c>
      <c r="M117" s="73">
        <f>SectionA!AO129</f>
      </c>
      <c r="N117" s="174"/>
      <c r="O117" s="73">
        <f>SectionB!V129</f>
      </c>
      <c r="P117" s="73">
        <f>SectionB!W129</f>
      </c>
      <c r="Q117" s="73">
        <f>SectionB!X129</f>
      </c>
      <c r="R117" s="73">
        <f>SectionB!Y129</f>
      </c>
      <c r="S117" s="73">
        <f>SectionB!Z129</f>
      </c>
      <c r="T117" s="73">
        <f>SectionB!AA129</f>
      </c>
      <c r="U117" s="73">
        <f>SectionB!AJ129</f>
      </c>
      <c r="V117" s="73">
        <f>SectionB!AK129</f>
      </c>
      <c r="W117" s="73">
        <f>SectionB!AL129</f>
      </c>
      <c r="X117" s="73">
        <f>SectionB!AM129</f>
      </c>
      <c r="Y117" s="73">
        <f>SectionB!AN129</f>
      </c>
      <c r="Z117" s="73">
        <f>SectionB!AO129</f>
      </c>
      <c r="AA117" s="194"/>
      <c r="AB117" s="73">
        <f t="shared" ref="AB117:AG117" si="564">IF(AO117=0, 0,  AI117/AO117)</f>
        <v>0</v>
      </c>
      <c r="AC117" s="73">
        <f t="shared" si="564"/>
        <v>0</v>
      </c>
      <c r="AD117" s="73">
        <f t="shared" si="564"/>
        <v>0</v>
      </c>
      <c r="AE117" s="73">
        <f t="shared" si="564"/>
        <v>0</v>
      </c>
      <c r="AF117" s="73">
        <f t="shared" si="564"/>
        <v>0</v>
      </c>
      <c r="AG117" s="73">
        <f t="shared" si="564"/>
        <v>0</v>
      </c>
      <c r="AH117" s="174"/>
      <c r="AI117" s="73">
        <f t="shared" ref="AI117:AN117" si="565">SUM(B117,O117,AV117,BB117)</f>
        <v>0</v>
      </c>
      <c r="AJ117" s="73">
        <f t="shared" si="565"/>
        <v>0</v>
      </c>
      <c r="AK117" s="73">
        <f t="shared" si="565"/>
        <v>0</v>
      </c>
      <c r="AL117" s="73">
        <f t="shared" si="565"/>
        <v>0</v>
      </c>
      <c r="AM117" s="73">
        <f t="shared" si="565"/>
        <v>0</v>
      </c>
      <c r="AN117" s="73">
        <f t="shared" si="565"/>
        <v>0</v>
      </c>
      <c r="AO117" s="73">
        <f t="shared" ref="AO117:AT117" si="566">SUM(H117,U117,AV$4,BB$4)</f>
        <v>0</v>
      </c>
      <c r="AP117" s="73">
        <f t="shared" si="566"/>
        <v>0</v>
      </c>
      <c r="AQ117" s="73">
        <f t="shared" si="566"/>
        <v>0</v>
      </c>
      <c r="AR117" s="73">
        <f t="shared" si="566"/>
        <v>0</v>
      </c>
      <c r="AS117" s="73">
        <f t="shared" si="566"/>
        <v>0</v>
      </c>
      <c r="AT117" s="73">
        <f t="shared" si="566"/>
        <v>0</v>
      </c>
      <c r="AU117" s="174"/>
      <c r="AV117" s="73">
        <f>CT!T144</f>
      </c>
      <c r="AW117" s="73">
        <f>CT!U144</f>
      </c>
      <c r="AX117" s="73">
        <f>CT!V144</f>
      </c>
      <c r="AY117" s="73">
        <f>CT!W144</f>
      </c>
      <c r="AZ117" s="73">
        <f>CT!X144</f>
      </c>
      <c r="BA117" s="73">
        <f>CT!Y144</f>
      </c>
      <c r="BB117" s="73">
        <f>Attn_Assign!U144</f>
      </c>
      <c r="BC117" s="73">
        <f>Attn_Assign!V144</f>
      </c>
      <c r="BD117" s="73">
        <f>Attn_Assign!W144</f>
      </c>
      <c r="BE117" s="73">
        <f>Attn_Assign!X144</f>
      </c>
      <c r="BF117" s="73">
        <f>Attn_Assign!Y144</f>
      </c>
      <c r="BG117" s="73">
        <f>Attn_Assign!Z144</f>
      </c>
      <c r="BH117" s="4"/>
      <c r="BI117" s="73">
        <f>Attn_Assign!B144</f>
      </c>
      <c r="BJ117" s="73">
        <f t="shared" si="5"/>
        <v>0</v>
      </c>
      <c r="BK117" s="73" t="str">
        <f t="shared" si="6"/>
        <v>F</v>
      </c>
      <c r="BL117" s="4"/>
      <c r="BM117" s="4"/>
      <c r="BN117" s="4"/>
      <c r="BO117" s="174"/>
      <c r="BP117" s="73">
        <f>SUM(AI117,LabActivity!AD144)</f>
        <v>0</v>
      </c>
      <c r="BQ117" s="73">
        <f>SUM(AJ117,LabActivity!AE144)</f>
        <v>0</v>
      </c>
      <c r="BR117" s="73">
        <f>SUM(AK117,LabActivity!AF144)</f>
        <v>0</v>
      </c>
      <c r="BS117" s="73">
        <f>SUM(AL117,LabActivity!AG144)</f>
        <v>0</v>
      </c>
      <c r="BT117" s="73">
        <f>SUM(AM117,LabActivity!AH144)</f>
        <v>0</v>
      </c>
      <c r="BU117" s="73">
        <f>SUM(AN117,LabActivity!AI144)</f>
        <v>0</v>
      </c>
      <c r="BV117" s="73">
        <f t="shared" ref="BV117:CA117" si="567">SUM(AO117,BV$4)</f>
        <v>0</v>
      </c>
      <c r="BW117" s="73">
        <f t="shared" si="567"/>
        <v>0</v>
      </c>
      <c r="BX117" s="73">
        <f t="shared" si="567"/>
        <v>0</v>
      </c>
      <c r="BY117" s="73">
        <f t="shared" si="567"/>
        <v>0</v>
      </c>
      <c r="BZ117" s="73">
        <f t="shared" si="567"/>
        <v>0</v>
      </c>
      <c r="CA117" s="73">
        <f t="shared" si="567"/>
        <v>0</v>
      </c>
      <c r="CB117" s="194"/>
      <c r="CC117" s="73">
        <f t="shared" ref="CC117:CH117" si="568">IFERROR( BP117/BV117,0)</f>
        <v>0</v>
      </c>
      <c r="CD117" s="73">
        <f t="shared" si="568"/>
        <v>0</v>
      </c>
      <c r="CE117" s="73">
        <f t="shared" si="568"/>
        <v>0</v>
      </c>
      <c r="CF117" s="73">
        <f t="shared" si="568"/>
        <v>0</v>
      </c>
      <c r="CG117" s="73">
        <f t="shared" si="568"/>
        <v>0</v>
      </c>
      <c r="CH117" s="73">
        <f t="shared" si="568"/>
        <v>0</v>
      </c>
    </row>
    <row r="118" ht="14.25" customHeight="1" spans="1:86" x14ac:dyDescent="0.25">
      <c r="A118" s="68">
        <f>IF(ISBLANK(CT!A145),"",CT!A145)</f>
      </c>
      <c r="B118" s="73">
        <f>SectionA!V130</f>
      </c>
      <c r="C118" s="73">
        <f>SectionA!W130</f>
      </c>
      <c r="D118" s="73">
        <f>SectionA!X130</f>
      </c>
      <c r="E118" s="73">
        <f>SectionA!Y130</f>
      </c>
      <c r="F118" s="73">
        <f>SectionA!Z130</f>
      </c>
      <c r="G118" s="73">
        <f>SectionA!AA130</f>
      </c>
      <c r="H118" s="73">
        <f>SectionA!AJ130</f>
      </c>
      <c r="I118" s="73">
        <f>SectionA!AK130</f>
      </c>
      <c r="J118" s="73">
        <f>SectionA!AL130</f>
      </c>
      <c r="K118" s="73">
        <f>SectionA!AM130</f>
      </c>
      <c r="L118" s="73">
        <f>SectionA!AN130</f>
      </c>
      <c r="M118" s="73">
        <f>SectionA!AO130</f>
      </c>
      <c r="N118" s="174"/>
      <c r="O118" s="73">
        <f>SectionB!V130</f>
      </c>
      <c r="P118" s="73">
        <f>SectionB!W130</f>
      </c>
      <c r="Q118" s="73">
        <f>SectionB!X130</f>
      </c>
      <c r="R118" s="73">
        <f>SectionB!Y130</f>
      </c>
      <c r="S118" s="73">
        <f>SectionB!Z130</f>
      </c>
      <c r="T118" s="73">
        <f>SectionB!AA130</f>
      </c>
      <c r="U118" s="73">
        <f>SectionB!AJ130</f>
      </c>
      <c r="V118" s="73">
        <f>SectionB!AK130</f>
      </c>
      <c r="W118" s="73">
        <f>SectionB!AL130</f>
      </c>
      <c r="X118" s="73">
        <f>SectionB!AM130</f>
      </c>
      <c r="Y118" s="73">
        <f>SectionB!AN130</f>
      </c>
      <c r="Z118" s="73">
        <f>SectionB!AO130</f>
      </c>
      <c r="AA118" s="194"/>
      <c r="AB118" s="73">
        <f t="shared" ref="AB118:AG118" si="569">IF(AO118=0, 0,  AI118/AO118)</f>
        <v>0</v>
      </c>
      <c r="AC118" s="73">
        <f t="shared" si="569"/>
        <v>0</v>
      </c>
      <c r="AD118" s="73">
        <f t="shared" si="569"/>
        <v>0</v>
      </c>
      <c r="AE118" s="73">
        <f t="shared" si="569"/>
        <v>0</v>
      </c>
      <c r="AF118" s="73">
        <f t="shared" si="569"/>
        <v>0</v>
      </c>
      <c r="AG118" s="73">
        <f t="shared" si="569"/>
        <v>0</v>
      </c>
      <c r="AH118" s="174"/>
      <c r="AI118" s="73">
        <f t="shared" ref="AI118:AN118" si="570">SUM(B118,O118,AV118,BB118)</f>
        <v>0</v>
      </c>
      <c r="AJ118" s="73">
        <f t="shared" si="570"/>
        <v>0</v>
      </c>
      <c r="AK118" s="73">
        <f t="shared" si="570"/>
        <v>0</v>
      </c>
      <c r="AL118" s="73">
        <f t="shared" si="570"/>
        <v>0</v>
      </c>
      <c r="AM118" s="73">
        <f t="shared" si="570"/>
        <v>0</v>
      </c>
      <c r="AN118" s="73">
        <f t="shared" si="570"/>
        <v>0</v>
      </c>
      <c r="AO118" s="73">
        <f t="shared" ref="AO118:AT118" si="571">SUM(H118,U118,AV$4,BB$4)</f>
        <v>0</v>
      </c>
      <c r="AP118" s="73">
        <f t="shared" si="571"/>
        <v>0</v>
      </c>
      <c r="AQ118" s="73">
        <f t="shared" si="571"/>
        <v>0</v>
      </c>
      <c r="AR118" s="73">
        <f t="shared" si="571"/>
        <v>0</v>
      </c>
      <c r="AS118" s="73">
        <f t="shared" si="571"/>
        <v>0</v>
      </c>
      <c r="AT118" s="73">
        <f t="shared" si="571"/>
        <v>0</v>
      </c>
      <c r="AU118" s="174"/>
      <c r="AV118" s="73">
        <f>CT!T145</f>
      </c>
      <c r="AW118" s="73">
        <f>CT!U145</f>
      </c>
      <c r="AX118" s="73">
        <f>CT!V145</f>
      </c>
      <c r="AY118" s="73">
        <f>CT!W145</f>
      </c>
      <c r="AZ118" s="73">
        <f>CT!X145</f>
      </c>
      <c r="BA118" s="73">
        <f>CT!Y145</f>
      </c>
      <c r="BB118" s="73">
        <f>Attn_Assign!U145</f>
      </c>
      <c r="BC118" s="73">
        <f>Attn_Assign!V145</f>
      </c>
      <c r="BD118" s="73">
        <f>Attn_Assign!W145</f>
      </c>
      <c r="BE118" s="73">
        <f>Attn_Assign!X145</f>
      </c>
      <c r="BF118" s="73">
        <f>Attn_Assign!Y145</f>
      </c>
      <c r="BG118" s="73">
        <f>Attn_Assign!Z145</f>
      </c>
      <c r="BH118" s="4"/>
      <c r="BI118" s="73">
        <f>Attn_Assign!B145</f>
      </c>
      <c r="BJ118" s="73">
        <f t="shared" si="5"/>
        <v>0</v>
      </c>
      <c r="BK118" s="73" t="str">
        <f t="shared" si="6"/>
        <v>F</v>
      </c>
      <c r="BL118" s="4"/>
      <c r="BM118" s="4"/>
      <c r="BN118" s="4"/>
      <c r="BO118" s="174"/>
      <c r="BP118" s="73">
        <f>SUM(AI118,LabActivity!AD145)</f>
        <v>0</v>
      </c>
      <c r="BQ118" s="73">
        <f>SUM(AJ118,LabActivity!AE145)</f>
        <v>0</v>
      </c>
      <c r="BR118" s="73">
        <f>SUM(AK118,LabActivity!AF145)</f>
        <v>0</v>
      </c>
      <c r="BS118" s="73">
        <f>SUM(AL118,LabActivity!AG145)</f>
        <v>0</v>
      </c>
      <c r="BT118" s="73">
        <f>SUM(AM118,LabActivity!AH145)</f>
        <v>0</v>
      </c>
      <c r="BU118" s="73">
        <f>SUM(AN118,LabActivity!AI145)</f>
        <v>0</v>
      </c>
      <c r="BV118" s="73">
        <f t="shared" ref="BV118:CA118" si="572">SUM(AO118,BV$4)</f>
        <v>0</v>
      </c>
      <c r="BW118" s="73">
        <f t="shared" si="572"/>
        <v>0</v>
      </c>
      <c r="BX118" s="73">
        <f t="shared" si="572"/>
        <v>0</v>
      </c>
      <c r="BY118" s="73">
        <f t="shared" si="572"/>
        <v>0</v>
      </c>
      <c r="BZ118" s="73">
        <f t="shared" si="572"/>
        <v>0</v>
      </c>
      <c r="CA118" s="73">
        <f t="shared" si="572"/>
        <v>0</v>
      </c>
      <c r="CB118" s="194"/>
      <c r="CC118" s="73">
        <f t="shared" ref="CC118:CH118" si="573">IFERROR( BP118/BV118,0)</f>
        <v>0</v>
      </c>
      <c r="CD118" s="73">
        <f t="shared" si="573"/>
        <v>0</v>
      </c>
      <c r="CE118" s="73">
        <f t="shared" si="573"/>
        <v>0</v>
      </c>
      <c r="CF118" s="73">
        <f t="shared" si="573"/>
        <v>0</v>
      </c>
      <c r="CG118" s="73">
        <f t="shared" si="573"/>
        <v>0</v>
      </c>
      <c r="CH118" s="73">
        <f t="shared" si="573"/>
        <v>0</v>
      </c>
    </row>
    <row r="119" ht="14.25" customHeight="1" spans="1:86" x14ac:dyDescent="0.25">
      <c r="A119" s="68">
        <f>IF(ISBLANK(CT!A146),"",CT!A146)</f>
      </c>
      <c r="B119" s="73">
        <f>SectionA!V131</f>
      </c>
      <c r="C119" s="73">
        <f>SectionA!W131</f>
      </c>
      <c r="D119" s="73">
        <f>SectionA!X131</f>
      </c>
      <c r="E119" s="73">
        <f>SectionA!Y131</f>
      </c>
      <c r="F119" s="73">
        <f>SectionA!Z131</f>
      </c>
      <c r="G119" s="73">
        <f>SectionA!AA131</f>
      </c>
      <c r="H119" s="73">
        <f>SectionA!AJ131</f>
      </c>
      <c r="I119" s="73">
        <f>SectionA!AK131</f>
      </c>
      <c r="J119" s="73">
        <f>SectionA!AL131</f>
      </c>
      <c r="K119" s="73">
        <f>SectionA!AM131</f>
      </c>
      <c r="L119" s="73">
        <f>SectionA!AN131</f>
      </c>
      <c r="M119" s="73">
        <f>SectionA!AO131</f>
      </c>
      <c r="N119" s="174"/>
      <c r="O119" s="73">
        <f>SectionB!V131</f>
      </c>
      <c r="P119" s="73">
        <f>SectionB!W131</f>
      </c>
      <c r="Q119" s="73">
        <f>SectionB!X131</f>
      </c>
      <c r="R119" s="73">
        <f>SectionB!Y131</f>
      </c>
      <c r="S119" s="73">
        <f>SectionB!Z131</f>
      </c>
      <c r="T119" s="73">
        <f>SectionB!AA131</f>
      </c>
      <c r="U119" s="73">
        <f>SectionB!AJ131</f>
      </c>
      <c r="V119" s="73">
        <f>SectionB!AK131</f>
      </c>
      <c r="W119" s="73">
        <f>SectionB!AL131</f>
      </c>
      <c r="X119" s="73">
        <f>SectionB!AM131</f>
      </c>
      <c r="Y119" s="73">
        <f>SectionB!AN131</f>
      </c>
      <c r="Z119" s="73">
        <f>SectionB!AO131</f>
      </c>
      <c r="AA119" s="194"/>
      <c r="AB119" s="73">
        <f t="shared" ref="AB119:AG119" si="574">IF(AO119=0, 0,  AI119/AO119)</f>
        <v>0</v>
      </c>
      <c r="AC119" s="73">
        <f t="shared" si="574"/>
        <v>0</v>
      </c>
      <c r="AD119" s="73">
        <f t="shared" si="574"/>
        <v>0</v>
      </c>
      <c r="AE119" s="73">
        <f t="shared" si="574"/>
        <v>0</v>
      </c>
      <c r="AF119" s="73">
        <f t="shared" si="574"/>
        <v>0</v>
      </c>
      <c r="AG119" s="73">
        <f t="shared" si="574"/>
        <v>0</v>
      </c>
      <c r="AH119" s="174"/>
      <c r="AI119" s="73">
        <f t="shared" ref="AI119:AN119" si="575">SUM(B119,O119,AV119,BB119)</f>
        <v>0</v>
      </c>
      <c r="AJ119" s="73">
        <f t="shared" si="575"/>
        <v>0</v>
      </c>
      <c r="AK119" s="73">
        <f t="shared" si="575"/>
        <v>0</v>
      </c>
      <c r="AL119" s="73">
        <f t="shared" si="575"/>
        <v>0</v>
      </c>
      <c r="AM119" s="73">
        <f t="shared" si="575"/>
        <v>0</v>
      </c>
      <c r="AN119" s="73">
        <f t="shared" si="575"/>
        <v>0</v>
      </c>
      <c r="AO119" s="73">
        <f t="shared" ref="AO119:AT119" si="576">SUM(H119,U119,AV$4,BB$4)</f>
        <v>0</v>
      </c>
      <c r="AP119" s="73">
        <f t="shared" si="576"/>
        <v>0</v>
      </c>
      <c r="AQ119" s="73">
        <f t="shared" si="576"/>
        <v>0</v>
      </c>
      <c r="AR119" s="73">
        <f t="shared" si="576"/>
        <v>0</v>
      </c>
      <c r="AS119" s="73">
        <f t="shared" si="576"/>
        <v>0</v>
      </c>
      <c r="AT119" s="73">
        <f t="shared" si="576"/>
        <v>0</v>
      </c>
      <c r="AU119" s="174"/>
      <c r="AV119" s="73">
        <f>CT!T146</f>
      </c>
      <c r="AW119" s="73">
        <f>CT!U146</f>
      </c>
      <c r="AX119" s="73">
        <f>CT!V146</f>
      </c>
      <c r="AY119" s="73">
        <f>CT!W146</f>
      </c>
      <c r="AZ119" s="73">
        <f>CT!X146</f>
      </c>
      <c r="BA119" s="73">
        <f>CT!Y146</f>
      </c>
      <c r="BB119" s="73">
        <f>Attn_Assign!U146</f>
      </c>
      <c r="BC119" s="73">
        <f>Attn_Assign!V146</f>
      </c>
      <c r="BD119" s="73">
        <f>Attn_Assign!W146</f>
      </c>
      <c r="BE119" s="73">
        <f>Attn_Assign!X146</f>
      </c>
      <c r="BF119" s="73">
        <f>Attn_Assign!Y146</f>
      </c>
      <c r="BG119" s="73">
        <f>Attn_Assign!Z146</f>
      </c>
      <c r="BH119" s="4"/>
      <c r="BI119" s="73">
        <f>Attn_Assign!B146</f>
      </c>
      <c r="BJ119" s="73">
        <f t="shared" si="5"/>
        <v>0</v>
      </c>
      <c r="BK119" s="73" t="str">
        <f t="shared" si="6"/>
        <v>F</v>
      </c>
      <c r="BL119" s="4"/>
      <c r="BM119" s="4"/>
      <c r="BN119" s="4"/>
      <c r="BO119" s="174"/>
      <c r="BP119" s="73">
        <f>SUM(AI119,LabActivity!AD146)</f>
        <v>0</v>
      </c>
      <c r="BQ119" s="73">
        <f>SUM(AJ119,LabActivity!AE146)</f>
        <v>0</v>
      </c>
      <c r="BR119" s="73">
        <f>SUM(AK119,LabActivity!AF146)</f>
        <v>0</v>
      </c>
      <c r="BS119" s="73">
        <f>SUM(AL119,LabActivity!AG146)</f>
        <v>0</v>
      </c>
      <c r="BT119" s="73">
        <f>SUM(AM119,LabActivity!AH146)</f>
        <v>0</v>
      </c>
      <c r="BU119" s="73">
        <f>SUM(AN119,LabActivity!AI146)</f>
        <v>0</v>
      </c>
      <c r="BV119" s="73">
        <f t="shared" ref="BV119:CA119" si="577">SUM(AO119,BV$4)</f>
        <v>0</v>
      </c>
      <c r="BW119" s="73">
        <f t="shared" si="577"/>
        <v>0</v>
      </c>
      <c r="BX119" s="73">
        <f t="shared" si="577"/>
        <v>0</v>
      </c>
      <c r="BY119" s="73">
        <f t="shared" si="577"/>
        <v>0</v>
      </c>
      <c r="BZ119" s="73">
        <f t="shared" si="577"/>
        <v>0</v>
      </c>
      <c r="CA119" s="73">
        <f t="shared" si="577"/>
        <v>0</v>
      </c>
      <c r="CB119" s="194"/>
      <c r="CC119" s="73">
        <f t="shared" ref="CC119:CH119" si="578">IFERROR( BP119/BV119,0)</f>
        <v>0</v>
      </c>
      <c r="CD119" s="73">
        <f t="shared" si="578"/>
        <v>0</v>
      </c>
      <c r="CE119" s="73">
        <f t="shared" si="578"/>
        <v>0</v>
      </c>
      <c r="CF119" s="73">
        <f t="shared" si="578"/>
        <v>0</v>
      </c>
      <c r="CG119" s="73">
        <f t="shared" si="578"/>
        <v>0</v>
      </c>
      <c r="CH119" s="73">
        <f t="shared" si="578"/>
        <v>0</v>
      </c>
    </row>
    <row r="120" ht="14.25" customHeight="1" spans="1:86" x14ac:dyDescent="0.25">
      <c r="A120" s="68">
        <f>IF(ISBLANK(CT!A147),"",CT!A147)</f>
      </c>
      <c r="B120" s="73">
        <f>SectionA!V132</f>
      </c>
      <c r="C120" s="73">
        <f>SectionA!W132</f>
      </c>
      <c r="D120" s="73">
        <f>SectionA!X132</f>
      </c>
      <c r="E120" s="73">
        <f>SectionA!Y132</f>
      </c>
      <c r="F120" s="73">
        <f>SectionA!Z132</f>
      </c>
      <c r="G120" s="73">
        <f>SectionA!AA132</f>
      </c>
      <c r="H120" s="73">
        <f>SectionA!AJ132</f>
      </c>
      <c r="I120" s="73">
        <f>SectionA!AK132</f>
      </c>
      <c r="J120" s="73">
        <f>SectionA!AL132</f>
      </c>
      <c r="K120" s="73">
        <f>SectionA!AM132</f>
      </c>
      <c r="L120" s="73">
        <f>SectionA!AN132</f>
      </c>
      <c r="M120" s="73">
        <f>SectionA!AO132</f>
      </c>
      <c r="N120" s="174"/>
      <c r="O120" s="73">
        <f>SectionB!V132</f>
      </c>
      <c r="P120" s="73">
        <f>SectionB!W132</f>
      </c>
      <c r="Q120" s="73">
        <f>SectionB!X132</f>
      </c>
      <c r="R120" s="73">
        <f>SectionB!Y132</f>
      </c>
      <c r="S120" s="73">
        <f>SectionB!Z132</f>
      </c>
      <c r="T120" s="73">
        <f>SectionB!AA132</f>
      </c>
      <c r="U120" s="73">
        <f>SectionB!AJ132</f>
      </c>
      <c r="V120" s="73">
        <f>SectionB!AK132</f>
      </c>
      <c r="W120" s="73">
        <f>SectionB!AL132</f>
      </c>
      <c r="X120" s="73">
        <f>SectionB!AM132</f>
      </c>
      <c r="Y120" s="73">
        <f>SectionB!AN132</f>
      </c>
      <c r="Z120" s="73">
        <f>SectionB!AO132</f>
      </c>
      <c r="AA120" s="194"/>
      <c r="AB120" s="73">
        <f t="shared" ref="AB120:AG120" si="579">IF(AO120=0, 0,  AI120/AO120)</f>
        <v>0</v>
      </c>
      <c r="AC120" s="73">
        <f t="shared" si="579"/>
        <v>0</v>
      </c>
      <c r="AD120" s="73">
        <f t="shared" si="579"/>
        <v>0</v>
      </c>
      <c r="AE120" s="73">
        <f t="shared" si="579"/>
        <v>0</v>
      </c>
      <c r="AF120" s="73">
        <f t="shared" si="579"/>
        <v>0</v>
      </c>
      <c r="AG120" s="73">
        <f t="shared" si="579"/>
        <v>0</v>
      </c>
      <c r="AH120" s="174"/>
      <c r="AI120" s="73">
        <f t="shared" ref="AI120:AN120" si="580">SUM(B120,O120,AV120,BB120)</f>
        <v>0</v>
      </c>
      <c r="AJ120" s="73">
        <f t="shared" si="580"/>
        <v>0</v>
      </c>
      <c r="AK120" s="73">
        <f t="shared" si="580"/>
        <v>0</v>
      </c>
      <c r="AL120" s="73">
        <f t="shared" si="580"/>
        <v>0</v>
      </c>
      <c r="AM120" s="73">
        <f t="shared" si="580"/>
        <v>0</v>
      </c>
      <c r="AN120" s="73">
        <f t="shared" si="580"/>
        <v>0</v>
      </c>
      <c r="AO120" s="73">
        <f t="shared" ref="AO120:AT120" si="581">SUM(H120,U120,AV$4,BB$4)</f>
        <v>0</v>
      </c>
      <c r="AP120" s="73">
        <f t="shared" si="581"/>
        <v>0</v>
      </c>
      <c r="AQ120" s="73">
        <f t="shared" si="581"/>
        <v>0</v>
      </c>
      <c r="AR120" s="73">
        <f t="shared" si="581"/>
        <v>0</v>
      </c>
      <c r="AS120" s="73">
        <f t="shared" si="581"/>
        <v>0</v>
      </c>
      <c r="AT120" s="73">
        <f t="shared" si="581"/>
        <v>0</v>
      </c>
      <c r="AU120" s="174"/>
      <c r="AV120" s="73">
        <f>CT!T147</f>
      </c>
      <c r="AW120" s="73">
        <f>CT!U147</f>
      </c>
      <c r="AX120" s="73">
        <f>CT!V147</f>
      </c>
      <c r="AY120" s="73">
        <f>CT!W147</f>
      </c>
      <c r="AZ120" s="73">
        <f>CT!X147</f>
      </c>
      <c r="BA120" s="73">
        <f>CT!Y147</f>
      </c>
      <c r="BB120" s="73">
        <f>Attn_Assign!U147</f>
      </c>
      <c r="BC120" s="73">
        <f>Attn_Assign!V147</f>
      </c>
      <c r="BD120" s="73">
        <f>Attn_Assign!W147</f>
      </c>
      <c r="BE120" s="73">
        <f>Attn_Assign!X147</f>
      </c>
      <c r="BF120" s="73">
        <f>Attn_Assign!Y147</f>
      </c>
      <c r="BG120" s="73">
        <f>Attn_Assign!Z147</f>
      </c>
      <c r="BH120" s="4"/>
      <c r="BI120" s="73">
        <f>Attn_Assign!B147</f>
      </c>
      <c r="BJ120" s="73">
        <f t="shared" si="5"/>
        <v>0</v>
      </c>
      <c r="BK120" s="73" t="str">
        <f t="shared" si="6"/>
        <v>F</v>
      </c>
      <c r="BL120" s="4"/>
      <c r="BM120" s="4"/>
      <c r="BN120" s="4"/>
      <c r="BO120" s="174"/>
      <c r="BP120" s="73">
        <f>SUM(AI120,LabActivity!AD147)</f>
        <v>0</v>
      </c>
      <c r="BQ120" s="73">
        <f>SUM(AJ120,LabActivity!AE147)</f>
        <v>0</v>
      </c>
      <c r="BR120" s="73">
        <f>SUM(AK120,LabActivity!AF147)</f>
        <v>0</v>
      </c>
      <c r="BS120" s="73">
        <f>SUM(AL120,LabActivity!AG147)</f>
        <v>0</v>
      </c>
      <c r="BT120" s="73">
        <f>SUM(AM120,LabActivity!AH147)</f>
        <v>0</v>
      </c>
      <c r="BU120" s="73">
        <f>SUM(AN120,LabActivity!AI147)</f>
        <v>0</v>
      </c>
      <c r="BV120" s="73">
        <f t="shared" ref="BV120:CA120" si="582">SUM(AO120,BV$4)</f>
        <v>0</v>
      </c>
      <c r="BW120" s="73">
        <f t="shared" si="582"/>
        <v>0</v>
      </c>
      <c r="BX120" s="73">
        <f t="shared" si="582"/>
        <v>0</v>
      </c>
      <c r="BY120" s="73">
        <f t="shared" si="582"/>
        <v>0</v>
      </c>
      <c r="BZ120" s="73">
        <f t="shared" si="582"/>
        <v>0</v>
      </c>
      <c r="CA120" s="73">
        <f t="shared" si="582"/>
        <v>0</v>
      </c>
      <c r="CB120" s="194"/>
      <c r="CC120" s="73">
        <f t="shared" ref="CC120:CH120" si="583">IFERROR( BP120/BV120,0)</f>
        <v>0</v>
      </c>
      <c r="CD120" s="73">
        <f t="shared" si="583"/>
        <v>0</v>
      </c>
      <c r="CE120" s="73">
        <f t="shared" si="583"/>
        <v>0</v>
      </c>
      <c r="CF120" s="73">
        <f t="shared" si="583"/>
        <v>0</v>
      </c>
      <c r="CG120" s="73">
        <f t="shared" si="583"/>
        <v>0</v>
      </c>
      <c r="CH120" s="73">
        <f t="shared" si="583"/>
        <v>0</v>
      </c>
    </row>
    <row r="121" ht="14.25" customHeight="1" spans="1:86" x14ac:dyDescent="0.25">
      <c r="A121" s="68">
        <f>IF(ISBLANK(CT!A148),"",CT!A148)</f>
      </c>
      <c r="B121" s="73">
        <f>SectionA!V133</f>
      </c>
      <c r="C121" s="73">
        <f>SectionA!W133</f>
      </c>
      <c r="D121" s="73">
        <f>SectionA!X133</f>
      </c>
      <c r="E121" s="73">
        <f>SectionA!Y133</f>
      </c>
      <c r="F121" s="73">
        <f>SectionA!Z133</f>
      </c>
      <c r="G121" s="73">
        <f>SectionA!AA133</f>
      </c>
      <c r="H121" s="73">
        <f>SectionA!AJ133</f>
      </c>
      <c r="I121" s="73">
        <f>SectionA!AK133</f>
      </c>
      <c r="J121" s="73">
        <f>SectionA!AL133</f>
      </c>
      <c r="K121" s="73">
        <f>SectionA!AM133</f>
      </c>
      <c r="L121" s="73">
        <f>SectionA!AN133</f>
      </c>
      <c r="M121" s="73">
        <f>SectionA!AO133</f>
      </c>
      <c r="N121" s="174"/>
      <c r="O121" s="73">
        <f>SectionB!V133</f>
      </c>
      <c r="P121" s="73">
        <f>SectionB!W133</f>
      </c>
      <c r="Q121" s="73">
        <f>SectionB!X133</f>
      </c>
      <c r="R121" s="73">
        <f>SectionB!Y133</f>
      </c>
      <c r="S121" s="73">
        <f>SectionB!Z133</f>
      </c>
      <c r="T121" s="73">
        <f>SectionB!AA133</f>
      </c>
      <c r="U121" s="73">
        <f>SectionB!AJ133</f>
      </c>
      <c r="V121" s="73">
        <f>SectionB!AK133</f>
      </c>
      <c r="W121" s="73">
        <f>SectionB!AL133</f>
      </c>
      <c r="X121" s="73">
        <f>SectionB!AM133</f>
      </c>
      <c r="Y121" s="73">
        <f>SectionB!AN133</f>
      </c>
      <c r="Z121" s="73">
        <f>SectionB!AO133</f>
      </c>
      <c r="AA121" s="194"/>
      <c r="AB121" s="73">
        <f t="shared" ref="AB121:AG121" si="584">IF(AO121=0, 0,  AI121/AO121)</f>
        <v>0</v>
      </c>
      <c r="AC121" s="73">
        <f t="shared" si="584"/>
        <v>0</v>
      </c>
      <c r="AD121" s="73">
        <f t="shared" si="584"/>
        <v>0</v>
      </c>
      <c r="AE121" s="73">
        <f t="shared" si="584"/>
        <v>0</v>
      </c>
      <c r="AF121" s="73">
        <f t="shared" si="584"/>
        <v>0</v>
      </c>
      <c r="AG121" s="73">
        <f t="shared" si="584"/>
        <v>0</v>
      </c>
      <c r="AH121" s="174"/>
      <c r="AI121" s="73">
        <f t="shared" ref="AI121:AN121" si="585">SUM(B121,O121,AV121,BB121)</f>
        <v>0</v>
      </c>
      <c r="AJ121" s="73">
        <f t="shared" si="585"/>
        <v>0</v>
      </c>
      <c r="AK121" s="73">
        <f t="shared" si="585"/>
        <v>0</v>
      </c>
      <c r="AL121" s="73">
        <f t="shared" si="585"/>
        <v>0</v>
      </c>
      <c r="AM121" s="73">
        <f t="shared" si="585"/>
        <v>0</v>
      </c>
      <c r="AN121" s="73">
        <f t="shared" si="585"/>
        <v>0</v>
      </c>
      <c r="AO121" s="73">
        <f t="shared" ref="AO121:AT121" si="586">SUM(H121,U121,AV$4,BB$4)</f>
        <v>0</v>
      </c>
      <c r="AP121" s="73">
        <f t="shared" si="586"/>
        <v>0</v>
      </c>
      <c r="AQ121" s="73">
        <f t="shared" si="586"/>
        <v>0</v>
      </c>
      <c r="AR121" s="73">
        <f t="shared" si="586"/>
        <v>0</v>
      </c>
      <c r="AS121" s="73">
        <f t="shared" si="586"/>
        <v>0</v>
      </c>
      <c r="AT121" s="73">
        <f t="shared" si="586"/>
        <v>0</v>
      </c>
      <c r="AU121" s="174"/>
      <c r="AV121" s="73">
        <f>CT!T148</f>
      </c>
      <c r="AW121" s="73">
        <f>CT!U148</f>
      </c>
      <c r="AX121" s="73">
        <f>CT!V148</f>
      </c>
      <c r="AY121" s="73">
        <f>CT!W148</f>
      </c>
      <c r="AZ121" s="73">
        <f>CT!X148</f>
      </c>
      <c r="BA121" s="73">
        <f>CT!Y148</f>
      </c>
      <c r="BB121" s="73">
        <f>Attn_Assign!U148</f>
      </c>
      <c r="BC121" s="73">
        <f>Attn_Assign!V148</f>
      </c>
      <c r="BD121" s="73">
        <f>Attn_Assign!W148</f>
      </c>
      <c r="BE121" s="73">
        <f>Attn_Assign!X148</f>
      </c>
      <c r="BF121" s="73">
        <f>Attn_Assign!Y148</f>
      </c>
      <c r="BG121" s="73">
        <f>Attn_Assign!Z148</f>
      </c>
      <c r="BH121" s="4"/>
      <c r="BI121" s="73">
        <f>Attn_Assign!B148</f>
      </c>
      <c r="BJ121" s="73">
        <f t="shared" si="5"/>
        <v>0</v>
      </c>
      <c r="BK121" s="73" t="str">
        <f t="shared" si="6"/>
        <v>F</v>
      </c>
      <c r="BL121" s="4"/>
      <c r="BM121" s="4"/>
      <c r="BN121" s="4"/>
      <c r="BO121" s="174"/>
      <c r="BP121" s="73">
        <f>SUM(AI121,LabActivity!AD148)</f>
        <v>0</v>
      </c>
      <c r="BQ121" s="73">
        <f>SUM(AJ121,LabActivity!AE148)</f>
        <v>0</v>
      </c>
      <c r="BR121" s="73">
        <f>SUM(AK121,LabActivity!AF148)</f>
        <v>0</v>
      </c>
      <c r="BS121" s="73">
        <f>SUM(AL121,LabActivity!AG148)</f>
        <v>0</v>
      </c>
      <c r="BT121" s="73">
        <f>SUM(AM121,LabActivity!AH148)</f>
        <v>0</v>
      </c>
      <c r="BU121" s="73">
        <f>SUM(AN121,LabActivity!AI148)</f>
        <v>0</v>
      </c>
      <c r="BV121" s="73">
        <f t="shared" ref="BV121:CA121" si="587">SUM(AO121,BV$4)</f>
        <v>0</v>
      </c>
      <c r="BW121" s="73">
        <f t="shared" si="587"/>
        <v>0</v>
      </c>
      <c r="BX121" s="73">
        <f t="shared" si="587"/>
        <v>0</v>
      </c>
      <c r="BY121" s="73">
        <f t="shared" si="587"/>
        <v>0</v>
      </c>
      <c r="BZ121" s="73">
        <f t="shared" si="587"/>
        <v>0</v>
      </c>
      <c r="CA121" s="73">
        <f t="shared" si="587"/>
        <v>0</v>
      </c>
      <c r="CB121" s="194"/>
      <c r="CC121" s="73">
        <f t="shared" ref="CC121:CH121" si="588">IFERROR( BP121/BV121,0)</f>
        <v>0</v>
      </c>
      <c r="CD121" s="73">
        <f t="shared" si="588"/>
        <v>0</v>
      </c>
      <c r="CE121" s="73">
        <f t="shared" si="588"/>
        <v>0</v>
      </c>
      <c r="CF121" s="73">
        <f t="shared" si="588"/>
        <v>0</v>
      </c>
      <c r="CG121" s="73">
        <f t="shared" si="588"/>
        <v>0</v>
      </c>
      <c r="CH121" s="73">
        <f t="shared" si="588"/>
        <v>0</v>
      </c>
    </row>
    <row r="122" ht="14.25" customHeight="1" spans="1:86" x14ac:dyDescent="0.25">
      <c r="A122" s="68">
        <f>IF(ISBLANK(CT!A149),"",CT!A149)</f>
      </c>
      <c r="B122" s="73">
        <f>SectionA!V134</f>
      </c>
      <c r="C122" s="73">
        <f>SectionA!W134</f>
      </c>
      <c r="D122" s="73">
        <f>SectionA!X134</f>
      </c>
      <c r="E122" s="73">
        <f>SectionA!Y134</f>
      </c>
      <c r="F122" s="73">
        <f>SectionA!Z134</f>
      </c>
      <c r="G122" s="73">
        <f>SectionA!AA134</f>
      </c>
      <c r="H122" s="73">
        <f>SectionA!AJ134</f>
      </c>
      <c r="I122" s="73">
        <f>SectionA!AK134</f>
      </c>
      <c r="J122" s="73">
        <f>SectionA!AL134</f>
      </c>
      <c r="K122" s="73">
        <f>SectionA!AM134</f>
      </c>
      <c r="L122" s="73">
        <f>SectionA!AN134</f>
      </c>
      <c r="M122" s="73">
        <f>SectionA!AO134</f>
      </c>
      <c r="N122" s="174"/>
      <c r="O122" s="73">
        <f>SectionB!V134</f>
      </c>
      <c r="P122" s="73">
        <f>SectionB!W134</f>
      </c>
      <c r="Q122" s="73">
        <f>SectionB!X134</f>
      </c>
      <c r="R122" s="73">
        <f>SectionB!Y134</f>
      </c>
      <c r="S122" s="73">
        <f>SectionB!Z134</f>
      </c>
      <c r="T122" s="73">
        <f>SectionB!AA134</f>
      </c>
      <c r="U122" s="73">
        <f>SectionB!AJ134</f>
      </c>
      <c r="V122" s="73">
        <f>SectionB!AK134</f>
      </c>
      <c r="W122" s="73">
        <f>SectionB!AL134</f>
      </c>
      <c r="X122" s="73">
        <f>SectionB!AM134</f>
      </c>
      <c r="Y122" s="73">
        <f>SectionB!AN134</f>
      </c>
      <c r="Z122" s="73">
        <f>SectionB!AO134</f>
      </c>
      <c r="AA122" s="194"/>
      <c r="AB122" s="73">
        <f t="shared" ref="AB122:AG122" si="589">IF(AO122=0, 0,  AI122/AO122)</f>
        <v>0</v>
      </c>
      <c r="AC122" s="73">
        <f t="shared" si="589"/>
        <v>0</v>
      </c>
      <c r="AD122" s="73">
        <f t="shared" si="589"/>
        <v>0</v>
      </c>
      <c r="AE122" s="73">
        <f t="shared" si="589"/>
        <v>0</v>
      </c>
      <c r="AF122" s="73">
        <f t="shared" si="589"/>
        <v>0</v>
      </c>
      <c r="AG122" s="73">
        <f t="shared" si="589"/>
        <v>0</v>
      </c>
      <c r="AH122" s="174"/>
      <c r="AI122" s="73">
        <f t="shared" ref="AI122:AN122" si="590">SUM(B122,O122,AV122,BB122)</f>
        <v>0</v>
      </c>
      <c r="AJ122" s="73">
        <f t="shared" si="590"/>
        <v>0</v>
      </c>
      <c r="AK122" s="73">
        <f t="shared" si="590"/>
        <v>0</v>
      </c>
      <c r="AL122" s="73">
        <f t="shared" si="590"/>
        <v>0</v>
      </c>
      <c r="AM122" s="73">
        <f t="shared" si="590"/>
        <v>0</v>
      </c>
      <c r="AN122" s="73">
        <f t="shared" si="590"/>
        <v>0</v>
      </c>
      <c r="AO122" s="73">
        <f t="shared" ref="AO122:AT122" si="591">SUM(H122,U122,AV$4,BB$4)</f>
        <v>0</v>
      </c>
      <c r="AP122" s="73">
        <f t="shared" si="591"/>
        <v>0</v>
      </c>
      <c r="AQ122" s="73">
        <f t="shared" si="591"/>
        <v>0</v>
      </c>
      <c r="AR122" s="73">
        <f t="shared" si="591"/>
        <v>0</v>
      </c>
      <c r="AS122" s="73">
        <f t="shared" si="591"/>
        <v>0</v>
      </c>
      <c r="AT122" s="73">
        <f t="shared" si="591"/>
        <v>0</v>
      </c>
      <c r="AU122" s="174"/>
      <c r="AV122" s="73">
        <f>CT!T149</f>
      </c>
      <c r="AW122" s="73">
        <f>CT!U149</f>
      </c>
      <c r="AX122" s="73">
        <f>CT!V149</f>
      </c>
      <c r="AY122" s="73">
        <f>CT!W149</f>
      </c>
      <c r="AZ122" s="73">
        <f>CT!X149</f>
      </c>
      <c r="BA122" s="73">
        <f>CT!Y149</f>
      </c>
      <c r="BB122" s="73">
        <f>Attn_Assign!U149</f>
      </c>
      <c r="BC122" s="73">
        <f>Attn_Assign!V149</f>
      </c>
      <c r="BD122" s="73">
        <f>Attn_Assign!W149</f>
      </c>
      <c r="BE122" s="73">
        <f>Attn_Assign!X149</f>
      </c>
      <c r="BF122" s="73">
        <f>Attn_Assign!Y149</f>
      </c>
      <c r="BG122" s="73">
        <f>Attn_Assign!Z149</f>
      </c>
      <c r="BH122" s="4"/>
      <c r="BI122" s="73">
        <f>Attn_Assign!B149</f>
      </c>
      <c r="BJ122" s="73">
        <f t="shared" si="5"/>
        <v>0</v>
      </c>
      <c r="BK122" s="73" t="str">
        <f t="shared" si="6"/>
        <v>F</v>
      </c>
      <c r="BL122" s="4"/>
      <c r="BM122" s="4"/>
      <c r="BN122" s="4"/>
      <c r="BO122" s="174"/>
      <c r="BP122" s="73">
        <f>SUM(AI122,LabActivity!AD149)</f>
        <v>0</v>
      </c>
      <c r="BQ122" s="73">
        <f>SUM(AJ122,LabActivity!AE149)</f>
        <v>0</v>
      </c>
      <c r="BR122" s="73">
        <f>SUM(AK122,LabActivity!AF149)</f>
        <v>0</v>
      </c>
      <c r="BS122" s="73">
        <f>SUM(AL122,LabActivity!AG149)</f>
        <v>0</v>
      </c>
      <c r="BT122" s="73">
        <f>SUM(AM122,LabActivity!AH149)</f>
        <v>0</v>
      </c>
      <c r="BU122" s="73">
        <f>SUM(AN122,LabActivity!AI149)</f>
        <v>0</v>
      </c>
      <c r="BV122" s="73">
        <f t="shared" ref="BV122:CA122" si="592">SUM(AO122,BV$4)</f>
        <v>0</v>
      </c>
      <c r="BW122" s="73">
        <f t="shared" si="592"/>
        <v>0</v>
      </c>
      <c r="BX122" s="73">
        <f t="shared" si="592"/>
        <v>0</v>
      </c>
      <c r="BY122" s="73">
        <f t="shared" si="592"/>
        <v>0</v>
      </c>
      <c r="BZ122" s="73">
        <f t="shared" si="592"/>
        <v>0</v>
      </c>
      <c r="CA122" s="73">
        <f t="shared" si="592"/>
        <v>0</v>
      </c>
      <c r="CB122" s="194"/>
      <c r="CC122" s="73">
        <f t="shared" ref="CC122:CH122" si="593">IFERROR( BP122/BV122,0)</f>
        <v>0</v>
      </c>
      <c r="CD122" s="73">
        <f t="shared" si="593"/>
        <v>0</v>
      </c>
      <c r="CE122" s="73">
        <f t="shared" si="593"/>
        <v>0</v>
      </c>
      <c r="CF122" s="73">
        <f t="shared" si="593"/>
        <v>0</v>
      </c>
      <c r="CG122" s="73">
        <f t="shared" si="593"/>
        <v>0</v>
      </c>
      <c r="CH122" s="73">
        <f t="shared" si="593"/>
        <v>0</v>
      </c>
    </row>
    <row r="123" ht="14.25" customHeight="1" spans="1:86" x14ac:dyDescent="0.25">
      <c r="A123" s="68">
        <f>IF(ISBLANK(CT!A150),"",CT!A150)</f>
      </c>
      <c r="B123" s="73">
        <f>SectionA!V135</f>
      </c>
      <c r="C123" s="73">
        <f>SectionA!W135</f>
      </c>
      <c r="D123" s="73">
        <f>SectionA!X135</f>
      </c>
      <c r="E123" s="73">
        <f>SectionA!Y135</f>
      </c>
      <c r="F123" s="73">
        <f>SectionA!Z135</f>
      </c>
      <c r="G123" s="73">
        <f>SectionA!AA135</f>
      </c>
      <c r="H123" s="73">
        <f>SectionA!AJ135</f>
      </c>
      <c r="I123" s="73">
        <f>SectionA!AK135</f>
      </c>
      <c r="J123" s="73">
        <f>SectionA!AL135</f>
      </c>
      <c r="K123" s="73">
        <f>SectionA!AM135</f>
      </c>
      <c r="L123" s="73">
        <f>SectionA!AN135</f>
      </c>
      <c r="M123" s="73">
        <f>SectionA!AO135</f>
      </c>
      <c r="N123" s="174"/>
      <c r="O123" s="73">
        <f>SectionB!V135</f>
      </c>
      <c r="P123" s="73">
        <f>SectionB!W135</f>
      </c>
      <c r="Q123" s="73">
        <f>SectionB!X135</f>
      </c>
      <c r="R123" s="73">
        <f>SectionB!Y135</f>
      </c>
      <c r="S123" s="73">
        <f>SectionB!Z135</f>
      </c>
      <c r="T123" s="73">
        <f>SectionB!AA135</f>
      </c>
      <c r="U123" s="73">
        <f>SectionB!AJ135</f>
      </c>
      <c r="V123" s="73">
        <f>SectionB!AK135</f>
      </c>
      <c r="W123" s="73">
        <f>SectionB!AL135</f>
      </c>
      <c r="X123" s="73">
        <f>SectionB!AM135</f>
      </c>
      <c r="Y123" s="73">
        <f>SectionB!AN135</f>
      </c>
      <c r="Z123" s="73">
        <f>SectionB!AO135</f>
      </c>
      <c r="AA123" s="194"/>
      <c r="AB123" s="73">
        <f t="shared" ref="AB123:AG123" si="594">IF(AO123=0, 0,  AI123/AO123)</f>
        <v>0</v>
      </c>
      <c r="AC123" s="73">
        <f t="shared" si="594"/>
        <v>0</v>
      </c>
      <c r="AD123" s="73">
        <f t="shared" si="594"/>
        <v>0</v>
      </c>
      <c r="AE123" s="73">
        <f t="shared" si="594"/>
        <v>0</v>
      </c>
      <c r="AF123" s="73">
        <f t="shared" si="594"/>
        <v>0</v>
      </c>
      <c r="AG123" s="73">
        <f t="shared" si="594"/>
        <v>0</v>
      </c>
      <c r="AH123" s="174"/>
      <c r="AI123" s="73">
        <f t="shared" ref="AI123:AN123" si="595">SUM(B123,O123,AV123,BB123)</f>
        <v>0</v>
      </c>
      <c r="AJ123" s="73">
        <f t="shared" si="595"/>
        <v>0</v>
      </c>
      <c r="AK123" s="73">
        <f t="shared" si="595"/>
        <v>0</v>
      </c>
      <c r="AL123" s="73">
        <f t="shared" si="595"/>
        <v>0</v>
      </c>
      <c r="AM123" s="73">
        <f t="shared" si="595"/>
        <v>0</v>
      </c>
      <c r="AN123" s="73">
        <f t="shared" si="595"/>
        <v>0</v>
      </c>
      <c r="AO123" s="73">
        <f t="shared" ref="AO123:AT123" si="596">SUM(H123,U123,AV$4,BB$4)</f>
        <v>0</v>
      </c>
      <c r="AP123" s="73">
        <f t="shared" si="596"/>
        <v>0</v>
      </c>
      <c r="AQ123" s="73">
        <f t="shared" si="596"/>
        <v>0</v>
      </c>
      <c r="AR123" s="73">
        <f t="shared" si="596"/>
        <v>0</v>
      </c>
      <c r="AS123" s="73">
        <f t="shared" si="596"/>
        <v>0</v>
      </c>
      <c r="AT123" s="73">
        <f t="shared" si="596"/>
        <v>0</v>
      </c>
      <c r="AU123" s="174"/>
      <c r="AV123" s="73">
        <f>CT!T150</f>
      </c>
      <c r="AW123" s="73">
        <f>CT!U150</f>
      </c>
      <c r="AX123" s="73">
        <f>CT!V150</f>
      </c>
      <c r="AY123" s="73">
        <f>CT!W150</f>
      </c>
      <c r="AZ123" s="73">
        <f>CT!X150</f>
      </c>
      <c r="BA123" s="73">
        <f>CT!Y150</f>
      </c>
      <c r="BB123" s="73">
        <f>Attn_Assign!U150</f>
      </c>
      <c r="BC123" s="73">
        <f>Attn_Assign!V150</f>
      </c>
      <c r="BD123" s="73">
        <f>Attn_Assign!W150</f>
      </c>
      <c r="BE123" s="73">
        <f>Attn_Assign!X150</f>
      </c>
      <c r="BF123" s="73">
        <f>Attn_Assign!Y150</f>
      </c>
      <c r="BG123" s="73">
        <f>Attn_Assign!Z150</f>
      </c>
      <c r="BH123" s="4"/>
      <c r="BI123" s="73">
        <f>Attn_Assign!B150</f>
      </c>
      <c r="BJ123" s="73">
        <f t="shared" si="5"/>
        <v>0</v>
      </c>
      <c r="BK123" s="73" t="str">
        <f t="shared" si="6"/>
        <v>F</v>
      </c>
      <c r="BL123" s="4"/>
      <c r="BM123" s="4"/>
      <c r="BN123" s="4"/>
      <c r="BO123" s="174"/>
      <c r="BP123" s="73">
        <f>SUM(AI123,LabActivity!AD150)</f>
        <v>0</v>
      </c>
      <c r="BQ123" s="73">
        <f>SUM(AJ123,LabActivity!AE150)</f>
        <v>0</v>
      </c>
      <c r="BR123" s="73">
        <f>SUM(AK123,LabActivity!AF150)</f>
        <v>0</v>
      </c>
      <c r="BS123" s="73">
        <f>SUM(AL123,LabActivity!AG150)</f>
        <v>0</v>
      </c>
      <c r="BT123" s="73">
        <f>SUM(AM123,LabActivity!AH150)</f>
        <v>0</v>
      </c>
      <c r="BU123" s="73">
        <f>SUM(AN123,LabActivity!AI150)</f>
        <v>0</v>
      </c>
      <c r="BV123" s="73">
        <f t="shared" ref="BV123:CA123" si="597">SUM(AO123,BV$4)</f>
        <v>0</v>
      </c>
      <c r="BW123" s="73">
        <f t="shared" si="597"/>
        <v>0</v>
      </c>
      <c r="BX123" s="73">
        <f t="shared" si="597"/>
        <v>0</v>
      </c>
      <c r="BY123" s="73">
        <f t="shared" si="597"/>
        <v>0</v>
      </c>
      <c r="BZ123" s="73">
        <f t="shared" si="597"/>
        <v>0</v>
      </c>
      <c r="CA123" s="73">
        <f t="shared" si="597"/>
        <v>0</v>
      </c>
      <c r="CB123" s="194"/>
      <c r="CC123" s="73">
        <f t="shared" ref="CC123:CH123" si="598">IFERROR( BP123/BV123,0)</f>
        <v>0</v>
      </c>
      <c r="CD123" s="73">
        <f t="shared" si="598"/>
        <v>0</v>
      </c>
      <c r="CE123" s="73">
        <f t="shared" si="598"/>
        <v>0</v>
      </c>
      <c r="CF123" s="73">
        <f t="shared" si="598"/>
        <v>0</v>
      </c>
      <c r="CG123" s="73">
        <f t="shared" si="598"/>
        <v>0</v>
      </c>
      <c r="CH123" s="73">
        <f t="shared" si="598"/>
        <v>0</v>
      </c>
    </row>
    <row r="124" ht="14.25" customHeight="1" spans="1:86" x14ac:dyDescent="0.25">
      <c r="A124" s="68">
        <f>IF(ISBLANK(CT!A151),"",CT!A151)</f>
      </c>
      <c r="B124" s="73">
        <f>SectionA!V136</f>
      </c>
      <c r="C124" s="73">
        <f>SectionA!W136</f>
      </c>
      <c r="D124" s="73">
        <f>SectionA!X136</f>
      </c>
      <c r="E124" s="73">
        <f>SectionA!Y136</f>
      </c>
      <c r="F124" s="73">
        <f>SectionA!Z136</f>
      </c>
      <c r="G124" s="73">
        <f>SectionA!AA136</f>
      </c>
      <c r="H124" s="73">
        <f>SectionA!AJ136</f>
      </c>
      <c r="I124" s="73">
        <f>SectionA!AK136</f>
      </c>
      <c r="J124" s="73">
        <f>SectionA!AL136</f>
      </c>
      <c r="K124" s="73">
        <f>SectionA!AM136</f>
      </c>
      <c r="L124" s="73">
        <f>SectionA!AN136</f>
      </c>
      <c r="M124" s="73">
        <f>SectionA!AO136</f>
      </c>
      <c r="N124" s="174"/>
      <c r="O124" s="73">
        <f>SectionB!V136</f>
      </c>
      <c r="P124" s="73">
        <f>SectionB!W136</f>
      </c>
      <c r="Q124" s="73">
        <f>SectionB!X136</f>
      </c>
      <c r="R124" s="73">
        <f>SectionB!Y136</f>
      </c>
      <c r="S124" s="73">
        <f>SectionB!Z136</f>
      </c>
      <c r="T124" s="73">
        <f>SectionB!AA136</f>
      </c>
      <c r="U124" s="73">
        <f>SectionB!AJ136</f>
      </c>
      <c r="V124" s="73">
        <f>SectionB!AK136</f>
      </c>
      <c r="W124" s="73">
        <f>SectionB!AL136</f>
      </c>
      <c r="X124" s="73">
        <f>SectionB!AM136</f>
      </c>
      <c r="Y124" s="73">
        <f>SectionB!AN136</f>
      </c>
      <c r="Z124" s="73">
        <f>SectionB!AO136</f>
      </c>
      <c r="AA124" s="194"/>
      <c r="AB124" s="73">
        <f t="shared" ref="AB124:AG124" si="599">IF(AO124=0, 0,  AI124/AO124)</f>
        <v>0</v>
      </c>
      <c r="AC124" s="73">
        <f t="shared" si="599"/>
        <v>0</v>
      </c>
      <c r="AD124" s="73">
        <f t="shared" si="599"/>
        <v>0</v>
      </c>
      <c r="AE124" s="73">
        <f t="shared" si="599"/>
        <v>0</v>
      </c>
      <c r="AF124" s="73">
        <f t="shared" si="599"/>
        <v>0</v>
      </c>
      <c r="AG124" s="73">
        <f t="shared" si="599"/>
        <v>0</v>
      </c>
      <c r="AH124" s="174"/>
      <c r="AI124" s="73">
        <f t="shared" ref="AI124:AN124" si="600">SUM(B124,O124,AV124,BB124)</f>
        <v>0</v>
      </c>
      <c r="AJ124" s="73">
        <f t="shared" si="600"/>
        <v>0</v>
      </c>
      <c r="AK124" s="73">
        <f t="shared" si="600"/>
        <v>0</v>
      </c>
      <c r="AL124" s="73">
        <f t="shared" si="600"/>
        <v>0</v>
      </c>
      <c r="AM124" s="73">
        <f t="shared" si="600"/>
        <v>0</v>
      </c>
      <c r="AN124" s="73">
        <f t="shared" si="600"/>
        <v>0</v>
      </c>
      <c r="AO124" s="73">
        <f t="shared" ref="AO124:AT124" si="601">SUM(H124,U124,AV$4,BB$4)</f>
        <v>0</v>
      </c>
      <c r="AP124" s="73">
        <f t="shared" si="601"/>
        <v>0</v>
      </c>
      <c r="AQ124" s="73">
        <f t="shared" si="601"/>
        <v>0</v>
      </c>
      <c r="AR124" s="73">
        <f t="shared" si="601"/>
        <v>0</v>
      </c>
      <c r="AS124" s="73">
        <f t="shared" si="601"/>
        <v>0</v>
      </c>
      <c r="AT124" s="73">
        <f t="shared" si="601"/>
        <v>0</v>
      </c>
      <c r="AU124" s="174"/>
      <c r="AV124" s="73">
        <f>CT!T151</f>
      </c>
      <c r="AW124" s="73">
        <f>CT!U151</f>
      </c>
      <c r="AX124" s="73">
        <f>CT!V151</f>
      </c>
      <c r="AY124" s="73">
        <f>CT!W151</f>
      </c>
      <c r="AZ124" s="73">
        <f>CT!X151</f>
      </c>
      <c r="BA124" s="73">
        <f>CT!Y151</f>
      </c>
      <c r="BB124" s="73">
        <f>Attn_Assign!U151</f>
      </c>
      <c r="BC124" s="73">
        <f>Attn_Assign!V151</f>
      </c>
      <c r="BD124" s="73">
        <f>Attn_Assign!W151</f>
      </c>
      <c r="BE124" s="73">
        <f>Attn_Assign!X151</f>
      </c>
      <c r="BF124" s="73">
        <f>Attn_Assign!Y151</f>
      </c>
      <c r="BG124" s="73">
        <f>Attn_Assign!Z151</f>
      </c>
      <c r="BH124" s="4"/>
      <c r="BI124" s="73">
        <f>Attn_Assign!B151</f>
      </c>
      <c r="BJ124" s="73">
        <f t="shared" si="5"/>
        <v>0</v>
      </c>
      <c r="BK124" s="73" t="str">
        <f t="shared" si="6"/>
        <v>F</v>
      </c>
      <c r="BL124" s="4"/>
      <c r="BM124" s="4"/>
      <c r="BN124" s="4"/>
      <c r="BO124" s="174"/>
      <c r="BP124" s="73">
        <f>SUM(AI124,LabActivity!AD151)</f>
        <v>0</v>
      </c>
      <c r="BQ124" s="73">
        <f>SUM(AJ124,LabActivity!AE151)</f>
        <v>0</v>
      </c>
      <c r="BR124" s="73">
        <f>SUM(AK124,LabActivity!AF151)</f>
        <v>0</v>
      </c>
      <c r="BS124" s="73">
        <f>SUM(AL124,LabActivity!AG151)</f>
        <v>0</v>
      </c>
      <c r="BT124" s="73">
        <f>SUM(AM124,LabActivity!AH151)</f>
        <v>0</v>
      </c>
      <c r="BU124" s="73">
        <f>SUM(AN124,LabActivity!AI151)</f>
        <v>0</v>
      </c>
      <c r="BV124" s="73">
        <f t="shared" ref="BV124:CA124" si="602">SUM(AO124,BV$4)</f>
        <v>0</v>
      </c>
      <c r="BW124" s="73">
        <f t="shared" si="602"/>
        <v>0</v>
      </c>
      <c r="BX124" s="73">
        <f t="shared" si="602"/>
        <v>0</v>
      </c>
      <c r="BY124" s="73">
        <f t="shared" si="602"/>
        <v>0</v>
      </c>
      <c r="BZ124" s="73">
        <f t="shared" si="602"/>
        <v>0</v>
      </c>
      <c r="CA124" s="73">
        <f t="shared" si="602"/>
        <v>0</v>
      </c>
      <c r="CB124" s="194"/>
      <c r="CC124" s="73">
        <f t="shared" ref="CC124:CH124" si="603">IFERROR( BP124/BV124,0)</f>
        <v>0</v>
      </c>
      <c r="CD124" s="73">
        <f t="shared" si="603"/>
        <v>0</v>
      </c>
      <c r="CE124" s="73">
        <f t="shared" si="603"/>
        <v>0</v>
      </c>
      <c r="CF124" s="73">
        <f t="shared" si="603"/>
        <v>0</v>
      </c>
      <c r="CG124" s="73">
        <f t="shared" si="603"/>
        <v>0</v>
      </c>
      <c r="CH124" s="73">
        <f t="shared" si="603"/>
        <v>0</v>
      </c>
    </row>
    <row r="125" ht="14.25" customHeight="1" spans="1:86" x14ac:dyDescent="0.25">
      <c r="A125" s="68">
        <f>IF(ISBLANK(CT!A152),"",CT!A152)</f>
      </c>
      <c r="B125" s="73">
        <f>SectionA!V137</f>
      </c>
      <c r="C125" s="73">
        <f>SectionA!W137</f>
      </c>
      <c r="D125" s="73">
        <f>SectionA!X137</f>
      </c>
      <c r="E125" s="73">
        <f>SectionA!Y137</f>
      </c>
      <c r="F125" s="73">
        <f>SectionA!Z137</f>
      </c>
      <c r="G125" s="73">
        <f>SectionA!AA137</f>
      </c>
      <c r="H125" s="73">
        <f>SectionA!AJ137</f>
      </c>
      <c r="I125" s="73">
        <f>SectionA!AK137</f>
      </c>
      <c r="J125" s="73">
        <f>SectionA!AL137</f>
      </c>
      <c r="K125" s="73">
        <f>SectionA!AM137</f>
      </c>
      <c r="L125" s="73">
        <f>SectionA!AN137</f>
      </c>
      <c r="M125" s="73">
        <f>SectionA!AO137</f>
      </c>
      <c r="N125" s="174"/>
      <c r="O125" s="73">
        <f>SectionB!V137</f>
      </c>
      <c r="P125" s="73">
        <f>SectionB!W137</f>
      </c>
      <c r="Q125" s="73">
        <f>SectionB!X137</f>
      </c>
      <c r="R125" s="73">
        <f>SectionB!Y137</f>
      </c>
      <c r="S125" s="73">
        <f>SectionB!Z137</f>
      </c>
      <c r="T125" s="73">
        <f>SectionB!AA137</f>
      </c>
      <c r="U125" s="73">
        <f>SectionB!AJ137</f>
      </c>
      <c r="V125" s="73">
        <f>SectionB!AK137</f>
      </c>
      <c r="W125" s="73">
        <f>SectionB!AL137</f>
      </c>
      <c r="X125" s="73">
        <f>SectionB!AM137</f>
      </c>
      <c r="Y125" s="73">
        <f>SectionB!AN137</f>
      </c>
      <c r="Z125" s="73">
        <f>SectionB!AO137</f>
      </c>
      <c r="AA125" s="194"/>
      <c r="AB125" s="73">
        <f t="shared" ref="AB125:AG125" si="604">IF(AO125=0, 0,  AI125/AO125)</f>
        <v>0</v>
      </c>
      <c r="AC125" s="73">
        <f t="shared" si="604"/>
        <v>0</v>
      </c>
      <c r="AD125" s="73">
        <f t="shared" si="604"/>
        <v>0</v>
      </c>
      <c r="AE125" s="73">
        <f t="shared" si="604"/>
        <v>0</v>
      </c>
      <c r="AF125" s="73">
        <f t="shared" si="604"/>
        <v>0</v>
      </c>
      <c r="AG125" s="73">
        <f t="shared" si="604"/>
        <v>0</v>
      </c>
      <c r="AH125" s="174"/>
      <c r="AI125" s="73">
        <f t="shared" ref="AI125:AN125" si="605">SUM(B125,O125,AV125,BB125)</f>
        <v>0</v>
      </c>
      <c r="AJ125" s="73">
        <f t="shared" si="605"/>
        <v>0</v>
      </c>
      <c r="AK125" s="73">
        <f t="shared" si="605"/>
        <v>0</v>
      </c>
      <c r="AL125" s="73">
        <f t="shared" si="605"/>
        <v>0</v>
      </c>
      <c r="AM125" s="73">
        <f t="shared" si="605"/>
        <v>0</v>
      </c>
      <c r="AN125" s="73">
        <f t="shared" si="605"/>
        <v>0</v>
      </c>
      <c r="AO125" s="73">
        <f t="shared" ref="AO125:AT125" si="606">SUM(H125,U125,AV$4,BB$4)</f>
        <v>0</v>
      </c>
      <c r="AP125" s="73">
        <f t="shared" si="606"/>
        <v>0</v>
      </c>
      <c r="AQ125" s="73">
        <f t="shared" si="606"/>
        <v>0</v>
      </c>
      <c r="AR125" s="73">
        <f t="shared" si="606"/>
        <v>0</v>
      </c>
      <c r="AS125" s="73">
        <f t="shared" si="606"/>
        <v>0</v>
      </c>
      <c r="AT125" s="73">
        <f t="shared" si="606"/>
        <v>0</v>
      </c>
      <c r="AU125" s="174"/>
      <c r="AV125" s="73">
        <f>CT!T152</f>
      </c>
      <c r="AW125" s="73">
        <f>CT!U152</f>
      </c>
      <c r="AX125" s="73">
        <f>CT!V152</f>
      </c>
      <c r="AY125" s="73">
        <f>CT!W152</f>
      </c>
      <c r="AZ125" s="73">
        <f>CT!X152</f>
      </c>
      <c r="BA125" s="73">
        <f>CT!Y152</f>
      </c>
      <c r="BB125" s="73">
        <f>Attn_Assign!U152</f>
      </c>
      <c r="BC125" s="73">
        <f>Attn_Assign!V152</f>
      </c>
      <c r="BD125" s="73">
        <f>Attn_Assign!W152</f>
      </c>
      <c r="BE125" s="73">
        <f>Attn_Assign!X152</f>
      </c>
      <c r="BF125" s="73">
        <f>Attn_Assign!Y152</f>
      </c>
      <c r="BG125" s="73">
        <f>Attn_Assign!Z152</f>
      </c>
      <c r="BH125" s="4"/>
      <c r="BI125" s="73">
        <f>Attn_Assign!B152</f>
      </c>
      <c r="BJ125" s="73">
        <f t="shared" si="5"/>
        <v>0</v>
      </c>
      <c r="BK125" s="73" t="str">
        <f t="shared" si="6"/>
        <v>F</v>
      </c>
      <c r="BL125" s="4"/>
      <c r="BM125" s="4"/>
      <c r="BN125" s="4"/>
      <c r="BO125" s="174"/>
      <c r="BP125" s="73">
        <f>SUM(AI125,LabActivity!AD152)</f>
        <v>0</v>
      </c>
      <c r="BQ125" s="73">
        <f>SUM(AJ125,LabActivity!AE152)</f>
        <v>0</v>
      </c>
      <c r="BR125" s="73">
        <f>SUM(AK125,LabActivity!AF152)</f>
        <v>0</v>
      </c>
      <c r="BS125" s="73">
        <f>SUM(AL125,LabActivity!AG152)</f>
        <v>0</v>
      </c>
      <c r="BT125" s="73">
        <f>SUM(AM125,LabActivity!AH152)</f>
        <v>0</v>
      </c>
      <c r="BU125" s="73">
        <f>SUM(AN125,LabActivity!AI152)</f>
        <v>0</v>
      </c>
      <c r="BV125" s="73">
        <f t="shared" ref="BV125:CA125" si="607">SUM(AO125,BV$4)</f>
        <v>0</v>
      </c>
      <c r="BW125" s="73">
        <f t="shared" si="607"/>
        <v>0</v>
      </c>
      <c r="BX125" s="73">
        <f t="shared" si="607"/>
        <v>0</v>
      </c>
      <c r="BY125" s="73">
        <f t="shared" si="607"/>
        <v>0</v>
      </c>
      <c r="BZ125" s="73">
        <f t="shared" si="607"/>
        <v>0</v>
      </c>
      <c r="CA125" s="73">
        <f t="shared" si="607"/>
        <v>0</v>
      </c>
      <c r="CB125" s="194"/>
      <c r="CC125" s="73">
        <f t="shared" ref="CC125:CH125" si="608">IFERROR( BP125/BV125,0)</f>
        <v>0</v>
      </c>
      <c r="CD125" s="73">
        <f t="shared" si="608"/>
        <v>0</v>
      </c>
      <c r="CE125" s="73">
        <f t="shared" si="608"/>
        <v>0</v>
      </c>
      <c r="CF125" s="73">
        <f t="shared" si="608"/>
        <v>0</v>
      </c>
      <c r="CG125" s="73">
        <f t="shared" si="608"/>
        <v>0</v>
      </c>
      <c r="CH125" s="73">
        <f t="shared" si="608"/>
        <v>0</v>
      </c>
    </row>
    <row r="126" ht="14.25" customHeight="1" spans="1:86" x14ac:dyDescent="0.25">
      <c r="A126" s="68">
        <f>IF(ISBLANK(CT!A153),"",CT!A153)</f>
      </c>
      <c r="B126" s="73">
        <f>SectionA!V138</f>
      </c>
      <c r="C126" s="73">
        <f>SectionA!W138</f>
      </c>
      <c r="D126" s="73">
        <f>SectionA!X138</f>
      </c>
      <c r="E126" s="73">
        <f>SectionA!Y138</f>
      </c>
      <c r="F126" s="73">
        <f>SectionA!Z138</f>
      </c>
      <c r="G126" s="73">
        <f>SectionA!AA138</f>
      </c>
      <c r="H126" s="73">
        <f>SectionA!AJ138</f>
      </c>
      <c r="I126" s="73">
        <f>SectionA!AK138</f>
      </c>
      <c r="J126" s="73">
        <f>SectionA!AL138</f>
      </c>
      <c r="K126" s="73">
        <f>SectionA!AM138</f>
      </c>
      <c r="L126" s="73">
        <f>SectionA!AN138</f>
      </c>
      <c r="M126" s="73">
        <f>SectionA!AO138</f>
      </c>
      <c r="N126" s="174"/>
      <c r="O126" s="73">
        <f>SectionB!V138</f>
      </c>
      <c r="P126" s="73">
        <f>SectionB!W138</f>
      </c>
      <c r="Q126" s="73">
        <f>SectionB!X138</f>
      </c>
      <c r="R126" s="73">
        <f>SectionB!Y138</f>
      </c>
      <c r="S126" s="73">
        <f>SectionB!Z138</f>
      </c>
      <c r="T126" s="73">
        <f>SectionB!AA138</f>
      </c>
      <c r="U126" s="73">
        <f>SectionB!AJ138</f>
      </c>
      <c r="V126" s="73">
        <f>SectionB!AK138</f>
      </c>
      <c r="W126" s="73">
        <f>SectionB!AL138</f>
      </c>
      <c r="X126" s="73">
        <f>SectionB!AM138</f>
      </c>
      <c r="Y126" s="73">
        <f>SectionB!AN138</f>
      </c>
      <c r="Z126" s="73">
        <f>SectionB!AO138</f>
      </c>
      <c r="AA126" s="194"/>
      <c r="AB126" s="73">
        <f t="shared" ref="AB126:AG126" si="609">IF(AO126=0, 0,  AI126/AO126)</f>
        <v>0</v>
      </c>
      <c r="AC126" s="73">
        <f t="shared" si="609"/>
        <v>0</v>
      </c>
      <c r="AD126" s="73">
        <f t="shared" si="609"/>
        <v>0</v>
      </c>
      <c r="AE126" s="73">
        <f t="shared" si="609"/>
        <v>0</v>
      </c>
      <c r="AF126" s="73">
        <f t="shared" si="609"/>
        <v>0</v>
      </c>
      <c r="AG126" s="73">
        <f t="shared" si="609"/>
        <v>0</v>
      </c>
      <c r="AH126" s="174"/>
      <c r="AI126" s="73">
        <f t="shared" ref="AI126:AN126" si="610">SUM(B126,O126,AV126,BB126)</f>
        <v>0</v>
      </c>
      <c r="AJ126" s="73">
        <f t="shared" si="610"/>
        <v>0</v>
      </c>
      <c r="AK126" s="73">
        <f t="shared" si="610"/>
        <v>0</v>
      </c>
      <c r="AL126" s="73">
        <f t="shared" si="610"/>
        <v>0</v>
      </c>
      <c r="AM126" s="73">
        <f t="shared" si="610"/>
        <v>0</v>
      </c>
      <c r="AN126" s="73">
        <f t="shared" si="610"/>
        <v>0</v>
      </c>
      <c r="AO126" s="73">
        <f t="shared" ref="AO126:AT126" si="611">SUM(H126,U126,AV$4,BB$4)</f>
        <v>0</v>
      </c>
      <c r="AP126" s="73">
        <f t="shared" si="611"/>
        <v>0</v>
      </c>
      <c r="AQ126" s="73">
        <f t="shared" si="611"/>
        <v>0</v>
      </c>
      <c r="AR126" s="73">
        <f t="shared" si="611"/>
        <v>0</v>
      </c>
      <c r="AS126" s="73">
        <f t="shared" si="611"/>
        <v>0</v>
      </c>
      <c r="AT126" s="73">
        <f t="shared" si="611"/>
        <v>0</v>
      </c>
      <c r="AU126" s="174"/>
      <c r="AV126" s="73">
        <f>CT!T153</f>
      </c>
      <c r="AW126" s="73">
        <f>CT!U153</f>
      </c>
      <c r="AX126" s="73">
        <f>CT!V153</f>
      </c>
      <c r="AY126" s="73">
        <f>CT!W153</f>
      </c>
      <c r="AZ126" s="73">
        <f>CT!X153</f>
      </c>
      <c r="BA126" s="73">
        <f>CT!Y153</f>
      </c>
      <c r="BB126" s="73">
        <f>Attn_Assign!U153</f>
      </c>
      <c r="BC126" s="73">
        <f>Attn_Assign!V153</f>
      </c>
      <c r="BD126" s="73">
        <f>Attn_Assign!W153</f>
      </c>
      <c r="BE126" s="73">
        <f>Attn_Assign!X153</f>
      </c>
      <c r="BF126" s="73">
        <f>Attn_Assign!Y153</f>
      </c>
      <c r="BG126" s="73">
        <f>Attn_Assign!Z153</f>
      </c>
      <c r="BH126" s="4"/>
      <c r="BI126" s="73">
        <f>Attn_Assign!B153</f>
      </c>
      <c r="BJ126" s="73">
        <f t="shared" si="5"/>
        <v>0</v>
      </c>
      <c r="BK126" s="73" t="str">
        <f t="shared" si="6"/>
        <v>F</v>
      </c>
      <c r="BL126" s="4"/>
      <c r="BM126" s="4"/>
      <c r="BN126" s="4"/>
      <c r="BO126" s="174"/>
      <c r="BP126" s="73">
        <f>SUM(AI126,LabActivity!AD153)</f>
        <v>0</v>
      </c>
      <c r="BQ126" s="73">
        <f>SUM(AJ126,LabActivity!AE153)</f>
        <v>0</v>
      </c>
      <c r="BR126" s="73">
        <f>SUM(AK126,LabActivity!AF153)</f>
        <v>0</v>
      </c>
      <c r="BS126" s="73">
        <f>SUM(AL126,LabActivity!AG153)</f>
        <v>0</v>
      </c>
      <c r="BT126" s="73">
        <f>SUM(AM126,LabActivity!AH153)</f>
        <v>0</v>
      </c>
      <c r="BU126" s="73">
        <f>SUM(AN126,LabActivity!AI153)</f>
        <v>0</v>
      </c>
      <c r="BV126" s="73">
        <f t="shared" ref="BV126:CA126" si="612">SUM(AO126,BV$4)</f>
        <v>0</v>
      </c>
      <c r="BW126" s="73">
        <f t="shared" si="612"/>
        <v>0</v>
      </c>
      <c r="BX126" s="73">
        <f t="shared" si="612"/>
        <v>0</v>
      </c>
      <c r="BY126" s="73">
        <f t="shared" si="612"/>
        <v>0</v>
      </c>
      <c r="BZ126" s="73">
        <f t="shared" si="612"/>
        <v>0</v>
      </c>
      <c r="CA126" s="73">
        <f t="shared" si="612"/>
        <v>0</v>
      </c>
      <c r="CB126" s="194"/>
      <c r="CC126" s="73">
        <f t="shared" ref="CC126:CH126" si="613">IFERROR( BP126/BV126,0)</f>
        <v>0</v>
      </c>
      <c r="CD126" s="73">
        <f t="shared" si="613"/>
        <v>0</v>
      </c>
      <c r="CE126" s="73">
        <f t="shared" si="613"/>
        <v>0</v>
      </c>
      <c r="CF126" s="73">
        <f t="shared" si="613"/>
        <v>0</v>
      </c>
      <c r="CG126" s="73">
        <f t="shared" si="613"/>
        <v>0</v>
      </c>
      <c r="CH126" s="73">
        <f t="shared" si="613"/>
        <v>0</v>
      </c>
    </row>
    <row r="127" ht="14.25" customHeight="1" spans="1:86" x14ac:dyDescent="0.25">
      <c r="A127" s="68">
        <f>IF(ISBLANK(CT!A154),"",CT!A154)</f>
      </c>
      <c r="B127" s="73">
        <f>SectionA!V139</f>
      </c>
      <c r="C127" s="73">
        <f>SectionA!W139</f>
      </c>
      <c r="D127" s="73">
        <f>SectionA!X139</f>
      </c>
      <c r="E127" s="73">
        <f>SectionA!Y139</f>
      </c>
      <c r="F127" s="73">
        <f>SectionA!Z139</f>
      </c>
      <c r="G127" s="73">
        <f>SectionA!AA139</f>
      </c>
      <c r="H127" s="73">
        <f>SectionA!AJ139</f>
      </c>
      <c r="I127" s="73">
        <f>SectionA!AK139</f>
      </c>
      <c r="J127" s="73">
        <f>SectionA!AL139</f>
      </c>
      <c r="K127" s="73">
        <f>SectionA!AM139</f>
      </c>
      <c r="L127" s="73">
        <f>SectionA!AN139</f>
      </c>
      <c r="M127" s="73">
        <f>SectionA!AO139</f>
      </c>
      <c r="N127" s="174"/>
      <c r="O127" s="73">
        <f>SectionB!V139</f>
      </c>
      <c r="P127" s="73">
        <f>SectionB!W139</f>
      </c>
      <c r="Q127" s="73">
        <f>SectionB!X139</f>
      </c>
      <c r="R127" s="73">
        <f>SectionB!Y139</f>
      </c>
      <c r="S127" s="73">
        <f>SectionB!Z139</f>
      </c>
      <c r="T127" s="73">
        <f>SectionB!AA139</f>
      </c>
      <c r="U127" s="73">
        <f>SectionB!AJ139</f>
      </c>
      <c r="V127" s="73">
        <f>SectionB!AK139</f>
      </c>
      <c r="W127" s="73">
        <f>SectionB!AL139</f>
      </c>
      <c r="X127" s="73">
        <f>SectionB!AM139</f>
      </c>
      <c r="Y127" s="73">
        <f>SectionB!AN139</f>
      </c>
      <c r="Z127" s="73">
        <f>SectionB!AO139</f>
      </c>
      <c r="AA127" s="194"/>
      <c r="AB127" s="73">
        <f t="shared" ref="AB127:AG127" si="614">IF(AO127=0, 0,  AI127/AO127)</f>
        <v>0</v>
      </c>
      <c r="AC127" s="73">
        <f t="shared" si="614"/>
        <v>0</v>
      </c>
      <c r="AD127" s="73">
        <f t="shared" si="614"/>
        <v>0</v>
      </c>
      <c r="AE127" s="73">
        <f t="shared" si="614"/>
        <v>0</v>
      </c>
      <c r="AF127" s="73">
        <f t="shared" si="614"/>
        <v>0</v>
      </c>
      <c r="AG127" s="73">
        <f t="shared" si="614"/>
        <v>0</v>
      </c>
      <c r="AH127" s="174"/>
      <c r="AI127" s="73">
        <f t="shared" ref="AI127:AN127" si="615">SUM(B127,O127,AV127,BB127)</f>
        <v>0</v>
      </c>
      <c r="AJ127" s="73">
        <f t="shared" si="615"/>
        <v>0</v>
      </c>
      <c r="AK127" s="73">
        <f t="shared" si="615"/>
        <v>0</v>
      </c>
      <c r="AL127" s="73">
        <f t="shared" si="615"/>
        <v>0</v>
      </c>
      <c r="AM127" s="73">
        <f t="shared" si="615"/>
        <v>0</v>
      </c>
      <c r="AN127" s="73">
        <f t="shared" si="615"/>
        <v>0</v>
      </c>
      <c r="AO127" s="73">
        <f t="shared" ref="AO127:AT127" si="616">SUM(H127,U127,AV$4,BB$4)</f>
        <v>0</v>
      </c>
      <c r="AP127" s="73">
        <f t="shared" si="616"/>
        <v>0</v>
      </c>
      <c r="AQ127" s="73">
        <f t="shared" si="616"/>
        <v>0</v>
      </c>
      <c r="AR127" s="73">
        <f t="shared" si="616"/>
        <v>0</v>
      </c>
      <c r="AS127" s="73">
        <f t="shared" si="616"/>
        <v>0</v>
      </c>
      <c r="AT127" s="73">
        <f t="shared" si="616"/>
        <v>0</v>
      </c>
      <c r="AU127" s="174"/>
      <c r="AV127" s="73">
        <f>CT!T154</f>
      </c>
      <c r="AW127" s="73">
        <f>CT!U154</f>
      </c>
      <c r="AX127" s="73">
        <f>CT!V154</f>
      </c>
      <c r="AY127" s="73">
        <f>CT!W154</f>
      </c>
      <c r="AZ127" s="73">
        <f>CT!X154</f>
      </c>
      <c r="BA127" s="73">
        <f>CT!Y154</f>
      </c>
      <c r="BB127" s="73">
        <f>Attn_Assign!U154</f>
      </c>
      <c r="BC127" s="73">
        <f>Attn_Assign!V154</f>
      </c>
      <c r="BD127" s="73">
        <f>Attn_Assign!W154</f>
      </c>
      <c r="BE127" s="73">
        <f>Attn_Assign!X154</f>
      </c>
      <c r="BF127" s="73">
        <f>Attn_Assign!Y154</f>
      </c>
      <c r="BG127" s="73">
        <f>Attn_Assign!Z154</f>
      </c>
      <c r="BH127" s="4"/>
      <c r="BI127" s="73">
        <f>Attn_Assign!B154</f>
      </c>
      <c r="BJ127" s="73">
        <f t="shared" si="5"/>
        <v>0</v>
      </c>
      <c r="BK127" s="73" t="str">
        <f t="shared" si="6"/>
        <v>F</v>
      </c>
      <c r="BL127" s="4"/>
      <c r="BM127" s="4"/>
      <c r="BN127" s="4"/>
      <c r="BO127" s="174"/>
      <c r="BP127" s="73">
        <f>SUM(AI127,LabActivity!AD154)</f>
        <v>0</v>
      </c>
      <c r="BQ127" s="73">
        <f>SUM(AJ127,LabActivity!AE154)</f>
        <v>0</v>
      </c>
      <c r="BR127" s="73">
        <f>SUM(AK127,LabActivity!AF154)</f>
        <v>0</v>
      </c>
      <c r="BS127" s="73">
        <f>SUM(AL127,LabActivity!AG154)</f>
        <v>0</v>
      </c>
      <c r="BT127" s="73">
        <f>SUM(AM127,LabActivity!AH154)</f>
        <v>0</v>
      </c>
      <c r="BU127" s="73">
        <f>SUM(AN127,LabActivity!AI154)</f>
        <v>0</v>
      </c>
      <c r="BV127" s="73">
        <f t="shared" ref="BV127:CA127" si="617">SUM(AO127,BV$4)</f>
        <v>0</v>
      </c>
      <c r="BW127" s="73">
        <f t="shared" si="617"/>
        <v>0</v>
      </c>
      <c r="BX127" s="73">
        <f t="shared" si="617"/>
        <v>0</v>
      </c>
      <c r="BY127" s="73">
        <f t="shared" si="617"/>
        <v>0</v>
      </c>
      <c r="BZ127" s="73">
        <f t="shared" si="617"/>
        <v>0</v>
      </c>
      <c r="CA127" s="73">
        <f t="shared" si="617"/>
        <v>0</v>
      </c>
      <c r="CB127" s="194"/>
      <c r="CC127" s="73">
        <f t="shared" ref="CC127:CH127" si="618">IFERROR( BP127/BV127,0)</f>
        <v>0</v>
      </c>
      <c r="CD127" s="73">
        <f t="shared" si="618"/>
        <v>0</v>
      </c>
      <c r="CE127" s="73">
        <f t="shared" si="618"/>
        <v>0</v>
      </c>
      <c r="CF127" s="73">
        <f t="shared" si="618"/>
        <v>0</v>
      </c>
      <c r="CG127" s="73">
        <f t="shared" si="618"/>
        <v>0</v>
      </c>
      <c r="CH127" s="73">
        <f t="shared" si="618"/>
        <v>0</v>
      </c>
    </row>
    <row r="128" ht="14.25" customHeight="1" spans="1:86" x14ac:dyDescent="0.25">
      <c r="A128" s="68">
        <f>IF(ISBLANK(CT!A155),"",CT!A155)</f>
      </c>
      <c r="B128" s="73">
        <f>SectionA!V140</f>
      </c>
      <c r="C128" s="73">
        <f>SectionA!W140</f>
      </c>
      <c r="D128" s="73">
        <f>SectionA!X140</f>
      </c>
      <c r="E128" s="73">
        <f>SectionA!Y140</f>
      </c>
      <c r="F128" s="73">
        <f>SectionA!Z140</f>
      </c>
      <c r="G128" s="73">
        <f>SectionA!AA140</f>
      </c>
      <c r="H128" s="73">
        <f>SectionA!AJ140</f>
      </c>
      <c r="I128" s="73">
        <f>SectionA!AK140</f>
      </c>
      <c r="J128" s="73">
        <f>SectionA!AL140</f>
      </c>
      <c r="K128" s="73">
        <f>SectionA!AM140</f>
      </c>
      <c r="L128" s="73">
        <f>SectionA!AN140</f>
      </c>
      <c r="M128" s="73">
        <f>SectionA!AO140</f>
      </c>
      <c r="N128" s="174"/>
      <c r="O128" s="73">
        <f>SectionB!V140</f>
      </c>
      <c r="P128" s="73">
        <f>SectionB!W140</f>
      </c>
      <c r="Q128" s="73">
        <f>SectionB!X140</f>
      </c>
      <c r="R128" s="73">
        <f>SectionB!Y140</f>
      </c>
      <c r="S128" s="73">
        <f>SectionB!Z140</f>
      </c>
      <c r="T128" s="73">
        <f>SectionB!AA140</f>
      </c>
      <c r="U128" s="73">
        <f>SectionB!AJ140</f>
      </c>
      <c r="V128" s="73">
        <f>SectionB!AK140</f>
      </c>
      <c r="W128" s="73">
        <f>SectionB!AL140</f>
      </c>
      <c r="X128" s="73">
        <f>SectionB!AM140</f>
      </c>
      <c r="Y128" s="73">
        <f>SectionB!AN140</f>
      </c>
      <c r="Z128" s="73">
        <f>SectionB!AO140</f>
      </c>
      <c r="AA128" s="194"/>
      <c r="AB128" s="73">
        <f t="shared" ref="AB128:AG128" si="619">IF(AO128=0, 0,  AI128/AO128)</f>
        <v>0</v>
      </c>
      <c r="AC128" s="73">
        <f t="shared" si="619"/>
        <v>0</v>
      </c>
      <c r="AD128" s="73">
        <f t="shared" si="619"/>
        <v>0</v>
      </c>
      <c r="AE128" s="73">
        <f t="shared" si="619"/>
        <v>0</v>
      </c>
      <c r="AF128" s="73">
        <f t="shared" si="619"/>
        <v>0</v>
      </c>
      <c r="AG128" s="73">
        <f t="shared" si="619"/>
        <v>0</v>
      </c>
      <c r="AH128" s="174"/>
      <c r="AI128" s="73">
        <f t="shared" ref="AI128:AN128" si="620">SUM(B128,O128,AV128,BB128)</f>
        <v>0</v>
      </c>
      <c r="AJ128" s="73">
        <f t="shared" si="620"/>
        <v>0</v>
      </c>
      <c r="AK128" s="73">
        <f t="shared" si="620"/>
        <v>0</v>
      </c>
      <c r="AL128" s="73">
        <f t="shared" si="620"/>
        <v>0</v>
      </c>
      <c r="AM128" s="73">
        <f t="shared" si="620"/>
        <v>0</v>
      </c>
      <c r="AN128" s="73">
        <f t="shared" si="620"/>
        <v>0</v>
      </c>
      <c r="AO128" s="73">
        <f t="shared" ref="AO128:AT128" si="621">SUM(H128,U128,AV$4,BB$4)</f>
        <v>0</v>
      </c>
      <c r="AP128" s="73">
        <f t="shared" si="621"/>
        <v>0</v>
      </c>
      <c r="AQ128" s="73">
        <f t="shared" si="621"/>
        <v>0</v>
      </c>
      <c r="AR128" s="73">
        <f t="shared" si="621"/>
        <v>0</v>
      </c>
      <c r="AS128" s="73">
        <f t="shared" si="621"/>
        <v>0</v>
      </c>
      <c r="AT128" s="73">
        <f t="shared" si="621"/>
        <v>0</v>
      </c>
      <c r="AU128" s="174"/>
      <c r="AV128" s="73">
        <f>CT!T155</f>
      </c>
      <c r="AW128" s="73">
        <f>CT!U155</f>
      </c>
      <c r="AX128" s="73">
        <f>CT!V155</f>
      </c>
      <c r="AY128" s="73">
        <f>CT!W155</f>
      </c>
      <c r="AZ128" s="73">
        <f>CT!X155</f>
      </c>
      <c r="BA128" s="73">
        <f>CT!Y155</f>
      </c>
      <c r="BB128" s="73">
        <f>Attn_Assign!U155</f>
      </c>
      <c r="BC128" s="73">
        <f>Attn_Assign!V155</f>
      </c>
      <c r="BD128" s="73">
        <f>Attn_Assign!W155</f>
      </c>
      <c r="BE128" s="73">
        <f>Attn_Assign!X155</f>
      </c>
      <c r="BF128" s="73">
        <f>Attn_Assign!Y155</f>
      </c>
      <c r="BG128" s="73">
        <f>Attn_Assign!Z155</f>
      </c>
      <c r="BH128" s="4"/>
      <c r="BI128" s="73">
        <f>Attn_Assign!B155</f>
      </c>
      <c r="BJ128" s="73">
        <f t="shared" si="5"/>
        <v>0</v>
      </c>
      <c r="BK128" s="73" t="str">
        <f t="shared" si="6"/>
        <v>F</v>
      </c>
      <c r="BL128" s="4"/>
      <c r="BM128" s="4"/>
      <c r="BN128" s="4"/>
      <c r="BO128" s="174"/>
      <c r="BP128" s="73">
        <f>SUM(AI128,LabActivity!AD155)</f>
        <v>0</v>
      </c>
      <c r="BQ128" s="73">
        <f>SUM(AJ128,LabActivity!AE155)</f>
        <v>0</v>
      </c>
      <c r="BR128" s="73">
        <f>SUM(AK128,LabActivity!AF155)</f>
        <v>0</v>
      </c>
      <c r="BS128" s="73">
        <f>SUM(AL128,LabActivity!AG155)</f>
        <v>0</v>
      </c>
      <c r="BT128" s="73">
        <f>SUM(AM128,LabActivity!AH155)</f>
        <v>0</v>
      </c>
      <c r="BU128" s="73">
        <f>SUM(AN128,LabActivity!AI155)</f>
        <v>0</v>
      </c>
      <c r="BV128" s="73">
        <f t="shared" ref="BV128:CA128" si="622">SUM(AO128,BV$4)</f>
        <v>0</v>
      </c>
      <c r="BW128" s="73">
        <f t="shared" si="622"/>
        <v>0</v>
      </c>
      <c r="BX128" s="73">
        <f t="shared" si="622"/>
        <v>0</v>
      </c>
      <c r="BY128" s="73">
        <f t="shared" si="622"/>
        <v>0</v>
      </c>
      <c r="BZ128" s="73">
        <f t="shared" si="622"/>
        <v>0</v>
      </c>
      <c r="CA128" s="73">
        <f t="shared" si="622"/>
        <v>0</v>
      </c>
      <c r="CB128" s="194"/>
      <c r="CC128" s="73">
        <f t="shared" ref="CC128:CH128" si="623">IFERROR( BP128/BV128,0)</f>
        <v>0</v>
      </c>
      <c r="CD128" s="73">
        <f t="shared" si="623"/>
        <v>0</v>
      </c>
      <c r="CE128" s="73">
        <f t="shared" si="623"/>
        <v>0</v>
      </c>
      <c r="CF128" s="73">
        <f t="shared" si="623"/>
        <v>0</v>
      </c>
      <c r="CG128" s="73">
        <f t="shared" si="623"/>
        <v>0</v>
      </c>
      <c r="CH128" s="73">
        <f t="shared" si="623"/>
        <v>0</v>
      </c>
    </row>
    <row r="129" ht="14.25" customHeight="1" spans="1:86" x14ac:dyDescent="0.25">
      <c r="A129" s="195">
        <f>IF(ISBLANK(CT!A156),"",CT!A156)</f>
      </c>
      <c r="B129" s="61">
        <f>SectionA!V141</f>
      </c>
      <c r="C129" s="61">
        <f>SectionA!W141</f>
      </c>
      <c r="D129" s="61">
        <f>SectionA!X141</f>
      </c>
      <c r="E129" s="61">
        <f>SectionA!Y141</f>
      </c>
      <c r="F129" s="61">
        <f>SectionA!Z141</f>
      </c>
      <c r="G129" s="73">
        <f>SectionA!AA141</f>
      </c>
      <c r="H129" s="61">
        <f>SectionA!AJ141</f>
      </c>
      <c r="I129" s="61">
        <f>SectionA!AK141</f>
      </c>
      <c r="J129" s="61">
        <f>SectionA!AL141</f>
      </c>
      <c r="K129" s="61">
        <f>SectionA!AM141</f>
      </c>
      <c r="L129" s="61">
        <f>SectionA!AN141</f>
      </c>
      <c r="M129" s="73">
        <f>SectionA!AO141</f>
      </c>
      <c r="N129" s="196"/>
      <c r="O129" s="73">
        <f>SectionB!V141</f>
      </c>
      <c r="P129" s="73">
        <f>SectionB!W141</f>
      </c>
      <c r="Q129" s="73">
        <f>SectionB!X141</f>
      </c>
      <c r="R129" s="73">
        <f>SectionB!Y141</f>
      </c>
      <c r="S129" s="73">
        <f>SectionB!Z141</f>
      </c>
      <c r="T129" s="73">
        <f>SectionB!AA141</f>
      </c>
      <c r="U129" s="73">
        <f>SectionB!AJ141</f>
      </c>
      <c r="V129" s="73">
        <f>SectionB!AK141</f>
      </c>
      <c r="W129" s="73">
        <f>SectionB!AL141</f>
      </c>
      <c r="X129" s="73">
        <f>SectionB!AM141</f>
      </c>
      <c r="Y129" s="73">
        <f>SectionB!AN141</f>
      </c>
      <c r="Z129" s="73">
        <f>SectionB!AO141</f>
      </c>
      <c r="AA129" s="194"/>
      <c r="AB129" s="61">
        <f t="shared" ref="AB129:AG129" si="624">IF(AO129=0, 0,  AI129/AO129)</f>
        <v>0</v>
      </c>
      <c r="AC129" s="61">
        <f t="shared" si="624"/>
        <v>0</v>
      </c>
      <c r="AD129" s="61">
        <f t="shared" si="624"/>
        <v>0</v>
      </c>
      <c r="AE129" s="61">
        <f t="shared" si="624"/>
        <v>0</v>
      </c>
      <c r="AF129" s="61">
        <f t="shared" si="624"/>
        <v>0</v>
      </c>
      <c r="AG129" s="73">
        <f t="shared" si="624"/>
        <v>0</v>
      </c>
      <c r="AH129" s="196"/>
      <c r="AI129" s="61">
        <f t="shared" ref="AI129:AN129" si="625">SUM(B129,O129,AV129,BB129)</f>
        <v>0</v>
      </c>
      <c r="AJ129" s="73">
        <f t="shared" si="625"/>
        <v>0</v>
      </c>
      <c r="AK129" s="73">
        <f t="shared" si="625"/>
        <v>0</v>
      </c>
      <c r="AL129" s="73">
        <f t="shared" si="625"/>
        <v>0</v>
      </c>
      <c r="AM129" s="73">
        <f t="shared" si="625"/>
        <v>0</v>
      </c>
      <c r="AN129" s="73">
        <f t="shared" si="625"/>
        <v>0</v>
      </c>
      <c r="AO129" s="73">
        <f t="shared" ref="AO129:AT129" si="626">SUM(H129,U129,AV$4,BB$4)</f>
        <v>0</v>
      </c>
      <c r="AP129" s="73">
        <f t="shared" si="626"/>
        <v>0</v>
      </c>
      <c r="AQ129" s="73">
        <f t="shared" si="626"/>
        <v>0</v>
      </c>
      <c r="AR129" s="73">
        <f t="shared" si="626"/>
        <v>0</v>
      </c>
      <c r="AS129" s="73">
        <f t="shared" si="626"/>
        <v>0</v>
      </c>
      <c r="AT129" s="73">
        <f t="shared" si="626"/>
        <v>0</v>
      </c>
      <c r="AU129" s="174"/>
      <c r="AV129" s="73">
        <f>CT!T156</f>
      </c>
      <c r="AW129" s="73">
        <f>CT!U156</f>
      </c>
      <c r="AX129" s="73">
        <f>CT!V156</f>
      </c>
      <c r="AY129" s="73">
        <f>CT!W156</f>
      </c>
      <c r="AZ129" s="73">
        <f>CT!X156</f>
      </c>
      <c r="BA129" s="73">
        <f>CT!Y156</f>
      </c>
      <c r="BB129" s="73">
        <f>Attn_Assign!U156</f>
      </c>
      <c r="BC129" s="73">
        <f>Attn_Assign!V156</f>
      </c>
      <c r="BD129" s="73">
        <f>Attn_Assign!W156</f>
      </c>
      <c r="BE129" s="73">
        <f>Attn_Assign!X156</f>
      </c>
      <c r="BF129" s="73">
        <f>Attn_Assign!Y156</f>
      </c>
      <c r="BG129" s="73">
        <f>Attn_Assign!Z156</f>
      </c>
      <c r="BH129" s="4"/>
      <c r="BI129" s="73">
        <f>Attn_Assign!B156</f>
      </c>
      <c r="BJ129" s="73">
        <f t="shared" si="5"/>
        <v>0</v>
      </c>
      <c r="BK129" s="73" t="str">
        <f t="shared" si="6"/>
        <v>F</v>
      </c>
      <c r="BL129" s="4"/>
      <c r="BM129" s="4"/>
      <c r="BN129" s="4"/>
      <c r="BO129" s="196"/>
      <c r="BP129" s="73">
        <f>SUM(AI129,LabActivity!AK156)</f>
        <v>0</v>
      </c>
      <c r="BQ129" s="73">
        <f>SUM(AJ129,LabActivity!AL156)</f>
        <v>0</v>
      </c>
      <c r="BR129" s="73">
        <f>SUM(AK129,LabActivity!AM156)</f>
        <v>0</v>
      </c>
      <c r="BS129" s="73">
        <f>SUM(AL129,LabActivity!AN156)</f>
        <v>0</v>
      </c>
      <c r="BT129" s="73">
        <f>SUM(AM129,LabActivity!AO156)</f>
        <v>0</v>
      </c>
      <c r="BU129" s="73"/>
      <c r="BV129" s="73">
        <f t="shared" ref="BV129:BZ129" si="627">SUM(AO129,BV$4)</f>
        <v>0</v>
      </c>
      <c r="BW129" s="73">
        <f t="shared" si="627"/>
        <v>0</v>
      </c>
      <c r="BX129" s="73">
        <f t="shared" si="627"/>
        <v>0</v>
      </c>
      <c r="BY129" s="73">
        <f t="shared" si="627"/>
        <v>0</v>
      </c>
      <c r="BZ129" s="73">
        <f t="shared" si="627"/>
        <v>0</v>
      </c>
      <c r="CA129" s="95"/>
      <c r="CB129" s="194"/>
      <c r="CC129" s="73">
        <f t="shared" ref="CC129:CH129" si="628">IFERROR( BP129/BV129,0)</f>
        <v>0</v>
      </c>
      <c r="CD129" s="73">
        <f t="shared" si="628"/>
        <v>0</v>
      </c>
      <c r="CE129" s="73">
        <f t="shared" si="628"/>
        <v>0</v>
      </c>
      <c r="CF129" s="73">
        <f t="shared" si="628"/>
        <v>0</v>
      </c>
      <c r="CG129" s="73">
        <f t="shared" si="628"/>
        <v>0</v>
      </c>
      <c r="CH129" s="73">
        <f t="shared" si="628"/>
        <v>0</v>
      </c>
    </row>
    <row r="130" ht="14.25" customHeight="1" spans="1:86" x14ac:dyDescent="0.2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</row>
    <row r="131" ht="14.25" customHeight="1" spans="1:8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19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</row>
    <row r="132" ht="14.25" customHeight="1" spans="1:8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19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</row>
    <row r="133" ht="14.25" customHeight="1" spans="1:8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19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</row>
    <row r="134" ht="14.25" customHeight="1" spans="1:8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19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194"/>
      <c r="AB134" s="4"/>
      <c r="AC134" s="4"/>
      <c r="AD134" s="4"/>
      <c r="AE134" s="4"/>
      <c r="AF134" s="4"/>
      <c r="AG134" s="4"/>
      <c r="AH134" s="19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19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19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194"/>
      <c r="CC134" s="4"/>
      <c r="CD134" s="4"/>
      <c r="CE134" s="4"/>
      <c r="CF134" s="4"/>
      <c r="CG134" s="4"/>
      <c r="CH134" s="4"/>
    </row>
    <row r="135" ht="14.25" customHeight="1" spans="1:8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19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94"/>
      <c r="AB135" s="4"/>
      <c r="AC135" s="4"/>
      <c r="AD135" s="4"/>
      <c r="AE135" s="4"/>
      <c r="AF135" s="4"/>
      <c r="AG135" s="4"/>
      <c r="AH135" s="19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19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19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194"/>
      <c r="CC135" s="4"/>
      <c r="CD135" s="4"/>
      <c r="CE135" s="4"/>
      <c r="CF135" s="4"/>
      <c r="CG135" s="4"/>
      <c r="CH135" s="4"/>
    </row>
    <row r="136" ht="14.25" customHeight="1" spans="1:8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19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94"/>
      <c r="AB136" s="4"/>
      <c r="AC136" s="4"/>
      <c r="AD136" s="4"/>
      <c r="AE136" s="4"/>
      <c r="AF136" s="4"/>
      <c r="AG136" s="4"/>
      <c r="AH136" s="19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19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19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194"/>
      <c r="CC136" s="4"/>
      <c r="CD136" s="4"/>
      <c r="CE136" s="4"/>
      <c r="CF136" s="4"/>
      <c r="CG136" s="4"/>
      <c r="CH136" s="4"/>
    </row>
    <row r="137" ht="14.25" customHeight="1" spans="1:8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19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94"/>
      <c r="AB137" s="4"/>
      <c r="AC137" s="4"/>
      <c r="AD137" s="4"/>
      <c r="AE137" s="4"/>
      <c r="AF137" s="4"/>
      <c r="AG137" s="4"/>
      <c r="AH137" s="19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19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19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194"/>
      <c r="CC137" s="4"/>
      <c r="CD137" s="4"/>
      <c r="CE137" s="4"/>
      <c r="CF137" s="4"/>
      <c r="CG137" s="4"/>
      <c r="CH137" s="4"/>
    </row>
    <row r="138" ht="14.25" customHeight="1" spans="1:8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19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94"/>
      <c r="AB138" s="4"/>
      <c r="AC138" s="4"/>
      <c r="AD138" s="4"/>
      <c r="AE138" s="4"/>
      <c r="AF138" s="4"/>
      <c r="AG138" s="4"/>
      <c r="AH138" s="19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19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19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194"/>
      <c r="CC138" s="4"/>
      <c r="CD138" s="4"/>
      <c r="CE138" s="4"/>
      <c r="CF138" s="4"/>
      <c r="CG138" s="4"/>
      <c r="CH138" s="4"/>
    </row>
    <row r="139" ht="14.25" customHeight="1" spans="1:8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19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94"/>
      <c r="AB139" s="4"/>
      <c r="AC139" s="4"/>
      <c r="AD139" s="4"/>
      <c r="AE139" s="4"/>
      <c r="AF139" s="4"/>
      <c r="AG139" s="4"/>
      <c r="AH139" s="19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19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19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194"/>
      <c r="CC139" s="4"/>
      <c r="CD139" s="4"/>
      <c r="CE139" s="4"/>
      <c r="CF139" s="4"/>
      <c r="CG139" s="4"/>
      <c r="CH139" s="4"/>
    </row>
    <row r="140" ht="14.25" customHeight="1" spans="1:8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19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94"/>
      <c r="AB140" s="4"/>
      <c r="AC140" s="4"/>
      <c r="AD140" s="4"/>
      <c r="AE140" s="4"/>
      <c r="AF140" s="4"/>
      <c r="AG140" s="4"/>
      <c r="AH140" s="19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19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19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194"/>
      <c r="CC140" s="4"/>
      <c r="CD140" s="4"/>
      <c r="CE140" s="4"/>
      <c r="CF140" s="4"/>
      <c r="CG140" s="4"/>
      <c r="CH140" s="4"/>
    </row>
    <row r="141" ht="14.25" customHeight="1" spans="1:8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9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94"/>
      <c r="AB141" s="4"/>
      <c r="AC141" s="4"/>
      <c r="AD141" s="4"/>
      <c r="AE141" s="4"/>
      <c r="AF141" s="4"/>
      <c r="AG141" s="4"/>
      <c r="AH141" s="19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19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19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194"/>
      <c r="CC141" s="4"/>
      <c r="CD141" s="4"/>
      <c r="CE141" s="4"/>
      <c r="CF141" s="4"/>
      <c r="CG141" s="4"/>
      <c r="CH141" s="4"/>
    </row>
    <row r="142" ht="14.25" customHeight="1" spans="1:8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9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94"/>
      <c r="AB142" s="4"/>
      <c r="AC142" s="4"/>
      <c r="AD142" s="4"/>
      <c r="AE142" s="4"/>
      <c r="AF142" s="4"/>
      <c r="AG142" s="4"/>
      <c r="AH142" s="19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19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19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194"/>
      <c r="CC142" s="4"/>
      <c r="CD142" s="4"/>
      <c r="CE142" s="4"/>
      <c r="CF142" s="4"/>
      <c r="CG142" s="4"/>
      <c r="CH142" s="4"/>
    </row>
    <row r="143" ht="14.25" customHeight="1" spans="1:8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9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94"/>
      <c r="AB143" s="4"/>
      <c r="AC143" s="4"/>
      <c r="AD143" s="4"/>
      <c r="AE143" s="4"/>
      <c r="AF143" s="4"/>
      <c r="AG143" s="4"/>
      <c r="AH143" s="19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19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19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194"/>
      <c r="CC143" s="4"/>
      <c r="CD143" s="4"/>
      <c r="CE143" s="4"/>
      <c r="CF143" s="4"/>
      <c r="CG143" s="4"/>
      <c r="CH143" s="4"/>
    </row>
    <row r="144" ht="14.25" customHeight="1" spans="1:8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9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94"/>
      <c r="AB144" s="4"/>
      <c r="AC144" s="4"/>
      <c r="AD144" s="4"/>
      <c r="AE144" s="4"/>
      <c r="AF144" s="4"/>
      <c r="AG144" s="4"/>
      <c r="AH144" s="19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19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19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194"/>
      <c r="CC144" s="4"/>
      <c r="CD144" s="4"/>
      <c r="CE144" s="4"/>
      <c r="CF144" s="4"/>
      <c r="CG144" s="4"/>
      <c r="CH144" s="4"/>
    </row>
    <row r="145" ht="14.25" customHeight="1" spans="1:8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9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94"/>
      <c r="AB145" s="4"/>
      <c r="AC145" s="4"/>
      <c r="AD145" s="4"/>
      <c r="AE145" s="4"/>
      <c r="AF145" s="4"/>
      <c r="AG145" s="4"/>
      <c r="AH145" s="19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19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19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194"/>
      <c r="CC145" s="4"/>
      <c r="CD145" s="4"/>
      <c r="CE145" s="4"/>
      <c r="CF145" s="4"/>
      <c r="CG145" s="4"/>
      <c r="CH145" s="4"/>
    </row>
    <row r="146" ht="14.25" customHeight="1" spans="1:8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9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94"/>
      <c r="AB146" s="4"/>
      <c r="AC146" s="4"/>
      <c r="AD146" s="4"/>
      <c r="AE146" s="4"/>
      <c r="AF146" s="4"/>
      <c r="AG146" s="4"/>
      <c r="AH146" s="19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19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19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194"/>
      <c r="CC146" s="4"/>
      <c r="CD146" s="4"/>
      <c r="CE146" s="4"/>
      <c r="CF146" s="4"/>
      <c r="CG146" s="4"/>
      <c r="CH146" s="4"/>
    </row>
    <row r="147" ht="14.25" customHeight="1" spans="1:8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9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94"/>
      <c r="AB147" s="4"/>
      <c r="AC147" s="4"/>
      <c r="AD147" s="4"/>
      <c r="AE147" s="4"/>
      <c r="AF147" s="4"/>
      <c r="AG147" s="4"/>
      <c r="AH147" s="19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19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19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194"/>
      <c r="CC147" s="4"/>
      <c r="CD147" s="4"/>
      <c r="CE147" s="4"/>
      <c r="CF147" s="4"/>
      <c r="CG147" s="4"/>
      <c r="CH147" s="4"/>
    </row>
    <row r="148" ht="14.25" customHeight="1" spans="1:8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19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94"/>
      <c r="AB148" s="4"/>
      <c r="AC148" s="4"/>
      <c r="AD148" s="4"/>
      <c r="AE148" s="4"/>
      <c r="AF148" s="4"/>
      <c r="AG148" s="4"/>
      <c r="AH148" s="19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19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19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194"/>
      <c r="CC148" s="4"/>
      <c r="CD148" s="4"/>
      <c r="CE148" s="4"/>
      <c r="CF148" s="4"/>
      <c r="CG148" s="4"/>
      <c r="CH148" s="4"/>
    </row>
    <row r="149" ht="14.25" customHeight="1" spans="1:8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9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94"/>
      <c r="AB149" s="4"/>
      <c r="AC149" s="4"/>
      <c r="AD149" s="4"/>
      <c r="AE149" s="4"/>
      <c r="AF149" s="4"/>
      <c r="AG149" s="4"/>
      <c r="AH149" s="19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19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19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194"/>
      <c r="CC149" s="4"/>
      <c r="CD149" s="4"/>
      <c r="CE149" s="4"/>
      <c r="CF149" s="4"/>
      <c r="CG149" s="4"/>
      <c r="CH149" s="4"/>
    </row>
    <row r="150" ht="14.25" customHeight="1" spans="1:8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9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94"/>
      <c r="AB150" s="4"/>
      <c r="AC150" s="4"/>
      <c r="AD150" s="4"/>
      <c r="AE150" s="4"/>
      <c r="AF150" s="4"/>
      <c r="AG150" s="4"/>
      <c r="AH150" s="19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19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19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194"/>
      <c r="CC150" s="4"/>
      <c r="CD150" s="4"/>
      <c r="CE150" s="4"/>
      <c r="CF150" s="4"/>
      <c r="CG150" s="4"/>
      <c r="CH150" s="4"/>
    </row>
    <row r="151" ht="14.25" customHeight="1" spans="1:8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9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94"/>
      <c r="AB151" s="4"/>
      <c r="AC151" s="4"/>
      <c r="AD151" s="4"/>
      <c r="AE151" s="4"/>
      <c r="AF151" s="4"/>
      <c r="AG151" s="4"/>
      <c r="AH151" s="19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19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19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194"/>
      <c r="CC151" s="4"/>
      <c r="CD151" s="4"/>
      <c r="CE151" s="4"/>
      <c r="CF151" s="4"/>
      <c r="CG151" s="4"/>
      <c r="CH151" s="4"/>
    </row>
    <row r="152" ht="14.25" customHeight="1" spans="1:8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9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94"/>
      <c r="AB152" s="4"/>
      <c r="AC152" s="4"/>
      <c r="AD152" s="4"/>
      <c r="AE152" s="4"/>
      <c r="AF152" s="4"/>
      <c r="AG152" s="4"/>
      <c r="AH152" s="19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19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19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194"/>
      <c r="CC152" s="4"/>
      <c r="CD152" s="4"/>
      <c r="CE152" s="4"/>
      <c r="CF152" s="4"/>
      <c r="CG152" s="4"/>
      <c r="CH152" s="4"/>
    </row>
    <row r="153" ht="14.25" customHeight="1" spans="1:8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9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94"/>
      <c r="AB153" s="4"/>
      <c r="AC153" s="4"/>
      <c r="AD153" s="4"/>
      <c r="AE153" s="4"/>
      <c r="AF153" s="4"/>
      <c r="AG153" s="4"/>
      <c r="AH153" s="19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19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19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194"/>
      <c r="CC153" s="4"/>
      <c r="CD153" s="4"/>
      <c r="CE153" s="4"/>
      <c r="CF153" s="4"/>
      <c r="CG153" s="4"/>
      <c r="CH153" s="4"/>
    </row>
    <row r="154" ht="14.25" customHeight="1" spans="1:8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9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94"/>
      <c r="AB154" s="4"/>
      <c r="AC154" s="4"/>
      <c r="AD154" s="4"/>
      <c r="AE154" s="4"/>
      <c r="AF154" s="4"/>
      <c r="AG154" s="4"/>
      <c r="AH154" s="19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19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19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194"/>
      <c r="CC154" s="4"/>
      <c r="CD154" s="4"/>
      <c r="CE154" s="4"/>
      <c r="CF154" s="4"/>
      <c r="CG154" s="4"/>
      <c r="CH154" s="4"/>
    </row>
    <row r="155" ht="14.25" customHeight="1" spans="1:8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19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94"/>
      <c r="AB155" s="4"/>
      <c r="AC155" s="4"/>
      <c r="AD155" s="4"/>
      <c r="AE155" s="4"/>
      <c r="AF155" s="4"/>
      <c r="AG155" s="4"/>
      <c r="AH155" s="19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19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19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194"/>
      <c r="CC155" s="4"/>
      <c r="CD155" s="4"/>
      <c r="CE155" s="4"/>
      <c r="CF155" s="4"/>
      <c r="CG155" s="4"/>
      <c r="CH155" s="4"/>
    </row>
    <row r="156" ht="14.25" customHeight="1" spans="1:8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9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94"/>
      <c r="AB156" s="4"/>
      <c r="AC156" s="4"/>
      <c r="AD156" s="4"/>
      <c r="AE156" s="4"/>
      <c r="AF156" s="4"/>
      <c r="AG156" s="4"/>
      <c r="AH156" s="19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19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19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194"/>
      <c r="CC156" s="4"/>
      <c r="CD156" s="4"/>
      <c r="CE156" s="4"/>
      <c r="CF156" s="4"/>
      <c r="CG156" s="4"/>
      <c r="CH156" s="4"/>
    </row>
    <row r="157" ht="14.25" customHeight="1" spans="1:8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9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94"/>
      <c r="AB157" s="4"/>
      <c r="AC157" s="4"/>
      <c r="AD157" s="4"/>
      <c r="AE157" s="4"/>
      <c r="AF157" s="4"/>
      <c r="AG157" s="4"/>
      <c r="AH157" s="19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19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19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194"/>
      <c r="CC157" s="4"/>
      <c r="CD157" s="4"/>
      <c r="CE157" s="4"/>
      <c r="CF157" s="4"/>
      <c r="CG157" s="4"/>
      <c r="CH157" s="4"/>
    </row>
    <row r="158" ht="14.25" customHeight="1" spans="1:8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9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94"/>
      <c r="AB158" s="4"/>
      <c r="AC158" s="4"/>
      <c r="AD158" s="4"/>
      <c r="AE158" s="4"/>
      <c r="AF158" s="4"/>
      <c r="AG158" s="4"/>
      <c r="AH158" s="19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19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19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194"/>
      <c r="CC158" s="4"/>
      <c r="CD158" s="4"/>
      <c r="CE158" s="4"/>
      <c r="CF158" s="4"/>
      <c r="CG158" s="4"/>
      <c r="CH158" s="4"/>
    </row>
    <row r="159" ht="14.25" customHeight="1" spans="1:8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9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94"/>
      <c r="AB159" s="4"/>
      <c r="AC159" s="4"/>
      <c r="AD159" s="4"/>
      <c r="AE159" s="4"/>
      <c r="AF159" s="4"/>
      <c r="AG159" s="4"/>
      <c r="AH159" s="19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19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19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194"/>
      <c r="CC159" s="4"/>
      <c r="CD159" s="4"/>
      <c r="CE159" s="4"/>
      <c r="CF159" s="4"/>
      <c r="CG159" s="4"/>
      <c r="CH159" s="4"/>
    </row>
    <row r="160" ht="14.25" customHeight="1" spans="1:8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9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194"/>
      <c r="AB160" s="4"/>
      <c r="AC160" s="4"/>
      <c r="AD160" s="4"/>
      <c r="AE160" s="4"/>
      <c r="AF160" s="4"/>
      <c r="AG160" s="4"/>
      <c r="AH160" s="19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19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19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194"/>
      <c r="CC160" s="4"/>
      <c r="CD160" s="4"/>
      <c r="CE160" s="4"/>
      <c r="CF160" s="4"/>
      <c r="CG160" s="4"/>
      <c r="CH160" s="4"/>
    </row>
    <row r="161" ht="14.25" customHeight="1" spans="1:8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19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194"/>
      <c r="AB161" s="4"/>
      <c r="AC161" s="4"/>
      <c r="AD161" s="4"/>
      <c r="AE161" s="4"/>
      <c r="AF161" s="4"/>
      <c r="AG161" s="4"/>
      <c r="AH161" s="19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19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19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194"/>
      <c r="CC161" s="4"/>
      <c r="CD161" s="4"/>
      <c r="CE161" s="4"/>
      <c r="CF161" s="4"/>
      <c r="CG161" s="4"/>
      <c r="CH161" s="4"/>
    </row>
    <row r="162" ht="14.25" customHeight="1" spans="1:8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19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194"/>
      <c r="AB162" s="4"/>
      <c r="AC162" s="4"/>
      <c r="AD162" s="4"/>
      <c r="AE162" s="4"/>
      <c r="AF162" s="4"/>
      <c r="AG162" s="4"/>
      <c r="AH162" s="19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19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19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194"/>
      <c r="CC162" s="4"/>
      <c r="CD162" s="4"/>
      <c r="CE162" s="4"/>
      <c r="CF162" s="4"/>
      <c r="CG162" s="4"/>
      <c r="CH162" s="4"/>
    </row>
    <row r="163" ht="14.25" customHeight="1" spans="1:8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19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194"/>
      <c r="AB163" s="4"/>
      <c r="AC163" s="4"/>
      <c r="AD163" s="4"/>
      <c r="AE163" s="4"/>
      <c r="AF163" s="4"/>
      <c r="AG163" s="4"/>
      <c r="AH163" s="19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19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19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194"/>
      <c r="CC163" s="4"/>
      <c r="CD163" s="4"/>
      <c r="CE163" s="4"/>
      <c r="CF163" s="4"/>
      <c r="CG163" s="4"/>
      <c r="CH163" s="4"/>
    </row>
    <row r="164" ht="14.25" customHeight="1" spans="1:8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9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194"/>
      <c r="AB164" s="4"/>
      <c r="AC164" s="4"/>
      <c r="AD164" s="4"/>
      <c r="AE164" s="4"/>
      <c r="AF164" s="4"/>
      <c r="AG164" s="4"/>
      <c r="AH164" s="19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19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19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194"/>
      <c r="CC164" s="4"/>
      <c r="CD164" s="4"/>
      <c r="CE164" s="4"/>
      <c r="CF164" s="4"/>
      <c r="CG164" s="4"/>
      <c r="CH164" s="4"/>
    </row>
    <row r="165" ht="14.25" customHeight="1" spans="1:8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19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194"/>
      <c r="AB165" s="4"/>
      <c r="AC165" s="4"/>
      <c r="AD165" s="4"/>
      <c r="AE165" s="4"/>
      <c r="AF165" s="4"/>
      <c r="AG165" s="4"/>
      <c r="AH165" s="19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19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19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194"/>
      <c r="CC165" s="4"/>
      <c r="CD165" s="4"/>
      <c r="CE165" s="4"/>
      <c r="CF165" s="4"/>
      <c r="CG165" s="4"/>
      <c r="CH165" s="4"/>
    </row>
    <row r="166" ht="14.25" customHeight="1" spans="1:8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9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194"/>
      <c r="AB166" s="4"/>
      <c r="AC166" s="4"/>
      <c r="AD166" s="4"/>
      <c r="AE166" s="4"/>
      <c r="AF166" s="4"/>
      <c r="AG166" s="4"/>
      <c r="AH166" s="19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19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19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194"/>
      <c r="CC166" s="4"/>
      <c r="CD166" s="4"/>
      <c r="CE166" s="4"/>
      <c r="CF166" s="4"/>
      <c r="CG166" s="4"/>
      <c r="CH166" s="4"/>
    </row>
    <row r="167" ht="14.25" customHeight="1" spans="1:8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9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194"/>
      <c r="AB167" s="4"/>
      <c r="AC167" s="4"/>
      <c r="AD167" s="4"/>
      <c r="AE167" s="4"/>
      <c r="AF167" s="4"/>
      <c r="AG167" s="4"/>
      <c r="AH167" s="19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19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19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194"/>
      <c r="CC167" s="4"/>
      <c r="CD167" s="4"/>
      <c r="CE167" s="4"/>
      <c r="CF167" s="4"/>
      <c r="CG167" s="4"/>
      <c r="CH167" s="4"/>
    </row>
    <row r="168" ht="14.25" customHeight="1" spans="1:8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9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194"/>
      <c r="AB168" s="4"/>
      <c r="AC168" s="4"/>
      <c r="AD168" s="4"/>
      <c r="AE168" s="4"/>
      <c r="AF168" s="4"/>
      <c r="AG168" s="4"/>
      <c r="AH168" s="19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19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19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194"/>
      <c r="CC168" s="4"/>
      <c r="CD168" s="4"/>
      <c r="CE168" s="4"/>
      <c r="CF168" s="4"/>
      <c r="CG168" s="4"/>
      <c r="CH168" s="4"/>
    </row>
    <row r="169" ht="14.25" customHeight="1" spans="1:8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9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194"/>
      <c r="AB169" s="4"/>
      <c r="AC169" s="4"/>
      <c r="AD169" s="4"/>
      <c r="AE169" s="4"/>
      <c r="AF169" s="4"/>
      <c r="AG169" s="4"/>
      <c r="AH169" s="19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19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19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194"/>
      <c r="CC169" s="4"/>
      <c r="CD169" s="4"/>
      <c r="CE169" s="4"/>
      <c r="CF169" s="4"/>
      <c r="CG169" s="4"/>
      <c r="CH169" s="4"/>
    </row>
    <row r="170" ht="14.25" customHeight="1" spans="1:8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9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194"/>
      <c r="AB170" s="4"/>
      <c r="AC170" s="4"/>
      <c r="AD170" s="4"/>
      <c r="AE170" s="4"/>
      <c r="AF170" s="4"/>
      <c r="AG170" s="4"/>
      <c r="AH170" s="19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19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19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194"/>
      <c r="CC170" s="4"/>
      <c r="CD170" s="4"/>
      <c r="CE170" s="4"/>
      <c r="CF170" s="4"/>
      <c r="CG170" s="4"/>
      <c r="CH170" s="4"/>
    </row>
    <row r="171" ht="14.25" customHeight="1" spans="1:8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9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194"/>
      <c r="AB171" s="4"/>
      <c r="AC171" s="4"/>
      <c r="AD171" s="4"/>
      <c r="AE171" s="4"/>
      <c r="AF171" s="4"/>
      <c r="AG171" s="4"/>
      <c r="AH171" s="19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19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19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194"/>
      <c r="CC171" s="4"/>
      <c r="CD171" s="4"/>
      <c r="CE171" s="4"/>
      <c r="CF171" s="4"/>
      <c r="CG171" s="4"/>
      <c r="CH171" s="4"/>
    </row>
    <row r="172" ht="14.25" customHeight="1" spans="1:8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9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194"/>
      <c r="AB172" s="4"/>
      <c r="AC172" s="4"/>
      <c r="AD172" s="4"/>
      <c r="AE172" s="4"/>
      <c r="AF172" s="4"/>
      <c r="AG172" s="4"/>
      <c r="AH172" s="19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19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19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194"/>
      <c r="CC172" s="4"/>
      <c r="CD172" s="4"/>
      <c r="CE172" s="4"/>
      <c r="CF172" s="4"/>
      <c r="CG172" s="4"/>
      <c r="CH172" s="4"/>
    </row>
    <row r="173" ht="14.25" customHeight="1" spans="1:8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9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194"/>
      <c r="AB173" s="4"/>
      <c r="AC173" s="4"/>
      <c r="AD173" s="4"/>
      <c r="AE173" s="4"/>
      <c r="AF173" s="4"/>
      <c r="AG173" s="4"/>
      <c r="AH173" s="19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19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19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194"/>
      <c r="CC173" s="4"/>
      <c r="CD173" s="4"/>
      <c r="CE173" s="4"/>
      <c r="CF173" s="4"/>
      <c r="CG173" s="4"/>
      <c r="CH173" s="4"/>
    </row>
    <row r="174" ht="14.25" customHeight="1" spans="1:8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9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194"/>
      <c r="AB174" s="4"/>
      <c r="AC174" s="4"/>
      <c r="AD174" s="4"/>
      <c r="AE174" s="4"/>
      <c r="AF174" s="4"/>
      <c r="AG174" s="4"/>
      <c r="AH174" s="19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19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19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194"/>
      <c r="CC174" s="4"/>
      <c r="CD174" s="4"/>
      <c r="CE174" s="4"/>
      <c r="CF174" s="4"/>
      <c r="CG174" s="4"/>
      <c r="CH174" s="4"/>
    </row>
    <row r="175" ht="14.25" customHeight="1" spans="1:8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9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194"/>
      <c r="AB175" s="4"/>
      <c r="AC175" s="4"/>
      <c r="AD175" s="4"/>
      <c r="AE175" s="4"/>
      <c r="AF175" s="4"/>
      <c r="AG175" s="4"/>
      <c r="AH175" s="19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19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19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194"/>
      <c r="CC175" s="4"/>
      <c r="CD175" s="4"/>
      <c r="CE175" s="4"/>
      <c r="CF175" s="4"/>
      <c r="CG175" s="4"/>
      <c r="CH175" s="4"/>
    </row>
    <row r="176" ht="14.25" customHeight="1" spans="1:8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9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194"/>
      <c r="AB176" s="4"/>
      <c r="AC176" s="4"/>
      <c r="AD176" s="4"/>
      <c r="AE176" s="4"/>
      <c r="AF176" s="4"/>
      <c r="AG176" s="4"/>
      <c r="AH176" s="19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19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19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194"/>
      <c r="CC176" s="4"/>
      <c r="CD176" s="4"/>
      <c r="CE176" s="4"/>
      <c r="CF176" s="4"/>
      <c r="CG176" s="4"/>
      <c r="CH176" s="4"/>
    </row>
    <row r="177" ht="14.25" customHeight="1" spans="1:8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19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194"/>
      <c r="AB177" s="4"/>
      <c r="AC177" s="4"/>
      <c r="AD177" s="4"/>
      <c r="AE177" s="4"/>
      <c r="AF177" s="4"/>
      <c r="AG177" s="4"/>
      <c r="AH177" s="19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19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19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194"/>
      <c r="CC177" s="4"/>
      <c r="CD177" s="4"/>
      <c r="CE177" s="4"/>
      <c r="CF177" s="4"/>
      <c r="CG177" s="4"/>
      <c r="CH177" s="4"/>
    </row>
    <row r="178" ht="14.25" customHeight="1" spans="1:8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9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194"/>
      <c r="AB178" s="4"/>
      <c r="AC178" s="4"/>
      <c r="AD178" s="4"/>
      <c r="AE178" s="4"/>
      <c r="AF178" s="4"/>
      <c r="AG178" s="4"/>
      <c r="AH178" s="19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19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19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194"/>
      <c r="CC178" s="4"/>
      <c r="CD178" s="4"/>
      <c r="CE178" s="4"/>
      <c r="CF178" s="4"/>
      <c r="CG178" s="4"/>
      <c r="CH178" s="4"/>
    </row>
    <row r="179" ht="14.25" customHeight="1" spans="1:8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9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194"/>
      <c r="AB179" s="4"/>
      <c r="AC179" s="4"/>
      <c r="AD179" s="4"/>
      <c r="AE179" s="4"/>
      <c r="AF179" s="4"/>
      <c r="AG179" s="4"/>
      <c r="AH179" s="19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19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19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194"/>
      <c r="CC179" s="4"/>
      <c r="CD179" s="4"/>
      <c r="CE179" s="4"/>
      <c r="CF179" s="4"/>
      <c r="CG179" s="4"/>
      <c r="CH179" s="4"/>
    </row>
    <row r="180" ht="14.25" customHeight="1" spans="1:8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9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194"/>
      <c r="AB180" s="4"/>
      <c r="AC180" s="4"/>
      <c r="AD180" s="4"/>
      <c r="AE180" s="4"/>
      <c r="AF180" s="4"/>
      <c r="AG180" s="4"/>
      <c r="AH180" s="19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19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19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194"/>
      <c r="CC180" s="4"/>
      <c r="CD180" s="4"/>
      <c r="CE180" s="4"/>
      <c r="CF180" s="4"/>
      <c r="CG180" s="4"/>
      <c r="CH180" s="4"/>
    </row>
    <row r="181" ht="14.25" customHeight="1" spans="1:8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9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194"/>
      <c r="AB181" s="4"/>
      <c r="AC181" s="4"/>
      <c r="AD181" s="4"/>
      <c r="AE181" s="4"/>
      <c r="AF181" s="4"/>
      <c r="AG181" s="4"/>
      <c r="AH181" s="19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19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19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194"/>
      <c r="CC181" s="4"/>
      <c r="CD181" s="4"/>
      <c r="CE181" s="4"/>
      <c r="CF181" s="4"/>
      <c r="CG181" s="4"/>
      <c r="CH181" s="4"/>
    </row>
    <row r="182" ht="14.25" customHeight="1" spans="1:8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9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194"/>
      <c r="AB182" s="4"/>
      <c r="AC182" s="4"/>
      <c r="AD182" s="4"/>
      <c r="AE182" s="4"/>
      <c r="AF182" s="4"/>
      <c r="AG182" s="4"/>
      <c r="AH182" s="19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19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19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194"/>
      <c r="CC182" s="4"/>
      <c r="CD182" s="4"/>
      <c r="CE182" s="4"/>
      <c r="CF182" s="4"/>
      <c r="CG182" s="4"/>
      <c r="CH182" s="4"/>
    </row>
    <row r="183" ht="14.25" customHeight="1" spans="1:8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9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194"/>
      <c r="AB183" s="4"/>
      <c r="AC183" s="4"/>
      <c r="AD183" s="4"/>
      <c r="AE183" s="4"/>
      <c r="AF183" s="4"/>
      <c r="AG183" s="4"/>
      <c r="AH183" s="19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19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19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194"/>
      <c r="CC183" s="4"/>
      <c r="CD183" s="4"/>
      <c r="CE183" s="4"/>
      <c r="CF183" s="4"/>
      <c r="CG183" s="4"/>
      <c r="CH183" s="4"/>
    </row>
    <row r="184" ht="14.25" customHeight="1" spans="1:8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9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194"/>
      <c r="AB184" s="4"/>
      <c r="AC184" s="4"/>
      <c r="AD184" s="4"/>
      <c r="AE184" s="4"/>
      <c r="AF184" s="4"/>
      <c r="AG184" s="4"/>
      <c r="AH184" s="19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19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19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194"/>
      <c r="CC184" s="4"/>
      <c r="CD184" s="4"/>
      <c r="CE184" s="4"/>
      <c r="CF184" s="4"/>
      <c r="CG184" s="4"/>
      <c r="CH184" s="4"/>
    </row>
    <row r="185" ht="14.25" customHeight="1" spans="1:8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9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194"/>
      <c r="AB185" s="4"/>
      <c r="AC185" s="4"/>
      <c r="AD185" s="4"/>
      <c r="AE185" s="4"/>
      <c r="AF185" s="4"/>
      <c r="AG185" s="4"/>
      <c r="AH185" s="19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19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19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194"/>
      <c r="CC185" s="4"/>
      <c r="CD185" s="4"/>
      <c r="CE185" s="4"/>
      <c r="CF185" s="4"/>
      <c r="CG185" s="4"/>
      <c r="CH185" s="4"/>
    </row>
    <row r="186" ht="14.25" customHeight="1" spans="1:8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9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194"/>
      <c r="AB186" s="4"/>
      <c r="AC186" s="4"/>
      <c r="AD186" s="4"/>
      <c r="AE186" s="4"/>
      <c r="AF186" s="4"/>
      <c r="AG186" s="4"/>
      <c r="AH186" s="19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19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19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194"/>
      <c r="CC186" s="4"/>
      <c r="CD186" s="4"/>
      <c r="CE186" s="4"/>
      <c r="CF186" s="4"/>
      <c r="CG186" s="4"/>
      <c r="CH186" s="4"/>
    </row>
    <row r="187" ht="14.25" customHeight="1" spans="1:8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9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194"/>
      <c r="AB187" s="4"/>
      <c r="AC187" s="4"/>
      <c r="AD187" s="4"/>
      <c r="AE187" s="4"/>
      <c r="AF187" s="4"/>
      <c r="AG187" s="4"/>
      <c r="AH187" s="19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19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19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194"/>
      <c r="CC187" s="4"/>
      <c r="CD187" s="4"/>
      <c r="CE187" s="4"/>
      <c r="CF187" s="4"/>
      <c r="CG187" s="4"/>
      <c r="CH187" s="4"/>
    </row>
    <row r="188" ht="14.25" customHeight="1" spans="1:8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9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194"/>
      <c r="AB188" s="4"/>
      <c r="AC188" s="4"/>
      <c r="AD188" s="4"/>
      <c r="AE188" s="4"/>
      <c r="AF188" s="4"/>
      <c r="AG188" s="4"/>
      <c r="AH188" s="19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19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19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194"/>
      <c r="CC188" s="4"/>
      <c r="CD188" s="4"/>
      <c r="CE188" s="4"/>
      <c r="CF188" s="4"/>
      <c r="CG188" s="4"/>
      <c r="CH188" s="4"/>
    </row>
    <row r="189" ht="14.25" customHeight="1" spans="1:8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9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194"/>
      <c r="AB189" s="4"/>
      <c r="AC189" s="4"/>
      <c r="AD189" s="4"/>
      <c r="AE189" s="4"/>
      <c r="AF189" s="4"/>
      <c r="AG189" s="4"/>
      <c r="AH189" s="19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19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19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194"/>
      <c r="CC189" s="4"/>
      <c r="CD189" s="4"/>
      <c r="CE189" s="4"/>
      <c r="CF189" s="4"/>
      <c r="CG189" s="4"/>
      <c r="CH189" s="4"/>
    </row>
    <row r="190" ht="14.25" customHeight="1" spans="1:8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9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194"/>
      <c r="AB190" s="4"/>
      <c r="AC190" s="4"/>
      <c r="AD190" s="4"/>
      <c r="AE190" s="4"/>
      <c r="AF190" s="4"/>
      <c r="AG190" s="4"/>
      <c r="AH190" s="19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19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19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194"/>
      <c r="CC190" s="4"/>
      <c r="CD190" s="4"/>
      <c r="CE190" s="4"/>
      <c r="CF190" s="4"/>
      <c r="CG190" s="4"/>
      <c r="CH190" s="4"/>
    </row>
    <row r="191" ht="14.25" customHeight="1" spans="1:8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9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194"/>
      <c r="AB191" s="4"/>
      <c r="AC191" s="4"/>
      <c r="AD191" s="4"/>
      <c r="AE191" s="4"/>
      <c r="AF191" s="4"/>
      <c r="AG191" s="4"/>
      <c r="AH191" s="19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19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19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194"/>
      <c r="CC191" s="4"/>
      <c r="CD191" s="4"/>
      <c r="CE191" s="4"/>
      <c r="CF191" s="4"/>
      <c r="CG191" s="4"/>
      <c r="CH191" s="4"/>
    </row>
    <row r="192" ht="14.25" customHeight="1" spans="1:8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9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194"/>
      <c r="AB192" s="4"/>
      <c r="AC192" s="4"/>
      <c r="AD192" s="4"/>
      <c r="AE192" s="4"/>
      <c r="AF192" s="4"/>
      <c r="AG192" s="4"/>
      <c r="AH192" s="19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19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19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194"/>
      <c r="CC192" s="4"/>
      <c r="CD192" s="4"/>
      <c r="CE192" s="4"/>
      <c r="CF192" s="4"/>
      <c r="CG192" s="4"/>
      <c r="CH192" s="4"/>
    </row>
    <row r="193" ht="14.25" customHeight="1" spans="1:8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9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194"/>
      <c r="AB193" s="4"/>
      <c r="AC193" s="4"/>
      <c r="AD193" s="4"/>
      <c r="AE193" s="4"/>
      <c r="AF193" s="4"/>
      <c r="AG193" s="4"/>
      <c r="AH193" s="19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19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19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194"/>
      <c r="CC193" s="4"/>
      <c r="CD193" s="4"/>
      <c r="CE193" s="4"/>
      <c r="CF193" s="4"/>
      <c r="CG193" s="4"/>
      <c r="CH193" s="4"/>
    </row>
    <row r="194" ht="14.25" customHeight="1" spans="1:8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9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194"/>
      <c r="AB194" s="4"/>
      <c r="AC194" s="4"/>
      <c r="AD194" s="4"/>
      <c r="AE194" s="4"/>
      <c r="AF194" s="4"/>
      <c r="AG194" s="4"/>
      <c r="AH194" s="19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19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19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194"/>
      <c r="CC194" s="4"/>
      <c r="CD194" s="4"/>
      <c r="CE194" s="4"/>
      <c r="CF194" s="4"/>
      <c r="CG194" s="4"/>
      <c r="CH194" s="4"/>
    </row>
    <row r="195" ht="14.25" customHeight="1" spans="1:8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9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194"/>
      <c r="AB195" s="4"/>
      <c r="AC195" s="4"/>
      <c r="AD195" s="4"/>
      <c r="AE195" s="4"/>
      <c r="AF195" s="4"/>
      <c r="AG195" s="4"/>
      <c r="AH195" s="19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19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19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194"/>
      <c r="CC195" s="4"/>
      <c r="CD195" s="4"/>
      <c r="CE195" s="4"/>
      <c r="CF195" s="4"/>
      <c r="CG195" s="4"/>
      <c r="CH195" s="4"/>
    </row>
    <row r="196" ht="14.25" customHeight="1" spans="1:8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9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194"/>
      <c r="AB196" s="4"/>
      <c r="AC196" s="4"/>
      <c r="AD196" s="4"/>
      <c r="AE196" s="4"/>
      <c r="AF196" s="4"/>
      <c r="AG196" s="4"/>
      <c r="AH196" s="19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19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19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194"/>
      <c r="CC196" s="4"/>
      <c r="CD196" s="4"/>
      <c r="CE196" s="4"/>
      <c r="CF196" s="4"/>
      <c r="CG196" s="4"/>
      <c r="CH196" s="4"/>
    </row>
    <row r="197" ht="14.25" customHeight="1" spans="1:8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9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194"/>
      <c r="AB197" s="4"/>
      <c r="AC197" s="4"/>
      <c r="AD197" s="4"/>
      <c r="AE197" s="4"/>
      <c r="AF197" s="4"/>
      <c r="AG197" s="4"/>
      <c r="AH197" s="19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19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19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194"/>
      <c r="CC197" s="4"/>
      <c r="CD197" s="4"/>
      <c r="CE197" s="4"/>
      <c r="CF197" s="4"/>
      <c r="CG197" s="4"/>
      <c r="CH197" s="4"/>
    </row>
    <row r="198" ht="14.25" customHeight="1" spans="1:8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9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194"/>
      <c r="AB198" s="4"/>
      <c r="AC198" s="4"/>
      <c r="AD198" s="4"/>
      <c r="AE198" s="4"/>
      <c r="AF198" s="4"/>
      <c r="AG198" s="4"/>
      <c r="AH198" s="19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19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19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194"/>
      <c r="CC198" s="4"/>
      <c r="CD198" s="4"/>
      <c r="CE198" s="4"/>
      <c r="CF198" s="4"/>
      <c r="CG198" s="4"/>
      <c r="CH198" s="4"/>
    </row>
    <row r="199" ht="14.25" customHeight="1" spans="1:8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9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194"/>
      <c r="AB199" s="4"/>
      <c r="AC199" s="4"/>
      <c r="AD199" s="4"/>
      <c r="AE199" s="4"/>
      <c r="AF199" s="4"/>
      <c r="AG199" s="4"/>
      <c r="AH199" s="19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19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19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194"/>
      <c r="CC199" s="4"/>
      <c r="CD199" s="4"/>
      <c r="CE199" s="4"/>
      <c r="CF199" s="4"/>
      <c r="CG199" s="4"/>
      <c r="CH199" s="4"/>
    </row>
    <row r="200" ht="14.25" customHeight="1" spans="1:8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9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194"/>
      <c r="AB200" s="4"/>
      <c r="AC200" s="4"/>
      <c r="AD200" s="4"/>
      <c r="AE200" s="4"/>
      <c r="AF200" s="4"/>
      <c r="AG200" s="4"/>
      <c r="AH200" s="19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19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19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194"/>
      <c r="CC200" s="4"/>
      <c r="CD200" s="4"/>
      <c r="CE200" s="4"/>
      <c r="CF200" s="4"/>
      <c r="CG200" s="4"/>
      <c r="CH200" s="4"/>
    </row>
    <row r="201" ht="14.25" customHeight="1" spans="1:8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9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194"/>
      <c r="AB201" s="4"/>
      <c r="AC201" s="4"/>
      <c r="AD201" s="4"/>
      <c r="AE201" s="4"/>
      <c r="AF201" s="4"/>
      <c r="AG201" s="4"/>
      <c r="AH201" s="19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19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19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194"/>
      <c r="CC201" s="4"/>
      <c r="CD201" s="4"/>
      <c r="CE201" s="4"/>
      <c r="CF201" s="4"/>
      <c r="CG201" s="4"/>
      <c r="CH201" s="4"/>
    </row>
    <row r="202" ht="14.25" customHeight="1" spans="1:8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9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194"/>
      <c r="AB202" s="4"/>
      <c r="AC202" s="4"/>
      <c r="AD202" s="4"/>
      <c r="AE202" s="4"/>
      <c r="AF202" s="4"/>
      <c r="AG202" s="4"/>
      <c r="AH202" s="19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19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19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194"/>
      <c r="CC202" s="4"/>
      <c r="CD202" s="4"/>
      <c r="CE202" s="4"/>
      <c r="CF202" s="4"/>
      <c r="CG202" s="4"/>
      <c r="CH202" s="4"/>
    </row>
    <row r="203" ht="14.25" customHeight="1" spans="1:8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9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194"/>
      <c r="AB203" s="4"/>
      <c r="AC203" s="4"/>
      <c r="AD203" s="4"/>
      <c r="AE203" s="4"/>
      <c r="AF203" s="4"/>
      <c r="AG203" s="4"/>
      <c r="AH203" s="19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19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19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194"/>
      <c r="CC203" s="4"/>
      <c r="CD203" s="4"/>
      <c r="CE203" s="4"/>
      <c r="CF203" s="4"/>
      <c r="CG203" s="4"/>
      <c r="CH203" s="4"/>
    </row>
    <row r="204" ht="14.25" customHeight="1" spans="1:8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9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194"/>
      <c r="AB204" s="4"/>
      <c r="AC204" s="4"/>
      <c r="AD204" s="4"/>
      <c r="AE204" s="4"/>
      <c r="AF204" s="4"/>
      <c r="AG204" s="4"/>
      <c r="AH204" s="19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19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19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194"/>
      <c r="CC204" s="4"/>
      <c r="CD204" s="4"/>
      <c r="CE204" s="4"/>
      <c r="CF204" s="4"/>
      <c r="CG204" s="4"/>
      <c r="CH204" s="4"/>
    </row>
    <row r="205" ht="14.25" customHeight="1" spans="1:8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9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194"/>
      <c r="AB205" s="4"/>
      <c r="AC205" s="4"/>
      <c r="AD205" s="4"/>
      <c r="AE205" s="4"/>
      <c r="AF205" s="4"/>
      <c r="AG205" s="4"/>
      <c r="AH205" s="19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19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19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194"/>
      <c r="CC205" s="4"/>
      <c r="CD205" s="4"/>
      <c r="CE205" s="4"/>
      <c r="CF205" s="4"/>
      <c r="CG205" s="4"/>
      <c r="CH205" s="4"/>
    </row>
    <row r="206" ht="14.25" customHeight="1" spans="1:8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9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194"/>
      <c r="AB206" s="4"/>
      <c r="AC206" s="4"/>
      <c r="AD206" s="4"/>
      <c r="AE206" s="4"/>
      <c r="AF206" s="4"/>
      <c r="AG206" s="4"/>
      <c r="AH206" s="19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19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19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194"/>
      <c r="CC206" s="4"/>
      <c r="CD206" s="4"/>
      <c r="CE206" s="4"/>
      <c r="CF206" s="4"/>
      <c r="CG206" s="4"/>
      <c r="CH206" s="4"/>
    </row>
    <row r="207" ht="14.25" customHeight="1" spans="1:8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9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194"/>
      <c r="AB207" s="4"/>
      <c r="AC207" s="4"/>
      <c r="AD207" s="4"/>
      <c r="AE207" s="4"/>
      <c r="AF207" s="4"/>
      <c r="AG207" s="4"/>
      <c r="AH207" s="19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19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19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194"/>
      <c r="CC207" s="4"/>
      <c r="CD207" s="4"/>
      <c r="CE207" s="4"/>
      <c r="CF207" s="4"/>
      <c r="CG207" s="4"/>
      <c r="CH207" s="4"/>
    </row>
    <row r="208" ht="14.25" customHeight="1" spans="1:8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9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194"/>
      <c r="AB208" s="4"/>
      <c r="AC208" s="4"/>
      <c r="AD208" s="4"/>
      <c r="AE208" s="4"/>
      <c r="AF208" s="4"/>
      <c r="AG208" s="4"/>
      <c r="AH208" s="19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19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19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194"/>
      <c r="CC208" s="4"/>
      <c r="CD208" s="4"/>
      <c r="CE208" s="4"/>
      <c r="CF208" s="4"/>
      <c r="CG208" s="4"/>
      <c r="CH208" s="4"/>
    </row>
    <row r="209" ht="14.25" customHeight="1" spans="1:8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9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194"/>
      <c r="AB209" s="4"/>
      <c r="AC209" s="4"/>
      <c r="AD209" s="4"/>
      <c r="AE209" s="4"/>
      <c r="AF209" s="4"/>
      <c r="AG209" s="4"/>
      <c r="AH209" s="19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19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19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194"/>
      <c r="CC209" s="4"/>
      <c r="CD209" s="4"/>
      <c r="CE209" s="4"/>
      <c r="CF209" s="4"/>
      <c r="CG209" s="4"/>
      <c r="CH209" s="4"/>
    </row>
    <row r="210" ht="14.25" customHeight="1" spans="1:8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9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194"/>
      <c r="AB210" s="4"/>
      <c r="AC210" s="4"/>
      <c r="AD210" s="4"/>
      <c r="AE210" s="4"/>
      <c r="AF210" s="4"/>
      <c r="AG210" s="4"/>
      <c r="AH210" s="19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19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19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194"/>
      <c r="CC210" s="4"/>
      <c r="CD210" s="4"/>
      <c r="CE210" s="4"/>
      <c r="CF210" s="4"/>
      <c r="CG210" s="4"/>
      <c r="CH210" s="4"/>
    </row>
    <row r="211" ht="14.25" customHeight="1" spans="1:8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9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194"/>
      <c r="AB211" s="4"/>
      <c r="AC211" s="4"/>
      <c r="AD211" s="4"/>
      <c r="AE211" s="4"/>
      <c r="AF211" s="4"/>
      <c r="AG211" s="4"/>
      <c r="AH211" s="19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19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19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194"/>
      <c r="CC211" s="4"/>
      <c r="CD211" s="4"/>
      <c r="CE211" s="4"/>
      <c r="CF211" s="4"/>
      <c r="CG211" s="4"/>
      <c r="CH211" s="4"/>
    </row>
    <row r="212" ht="14.25" customHeight="1" spans="1:8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9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194"/>
      <c r="AB212" s="4"/>
      <c r="AC212" s="4"/>
      <c r="AD212" s="4"/>
      <c r="AE212" s="4"/>
      <c r="AF212" s="4"/>
      <c r="AG212" s="4"/>
      <c r="AH212" s="19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19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19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194"/>
      <c r="CC212" s="4"/>
      <c r="CD212" s="4"/>
      <c r="CE212" s="4"/>
      <c r="CF212" s="4"/>
      <c r="CG212" s="4"/>
      <c r="CH212" s="4"/>
    </row>
    <row r="213" ht="14.25" customHeight="1" spans="1:8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9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194"/>
      <c r="AB213" s="4"/>
      <c r="AC213" s="4"/>
      <c r="AD213" s="4"/>
      <c r="AE213" s="4"/>
      <c r="AF213" s="4"/>
      <c r="AG213" s="4"/>
      <c r="AH213" s="19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19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19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194"/>
      <c r="CC213" s="4"/>
      <c r="CD213" s="4"/>
      <c r="CE213" s="4"/>
      <c r="CF213" s="4"/>
      <c r="CG213" s="4"/>
      <c r="CH213" s="4"/>
    </row>
    <row r="214" ht="14.25" customHeight="1" spans="1:8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9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194"/>
      <c r="AB214" s="4"/>
      <c r="AC214" s="4"/>
      <c r="AD214" s="4"/>
      <c r="AE214" s="4"/>
      <c r="AF214" s="4"/>
      <c r="AG214" s="4"/>
      <c r="AH214" s="19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19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19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194"/>
      <c r="CC214" s="4"/>
      <c r="CD214" s="4"/>
      <c r="CE214" s="4"/>
      <c r="CF214" s="4"/>
      <c r="CG214" s="4"/>
      <c r="CH214" s="4"/>
    </row>
    <row r="215" ht="14.25" customHeight="1" spans="1:8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9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194"/>
      <c r="AB215" s="4"/>
      <c r="AC215" s="4"/>
      <c r="AD215" s="4"/>
      <c r="AE215" s="4"/>
      <c r="AF215" s="4"/>
      <c r="AG215" s="4"/>
      <c r="AH215" s="19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19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19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194"/>
      <c r="CC215" s="4"/>
      <c r="CD215" s="4"/>
      <c r="CE215" s="4"/>
      <c r="CF215" s="4"/>
      <c r="CG215" s="4"/>
      <c r="CH215" s="4"/>
    </row>
    <row r="216" ht="14.25" customHeight="1" spans="1:8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9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194"/>
      <c r="AB216" s="4"/>
      <c r="AC216" s="4"/>
      <c r="AD216" s="4"/>
      <c r="AE216" s="4"/>
      <c r="AF216" s="4"/>
      <c r="AG216" s="4"/>
      <c r="AH216" s="19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19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19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194"/>
      <c r="CC216" s="4"/>
      <c r="CD216" s="4"/>
      <c r="CE216" s="4"/>
      <c r="CF216" s="4"/>
      <c r="CG216" s="4"/>
      <c r="CH216" s="4"/>
    </row>
    <row r="217" ht="14.25" customHeight="1" spans="1:8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9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194"/>
      <c r="AB217" s="4"/>
      <c r="AC217" s="4"/>
      <c r="AD217" s="4"/>
      <c r="AE217" s="4"/>
      <c r="AF217" s="4"/>
      <c r="AG217" s="4"/>
      <c r="AH217" s="19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19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19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194"/>
      <c r="CC217" s="4"/>
      <c r="CD217" s="4"/>
      <c r="CE217" s="4"/>
      <c r="CF217" s="4"/>
      <c r="CG217" s="4"/>
      <c r="CH217" s="4"/>
    </row>
    <row r="218" ht="14.25" customHeight="1" spans="1:8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9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194"/>
      <c r="AB218" s="4"/>
      <c r="AC218" s="4"/>
      <c r="AD218" s="4"/>
      <c r="AE218" s="4"/>
      <c r="AF218" s="4"/>
      <c r="AG218" s="4"/>
      <c r="AH218" s="19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19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19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194"/>
      <c r="CC218" s="4"/>
      <c r="CD218" s="4"/>
      <c r="CE218" s="4"/>
      <c r="CF218" s="4"/>
      <c r="CG218" s="4"/>
      <c r="CH218" s="4"/>
    </row>
    <row r="219" ht="14.25" customHeight="1" spans="1:8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9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194"/>
      <c r="AB219" s="4"/>
      <c r="AC219" s="4"/>
      <c r="AD219" s="4"/>
      <c r="AE219" s="4"/>
      <c r="AF219" s="4"/>
      <c r="AG219" s="4"/>
      <c r="AH219" s="19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19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19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194"/>
      <c r="CC219" s="4"/>
      <c r="CD219" s="4"/>
      <c r="CE219" s="4"/>
      <c r="CF219" s="4"/>
      <c r="CG219" s="4"/>
      <c r="CH219" s="4"/>
    </row>
    <row r="220" ht="14.25" customHeight="1" spans="1:8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9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194"/>
      <c r="AB220" s="4"/>
      <c r="AC220" s="4"/>
      <c r="AD220" s="4"/>
      <c r="AE220" s="4"/>
      <c r="AF220" s="4"/>
      <c r="AG220" s="4"/>
      <c r="AH220" s="19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19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19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194"/>
      <c r="CC220" s="4"/>
      <c r="CD220" s="4"/>
      <c r="CE220" s="4"/>
      <c r="CF220" s="4"/>
      <c r="CG220" s="4"/>
      <c r="CH220" s="4"/>
    </row>
    <row r="221" ht="14.25" customHeight="1" spans="1:8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9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194"/>
      <c r="AB221" s="4"/>
      <c r="AC221" s="4"/>
      <c r="AD221" s="4"/>
      <c r="AE221" s="4"/>
      <c r="AF221" s="4"/>
      <c r="AG221" s="4"/>
      <c r="AH221" s="19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19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19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194"/>
      <c r="CC221" s="4"/>
      <c r="CD221" s="4"/>
      <c r="CE221" s="4"/>
      <c r="CF221" s="4"/>
      <c r="CG221" s="4"/>
      <c r="CH221" s="4"/>
    </row>
    <row r="222" ht="14.25" customHeight="1" spans="1:8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9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194"/>
      <c r="AB222" s="4"/>
      <c r="AC222" s="4"/>
      <c r="AD222" s="4"/>
      <c r="AE222" s="4"/>
      <c r="AF222" s="4"/>
      <c r="AG222" s="4"/>
      <c r="AH222" s="19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19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19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194"/>
      <c r="CC222" s="4"/>
      <c r="CD222" s="4"/>
      <c r="CE222" s="4"/>
      <c r="CF222" s="4"/>
      <c r="CG222" s="4"/>
      <c r="CH222" s="4"/>
    </row>
    <row r="223" ht="14.25" customHeight="1" spans="1:8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9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194"/>
      <c r="AB223" s="4"/>
      <c r="AC223" s="4"/>
      <c r="AD223" s="4"/>
      <c r="AE223" s="4"/>
      <c r="AF223" s="4"/>
      <c r="AG223" s="4"/>
      <c r="AH223" s="19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19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19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194"/>
      <c r="CC223" s="4"/>
      <c r="CD223" s="4"/>
      <c r="CE223" s="4"/>
      <c r="CF223" s="4"/>
      <c r="CG223" s="4"/>
      <c r="CH223" s="4"/>
    </row>
    <row r="224" ht="14.25" customHeight="1" spans="1:8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9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194"/>
      <c r="AB224" s="4"/>
      <c r="AC224" s="4"/>
      <c r="AD224" s="4"/>
      <c r="AE224" s="4"/>
      <c r="AF224" s="4"/>
      <c r="AG224" s="4"/>
      <c r="AH224" s="19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19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19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194"/>
      <c r="CC224" s="4"/>
      <c r="CD224" s="4"/>
      <c r="CE224" s="4"/>
      <c r="CF224" s="4"/>
      <c r="CG224" s="4"/>
      <c r="CH224" s="4"/>
    </row>
    <row r="225" ht="14.25" customHeight="1" spans="1:8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9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194"/>
      <c r="AB225" s="4"/>
      <c r="AC225" s="4"/>
      <c r="AD225" s="4"/>
      <c r="AE225" s="4"/>
      <c r="AF225" s="4"/>
      <c r="AG225" s="4"/>
      <c r="AH225" s="19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19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19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194"/>
      <c r="CC225" s="4"/>
      <c r="CD225" s="4"/>
      <c r="CE225" s="4"/>
      <c r="CF225" s="4"/>
      <c r="CG225" s="4"/>
      <c r="CH225" s="4"/>
    </row>
    <row r="226" ht="14.25" customHeight="1" spans="1:8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9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194"/>
      <c r="AB226" s="4"/>
      <c r="AC226" s="4"/>
      <c r="AD226" s="4"/>
      <c r="AE226" s="4"/>
      <c r="AF226" s="4"/>
      <c r="AG226" s="4"/>
      <c r="AH226" s="19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19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19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194"/>
      <c r="CC226" s="4"/>
      <c r="CD226" s="4"/>
      <c r="CE226" s="4"/>
      <c r="CF226" s="4"/>
      <c r="CG226" s="4"/>
      <c r="CH226" s="4"/>
    </row>
    <row r="227" ht="14.25" customHeight="1" spans="1:8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9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194"/>
      <c r="AB227" s="4"/>
      <c r="AC227" s="4"/>
      <c r="AD227" s="4"/>
      <c r="AE227" s="4"/>
      <c r="AF227" s="4"/>
      <c r="AG227" s="4"/>
      <c r="AH227" s="19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19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19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194"/>
      <c r="CC227" s="4"/>
      <c r="CD227" s="4"/>
      <c r="CE227" s="4"/>
      <c r="CF227" s="4"/>
      <c r="CG227" s="4"/>
      <c r="CH227" s="4"/>
    </row>
    <row r="228" ht="14.25" customHeight="1" spans="1:8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9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194"/>
      <c r="AB228" s="4"/>
      <c r="AC228" s="4"/>
      <c r="AD228" s="4"/>
      <c r="AE228" s="4"/>
      <c r="AF228" s="4"/>
      <c r="AG228" s="4"/>
      <c r="AH228" s="19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19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19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194"/>
      <c r="CC228" s="4"/>
      <c r="CD228" s="4"/>
      <c r="CE228" s="4"/>
      <c r="CF228" s="4"/>
      <c r="CG228" s="4"/>
      <c r="CH228" s="4"/>
    </row>
    <row r="229" ht="14.25" customHeight="1" spans="1:8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9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194"/>
      <c r="AB229" s="4"/>
      <c r="AC229" s="4"/>
      <c r="AD229" s="4"/>
      <c r="AE229" s="4"/>
      <c r="AF229" s="4"/>
      <c r="AG229" s="4"/>
      <c r="AH229" s="19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19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19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194"/>
      <c r="CC229" s="4"/>
      <c r="CD229" s="4"/>
      <c r="CE229" s="4"/>
      <c r="CF229" s="4"/>
      <c r="CG229" s="4"/>
      <c r="CH229" s="4"/>
    </row>
    <row r="230" ht="14.25" customHeight="1" spans="1:8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9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194"/>
      <c r="AB230" s="4"/>
      <c r="AC230" s="4"/>
      <c r="AD230" s="4"/>
      <c r="AE230" s="4"/>
      <c r="AF230" s="4"/>
      <c r="AG230" s="4"/>
      <c r="AH230" s="19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19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19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194"/>
      <c r="CC230" s="4"/>
      <c r="CD230" s="4"/>
      <c r="CE230" s="4"/>
      <c r="CF230" s="4"/>
      <c r="CG230" s="4"/>
      <c r="CH230" s="4"/>
    </row>
    <row r="231" ht="14.25" customHeight="1" spans="1:8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9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194"/>
      <c r="AB231" s="4"/>
      <c r="AC231" s="4"/>
      <c r="AD231" s="4"/>
      <c r="AE231" s="4"/>
      <c r="AF231" s="4"/>
      <c r="AG231" s="4"/>
      <c r="AH231" s="19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19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19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194"/>
      <c r="CC231" s="4"/>
      <c r="CD231" s="4"/>
      <c r="CE231" s="4"/>
      <c r="CF231" s="4"/>
      <c r="CG231" s="4"/>
      <c r="CH231" s="4"/>
    </row>
    <row r="232" ht="14.25" customHeight="1" spans="1:8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9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194"/>
      <c r="AB232" s="4"/>
      <c r="AC232" s="4"/>
      <c r="AD232" s="4"/>
      <c r="AE232" s="4"/>
      <c r="AF232" s="4"/>
      <c r="AG232" s="4"/>
      <c r="AH232" s="19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19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19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194"/>
      <c r="CC232" s="4"/>
      <c r="CD232" s="4"/>
      <c r="CE232" s="4"/>
      <c r="CF232" s="4"/>
      <c r="CG232" s="4"/>
      <c r="CH232" s="4"/>
    </row>
    <row r="233" ht="14.25" customHeight="1" spans="1:8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9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194"/>
      <c r="AB233" s="4"/>
      <c r="AC233" s="4"/>
      <c r="AD233" s="4"/>
      <c r="AE233" s="4"/>
      <c r="AF233" s="4"/>
      <c r="AG233" s="4"/>
      <c r="AH233" s="19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19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19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194"/>
      <c r="CC233" s="4"/>
      <c r="CD233" s="4"/>
      <c r="CE233" s="4"/>
      <c r="CF233" s="4"/>
      <c r="CG233" s="4"/>
      <c r="CH233" s="4"/>
    </row>
    <row r="234" ht="14.25" customHeight="1" spans="1:8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9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194"/>
      <c r="AB234" s="4"/>
      <c r="AC234" s="4"/>
      <c r="AD234" s="4"/>
      <c r="AE234" s="4"/>
      <c r="AF234" s="4"/>
      <c r="AG234" s="4"/>
      <c r="AH234" s="19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19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19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194"/>
      <c r="CC234" s="4"/>
      <c r="CD234" s="4"/>
      <c r="CE234" s="4"/>
      <c r="CF234" s="4"/>
      <c r="CG234" s="4"/>
      <c r="CH234" s="4"/>
    </row>
    <row r="235" ht="14.25" customHeight="1" spans="1:8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9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194"/>
      <c r="AB235" s="4"/>
      <c r="AC235" s="4"/>
      <c r="AD235" s="4"/>
      <c r="AE235" s="4"/>
      <c r="AF235" s="4"/>
      <c r="AG235" s="4"/>
      <c r="AH235" s="19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19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19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194"/>
      <c r="CC235" s="4"/>
      <c r="CD235" s="4"/>
      <c r="CE235" s="4"/>
      <c r="CF235" s="4"/>
      <c r="CG235" s="4"/>
      <c r="CH235" s="4"/>
    </row>
    <row r="236" ht="14.25" customHeight="1" spans="1:8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9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194"/>
      <c r="AB236" s="4"/>
      <c r="AC236" s="4"/>
      <c r="AD236" s="4"/>
      <c r="AE236" s="4"/>
      <c r="AF236" s="4"/>
      <c r="AG236" s="4"/>
      <c r="AH236" s="19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19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19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194"/>
      <c r="CC236" s="4"/>
      <c r="CD236" s="4"/>
      <c r="CE236" s="4"/>
      <c r="CF236" s="4"/>
      <c r="CG236" s="4"/>
      <c r="CH236" s="4"/>
    </row>
    <row r="237" ht="14.25" customHeight="1" spans="1:8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9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194"/>
      <c r="AB237" s="4"/>
      <c r="AC237" s="4"/>
      <c r="AD237" s="4"/>
      <c r="AE237" s="4"/>
      <c r="AF237" s="4"/>
      <c r="AG237" s="4"/>
      <c r="AH237" s="19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19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19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194"/>
      <c r="CC237" s="4"/>
      <c r="CD237" s="4"/>
      <c r="CE237" s="4"/>
      <c r="CF237" s="4"/>
      <c r="CG237" s="4"/>
      <c r="CH237" s="4"/>
    </row>
    <row r="238" ht="14.25" customHeight="1" spans="1:8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9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194"/>
      <c r="AB238" s="4"/>
      <c r="AC238" s="4"/>
      <c r="AD238" s="4"/>
      <c r="AE238" s="4"/>
      <c r="AF238" s="4"/>
      <c r="AG238" s="4"/>
      <c r="AH238" s="19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19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19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194"/>
      <c r="CC238" s="4"/>
      <c r="CD238" s="4"/>
      <c r="CE238" s="4"/>
      <c r="CF238" s="4"/>
      <c r="CG238" s="4"/>
      <c r="CH238" s="4"/>
    </row>
    <row r="239" ht="14.25" customHeight="1" spans="1:8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9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194"/>
      <c r="AB239" s="4"/>
      <c r="AC239" s="4"/>
      <c r="AD239" s="4"/>
      <c r="AE239" s="4"/>
      <c r="AF239" s="4"/>
      <c r="AG239" s="4"/>
      <c r="AH239" s="19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19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19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194"/>
      <c r="CC239" s="4"/>
      <c r="CD239" s="4"/>
      <c r="CE239" s="4"/>
      <c r="CF239" s="4"/>
      <c r="CG239" s="4"/>
      <c r="CH239" s="4"/>
    </row>
    <row r="240" ht="14.25" customHeight="1" spans="1:8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9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194"/>
      <c r="AB240" s="4"/>
      <c r="AC240" s="4"/>
      <c r="AD240" s="4"/>
      <c r="AE240" s="4"/>
      <c r="AF240" s="4"/>
      <c r="AG240" s="4"/>
      <c r="AH240" s="19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19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19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194"/>
      <c r="CC240" s="4"/>
      <c r="CD240" s="4"/>
      <c r="CE240" s="4"/>
      <c r="CF240" s="4"/>
      <c r="CG240" s="4"/>
      <c r="CH240" s="4"/>
    </row>
    <row r="241" ht="14.25" customHeight="1" spans="1:8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9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194"/>
      <c r="AB241" s="4"/>
      <c r="AC241" s="4"/>
      <c r="AD241" s="4"/>
      <c r="AE241" s="4"/>
      <c r="AF241" s="4"/>
      <c r="AG241" s="4"/>
      <c r="AH241" s="19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19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19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194"/>
      <c r="CC241" s="4"/>
      <c r="CD241" s="4"/>
      <c r="CE241" s="4"/>
      <c r="CF241" s="4"/>
      <c r="CG241" s="4"/>
      <c r="CH241" s="4"/>
    </row>
    <row r="242" ht="14.25" customHeight="1" spans="1:8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9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194"/>
      <c r="AB242" s="4"/>
      <c r="AC242" s="4"/>
      <c r="AD242" s="4"/>
      <c r="AE242" s="4"/>
      <c r="AF242" s="4"/>
      <c r="AG242" s="4"/>
      <c r="AH242" s="19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19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19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194"/>
      <c r="CC242" s="4"/>
      <c r="CD242" s="4"/>
      <c r="CE242" s="4"/>
      <c r="CF242" s="4"/>
      <c r="CG242" s="4"/>
      <c r="CH242" s="4"/>
    </row>
    <row r="243" ht="14.25" customHeight="1" spans="1:8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9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194"/>
      <c r="AB243" s="4"/>
      <c r="AC243" s="4"/>
      <c r="AD243" s="4"/>
      <c r="AE243" s="4"/>
      <c r="AF243" s="4"/>
      <c r="AG243" s="4"/>
      <c r="AH243" s="19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19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19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194"/>
      <c r="CC243" s="4"/>
      <c r="CD243" s="4"/>
      <c r="CE243" s="4"/>
      <c r="CF243" s="4"/>
      <c r="CG243" s="4"/>
      <c r="CH243" s="4"/>
    </row>
    <row r="244" ht="14.25" customHeight="1" spans="1:8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9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194"/>
      <c r="AB244" s="4"/>
      <c r="AC244" s="4"/>
      <c r="AD244" s="4"/>
      <c r="AE244" s="4"/>
      <c r="AF244" s="4"/>
      <c r="AG244" s="4"/>
      <c r="AH244" s="19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19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19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194"/>
      <c r="CC244" s="4"/>
      <c r="CD244" s="4"/>
      <c r="CE244" s="4"/>
      <c r="CF244" s="4"/>
      <c r="CG244" s="4"/>
      <c r="CH244" s="4"/>
    </row>
    <row r="245" ht="14.25" customHeight="1" spans="1:8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9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194"/>
      <c r="AB245" s="4"/>
      <c r="AC245" s="4"/>
      <c r="AD245" s="4"/>
      <c r="AE245" s="4"/>
      <c r="AF245" s="4"/>
      <c r="AG245" s="4"/>
      <c r="AH245" s="19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19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19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194"/>
      <c r="CC245" s="4"/>
      <c r="CD245" s="4"/>
      <c r="CE245" s="4"/>
      <c r="CF245" s="4"/>
      <c r="CG245" s="4"/>
      <c r="CH245" s="4"/>
    </row>
    <row r="246" ht="14.25" customHeight="1" spans="1:8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9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194"/>
      <c r="AB246" s="4"/>
      <c r="AC246" s="4"/>
      <c r="AD246" s="4"/>
      <c r="AE246" s="4"/>
      <c r="AF246" s="4"/>
      <c r="AG246" s="4"/>
      <c r="AH246" s="19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19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19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194"/>
      <c r="CC246" s="4"/>
      <c r="CD246" s="4"/>
      <c r="CE246" s="4"/>
      <c r="CF246" s="4"/>
      <c r="CG246" s="4"/>
      <c r="CH246" s="4"/>
    </row>
    <row r="247" ht="14.25" customHeight="1" spans="1:8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9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194"/>
      <c r="AB247" s="4"/>
      <c r="AC247" s="4"/>
      <c r="AD247" s="4"/>
      <c r="AE247" s="4"/>
      <c r="AF247" s="4"/>
      <c r="AG247" s="4"/>
      <c r="AH247" s="19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19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19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194"/>
      <c r="CC247" s="4"/>
      <c r="CD247" s="4"/>
      <c r="CE247" s="4"/>
      <c r="CF247" s="4"/>
      <c r="CG247" s="4"/>
      <c r="CH247" s="4"/>
    </row>
    <row r="248" ht="14.25" customHeight="1" spans="1:8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9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194"/>
      <c r="AB248" s="4"/>
      <c r="AC248" s="4"/>
      <c r="AD248" s="4"/>
      <c r="AE248" s="4"/>
      <c r="AF248" s="4"/>
      <c r="AG248" s="4"/>
      <c r="AH248" s="19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19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19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194"/>
      <c r="CC248" s="4"/>
      <c r="CD248" s="4"/>
      <c r="CE248" s="4"/>
      <c r="CF248" s="4"/>
      <c r="CG248" s="4"/>
      <c r="CH248" s="4"/>
    </row>
    <row r="249" ht="14.25" customHeight="1" spans="1:8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9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194"/>
      <c r="AB249" s="4"/>
      <c r="AC249" s="4"/>
      <c r="AD249" s="4"/>
      <c r="AE249" s="4"/>
      <c r="AF249" s="4"/>
      <c r="AG249" s="4"/>
      <c r="AH249" s="19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19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19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194"/>
      <c r="CC249" s="4"/>
      <c r="CD249" s="4"/>
      <c r="CE249" s="4"/>
      <c r="CF249" s="4"/>
      <c r="CG249" s="4"/>
      <c r="CH249" s="4"/>
    </row>
    <row r="250" ht="14.25" customHeight="1" spans="1:8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9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194"/>
      <c r="AB250" s="4"/>
      <c r="AC250" s="4"/>
      <c r="AD250" s="4"/>
      <c r="AE250" s="4"/>
      <c r="AF250" s="4"/>
      <c r="AG250" s="4"/>
      <c r="AH250" s="19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19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19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194"/>
      <c r="CC250" s="4"/>
      <c r="CD250" s="4"/>
      <c r="CE250" s="4"/>
      <c r="CF250" s="4"/>
      <c r="CG250" s="4"/>
      <c r="CH250" s="4"/>
    </row>
    <row r="251" ht="14.25" customHeight="1" spans="1:8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9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194"/>
      <c r="AB251" s="4"/>
      <c r="AC251" s="4"/>
      <c r="AD251" s="4"/>
      <c r="AE251" s="4"/>
      <c r="AF251" s="4"/>
      <c r="AG251" s="4"/>
      <c r="AH251" s="19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19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19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194"/>
      <c r="CC251" s="4"/>
      <c r="CD251" s="4"/>
      <c r="CE251" s="4"/>
      <c r="CF251" s="4"/>
      <c r="CG251" s="4"/>
      <c r="CH251" s="4"/>
    </row>
    <row r="252" ht="14.25" customHeight="1" spans="1:8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9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194"/>
      <c r="AB252" s="4"/>
      <c r="AC252" s="4"/>
      <c r="AD252" s="4"/>
      <c r="AE252" s="4"/>
      <c r="AF252" s="4"/>
      <c r="AG252" s="4"/>
      <c r="AH252" s="19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19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19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194"/>
      <c r="CC252" s="4"/>
      <c r="CD252" s="4"/>
      <c r="CE252" s="4"/>
      <c r="CF252" s="4"/>
      <c r="CG252" s="4"/>
      <c r="CH252" s="4"/>
    </row>
    <row r="253" ht="14.25" customHeight="1" spans="1:8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9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194"/>
      <c r="AB253" s="4"/>
      <c r="AC253" s="4"/>
      <c r="AD253" s="4"/>
      <c r="AE253" s="4"/>
      <c r="AF253" s="4"/>
      <c r="AG253" s="4"/>
      <c r="AH253" s="19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19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19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194"/>
      <c r="CC253" s="4"/>
      <c r="CD253" s="4"/>
      <c r="CE253" s="4"/>
      <c r="CF253" s="4"/>
      <c r="CG253" s="4"/>
      <c r="CH253" s="4"/>
    </row>
    <row r="254" ht="14.25" customHeight="1" spans="1:8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9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194"/>
      <c r="AB254" s="4"/>
      <c r="AC254" s="4"/>
      <c r="AD254" s="4"/>
      <c r="AE254" s="4"/>
      <c r="AF254" s="4"/>
      <c r="AG254" s="4"/>
      <c r="AH254" s="19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19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19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194"/>
      <c r="CC254" s="4"/>
      <c r="CD254" s="4"/>
      <c r="CE254" s="4"/>
      <c r="CF254" s="4"/>
      <c r="CG254" s="4"/>
      <c r="CH254" s="4"/>
    </row>
    <row r="255" ht="14.25" customHeight="1" spans="1:8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9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194"/>
      <c r="AB255" s="4"/>
      <c r="AC255" s="4"/>
      <c r="AD255" s="4"/>
      <c r="AE255" s="4"/>
      <c r="AF255" s="4"/>
      <c r="AG255" s="4"/>
      <c r="AH255" s="19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19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19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194"/>
      <c r="CC255" s="4"/>
      <c r="CD255" s="4"/>
      <c r="CE255" s="4"/>
      <c r="CF255" s="4"/>
      <c r="CG255" s="4"/>
      <c r="CH255" s="4"/>
    </row>
    <row r="256" ht="14.25" customHeight="1" spans="1:8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9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194"/>
      <c r="AB256" s="4"/>
      <c r="AC256" s="4"/>
      <c r="AD256" s="4"/>
      <c r="AE256" s="4"/>
      <c r="AF256" s="4"/>
      <c r="AG256" s="4"/>
      <c r="AH256" s="19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19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19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194"/>
      <c r="CC256" s="4"/>
      <c r="CD256" s="4"/>
      <c r="CE256" s="4"/>
      <c r="CF256" s="4"/>
      <c r="CG256" s="4"/>
      <c r="CH256" s="4"/>
    </row>
    <row r="257" ht="14.25" customHeight="1" spans="1:8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9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194"/>
      <c r="AB257" s="4"/>
      <c r="AC257" s="4"/>
      <c r="AD257" s="4"/>
      <c r="AE257" s="4"/>
      <c r="AF257" s="4"/>
      <c r="AG257" s="4"/>
      <c r="AH257" s="19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19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19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194"/>
      <c r="CC257" s="4"/>
      <c r="CD257" s="4"/>
      <c r="CE257" s="4"/>
      <c r="CF257" s="4"/>
      <c r="CG257" s="4"/>
      <c r="CH257" s="4"/>
    </row>
    <row r="258" ht="14.25" customHeight="1" spans="1:8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9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194"/>
      <c r="AB258" s="4"/>
      <c r="AC258" s="4"/>
      <c r="AD258" s="4"/>
      <c r="AE258" s="4"/>
      <c r="AF258" s="4"/>
      <c r="AG258" s="4"/>
      <c r="AH258" s="19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19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19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194"/>
      <c r="CC258" s="4"/>
      <c r="CD258" s="4"/>
      <c r="CE258" s="4"/>
      <c r="CF258" s="4"/>
      <c r="CG258" s="4"/>
      <c r="CH258" s="4"/>
    </row>
    <row r="259" ht="14.25" customHeight="1" spans="1:8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9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194"/>
      <c r="AB259" s="4"/>
      <c r="AC259" s="4"/>
      <c r="AD259" s="4"/>
      <c r="AE259" s="4"/>
      <c r="AF259" s="4"/>
      <c r="AG259" s="4"/>
      <c r="AH259" s="19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19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19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194"/>
      <c r="CC259" s="4"/>
      <c r="CD259" s="4"/>
      <c r="CE259" s="4"/>
      <c r="CF259" s="4"/>
      <c r="CG259" s="4"/>
      <c r="CH259" s="4"/>
    </row>
    <row r="260" ht="14.25" customHeight="1" spans="1:8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9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194"/>
      <c r="AB260" s="4"/>
      <c r="AC260" s="4"/>
      <c r="AD260" s="4"/>
      <c r="AE260" s="4"/>
      <c r="AF260" s="4"/>
      <c r="AG260" s="4"/>
      <c r="AH260" s="19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19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19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194"/>
      <c r="CC260" s="4"/>
      <c r="CD260" s="4"/>
      <c r="CE260" s="4"/>
      <c r="CF260" s="4"/>
      <c r="CG260" s="4"/>
      <c r="CH260" s="4"/>
    </row>
    <row r="261" ht="14.25" customHeight="1" spans="1:8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9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194"/>
      <c r="AB261" s="4"/>
      <c r="AC261" s="4"/>
      <c r="AD261" s="4"/>
      <c r="AE261" s="4"/>
      <c r="AF261" s="4"/>
      <c r="AG261" s="4"/>
      <c r="AH261" s="19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19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19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194"/>
      <c r="CC261" s="4"/>
      <c r="CD261" s="4"/>
      <c r="CE261" s="4"/>
      <c r="CF261" s="4"/>
      <c r="CG261" s="4"/>
      <c r="CH261" s="4"/>
    </row>
    <row r="262" ht="14.25" customHeight="1" spans="1:8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9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194"/>
      <c r="AB262" s="4"/>
      <c r="AC262" s="4"/>
      <c r="AD262" s="4"/>
      <c r="AE262" s="4"/>
      <c r="AF262" s="4"/>
      <c r="AG262" s="4"/>
      <c r="AH262" s="19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19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19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194"/>
      <c r="CC262" s="4"/>
      <c r="CD262" s="4"/>
      <c r="CE262" s="4"/>
      <c r="CF262" s="4"/>
      <c r="CG262" s="4"/>
      <c r="CH262" s="4"/>
    </row>
    <row r="263" ht="14.25" customHeight="1" spans="1:8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9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194"/>
      <c r="AB263" s="4"/>
      <c r="AC263" s="4"/>
      <c r="AD263" s="4"/>
      <c r="AE263" s="4"/>
      <c r="AF263" s="4"/>
      <c r="AG263" s="4"/>
      <c r="AH263" s="19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19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19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194"/>
      <c r="CC263" s="4"/>
      <c r="CD263" s="4"/>
      <c r="CE263" s="4"/>
      <c r="CF263" s="4"/>
      <c r="CG263" s="4"/>
      <c r="CH263" s="4"/>
    </row>
    <row r="264" ht="14.25" customHeight="1" spans="1:8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9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194"/>
      <c r="AB264" s="4"/>
      <c r="AC264" s="4"/>
      <c r="AD264" s="4"/>
      <c r="AE264" s="4"/>
      <c r="AF264" s="4"/>
      <c r="AG264" s="4"/>
      <c r="AH264" s="19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19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19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194"/>
      <c r="CC264" s="4"/>
      <c r="CD264" s="4"/>
      <c r="CE264" s="4"/>
      <c r="CF264" s="4"/>
      <c r="CG264" s="4"/>
      <c r="CH264" s="4"/>
    </row>
    <row r="265" ht="14.25" customHeight="1" spans="1:8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9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194"/>
      <c r="AB265" s="4"/>
      <c r="AC265" s="4"/>
      <c r="AD265" s="4"/>
      <c r="AE265" s="4"/>
      <c r="AF265" s="4"/>
      <c r="AG265" s="4"/>
      <c r="AH265" s="19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19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19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194"/>
      <c r="CC265" s="4"/>
      <c r="CD265" s="4"/>
      <c r="CE265" s="4"/>
      <c r="CF265" s="4"/>
      <c r="CG265" s="4"/>
      <c r="CH265" s="4"/>
    </row>
    <row r="266" ht="14.25" customHeight="1" spans="1:8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9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194"/>
      <c r="AB266" s="4"/>
      <c r="AC266" s="4"/>
      <c r="AD266" s="4"/>
      <c r="AE266" s="4"/>
      <c r="AF266" s="4"/>
      <c r="AG266" s="4"/>
      <c r="AH266" s="19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19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19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194"/>
      <c r="CC266" s="4"/>
      <c r="CD266" s="4"/>
      <c r="CE266" s="4"/>
      <c r="CF266" s="4"/>
      <c r="CG266" s="4"/>
      <c r="CH266" s="4"/>
    </row>
    <row r="267" ht="14.25" customHeight="1" spans="1:8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9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194"/>
      <c r="AB267" s="4"/>
      <c r="AC267" s="4"/>
      <c r="AD267" s="4"/>
      <c r="AE267" s="4"/>
      <c r="AF267" s="4"/>
      <c r="AG267" s="4"/>
      <c r="AH267" s="19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19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19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194"/>
      <c r="CC267" s="4"/>
      <c r="CD267" s="4"/>
      <c r="CE267" s="4"/>
      <c r="CF267" s="4"/>
      <c r="CG267" s="4"/>
      <c r="CH267" s="4"/>
    </row>
    <row r="268" ht="14.25" customHeight="1" spans="1:8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9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194"/>
      <c r="AB268" s="4"/>
      <c r="AC268" s="4"/>
      <c r="AD268" s="4"/>
      <c r="AE268" s="4"/>
      <c r="AF268" s="4"/>
      <c r="AG268" s="4"/>
      <c r="AH268" s="19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19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19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194"/>
      <c r="CC268" s="4"/>
      <c r="CD268" s="4"/>
      <c r="CE268" s="4"/>
      <c r="CF268" s="4"/>
      <c r="CG268" s="4"/>
      <c r="CH268" s="4"/>
    </row>
    <row r="269" ht="14.25" customHeight="1" spans="1:8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9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194"/>
      <c r="AB269" s="4"/>
      <c r="AC269" s="4"/>
      <c r="AD269" s="4"/>
      <c r="AE269" s="4"/>
      <c r="AF269" s="4"/>
      <c r="AG269" s="4"/>
      <c r="AH269" s="19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19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19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194"/>
      <c r="CC269" s="4"/>
      <c r="CD269" s="4"/>
      <c r="CE269" s="4"/>
      <c r="CF269" s="4"/>
      <c r="CG269" s="4"/>
      <c r="CH269" s="4"/>
    </row>
    <row r="270" ht="14.25" customHeight="1" spans="1:8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9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194"/>
      <c r="AB270" s="4"/>
      <c r="AC270" s="4"/>
      <c r="AD270" s="4"/>
      <c r="AE270" s="4"/>
      <c r="AF270" s="4"/>
      <c r="AG270" s="4"/>
      <c r="AH270" s="19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19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19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194"/>
      <c r="CC270" s="4"/>
      <c r="CD270" s="4"/>
      <c r="CE270" s="4"/>
      <c r="CF270" s="4"/>
      <c r="CG270" s="4"/>
      <c r="CH270" s="4"/>
    </row>
    <row r="271" ht="14.25" customHeight="1" spans="1:8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9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194"/>
      <c r="AB271" s="4"/>
      <c r="AC271" s="4"/>
      <c r="AD271" s="4"/>
      <c r="AE271" s="4"/>
      <c r="AF271" s="4"/>
      <c r="AG271" s="4"/>
      <c r="AH271" s="19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19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19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194"/>
      <c r="CC271" s="4"/>
      <c r="CD271" s="4"/>
      <c r="CE271" s="4"/>
      <c r="CF271" s="4"/>
      <c r="CG271" s="4"/>
      <c r="CH271" s="4"/>
    </row>
    <row r="272" ht="14.25" customHeight="1" spans="1:8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9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194"/>
      <c r="AB272" s="4"/>
      <c r="AC272" s="4"/>
      <c r="AD272" s="4"/>
      <c r="AE272" s="4"/>
      <c r="AF272" s="4"/>
      <c r="AG272" s="4"/>
      <c r="AH272" s="19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19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19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194"/>
      <c r="CC272" s="4"/>
      <c r="CD272" s="4"/>
      <c r="CE272" s="4"/>
      <c r="CF272" s="4"/>
      <c r="CG272" s="4"/>
      <c r="CH272" s="4"/>
    </row>
    <row r="273" ht="14.25" customHeight="1" spans="1:8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9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194"/>
      <c r="AB273" s="4"/>
      <c r="AC273" s="4"/>
      <c r="AD273" s="4"/>
      <c r="AE273" s="4"/>
      <c r="AF273" s="4"/>
      <c r="AG273" s="4"/>
      <c r="AH273" s="19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19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19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194"/>
      <c r="CC273" s="4"/>
      <c r="CD273" s="4"/>
      <c r="CE273" s="4"/>
      <c r="CF273" s="4"/>
      <c r="CG273" s="4"/>
      <c r="CH273" s="4"/>
    </row>
    <row r="274" ht="14.25" customHeight="1" spans="1:8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9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194"/>
      <c r="AB274" s="4"/>
      <c r="AC274" s="4"/>
      <c r="AD274" s="4"/>
      <c r="AE274" s="4"/>
      <c r="AF274" s="4"/>
      <c r="AG274" s="4"/>
      <c r="AH274" s="19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19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19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194"/>
      <c r="CC274" s="4"/>
      <c r="CD274" s="4"/>
      <c r="CE274" s="4"/>
      <c r="CF274" s="4"/>
      <c r="CG274" s="4"/>
      <c r="CH274" s="4"/>
    </row>
    <row r="275" ht="14.25" customHeight="1" spans="1:8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9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194"/>
      <c r="AB275" s="4"/>
      <c r="AC275" s="4"/>
      <c r="AD275" s="4"/>
      <c r="AE275" s="4"/>
      <c r="AF275" s="4"/>
      <c r="AG275" s="4"/>
      <c r="AH275" s="19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19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19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194"/>
      <c r="CC275" s="4"/>
      <c r="CD275" s="4"/>
      <c r="CE275" s="4"/>
      <c r="CF275" s="4"/>
      <c r="CG275" s="4"/>
      <c r="CH275" s="4"/>
    </row>
    <row r="276" ht="14.25" customHeight="1" spans="1:8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9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194"/>
      <c r="AB276" s="4"/>
      <c r="AC276" s="4"/>
      <c r="AD276" s="4"/>
      <c r="AE276" s="4"/>
      <c r="AF276" s="4"/>
      <c r="AG276" s="4"/>
      <c r="AH276" s="19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19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19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194"/>
      <c r="CC276" s="4"/>
      <c r="CD276" s="4"/>
      <c r="CE276" s="4"/>
      <c r="CF276" s="4"/>
      <c r="CG276" s="4"/>
      <c r="CH276" s="4"/>
    </row>
    <row r="277" ht="14.25" customHeight="1" spans="1:8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9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194"/>
      <c r="AB277" s="4"/>
      <c r="AC277" s="4"/>
      <c r="AD277" s="4"/>
      <c r="AE277" s="4"/>
      <c r="AF277" s="4"/>
      <c r="AG277" s="4"/>
      <c r="AH277" s="19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19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19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194"/>
      <c r="CC277" s="4"/>
      <c r="CD277" s="4"/>
      <c r="CE277" s="4"/>
      <c r="CF277" s="4"/>
      <c r="CG277" s="4"/>
      <c r="CH277" s="4"/>
    </row>
    <row r="278" ht="14.25" customHeight="1" spans="1:8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9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194"/>
      <c r="AB278" s="4"/>
      <c r="AC278" s="4"/>
      <c r="AD278" s="4"/>
      <c r="AE278" s="4"/>
      <c r="AF278" s="4"/>
      <c r="AG278" s="4"/>
      <c r="AH278" s="19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19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19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194"/>
      <c r="CC278" s="4"/>
      <c r="CD278" s="4"/>
      <c r="CE278" s="4"/>
      <c r="CF278" s="4"/>
      <c r="CG278" s="4"/>
      <c r="CH278" s="4"/>
    </row>
    <row r="279" ht="14.25" customHeight="1" spans="1:8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9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194"/>
      <c r="AB279" s="4"/>
      <c r="AC279" s="4"/>
      <c r="AD279" s="4"/>
      <c r="AE279" s="4"/>
      <c r="AF279" s="4"/>
      <c r="AG279" s="4"/>
      <c r="AH279" s="19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19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19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194"/>
      <c r="CC279" s="4"/>
      <c r="CD279" s="4"/>
      <c r="CE279" s="4"/>
      <c r="CF279" s="4"/>
      <c r="CG279" s="4"/>
      <c r="CH279" s="4"/>
    </row>
    <row r="280" ht="14.25" customHeight="1" spans="1:8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9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194"/>
      <c r="AB280" s="4"/>
      <c r="AC280" s="4"/>
      <c r="AD280" s="4"/>
      <c r="AE280" s="4"/>
      <c r="AF280" s="4"/>
      <c r="AG280" s="4"/>
      <c r="AH280" s="19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19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19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194"/>
      <c r="CC280" s="4"/>
      <c r="CD280" s="4"/>
      <c r="CE280" s="4"/>
      <c r="CF280" s="4"/>
      <c r="CG280" s="4"/>
      <c r="CH280" s="4"/>
    </row>
    <row r="281" ht="14.25" customHeight="1" spans="1:8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9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194"/>
      <c r="AB281" s="4"/>
      <c r="AC281" s="4"/>
      <c r="AD281" s="4"/>
      <c r="AE281" s="4"/>
      <c r="AF281" s="4"/>
      <c r="AG281" s="4"/>
      <c r="AH281" s="19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19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19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194"/>
      <c r="CC281" s="4"/>
      <c r="CD281" s="4"/>
      <c r="CE281" s="4"/>
      <c r="CF281" s="4"/>
      <c r="CG281" s="4"/>
      <c r="CH281" s="4"/>
    </row>
    <row r="282" ht="14.25" customHeight="1" spans="1:8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9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194"/>
      <c r="AB282" s="4"/>
      <c r="AC282" s="4"/>
      <c r="AD282" s="4"/>
      <c r="AE282" s="4"/>
      <c r="AF282" s="4"/>
      <c r="AG282" s="4"/>
      <c r="AH282" s="19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19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19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194"/>
      <c r="CC282" s="4"/>
      <c r="CD282" s="4"/>
      <c r="CE282" s="4"/>
      <c r="CF282" s="4"/>
      <c r="CG282" s="4"/>
      <c r="CH282" s="4"/>
    </row>
    <row r="283" ht="14.25" customHeight="1" spans="1:8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9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194"/>
      <c r="AB283" s="4"/>
      <c r="AC283" s="4"/>
      <c r="AD283" s="4"/>
      <c r="AE283" s="4"/>
      <c r="AF283" s="4"/>
      <c r="AG283" s="4"/>
      <c r="AH283" s="19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19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19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194"/>
      <c r="CC283" s="4"/>
      <c r="CD283" s="4"/>
      <c r="CE283" s="4"/>
      <c r="CF283" s="4"/>
      <c r="CG283" s="4"/>
      <c r="CH283" s="4"/>
    </row>
    <row r="284" ht="14.25" customHeight="1" spans="1:8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9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194"/>
      <c r="AB284" s="4"/>
      <c r="AC284" s="4"/>
      <c r="AD284" s="4"/>
      <c r="AE284" s="4"/>
      <c r="AF284" s="4"/>
      <c r="AG284" s="4"/>
      <c r="AH284" s="19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19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19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194"/>
      <c r="CC284" s="4"/>
      <c r="CD284" s="4"/>
      <c r="CE284" s="4"/>
      <c r="CF284" s="4"/>
      <c r="CG284" s="4"/>
      <c r="CH284" s="4"/>
    </row>
    <row r="285" ht="14.25" customHeight="1" spans="1:8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9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194"/>
      <c r="AB285" s="4"/>
      <c r="AC285" s="4"/>
      <c r="AD285" s="4"/>
      <c r="AE285" s="4"/>
      <c r="AF285" s="4"/>
      <c r="AG285" s="4"/>
      <c r="AH285" s="19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19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19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194"/>
      <c r="CC285" s="4"/>
      <c r="CD285" s="4"/>
      <c r="CE285" s="4"/>
      <c r="CF285" s="4"/>
      <c r="CG285" s="4"/>
      <c r="CH285" s="4"/>
    </row>
    <row r="286" ht="14.25" customHeight="1" spans="1:8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9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194"/>
      <c r="AB286" s="4"/>
      <c r="AC286" s="4"/>
      <c r="AD286" s="4"/>
      <c r="AE286" s="4"/>
      <c r="AF286" s="4"/>
      <c r="AG286" s="4"/>
      <c r="AH286" s="19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19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19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194"/>
      <c r="CC286" s="4"/>
      <c r="CD286" s="4"/>
      <c r="CE286" s="4"/>
      <c r="CF286" s="4"/>
      <c r="CG286" s="4"/>
      <c r="CH286" s="4"/>
    </row>
    <row r="287" ht="14.25" customHeight="1" spans="1:8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9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194"/>
      <c r="AB287" s="4"/>
      <c r="AC287" s="4"/>
      <c r="AD287" s="4"/>
      <c r="AE287" s="4"/>
      <c r="AF287" s="4"/>
      <c r="AG287" s="4"/>
      <c r="AH287" s="19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19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19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194"/>
      <c r="CC287" s="4"/>
      <c r="CD287" s="4"/>
      <c r="CE287" s="4"/>
      <c r="CF287" s="4"/>
      <c r="CG287" s="4"/>
      <c r="CH287" s="4"/>
    </row>
    <row r="288" ht="14.25" customHeight="1" spans="1:8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9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194"/>
      <c r="AB288" s="4"/>
      <c r="AC288" s="4"/>
      <c r="AD288" s="4"/>
      <c r="AE288" s="4"/>
      <c r="AF288" s="4"/>
      <c r="AG288" s="4"/>
      <c r="AH288" s="19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19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19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194"/>
      <c r="CC288" s="4"/>
      <c r="CD288" s="4"/>
      <c r="CE288" s="4"/>
      <c r="CF288" s="4"/>
      <c r="CG288" s="4"/>
      <c r="CH288" s="4"/>
    </row>
    <row r="289" ht="14.25" customHeight="1" spans="1:8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9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194"/>
      <c r="AB289" s="4"/>
      <c r="AC289" s="4"/>
      <c r="AD289" s="4"/>
      <c r="AE289" s="4"/>
      <c r="AF289" s="4"/>
      <c r="AG289" s="4"/>
      <c r="AH289" s="19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19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19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194"/>
      <c r="CC289" s="4"/>
      <c r="CD289" s="4"/>
      <c r="CE289" s="4"/>
      <c r="CF289" s="4"/>
      <c r="CG289" s="4"/>
      <c r="CH289" s="4"/>
    </row>
    <row r="290" ht="14.25" customHeight="1" spans="1:8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9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194"/>
      <c r="AB290" s="4"/>
      <c r="AC290" s="4"/>
      <c r="AD290" s="4"/>
      <c r="AE290" s="4"/>
      <c r="AF290" s="4"/>
      <c r="AG290" s="4"/>
      <c r="AH290" s="19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19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19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194"/>
      <c r="CC290" s="4"/>
      <c r="CD290" s="4"/>
      <c r="CE290" s="4"/>
      <c r="CF290" s="4"/>
      <c r="CG290" s="4"/>
      <c r="CH290" s="4"/>
    </row>
    <row r="291" ht="14.25" customHeight="1" spans="1:8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9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194"/>
      <c r="AB291" s="4"/>
      <c r="AC291" s="4"/>
      <c r="AD291" s="4"/>
      <c r="AE291" s="4"/>
      <c r="AF291" s="4"/>
      <c r="AG291" s="4"/>
      <c r="AH291" s="19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19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19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194"/>
      <c r="CC291" s="4"/>
      <c r="CD291" s="4"/>
      <c r="CE291" s="4"/>
      <c r="CF291" s="4"/>
      <c r="CG291" s="4"/>
      <c r="CH291" s="4"/>
    </row>
    <row r="292" ht="14.25" customHeight="1" spans="1:8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9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194"/>
      <c r="AB292" s="4"/>
      <c r="AC292" s="4"/>
      <c r="AD292" s="4"/>
      <c r="AE292" s="4"/>
      <c r="AF292" s="4"/>
      <c r="AG292" s="4"/>
      <c r="AH292" s="19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19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19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194"/>
      <c r="CC292" s="4"/>
      <c r="CD292" s="4"/>
      <c r="CE292" s="4"/>
      <c r="CF292" s="4"/>
      <c r="CG292" s="4"/>
      <c r="CH292" s="4"/>
    </row>
    <row r="293" ht="14.25" customHeight="1" spans="1:8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9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194"/>
      <c r="AB293" s="4"/>
      <c r="AC293" s="4"/>
      <c r="AD293" s="4"/>
      <c r="AE293" s="4"/>
      <c r="AF293" s="4"/>
      <c r="AG293" s="4"/>
      <c r="AH293" s="19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19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19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194"/>
      <c r="CC293" s="4"/>
      <c r="CD293" s="4"/>
      <c r="CE293" s="4"/>
      <c r="CF293" s="4"/>
      <c r="CG293" s="4"/>
      <c r="CH293" s="4"/>
    </row>
    <row r="294" ht="14.25" customHeight="1" spans="1:8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9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194"/>
      <c r="AB294" s="4"/>
      <c r="AC294" s="4"/>
      <c r="AD294" s="4"/>
      <c r="AE294" s="4"/>
      <c r="AF294" s="4"/>
      <c r="AG294" s="4"/>
      <c r="AH294" s="19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19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19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194"/>
      <c r="CC294" s="4"/>
      <c r="CD294" s="4"/>
      <c r="CE294" s="4"/>
      <c r="CF294" s="4"/>
      <c r="CG294" s="4"/>
      <c r="CH294" s="4"/>
    </row>
    <row r="295" ht="14.25" customHeight="1" spans="1:8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9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194"/>
      <c r="AB295" s="4"/>
      <c r="AC295" s="4"/>
      <c r="AD295" s="4"/>
      <c r="AE295" s="4"/>
      <c r="AF295" s="4"/>
      <c r="AG295" s="4"/>
      <c r="AH295" s="19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19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19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194"/>
      <c r="CC295" s="4"/>
      <c r="CD295" s="4"/>
      <c r="CE295" s="4"/>
      <c r="CF295" s="4"/>
      <c r="CG295" s="4"/>
      <c r="CH295" s="4"/>
    </row>
    <row r="296" ht="14.25" customHeight="1" spans="1:8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9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194"/>
      <c r="AB296" s="4"/>
      <c r="AC296" s="4"/>
      <c r="AD296" s="4"/>
      <c r="AE296" s="4"/>
      <c r="AF296" s="4"/>
      <c r="AG296" s="4"/>
      <c r="AH296" s="19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19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19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194"/>
      <c r="CC296" s="4"/>
      <c r="CD296" s="4"/>
      <c r="CE296" s="4"/>
      <c r="CF296" s="4"/>
      <c r="CG296" s="4"/>
      <c r="CH296" s="4"/>
    </row>
    <row r="297" ht="14.25" customHeight="1" spans="1:8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9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194"/>
      <c r="AB297" s="4"/>
      <c r="AC297" s="4"/>
      <c r="AD297" s="4"/>
      <c r="AE297" s="4"/>
      <c r="AF297" s="4"/>
      <c r="AG297" s="4"/>
      <c r="AH297" s="19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19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19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194"/>
      <c r="CC297" s="4"/>
      <c r="CD297" s="4"/>
      <c r="CE297" s="4"/>
      <c r="CF297" s="4"/>
      <c r="CG297" s="4"/>
      <c r="CH297" s="4"/>
    </row>
    <row r="298" ht="14.25" customHeight="1" spans="1:8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9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194"/>
      <c r="AB298" s="4"/>
      <c r="AC298" s="4"/>
      <c r="AD298" s="4"/>
      <c r="AE298" s="4"/>
      <c r="AF298" s="4"/>
      <c r="AG298" s="4"/>
      <c r="AH298" s="19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19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19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194"/>
      <c r="CC298" s="4"/>
      <c r="CD298" s="4"/>
      <c r="CE298" s="4"/>
      <c r="CF298" s="4"/>
      <c r="CG298" s="4"/>
      <c r="CH298" s="4"/>
    </row>
    <row r="299" ht="14.25" customHeight="1" spans="1:8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9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194"/>
      <c r="AB299" s="4"/>
      <c r="AC299" s="4"/>
      <c r="AD299" s="4"/>
      <c r="AE299" s="4"/>
      <c r="AF299" s="4"/>
      <c r="AG299" s="4"/>
      <c r="AH299" s="19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19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19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194"/>
      <c r="CC299" s="4"/>
      <c r="CD299" s="4"/>
      <c r="CE299" s="4"/>
      <c r="CF299" s="4"/>
      <c r="CG299" s="4"/>
      <c r="CH299" s="4"/>
    </row>
    <row r="300" ht="14.25" customHeight="1" spans="1:8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9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194"/>
      <c r="AB300" s="4"/>
      <c r="AC300" s="4"/>
      <c r="AD300" s="4"/>
      <c r="AE300" s="4"/>
      <c r="AF300" s="4"/>
      <c r="AG300" s="4"/>
      <c r="AH300" s="19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19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19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194"/>
      <c r="CC300" s="4"/>
      <c r="CD300" s="4"/>
      <c r="CE300" s="4"/>
      <c r="CF300" s="4"/>
      <c r="CG300" s="4"/>
      <c r="CH300" s="4"/>
    </row>
    <row r="301" ht="14.25" customHeight="1" spans="1:8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9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194"/>
      <c r="AB301" s="4"/>
      <c r="AC301" s="4"/>
      <c r="AD301" s="4"/>
      <c r="AE301" s="4"/>
      <c r="AF301" s="4"/>
      <c r="AG301" s="4"/>
      <c r="AH301" s="19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19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19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194"/>
      <c r="CC301" s="4"/>
      <c r="CD301" s="4"/>
      <c r="CE301" s="4"/>
      <c r="CF301" s="4"/>
      <c r="CG301" s="4"/>
      <c r="CH301" s="4"/>
    </row>
    <row r="302" ht="14.25" customHeight="1" spans="1:8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9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194"/>
      <c r="AB302" s="4"/>
      <c r="AC302" s="4"/>
      <c r="AD302" s="4"/>
      <c r="AE302" s="4"/>
      <c r="AF302" s="4"/>
      <c r="AG302" s="4"/>
      <c r="AH302" s="19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19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19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194"/>
      <c r="CC302" s="4"/>
      <c r="CD302" s="4"/>
      <c r="CE302" s="4"/>
      <c r="CF302" s="4"/>
      <c r="CG302" s="4"/>
      <c r="CH302" s="4"/>
    </row>
    <row r="303" ht="14.25" customHeight="1" spans="1:8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9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194"/>
      <c r="AB303" s="4"/>
      <c r="AC303" s="4"/>
      <c r="AD303" s="4"/>
      <c r="AE303" s="4"/>
      <c r="AF303" s="4"/>
      <c r="AG303" s="4"/>
      <c r="AH303" s="19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19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19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194"/>
      <c r="CC303" s="4"/>
      <c r="CD303" s="4"/>
      <c r="CE303" s="4"/>
      <c r="CF303" s="4"/>
      <c r="CG303" s="4"/>
      <c r="CH303" s="4"/>
    </row>
    <row r="304" ht="14.25" customHeight="1" spans="1:8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9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194"/>
      <c r="AB304" s="4"/>
      <c r="AC304" s="4"/>
      <c r="AD304" s="4"/>
      <c r="AE304" s="4"/>
      <c r="AF304" s="4"/>
      <c r="AG304" s="4"/>
      <c r="AH304" s="19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19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19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194"/>
      <c r="CC304" s="4"/>
      <c r="CD304" s="4"/>
      <c r="CE304" s="4"/>
      <c r="CF304" s="4"/>
      <c r="CG304" s="4"/>
      <c r="CH304" s="4"/>
    </row>
    <row r="305" ht="14.25" customHeight="1" spans="1:8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9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194"/>
      <c r="AB305" s="4"/>
      <c r="AC305" s="4"/>
      <c r="AD305" s="4"/>
      <c r="AE305" s="4"/>
      <c r="AF305" s="4"/>
      <c r="AG305" s="4"/>
      <c r="AH305" s="19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19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19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194"/>
      <c r="CC305" s="4"/>
      <c r="CD305" s="4"/>
      <c r="CE305" s="4"/>
      <c r="CF305" s="4"/>
      <c r="CG305" s="4"/>
      <c r="CH305" s="4"/>
    </row>
    <row r="306" ht="14.25" customHeight="1" spans="1:8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9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194"/>
      <c r="AB306" s="4"/>
      <c r="AC306" s="4"/>
      <c r="AD306" s="4"/>
      <c r="AE306" s="4"/>
      <c r="AF306" s="4"/>
      <c r="AG306" s="4"/>
      <c r="AH306" s="19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19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19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194"/>
      <c r="CC306" s="4"/>
      <c r="CD306" s="4"/>
      <c r="CE306" s="4"/>
      <c r="CF306" s="4"/>
      <c r="CG306" s="4"/>
      <c r="CH306" s="4"/>
    </row>
    <row r="307" ht="14.25" customHeight="1" spans="1:8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9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194"/>
      <c r="AB307" s="4"/>
      <c r="AC307" s="4"/>
      <c r="AD307" s="4"/>
      <c r="AE307" s="4"/>
      <c r="AF307" s="4"/>
      <c r="AG307" s="4"/>
      <c r="AH307" s="19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19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19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194"/>
      <c r="CC307" s="4"/>
      <c r="CD307" s="4"/>
      <c r="CE307" s="4"/>
      <c r="CF307" s="4"/>
      <c r="CG307" s="4"/>
      <c r="CH307" s="4"/>
    </row>
    <row r="308" ht="14.25" customHeight="1" spans="1:8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9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194"/>
      <c r="AB308" s="4"/>
      <c r="AC308" s="4"/>
      <c r="AD308" s="4"/>
      <c r="AE308" s="4"/>
      <c r="AF308" s="4"/>
      <c r="AG308" s="4"/>
      <c r="AH308" s="19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19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19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194"/>
      <c r="CC308" s="4"/>
      <c r="CD308" s="4"/>
      <c r="CE308" s="4"/>
      <c r="CF308" s="4"/>
      <c r="CG308" s="4"/>
      <c r="CH308" s="4"/>
    </row>
    <row r="309" ht="14.25" customHeight="1" spans="1:8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9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194"/>
      <c r="AB309" s="4"/>
      <c r="AC309" s="4"/>
      <c r="AD309" s="4"/>
      <c r="AE309" s="4"/>
      <c r="AF309" s="4"/>
      <c r="AG309" s="4"/>
      <c r="AH309" s="19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19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19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194"/>
      <c r="CC309" s="4"/>
      <c r="CD309" s="4"/>
      <c r="CE309" s="4"/>
      <c r="CF309" s="4"/>
      <c r="CG309" s="4"/>
      <c r="CH309" s="4"/>
    </row>
    <row r="310" ht="14.25" customHeight="1" spans="1:8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9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194"/>
      <c r="AB310" s="4"/>
      <c r="AC310" s="4"/>
      <c r="AD310" s="4"/>
      <c r="AE310" s="4"/>
      <c r="AF310" s="4"/>
      <c r="AG310" s="4"/>
      <c r="AH310" s="19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19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19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194"/>
      <c r="CC310" s="4"/>
      <c r="CD310" s="4"/>
      <c r="CE310" s="4"/>
      <c r="CF310" s="4"/>
      <c r="CG310" s="4"/>
      <c r="CH310" s="4"/>
    </row>
    <row r="311" ht="14.25" customHeight="1" spans="1:8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9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194"/>
      <c r="AB311" s="4"/>
      <c r="AC311" s="4"/>
      <c r="AD311" s="4"/>
      <c r="AE311" s="4"/>
      <c r="AF311" s="4"/>
      <c r="AG311" s="4"/>
      <c r="AH311" s="19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19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19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194"/>
      <c r="CC311" s="4"/>
      <c r="CD311" s="4"/>
      <c r="CE311" s="4"/>
      <c r="CF311" s="4"/>
      <c r="CG311" s="4"/>
      <c r="CH311" s="4"/>
    </row>
    <row r="312" ht="14.25" customHeight="1" spans="1:8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9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194"/>
      <c r="AB312" s="4"/>
      <c r="AC312" s="4"/>
      <c r="AD312" s="4"/>
      <c r="AE312" s="4"/>
      <c r="AF312" s="4"/>
      <c r="AG312" s="4"/>
      <c r="AH312" s="19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19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19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194"/>
      <c r="CC312" s="4"/>
      <c r="CD312" s="4"/>
      <c r="CE312" s="4"/>
      <c r="CF312" s="4"/>
      <c r="CG312" s="4"/>
      <c r="CH312" s="4"/>
    </row>
    <row r="313" ht="14.25" customHeight="1" spans="1:8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9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194"/>
      <c r="AB313" s="4"/>
      <c r="AC313" s="4"/>
      <c r="AD313" s="4"/>
      <c r="AE313" s="4"/>
      <c r="AF313" s="4"/>
      <c r="AG313" s="4"/>
      <c r="AH313" s="19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19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19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194"/>
      <c r="CC313" s="4"/>
      <c r="CD313" s="4"/>
      <c r="CE313" s="4"/>
      <c r="CF313" s="4"/>
      <c r="CG313" s="4"/>
      <c r="CH313" s="4"/>
    </row>
    <row r="314" ht="14.25" customHeight="1" spans="1:8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9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194"/>
      <c r="AB314" s="4"/>
      <c r="AC314" s="4"/>
      <c r="AD314" s="4"/>
      <c r="AE314" s="4"/>
      <c r="AF314" s="4"/>
      <c r="AG314" s="4"/>
      <c r="AH314" s="19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19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19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194"/>
      <c r="CC314" s="4"/>
      <c r="CD314" s="4"/>
      <c r="CE314" s="4"/>
      <c r="CF314" s="4"/>
      <c r="CG314" s="4"/>
      <c r="CH314" s="4"/>
    </row>
    <row r="315" ht="14.25" customHeight="1" spans="1:8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9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194"/>
      <c r="AB315" s="4"/>
      <c r="AC315" s="4"/>
      <c r="AD315" s="4"/>
      <c r="AE315" s="4"/>
      <c r="AF315" s="4"/>
      <c r="AG315" s="4"/>
      <c r="AH315" s="19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19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19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194"/>
      <c r="CC315" s="4"/>
      <c r="CD315" s="4"/>
      <c r="CE315" s="4"/>
      <c r="CF315" s="4"/>
      <c r="CG315" s="4"/>
      <c r="CH315" s="4"/>
    </row>
    <row r="316" ht="14.25" customHeight="1" spans="1:8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9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194"/>
      <c r="AB316" s="4"/>
      <c r="AC316" s="4"/>
      <c r="AD316" s="4"/>
      <c r="AE316" s="4"/>
      <c r="AF316" s="4"/>
      <c r="AG316" s="4"/>
      <c r="AH316" s="19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19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19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194"/>
      <c r="CC316" s="4"/>
      <c r="CD316" s="4"/>
      <c r="CE316" s="4"/>
      <c r="CF316" s="4"/>
      <c r="CG316" s="4"/>
      <c r="CH316" s="4"/>
    </row>
    <row r="317" ht="14.25" customHeight="1" spans="1:8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9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194"/>
      <c r="AB317" s="4"/>
      <c r="AC317" s="4"/>
      <c r="AD317" s="4"/>
      <c r="AE317" s="4"/>
      <c r="AF317" s="4"/>
      <c r="AG317" s="4"/>
      <c r="AH317" s="19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19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19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194"/>
      <c r="CC317" s="4"/>
      <c r="CD317" s="4"/>
      <c r="CE317" s="4"/>
      <c r="CF317" s="4"/>
      <c r="CG317" s="4"/>
      <c r="CH317" s="4"/>
    </row>
    <row r="318" ht="14.25" customHeight="1" spans="1:8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9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194"/>
      <c r="AB318" s="4"/>
      <c r="AC318" s="4"/>
      <c r="AD318" s="4"/>
      <c r="AE318" s="4"/>
      <c r="AF318" s="4"/>
      <c r="AG318" s="4"/>
      <c r="AH318" s="19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19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19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194"/>
      <c r="CC318" s="4"/>
      <c r="CD318" s="4"/>
      <c r="CE318" s="4"/>
      <c r="CF318" s="4"/>
      <c r="CG318" s="4"/>
      <c r="CH318" s="4"/>
    </row>
    <row r="319" ht="14.25" customHeight="1" spans="1:8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9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194"/>
      <c r="AB319" s="4"/>
      <c r="AC319" s="4"/>
      <c r="AD319" s="4"/>
      <c r="AE319" s="4"/>
      <c r="AF319" s="4"/>
      <c r="AG319" s="4"/>
      <c r="AH319" s="19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19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19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194"/>
      <c r="CC319" s="4"/>
      <c r="CD319" s="4"/>
      <c r="CE319" s="4"/>
      <c r="CF319" s="4"/>
      <c r="CG319" s="4"/>
      <c r="CH319" s="4"/>
    </row>
    <row r="320" ht="14.25" customHeight="1" spans="1:8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9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194"/>
      <c r="AB320" s="4"/>
      <c r="AC320" s="4"/>
      <c r="AD320" s="4"/>
      <c r="AE320" s="4"/>
      <c r="AF320" s="4"/>
      <c r="AG320" s="4"/>
      <c r="AH320" s="19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19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19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194"/>
      <c r="CC320" s="4"/>
      <c r="CD320" s="4"/>
      <c r="CE320" s="4"/>
      <c r="CF320" s="4"/>
      <c r="CG320" s="4"/>
      <c r="CH320" s="4"/>
    </row>
    <row r="321" ht="14.25" customHeight="1" spans="1:8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9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194"/>
      <c r="AB321" s="4"/>
      <c r="AC321" s="4"/>
      <c r="AD321" s="4"/>
      <c r="AE321" s="4"/>
      <c r="AF321" s="4"/>
      <c r="AG321" s="4"/>
      <c r="AH321" s="19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19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19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194"/>
      <c r="CC321" s="4"/>
      <c r="CD321" s="4"/>
      <c r="CE321" s="4"/>
      <c r="CF321" s="4"/>
      <c r="CG321" s="4"/>
      <c r="CH321" s="4"/>
    </row>
    <row r="322" ht="14.25" customHeight="1" spans="1:8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9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194"/>
      <c r="AB322" s="4"/>
      <c r="AC322" s="4"/>
      <c r="AD322" s="4"/>
      <c r="AE322" s="4"/>
      <c r="AF322" s="4"/>
      <c r="AG322" s="4"/>
      <c r="AH322" s="19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19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19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194"/>
      <c r="CC322" s="4"/>
      <c r="CD322" s="4"/>
      <c r="CE322" s="4"/>
      <c r="CF322" s="4"/>
      <c r="CG322" s="4"/>
      <c r="CH322" s="4"/>
    </row>
    <row r="323" ht="14.25" customHeight="1" spans="1:8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9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194"/>
      <c r="AB323" s="4"/>
      <c r="AC323" s="4"/>
      <c r="AD323" s="4"/>
      <c r="AE323" s="4"/>
      <c r="AF323" s="4"/>
      <c r="AG323" s="4"/>
      <c r="AH323" s="19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19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19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194"/>
      <c r="CC323" s="4"/>
      <c r="CD323" s="4"/>
      <c r="CE323" s="4"/>
      <c r="CF323" s="4"/>
      <c r="CG323" s="4"/>
      <c r="CH323" s="4"/>
    </row>
    <row r="324" ht="14.25" customHeight="1" spans="1:8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9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194"/>
      <c r="AB324" s="4"/>
      <c r="AC324" s="4"/>
      <c r="AD324" s="4"/>
      <c r="AE324" s="4"/>
      <c r="AF324" s="4"/>
      <c r="AG324" s="4"/>
      <c r="AH324" s="19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19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19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194"/>
      <c r="CC324" s="4"/>
      <c r="CD324" s="4"/>
      <c r="CE324" s="4"/>
      <c r="CF324" s="4"/>
      <c r="CG324" s="4"/>
      <c r="CH324" s="4"/>
    </row>
    <row r="325" ht="14.25" customHeight="1" spans="1:8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9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194"/>
      <c r="AB325" s="4"/>
      <c r="AC325" s="4"/>
      <c r="AD325" s="4"/>
      <c r="AE325" s="4"/>
      <c r="AF325" s="4"/>
      <c r="AG325" s="4"/>
      <c r="AH325" s="19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19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19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194"/>
      <c r="CC325" s="4"/>
      <c r="CD325" s="4"/>
      <c r="CE325" s="4"/>
      <c r="CF325" s="4"/>
      <c r="CG325" s="4"/>
      <c r="CH325" s="4"/>
    </row>
    <row r="326" ht="14.25" customHeight="1" spans="1:8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9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194"/>
      <c r="AB326" s="4"/>
      <c r="AC326" s="4"/>
      <c r="AD326" s="4"/>
      <c r="AE326" s="4"/>
      <c r="AF326" s="4"/>
      <c r="AG326" s="4"/>
      <c r="AH326" s="19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19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19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194"/>
      <c r="CC326" s="4"/>
      <c r="CD326" s="4"/>
      <c r="CE326" s="4"/>
      <c r="CF326" s="4"/>
      <c r="CG326" s="4"/>
      <c r="CH326" s="4"/>
    </row>
    <row r="327" ht="14.25" customHeight="1" spans="1:8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9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194"/>
      <c r="AB327" s="4"/>
      <c r="AC327" s="4"/>
      <c r="AD327" s="4"/>
      <c r="AE327" s="4"/>
      <c r="AF327" s="4"/>
      <c r="AG327" s="4"/>
      <c r="AH327" s="19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19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19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194"/>
      <c r="CC327" s="4"/>
      <c r="CD327" s="4"/>
      <c r="CE327" s="4"/>
      <c r="CF327" s="4"/>
      <c r="CG327" s="4"/>
      <c r="CH327" s="4"/>
    </row>
    <row r="328" ht="14.25" customHeight="1" spans="1:8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9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194"/>
      <c r="AB328" s="4"/>
      <c r="AC328" s="4"/>
      <c r="AD328" s="4"/>
      <c r="AE328" s="4"/>
      <c r="AF328" s="4"/>
      <c r="AG328" s="4"/>
      <c r="AH328" s="19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19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19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194"/>
      <c r="CC328" s="4"/>
      <c r="CD328" s="4"/>
      <c r="CE328" s="4"/>
      <c r="CF328" s="4"/>
      <c r="CG328" s="4"/>
      <c r="CH328" s="4"/>
    </row>
    <row r="329" ht="14.25" customHeight="1" spans="1:8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9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194"/>
      <c r="AB329" s="4"/>
      <c r="AC329" s="4"/>
      <c r="AD329" s="4"/>
      <c r="AE329" s="4"/>
      <c r="AF329" s="4"/>
      <c r="AG329" s="4"/>
      <c r="AH329" s="19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19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19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194"/>
      <c r="CC329" s="4"/>
      <c r="CD329" s="4"/>
      <c r="CE329" s="4"/>
      <c r="CF329" s="4"/>
      <c r="CG329" s="4"/>
      <c r="CH329" s="4"/>
    </row>
    <row r="330" ht="14.25" customHeight="1" spans="1:8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9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194"/>
      <c r="AB330" s="4"/>
      <c r="AC330" s="4"/>
      <c r="AD330" s="4"/>
      <c r="AE330" s="4"/>
      <c r="AF330" s="4"/>
      <c r="AG330" s="4"/>
      <c r="AH330" s="19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19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19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194"/>
      <c r="CC330" s="4"/>
      <c r="CD330" s="4"/>
      <c r="CE330" s="4"/>
      <c r="CF330" s="4"/>
      <c r="CG330" s="4"/>
      <c r="CH330" s="4"/>
    </row>
    <row r="331" ht="14.25" customHeight="1" spans="1:8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9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194"/>
      <c r="AB331" s="4"/>
      <c r="AC331" s="4"/>
      <c r="AD331" s="4"/>
      <c r="AE331" s="4"/>
      <c r="AF331" s="4"/>
      <c r="AG331" s="4"/>
      <c r="AH331" s="19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19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19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194"/>
      <c r="CC331" s="4"/>
      <c r="CD331" s="4"/>
      <c r="CE331" s="4"/>
      <c r="CF331" s="4"/>
      <c r="CG331" s="4"/>
      <c r="CH331" s="4"/>
    </row>
    <row r="332" ht="14.25" customHeight="1" spans="1:8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9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194"/>
      <c r="AB332" s="4"/>
      <c r="AC332" s="4"/>
      <c r="AD332" s="4"/>
      <c r="AE332" s="4"/>
      <c r="AF332" s="4"/>
      <c r="AG332" s="4"/>
      <c r="AH332" s="19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19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19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194"/>
      <c r="CC332" s="4"/>
      <c r="CD332" s="4"/>
      <c r="CE332" s="4"/>
      <c r="CF332" s="4"/>
      <c r="CG332" s="4"/>
      <c r="CH332" s="4"/>
    </row>
    <row r="333" ht="14.25" customHeight="1" spans="1:8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9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194"/>
      <c r="AB333" s="4"/>
      <c r="AC333" s="4"/>
      <c r="AD333" s="4"/>
      <c r="AE333" s="4"/>
      <c r="AF333" s="4"/>
      <c r="AG333" s="4"/>
      <c r="AH333" s="19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19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19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194"/>
      <c r="CC333" s="4"/>
      <c r="CD333" s="4"/>
      <c r="CE333" s="4"/>
      <c r="CF333" s="4"/>
      <c r="CG333" s="4"/>
      <c r="CH333" s="4"/>
    </row>
    <row r="334" ht="14.25" customHeight="1" spans="1:8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9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194"/>
      <c r="AB334" s="4"/>
      <c r="AC334" s="4"/>
      <c r="AD334" s="4"/>
      <c r="AE334" s="4"/>
      <c r="AF334" s="4"/>
      <c r="AG334" s="4"/>
      <c r="AH334" s="19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19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19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194"/>
      <c r="CC334" s="4"/>
      <c r="CD334" s="4"/>
      <c r="CE334" s="4"/>
      <c r="CF334" s="4"/>
      <c r="CG334" s="4"/>
      <c r="CH334" s="4"/>
    </row>
    <row r="335" ht="14.25" customHeight="1" spans="1:8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9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194"/>
      <c r="AB335" s="4"/>
      <c r="AC335" s="4"/>
      <c r="AD335" s="4"/>
      <c r="AE335" s="4"/>
      <c r="AF335" s="4"/>
      <c r="AG335" s="4"/>
      <c r="AH335" s="19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19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19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194"/>
      <c r="CC335" s="4"/>
      <c r="CD335" s="4"/>
      <c r="CE335" s="4"/>
      <c r="CF335" s="4"/>
      <c r="CG335" s="4"/>
      <c r="CH335" s="4"/>
    </row>
    <row r="336" ht="14.25" customHeight="1" spans="1:8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9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194"/>
      <c r="AB336" s="4"/>
      <c r="AC336" s="4"/>
      <c r="AD336" s="4"/>
      <c r="AE336" s="4"/>
      <c r="AF336" s="4"/>
      <c r="AG336" s="4"/>
      <c r="AH336" s="19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19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19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194"/>
      <c r="CC336" s="4"/>
      <c r="CD336" s="4"/>
      <c r="CE336" s="4"/>
      <c r="CF336" s="4"/>
      <c r="CG336" s="4"/>
      <c r="CH336" s="4"/>
    </row>
    <row r="337" ht="14.25" customHeight="1" spans="1:8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9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194"/>
      <c r="AB337" s="4"/>
      <c r="AC337" s="4"/>
      <c r="AD337" s="4"/>
      <c r="AE337" s="4"/>
      <c r="AF337" s="4"/>
      <c r="AG337" s="4"/>
      <c r="AH337" s="19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19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19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194"/>
      <c r="CC337" s="4"/>
      <c r="CD337" s="4"/>
      <c r="CE337" s="4"/>
      <c r="CF337" s="4"/>
      <c r="CG337" s="4"/>
      <c r="CH337" s="4"/>
    </row>
    <row r="338" ht="14.25" customHeight="1" spans="1:8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9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194"/>
      <c r="AB338" s="4"/>
      <c r="AC338" s="4"/>
      <c r="AD338" s="4"/>
      <c r="AE338" s="4"/>
      <c r="AF338" s="4"/>
      <c r="AG338" s="4"/>
      <c r="AH338" s="19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19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19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194"/>
      <c r="CC338" s="4"/>
      <c r="CD338" s="4"/>
      <c r="CE338" s="4"/>
      <c r="CF338" s="4"/>
      <c r="CG338" s="4"/>
      <c r="CH338" s="4"/>
    </row>
    <row r="339" ht="14.25" customHeight="1" spans="1:8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9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194"/>
      <c r="AB339" s="4"/>
      <c r="AC339" s="4"/>
      <c r="AD339" s="4"/>
      <c r="AE339" s="4"/>
      <c r="AF339" s="4"/>
      <c r="AG339" s="4"/>
      <c r="AH339" s="19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19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19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194"/>
      <c r="CC339" s="4"/>
      <c r="CD339" s="4"/>
      <c r="CE339" s="4"/>
      <c r="CF339" s="4"/>
      <c r="CG339" s="4"/>
      <c r="CH339" s="4"/>
    </row>
    <row r="340" ht="14.25" customHeight="1" spans="1:8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9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194"/>
      <c r="AB340" s="4"/>
      <c r="AC340" s="4"/>
      <c r="AD340" s="4"/>
      <c r="AE340" s="4"/>
      <c r="AF340" s="4"/>
      <c r="AG340" s="4"/>
      <c r="AH340" s="19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19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19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194"/>
      <c r="CC340" s="4"/>
      <c r="CD340" s="4"/>
      <c r="CE340" s="4"/>
      <c r="CF340" s="4"/>
      <c r="CG340" s="4"/>
      <c r="CH340" s="4"/>
    </row>
    <row r="341" ht="14.25" customHeight="1" spans="1:8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9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194"/>
      <c r="AB341" s="4"/>
      <c r="AC341" s="4"/>
      <c r="AD341" s="4"/>
      <c r="AE341" s="4"/>
      <c r="AF341" s="4"/>
      <c r="AG341" s="4"/>
      <c r="AH341" s="19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19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19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194"/>
      <c r="CC341" s="4"/>
      <c r="CD341" s="4"/>
      <c r="CE341" s="4"/>
      <c r="CF341" s="4"/>
      <c r="CG341" s="4"/>
      <c r="CH341" s="4"/>
    </row>
    <row r="342" ht="14.25" customHeight="1" spans="1:8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9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194"/>
      <c r="AB342" s="4"/>
      <c r="AC342" s="4"/>
      <c r="AD342" s="4"/>
      <c r="AE342" s="4"/>
      <c r="AF342" s="4"/>
      <c r="AG342" s="4"/>
      <c r="AH342" s="19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19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19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194"/>
      <c r="CC342" s="4"/>
      <c r="CD342" s="4"/>
      <c r="CE342" s="4"/>
      <c r="CF342" s="4"/>
      <c r="CG342" s="4"/>
      <c r="CH342" s="4"/>
    </row>
    <row r="343" ht="14.25" customHeight="1" spans="1:8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9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194"/>
      <c r="AB343" s="4"/>
      <c r="AC343" s="4"/>
      <c r="AD343" s="4"/>
      <c r="AE343" s="4"/>
      <c r="AF343" s="4"/>
      <c r="AG343" s="4"/>
      <c r="AH343" s="19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19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19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194"/>
      <c r="CC343" s="4"/>
      <c r="CD343" s="4"/>
      <c r="CE343" s="4"/>
      <c r="CF343" s="4"/>
      <c r="CG343" s="4"/>
      <c r="CH343" s="4"/>
    </row>
    <row r="344" ht="14.25" customHeight="1" spans="1:8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9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194"/>
      <c r="AB344" s="4"/>
      <c r="AC344" s="4"/>
      <c r="AD344" s="4"/>
      <c r="AE344" s="4"/>
      <c r="AF344" s="4"/>
      <c r="AG344" s="4"/>
      <c r="AH344" s="19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19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19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194"/>
      <c r="CC344" s="4"/>
      <c r="CD344" s="4"/>
      <c r="CE344" s="4"/>
      <c r="CF344" s="4"/>
      <c r="CG344" s="4"/>
      <c r="CH344" s="4"/>
    </row>
    <row r="345" ht="14.25" customHeight="1" spans="1:8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9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194"/>
      <c r="AB345" s="4"/>
      <c r="AC345" s="4"/>
      <c r="AD345" s="4"/>
      <c r="AE345" s="4"/>
      <c r="AF345" s="4"/>
      <c r="AG345" s="4"/>
      <c r="AH345" s="19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19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19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194"/>
      <c r="CC345" s="4"/>
      <c r="CD345" s="4"/>
      <c r="CE345" s="4"/>
      <c r="CF345" s="4"/>
      <c r="CG345" s="4"/>
      <c r="CH345" s="4"/>
    </row>
    <row r="346" ht="14.25" customHeight="1" spans="1:8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9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194"/>
      <c r="AB346" s="4"/>
      <c r="AC346" s="4"/>
      <c r="AD346" s="4"/>
      <c r="AE346" s="4"/>
      <c r="AF346" s="4"/>
      <c r="AG346" s="4"/>
      <c r="AH346" s="19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19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19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194"/>
      <c r="CC346" s="4"/>
      <c r="CD346" s="4"/>
      <c r="CE346" s="4"/>
      <c r="CF346" s="4"/>
      <c r="CG346" s="4"/>
      <c r="CH346" s="4"/>
    </row>
    <row r="347" ht="14.25" customHeight="1" spans="1:8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9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194"/>
      <c r="AB347" s="4"/>
      <c r="AC347" s="4"/>
      <c r="AD347" s="4"/>
      <c r="AE347" s="4"/>
      <c r="AF347" s="4"/>
      <c r="AG347" s="4"/>
      <c r="AH347" s="19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19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19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194"/>
      <c r="CC347" s="4"/>
      <c r="CD347" s="4"/>
      <c r="CE347" s="4"/>
      <c r="CF347" s="4"/>
      <c r="CG347" s="4"/>
      <c r="CH347" s="4"/>
    </row>
    <row r="348" ht="14.25" customHeight="1" spans="1:8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9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194"/>
      <c r="AB348" s="4"/>
      <c r="AC348" s="4"/>
      <c r="AD348" s="4"/>
      <c r="AE348" s="4"/>
      <c r="AF348" s="4"/>
      <c r="AG348" s="4"/>
      <c r="AH348" s="19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19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19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194"/>
      <c r="CC348" s="4"/>
      <c r="CD348" s="4"/>
      <c r="CE348" s="4"/>
      <c r="CF348" s="4"/>
      <c r="CG348" s="4"/>
      <c r="CH348" s="4"/>
    </row>
    <row r="349" ht="14.25" customHeight="1" spans="1:8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9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194"/>
      <c r="AB349" s="4"/>
      <c r="AC349" s="4"/>
      <c r="AD349" s="4"/>
      <c r="AE349" s="4"/>
      <c r="AF349" s="4"/>
      <c r="AG349" s="4"/>
      <c r="AH349" s="19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19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19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194"/>
      <c r="CC349" s="4"/>
      <c r="CD349" s="4"/>
      <c r="CE349" s="4"/>
      <c r="CF349" s="4"/>
      <c r="CG349" s="4"/>
      <c r="CH349" s="4"/>
    </row>
    <row r="350" ht="14.25" customHeight="1" spans="1:8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9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194"/>
      <c r="AB350" s="4"/>
      <c r="AC350" s="4"/>
      <c r="AD350" s="4"/>
      <c r="AE350" s="4"/>
      <c r="AF350" s="4"/>
      <c r="AG350" s="4"/>
      <c r="AH350" s="19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19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19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194"/>
      <c r="CC350" s="4"/>
      <c r="CD350" s="4"/>
      <c r="CE350" s="4"/>
      <c r="CF350" s="4"/>
      <c r="CG350" s="4"/>
      <c r="CH350" s="4"/>
    </row>
    <row r="351" ht="14.25" customHeight="1" spans="1:8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9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194"/>
      <c r="AB351" s="4"/>
      <c r="AC351" s="4"/>
      <c r="AD351" s="4"/>
      <c r="AE351" s="4"/>
      <c r="AF351" s="4"/>
      <c r="AG351" s="4"/>
      <c r="AH351" s="19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19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19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194"/>
      <c r="CC351" s="4"/>
      <c r="CD351" s="4"/>
      <c r="CE351" s="4"/>
      <c r="CF351" s="4"/>
      <c r="CG351" s="4"/>
      <c r="CH351" s="4"/>
    </row>
    <row r="352" ht="14.25" customHeight="1" spans="1:8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9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194"/>
      <c r="AB352" s="4"/>
      <c r="AC352" s="4"/>
      <c r="AD352" s="4"/>
      <c r="AE352" s="4"/>
      <c r="AF352" s="4"/>
      <c r="AG352" s="4"/>
      <c r="AH352" s="19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19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19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194"/>
      <c r="CC352" s="4"/>
      <c r="CD352" s="4"/>
      <c r="CE352" s="4"/>
      <c r="CF352" s="4"/>
      <c r="CG352" s="4"/>
      <c r="CH352" s="4"/>
    </row>
    <row r="353" ht="14.25" customHeight="1" spans="1:8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9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194"/>
      <c r="AB353" s="4"/>
      <c r="AC353" s="4"/>
      <c r="AD353" s="4"/>
      <c r="AE353" s="4"/>
      <c r="AF353" s="4"/>
      <c r="AG353" s="4"/>
      <c r="AH353" s="19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19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19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194"/>
      <c r="CC353" s="4"/>
      <c r="CD353" s="4"/>
      <c r="CE353" s="4"/>
      <c r="CF353" s="4"/>
      <c r="CG353" s="4"/>
      <c r="CH353" s="4"/>
    </row>
    <row r="354" ht="14.25" customHeight="1" spans="1:8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9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194"/>
      <c r="AB354" s="4"/>
      <c r="AC354" s="4"/>
      <c r="AD354" s="4"/>
      <c r="AE354" s="4"/>
      <c r="AF354" s="4"/>
      <c r="AG354" s="4"/>
      <c r="AH354" s="19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19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19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194"/>
      <c r="CC354" s="4"/>
      <c r="CD354" s="4"/>
      <c r="CE354" s="4"/>
      <c r="CF354" s="4"/>
      <c r="CG354" s="4"/>
      <c r="CH354" s="4"/>
    </row>
    <row r="355" ht="14.25" customHeight="1" spans="1:8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9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194"/>
      <c r="AB355" s="4"/>
      <c r="AC355" s="4"/>
      <c r="AD355" s="4"/>
      <c r="AE355" s="4"/>
      <c r="AF355" s="4"/>
      <c r="AG355" s="4"/>
      <c r="AH355" s="19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19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19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194"/>
      <c r="CC355" s="4"/>
      <c r="CD355" s="4"/>
      <c r="CE355" s="4"/>
      <c r="CF355" s="4"/>
      <c r="CG355" s="4"/>
      <c r="CH355" s="4"/>
    </row>
    <row r="356" ht="14.25" customHeight="1" spans="1:8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9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194"/>
      <c r="AB356" s="4"/>
      <c r="AC356" s="4"/>
      <c r="AD356" s="4"/>
      <c r="AE356" s="4"/>
      <c r="AF356" s="4"/>
      <c r="AG356" s="4"/>
      <c r="AH356" s="19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19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19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194"/>
      <c r="CC356" s="4"/>
      <c r="CD356" s="4"/>
      <c r="CE356" s="4"/>
      <c r="CF356" s="4"/>
      <c r="CG356" s="4"/>
      <c r="CH356" s="4"/>
    </row>
    <row r="357" ht="14.25" customHeight="1" spans="1:8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9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194"/>
      <c r="AB357" s="4"/>
      <c r="AC357" s="4"/>
      <c r="AD357" s="4"/>
      <c r="AE357" s="4"/>
      <c r="AF357" s="4"/>
      <c r="AG357" s="4"/>
      <c r="AH357" s="19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19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19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194"/>
      <c r="CC357" s="4"/>
      <c r="CD357" s="4"/>
      <c r="CE357" s="4"/>
      <c r="CF357" s="4"/>
      <c r="CG357" s="4"/>
      <c r="CH357" s="4"/>
    </row>
    <row r="358" ht="14.25" customHeight="1" spans="1:8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9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194"/>
      <c r="AB358" s="4"/>
      <c r="AC358" s="4"/>
      <c r="AD358" s="4"/>
      <c r="AE358" s="4"/>
      <c r="AF358" s="4"/>
      <c r="AG358" s="4"/>
      <c r="AH358" s="19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19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19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194"/>
      <c r="CC358" s="4"/>
      <c r="CD358" s="4"/>
      <c r="CE358" s="4"/>
      <c r="CF358" s="4"/>
      <c r="CG358" s="4"/>
      <c r="CH358" s="4"/>
    </row>
    <row r="359" ht="14.25" customHeight="1" spans="1:8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9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194"/>
      <c r="AB359" s="4"/>
      <c r="AC359" s="4"/>
      <c r="AD359" s="4"/>
      <c r="AE359" s="4"/>
      <c r="AF359" s="4"/>
      <c r="AG359" s="4"/>
      <c r="AH359" s="19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19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19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194"/>
      <c r="CC359" s="4"/>
      <c r="CD359" s="4"/>
      <c r="CE359" s="4"/>
      <c r="CF359" s="4"/>
      <c r="CG359" s="4"/>
      <c r="CH359" s="4"/>
    </row>
    <row r="360" ht="14.25" customHeight="1" spans="1:8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9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194"/>
      <c r="AB360" s="4"/>
      <c r="AC360" s="4"/>
      <c r="AD360" s="4"/>
      <c r="AE360" s="4"/>
      <c r="AF360" s="4"/>
      <c r="AG360" s="4"/>
      <c r="AH360" s="19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19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19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194"/>
      <c r="CC360" s="4"/>
      <c r="CD360" s="4"/>
      <c r="CE360" s="4"/>
      <c r="CF360" s="4"/>
      <c r="CG360" s="4"/>
      <c r="CH360" s="4"/>
    </row>
    <row r="361" ht="14.25" customHeight="1" spans="1:8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9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194"/>
      <c r="AB361" s="4"/>
      <c r="AC361" s="4"/>
      <c r="AD361" s="4"/>
      <c r="AE361" s="4"/>
      <c r="AF361" s="4"/>
      <c r="AG361" s="4"/>
      <c r="AH361" s="19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19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19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194"/>
      <c r="CC361" s="4"/>
      <c r="CD361" s="4"/>
      <c r="CE361" s="4"/>
      <c r="CF361" s="4"/>
      <c r="CG361" s="4"/>
      <c r="CH361" s="4"/>
    </row>
    <row r="362" ht="14.25" customHeight="1" spans="1:8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9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194"/>
      <c r="AB362" s="4"/>
      <c r="AC362" s="4"/>
      <c r="AD362" s="4"/>
      <c r="AE362" s="4"/>
      <c r="AF362" s="4"/>
      <c r="AG362" s="4"/>
      <c r="AH362" s="19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19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19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194"/>
      <c r="CC362" s="4"/>
      <c r="CD362" s="4"/>
      <c r="CE362" s="4"/>
      <c r="CF362" s="4"/>
      <c r="CG362" s="4"/>
      <c r="CH362" s="4"/>
    </row>
    <row r="363" ht="14.25" customHeight="1" spans="1:8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9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194"/>
      <c r="AB363" s="4"/>
      <c r="AC363" s="4"/>
      <c r="AD363" s="4"/>
      <c r="AE363" s="4"/>
      <c r="AF363" s="4"/>
      <c r="AG363" s="4"/>
      <c r="AH363" s="19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19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19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194"/>
      <c r="CC363" s="4"/>
      <c r="CD363" s="4"/>
      <c r="CE363" s="4"/>
      <c r="CF363" s="4"/>
      <c r="CG363" s="4"/>
      <c r="CH363" s="4"/>
    </row>
    <row r="364" ht="14.25" customHeight="1" spans="1:8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9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194"/>
      <c r="AB364" s="4"/>
      <c r="AC364" s="4"/>
      <c r="AD364" s="4"/>
      <c r="AE364" s="4"/>
      <c r="AF364" s="4"/>
      <c r="AG364" s="4"/>
      <c r="AH364" s="19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19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19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194"/>
      <c r="CC364" s="4"/>
      <c r="CD364" s="4"/>
      <c r="CE364" s="4"/>
      <c r="CF364" s="4"/>
      <c r="CG364" s="4"/>
      <c r="CH364" s="4"/>
    </row>
    <row r="365" ht="14.25" customHeight="1" spans="1:8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9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194"/>
      <c r="AB365" s="4"/>
      <c r="AC365" s="4"/>
      <c r="AD365" s="4"/>
      <c r="AE365" s="4"/>
      <c r="AF365" s="4"/>
      <c r="AG365" s="4"/>
      <c r="AH365" s="19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19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19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194"/>
      <c r="CC365" s="4"/>
      <c r="CD365" s="4"/>
      <c r="CE365" s="4"/>
      <c r="CF365" s="4"/>
      <c r="CG365" s="4"/>
      <c r="CH365" s="4"/>
    </row>
    <row r="366" ht="14.25" customHeight="1" spans="1:8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9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194"/>
      <c r="AB366" s="4"/>
      <c r="AC366" s="4"/>
      <c r="AD366" s="4"/>
      <c r="AE366" s="4"/>
      <c r="AF366" s="4"/>
      <c r="AG366" s="4"/>
      <c r="AH366" s="19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19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19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194"/>
      <c r="CC366" s="4"/>
      <c r="CD366" s="4"/>
      <c r="CE366" s="4"/>
      <c r="CF366" s="4"/>
      <c r="CG366" s="4"/>
      <c r="CH366" s="4"/>
    </row>
    <row r="367" ht="14.25" customHeight="1" spans="1:8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9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194"/>
      <c r="AB367" s="4"/>
      <c r="AC367" s="4"/>
      <c r="AD367" s="4"/>
      <c r="AE367" s="4"/>
      <c r="AF367" s="4"/>
      <c r="AG367" s="4"/>
      <c r="AH367" s="19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19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19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194"/>
      <c r="CC367" s="4"/>
      <c r="CD367" s="4"/>
      <c r="CE367" s="4"/>
      <c r="CF367" s="4"/>
      <c r="CG367" s="4"/>
      <c r="CH367" s="4"/>
    </row>
    <row r="368" ht="14.25" customHeight="1" spans="1:8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9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194"/>
      <c r="AB368" s="4"/>
      <c r="AC368" s="4"/>
      <c r="AD368" s="4"/>
      <c r="AE368" s="4"/>
      <c r="AF368" s="4"/>
      <c r="AG368" s="4"/>
      <c r="AH368" s="19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19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19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194"/>
      <c r="CC368" s="4"/>
      <c r="CD368" s="4"/>
      <c r="CE368" s="4"/>
      <c r="CF368" s="4"/>
      <c r="CG368" s="4"/>
      <c r="CH368" s="4"/>
    </row>
    <row r="369" ht="14.25" customHeight="1" spans="1:8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9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194"/>
      <c r="AB369" s="4"/>
      <c r="AC369" s="4"/>
      <c r="AD369" s="4"/>
      <c r="AE369" s="4"/>
      <c r="AF369" s="4"/>
      <c r="AG369" s="4"/>
      <c r="AH369" s="19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19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19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194"/>
      <c r="CC369" s="4"/>
      <c r="CD369" s="4"/>
      <c r="CE369" s="4"/>
      <c r="CF369" s="4"/>
      <c r="CG369" s="4"/>
      <c r="CH369" s="4"/>
    </row>
    <row r="370" ht="14.25" customHeight="1" spans="1:8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9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194"/>
      <c r="AB370" s="4"/>
      <c r="AC370" s="4"/>
      <c r="AD370" s="4"/>
      <c r="AE370" s="4"/>
      <c r="AF370" s="4"/>
      <c r="AG370" s="4"/>
      <c r="AH370" s="19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19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19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194"/>
      <c r="CC370" s="4"/>
      <c r="CD370" s="4"/>
      <c r="CE370" s="4"/>
      <c r="CF370" s="4"/>
      <c r="CG370" s="4"/>
      <c r="CH370" s="4"/>
    </row>
    <row r="371" ht="14.25" customHeight="1" spans="1:8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9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194"/>
      <c r="AB371" s="4"/>
      <c r="AC371" s="4"/>
      <c r="AD371" s="4"/>
      <c r="AE371" s="4"/>
      <c r="AF371" s="4"/>
      <c r="AG371" s="4"/>
      <c r="AH371" s="19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19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19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194"/>
      <c r="CC371" s="4"/>
      <c r="CD371" s="4"/>
      <c r="CE371" s="4"/>
      <c r="CF371" s="4"/>
      <c r="CG371" s="4"/>
      <c r="CH371" s="4"/>
    </row>
    <row r="372" ht="14.25" customHeight="1" spans="1:8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9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194"/>
      <c r="AB372" s="4"/>
      <c r="AC372" s="4"/>
      <c r="AD372" s="4"/>
      <c r="AE372" s="4"/>
      <c r="AF372" s="4"/>
      <c r="AG372" s="4"/>
      <c r="AH372" s="19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19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19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194"/>
      <c r="CC372" s="4"/>
      <c r="CD372" s="4"/>
      <c r="CE372" s="4"/>
      <c r="CF372" s="4"/>
      <c r="CG372" s="4"/>
      <c r="CH372" s="4"/>
    </row>
    <row r="373" ht="14.25" customHeight="1" spans="1:8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9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194"/>
      <c r="AB373" s="4"/>
      <c r="AC373" s="4"/>
      <c r="AD373" s="4"/>
      <c r="AE373" s="4"/>
      <c r="AF373" s="4"/>
      <c r="AG373" s="4"/>
      <c r="AH373" s="19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19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19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194"/>
      <c r="CC373" s="4"/>
      <c r="CD373" s="4"/>
      <c r="CE373" s="4"/>
      <c r="CF373" s="4"/>
      <c r="CG373" s="4"/>
      <c r="CH373" s="4"/>
    </row>
    <row r="374" ht="14.25" customHeight="1" spans="1:8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9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194"/>
      <c r="AB374" s="4"/>
      <c r="AC374" s="4"/>
      <c r="AD374" s="4"/>
      <c r="AE374" s="4"/>
      <c r="AF374" s="4"/>
      <c r="AG374" s="4"/>
      <c r="AH374" s="19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19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19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194"/>
      <c r="CC374" s="4"/>
      <c r="CD374" s="4"/>
      <c r="CE374" s="4"/>
      <c r="CF374" s="4"/>
      <c r="CG374" s="4"/>
      <c r="CH374" s="4"/>
    </row>
    <row r="375" ht="14.25" customHeight="1" spans="1:8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9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194"/>
      <c r="AB375" s="4"/>
      <c r="AC375" s="4"/>
      <c r="AD375" s="4"/>
      <c r="AE375" s="4"/>
      <c r="AF375" s="4"/>
      <c r="AG375" s="4"/>
      <c r="AH375" s="19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19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19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194"/>
      <c r="CC375" s="4"/>
      <c r="CD375" s="4"/>
      <c r="CE375" s="4"/>
      <c r="CF375" s="4"/>
      <c r="CG375" s="4"/>
      <c r="CH375" s="4"/>
    </row>
    <row r="376" ht="14.25" customHeight="1" spans="1:8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9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194"/>
      <c r="AB376" s="4"/>
      <c r="AC376" s="4"/>
      <c r="AD376" s="4"/>
      <c r="AE376" s="4"/>
      <c r="AF376" s="4"/>
      <c r="AG376" s="4"/>
      <c r="AH376" s="19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19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19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194"/>
      <c r="CC376" s="4"/>
      <c r="CD376" s="4"/>
      <c r="CE376" s="4"/>
      <c r="CF376" s="4"/>
      <c r="CG376" s="4"/>
      <c r="CH376" s="4"/>
    </row>
    <row r="377" ht="14.25" customHeight="1" spans="1:8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9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194"/>
      <c r="AB377" s="4"/>
      <c r="AC377" s="4"/>
      <c r="AD377" s="4"/>
      <c r="AE377" s="4"/>
      <c r="AF377" s="4"/>
      <c r="AG377" s="4"/>
      <c r="AH377" s="19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19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19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194"/>
      <c r="CC377" s="4"/>
      <c r="CD377" s="4"/>
      <c r="CE377" s="4"/>
      <c r="CF377" s="4"/>
      <c r="CG377" s="4"/>
      <c r="CH377" s="4"/>
    </row>
    <row r="378" ht="14.25" customHeight="1" spans="1:8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9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194"/>
      <c r="AB378" s="4"/>
      <c r="AC378" s="4"/>
      <c r="AD378" s="4"/>
      <c r="AE378" s="4"/>
      <c r="AF378" s="4"/>
      <c r="AG378" s="4"/>
      <c r="AH378" s="19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19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19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194"/>
      <c r="CC378" s="4"/>
      <c r="CD378" s="4"/>
      <c r="CE378" s="4"/>
      <c r="CF378" s="4"/>
      <c r="CG378" s="4"/>
      <c r="CH378" s="4"/>
    </row>
    <row r="379" ht="14.25" customHeight="1" spans="1:8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9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194"/>
      <c r="AB379" s="4"/>
      <c r="AC379" s="4"/>
      <c r="AD379" s="4"/>
      <c r="AE379" s="4"/>
      <c r="AF379" s="4"/>
      <c r="AG379" s="4"/>
      <c r="AH379" s="19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19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19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194"/>
      <c r="CC379" s="4"/>
      <c r="CD379" s="4"/>
      <c r="CE379" s="4"/>
      <c r="CF379" s="4"/>
      <c r="CG379" s="4"/>
      <c r="CH379" s="4"/>
    </row>
    <row r="380" ht="14.25" customHeight="1" spans="1:8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9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194"/>
      <c r="AB380" s="4"/>
      <c r="AC380" s="4"/>
      <c r="AD380" s="4"/>
      <c r="AE380" s="4"/>
      <c r="AF380" s="4"/>
      <c r="AG380" s="4"/>
      <c r="AH380" s="19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19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19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194"/>
      <c r="CC380" s="4"/>
      <c r="CD380" s="4"/>
      <c r="CE380" s="4"/>
      <c r="CF380" s="4"/>
      <c r="CG380" s="4"/>
      <c r="CH380" s="4"/>
    </row>
    <row r="381" ht="14.25" customHeight="1" spans="1:8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9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194"/>
      <c r="AB381" s="4"/>
      <c r="AC381" s="4"/>
      <c r="AD381" s="4"/>
      <c r="AE381" s="4"/>
      <c r="AF381" s="4"/>
      <c r="AG381" s="4"/>
      <c r="AH381" s="19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19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19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194"/>
      <c r="CC381" s="4"/>
      <c r="CD381" s="4"/>
      <c r="CE381" s="4"/>
      <c r="CF381" s="4"/>
      <c r="CG381" s="4"/>
      <c r="CH381" s="4"/>
    </row>
    <row r="382" ht="14.25" customHeight="1" spans="1:8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9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194"/>
      <c r="AB382" s="4"/>
      <c r="AC382" s="4"/>
      <c r="AD382" s="4"/>
      <c r="AE382" s="4"/>
      <c r="AF382" s="4"/>
      <c r="AG382" s="4"/>
      <c r="AH382" s="19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19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19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194"/>
      <c r="CC382" s="4"/>
      <c r="CD382" s="4"/>
      <c r="CE382" s="4"/>
      <c r="CF382" s="4"/>
      <c r="CG382" s="4"/>
      <c r="CH382" s="4"/>
    </row>
    <row r="383" ht="14.25" customHeight="1" spans="1:8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9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194"/>
      <c r="AB383" s="4"/>
      <c r="AC383" s="4"/>
      <c r="AD383" s="4"/>
      <c r="AE383" s="4"/>
      <c r="AF383" s="4"/>
      <c r="AG383" s="4"/>
      <c r="AH383" s="19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19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19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194"/>
      <c r="CC383" s="4"/>
      <c r="CD383" s="4"/>
      <c r="CE383" s="4"/>
      <c r="CF383" s="4"/>
      <c r="CG383" s="4"/>
      <c r="CH383" s="4"/>
    </row>
    <row r="384" ht="14.25" customHeight="1" spans="1:8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9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194"/>
      <c r="AB384" s="4"/>
      <c r="AC384" s="4"/>
      <c r="AD384" s="4"/>
      <c r="AE384" s="4"/>
      <c r="AF384" s="4"/>
      <c r="AG384" s="4"/>
      <c r="AH384" s="19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19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19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194"/>
      <c r="CC384" s="4"/>
      <c r="CD384" s="4"/>
      <c r="CE384" s="4"/>
      <c r="CF384" s="4"/>
      <c r="CG384" s="4"/>
      <c r="CH384" s="4"/>
    </row>
    <row r="385" ht="14.25" customHeight="1" spans="1:8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9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194"/>
      <c r="AB385" s="4"/>
      <c r="AC385" s="4"/>
      <c r="AD385" s="4"/>
      <c r="AE385" s="4"/>
      <c r="AF385" s="4"/>
      <c r="AG385" s="4"/>
      <c r="AH385" s="19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19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19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194"/>
      <c r="CC385" s="4"/>
      <c r="CD385" s="4"/>
      <c r="CE385" s="4"/>
      <c r="CF385" s="4"/>
      <c r="CG385" s="4"/>
      <c r="CH385" s="4"/>
    </row>
    <row r="386" ht="14.25" customHeight="1" spans="1:8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9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194"/>
      <c r="AB386" s="4"/>
      <c r="AC386" s="4"/>
      <c r="AD386" s="4"/>
      <c r="AE386" s="4"/>
      <c r="AF386" s="4"/>
      <c r="AG386" s="4"/>
      <c r="AH386" s="19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19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19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194"/>
      <c r="CC386" s="4"/>
      <c r="CD386" s="4"/>
      <c r="CE386" s="4"/>
      <c r="CF386" s="4"/>
      <c r="CG386" s="4"/>
      <c r="CH386" s="4"/>
    </row>
    <row r="387" ht="14.25" customHeight="1" spans="1:8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9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194"/>
      <c r="AB387" s="4"/>
      <c r="AC387" s="4"/>
      <c r="AD387" s="4"/>
      <c r="AE387" s="4"/>
      <c r="AF387" s="4"/>
      <c r="AG387" s="4"/>
      <c r="AH387" s="19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19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19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194"/>
      <c r="CC387" s="4"/>
      <c r="CD387" s="4"/>
      <c r="CE387" s="4"/>
      <c r="CF387" s="4"/>
      <c r="CG387" s="4"/>
      <c r="CH387" s="4"/>
    </row>
    <row r="388" ht="14.25" customHeight="1" spans="1:8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9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194"/>
      <c r="AB388" s="4"/>
      <c r="AC388" s="4"/>
      <c r="AD388" s="4"/>
      <c r="AE388" s="4"/>
      <c r="AF388" s="4"/>
      <c r="AG388" s="4"/>
      <c r="AH388" s="19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19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19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194"/>
      <c r="CC388" s="4"/>
      <c r="CD388" s="4"/>
      <c r="CE388" s="4"/>
      <c r="CF388" s="4"/>
      <c r="CG388" s="4"/>
      <c r="CH388" s="4"/>
    </row>
    <row r="389" ht="14.25" customHeight="1" spans="1:8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9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194"/>
      <c r="AB389" s="4"/>
      <c r="AC389" s="4"/>
      <c r="AD389" s="4"/>
      <c r="AE389" s="4"/>
      <c r="AF389" s="4"/>
      <c r="AG389" s="4"/>
      <c r="AH389" s="19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19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19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194"/>
      <c r="CC389" s="4"/>
      <c r="CD389" s="4"/>
      <c r="CE389" s="4"/>
      <c r="CF389" s="4"/>
      <c r="CG389" s="4"/>
      <c r="CH389" s="4"/>
    </row>
    <row r="390" ht="14.25" customHeight="1" spans="1:8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9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194"/>
      <c r="AB390" s="4"/>
      <c r="AC390" s="4"/>
      <c r="AD390" s="4"/>
      <c r="AE390" s="4"/>
      <c r="AF390" s="4"/>
      <c r="AG390" s="4"/>
      <c r="AH390" s="19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19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19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194"/>
      <c r="CC390" s="4"/>
      <c r="CD390" s="4"/>
      <c r="CE390" s="4"/>
      <c r="CF390" s="4"/>
      <c r="CG390" s="4"/>
      <c r="CH390" s="4"/>
    </row>
    <row r="391" ht="14.25" customHeight="1" spans="1:8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9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194"/>
      <c r="AB391" s="4"/>
      <c r="AC391" s="4"/>
      <c r="AD391" s="4"/>
      <c r="AE391" s="4"/>
      <c r="AF391" s="4"/>
      <c r="AG391" s="4"/>
      <c r="AH391" s="19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19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19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194"/>
      <c r="CC391" s="4"/>
      <c r="CD391" s="4"/>
      <c r="CE391" s="4"/>
      <c r="CF391" s="4"/>
      <c r="CG391" s="4"/>
      <c r="CH391" s="4"/>
    </row>
    <row r="392" ht="14.25" customHeight="1" spans="1:8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9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194"/>
      <c r="AB392" s="4"/>
      <c r="AC392" s="4"/>
      <c r="AD392" s="4"/>
      <c r="AE392" s="4"/>
      <c r="AF392" s="4"/>
      <c r="AG392" s="4"/>
      <c r="AH392" s="19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19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19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194"/>
      <c r="CC392" s="4"/>
      <c r="CD392" s="4"/>
      <c r="CE392" s="4"/>
      <c r="CF392" s="4"/>
      <c r="CG392" s="4"/>
      <c r="CH392" s="4"/>
    </row>
    <row r="393" ht="14.25" customHeight="1" spans="1:8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9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194"/>
      <c r="AB393" s="4"/>
      <c r="AC393" s="4"/>
      <c r="AD393" s="4"/>
      <c r="AE393" s="4"/>
      <c r="AF393" s="4"/>
      <c r="AG393" s="4"/>
      <c r="AH393" s="19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19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19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194"/>
      <c r="CC393" s="4"/>
      <c r="CD393" s="4"/>
      <c r="CE393" s="4"/>
      <c r="CF393" s="4"/>
      <c r="CG393" s="4"/>
      <c r="CH393" s="4"/>
    </row>
    <row r="394" ht="14.25" customHeight="1" spans="1:8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9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194"/>
      <c r="AB394" s="4"/>
      <c r="AC394" s="4"/>
      <c r="AD394" s="4"/>
      <c r="AE394" s="4"/>
      <c r="AF394" s="4"/>
      <c r="AG394" s="4"/>
      <c r="AH394" s="19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19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19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194"/>
      <c r="CC394" s="4"/>
      <c r="CD394" s="4"/>
      <c r="CE394" s="4"/>
      <c r="CF394" s="4"/>
      <c r="CG394" s="4"/>
      <c r="CH394" s="4"/>
    </row>
    <row r="395" ht="14.25" customHeight="1" spans="1:8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9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194"/>
      <c r="AB395" s="4"/>
      <c r="AC395" s="4"/>
      <c r="AD395" s="4"/>
      <c r="AE395" s="4"/>
      <c r="AF395" s="4"/>
      <c r="AG395" s="4"/>
      <c r="AH395" s="19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19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19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194"/>
      <c r="CC395" s="4"/>
      <c r="CD395" s="4"/>
      <c r="CE395" s="4"/>
      <c r="CF395" s="4"/>
      <c r="CG395" s="4"/>
      <c r="CH395" s="4"/>
    </row>
    <row r="396" ht="14.25" customHeight="1" spans="1:8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9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194"/>
      <c r="AB396" s="4"/>
      <c r="AC396" s="4"/>
      <c r="AD396" s="4"/>
      <c r="AE396" s="4"/>
      <c r="AF396" s="4"/>
      <c r="AG396" s="4"/>
      <c r="AH396" s="19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19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19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194"/>
      <c r="CC396" s="4"/>
      <c r="CD396" s="4"/>
      <c r="CE396" s="4"/>
      <c r="CF396" s="4"/>
      <c r="CG396" s="4"/>
      <c r="CH396" s="4"/>
    </row>
    <row r="397" ht="14.25" customHeight="1" spans="1:8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9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194"/>
      <c r="AB397" s="4"/>
      <c r="AC397" s="4"/>
      <c r="AD397" s="4"/>
      <c r="AE397" s="4"/>
      <c r="AF397" s="4"/>
      <c r="AG397" s="4"/>
      <c r="AH397" s="19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19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19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194"/>
      <c r="CC397" s="4"/>
      <c r="CD397" s="4"/>
      <c r="CE397" s="4"/>
      <c r="CF397" s="4"/>
      <c r="CG397" s="4"/>
      <c r="CH397" s="4"/>
    </row>
    <row r="398" ht="14.25" customHeight="1" spans="1:8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9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194"/>
      <c r="AB398" s="4"/>
      <c r="AC398" s="4"/>
      <c r="AD398" s="4"/>
      <c r="AE398" s="4"/>
      <c r="AF398" s="4"/>
      <c r="AG398" s="4"/>
      <c r="AH398" s="19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19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19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194"/>
      <c r="CC398" s="4"/>
      <c r="CD398" s="4"/>
      <c r="CE398" s="4"/>
      <c r="CF398" s="4"/>
      <c r="CG398" s="4"/>
      <c r="CH398" s="4"/>
    </row>
    <row r="399" ht="14.25" customHeight="1" spans="1:8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9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194"/>
      <c r="AB399" s="4"/>
      <c r="AC399" s="4"/>
      <c r="AD399" s="4"/>
      <c r="AE399" s="4"/>
      <c r="AF399" s="4"/>
      <c r="AG399" s="4"/>
      <c r="AH399" s="19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19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19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194"/>
      <c r="CC399" s="4"/>
      <c r="CD399" s="4"/>
      <c r="CE399" s="4"/>
      <c r="CF399" s="4"/>
      <c r="CG399" s="4"/>
      <c r="CH399" s="4"/>
    </row>
    <row r="400" ht="14.25" customHeight="1" spans="1:8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9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194"/>
      <c r="AB400" s="4"/>
      <c r="AC400" s="4"/>
      <c r="AD400" s="4"/>
      <c r="AE400" s="4"/>
      <c r="AF400" s="4"/>
      <c r="AG400" s="4"/>
      <c r="AH400" s="19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19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19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194"/>
      <c r="CC400" s="4"/>
      <c r="CD400" s="4"/>
      <c r="CE400" s="4"/>
      <c r="CF400" s="4"/>
      <c r="CG400" s="4"/>
      <c r="CH400" s="4"/>
    </row>
    <row r="401" ht="14.25" customHeight="1" spans="1:8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9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194"/>
      <c r="AB401" s="4"/>
      <c r="AC401" s="4"/>
      <c r="AD401" s="4"/>
      <c r="AE401" s="4"/>
      <c r="AF401" s="4"/>
      <c r="AG401" s="4"/>
      <c r="AH401" s="19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19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19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194"/>
      <c r="CC401" s="4"/>
      <c r="CD401" s="4"/>
      <c r="CE401" s="4"/>
      <c r="CF401" s="4"/>
      <c r="CG401" s="4"/>
      <c r="CH401" s="4"/>
    </row>
    <row r="402" ht="14.25" customHeight="1" spans="1:8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9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194"/>
      <c r="AB402" s="4"/>
      <c r="AC402" s="4"/>
      <c r="AD402" s="4"/>
      <c r="AE402" s="4"/>
      <c r="AF402" s="4"/>
      <c r="AG402" s="4"/>
      <c r="AH402" s="19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19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19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194"/>
      <c r="CC402" s="4"/>
      <c r="CD402" s="4"/>
      <c r="CE402" s="4"/>
      <c r="CF402" s="4"/>
      <c r="CG402" s="4"/>
      <c r="CH402" s="4"/>
    </row>
    <row r="403" ht="14.25" customHeight="1" spans="1:8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9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194"/>
      <c r="AB403" s="4"/>
      <c r="AC403" s="4"/>
      <c r="AD403" s="4"/>
      <c r="AE403" s="4"/>
      <c r="AF403" s="4"/>
      <c r="AG403" s="4"/>
      <c r="AH403" s="19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19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19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194"/>
      <c r="CC403" s="4"/>
      <c r="CD403" s="4"/>
      <c r="CE403" s="4"/>
      <c r="CF403" s="4"/>
      <c r="CG403" s="4"/>
      <c r="CH403" s="4"/>
    </row>
    <row r="404" ht="14.25" customHeight="1" spans="1:8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9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194"/>
      <c r="AB404" s="4"/>
      <c r="AC404" s="4"/>
      <c r="AD404" s="4"/>
      <c r="AE404" s="4"/>
      <c r="AF404" s="4"/>
      <c r="AG404" s="4"/>
      <c r="AH404" s="19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19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19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194"/>
      <c r="CC404" s="4"/>
      <c r="CD404" s="4"/>
      <c r="CE404" s="4"/>
      <c r="CF404" s="4"/>
      <c r="CG404" s="4"/>
      <c r="CH404" s="4"/>
    </row>
    <row r="405" ht="14.25" customHeight="1" spans="1:8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9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194"/>
      <c r="AB405" s="4"/>
      <c r="AC405" s="4"/>
      <c r="AD405" s="4"/>
      <c r="AE405" s="4"/>
      <c r="AF405" s="4"/>
      <c r="AG405" s="4"/>
      <c r="AH405" s="19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19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19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194"/>
      <c r="CC405" s="4"/>
      <c r="CD405" s="4"/>
      <c r="CE405" s="4"/>
      <c r="CF405" s="4"/>
      <c r="CG405" s="4"/>
      <c r="CH405" s="4"/>
    </row>
    <row r="406" ht="14.25" customHeight="1" spans="1:8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9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194"/>
      <c r="AB406" s="4"/>
      <c r="AC406" s="4"/>
      <c r="AD406" s="4"/>
      <c r="AE406" s="4"/>
      <c r="AF406" s="4"/>
      <c r="AG406" s="4"/>
      <c r="AH406" s="19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19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19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194"/>
      <c r="CC406" s="4"/>
      <c r="CD406" s="4"/>
      <c r="CE406" s="4"/>
      <c r="CF406" s="4"/>
      <c r="CG406" s="4"/>
      <c r="CH406" s="4"/>
    </row>
    <row r="407" ht="14.25" customHeight="1" spans="1:8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9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194"/>
      <c r="AB407" s="4"/>
      <c r="AC407" s="4"/>
      <c r="AD407" s="4"/>
      <c r="AE407" s="4"/>
      <c r="AF407" s="4"/>
      <c r="AG407" s="4"/>
      <c r="AH407" s="19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19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19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194"/>
      <c r="CC407" s="4"/>
      <c r="CD407" s="4"/>
      <c r="CE407" s="4"/>
      <c r="CF407" s="4"/>
      <c r="CG407" s="4"/>
      <c r="CH407" s="4"/>
    </row>
    <row r="408" ht="14.25" customHeight="1" spans="1:8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9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194"/>
      <c r="AB408" s="4"/>
      <c r="AC408" s="4"/>
      <c r="AD408" s="4"/>
      <c r="AE408" s="4"/>
      <c r="AF408" s="4"/>
      <c r="AG408" s="4"/>
      <c r="AH408" s="19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19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19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194"/>
      <c r="CC408" s="4"/>
      <c r="CD408" s="4"/>
      <c r="CE408" s="4"/>
      <c r="CF408" s="4"/>
      <c r="CG408" s="4"/>
      <c r="CH408" s="4"/>
    </row>
    <row r="409" ht="14.25" customHeight="1" spans="1:8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9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194"/>
      <c r="AB409" s="4"/>
      <c r="AC409" s="4"/>
      <c r="AD409" s="4"/>
      <c r="AE409" s="4"/>
      <c r="AF409" s="4"/>
      <c r="AG409" s="4"/>
      <c r="AH409" s="19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19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19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194"/>
      <c r="CC409" s="4"/>
      <c r="CD409" s="4"/>
      <c r="CE409" s="4"/>
      <c r="CF409" s="4"/>
      <c r="CG409" s="4"/>
      <c r="CH409" s="4"/>
    </row>
    <row r="410" ht="14.25" customHeight="1" spans="1:8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9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194"/>
      <c r="AB410" s="4"/>
      <c r="AC410" s="4"/>
      <c r="AD410" s="4"/>
      <c r="AE410" s="4"/>
      <c r="AF410" s="4"/>
      <c r="AG410" s="4"/>
      <c r="AH410" s="19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19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19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194"/>
      <c r="CC410" s="4"/>
      <c r="CD410" s="4"/>
      <c r="CE410" s="4"/>
      <c r="CF410" s="4"/>
      <c r="CG410" s="4"/>
      <c r="CH410" s="4"/>
    </row>
    <row r="411" ht="14.25" customHeight="1" spans="1:8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9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194"/>
      <c r="AB411" s="4"/>
      <c r="AC411" s="4"/>
      <c r="AD411" s="4"/>
      <c r="AE411" s="4"/>
      <c r="AF411" s="4"/>
      <c r="AG411" s="4"/>
      <c r="AH411" s="19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19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19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194"/>
      <c r="CC411" s="4"/>
      <c r="CD411" s="4"/>
      <c r="CE411" s="4"/>
      <c r="CF411" s="4"/>
      <c r="CG411" s="4"/>
      <c r="CH411" s="4"/>
    </row>
    <row r="412" ht="14.25" customHeight="1" spans="1:8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9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194"/>
      <c r="AB412" s="4"/>
      <c r="AC412" s="4"/>
      <c r="AD412" s="4"/>
      <c r="AE412" s="4"/>
      <c r="AF412" s="4"/>
      <c r="AG412" s="4"/>
      <c r="AH412" s="19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19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19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194"/>
      <c r="CC412" s="4"/>
      <c r="CD412" s="4"/>
      <c r="CE412" s="4"/>
      <c r="CF412" s="4"/>
      <c r="CG412" s="4"/>
      <c r="CH412" s="4"/>
    </row>
    <row r="413" ht="14.25" customHeight="1" spans="1:8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9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194"/>
      <c r="AB413" s="4"/>
      <c r="AC413" s="4"/>
      <c r="AD413" s="4"/>
      <c r="AE413" s="4"/>
      <c r="AF413" s="4"/>
      <c r="AG413" s="4"/>
      <c r="AH413" s="19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19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19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194"/>
      <c r="CC413" s="4"/>
      <c r="CD413" s="4"/>
      <c r="CE413" s="4"/>
      <c r="CF413" s="4"/>
      <c r="CG413" s="4"/>
      <c r="CH413" s="4"/>
    </row>
    <row r="414" ht="14.25" customHeight="1" spans="1:8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9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194"/>
      <c r="AB414" s="4"/>
      <c r="AC414" s="4"/>
      <c r="AD414" s="4"/>
      <c r="AE414" s="4"/>
      <c r="AF414" s="4"/>
      <c r="AG414" s="4"/>
      <c r="AH414" s="19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19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19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194"/>
      <c r="CC414" s="4"/>
      <c r="CD414" s="4"/>
      <c r="CE414" s="4"/>
      <c r="CF414" s="4"/>
      <c r="CG414" s="4"/>
      <c r="CH414" s="4"/>
    </row>
    <row r="415" ht="14.25" customHeight="1" spans="1:8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9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194"/>
      <c r="AB415" s="4"/>
      <c r="AC415" s="4"/>
      <c r="AD415" s="4"/>
      <c r="AE415" s="4"/>
      <c r="AF415" s="4"/>
      <c r="AG415" s="4"/>
      <c r="AH415" s="19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19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19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194"/>
      <c r="CC415" s="4"/>
      <c r="CD415" s="4"/>
      <c r="CE415" s="4"/>
      <c r="CF415" s="4"/>
      <c r="CG415" s="4"/>
      <c r="CH415" s="4"/>
    </row>
    <row r="416" ht="14.25" customHeight="1" spans="1:8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9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194"/>
      <c r="AB416" s="4"/>
      <c r="AC416" s="4"/>
      <c r="AD416" s="4"/>
      <c r="AE416" s="4"/>
      <c r="AF416" s="4"/>
      <c r="AG416" s="4"/>
      <c r="AH416" s="19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19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19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194"/>
      <c r="CC416" s="4"/>
      <c r="CD416" s="4"/>
      <c r="CE416" s="4"/>
      <c r="CF416" s="4"/>
      <c r="CG416" s="4"/>
      <c r="CH416" s="4"/>
    </row>
    <row r="417" ht="14.25" customHeight="1" spans="1:8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9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194"/>
      <c r="AB417" s="4"/>
      <c r="AC417" s="4"/>
      <c r="AD417" s="4"/>
      <c r="AE417" s="4"/>
      <c r="AF417" s="4"/>
      <c r="AG417" s="4"/>
      <c r="AH417" s="19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19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19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194"/>
      <c r="CC417" s="4"/>
      <c r="CD417" s="4"/>
      <c r="CE417" s="4"/>
      <c r="CF417" s="4"/>
      <c r="CG417" s="4"/>
      <c r="CH417" s="4"/>
    </row>
    <row r="418" ht="14.25" customHeight="1" spans="1:8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9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194"/>
      <c r="AB418" s="4"/>
      <c r="AC418" s="4"/>
      <c r="AD418" s="4"/>
      <c r="AE418" s="4"/>
      <c r="AF418" s="4"/>
      <c r="AG418" s="4"/>
      <c r="AH418" s="19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19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19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194"/>
      <c r="CC418" s="4"/>
      <c r="CD418" s="4"/>
      <c r="CE418" s="4"/>
      <c r="CF418" s="4"/>
      <c r="CG418" s="4"/>
      <c r="CH418" s="4"/>
    </row>
    <row r="419" ht="14.25" customHeight="1" spans="1:8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9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194"/>
      <c r="AB419" s="4"/>
      <c r="AC419" s="4"/>
      <c r="AD419" s="4"/>
      <c r="AE419" s="4"/>
      <c r="AF419" s="4"/>
      <c r="AG419" s="4"/>
      <c r="AH419" s="19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19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19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194"/>
      <c r="CC419" s="4"/>
      <c r="CD419" s="4"/>
      <c r="CE419" s="4"/>
      <c r="CF419" s="4"/>
      <c r="CG419" s="4"/>
      <c r="CH419" s="4"/>
    </row>
    <row r="420" ht="14.25" customHeight="1" spans="1:8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9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194"/>
      <c r="AB420" s="4"/>
      <c r="AC420" s="4"/>
      <c r="AD420" s="4"/>
      <c r="AE420" s="4"/>
      <c r="AF420" s="4"/>
      <c r="AG420" s="4"/>
      <c r="AH420" s="19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19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19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194"/>
      <c r="CC420" s="4"/>
      <c r="CD420" s="4"/>
      <c r="CE420" s="4"/>
      <c r="CF420" s="4"/>
      <c r="CG420" s="4"/>
      <c r="CH420" s="4"/>
    </row>
    <row r="421" ht="14.25" customHeight="1" spans="1:8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9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194"/>
      <c r="AB421" s="4"/>
      <c r="AC421" s="4"/>
      <c r="AD421" s="4"/>
      <c r="AE421" s="4"/>
      <c r="AF421" s="4"/>
      <c r="AG421" s="4"/>
      <c r="AH421" s="19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19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19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194"/>
      <c r="CC421" s="4"/>
      <c r="CD421" s="4"/>
      <c r="CE421" s="4"/>
      <c r="CF421" s="4"/>
      <c r="CG421" s="4"/>
      <c r="CH421" s="4"/>
    </row>
    <row r="422" ht="14.25" customHeight="1" spans="1:8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9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194"/>
      <c r="AB422" s="4"/>
      <c r="AC422" s="4"/>
      <c r="AD422" s="4"/>
      <c r="AE422" s="4"/>
      <c r="AF422" s="4"/>
      <c r="AG422" s="4"/>
      <c r="AH422" s="19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19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19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194"/>
      <c r="CC422" s="4"/>
      <c r="CD422" s="4"/>
      <c r="CE422" s="4"/>
      <c r="CF422" s="4"/>
      <c r="CG422" s="4"/>
      <c r="CH422" s="4"/>
    </row>
    <row r="423" ht="14.25" customHeight="1" spans="1:8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9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194"/>
      <c r="AB423" s="4"/>
      <c r="AC423" s="4"/>
      <c r="AD423" s="4"/>
      <c r="AE423" s="4"/>
      <c r="AF423" s="4"/>
      <c r="AG423" s="4"/>
      <c r="AH423" s="19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19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19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194"/>
      <c r="CC423" s="4"/>
      <c r="CD423" s="4"/>
      <c r="CE423" s="4"/>
      <c r="CF423" s="4"/>
      <c r="CG423" s="4"/>
      <c r="CH423" s="4"/>
    </row>
    <row r="424" ht="14.25" customHeight="1" spans="1:8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9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194"/>
      <c r="AB424" s="4"/>
      <c r="AC424" s="4"/>
      <c r="AD424" s="4"/>
      <c r="AE424" s="4"/>
      <c r="AF424" s="4"/>
      <c r="AG424" s="4"/>
      <c r="AH424" s="19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19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19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194"/>
      <c r="CC424" s="4"/>
      <c r="CD424" s="4"/>
      <c r="CE424" s="4"/>
      <c r="CF424" s="4"/>
      <c r="CG424" s="4"/>
      <c r="CH424" s="4"/>
    </row>
    <row r="425" ht="14.25" customHeight="1" spans="1:8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9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194"/>
      <c r="AB425" s="4"/>
      <c r="AC425" s="4"/>
      <c r="AD425" s="4"/>
      <c r="AE425" s="4"/>
      <c r="AF425" s="4"/>
      <c r="AG425" s="4"/>
      <c r="AH425" s="19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19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19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194"/>
      <c r="CC425" s="4"/>
      <c r="CD425" s="4"/>
      <c r="CE425" s="4"/>
      <c r="CF425" s="4"/>
      <c r="CG425" s="4"/>
      <c r="CH425" s="4"/>
    </row>
    <row r="426" ht="14.25" customHeight="1" spans="1:8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9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194"/>
      <c r="AB426" s="4"/>
      <c r="AC426" s="4"/>
      <c r="AD426" s="4"/>
      <c r="AE426" s="4"/>
      <c r="AF426" s="4"/>
      <c r="AG426" s="4"/>
      <c r="AH426" s="19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19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19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194"/>
      <c r="CC426" s="4"/>
      <c r="CD426" s="4"/>
      <c r="CE426" s="4"/>
      <c r="CF426" s="4"/>
      <c r="CG426" s="4"/>
      <c r="CH426" s="4"/>
    </row>
    <row r="427" ht="14.25" customHeight="1" spans="1:8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9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194"/>
      <c r="AB427" s="4"/>
      <c r="AC427" s="4"/>
      <c r="AD427" s="4"/>
      <c r="AE427" s="4"/>
      <c r="AF427" s="4"/>
      <c r="AG427" s="4"/>
      <c r="AH427" s="19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19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19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194"/>
      <c r="CC427" s="4"/>
      <c r="CD427" s="4"/>
      <c r="CE427" s="4"/>
      <c r="CF427" s="4"/>
      <c r="CG427" s="4"/>
      <c r="CH427" s="4"/>
    </row>
    <row r="428" ht="14.25" customHeight="1" spans="1:8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9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194"/>
      <c r="AB428" s="4"/>
      <c r="AC428" s="4"/>
      <c r="AD428" s="4"/>
      <c r="AE428" s="4"/>
      <c r="AF428" s="4"/>
      <c r="AG428" s="4"/>
      <c r="AH428" s="19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19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19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194"/>
      <c r="CC428" s="4"/>
      <c r="CD428" s="4"/>
      <c r="CE428" s="4"/>
      <c r="CF428" s="4"/>
      <c r="CG428" s="4"/>
      <c r="CH428" s="4"/>
    </row>
    <row r="429" ht="14.25" customHeight="1" spans="1:8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9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194"/>
      <c r="AB429" s="4"/>
      <c r="AC429" s="4"/>
      <c r="AD429" s="4"/>
      <c r="AE429" s="4"/>
      <c r="AF429" s="4"/>
      <c r="AG429" s="4"/>
      <c r="AH429" s="19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19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19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194"/>
      <c r="CC429" s="4"/>
      <c r="CD429" s="4"/>
      <c r="CE429" s="4"/>
      <c r="CF429" s="4"/>
      <c r="CG429" s="4"/>
      <c r="CH429" s="4"/>
    </row>
    <row r="430" ht="14.25" customHeight="1" spans="1:8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9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194"/>
      <c r="AB430" s="4"/>
      <c r="AC430" s="4"/>
      <c r="AD430" s="4"/>
      <c r="AE430" s="4"/>
      <c r="AF430" s="4"/>
      <c r="AG430" s="4"/>
      <c r="AH430" s="19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19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19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194"/>
      <c r="CC430" s="4"/>
      <c r="CD430" s="4"/>
      <c r="CE430" s="4"/>
      <c r="CF430" s="4"/>
      <c r="CG430" s="4"/>
      <c r="CH430" s="4"/>
    </row>
    <row r="431" ht="14.25" customHeight="1" spans="1:8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9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194"/>
      <c r="AB431" s="4"/>
      <c r="AC431" s="4"/>
      <c r="AD431" s="4"/>
      <c r="AE431" s="4"/>
      <c r="AF431" s="4"/>
      <c r="AG431" s="4"/>
      <c r="AH431" s="19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19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19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194"/>
      <c r="CC431" s="4"/>
      <c r="CD431" s="4"/>
      <c r="CE431" s="4"/>
      <c r="CF431" s="4"/>
      <c r="CG431" s="4"/>
      <c r="CH431" s="4"/>
    </row>
    <row r="432" ht="14.25" customHeight="1" spans="1:8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9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194"/>
      <c r="AB432" s="4"/>
      <c r="AC432" s="4"/>
      <c r="AD432" s="4"/>
      <c r="AE432" s="4"/>
      <c r="AF432" s="4"/>
      <c r="AG432" s="4"/>
      <c r="AH432" s="19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19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19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194"/>
      <c r="CC432" s="4"/>
      <c r="CD432" s="4"/>
      <c r="CE432" s="4"/>
      <c r="CF432" s="4"/>
      <c r="CG432" s="4"/>
      <c r="CH432" s="4"/>
    </row>
    <row r="433" ht="14.25" customHeight="1" spans="1:8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9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194"/>
      <c r="AB433" s="4"/>
      <c r="AC433" s="4"/>
      <c r="AD433" s="4"/>
      <c r="AE433" s="4"/>
      <c r="AF433" s="4"/>
      <c r="AG433" s="4"/>
      <c r="AH433" s="19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19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19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194"/>
      <c r="CC433" s="4"/>
      <c r="CD433" s="4"/>
      <c r="CE433" s="4"/>
      <c r="CF433" s="4"/>
      <c r="CG433" s="4"/>
      <c r="CH433" s="4"/>
    </row>
    <row r="434" ht="14.25" customHeight="1" spans="1:8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9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194"/>
      <c r="AB434" s="4"/>
      <c r="AC434" s="4"/>
      <c r="AD434" s="4"/>
      <c r="AE434" s="4"/>
      <c r="AF434" s="4"/>
      <c r="AG434" s="4"/>
      <c r="AH434" s="19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19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19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194"/>
      <c r="CC434" s="4"/>
      <c r="CD434" s="4"/>
      <c r="CE434" s="4"/>
      <c r="CF434" s="4"/>
      <c r="CG434" s="4"/>
      <c r="CH434" s="4"/>
    </row>
    <row r="435" ht="14.25" customHeight="1" spans="1:8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9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194"/>
      <c r="AB435" s="4"/>
      <c r="AC435" s="4"/>
      <c r="AD435" s="4"/>
      <c r="AE435" s="4"/>
      <c r="AF435" s="4"/>
      <c r="AG435" s="4"/>
      <c r="AH435" s="19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19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19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194"/>
      <c r="CC435" s="4"/>
      <c r="CD435" s="4"/>
      <c r="CE435" s="4"/>
      <c r="CF435" s="4"/>
      <c r="CG435" s="4"/>
      <c r="CH435" s="4"/>
    </row>
    <row r="436" ht="14.25" customHeight="1" spans="1:8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9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194"/>
      <c r="AB436" s="4"/>
      <c r="AC436" s="4"/>
      <c r="AD436" s="4"/>
      <c r="AE436" s="4"/>
      <c r="AF436" s="4"/>
      <c r="AG436" s="4"/>
      <c r="AH436" s="19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19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19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194"/>
      <c r="CC436" s="4"/>
      <c r="CD436" s="4"/>
      <c r="CE436" s="4"/>
      <c r="CF436" s="4"/>
      <c r="CG436" s="4"/>
      <c r="CH436" s="4"/>
    </row>
    <row r="437" ht="14.25" customHeight="1" spans="1:8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9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194"/>
      <c r="AB437" s="4"/>
      <c r="AC437" s="4"/>
      <c r="AD437" s="4"/>
      <c r="AE437" s="4"/>
      <c r="AF437" s="4"/>
      <c r="AG437" s="4"/>
      <c r="AH437" s="19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19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19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194"/>
      <c r="CC437" s="4"/>
      <c r="CD437" s="4"/>
      <c r="CE437" s="4"/>
      <c r="CF437" s="4"/>
      <c r="CG437" s="4"/>
      <c r="CH437" s="4"/>
    </row>
    <row r="438" ht="14.25" customHeight="1" spans="1:8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9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194"/>
      <c r="AB438" s="4"/>
      <c r="AC438" s="4"/>
      <c r="AD438" s="4"/>
      <c r="AE438" s="4"/>
      <c r="AF438" s="4"/>
      <c r="AG438" s="4"/>
      <c r="AH438" s="19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19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19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194"/>
      <c r="CC438" s="4"/>
      <c r="CD438" s="4"/>
      <c r="CE438" s="4"/>
      <c r="CF438" s="4"/>
      <c r="CG438" s="4"/>
      <c r="CH438" s="4"/>
    </row>
    <row r="439" ht="14.25" customHeight="1" spans="1:8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9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194"/>
      <c r="AB439" s="4"/>
      <c r="AC439" s="4"/>
      <c r="AD439" s="4"/>
      <c r="AE439" s="4"/>
      <c r="AF439" s="4"/>
      <c r="AG439" s="4"/>
      <c r="AH439" s="19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19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19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194"/>
      <c r="CC439" s="4"/>
      <c r="CD439" s="4"/>
      <c r="CE439" s="4"/>
      <c r="CF439" s="4"/>
      <c r="CG439" s="4"/>
      <c r="CH439" s="4"/>
    </row>
    <row r="440" ht="14.25" customHeight="1" spans="1:8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9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194"/>
      <c r="AB440" s="4"/>
      <c r="AC440" s="4"/>
      <c r="AD440" s="4"/>
      <c r="AE440" s="4"/>
      <c r="AF440" s="4"/>
      <c r="AG440" s="4"/>
      <c r="AH440" s="19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19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19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194"/>
      <c r="CC440" s="4"/>
      <c r="CD440" s="4"/>
      <c r="CE440" s="4"/>
      <c r="CF440" s="4"/>
      <c r="CG440" s="4"/>
      <c r="CH440" s="4"/>
    </row>
    <row r="441" ht="14.25" customHeight="1" spans="1:8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9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194"/>
      <c r="AB441" s="4"/>
      <c r="AC441" s="4"/>
      <c r="AD441" s="4"/>
      <c r="AE441" s="4"/>
      <c r="AF441" s="4"/>
      <c r="AG441" s="4"/>
      <c r="AH441" s="19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19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19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194"/>
      <c r="CC441" s="4"/>
      <c r="CD441" s="4"/>
      <c r="CE441" s="4"/>
      <c r="CF441" s="4"/>
      <c r="CG441" s="4"/>
      <c r="CH441" s="4"/>
    </row>
    <row r="442" ht="14.25" customHeight="1" spans="1:8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9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194"/>
      <c r="AB442" s="4"/>
      <c r="AC442" s="4"/>
      <c r="AD442" s="4"/>
      <c r="AE442" s="4"/>
      <c r="AF442" s="4"/>
      <c r="AG442" s="4"/>
      <c r="AH442" s="19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19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19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194"/>
      <c r="CC442" s="4"/>
      <c r="CD442" s="4"/>
      <c r="CE442" s="4"/>
      <c r="CF442" s="4"/>
      <c r="CG442" s="4"/>
      <c r="CH442" s="4"/>
    </row>
    <row r="443" ht="14.25" customHeight="1" spans="1:8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9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194"/>
      <c r="AB443" s="4"/>
      <c r="AC443" s="4"/>
      <c r="AD443" s="4"/>
      <c r="AE443" s="4"/>
      <c r="AF443" s="4"/>
      <c r="AG443" s="4"/>
      <c r="AH443" s="19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19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19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194"/>
      <c r="CC443" s="4"/>
      <c r="CD443" s="4"/>
      <c r="CE443" s="4"/>
      <c r="CF443" s="4"/>
      <c r="CG443" s="4"/>
      <c r="CH443" s="4"/>
    </row>
    <row r="444" ht="14.25" customHeight="1" spans="1:8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9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194"/>
      <c r="AB444" s="4"/>
      <c r="AC444" s="4"/>
      <c r="AD444" s="4"/>
      <c r="AE444" s="4"/>
      <c r="AF444" s="4"/>
      <c r="AG444" s="4"/>
      <c r="AH444" s="19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19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19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194"/>
      <c r="CC444" s="4"/>
      <c r="CD444" s="4"/>
      <c r="CE444" s="4"/>
      <c r="CF444" s="4"/>
      <c r="CG444" s="4"/>
      <c r="CH444" s="4"/>
    </row>
    <row r="445" ht="14.25" customHeight="1" spans="1:8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9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194"/>
      <c r="AB445" s="4"/>
      <c r="AC445" s="4"/>
      <c r="AD445" s="4"/>
      <c r="AE445" s="4"/>
      <c r="AF445" s="4"/>
      <c r="AG445" s="4"/>
      <c r="AH445" s="19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19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19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194"/>
      <c r="CC445" s="4"/>
      <c r="CD445" s="4"/>
      <c r="CE445" s="4"/>
      <c r="CF445" s="4"/>
      <c r="CG445" s="4"/>
      <c r="CH445" s="4"/>
    </row>
    <row r="446" ht="14.25" customHeight="1" spans="1:8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9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194"/>
      <c r="AB446" s="4"/>
      <c r="AC446" s="4"/>
      <c r="AD446" s="4"/>
      <c r="AE446" s="4"/>
      <c r="AF446" s="4"/>
      <c r="AG446" s="4"/>
      <c r="AH446" s="19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19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19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194"/>
      <c r="CC446" s="4"/>
      <c r="CD446" s="4"/>
      <c r="CE446" s="4"/>
      <c r="CF446" s="4"/>
      <c r="CG446" s="4"/>
      <c r="CH446" s="4"/>
    </row>
    <row r="447" ht="14.25" customHeight="1" spans="1:8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9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194"/>
      <c r="AB447" s="4"/>
      <c r="AC447" s="4"/>
      <c r="AD447" s="4"/>
      <c r="AE447" s="4"/>
      <c r="AF447" s="4"/>
      <c r="AG447" s="4"/>
      <c r="AH447" s="19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19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19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194"/>
      <c r="CC447" s="4"/>
      <c r="CD447" s="4"/>
      <c r="CE447" s="4"/>
      <c r="CF447" s="4"/>
      <c r="CG447" s="4"/>
      <c r="CH447" s="4"/>
    </row>
    <row r="448" ht="14.25" customHeight="1" spans="1:8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9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194"/>
      <c r="AB448" s="4"/>
      <c r="AC448" s="4"/>
      <c r="AD448" s="4"/>
      <c r="AE448" s="4"/>
      <c r="AF448" s="4"/>
      <c r="AG448" s="4"/>
      <c r="AH448" s="19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19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19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194"/>
      <c r="CC448" s="4"/>
      <c r="CD448" s="4"/>
      <c r="CE448" s="4"/>
      <c r="CF448" s="4"/>
      <c r="CG448" s="4"/>
      <c r="CH448" s="4"/>
    </row>
    <row r="449" ht="14.25" customHeight="1" spans="1:8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9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194"/>
      <c r="AB449" s="4"/>
      <c r="AC449" s="4"/>
      <c r="AD449" s="4"/>
      <c r="AE449" s="4"/>
      <c r="AF449" s="4"/>
      <c r="AG449" s="4"/>
      <c r="AH449" s="19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19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19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194"/>
      <c r="CC449" s="4"/>
      <c r="CD449" s="4"/>
      <c r="CE449" s="4"/>
      <c r="CF449" s="4"/>
      <c r="CG449" s="4"/>
      <c r="CH449" s="4"/>
    </row>
    <row r="450" ht="14.25" customHeight="1" spans="1:8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9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194"/>
      <c r="AB450" s="4"/>
      <c r="AC450" s="4"/>
      <c r="AD450" s="4"/>
      <c r="AE450" s="4"/>
      <c r="AF450" s="4"/>
      <c r="AG450" s="4"/>
      <c r="AH450" s="19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19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19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194"/>
      <c r="CC450" s="4"/>
      <c r="CD450" s="4"/>
      <c r="CE450" s="4"/>
      <c r="CF450" s="4"/>
      <c r="CG450" s="4"/>
      <c r="CH450" s="4"/>
    </row>
    <row r="451" ht="14.25" customHeight="1" spans="1:8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9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194"/>
      <c r="AB451" s="4"/>
      <c r="AC451" s="4"/>
      <c r="AD451" s="4"/>
      <c r="AE451" s="4"/>
      <c r="AF451" s="4"/>
      <c r="AG451" s="4"/>
      <c r="AH451" s="19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19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19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194"/>
      <c r="CC451" s="4"/>
      <c r="CD451" s="4"/>
      <c r="CE451" s="4"/>
      <c r="CF451" s="4"/>
      <c r="CG451" s="4"/>
      <c r="CH451" s="4"/>
    </row>
    <row r="452" ht="14.25" customHeight="1" spans="1:8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9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194"/>
      <c r="AB452" s="4"/>
      <c r="AC452" s="4"/>
      <c r="AD452" s="4"/>
      <c r="AE452" s="4"/>
      <c r="AF452" s="4"/>
      <c r="AG452" s="4"/>
      <c r="AH452" s="19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19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19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194"/>
      <c r="CC452" s="4"/>
      <c r="CD452" s="4"/>
      <c r="CE452" s="4"/>
      <c r="CF452" s="4"/>
      <c r="CG452" s="4"/>
      <c r="CH452" s="4"/>
    </row>
    <row r="453" ht="14.25" customHeight="1" spans="1:8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9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194"/>
      <c r="AB453" s="4"/>
      <c r="AC453" s="4"/>
      <c r="AD453" s="4"/>
      <c r="AE453" s="4"/>
      <c r="AF453" s="4"/>
      <c r="AG453" s="4"/>
      <c r="AH453" s="19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19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19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194"/>
      <c r="CC453" s="4"/>
      <c r="CD453" s="4"/>
      <c r="CE453" s="4"/>
      <c r="CF453" s="4"/>
      <c r="CG453" s="4"/>
      <c r="CH453" s="4"/>
    </row>
    <row r="454" ht="14.25" customHeight="1" spans="1:8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9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194"/>
      <c r="AB454" s="4"/>
      <c r="AC454" s="4"/>
      <c r="AD454" s="4"/>
      <c r="AE454" s="4"/>
      <c r="AF454" s="4"/>
      <c r="AG454" s="4"/>
      <c r="AH454" s="19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19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19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194"/>
      <c r="CC454" s="4"/>
      <c r="CD454" s="4"/>
      <c r="CE454" s="4"/>
      <c r="CF454" s="4"/>
      <c r="CG454" s="4"/>
      <c r="CH454" s="4"/>
    </row>
    <row r="455" ht="14.25" customHeight="1" spans="1:8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9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194"/>
      <c r="AB455" s="4"/>
      <c r="AC455" s="4"/>
      <c r="AD455" s="4"/>
      <c r="AE455" s="4"/>
      <c r="AF455" s="4"/>
      <c r="AG455" s="4"/>
      <c r="AH455" s="19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19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19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194"/>
      <c r="CC455" s="4"/>
      <c r="CD455" s="4"/>
      <c r="CE455" s="4"/>
      <c r="CF455" s="4"/>
      <c r="CG455" s="4"/>
      <c r="CH455" s="4"/>
    </row>
    <row r="456" ht="14.25" customHeight="1" spans="1:8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9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194"/>
      <c r="AB456" s="4"/>
      <c r="AC456" s="4"/>
      <c r="AD456" s="4"/>
      <c r="AE456" s="4"/>
      <c r="AF456" s="4"/>
      <c r="AG456" s="4"/>
      <c r="AH456" s="19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19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19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194"/>
      <c r="CC456" s="4"/>
      <c r="CD456" s="4"/>
      <c r="CE456" s="4"/>
      <c r="CF456" s="4"/>
      <c r="CG456" s="4"/>
      <c r="CH456" s="4"/>
    </row>
    <row r="457" ht="14.25" customHeight="1" spans="1:8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9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194"/>
      <c r="AB457" s="4"/>
      <c r="AC457" s="4"/>
      <c r="AD457" s="4"/>
      <c r="AE457" s="4"/>
      <c r="AF457" s="4"/>
      <c r="AG457" s="4"/>
      <c r="AH457" s="19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19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19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194"/>
      <c r="CC457" s="4"/>
      <c r="CD457" s="4"/>
      <c r="CE457" s="4"/>
      <c r="CF457" s="4"/>
      <c r="CG457" s="4"/>
      <c r="CH457" s="4"/>
    </row>
    <row r="458" ht="14.25" customHeight="1" spans="1:8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9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194"/>
      <c r="AB458" s="4"/>
      <c r="AC458" s="4"/>
      <c r="AD458" s="4"/>
      <c r="AE458" s="4"/>
      <c r="AF458" s="4"/>
      <c r="AG458" s="4"/>
      <c r="AH458" s="19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19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19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194"/>
      <c r="CC458" s="4"/>
      <c r="CD458" s="4"/>
      <c r="CE458" s="4"/>
      <c r="CF458" s="4"/>
      <c r="CG458" s="4"/>
      <c r="CH458" s="4"/>
    </row>
    <row r="459" ht="14.25" customHeight="1" spans="1:8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9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194"/>
      <c r="AB459" s="4"/>
      <c r="AC459" s="4"/>
      <c r="AD459" s="4"/>
      <c r="AE459" s="4"/>
      <c r="AF459" s="4"/>
      <c r="AG459" s="4"/>
      <c r="AH459" s="19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19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19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194"/>
      <c r="CC459" s="4"/>
      <c r="CD459" s="4"/>
      <c r="CE459" s="4"/>
      <c r="CF459" s="4"/>
      <c r="CG459" s="4"/>
      <c r="CH459" s="4"/>
    </row>
    <row r="460" ht="14.25" customHeight="1" spans="1:8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9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194"/>
      <c r="AB460" s="4"/>
      <c r="AC460" s="4"/>
      <c r="AD460" s="4"/>
      <c r="AE460" s="4"/>
      <c r="AF460" s="4"/>
      <c r="AG460" s="4"/>
      <c r="AH460" s="19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19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19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194"/>
      <c r="CC460" s="4"/>
      <c r="CD460" s="4"/>
      <c r="CE460" s="4"/>
      <c r="CF460" s="4"/>
      <c r="CG460" s="4"/>
      <c r="CH460" s="4"/>
    </row>
    <row r="461" ht="14.25" customHeight="1" spans="1:8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9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194"/>
      <c r="AB461" s="4"/>
      <c r="AC461" s="4"/>
      <c r="AD461" s="4"/>
      <c r="AE461" s="4"/>
      <c r="AF461" s="4"/>
      <c r="AG461" s="4"/>
      <c r="AH461" s="19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19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19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194"/>
      <c r="CC461" s="4"/>
      <c r="CD461" s="4"/>
      <c r="CE461" s="4"/>
      <c r="CF461" s="4"/>
      <c r="CG461" s="4"/>
      <c r="CH461" s="4"/>
    </row>
    <row r="462" ht="14.25" customHeight="1" spans="1:8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9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194"/>
      <c r="AB462" s="4"/>
      <c r="AC462" s="4"/>
      <c r="AD462" s="4"/>
      <c r="AE462" s="4"/>
      <c r="AF462" s="4"/>
      <c r="AG462" s="4"/>
      <c r="AH462" s="19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19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19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194"/>
      <c r="CC462" s="4"/>
      <c r="CD462" s="4"/>
      <c r="CE462" s="4"/>
      <c r="CF462" s="4"/>
      <c r="CG462" s="4"/>
      <c r="CH462" s="4"/>
    </row>
    <row r="463" ht="14.25" customHeight="1" spans="1:8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9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194"/>
      <c r="AB463" s="4"/>
      <c r="AC463" s="4"/>
      <c r="AD463" s="4"/>
      <c r="AE463" s="4"/>
      <c r="AF463" s="4"/>
      <c r="AG463" s="4"/>
      <c r="AH463" s="19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19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19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194"/>
      <c r="CC463" s="4"/>
      <c r="CD463" s="4"/>
      <c r="CE463" s="4"/>
      <c r="CF463" s="4"/>
      <c r="CG463" s="4"/>
      <c r="CH463" s="4"/>
    </row>
    <row r="464" ht="14.25" customHeight="1" spans="1:8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9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194"/>
      <c r="AB464" s="4"/>
      <c r="AC464" s="4"/>
      <c r="AD464" s="4"/>
      <c r="AE464" s="4"/>
      <c r="AF464" s="4"/>
      <c r="AG464" s="4"/>
      <c r="AH464" s="19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19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19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194"/>
      <c r="CC464" s="4"/>
      <c r="CD464" s="4"/>
      <c r="CE464" s="4"/>
      <c r="CF464" s="4"/>
      <c r="CG464" s="4"/>
      <c r="CH464" s="4"/>
    </row>
    <row r="465" ht="14.25" customHeight="1" spans="1:8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9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194"/>
      <c r="AB465" s="4"/>
      <c r="AC465" s="4"/>
      <c r="AD465" s="4"/>
      <c r="AE465" s="4"/>
      <c r="AF465" s="4"/>
      <c r="AG465" s="4"/>
      <c r="AH465" s="19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19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19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194"/>
      <c r="CC465" s="4"/>
      <c r="CD465" s="4"/>
      <c r="CE465" s="4"/>
      <c r="CF465" s="4"/>
      <c r="CG465" s="4"/>
      <c r="CH465" s="4"/>
    </row>
    <row r="466" ht="14.25" customHeight="1" spans="1:8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9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194"/>
      <c r="AB466" s="4"/>
      <c r="AC466" s="4"/>
      <c r="AD466" s="4"/>
      <c r="AE466" s="4"/>
      <c r="AF466" s="4"/>
      <c r="AG466" s="4"/>
      <c r="AH466" s="19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19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19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194"/>
      <c r="CC466" s="4"/>
      <c r="CD466" s="4"/>
      <c r="CE466" s="4"/>
      <c r="CF466" s="4"/>
      <c r="CG466" s="4"/>
      <c r="CH466" s="4"/>
    </row>
    <row r="467" ht="14.25" customHeight="1" spans="1:8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9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194"/>
      <c r="AB467" s="4"/>
      <c r="AC467" s="4"/>
      <c r="AD467" s="4"/>
      <c r="AE467" s="4"/>
      <c r="AF467" s="4"/>
      <c r="AG467" s="4"/>
      <c r="AH467" s="19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19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19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194"/>
      <c r="CC467" s="4"/>
      <c r="CD467" s="4"/>
      <c r="CE467" s="4"/>
      <c r="CF467" s="4"/>
      <c r="CG467" s="4"/>
      <c r="CH467" s="4"/>
    </row>
    <row r="468" ht="14.25" customHeight="1" spans="1:8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9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194"/>
      <c r="AB468" s="4"/>
      <c r="AC468" s="4"/>
      <c r="AD468" s="4"/>
      <c r="AE468" s="4"/>
      <c r="AF468" s="4"/>
      <c r="AG468" s="4"/>
      <c r="AH468" s="19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19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19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194"/>
      <c r="CC468" s="4"/>
      <c r="CD468" s="4"/>
      <c r="CE468" s="4"/>
      <c r="CF468" s="4"/>
      <c r="CG468" s="4"/>
      <c r="CH468" s="4"/>
    </row>
    <row r="469" ht="14.25" customHeight="1" spans="1:8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9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194"/>
      <c r="AB469" s="4"/>
      <c r="AC469" s="4"/>
      <c r="AD469" s="4"/>
      <c r="AE469" s="4"/>
      <c r="AF469" s="4"/>
      <c r="AG469" s="4"/>
      <c r="AH469" s="19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19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19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194"/>
      <c r="CC469" s="4"/>
      <c r="CD469" s="4"/>
      <c r="CE469" s="4"/>
      <c r="CF469" s="4"/>
      <c r="CG469" s="4"/>
      <c r="CH469" s="4"/>
    </row>
    <row r="470" ht="14.25" customHeight="1" spans="1:8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9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194"/>
      <c r="AB470" s="4"/>
      <c r="AC470" s="4"/>
      <c r="AD470" s="4"/>
      <c r="AE470" s="4"/>
      <c r="AF470" s="4"/>
      <c r="AG470" s="4"/>
      <c r="AH470" s="19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19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19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194"/>
      <c r="CC470" s="4"/>
      <c r="CD470" s="4"/>
      <c r="CE470" s="4"/>
      <c r="CF470" s="4"/>
      <c r="CG470" s="4"/>
      <c r="CH470" s="4"/>
    </row>
    <row r="471" ht="14.25" customHeight="1" spans="1:8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9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194"/>
      <c r="AB471" s="4"/>
      <c r="AC471" s="4"/>
      <c r="AD471" s="4"/>
      <c r="AE471" s="4"/>
      <c r="AF471" s="4"/>
      <c r="AG471" s="4"/>
      <c r="AH471" s="19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19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19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194"/>
      <c r="CC471" s="4"/>
      <c r="CD471" s="4"/>
      <c r="CE471" s="4"/>
      <c r="CF471" s="4"/>
      <c r="CG471" s="4"/>
      <c r="CH471" s="4"/>
    </row>
    <row r="472" ht="14.25" customHeight="1" spans="1:8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9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194"/>
      <c r="AB472" s="4"/>
      <c r="AC472" s="4"/>
      <c r="AD472" s="4"/>
      <c r="AE472" s="4"/>
      <c r="AF472" s="4"/>
      <c r="AG472" s="4"/>
      <c r="AH472" s="19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19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19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194"/>
      <c r="CC472" s="4"/>
      <c r="CD472" s="4"/>
      <c r="CE472" s="4"/>
      <c r="CF472" s="4"/>
      <c r="CG472" s="4"/>
      <c r="CH472" s="4"/>
    </row>
    <row r="473" ht="14.25" customHeight="1" spans="1:8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9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194"/>
      <c r="AB473" s="4"/>
      <c r="AC473" s="4"/>
      <c r="AD473" s="4"/>
      <c r="AE473" s="4"/>
      <c r="AF473" s="4"/>
      <c r="AG473" s="4"/>
      <c r="AH473" s="19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19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19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194"/>
      <c r="CC473" s="4"/>
      <c r="CD473" s="4"/>
      <c r="CE473" s="4"/>
      <c r="CF473" s="4"/>
      <c r="CG473" s="4"/>
      <c r="CH473" s="4"/>
    </row>
    <row r="474" ht="14.25" customHeight="1" spans="1:8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9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194"/>
      <c r="AB474" s="4"/>
      <c r="AC474" s="4"/>
      <c r="AD474" s="4"/>
      <c r="AE474" s="4"/>
      <c r="AF474" s="4"/>
      <c r="AG474" s="4"/>
      <c r="AH474" s="19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19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19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194"/>
      <c r="CC474" s="4"/>
      <c r="CD474" s="4"/>
      <c r="CE474" s="4"/>
      <c r="CF474" s="4"/>
      <c r="CG474" s="4"/>
      <c r="CH474" s="4"/>
    </row>
    <row r="475" ht="14.25" customHeight="1" spans="1:8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9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194"/>
      <c r="AB475" s="4"/>
      <c r="AC475" s="4"/>
      <c r="AD475" s="4"/>
      <c r="AE475" s="4"/>
      <c r="AF475" s="4"/>
      <c r="AG475" s="4"/>
      <c r="AH475" s="19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19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19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194"/>
      <c r="CC475" s="4"/>
      <c r="CD475" s="4"/>
      <c r="CE475" s="4"/>
      <c r="CF475" s="4"/>
      <c r="CG475" s="4"/>
      <c r="CH475" s="4"/>
    </row>
    <row r="476" ht="14.25" customHeight="1" spans="1:8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9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194"/>
      <c r="AB476" s="4"/>
      <c r="AC476" s="4"/>
      <c r="AD476" s="4"/>
      <c r="AE476" s="4"/>
      <c r="AF476" s="4"/>
      <c r="AG476" s="4"/>
      <c r="AH476" s="19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19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19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194"/>
      <c r="CC476" s="4"/>
      <c r="CD476" s="4"/>
      <c r="CE476" s="4"/>
      <c r="CF476" s="4"/>
      <c r="CG476" s="4"/>
      <c r="CH476" s="4"/>
    </row>
    <row r="477" ht="14.25" customHeight="1" spans="1:8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9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194"/>
      <c r="AB477" s="4"/>
      <c r="AC477" s="4"/>
      <c r="AD477" s="4"/>
      <c r="AE477" s="4"/>
      <c r="AF477" s="4"/>
      <c r="AG477" s="4"/>
      <c r="AH477" s="19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19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19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194"/>
      <c r="CC477" s="4"/>
      <c r="CD477" s="4"/>
      <c r="CE477" s="4"/>
      <c r="CF477" s="4"/>
      <c r="CG477" s="4"/>
      <c r="CH477" s="4"/>
    </row>
    <row r="478" ht="14.25" customHeight="1" spans="1:8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9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194"/>
      <c r="AB478" s="4"/>
      <c r="AC478" s="4"/>
      <c r="AD478" s="4"/>
      <c r="AE478" s="4"/>
      <c r="AF478" s="4"/>
      <c r="AG478" s="4"/>
      <c r="AH478" s="19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19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19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194"/>
      <c r="CC478" s="4"/>
      <c r="CD478" s="4"/>
      <c r="CE478" s="4"/>
      <c r="CF478" s="4"/>
      <c r="CG478" s="4"/>
      <c r="CH478" s="4"/>
    </row>
    <row r="479" ht="14.25" customHeight="1" spans="1:8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9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194"/>
      <c r="AB479" s="4"/>
      <c r="AC479" s="4"/>
      <c r="AD479" s="4"/>
      <c r="AE479" s="4"/>
      <c r="AF479" s="4"/>
      <c r="AG479" s="4"/>
      <c r="AH479" s="19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19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19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194"/>
      <c r="CC479" s="4"/>
      <c r="CD479" s="4"/>
      <c r="CE479" s="4"/>
      <c r="CF479" s="4"/>
      <c r="CG479" s="4"/>
      <c r="CH479" s="4"/>
    </row>
    <row r="480" ht="14.25" customHeight="1" spans="1:8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9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194"/>
      <c r="AB480" s="4"/>
      <c r="AC480" s="4"/>
      <c r="AD480" s="4"/>
      <c r="AE480" s="4"/>
      <c r="AF480" s="4"/>
      <c r="AG480" s="4"/>
      <c r="AH480" s="19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19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19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194"/>
      <c r="CC480" s="4"/>
      <c r="CD480" s="4"/>
      <c r="CE480" s="4"/>
      <c r="CF480" s="4"/>
      <c r="CG480" s="4"/>
      <c r="CH480" s="4"/>
    </row>
    <row r="481" ht="14.25" customHeight="1" spans="1:8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9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194"/>
      <c r="AB481" s="4"/>
      <c r="AC481" s="4"/>
      <c r="AD481" s="4"/>
      <c r="AE481" s="4"/>
      <c r="AF481" s="4"/>
      <c r="AG481" s="4"/>
      <c r="AH481" s="19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19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19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194"/>
      <c r="CC481" s="4"/>
      <c r="CD481" s="4"/>
      <c r="CE481" s="4"/>
      <c r="CF481" s="4"/>
      <c r="CG481" s="4"/>
      <c r="CH481" s="4"/>
    </row>
    <row r="482" ht="14.25" customHeight="1" spans="1:8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9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194"/>
      <c r="AB482" s="4"/>
      <c r="AC482" s="4"/>
      <c r="AD482" s="4"/>
      <c r="AE482" s="4"/>
      <c r="AF482" s="4"/>
      <c r="AG482" s="4"/>
      <c r="AH482" s="19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19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19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194"/>
      <c r="CC482" s="4"/>
      <c r="CD482" s="4"/>
      <c r="CE482" s="4"/>
      <c r="CF482" s="4"/>
      <c r="CG482" s="4"/>
      <c r="CH482" s="4"/>
    </row>
    <row r="483" ht="14.25" customHeight="1" spans="1:8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9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194"/>
      <c r="AB483" s="4"/>
      <c r="AC483" s="4"/>
      <c r="AD483" s="4"/>
      <c r="AE483" s="4"/>
      <c r="AF483" s="4"/>
      <c r="AG483" s="4"/>
      <c r="AH483" s="19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19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19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194"/>
      <c r="CC483" s="4"/>
      <c r="CD483" s="4"/>
      <c r="CE483" s="4"/>
      <c r="CF483" s="4"/>
      <c r="CG483" s="4"/>
      <c r="CH483" s="4"/>
    </row>
    <row r="484" ht="14.25" customHeight="1" spans="1:8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9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194"/>
      <c r="AB484" s="4"/>
      <c r="AC484" s="4"/>
      <c r="AD484" s="4"/>
      <c r="AE484" s="4"/>
      <c r="AF484" s="4"/>
      <c r="AG484" s="4"/>
      <c r="AH484" s="19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19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19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194"/>
      <c r="CC484" s="4"/>
      <c r="CD484" s="4"/>
      <c r="CE484" s="4"/>
      <c r="CF484" s="4"/>
      <c r="CG484" s="4"/>
      <c r="CH484" s="4"/>
    </row>
    <row r="485" ht="14.25" customHeight="1" spans="1:8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9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194"/>
      <c r="AB485" s="4"/>
      <c r="AC485" s="4"/>
      <c r="AD485" s="4"/>
      <c r="AE485" s="4"/>
      <c r="AF485" s="4"/>
      <c r="AG485" s="4"/>
      <c r="AH485" s="19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19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19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194"/>
      <c r="CC485" s="4"/>
      <c r="CD485" s="4"/>
      <c r="CE485" s="4"/>
      <c r="CF485" s="4"/>
      <c r="CG485" s="4"/>
      <c r="CH485" s="4"/>
    </row>
    <row r="486" ht="14.25" customHeight="1" spans="1:8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9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194"/>
      <c r="AB486" s="4"/>
      <c r="AC486" s="4"/>
      <c r="AD486" s="4"/>
      <c r="AE486" s="4"/>
      <c r="AF486" s="4"/>
      <c r="AG486" s="4"/>
      <c r="AH486" s="19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19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19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194"/>
      <c r="CC486" s="4"/>
      <c r="CD486" s="4"/>
      <c r="CE486" s="4"/>
      <c r="CF486" s="4"/>
      <c r="CG486" s="4"/>
      <c r="CH486" s="4"/>
    </row>
    <row r="487" ht="14.25" customHeight="1" spans="1:8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9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194"/>
      <c r="AB487" s="4"/>
      <c r="AC487" s="4"/>
      <c r="AD487" s="4"/>
      <c r="AE487" s="4"/>
      <c r="AF487" s="4"/>
      <c r="AG487" s="4"/>
      <c r="AH487" s="19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19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19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194"/>
      <c r="CC487" s="4"/>
      <c r="CD487" s="4"/>
      <c r="CE487" s="4"/>
      <c r="CF487" s="4"/>
      <c r="CG487" s="4"/>
      <c r="CH487" s="4"/>
    </row>
    <row r="488" ht="14.25" customHeight="1" spans="1:8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9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194"/>
      <c r="AB488" s="4"/>
      <c r="AC488" s="4"/>
      <c r="AD488" s="4"/>
      <c r="AE488" s="4"/>
      <c r="AF488" s="4"/>
      <c r="AG488" s="4"/>
      <c r="AH488" s="19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19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19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194"/>
      <c r="CC488" s="4"/>
      <c r="CD488" s="4"/>
      <c r="CE488" s="4"/>
      <c r="CF488" s="4"/>
      <c r="CG488" s="4"/>
      <c r="CH488" s="4"/>
    </row>
    <row r="489" ht="14.25" customHeight="1" spans="1:8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9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194"/>
      <c r="AB489" s="4"/>
      <c r="AC489" s="4"/>
      <c r="AD489" s="4"/>
      <c r="AE489" s="4"/>
      <c r="AF489" s="4"/>
      <c r="AG489" s="4"/>
      <c r="AH489" s="19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19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19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194"/>
      <c r="CC489" s="4"/>
      <c r="CD489" s="4"/>
      <c r="CE489" s="4"/>
      <c r="CF489" s="4"/>
      <c r="CG489" s="4"/>
      <c r="CH489" s="4"/>
    </row>
    <row r="490" ht="14.25" customHeight="1" spans="1:8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9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194"/>
      <c r="AB490" s="4"/>
      <c r="AC490" s="4"/>
      <c r="AD490" s="4"/>
      <c r="AE490" s="4"/>
      <c r="AF490" s="4"/>
      <c r="AG490" s="4"/>
      <c r="AH490" s="19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19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19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194"/>
      <c r="CC490" s="4"/>
      <c r="CD490" s="4"/>
      <c r="CE490" s="4"/>
      <c r="CF490" s="4"/>
      <c r="CG490" s="4"/>
      <c r="CH490" s="4"/>
    </row>
    <row r="491" ht="14.25" customHeight="1" spans="1:8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9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194"/>
      <c r="AB491" s="4"/>
      <c r="AC491" s="4"/>
      <c r="AD491" s="4"/>
      <c r="AE491" s="4"/>
      <c r="AF491" s="4"/>
      <c r="AG491" s="4"/>
      <c r="AH491" s="19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19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19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194"/>
      <c r="CC491" s="4"/>
      <c r="CD491" s="4"/>
      <c r="CE491" s="4"/>
      <c r="CF491" s="4"/>
      <c r="CG491" s="4"/>
      <c r="CH491" s="4"/>
    </row>
    <row r="492" ht="14.25" customHeight="1" spans="1:8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9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194"/>
      <c r="AB492" s="4"/>
      <c r="AC492" s="4"/>
      <c r="AD492" s="4"/>
      <c r="AE492" s="4"/>
      <c r="AF492" s="4"/>
      <c r="AG492" s="4"/>
      <c r="AH492" s="19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19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19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194"/>
      <c r="CC492" s="4"/>
      <c r="CD492" s="4"/>
      <c r="CE492" s="4"/>
      <c r="CF492" s="4"/>
      <c r="CG492" s="4"/>
      <c r="CH492" s="4"/>
    </row>
    <row r="493" ht="14.25" customHeight="1" spans="1:8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9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194"/>
      <c r="AB493" s="4"/>
      <c r="AC493" s="4"/>
      <c r="AD493" s="4"/>
      <c r="AE493" s="4"/>
      <c r="AF493" s="4"/>
      <c r="AG493" s="4"/>
      <c r="AH493" s="19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19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19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194"/>
      <c r="CC493" s="4"/>
      <c r="CD493" s="4"/>
      <c r="CE493" s="4"/>
      <c r="CF493" s="4"/>
      <c r="CG493" s="4"/>
      <c r="CH493" s="4"/>
    </row>
    <row r="494" ht="14.25" customHeight="1" spans="1:8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9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194"/>
      <c r="AB494" s="4"/>
      <c r="AC494" s="4"/>
      <c r="AD494" s="4"/>
      <c r="AE494" s="4"/>
      <c r="AF494" s="4"/>
      <c r="AG494" s="4"/>
      <c r="AH494" s="19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19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19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194"/>
      <c r="CC494" s="4"/>
      <c r="CD494" s="4"/>
      <c r="CE494" s="4"/>
      <c r="CF494" s="4"/>
      <c r="CG494" s="4"/>
      <c r="CH494" s="4"/>
    </row>
    <row r="495" ht="14.25" customHeight="1" spans="1:8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9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194"/>
      <c r="AB495" s="4"/>
      <c r="AC495" s="4"/>
      <c r="AD495" s="4"/>
      <c r="AE495" s="4"/>
      <c r="AF495" s="4"/>
      <c r="AG495" s="4"/>
      <c r="AH495" s="19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19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19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194"/>
      <c r="CC495" s="4"/>
      <c r="CD495" s="4"/>
      <c r="CE495" s="4"/>
      <c r="CF495" s="4"/>
      <c r="CG495" s="4"/>
      <c r="CH495" s="4"/>
    </row>
    <row r="496" ht="14.25" customHeight="1" spans="1:8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9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194"/>
      <c r="AB496" s="4"/>
      <c r="AC496" s="4"/>
      <c r="AD496" s="4"/>
      <c r="AE496" s="4"/>
      <c r="AF496" s="4"/>
      <c r="AG496" s="4"/>
      <c r="AH496" s="19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19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19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194"/>
      <c r="CC496" s="4"/>
      <c r="CD496" s="4"/>
      <c r="CE496" s="4"/>
      <c r="CF496" s="4"/>
      <c r="CG496" s="4"/>
      <c r="CH496" s="4"/>
    </row>
    <row r="497" ht="14.25" customHeight="1" spans="1:8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9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194"/>
      <c r="AB497" s="4"/>
      <c r="AC497" s="4"/>
      <c r="AD497" s="4"/>
      <c r="AE497" s="4"/>
      <c r="AF497" s="4"/>
      <c r="AG497" s="4"/>
      <c r="AH497" s="19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19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19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194"/>
      <c r="CC497" s="4"/>
      <c r="CD497" s="4"/>
      <c r="CE497" s="4"/>
      <c r="CF497" s="4"/>
      <c r="CG497" s="4"/>
      <c r="CH497" s="4"/>
    </row>
    <row r="498" ht="14.25" customHeight="1" spans="1:8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9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194"/>
      <c r="AB498" s="4"/>
      <c r="AC498" s="4"/>
      <c r="AD498" s="4"/>
      <c r="AE498" s="4"/>
      <c r="AF498" s="4"/>
      <c r="AG498" s="4"/>
      <c r="AH498" s="19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19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19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194"/>
      <c r="CC498" s="4"/>
      <c r="CD498" s="4"/>
      <c r="CE498" s="4"/>
      <c r="CF498" s="4"/>
      <c r="CG498" s="4"/>
      <c r="CH498" s="4"/>
    </row>
    <row r="499" ht="14.25" customHeight="1" spans="1:8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9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194"/>
      <c r="AB499" s="4"/>
      <c r="AC499" s="4"/>
      <c r="AD499" s="4"/>
      <c r="AE499" s="4"/>
      <c r="AF499" s="4"/>
      <c r="AG499" s="4"/>
      <c r="AH499" s="19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19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19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194"/>
      <c r="CC499" s="4"/>
      <c r="CD499" s="4"/>
      <c r="CE499" s="4"/>
      <c r="CF499" s="4"/>
      <c r="CG499" s="4"/>
      <c r="CH499" s="4"/>
    </row>
    <row r="500" ht="14.25" customHeight="1" spans="1:8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9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194"/>
      <c r="AB500" s="4"/>
      <c r="AC500" s="4"/>
      <c r="AD500" s="4"/>
      <c r="AE500" s="4"/>
      <c r="AF500" s="4"/>
      <c r="AG500" s="4"/>
      <c r="AH500" s="19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19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19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194"/>
      <c r="CC500" s="4"/>
      <c r="CD500" s="4"/>
      <c r="CE500" s="4"/>
      <c r="CF500" s="4"/>
      <c r="CG500" s="4"/>
      <c r="CH500" s="4"/>
    </row>
    <row r="501" ht="14.25" customHeight="1" spans="1:8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9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194"/>
      <c r="AB501" s="4"/>
      <c r="AC501" s="4"/>
      <c r="AD501" s="4"/>
      <c r="AE501" s="4"/>
      <c r="AF501" s="4"/>
      <c r="AG501" s="4"/>
      <c r="AH501" s="19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19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19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194"/>
      <c r="CC501" s="4"/>
      <c r="CD501" s="4"/>
      <c r="CE501" s="4"/>
      <c r="CF501" s="4"/>
      <c r="CG501" s="4"/>
      <c r="CH501" s="4"/>
    </row>
    <row r="502" ht="14.25" customHeight="1" spans="1:8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9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194"/>
      <c r="AB502" s="4"/>
      <c r="AC502" s="4"/>
      <c r="AD502" s="4"/>
      <c r="AE502" s="4"/>
      <c r="AF502" s="4"/>
      <c r="AG502" s="4"/>
      <c r="AH502" s="19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19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19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194"/>
      <c r="CC502" s="4"/>
      <c r="CD502" s="4"/>
      <c r="CE502" s="4"/>
      <c r="CF502" s="4"/>
      <c r="CG502" s="4"/>
      <c r="CH502" s="4"/>
    </row>
    <row r="503" ht="14.25" customHeight="1" spans="1:8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9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194"/>
      <c r="AB503" s="4"/>
      <c r="AC503" s="4"/>
      <c r="AD503" s="4"/>
      <c r="AE503" s="4"/>
      <c r="AF503" s="4"/>
      <c r="AG503" s="4"/>
      <c r="AH503" s="19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19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19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194"/>
      <c r="CC503" s="4"/>
      <c r="CD503" s="4"/>
      <c r="CE503" s="4"/>
      <c r="CF503" s="4"/>
      <c r="CG503" s="4"/>
      <c r="CH503" s="4"/>
    </row>
    <row r="504" ht="14.25" customHeight="1" spans="1:8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19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194"/>
      <c r="AB504" s="4"/>
      <c r="AC504" s="4"/>
      <c r="AD504" s="4"/>
      <c r="AE504" s="4"/>
      <c r="AF504" s="4"/>
      <c r="AG504" s="4"/>
      <c r="AH504" s="19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19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19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194"/>
      <c r="CC504" s="4"/>
      <c r="CD504" s="4"/>
      <c r="CE504" s="4"/>
      <c r="CF504" s="4"/>
      <c r="CG504" s="4"/>
      <c r="CH504" s="4"/>
    </row>
    <row r="505" ht="14.25" customHeight="1" spans="1:8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19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194"/>
      <c r="AB505" s="4"/>
      <c r="AC505" s="4"/>
      <c r="AD505" s="4"/>
      <c r="AE505" s="4"/>
      <c r="AF505" s="4"/>
      <c r="AG505" s="4"/>
      <c r="AH505" s="19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19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19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194"/>
      <c r="CC505" s="4"/>
      <c r="CD505" s="4"/>
      <c r="CE505" s="4"/>
      <c r="CF505" s="4"/>
      <c r="CG505" s="4"/>
      <c r="CH505" s="4"/>
    </row>
    <row r="506" ht="14.25" customHeight="1" spans="1:8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19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194"/>
      <c r="AB506" s="4"/>
      <c r="AC506" s="4"/>
      <c r="AD506" s="4"/>
      <c r="AE506" s="4"/>
      <c r="AF506" s="4"/>
      <c r="AG506" s="4"/>
      <c r="AH506" s="19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19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19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194"/>
      <c r="CC506" s="4"/>
      <c r="CD506" s="4"/>
      <c r="CE506" s="4"/>
      <c r="CF506" s="4"/>
      <c r="CG506" s="4"/>
      <c r="CH506" s="4"/>
    </row>
    <row r="507" ht="14.25" customHeight="1" spans="1:8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19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194"/>
      <c r="AB507" s="4"/>
      <c r="AC507" s="4"/>
      <c r="AD507" s="4"/>
      <c r="AE507" s="4"/>
      <c r="AF507" s="4"/>
      <c r="AG507" s="4"/>
      <c r="AH507" s="19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19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19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194"/>
      <c r="CC507" s="4"/>
      <c r="CD507" s="4"/>
      <c r="CE507" s="4"/>
      <c r="CF507" s="4"/>
      <c r="CG507" s="4"/>
      <c r="CH507" s="4"/>
    </row>
    <row r="508" ht="14.25" customHeight="1" spans="1:8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19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194"/>
      <c r="AB508" s="4"/>
      <c r="AC508" s="4"/>
      <c r="AD508" s="4"/>
      <c r="AE508" s="4"/>
      <c r="AF508" s="4"/>
      <c r="AG508" s="4"/>
      <c r="AH508" s="19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19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19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194"/>
      <c r="CC508" s="4"/>
      <c r="CD508" s="4"/>
      <c r="CE508" s="4"/>
      <c r="CF508" s="4"/>
      <c r="CG508" s="4"/>
      <c r="CH508" s="4"/>
    </row>
    <row r="509" ht="14.25" customHeight="1" spans="1:8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19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194"/>
      <c r="AB509" s="4"/>
      <c r="AC509" s="4"/>
      <c r="AD509" s="4"/>
      <c r="AE509" s="4"/>
      <c r="AF509" s="4"/>
      <c r="AG509" s="4"/>
      <c r="AH509" s="19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19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19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194"/>
      <c r="CC509" s="4"/>
      <c r="CD509" s="4"/>
      <c r="CE509" s="4"/>
      <c r="CF509" s="4"/>
      <c r="CG509" s="4"/>
      <c r="CH509" s="4"/>
    </row>
    <row r="510" ht="14.25" customHeight="1" spans="1:8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19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194"/>
      <c r="AB510" s="4"/>
      <c r="AC510" s="4"/>
      <c r="AD510" s="4"/>
      <c r="AE510" s="4"/>
      <c r="AF510" s="4"/>
      <c r="AG510" s="4"/>
      <c r="AH510" s="19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19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19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194"/>
      <c r="CC510" s="4"/>
      <c r="CD510" s="4"/>
      <c r="CE510" s="4"/>
      <c r="CF510" s="4"/>
      <c r="CG510" s="4"/>
      <c r="CH510" s="4"/>
    </row>
    <row r="511" ht="14.25" customHeight="1" spans="1:8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19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194"/>
      <c r="AB511" s="4"/>
      <c r="AC511" s="4"/>
      <c r="AD511" s="4"/>
      <c r="AE511" s="4"/>
      <c r="AF511" s="4"/>
      <c r="AG511" s="4"/>
      <c r="AH511" s="19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19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19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194"/>
      <c r="CC511" s="4"/>
      <c r="CD511" s="4"/>
      <c r="CE511" s="4"/>
      <c r="CF511" s="4"/>
      <c r="CG511" s="4"/>
      <c r="CH511" s="4"/>
    </row>
    <row r="512" ht="14.25" customHeight="1" spans="1:8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19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194"/>
      <c r="AB512" s="4"/>
      <c r="AC512" s="4"/>
      <c r="AD512" s="4"/>
      <c r="AE512" s="4"/>
      <c r="AF512" s="4"/>
      <c r="AG512" s="4"/>
      <c r="AH512" s="19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19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19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194"/>
      <c r="CC512" s="4"/>
      <c r="CD512" s="4"/>
      <c r="CE512" s="4"/>
      <c r="CF512" s="4"/>
      <c r="CG512" s="4"/>
      <c r="CH512" s="4"/>
    </row>
    <row r="513" ht="14.25" customHeight="1" spans="1:8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19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194"/>
      <c r="AB513" s="4"/>
      <c r="AC513" s="4"/>
      <c r="AD513" s="4"/>
      <c r="AE513" s="4"/>
      <c r="AF513" s="4"/>
      <c r="AG513" s="4"/>
      <c r="AH513" s="19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19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19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194"/>
      <c r="CC513" s="4"/>
      <c r="CD513" s="4"/>
      <c r="CE513" s="4"/>
      <c r="CF513" s="4"/>
      <c r="CG513" s="4"/>
      <c r="CH513" s="4"/>
    </row>
    <row r="514" ht="14.25" customHeight="1" spans="1:8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19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194"/>
      <c r="AB514" s="4"/>
      <c r="AC514" s="4"/>
      <c r="AD514" s="4"/>
      <c r="AE514" s="4"/>
      <c r="AF514" s="4"/>
      <c r="AG514" s="4"/>
      <c r="AH514" s="19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19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19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194"/>
      <c r="CC514" s="4"/>
      <c r="CD514" s="4"/>
      <c r="CE514" s="4"/>
      <c r="CF514" s="4"/>
      <c r="CG514" s="4"/>
      <c r="CH514" s="4"/>
    </row>
    <row r="515" ht="14.25" customHeight="1" spans="1:8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19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194"/>
      <c r="AB515" s="4"/>
      <c r="AC515" s="4"/>
      <c r="AD515" s="4"/>
      <c r="AE515" s="4"/>
      <c r="AF515" s="4"/>
      <c r="AG515" s="4"/>
      <c r="AH515" s="19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19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19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194"/>
      <c r="CC515" s="4"/>
      <c r="CD515" s="4"/>
      <c r="CE515" s="4"/>
      <c r="CF515" s="4"/>
      <c r="CG515" s="4"/>
      <c r="CH515" s="4"/>
    </row>
    <row r="516" ht="14.25" customHeight="1" spans="1:8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19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194"/>
      <c r="AB516" s="4"/>
      <c r="AC516" s="4"/>
      <c r="AD516" s="4"/>
      <c r="AE516" s="4"/>
      <c r="AF516" s="4"/>
      <c r="AG516" s="4"/>
      <c r="AH516" s="19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19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19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194"/>
      <c r="CC516" s="4"/>
      <c r="CD516" s="4"/>
      <c r="CE516" s="4"/>
      <c r="CF516" s="4"/>
      <c r="CG516" s="4"/>
      <c r="CH516" s="4"/>
    </row>
    <row r="517" ht="14.25" customHeight="1" spans="1:8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19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194"/>
      <c r="AB517" s="4"/>
      <c r="AC517" s="4"/>
      <c r="AD517" s="4"/>
      <c r="AE517" s="4"/>
      <c r="AF517" s="4"/>
      <c r="AG517" s="4"/>
      <c r="AH517" s="19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19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19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194"/>
      <c r="CC517" s="4"/>
      <c r="CD517" s="4"/>
      <c r="CE517" s="4"/>
      <c r="CF517" s="4"/>
      <c r="CG517" s="4"/>
      <c r="CH517" s="4"/>
    </row>
    <row r="518" ht="14.25" customHeight="1" spans="1:8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19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194"/>
      <c r="AB518" s="4"/>
      <c r="AC518" s="4"/>
      <c r="AD518" s="4"/>
      <c r="AE518" s="4"/>
      <c r="AF518" s="4"/>
      <c r="AG518" s="4"/>
      <c r="AH518" s="19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19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19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194"/>
      <c r="CC518" s="4"/>
      <c r="CD518" s="4"/>
      <c r="CE518" s="4"/>
      <c r="CF518" s="4"/>
      <c r="CG518" s="4"/>
      <c r="CH518" s="4"/>
    </row>
    <row r="519" ht="14.25" customHeight="1" spans="1:8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19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194"/>
      <c r="AB519" s="4"/>
      <c r="AC519" s="4"/>
      <c r="AD519" s="4"/>
      <c r="AE519" s="4"/>
      <c r="AF519" s="4"/>
      <c r="AG519" s="4"/>
      <c r="AH519" s="19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19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19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194"/>
      <c r="CC519" s="4"/>
      <c r="CD519" s="4"/>
      <c r="CE519" s="4"/>
      <c r="CF519" s="4"/>
      <c r="CG519" s="4"/>
      <c r="CH519" s="4"/>
    </row>
    <row r="520" ht="14.25" customHeight="1" spans="1:8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19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194"/>
      <c r="AB520" s="4"/>
      <c r="AC520" s="4"/>
      <c r="AD520" s="4"/>
      <c r="AE520" s="4"/>
      <c r="AF520" s="4"/>
      <c r="AG520" s="4"/>
      <c r="AH520" s="19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19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19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194"/>
      <c r="CC520" s="4"/>
      <c r="CD520" s="4"/>
      <c r="CE520" s="4"/>
      <c r="CF520" s="4"/>
      <c r="CG520" s="4"/>
      <c r="CH520" s="4"/>
    </row>
    <row r="521" ht="14.25" customHeight="1" spans="1:8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19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194"/>
      <c r="AB521" s="4"/>
      <c r="AC521" s="4"/>
      <c r="AD521" s="4"/>
      <c r="AE521" s="4"/>
      <c r="AF521" s="4"/>
      <c r="AG521" s="4"/>
      <c r="AH521" s="19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19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19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194"/>
      <c r="CC521" s="4"/>
      <c r="CD521" s="4"/>
      <c r="CE521" s="4"/>
      <c r="CF521" s="4"/>
      <c r="CG521" s="4"/>
      <c r="CH521" s="4"/>
    </row>
    <row r="522" ht="14.25" customHeight="1" spans="1:8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19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194"/>
      <c r="AB522" s="4"/>
      <c r="AC522" s="4"/>
      <c r="AD522" s="4"/>
      <c r="AE522" s="4"/>
      <c r="AF522" s="4"/>
      <c r="AG522" s="4"/>
      <c r="AH522" s="19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19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19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194"/>
      <c r="CC522" s="4"/>
      <c r="CD522" s="4"/>
      <c r="CE522" s="4"/>
      <c r="CF522" s="4"/>
      <c r="CG522" s="4"/>
      <c r="CH522" s="4"/>
    </row>
    <row r="523" ht="14.25" customHeight="1" spans="1:8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19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194"/>
      <c r="AB523" s="4"/>
      <c r="AC523" s="4"/>
      <c r="AD523" s="4"/>
      <c r="AE523" s="4"/>
      <c r="AF523" s="4"/>
      <c r="AG523" s="4"/>
      <c r="AH523" s="19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19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19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194"/>
      <c r="CC523" s="4"/>
      <c r="CD523" s="4"/>
      <c r="CE523" s="4"/>
      <c r="CF523" s="4"/>
      <c r="CG523" s="4"/>
      <c r="CH523" s="4"/>
    </row>
    <row r="524" ht="14.25" customHeight="1" spans="1:8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19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194"/>
      <c r="AB524" s="4"/>
      <c r="AC524" s="4"/>
      <c r="AD524" s="4"/>
      <c r="AE524" s="4"/>
      <c r="AF524" s="4"/>
      <c r="AG524" s="4"/>
      <c r="AH524" s="19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19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19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194"/>
      <c r="CC524" s="4"/>
      <c r="CD524" s="4"/>
      <c r="CE524" s="4"/>
      <c r="CF524" s="4"/>
      <c r="CG524" s="4"/>
      <c r="CH524" s="4"/>
    </row>
    <row r="525" ht="14.25" customHeight="1" spans="1:8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19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194"/>
      <c r="AB525" s="4"/>
      <c r="AC525" s="4"/>
      <c r="AD525" s="4"/>
      <c r="AE525" s="4"/>
      <c r="AF525" s="4"/>
      <c r="AG525" s="4"/>
      <c r="AH525" s="19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19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19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194"/>
      <c r="CC525" s="4"/>
      <c r="CD525" s="4"/>
      <c r="CE525" s="4"/>
      <c r="CF525" s="4"/>
      <c r="CG525" s="4"/>
      <c r="CH525" s="4"/>
    </row>
    <row r="526" ht="14.25" customHeight="1" spans="1:8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19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194"/>
      <c r="AB526" s="4"/>
      <c r="AC526" s="4"/>
      <c r="AD526" s="4"/>
      <c r="AE526" s="4"/>
      <c r="AF526" s="4"/>
      <c r="AG526" s="4"/>
      <c r="AH526" s="19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19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19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194"/>
      <c r="CC526" s="4"/>
      <c r="CD526" s="4"/>
      <c r="CE526" s="4"/>
      <c r="CF526" s="4"/>
      <c r="CG526" s="4"/>
      <c r="CH526" s="4"/>
    </row>
    <row r="527" ht="14.25" customHeight="1" spans="1:8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19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194"/>
      <c r="AB527" s="4"/>
      <c r="AC527" s="4"/>
      <c r="AD527" s="4"/>
      <c r="AE527" s="4"/>
      <c r="AF527" s="4"/>
      <c r="AG527" s="4"/>
      <c r="AH527" s="19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19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19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194"/>
      <c r="CC527" s="4"/>
      <c r="CD527" s="4"/>
      <c r="CE527" s="4"/>
      <c r="CF527" s="4"/>
      <c r="CG527" s="4"/>
      <c r="CH527" s="4"/>
    </row>
    <row r="528" ht="14.25" customHeight="1" spans="1:8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19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194"/>
      <c r="AB528" s="4"/>
      <c r="AC528" s="4"/>
      <c r="AD528" s="4"/>
      <c r="AE528" s="4"/>
      <c r="AF528" s="4"/>
      <c r="AG528" s="4"/>
      <c r="AH528" s="19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19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19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194"/>
      <c r="CC528" s="4"/>
      <c r="CD528" s="4"/>
      <c r="CE528" s="4"/>
      <c r="CF528" s="4"/>
      <c r="CG528" s="4"/>
      <c r="CH528" s="4"/>
    </row>
    <row r="529" ht="14.25" customHeight="1" spans="1:8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19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194"/>
      <c r="AB529" s="4"/>
      <c r="AC529" s="4"/>
      <c r="AD529" s="4"/>
      <c r="AE529" s="4"/>
      <c r="AF529" s="4"/>
      <c r="AG529" s="4"/>
      <c r="AH529" s="19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19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19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194"/>
      <c r="CC529" s="4"/>
      <c r="CD529" s="4"/>
      <c r="CE529" s="4"/>
      <c r="CF529" s="4"/>
      <c r="CG529" s="4"/>
      <c r="CH529" s="4"/>
    </row>
    <row r="530" ht="14.25" customHeight="1" spans="1:8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19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194"/>
      <c r="AB530" s="4"/>
      <c r="AC530" s="4"/>
      <c r="AD530" s="4"/>
      <c r="AE530" s="4"/>
      <c r="AF530" s="4"/>
      <c r="AG530" s="4"/>
      <c r="AH530" s="19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19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19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194"/>
      <c r="CC530" s="4"/>
      <c r="CD530" s="4"/>
      <c r="CE530" s="4"/>
      <c r="CF530" s="4"/>
      <c r="CG530" s="4"/>
      <c r="CH530" s="4"/>
    </row>
    <row r="531" ht="14.25" customHeight="1" spans="1:8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19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194"/>
      <c r="AB531" s="4"/>
      <c r="AC531" s="4"/>
      <c r="AD531" s="4"/>
      <c r="AE531" s="4"/>
      <c r="AF531" s="4"/>
      <c r="AG531" s="4"/>
      <c r="AH531" s="19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19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19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194"/>
      <c r="CC531" s="4"/>
      <c r="CD531" s="4"/>
      <c r="CE531" s="4"/>
      <c r="CF531" s="4"/>
      <c r="CG531" s="4"/>
      <c r="CH531" s="4"/>
    </row>
    <row r="532" ht="14.25" customHeight="1" spans="1:8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19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194"/>
      <c r="AB532" s="4"/>
      <c r="AC532" s="4"/>
      <c r="AD532" s="4"/>
      <c r="AE532" s="4"/>
      <c r="AF532" s="4"/>
      <c r="AG532" s="4"/>
      <c r="AH532" s="19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19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19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194"/>
      <c r="CC532" s="4"/>
      <c r="CD532" s="4"/>
      <c r="CE532" s="4"/>
      <c r="CF532" s="4"/>
      <c r="CG532" s="4"/>
      <c r="CH532" s="4"/>
    </row>
    <row r="533" ht="14.25" customHeight="1" spans="1:8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19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194"/>
      <c r="AB533" s="4"/>
      <c r="AC533" s="4"/>
      <c r="AD533" s="4"/>
      <c r="AE533" s="4"/>
      <c r="AF533" s="4"/>
      <c r="AG533" s="4"/>
      <c r="AH533" s="19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19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19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194"/>
      <c r="CC533" s="4"/>
      <c r="CD533" s="4"/>
      <c r="CE533" s="4"/>
      <c r="CF533" s="4"/>
      <c r="CG533" s="4"/>
      <c r="CH533" s="4"/>
    </row>
    <row r="534" ht="14.25" customHeight="1" spans="1:8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19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194"/>
      <c r="AB534" s="4"/>
      <c r="AC534" s="4"/>
      <c r="AD534" s="4"/>
      <c r="AE534" s="4"/>
      <c r="AF534" s="4"/>
      <c r="AG534" s="4"/>
      <c r="AH534" s="19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19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19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194"/>
      <c r="CC534" s="4"/>
      <c r="CD534" s="4"/>
      <c r="CE534" s="4"/>
      <c r="CF534" s="4"/>
      <c r="CG534" s="4"/>
      <c r="CH534" s="4"/>
    </row>
    <row r="535" ht="14.25" customHeight="1" spans="1:8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19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194"/>
      <c r="AB535" s="4"/>
      <c r="AC535" s="4"/>
      <c r="AD535" s="4"/>
      <c r="AE535" s="4"/>
      <c r="AF535" s="4"/>
      <c r="AG535" s="4"/>
      <c r="AH535" s="19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19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19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194"/>
      <c r="CC535" s="4"/>
      <c r="CD535" s="4"/>
      <c r="CE535" s="4"/>
      <c r="CF535" s="4"/>
      <c r="CG535" s="4"/>
      <c r="CH535" s="4"/>
    </row>
    <row r="536" ht="14.25" customHeight="1" spans="1:8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19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194"/>
      <c r="AB536" s="4"/>
      <c r="AC536" s="4"/>
      <c r="AD536" s="4"/>
      <c r="AE536" s="4"/>
      <c r="AF536" s="4"/>
      <c r="AG536" s="4"/>
      <c r="AH536" s="19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19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19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194"/>
      <c r="CC536" s="4"/>
      <c r="CD536" s="4"/>
      <c r="CE536" s="4"/>
      <c r="CF536" s="4"/>
      <c r="CG536" s="4"/>
      <c r="CH536" s="4"/>
    </row>
    <row r="537" ht="14.25" customHeight="1" spans="1:8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19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194"/>
      <c r="AB537" s="4"/>
      <c r="AC537" s="4"/>
      <c r="AD537" s="4"/>
      <c r="AE537" s="4"/>
      <c r="AF537" s="4"/>
      <c r="AG537" s="4"/>
      <c r="AH537" s="19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19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19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194"/>
      <c r="CC537" s="4"/>
      <c r="CD537" s="4"/>
      <c r="CE537" s="4"/>
      <c r="CF537" s="4"/>
      <c r="CG537" s="4"/>
      <c r="CH537" s="4"/>
    </row>
    <row r="538" ht="14.25" customHeight="1" spans="1:8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19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194"/>
      <c r="AB538" s="4"/>
      <c r="AC538" s="4"/>
      <c r="AD538" s="4"/>
      <c r="AE538" s="4"/>
      <c r="AF538" s="4"/>
      <c r="AG538" s="4"/>
      <c r="AH538" s="19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19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19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194"/>
      <c r="CC538" s="4"/>
      <c r="CD538" s="4"/>
      <c r="CE538" s="4"/>
      <c r="CF538" s="4"/>
      <c r="CG538" s="4"/>
      <c r="CH538" s="4"/>
    </row>
    <row r="539" ht="14.25" customHeight="1" spans="1:8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19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194"/>
      <c r="AB539" s="4"/>
      <c r="AC539" s="4"/>
      <c r="AD539" s="4"/>
      <c r="AE539" s="4"/>
      <c r="AF539" s="4"/>
      <c r="AG539" s="4"/>
      <c r="AH539" s="19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19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19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194"/>
      <c r="CC539" s="4"/>
      <c r="CD539" s="4"/>
      <c r="CE539" s="4"/>
      <c r="CF539" s="4"/>
      <c r="CG539" s="4"/>
      <c r="CH539" s="4"/>
    </row>
    <row r="540" ht="14.25" customHeight="1" spans="1:8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19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194"/>
      <c r="AB540" s="4"/>
      <c r="AC540" s="4"/>
      <c r="AD540" s="4"/>
      <c r="AE540" s="4"/>
      <c r="AF540" s="4"/>
      <c r="AG540" s="4"/>
      <c r="AH540" s="19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19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19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194"/>
      <c r="CC540" s="4"/>
      <c r="CD540" s="4"/>
      <c r="CE540" s="4"/>
      <c r="CF540" s="4"/>
      <c r="CG540" s="4"/>
      <c r="CH540" s="4"/>
    </row>
    <row r="541" ht="14.25" customHeight="1" spans="1:8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19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194"/>
      <c r="AB541" s="4"/>
      <c r="AC541" s="4"/>
      <c r="AD541" s="4"/>
      <c r="AE541" s="4"/>
      <c r="AF541" s="4"/>
      <c r="AG541" s="4"/>
      <c r="AH541" s="19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19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19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194"/>
      <c r="CC541" s="4"/>
      <c r="CD541" s="4"/>
      <c r="CE541" s="4"/>
      <c r="CF541" s="4"/>
      <c r="CG541" s="4"/>
      <c r="CH541" s="4"/>
    </row>
    <row r="542" ht="14.25" customHeight="1" spans="1:8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19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194"/>
      <c r="AB542" s="4"/>
      <c r="AC542" s="4"/>
      <c r="AD542" s="4"/>
      <c r="AE542" s="4"/>
      <c r="AF542" s="4"/>
      <c r="AG542" s="4"/>
      <c r="AH542" s="19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19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19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194"/>
      <c r="CC542" s="4"/>
      <c r="CD542" s="4"/>
      <c r="CE542" s="4"/>
      <c r="CF542" s="4"/>
      <c r="CG542" s="4"/>
      <c r="CH542" s="4"/>
    </row>
    <row r="543" ht="14.25" customHeight="1" spans="1:8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19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194"/>
      <c r="AB543" s="4"/>
      <c r="AC543" s="4"/>
      <c r="AD543" s="4"/>
      <c r="AE543" s="4"/>
      <c r="AF543" s="4"/>
      <c r="AG543" s="4"/>
      <c r="AH543" s="19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19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19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194"/>
      <c r="CC543" s="4"/>
      <c r="CD543" s="4"/>
      <c r="CE543" s="4"/>
      <c r="CF543" s="4"/>
      <c r="CG543" s="4"/>
      <c r="CH543" s="4"/>
    </row>
    <row r="544" ht="14.25" customHeight="1" spans="1:8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19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194"/>
      <c r="AB544" s="4"/>
      <c r="AC544" s="4"/>
      <c r="AD544" s="4"/>
      <c r="AE544" s="4"/>
      <c r="AF544" s="4"/>
      <c r="AG544" s="4"/>
      <c r="AH544" s="19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19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19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194"/>
      <c r="CC544" s="4"/>
      <c r="CD544" s="4"/>
      <c r="CE544" s="4"/>
      <c r="CF544" s="4"/>
      <c r="CG544" s="4"/>
      <c r="CH544" s="4"/>
    </row>
    <row r="545" ht="14.25" customHeight="1" spans="1:8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19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194"/>
      <c r="AB545" s="4"/>
      <c r="AC545" s="4"/>
      <c r="AD545" s="4"/>
      <c r="AE545" s="4"/>
      <c r="AF545" s="4"/>
      <c r="AG545" s="4"/>
      <c r="AH545" s="19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19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19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194"/>
      <c r="CC545" s="4"/>
      <c r="CD545" s="4"/>
      <c r="CE545" s="4"/>
      <c r="CF545" s="4"/>
      <c r="CG545" s="4"/>
      <c r="CH545" s="4"/>
    </row>
    <row r="546" ht="14.25" customHeight="1" spans="1:8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19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194"/>
      <c r="AB546" s="4"/>
      <c r="AC546" s="4"/>
      <c r="AD546" s="4"/>
      <c r="AE546" s="4"/>
      <c r="AF546" s="4"/>
      <c r="AG546" s="4"/>
      <c r="AH546" s="19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19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19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194"/>
      <c r="CC546" s="4"/>
      <c r="CD546" s="4"/>
      <c r="CE546" s="4"/>
      <c r="CF546" s="4"/>
      <c r="CG546" s="4"/>
      <c r="CH546" s="4"/>
    </row>
    <row r="547" ht="14.25" customHeight="1" spans="1:8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19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194"/>
      <c r="AB547" s="4"/>
      <c r="AC547" s="4"/>
      <c r="AD547" s="4"/>
      <c r="AE547" s="4"/>
      <c r="AF547" s="4"/>
      <c r="AG547" s="4"/>
      <c r="AH547" s="19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19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19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194"/>
      <c r="CC547" s="4"/>
      <c r="CD547" s="4"/>
      <c r="CE547" s="4"/>
      <c r="CF547" s="4"/>
      <c r="CG547" s="4"/>
      <c r="CH547" s="4"/>
    </row>
    <row r="548" ht="14.25" customHeight="1" spans="1:8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19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194"/>
      <c r="AB548" s="4"/>
      <c r="AC548" s="4"/>
      <c r="AD548" s="4"/>
      <c r="AE548" s="4"/>
      <c r="AF548" s="4"/>
      <c r="AG548" s="4"/>
      <c r="AH548" s="19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19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19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194"/>
      <c r="CC548" s="4"/>
      <c r="CD548" s="4"/>
      <c r="CE548" s="4"/>
      <c r="CF548" s="4"/>
      <c r="CG548" s="4"/>
      <c r="CH548" s="4"/>
    </row>
    <row r="549" ht="14.25" customHeight="1" spans="1:8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19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194"/>
      <c r="AB549" s="4"/>
      <c r="AC549" s="4"/>
      <c r="AD549" s="4"/>
      <c r="AE549" s="4"/>
      <c r="AF549" s="4"/>
      <c r="AG549" s="4"/>
      <c r="AH549" s="19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19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19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194"/>
      <c r="CC549" s="4"/>
      <c r="CD549" s="4"/>
      <c r="CE549" s="4"/>
      <c r="CF549" s="4"/>
      <c r="CG549" s="4"/>
      <c r="CH549" s="4"/>
    </row>
    <row r="550" ht="14.25" customHeight="1" spans="1:8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19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194"/>
      <c r="AB550" s="4"/>
      <c r="AC550" s="4"/>
      <c r="AD550" s="4"/>
      <c r="AE550" s="4"/>
      <c r="AF550" s="4"/>
      <c r="AG550" s="4"/>
      <c r="AH550" s="19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19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19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194"/>
      <c r="CC550" s="4"/>
      <c r="CD550" s="4"/>
      <c r="CE550" s="4"/>
      <c r="CF550" s="4"/>
      <c r="CG550" s="4"/>
      <c r="CH550" s="4"/>
    </row>
    <row r="551" ht="14.25" customHeight="1" spans="1:8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9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194"/>
      <c r="AB551" s="4"/>
      <c r="AC551" s="4"/>
      <c r="AD551" s="4"/>
      <c r="AE551" s="4"/>
      <c r="AF551" s="4"/>
      <c r="AG551" s="4"/>
      <c r="AH551" s="19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19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19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194"/>
      <c r="CC551" s="4"/>
      <c r="CD551" s="4"/>
      <c r="CE551" s="4"/>
      <c r="CF551" s="4"/>
      <c r="CG551" s="4"/>
      <c r="CH551" s="4"/>
    </row>
    <row r="552" ht="14.25" customHeight="1" spans="1:8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19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194"/>
      <c r="AB552" s="4"/>
      <c r="AC552" s="4"/>
      <c r="AD552" s="4"/>
      <c r="AE552" s="4"/>
      <c r="AF552" s="4"/>
      <c r="AG552" s="4"/>
      <c r="AH552" s="19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19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19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194"/>
      <c r="CC552" s="4"/>
      <c r="CD552" s="4"/>
      <c r="CE552" s="4"/>
      <c r="CF552" s="4"/>
      <c r="CG552" s="4"/>
      <c r="CH552" s="4"/>
    </row>
    <row r="553" ht="14.25" customHeight="1" spans="1:8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19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194"/>
      <c r="AB553" s="4"/>
      <c r="AC553" s="4"/>
      <c r="AD553" s="4"/>
      <c r="AE553" s="4"/>
      <c r="AF553" s="4"/>
      <c r="AG553" s="4"/>
      <c r="AH553" s="19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19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19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194"/>
      <c r="CC553" s="4"/>
      <c r="CD553" s="4"/>
      <c r="CE553" s="4"/>
      <c r="CF553" s="4"/>
      <c r="CG553" s="4"/>
      <c r="CH553" s="4"/>
    </row>
    <row r="554" ht="14.25" customHeight="1" spans="1:8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19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194"/>
      <c r="AB554" s="4"/>
      <c r="AC554" s="4"/>
      <c r="AD554" s="4"/>
      <c r="AE554" s="4"/>
      <c r="AF554" s="4"/>
      <c r="AG554" s="4"/>
      <c r="AH554" s="19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19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19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194"/>
      <c r="CC554" s="4"/>
      <c r="CD554" s="4"/>
      <c r="CE554" s="4"/>
      <c r="CF554" s="4"/>
      <c r="CG554" s="4"/>
      <c r="CH554" s="4"/>
    </row>
    <row r="555" ht="14.25" customHeight="1" spans="1:8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19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194"/>
      <c r="AB555" s="4"/>
      <c r="AC555" s="4"/>
      <c r="AD555" s="4"/>
      <c r="AE555" s="4"/>
      <c r="AF555" s="4"/>
      <c r="AG555" s="4"/>
      <c r="AH555" s="19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19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19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194"/>
      <c r="CC555" s="4"/>
      <c r="CD555" s="4"/>
      <c r="CE555" s="4"/>
      <c r="CF555" s="4"/>
      <c r="CG555" s="4"/>
      <c r="CH555" s="4"/>
    </row>
    <row r="556" ht="14.25" customHeight="1" spans="1:8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19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194"/>
      <c r="AB556" s="4"/>
      <c r="AC556" s="4"/>
      <c r="AD556" s="4"/>
      <c r="AE556" s="4"/>
      <c r="AF556" s="4"/>
      <c r="AG556" s="4"/>
      <c r="AH556" s="19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19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19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194"/>
      <c r="CC556" s="4"/>
      <c r="CD556" s="4"/>
      <c r="CE556" s="4"/>
      <c r="CF556" s="4"/>
      <c r="CG556" s="4"/>
      <c r="CH556" s="4"/>
    </row>
    <row r="557" ht="14.25" customHeight="1" spans="1:8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19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194"/>
      <c r="AB557" s="4"/>
      <c r="AC557" s="4"/>
      <c r="AD557" s="4"/>
      <c r="AE557" s="4"/>
      <c r="AF557" s="4"/>
      <c r="AG557" s="4"/>
      <c r="AH557" s="19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19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19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194"/>
      <c r="CC557" s="4"/>
      <c r="CD557" s="4"/>
      <c r="CE557" s="4"/>
      <c r="CF557" s="4"/>
      <c r="CG557" s="4"/>
      <c r="CH557" s="4"/>
    </row>
    <row r="558" ht="14.25" customHeight="1" spans="1:8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19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194"/>
      <c r="AB558" s="4"/>
      <c r="AC558" s="4"/>
      <c r="AD558" s="4"/>
      <c r="AE558" s="4"/>
      <c r="AF558" s="4"/>
      <c r="AG558" s="4"/>
      <c r="AH558" s="19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19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19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194"/>
      <c r="CC558" s="4"/>
      <c r="CD558" s="4"/>
      <c r="CE558" s="4"/>
      <c r="CF558" s="4"/>
      <c r="CG558" s="4"/>
      <c r="CH558" s="4"/>
    </row>
    <row r="559" ht="14.25" customHeight="1" spans="1:8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19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194"/>
      <c r="AB559" s="4"/>
      <c r="AC559" s="4"/>
      <c r="AD559" s="4"/>
      <c r="AE559" s="4"/>
      <c r="AF559" s="4"/>
      <c r="AG559" s="4"/>
      <c r="AH559" s="19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19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19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194"/>
      <c r="CC559" s="4"/>
      <c r="CD559" s="4"/>
      <c r="CE559" s="4"/>
      <c r="CF559" s="4"/>
      <c r="CG559" s="4"/>
      <c r="CH559" s="4"/>
    </row>
    <row r="560" ht="14.25" customHeight="1" spans="1:8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19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194"/>
      <c r="AB560" s="4"/>
      <c r="AC560" s="4"/>
      <c r="AD560" s="4"/>
      <c r="AE560" s="4"/>
      <c r="AF560" s="4"/>
      <c r="AG560" s="4"/>
      <c r="AH560" s="19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19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19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194"/>
      <c r="CC560" s="4"/>
      <c r="CD560" s="4"/>
      <c r="CE560" s="4"/>
      <c r="CF560" s="4"/>
      <c r="CG560" s="4"/>
      <c r="CH560" s="4"/>
    </row>
    <row r="561" ht="14.25" customHeight="1" spans="1:8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19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194"/>
      <c r="AB561" s="4"/>
      <c r="AC561" s="4"/>
      <c r="AD561" s="4"/>
      <c r="AE561" s="4"/>
      <c r="AF561" s="4"/>
      <c r="AG561" s="4"/>
      <c r="AH561" s="19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19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19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194"/>
      <c r="CC561" s="4"/>
      <c r="CD561" s="4"/>
      <c r="CE561" s="4"/>
      <c r="CF561" s="4"/>
      <c r="CG561" s="4"/>
      <c r="CH561" s="4"/>
    </row>
    <row r="562" ht="14.25" customHeight="1" spans="1:8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19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194"/>
      <c r="AB562" s="4"/>
      <c r="AC562" s="4"/>
      <c r="AD562" s="4"/>
      <c r="AE562" s="4"/>
      <c r="AF562" s="4"/>
      <c r="AG562" s="4"/>
      <c r="AH562" s="19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19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19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194"/>
      <c r="CC562" s="4"/>
      <c r="CD562" s="4"/>
      <c r="CE562" s="4"/>
      <c r="CF562" s="4"/>
      <c r="CG562" s="4"/>
      <c r="CH562" s="4"/>
    </row>
    <row r="563" ht="14.25" customHeight="1" spans="1:8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19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194"/>
      <c r="AB563" s="4"/>
      <c r="AC563" s="4"/>
      <c r="AD563" s="4"/>
      <c r="AE563" s="4"/>
      <c r="AF563" s="4"/>
      <c r="AG563" s="4"/>
      <c r="AH563" s="19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19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19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194"/>
      <c r="CC563" s="4"/>
      <c r="CD563" s="4"/>
      <c r="CE563" s="4"/>
      <c r="CF563" s="4"/>
      <c r="CG563" s="4"/>
      <c r="CH563" s="4"/>
    </row>
    <row r="564" ht="14.25" customHeight="1" spans="1:8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19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194"/>
      <c r="AB564" s="4"/>
      <c r="AC564" s="4"/>
      <c r="AD564" s="4"/>
      <c r="AE564" s="4"/>
      <c r="AF564" s="4"/>
      <c r="AG564" s="4"/>
      <c r="AH564" s="19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19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19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194"/>
      <c r="CC564" s="4"/>
      <c r="CD564" s="4"/>
      <c r="CE564" s="4"/>
      <c r="CF564" s="4"/>
      <c r="CG564" s="4"/>
      <c r="CH564" s="4"/>
    </row>
    <row r="565" ht="14.25" customHeight="1" spans="1:8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19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194"/>
      <c r="AB565" s="4"/>
      <c r="AC565" s="4"/>
      <c r="AD565" s="4"/>
      <c r="AE565" s="4"/>
      <c r="AF565" s="4"/>
      <c r="AG565" s="4"/>
      <c r="AH565" s="19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19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19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194"/>
      <c r="CC565" s="4"/>
      <c r="CD565" s="4"/>
      <c r="CE565" s="4"/>
      <c r="CF565" s="4"/>
      <c r="CG565" s="4"/>
      <c r="CH565" s="4"/>
    </row>
    <row r="566" ht="14.25" customHeight="1" spans="1:8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19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194"/>
      <c r="AB566" s="4"/>
      <c r="AC566" s="4"/>
      <c r="AD566" s="4"/>
      <c r="AE566" s="4"/>
      <c r="AF566" s="4"/>
      <c r="AG566" s="4"/>
      <c r="AH566" s="19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19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19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194"/>
      <c r="CC566" s="4"/>
      <c r="CD566" s="4"/>
      <c r="CE566" s="4"/>
      <c r="CF566" s="4"/>
      <c r="CG566" s="4"/>
      <c r="CH566" s="4"/>
    </row>
    <row r="567" ht="14.25" customHeight="1" spans="1:8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19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194"/>
      <c r="AB567" s="4"/>
      <c r="AC567" s="4"/>
      <c r="AD567" s="4"/>
      <c r="AE567" s="4"/>
      <c r="AF567" s="4"/>
      <c r="AG567" s="4"/>
      <c r="AH567" s="19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19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19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194"/>
      <c r="CC567" s="4"/>
      <c r="CD567" s="4"/>
      <c r="CE567" s="4"/>
      <c r="CF567" s="4"/>
      <c r="CG567" s="4"/>
      <c r="CH567" s="4"/>
    </row>
    <row r="568" ht="14.25" customHeight="1" spans="1:8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19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194"/>
      <c r="AB568" s="4"/>
      <c r="AC568" s="4"/>
      <c r="AD568" s="4"/>
      <c r="AE568" s="4"/>
      <c r="AF568" s="4"/>
      <c r="AG568" s="4"/>
      <c r="AH568" s="19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19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19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194"/>
      <c r="CC568" s="4"/>
      <c r="CD568" s="4"/>
      <c r="CE568" s="4"/>
      <c r="CF568" s="4"/>
      <c r="CG568" s="4"/>
      <c r="CH568" s="4"/>
    </row>
    <row r="569" ht="14.25" customHeight="1" spans="1:8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19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194"/>
      <c r="AB569" s="4"/>
      <c r="AC569" s="4"/>
      <c r="AD569" s="4"/>
      <c r="AE569" s="4"/>
      <c r="AF569" s="4"/>
      <c r="AG569" s="4"/>
      <c r="AH569" s="19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19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19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194"/>
      <c r="CC569" s="4"/>
      <c r="CD569" s="4"/>
      <c r="CE569" s="4"/>
      <c r="CF569" s="4"/>
      <c r="CG569" s="4"/>
      <c r="CH569" s="4"/>
    </row>
    <row r="570" ht="14.25" customHeight="1" spans="1:8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19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194"/>
      <c r="AB570" s="4"/>
      <c r="AC570" s="4"/>
      <c r="AD570" s="4"/>
      <c r="AE570" s="4"/>
      <c r="AF570" s="4"/>
      <c r="AG570" s="4"/>
      <c r="AH570" s="19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19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19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194"/>
      <c r="CC570" s="4"/>
      <c r="CD570" s="4"/>
      <c r="CE570" s="4"/>
      <c r="CF570" s="4"/>
      <c r="CG570" s="4"/>
      <c r="CH570" s="4"/>
    </row>
    <row r="571" ht="14.25" customHeight="1" spans="1:8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19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194"/>
      <c r="AB571" s="4"/>
      <c r="AC571" s="4"/>
      <c r="AD571" s="4"/>
      <c r="AE571" s="4"/>
      <c r="AF571" s="4"/>
      <c r="AG571" s="4"/>
      <c r="AH571" s="19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19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19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194"/>
      <c r="CC571" s="4"/>
      <c r="CD571" s="4"/>
      <c r="CE571" s="4"/>
      <c r="CF571" s="4"/>
      <c r="CG571" s="4"/>
      <c r="CH571" s="4"/>
    </row>
    <row r="572" ht="14.25" customHeight="1" spans="1:8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19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194"/>
      <c r="AB572" s="4"/>
      <c r="AC572" s="4"/>
      <c r="AD572" s="4"/>
      <c r="AE572" s="4"/>
      <c r="AF572" s="4"/>
      <c r="AG572" s="4"/>
      <c r="AH572" s="19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19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19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194"/>
      <c r="CC572" s="4"/>
      <c r="CD572" s="4"/>
      <c r="CE572" s="4"/>
      <c r="CF572" s="4"/>
      <c r="CG572" s="4"/>
      <c r="CH572" s="4"/>
    </row>
    <row r="573" ht="14.25" customHeight="1" spans="1:8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19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194"/>
      <c r="AB573" s="4"/>
      <c r="AC573" s="4"/>
      <c r="AD573" s="4"/>
      <c r="AE573" s="4"/>
      <c r="AF573" s="4"/>
      <c r="AG573" s="4"/>
      <c r="AH573" s="19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19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19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194"/>
      <c r="CC573" s="4"/>
      <c r="CD573" s="4"/>
      <c r="CE573" s="4"/>
      <c r="CF573" s="4"/>
      <c r="CG573" s="4"/>
      <c r="CH573" s="4"/>
    </row>
    <row r="574" ht="14.25" customHeight="1" spans="1:8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19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194"/>
      <c r="AB574" s="4"/>
      <c r="AC574" s="4"/>
      <c r="AD574" s="4"/>
      <c r="AE574" s="4"/>
      <c r="AF574" s="4"/>
      <c r="AG574" s="4"/>
      <c r="AH574" s="19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19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19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194"/>
      <c r="CC574" s="4"/>
      <c r="CD574" s="4"/>
      <c r="CE574" s="4"/>
      <c r="CF574" s="4"/>
      <c r="CG574" s="4"/>
      <c r="CH574" s="4"/>
    </row>
    <row r="575" ht="14.25" customHeight="1" spans="1:8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19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194"/>
      <c r="AB575" s="4"/>
      <c r="AC575" s="4"/>
      <c r="AD575" s="4"/>
      <c r="AE575" s="4"/>
      <c r="AF575" s="4"/>
      <c r="AG575" s="4"/>
      <c r="AH575" s="19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19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19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194"/>
      <c r="CC575" s="4"/>
      <c r="CD575" s="4"/>
      <c r="CE575" s="4"/>
      <c r="CF575" s="4"/>
      <c r="CG575" s="4"/>
      <c r="CH575" s="4"/>
    </row>
    <row r="576" ht="14.25" customHeight="1" spans="1:8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19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194"/>
      <c r="AB576" s="4"/>
      <c r="AC576" s="4"/>
      <c r="AD576" s="4"/>
      <c r="AE576" s="4"/>
      <c r="AF576" s="4"/>
      <c r="AG576" s="4"/>
      <c r="AH576" s="19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19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19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194"/>
      <c r="CC576" s="4"/>
      <c r="CD576" s="4"/>
      <c r="CE576" s="4"/>
      <c r="CF576" s="4"/>
      <c r="CG576" s="4"/>
      <c r="CH576" s="4"/>
    </row>
    <row r="577" ht="14.25" customHeight="1" spans="1:8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19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194"/>
      <c r="AB577" s="4"/>
      <c r="AC577" s="4"/>
      <c r="AD577" s="4"/>
      <c r="AE577" s="4"/>
      <c r="AF577" s="4"/>
      <c r="AG577" s="4"/>
      <c r="AH577" s="19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19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19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194"/>
      <c r="CC577" s="4"/>
      <c r="CD577" s="4"/>
      <c r="CE577" s="4"/>
      <c r="CF577" s="4"/>
      <c r="CG577" s="4"/>
      <c r="CH577" s="4"/>
    </row>
    <row r="578" ht="14.25" customHeight="1" spans="1:8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19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194"/>
      <c r="AB578" s="4"/>
      <c r="AC578" s="4"/>
      <c r="AD578" s="4"/>
      <c r="AE578" s="4"/>
      <c r="AF578" s="4"/>
      <c r="AG578" s="4"/>
      <c r="AH578" s="19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19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19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194"/>
      <c r="CC578" s="4"/>
      <c r="CD578" s="4"/>
      <c r="CE578" s="4"/>
      <c r="CF578" s="4"/>
      <c r="CG578" s="4"/>
      <c r="CH578" s="4"/>
    </row>
    <row r="579" ht="14.25" customHeight="1" spans="1:8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19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194"/>
      <c r="AB579" s="4"/>
      <c r="AC579" s="4"/>
      <c r="AD579" s="4"/>
      <c r="AE579" s="4"/>
      <c r="AF579" s="4"/>
      <c r="AG579" s="4"/>
      <c r="AH579" s="19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19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19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194"/>
      <c r="CC579" s="4"/>
      <c r="CD579" s="4"/>
      <c r="CE579" s="4"/>
      <c r="CF579" s="4"/>
      <c r="CG579" s="4"/>
      <c r="CH579" s="4"/>
    </row>
    <row r="580" ht="14.25" customHeight="1" spans="1:8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19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194"/>
      <c r="AB580" s="4"/>
      <c r="AC580" s="4"/>
      <c r="AD580" s="4"/>
      <c r="AE580" s="4"/>
      <c r="AF580" s="4"/>
      <c r="AG580" s="4"/>
      <c r="AH580" s="19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19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19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194"/>
      <c r="CC580" s="4"/>
      <c r="CD580" s="4"/>
      <c r="CE580" s="4"/>
      <c r="CF580" s="4"/>
      <c r="CG580" s="4"/>
      <c r="CH580" s="4"/>
    </row>
    <row r="581" ht="14.25" customHeight="1" spans="1:8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19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194"/>
      <c r="AB581" s="4"/>
      <c r="AC581" s="4"/>
      <c r="AD581" s="4"/>
      <c r="AE581" s="4"/>
      <c r="AF581" s="4"/>
      <c r="AG581" s="4"/>
      <c r="AH581" s="19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19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19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194"/>
      <c r="CC581" s="4"/>
      <c r="CD581" s="4"/>
      <c r="CE581" s="4"/>
      <c r="CF581" s="4"/>
      <c r="CG581" s="4"/>
      <c r="CH581" s="4"/>
    </row>
    <row r="582" ht="14.25" customHeight="1" spans="1:8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19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194"/>
      <c r="AB582" s="4"/>
      <c r="AC582" s="4"/>
      <c r="AD582" s="4"/>
      <c r="AE582" s="4"/>
      <c r="AF582" s="4"/>
      <c r="AG582" s="4"/>
      <c r="AH582" s="19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19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19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194"/>
      <c r="CC582" s="4"/>
      <c r="CD582" s="4"/>
      <c r="CE582" s="4"/>
      <c r="CF582" s="4"/>
      <c r="CG582" s="4"/>
      <c r="CH582" s="4"/>
    </row>
    <row r="583" ht="14.25" customHeight="1" spans="1:8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19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194"/>
      <c r="AB583" s="4"/>
      <c r="AC583" s="4"/>
      <c r="AD583" s="4"/>
      <c r="AE583" s="4"/>
      <c r="AF583" s="4"/>
      <c r="AG583" s="4"/>
      <c r="AH583" s="19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19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19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194"/>
      <c r="CC583" s="4"/>
      <c r="CD583" s="4"/>
      <c r="CE583" s="4"/>
      <c r="CF583" s="4"/>
      <c r="CG583" s="4"/>
      <c r="CH583" s="4"/>
    </row>
    <row r="584" ht="14.25" customHeight="1" spans="1:8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19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194"/>
      <c r="AB584" s="4"/>
      <c r="AC584" s="4"/>
      <c r="AD584" s="4"/>
      <c r="AE584" s="4"/>
      <c r="AF584" s="4"/>
      <c r="AG584" s="4"/>
      <c r="AH584" s="19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19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19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194"/>
      <c r="CC584" s="4"/>
      <c r="CD584" s="4"/>
      <c r="CE584" s="4"/>
      <c r="CF584" s="4"/>
      <c r="CG584" s="4"/>
      <c r="CH584" s="4"/>
    </row>
    <row r="585" ht="14.25" customHeight="1" spans="1:8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19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194"/>
      <c r="AB585" s="4"/>
      <c r="AC585" s="4"/>
      <c r="AD585" s="4"/>
      <c r="AE585" s="4"/>
      <c r="AF585" s="4"/>
      <c r="AG585" s="4"/>
      <c r="AH585" s="19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19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19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194"/>
      <c r="CC585" s="4"/>
      <c r="CD585" s="4"/>
      <c r="CE585" s="4"/>
      <c r="CF585" s="4"/>
      <c r="CG585" s="4"/>
      <c r="CH585" s="4"/>
    </row>
    <row r="586" ht="14.25" customHeight="1" spans="1:8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19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194"/>
      <c r="AB586" s="4"/>
      <c r="AC586" s="4"/>
      <c r="AD586" s="4"/>
      <c r="AE586" s="4"/>
      <c r="AF586" s="4"/>
      <c r="AG586" s="4"/>
      <c r="AH586" s="19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19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19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194"/>
      <c r="CC586" s="4"/>
      <c r="CD586" s="4"/>
      <c r="CE586" s="4"/>
      <c r="CF586" s="4"/>
      <c r="CG586" s="4"/>
      <c r="CH586" s="4"/>
    </row>
    <row r="587" ht="14.25" customHeight="1" spans="1:8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19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194"/>
      <c r="AB587" s="4"/>
      <c r="AC587" s="4"/>
      <c r="AD587" s="4"/>
      <c r="AE587" s="4"/>
      <c r="AF587" s="4"/>
      <c r="AG587" s="4"/>
      <c r="AH587" s="19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19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19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194"/>
      <c r="CC587" s="4"/>
      <c r="CD587" s="4"/>
      <c r="CE587" s="4"/>
      <c r="CF587" s="4"/>
      <c r="CG587" s="4"/>
      <c r="CH587" s="4"/>
    </row>
    <row r="588" ht="14.25" customHeight="1" spans="1:8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19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194"/>
      <c r="AB588" s="4"/>
      <c r="AC588" s="4"/>
      <c r="AD588" s="4"/>
      <c r="AE588" s="4"/>
      <c r="AF588" s="4"/>
      <c r="AG588" s="4"/>
      <c r="AH588" s="19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19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19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194"/>
      <c r="CC588" s="4"/>
      <c r="CD588" s="4"/>
      <c r="CE588" s="4"/>
      <c r="CF588" s="4"/>
      <c r="CG588" s="4"/>
      <c r="CH588" s="4"/>
    </row>
    <row r="589" ht="14.25" customHeight="1" spans="1:8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19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194"/>
      <c r="AB589" s="4"/>
      <c r="AC589" s="4"/>
      <c r="AD589" s="4"/>
      <c r="AE589" s="4"/>
      <c r="AF589" s="4"/>
      <c r="AG589" s="4"/>
      <c r="AH589" s="19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19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19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194"/>
      <c r="CC589" s="4"/>
      <c r="CD589" s="4"/>
      <c r="CE589" s="4"/>
      <c r="CF589" s="4"/>
      <c r="CG589" s="4"/>
      <c r="CH589" s="4"/>
    </row>
    <row r="590" ht="14.25" customHeight="1" spans="1:8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19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194"/>
      <c r="AB590" s="4"/>
      <c r="AC590" s="4"/>
      <c r="AD590" s="4"/>
      <c r="AE590" s="4"/>
      <c r="AF590" s="4"/>
      <c r="AG590" s="4"/>
      <c r="AH590" s="19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19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19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194"/>
      <c r="CC590" s="4"/>
      <c r="CD590" s="4"/>
      <c r="CE590" s="4"/>
      <c r="CF590" s="4"/>
      <c r="CG590" s="4"/>
      <c r="CH590" s="4"/>
    </row>
    <row r="591" ht="14.25" customHeight="1" spans="1:8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19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194"/>
      <c r="AB591" s="4"/>
      <c r="AC591" s="4"/>
      <c r="AD591" s="4"/>
      <c r="AE591" s="4"/>
      <c r="AF591" s="4"/>
      <c r="AG591" s="4"/>
      <c r="AH591" s="19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19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19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194"/>
      <c r="CC591" s="4"/>
      <c r="CD591" s="4"/>
      <c r="CE591" s="4"/>
      <c r="CF591" s="4"/>
      <c r="CG591" s="4"/>
      <c r="CH591" s="4"/>
    </row>
    <row r="592" ht="14.25" customHeight="1" spans="1:8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19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194"/>
      <c r="AB592" s="4"/>
      <c r="AC592" s="4"/>
      <c r="AD592" s="4"/>
      <c r="AE592" s="4"/>
      <c r="AF592" s="4"/>
      <c r="AG592" s="4"/>
      <c r="AH592" s="19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19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19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194"/>
      <c r="CC592" s="4"/>
      <c r="CD592" s="4"/>
      <c r="CE592" s="4"/>
      <c r="CF592" s="4"/>
      <c r="CG592" s="4"/>
      <c r="CH592" s="4"/>
    </row>
    <row r="593" ht="14.25" customHeight="1" spans="1:8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19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194"/>
      <c r="AB593" s="4"/>
      <c r="AC593" s="4"/>
      <c r="AD593" s="4"/>
      <c r="AE593" s="4"/>
      <c r="AF593" s="4"/>
      <c r="AG593" s="4"/>
      <c r="AH593" s="19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19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19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194"/>
      <c r="CC593" s="4"/>
      <c r="CD593" s="4"/>
      <c r="CE593" s="4"/>
      <c r="CF593" s="4"/>
      <c r="CG593" s="4"/>
      <c r="CH593" s="4"/>
    </row>
    <row r="594" ht="14.25" customHeight="1" spans="1:8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19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194"/>
      <c r="AB594" s="4"/>
      <c r="AC594" s="4"/>
      <c r="AD594" s="4"/>
      <c r="AE594" s="4"/>
      <c r="AF594" s="4"/>
      <c r="AG594" s="4"/>
      <c r="AH594" s="19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19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19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194"/>
      <c r="CC594" s="4"/>
      <c r="CD594" s="4"/>
      <c r="CE594" s="4"/>
      <c r="CF594" s="4"/>
      <c r="CG594" s="4"/>
      <c r="CH594" s="4"/>
    </row>
    <row r="595" ht="14.25" customHeight="1" spans="1:8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19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194"/>
      <c r="AB595" s="4"/>
      <c r="AC595" s="4"/>
      <c r="AD595" s="4"/>
      <c r="AE595" s="4"/>
      <c r="AF595" s="4"/>
      <c r="AG595" s="4"/>
      <c r="AH595" s="19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19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19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194"/>
      <c r="CC595" s="4"/>
      <c r="CD595" s="4"/>
      <c r="CE595" s="4"/>
      <c r="CF595" s="4"/>
      <c r="CG595" s="4"/>
      <c r="CH595" s="4"/>
    </row>
    <row r="596" ht="14.25" customHeight="1" spans="1:8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19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194"/>
      <c r="AB596" s="4"/>
      <c r="AC596" s="4"/>
      <c r="AD596" s="4"/>
      <c r="AE596" s="4"/>
      <c r="AF596" s="4"/>
      <c r="AG596" s="4"/>
      <c r="AH596" s="19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19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19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194"/>
      <c r="CC596" s="4"/>
      <c r="CD596" s="4"/>
      <c r="CE596" s="4"/>
      <c r="CF596" s="4"/>
      <c r="CG596" s="4"/>
      <c r="CH596" s="4"/>
    </row>
    <row r="597" ht="14.25" customHeight="1" spans="1:8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19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194"/>
      <c r="AB597" s="4"/>
      <c r="AC597" s="4"/>
      <c r="AD597" s="4"/>
      <c r="AE597" s="4"/>
      <c r="AF597" s="4"/>
      <c r="AG597" s="4"/>
      <c r="AH597" s="19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19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19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194"/>
      <c r="CC597" s="4"/>
      <c r="CD597" s="4"/>
      <c r="CE597" s="4"/>
      <c r="CF597" s="4"/>
      <c r="CG597" s="4"/>
      <c r="CH597" s="4"/>
    </row>
    <row r="598" ht="14.25" customHeight="1" spans="1:8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19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194"/>
      <c r="AB598" s="4"/>
      <c r="AC598" s="4"/>
      <c r="AD598" s="4"/>
      <c r="AE598" s="4"/>
      <c r="AF598" s="4"/>
      <c r="AG598" s="4"/>
      <c r="AH598" s="19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19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19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194"/>
      <c r="CC598" s="4"/>
      <c r="CD598" s="4"/>
      <c r="CE598" s="4"/>
      <c r="CF598" s="4"/>
      <c r="CG598" s="4"/>
      <c r="CH598" s="4"/>
    </row>
    <row r="599" ht="14.25" customHeight="1" spans="1:8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19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194"/>
      <c r="AB599" s="4"/>
      <c r="AC599" s="4"/>
      <c r="AD599" s="4"/>
      <c r="AE599" s="4"/>
      <c r="AF599" s="4"/>
      <c r="AG599" s="4"/>
      <c r="AH599" s="19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19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19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194"/>
      <c r="CC599" s="4"/>
      <c r="CD599" s="4"/>
      <c r="CE599" s="4"/>
      <c r="CF599" s="4"/>
      <c r="CG599" s="4"/>
      <c r="CH599" s="4"/>
    </row>
    <row r="600" ht="14.25" customHeight="1" spans="1:8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19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194"/>
      <c r="AB600" s="4"/>
      <c r="AC600" s="4"/>
      <c r="AD600" s="4"/>
      <c r="AE600" s="4"/>
      <c r="AF600" s="4"/>
      <c r="AG600" s="4"/>
      <c r="AH600" s="19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19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19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194"/>
      <c r="CC600" s="4"/>
      <c r="CD600" s="4"/>
      <c r="CE600" s="4"/>
      <c r="CF600" s="4"/>
      <c r="CG600" s="4"/>
      <c r="CH600" s="4"/>
    </row>
    <row r="601" ht="14.25" customHeight="1" spans="1:8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19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194"/>
      <c r="AB601" s="4"/>
      <c r="AC601" s="4"/>
      <c r="AD601" s="4"/>
      <c r="AE601" s="4"/>
      <c r="AF601" s="4"/>
      <c r="AG601" s="4"/>
      <c r="AH601" s="19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19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19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194"/>
      <c r="CC601" s="4"/>
      <c r="CD601" s="4"/>
      <c r="CE601" s="4"/>
      <c r="CF601" s="4"/>
      <c r="CG601" s="4"/>
      <c r="CH601" s="4"/>
    </row>
    <row r="602" ht="14.25" customHeight="1" spans="1:8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19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194"/>
      <c r="AB602" s="4"/>
      <c r="AC602" s="4"/>
      <c r="AD602" s="4"/>
      <c r="AE602" s="4"/>
      <c r="AF602" s="4"/>
      <c r="AG602" s="4"/>
      <c r="AH602" s="19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19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19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194"/>
      <c r="CC602" s="4"/>
      <c r="CD602" s="4"/>
      <c r="CE602" s="4"/>
      <c r="CF602" s="4"/>
      <c r="CG602" s="4"/>
      <c r="CH602" s="4"/>
    </row>
    <row r="603" ht="14.25" customHeight="1" spans="1:8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19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194"/>
      <c r="AB603" s="4"/>
      <c r="AC603" s="4"/>
      <c r="AD603" s="4"/>
      <c r="AE603" s="4"/>
      <c r="AF603" s="4"/>
      <c r="AG603" s="4"/>
      <c r="AH603" s="19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19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19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194"/>
      <c r="CC603" s="4"/>
      <c r="CD603" s="4"/>
      <c r="CE603" s="4"/>
      <c r="CF603" s="4"/>
      <c r="CG603" s="4"/>
      <c r="CH603" s="4"/>
    </row>
    <row r="604" ht="14.25" customHeight="1" spans="1:8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19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194"/>
      <c r="AB604" s="4"/>
      <c r="AC604" s="4"/>
      <c r="AD604" s="4"/>
      <c r="AE604" s="4"/>
      <c r="AF604" s="4"/>
      <c r="AG604" s="4"/>
      <c r="AH604" s="19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19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19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194"/>
      <c r="CC604" s="4"/>
      <c r="CD604" s="4"/>
      <c r="CE604" s="4"/>
      <c r="CF604" s="4"/>
      <c r="CG604" s="4"/>
      <c r="CH604" s="4"/>
    </row>
    <row r="605" ht="14.25" customHeight="1" spans="1:8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19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194"/>
      <c r="AB605" s="4"/>
      <c r="AC605" s="4"/>
      <c r="AD605" s="4"/>
      <c r="AE605" s="4"/>
      <c r="AF605" s="4"/>
      <c r="AG605" s="4"/>
      <c r="AH605" s="19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19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19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194"/>
      <c r="CC605" s="4"/>
      <c r="CD605" s="4"/>
      <c r="CE605" s="4"/>
      <c r="CF605" s="4"/>
      <c r="CG605" s="4"/>
      <c r="CH605" s="4"/>
    </row>
    <row r="606" ht="14.25" customHeight="1" spans="1:8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19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194"/>
      <c r="AB606" s="4"/>
      <c r="AC606" s="4"/>
      <c r="AD606" s="4"/>
      <c r="AE606" s="4"/>
      <c r="AF606" s="4"/>
      <c r="AG606" s="4"/>
      <c r="AH606" s="19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19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19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194"/>
      <c r="CC606" s="4"/>
      <c r="CD606" s="4"/>
      <c r="CE606" s="4"/>
      <c r="CF606" s="4"/>
      <c r="CG606" s="4"/>
      <c r="CH606" s="4"/>
    </row>
    <row r="607" ht="14.25" customHeight="1" spans="1:8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19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194"/>
      <c r="AB607" s="4"/>
      <c r="AC607" s="4"/>
      <c r="AD607" s="4"/>
      <c r="AE607" s="4"/>
      <c r="AF607" s="4"/>
      <c r="AG607" s="4"/>
      <c r="AH607" s="19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19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19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194"/>
      <c r="CC607" s="4"/>
      <c r="CD607" s="4"/>
      <c r="CE607" s="4"/>
      <c r="CF607" s="4"/>
      <c r="CG607" s="4"/>
      <c r="CH607" s="4"/>
    </row>
    <row r="608" ht="14.25" customHeight="1" spans="1:8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19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194"/>
      <c r="AB608" s="4"/>
      <c r="AC608" s="4"/>
      <c r="AD608" s="4"/>
      <c r="AE608" s="4"/>
      <c r="AF608" s="4"/>
      <c r="AG608" s="4"/>
      <c r="AH608" s="19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19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19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194"/>
      <c r="CC608" s="4"/>
      <c r="CD608" s="4"/>
      <c r="CE608" s="4"/>
      <c r="CF608" s="4"/>
      <c r="CG608" s="4"/>
      <c r="CH608" s="4"/>
    </row>
    <row r="609" ht="14.25" customHeight="1" spans="1:8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19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194"/>
      <c r="AB609" s="4"/>
      <c r="AC609" s="4"/>
      <c r="AD609" s="4"/>
      <c r="AE609" s="4"/>
      <c r="AF609" s="4"/>
      <c r="AG609" s="4"/>
      <c r="AH609" s="19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19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19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194"/>
      <c r="CC609" s="4"/>
      <c r="CD609" s="4"/>
      <c r="CE609" s="4"/>
      <c r="CF609" s="4"/>
      <c r="CG609" s="4"/>
      <c r="CH609" s="4"/>
    </row>
    <row r="610" ht="14.25" customHeight="1" spans="1:8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19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194"/>
      <c r="AB610" s="4"/>
      <c r="AC610" s="4"/>
      <c r="AD610" s="4"/>
      <c r="AE610" s="4"/>
      <c r="AF610" s="4"/>
      <c r="AG610" s="4"/>
      <c r="AH610" s="19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19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19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194"/>
      <c r="CC610" s="4"/>
      <c r="CD610" s="4"/>
      <c r="CE610" s="4"/>
      <c r="CF610" s="4"/>
      <c r="CG610" s="4"/>
      <c r="CH610" s="4"/>
    </row>
    <row r="611" ht="14.25" customHeight="1" spans="1:8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19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194"/>
      <c r="AB611" s="4"/>
      <c r="AC611" s="4"/>
      <c r="AD611" s="4"/>
      <c r="AE611" s="4"/>
      <c r="AF611" s="4"/>
      <c r="AG611" s="4"/>
      <c r="AH611" s="19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19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19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194"/>
      <c r="CC611" s="4"/>
      <c r="CD611" s="4"/>
      <c r="CE611" s="4"/>
      <c r="CF611" s="4"/>
      <c r="CG611" s="4"/>
      <c r="CH611" s="4"/>
    </row>
    <row r="612" ht="14.25" customHeight="1" spans="1:8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19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194"/>
      <c r="AB612" s="4"/>
      <c r="AC612" s="4"/>
      <c r="AD612" s="4"/>
      <c r="AE612" s="4"/>
      <c r="AF612" s="4"/>
      <c r="AG612" s="4"/>
      <c r="AH612" s="19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19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19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194"/>
      <c r="CC612" s="4"/>
      <c r="CD612" s="4"/>
      <c r="CE612" s="4"/>
      <c r="CF612" s="4"/>
      <c r="CG612" s="4"/>
      <c r="CH612" s="4"/>
    </row>
    <row r="613" ht="14.25" customHeight="1" spans="1:8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19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194"/>
      <c r="AB613" s="4"/>
      <c r="AC613" s="4"/>
      <c r="AD613" s="4"/>
      <c r="AE613" s="4"/>
      <c r="AF613" s="4"/>
      <c r="AG613" s="4"/>
      <c r="AH613" s="19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19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19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194"/>
      <c r="CC613" s="4"/>
      <c r="CD613" s="4"/>
      <c r="CE613" s="4"/>
      <c r="CF613" s="4"/>
      <c r="CG613" s="4"/>
      <c r="CH613" s="4"/>
    </row>
    <row r="614" ht="14.25" customHeight="1" spans="1:8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19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194"/>
      <c r="AB614" s="4"/>
      <c r="AC614" s="4"/>
      <c r="AD614" s="4"/>
      <c r="AE614" s="4"/>
      <c r="AF614" s="4"/>
      <c r="AG614" s="4"/>
      <c r="AH614" s="19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19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19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194"/>
      <c r="CC614" s="4"/>
      <c r="CD614" s="4"/>
      <c r="CE614" s="4"/>
      <c r="CF614" s="4"/>
      <c r="CG614" s="4"/>
      <c r="CH614" s="4"/>
    </row>
    <row r="615" ht="14.25" customHeight="1" spans="1:8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19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194"/>
      <c r="AB615" s="4"/>
      <c r="AC615" s="4"/>
      <c r="AD615" s="4"/>
      <c r="AE615" s="4"/>
      <c r="AF615" s="4"/>
      <c r="AG615" s="4"/>
      <c r="AH615" s="19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19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19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194"/>
      <c r="CC615" s="4"/>
      <c r="CD615" s="4"/>
      <c r="CE615" s="4"/>
      <c r="CF615" s="4"/>
      <c r="CG615" s="4"/>
      <c r="CH615" s="4"/>
    </row>
    <row r="616" ht="14.25" customHeight="1" spans="1:8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19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194"/>
      <c r="AB616" s="4"/>
      <c r="AC616" s="4"/>
      <c r="AD616" s="4"/>
      <c r="AE616" s="4"/>
      <c r="AF616" s="4"/>
      <c r="AG616" s="4"/>
      <c r="AH616" s="19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19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19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194"/>
      <c r="CC616" s="4"/>
      <c r="CD616" s="4"/>
      <c r="CE616" s="4"/>
      <c r="CF616" s="4"/>
      <c r="CG616" s="4"/>
      <c r="CH616" s="4"/>
    </row>
    <row r="617" ht="14.25" customHeight="1" spans="1:8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19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194"/>
      <c r="AB617" s="4"/>
      <c r="AC617" s="4"/>
      <c r="AD617" s="4"/>
      <c r="AE617" s="4"/>
      <c r="AF617" s="4"/>
      <c r="AG617" s="4"/>
      <c r="AH617" s="19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19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19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194"/>
      <c r="CC617" s="4"/>
      <c r="CD617" s="4"/>
      <c r="CE617" s="4"/>
      <c r="CF617" s="4"/>
      <c r="CG617" s="4"/>
      <c r="CH617" s="4"/>
    </row>
    <row r="618" ht="14.25" customHeight="1" spans="1:8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19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194"/>
      <c r="AB618" s="4"/>
      <c r="AC618" s="4"/>
      <c r="AD618" s="4"/>
      <c r="AE618" s="4"/>
      <c r="AF618" s="4"/>
      <c r="AG618" s="4"/>
      <c r="AH618" s="19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19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19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194"/>
      <c r="CC618" s="4"/>
      <c r="CD618" s="4"/>
      <c r="CE618" s="4"/>
      <c r="CF618" s="4"/>
      <c r="CG618" s="4"/>
      <c r="CH618" s="4"/>
    </row>
    <row r="619" ht="14.25" customHeight="1" spans="1:8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19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194"/>
      <c r="AB619" s="4"/>
      <c r="AC619" s="4"/>
      <c r="AD619" s="4"/>
      <c r="AE619" s="4"/>
      <c r="AF619" s="4"/>
      <c r="AG619" s="4"/>
      <c r="AH619" s="19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19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19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194"/>
      <c r="CC619" s="4"/>
      <c r="CD619" s="4"/>
      <c r="CE619" s="4"/>
      <c r="CF619" s="4"/>
      <c r="CG619" s="4"/>
      <c r="CH619" s="4"/>
    </row>
    <row r="620" ht="14.25" customHeight="1" spans="1:8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19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194"/>
      <c r="AB620" s="4"/>
      <c r="AC620" s="4"/>
      <c r="AD620" s="4"/>
      <c r="AE620" s="4"/>
      <c r="AF620" s="4"/>
      <c r="AG620" s="4"/>
      <c r="AH620" s="19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19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19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194"/>
      <c r="CC620" s="4"/>
      <c r="CD620" s="4"/>
      <c r="CE620" s="4"/>
      <c r="CF620" s="4"/>
      <c r="CG620" s="4"/>
      <c r="CH620" s="4"/>
    </row>
    <row r="621" ht="14.25" customHeight="1" spans="1:8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19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194"/>
      <c r="AB621" s="4"/>
      <c r="AC621" s="4"/>
      <c r="AD621" s="4"/>
      <c r="AE621" s="4"/>
      <c r="AF621" s="4"/>
      <c r="AG621" s="4"/>
      <c r="AH621" s="19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19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19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194"/>
      <c r="CC621" s="4"/>
      <c r="CD621" s="4"/>
      <c r="CE621" s="4"/>
      <c r="CF621" s="4"/>
      <c r="CG621" s="4"/>
      <c r="CH621" s="4"/>
    </row>
    <row r="622" ht="14.25" customHeight="1" spans="1:8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19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194"/>
      <c r="AB622" s="4"/>
      <c r="AC622" s="4"/>
      <c r="AD622" s="4"/>
      <c r="AE622" s="4"/>
      <c r="AF622" s="4"/>
      <c r="AG622" s="4"/>
      <c r="AH622" s="19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19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19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194"/>
      <c r="CC622" s="4"/>
      <c r="CD622" s="4"/>
      <c r="CE622" s="4"/>
      <c r="CF622" s="4"/>
      <c r="CG622" s="4"/>
      <c r="CH622" s="4"/>
    </row>
    <row r="623" ht="14.25" customHeight="1" spans="1:8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19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194"/>
      <c r="AB623" s="4"/>
      <c r="AC623" s="4"/>
      <c r="AD623" s="4"/>
      <c r="AE623" s="4"/>
      <c r="AF623" s="4"/>
      <c r="AG623" s="4"/>
      <c r="AH623" s="19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19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19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194"/>
      <c r="CC623" s="4"/>
      <c r="CD623" s="4"/>
      <c r="CE623" s="4"/>
      <c r="CF623" s="4"/>
      <c r="CG623" s="4"/>
      <c r="CH623" s="4"/>
    </row>
    <row r="624" ht="14.25" customHeight="1" spans="1:8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19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194"/>
      <c r="AB624" s="4"/>
      <c r="AC624" s="4"/>
      <c r="AD624" s="4"/>
      <c r="AE624" s="4"/>
      <c r="AF624" s="4"/>
      <c r="AG624" s="4"/>
      <c r="AH624" s="19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19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19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194"/>
      <c r="CC624" s="4"/>
      <c r="CD624" s="4"/>
      <c r="CE624" s="4"/>
      <c r="CF624" s="4"/>
      <c r="CG624" s="4"/>
      <c r="CH624" s="4"/>
    </row>
    <row r="625" ht="14.25" customHeight="1" spans="1:8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19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194"/>
      <c r="AB625" s="4"/>
      <c r="AC625" s="4"/>
      <c r="AD625" s="4"/>
      <c r="AE625" s="4"/>
      <c r="AF625" s="4"/>
      <c r="AG625" s="4"/>
      <c r="AH625" s="19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19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19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194"/>
      <c r="CC625" s="4"/>
      <c r="CD625" s="4"/>
      <c r="CE625" s="4"/>
      <c r="CF625" s="4"/>
      <c r="CG625" s="4"/>
      <c r="CH625" s="4"/>
    </row>
    <row r="626" ht="14.25" customHeight="1" spans="1:8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19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194"/>
      <c r="AB626" s="4"/>
      <c r="AC626" s="4"/>
      <c r="AD626" s="4"/>
      <c r="AE626" s="4"/>
      <c r="AF626" s="4"/>
      <c r="AG626" s="4"/>
      <c r="AH626" s="19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19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19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194"/>
      <c r="CC626" s="4"/>
      <c r="CD626" s="4"/>
      <c r="CE626" s="4"/>
      <c r="CF626" s="4"/>
      <c r="CG626" s="4"/>
      <c r="CH626" s="4"/>
    </row>
    <row r="627" ht="14.25" customHeight="1" spans="1:8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19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194"/>
      <c r="AB627" s="4"/>
      <c r="AC627" s="4"/>
      <c r="AD627" s="4"/>
      <c r="AE627" s="4"/>
      <c r="AF627" s="4"/>
      <c r="AG627" s="4"/>
      <c r="AH627" s="19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19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19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194"/>
      <c r="CC627" s="4"/>
      <c r="CD627" s="4"/>
      <c r="CE627" s="4"/>
      <c r="CF627" s="4"/>
      <c r="CG627" s="4"/>
      <c r="CH627" s="4"/>
    </row>
    <row r="628" ht="14.25" customHeight="1" spans="1:8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19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194"/>
      <c r="AB628" s="4"/>
      <c r="AC628" s="4"/>
      <c r="AD628" s="4"/>
      <c r="AE628" s="4"/>
      <c r="AF628" s="4"/>
      <c r="AG628" s="4"/>
      <c r="AH628" s="19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19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19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194"/>
      <c r="CC628" s="4"/>
      <c r="CD628" s="4"/>
      <c r="CE628" s="4"/>
      <c r="CF628" s="4"/>
      <c r="CG628" s="4"/>
      <c r="CH628" s="4"/>
    </row>
    <row r="629" ht="14.25" customHeight="1" spans="1:8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19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194"/>
      <c r="AB629" s="4"/>
      <c r="AC629" s="4"/>
      <c r="AD629" s="4"/>
      <c r="AE629" s="4"/>
      <c r="AF629" s="4"/>
      <c r="AG629" s="4"/>
      <c r="AH629" s="19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19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19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194"/>
      <c r="CC629" s="4"/>
      <c r="CD629" s="4"/>
      <c r="CE629" s="4"/>
      <c r="CF629" s="4"/>
      <c r="CG629" s="4"/>
      <c r="CH629" s="4"/>
    </row>
    <row r="630" ht="14.25" customHeight="1" spans="1:8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19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194"/>
      <c r="AB630" s="4"/>
      <c r="AC630" s="4"/>
      <c r="AD630" s="4"/>
      <c r="AE630" s="4"/>
      <c r="AF630" s="4"/>
      <c r="AG630" s="4"/>
      <c r="AH630" s="19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19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19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194"/>
      <c r="CC630" s="4"/>
      <c r="CD630" s="4"/>
      <c r="CE630" s="4"/>
      <c r="CF630" s="4"/>
      <c r="CG630" s="4"/>
      <c r="CH630" s="4"/>
    </row>
    <row r="631" ht="14.25" customHeight="1" spans="1:8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19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194"/>
      <c r="AB631" s="4"/>
      <c r="AC631" s="4"/>
      <c r="AD631" s="4"/>
      <c r="AE631" s="4"/>
      <c r="AF631" s="4"/>
      <c r="AG631" s="4"/>
      <c r="AH631" s="19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19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19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194"/>
      <c r="CC631" s="4"/>
      <c r="CD631" s="4"/>
      <c r="CE631" s="4"/>
      <c r="CF631" s="4"/>
      <c r="CG631" s="4"/>
      <c r="CH631" s="4"/>
    </row>
    <row r="632" ht="14.25" customHeight="1" spans="1:8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19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194"/>
      <c r="AB632" s="4"/>
      <c r="AC632" s="4"/>
      <c r="AD632" s="4"/>
      <c r="AE632" s="4"/>
      <c r="AF632" s="4"/>
      <c r="AG632" s="4"/>
      <c r="AH632" s="19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19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19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194"/>
      <c r="CC632" s="4"/>
      <c r="CD632" s="4"/>
      <c r="CE632" s="4"/>
      <c r="CF632" s="4"/>
      <c r="CG632" s="4"/>
      <c r="CH632" s="4"/>
    </row>
    <row r="633" ht="14.25" customHeight="1" spans="1:8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19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194"/>
      <c r="AB633" s="4"/>
      <c r="AC633" s="4"/>
      <c r="AD633" s="4"/>
      <c r="AE633" s="4"/>
      <c r="AF633" s="4"/>
      <c r="AG633" s="4"/>
      <c r="AH633" s="19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19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19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194"/>
      <c r="CC633" s="4"/>
      <c r="CD633" s="4"/>
      <c r="CE633" s="4"/>
      <c r="CF633" s="4"/>
      <c r="CG633" s="4"/>
      <c r="CH633" s="4"/>
    </row>
    <row r="634" ht="14.25" customHeight="1" spans="1:8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19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194"/>
      <c r="AB634" s="4"/>
      <c r="AC634" s="4"/>
      <c r="AD634" s="4"/>
      <c r="AE634" s="4"/>
      <c r="AF634" s="4"/>
      <c r="AG634" s="4"/>
      <c r="AH634" s="19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19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19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194"/>
      <c r="CC634" s="4"/>
      <c r="CD634" s="4"/>
      <c r="CE634" s="4"/>
      <c r="CF634" s="4"/>
      <c r="CG634" s="4"/>
      <c r="CH634" s="4"/>
    </row>
    <row r="635" ht="14.25" customHeight="1" spans="1:8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19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194"/>
      <c r="AB635" s="4"/>
      <c r="AC635" s="4"/>
      <c r="AD635" s="4"/>
      <c r="AE635" s="4"/>
      <c r="AF635" s="4"/>
      <c r="AG635" s="4"/>
      <c r="AH635" s="19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19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19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194"/>
      <c r="CC635" s="4"/>
      <c r="CD635" s="4"/>
      <c r="CE635" s="4"/>
      <c r="CF635" s="4"/>
      <c r="CG635" s="4"/>
      <c r="CH635" s="4"/>
    </row>
    <row r="636" ht="14.25" customHeight="1" spans="1:8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19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194"/>
      <c r="AB636" s="4"/>
      <c r="AC636" s="4"/>
      <c r="AD636" s="4"/>
      <c r="AE636" s="4"/>
      <c r="AF636" s="4"/>
      <c r="AG636" s="4"/>
      <c r="AH636" s="19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19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19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194"/>
      <c r="CC636" s="4"/>
      <c r="CD636" s="4"/>
      <c r="CE636" s="4"/>
      <c r="CF636" s="4"/>
      <c r="CG636" s="4"/>
      <c r="CH636" s="4"/>
    </row>
    <row r="637" ht="14.25" customHeight="1" spans="1:8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19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194"/>
      <c r="AB637" s="4"/>
      <c r="AC637" s="4"/>
      <c r="AD637" s="4"/>
      <c r="AE637" s="4"/>
      <c r="AF637" s="4"/>
      <c r="AG637" s="4"/>
      <c r="AH637" s="19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19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19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194"/>
      <c r="CC637" s="4"/>
      <c r="CD637" s="4"/>
      <c r="CE637" s="4"/>
      <c r="CF637" s="4"/>
      <c r="CG637" s="4"/>
      <c r="CH637" s="4"/>
    </row>
    <row r="638" ht="14.25" customHeight="1" spans="1:8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19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194"/>
      <c r="AB638" s="4"/>
      <c r="AC638" s="4"/>
      <c r="AD638" s="4"/>
      <c r="AE638" s="4"/>
      <c r="AF638" s="4"/>
      <c r="AG638" s="4"/>
      <c r="AH638" s="19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19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19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194"/>
      <c r="CC638" s="4"/>
      <c r="CD638" s="4"/>
      <c r="CE638" s="4"/>
      <c r="CF638" s="4"/>
      <c r="CG638" s="4"/>
      <c r="CH638" s="4"/>
    </row>
    <row r="639" ht="14.25" customHeight="1" spans="1:8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19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194"/>
      <c r="AB639" s="4"/>
      <c r="AC639" s="4"/>
      <c r="AD639" s="4"/>
      <c r="AE639" s="4"/>
      <c r="AF639" s="4"/>
      <c r="AG639" s="4"/>
      <c r="AH639" s="19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19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19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194"/>
      <c r="CC639" s="4"/>
      <c r="CD639" s="4"/>
      <c r="CE639" s="4"/>
      <c r="CF639" s="4"/>
      <c r="CG639" s="4"/>
      <c r="CH639" s="4"/>
    </row>
    <row r="640" ht="14.25" customHeight="1" spans="1:8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19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194"/>
      <c r="AB640" s="4"/>
      <c r="AC640" s="4"/>
      <c r="AD640" s="4"/>
      <c r="AE640" s="4"/>
      <c r="AF640" s="4"/>
      <c r="AG640" s="4"/>
      <c r="AH640" s="19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19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19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194"/>
      <c r="CC640" s="4"/>
      <c r="CD640" s="4"/>
      <c r="CE640" s="4"/>
      <c r="CF640" s="4"/>
      <c r="CG640" s="4"/>
      <c r="CH640" s="4"/>
    </row>
    <row r="641" ht="14.25" customHeight="1" spans="1:8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19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194"/>
      <c r="AB641" s="4"/>
      <c r="AC641" s="4"/>
      <c r="AD641" s="4"/>
      <c r="AE641" s="4"/>
      <c r="AF641" s="4"/>
      <c r="AG641" s="4"/>
      <c r="AH641" s="19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19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19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194"/>
      <c r="CC641" s="4"/>
      <c r="CD641" s="4"/>
      <c r="CE641" s="4"/>
      <c r="CF641" s="4"/>
      <c r="CG641" s="4"/>
      <c r="CH641" s="4"/>
    </row>
    <row r="642" ht="14.25" customHeight="1" spans="1:8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19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194"/>
      <c r="AB642" s="4"/>
      <c r="AC642" s="4"/>
      <c r="AD642" s="4"/>
      <c r="AE642" s="4"/>
      <c r="AF642" s="4"/>
      <c r="AG642" s="4"/>
      <c r="AH642" s="19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19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19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194"/>
      <c r="CC642" s="4"/>
      <c r="CD642" s="4"/>
      <c r="CE642" s="4"/>
      <c r="CF642" s="4"/>
      <c r="CG642" s="4"/>
      <c r="CH642" s="4"/>
    </row>
    <row r="643" ht="14.25" customHeight="1" spans="1:8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19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194"/>
      <c r="AB643" s="4"/>
      <c r="AC643" s="4"/>
      <c r="AD643" s="4"/>
      <c r="AE643" s="4"/>
      <c r="AF643" s="4"/>
      <c r="AG643" s="4"/>
      <c r="AH643" s="19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19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19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194"/>
      <c r="CC643" s="4"/>
      <c r="CD643" s="4"/>
      <c r="CE643" s="4"/>
      <c r="CF643" s="4"/>
      <c r="CG643" s="4"/>
      <c r="CH643" s="4"/>
    </row>
    <row r="644" ht="14.25" customHeight="1" spans="1:8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19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194"/>
      <c r="AB644" s="4"/>
      <c r="AC644" s="4"/>
      <c r="AD644" s="4"/>
      <c r="AE644" s="4"/>
      <c r="AF644" s="4"/>
      <c r="AG644" s="4"/>
      <c r="AH644" s="19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19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19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194"/>
      <c r="CC644" s="4"/>
      <c r="CD644" s="4"/>
      <c r="CE644" s="4"/>
      <c r="CF644" s="4"/>
      <c r="CG644" s="4"/>
      <c r="CH644" s="4"/>
    </row>
    <row r="645" ht="14.25" customHeight="1" spans="1:8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19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194"/>
      <c r="AB645" s="4"/>
      <c r="AC645" s="4"/>
      <c r="AD645" s="4"/>
      <c r="AE645" s="4"/>
      <c r="AF645" s="4"/>
      <c r="AG645" s="4"/>
      <c r="AH645" s="19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19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19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194"/>
      <c r="CC645" s="4"/>
      <c r="CD645" s="4"/>
      <c r="CE645" s="4"/>
      <c r="CF645" s="4"/>
      <c r="CG645" s="4"/>
      <c r="CH645" s="4"/>
    </row>
    <row r="646" ht="14.25" customHeight="1" spans="1:8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19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194"/>
      <c r="AB646" s="4"/>
      <c r="AC646" s="4"/>
      <c r="AD646" s="4"/>
      <c r="AE646" s="4"/>
      <c r="AF646" s="4"/>
      <c r="AG646" s="4"/>
      <c r="AH646" s="19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19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19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194"/>
      <c r="CC646" s="4"/>
      <c r="CD646" s="4"/>
      <c r="CE646" s="4"/>
      <c r="CF646" s="4"/>
      <c r="CG646" s="4"/>
      <c r="CH646" s="4"/>
    </row>
    <row r="647" ht="14.25" customHeight="1" spans="1:8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19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194"/>
      <c r="AB647" s="4"/>
      <c r="AC647" s="4"/>
      <c r="AD647" s="4"/>
      <c r="AE647" s="4"/>
      <c r="AF647" s="4"/>
      <c r="AG647" s="4"/>
      <c r="AH647" s="19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19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19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194"/>
      <c r="CC647" s="4"/>
      <c r="CD647" s="4"/>
      <c r="CE647" s="4"/>
      <c r="CF647" s="4"/>
      <c r="CG647" s="4"/>
      <c r="CH647" s="4"/>
    </row>
    <row r="648" ht="14.25" customHeight="1" spans="1:8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19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194"/>
      <c r="AB648" s="4"/>
      <c r="AC648" s="4"/>
      <c r="AD648" s="4"/>
      <c r="AE648" s="4"/>
      <c r="AF648" s="4"/>
      <c r="AG648" s="4"/>
      <c r="AH648" s="19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19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19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194"/>
      <c r="CC648" s="4"/>
      <c r="CD648" s="4"/>
      <c r="CE648" s="4"/>
      <c r="CF648" s="4"/>
      <c r="CG648" s="4"/>
      <c r="CH648" s="4"/>
    </row>
    <row r="649" ht="14.25" customHeight="1" spans="1:8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19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194"/>
      <c r="AB649" s="4"/>
      <c r="AC649" s="4"/>
      <c r="AD649" s="4"/>
      <c r="AE649" s="4"/>
      <c r="AF649" s="4"/>
      <c r="AG649" s="4"/>
      <c r="AH649" s="19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19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19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194"/>
      <c r="CC649" s="4"/>
      <c r="CD649" s="4"/>
      <c r="CE649" s="4"/>
      <c r="CF649" s="4"/>
      <c r="CG649" s="4"/>
      <c r="CH649" s="4"/>
    </row>
    <row r="650" ht="14.25" customHeight="1" spans="1:8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19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194"/>
      <c r="AB650" s="4"/>
      <c r="AC650" s="4"/>
      <c r="AD650" s="4"/>
      <c r="AE650" s="4"/>
      <c r="AF650" s="4"/>
      <c r="AG650" s="4"/>
      <c r="AH650" s="19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19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19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194"/>
      <c r="CC650" s="4"/>
      <c r="CD650" s="4"/>
      <c r="CE650" s="4"/>
      <c r="CF650" s="4"/>
      <c r="CG650" s="4"/>
      <c r="CH650" s="4"/>
    </row>
    <row r="651" ht="14.25" customHeight="1" spans="1:8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19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194"/>
      <c r="AB651" s="4"/>
      <c r="AC651" s="4"/>
      <c r="AD651" s="4"/>
      <c r="AE651" s="4"/>
      <c r="AF651" s="4"/>
      <c r="AG651" s="4"/>
      <c r="AH651" s="19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19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19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194"/>
      <c r="CC651" s="4"/>
      <c r="CD651" s="4"/>
      <c r="CE651" s="4"/>
      <c r="CF651" s="4"/>
      <c r="CG651" s="4"/>
      <c r="CH651" s="4"/>
    </row>
    <row r="652" ht="14.25" customHeight="1" spans="1:8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19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194"/>
      <c r="AB652" s="4"/>
      <c r="AC652" s="4"/>
      <c r="AD652" s="4"/>
      <c r="AE652" s="4"/>
      <c r="AF652" s="4"/>
      <c r="AG652" s="4"/>
      <c r="AH652" s="19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19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19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194"/>
      <c r="CC652" s="4"/>
      <c r="CD652" s="4"/>
      <c r="CE652" s="4"/>
      <c r="CF652" s="4"/>
      <c r="CG652" s="4"/>
      <c r="CH652" s="4"/>
    </row>
    <row r="653" ht="14.25" customHeight="1" spans="1:8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19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194"/>
      <c r="AB653" s="4"/>
      <c r="AC653" s="4"/>
      <c r="AD653" s="4"/>
      <c r="AE653" s="4"/>
      <c r="AF653" s="4"/>
      <c r="AG653" s="4"/>
      <c r="AH653" s="19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19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19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194"/>
      <c r="CC653" s="4"/>
      <c r="CD653" s="4"/>
      <c r="CE653" s="4"/>
      <c r="CF653" s="4"/>
      <c r="CG653" s="4"/>
      <c r="CH653" s="4"/>
    </row>
    <row r="654" ht="14.25" customHeight="1" spans="1:8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19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194"/>
      <c r="AB654" s="4"/>
      <c r="AC654" s="4"/>
      <c r="AD654" s="4"/>
      <c r="AE654" s="4"/>
      <c r="AF654" s="4"/>
      <c r="AG654" s="4"/>
      <c r="AH654" s="19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19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19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194"/>
      <c r="CC654" s="4"/>
      <c r="CD654" s="4"/>
      <c r="CE654" s="4"/>
      <c r="CF654" s="4"/>
      <c r="CG654" s="4"/>
      <c r="CH654" s="4"/>
    </row>
    <row r="655" ht="14.25" customHeight="1" spans="1:8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19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194"/>
      <c r="AB655" s="4"/>
      <c r="AC655" s="4"/>
      <c r="AD655" s="4"/>
      <c r="AE655" s="4"/>
      <c r="AF655" s="4"/>
      <c r="AG655" s="4"/>
      <c r="AH655" s="19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19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19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194"/>
      <c r="CC655" s="4"/>
      <c r="CD655" s="4"/>
      <c r="CE655" s="4"/>
      <c r="CF655" s="4"/>
      <c r="CG655" s="4"/>
      <c r="CH655" s="4"/>
    </row>
    <row r="656" ht="14.25" customHeight="1" spans="1:8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19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194"/>
      <c r="AB656" s="4"/>
      <c r="AC656" s="4"/>
      <c r="AD656" s="4"/>
      <c r="AE656" s="4"/>
      <c r="AF656" s="4"/>
      <c r="AG656" s="4"/>
      <c r="AH656" s="19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19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19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194"/>
      <c r="CC656" s="4"/>
      <c r="CD656" s="4"/>
      <c r="CE656" s="4"/>
      <c r="CF656" s="4"/>
      <c r="CG656" s="4"/>
      <c r="CH656" s="4"/>
    </row>
    <row r="657" ht="14.25" customHeight="1" spans="1:8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19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194"/>
      <c r="AB657" s="4"/>
      <c r="AC657" s="4"/>
      <c r="AD657" s="4"/>
      <c r="AE657" s="4"/>
      <c r="AF657" s="4"/>
      <c r="AG657" s="4"/>
      <c r="AH657" s="19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19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19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194"/>
      <c r="CC657" s="4"/>
      <c r="CD657" s="4"/>
      <c r="CE657" s="4"/>
      <c r="CF657" s="4"/>
      <c r="CG657" s="4"/>
      <c r="CH657" s="4"/>
    </row>
    <row r="658" ht="14.25" customHeight="1" spans="1:8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19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194"/>
      <c r="AB658" s="4"/>
      <c r="AC658" s="4"/>
      <c r="AD658" s="4"/>
      <c r="AE658" s="4"/>
      <c r="AF658" s="4"/>
      <c r="AG658" s="4"/>
      <c r="AH658" s="19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19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19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194"/>
      <c r="CC658" s="4"/>
      <c r="CD658" s="4"/>
      <c r="CE658" s="4"/>
      <c r="CF658" s="4"/>
      <c r="CG658" s="4"/>
      <c r="CH658" s="4"/>
    </row>
    <row r="659" ht="14.25" customHeight="1" spans="1:8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19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194"/>
      <c r="AB659" s="4"/>
      <c r="AC659" s="4"/>
      <c r="AD659" s="4"/>
      <c r="AE659" s="4"/>
      <c r="AF659" s="4"/>
      <c r="AG659" s="4"/>
      <c r="AH659" s="19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19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19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194"/>
      <c r="CC659" s="4"/>
      <c r="CD659" s="4"/>
      <c r="CE659" s="4"/>
      <c r="CF659" s="4"/>
      <c r="CG659" s="4"/>
      <c r="CH659" s="4"/>
    </row>
    <row r="660" ht="14.25" customHeight="1" spans="1:8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19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194"/>
      <c r="AB660" s="4"/>
      <c r="AC660" s="4"/>
      <c r="AD660" s="4"/>
      <c r="AE660" s="4"/>
      <c r="AF660" s="4"/>
      <c r="AG660" s="4"/>
      <c r="AH660" s="19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19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19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194"/>
      <c r="CC660" s="4"/>
      <c r="CD660" s="4"/>
      <c r="CE660" s="4"/>
      <c r="CF660" s="4"/>
      <c r="CG660" s="4"/>
      <c r="CH660" s="4"/>
    </row>
    <row r="661" ht="14.25" customHeight="1" spans="1:8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19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194"/>
      <c r="AB661" s="4"/>
      <c r="AC661" s="4"/>
      <c r="AD661" s="4"/>
      <c r="AE661" s="4"/>
      <c r="AF661" s="4"/>
      <c r="AG661" s="4"/>
      <c r="AH661" s="19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19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19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194"/>
      <c r="CC661" s="4"/>
      <c r="CD661" s="4"/>
      <c r="CE661" s="4"/>
      <c r="CF661" s="4"/>
      <c r="CG661" s="4"/>
      <c r="CH661" s="4"/>
    </row>
    <row r="662" ht="14.25" customHeight="1" spans="1:8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19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194"/>
      <c r="AB662" s="4"/>
      <c r="AC662" s="4"/>
      <c r="AD662" s="4"/>
      <c r="AE662" s="4"/>
      <c r="AF662" s="4"/>
      <c r="AG662" s="4"/>
      <c r="AH662" s="19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19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19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194"/>
      <c r="CC662" s="4"/>
      <c r="CD662" s="4"/>
      <c r="CE662" s="4"/>
      <c r="CF662" s="4"/>
      <c r="CG662" s="4"/>
      <c r="CH662" s="4"/>
    </row>
    <row r="663" ht="14.25" customHeight="1" spans="1:8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19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194"/>
      <c r="AB663" s="4"/>
      <c r="AC663" s="4"/>
      <c r="AD663" s="4"/>
      <c r="AE663" s="4"/>
      <c r="AF663" s="4"/>
      <c r="AG663" s="4"/>
      <c r="AH663" s="19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19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19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194"/>
      <c r="CC663" s="4"/>
      <c r="CD663" s="4"/>
      <c r="CE663" s="4"/>
      <c r="CF663" s="4"/>
      <c r="CG663" s="4"/>
      <c r="CH663" s="4"/>
    </row>
    <row r="664" ht="14.25" customHeight="1" spans="1:8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19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194"/>
      <c r="AB664" s="4"/>
      <c r="AC664" s="4"/>
      <c r="AD664" s="4"/>
      <c r="AE664" s="4"/>
      <c r="AF664" s="4"/>
      <c r="AG664" s="4"/>
      <c r="AH664" s="19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19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19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194"/>
      <c r="CC664" s="4"/>
      <c r="CD664" s="4"/>
      <c r="CE664" s="4"/>
      <c r="CF664" s="4"/>
      <c r="CG664" s="4"/>
      <c r="CH664" s="4"/>
    </row>
    <row r="665" ht="14.25" customHeight="1" spans="1:8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19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194"/>
      <c r="AB665" s="4"/>
      <c r="AC665" s="4"/>
      <c r="AD665" s="4"/>
      <c r="AE665" s="4"/>
      <c r="AF665" s="4"/>
      <c r="AG665" s="4"/>
      <c r="AH665" s="19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19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19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194"/>
      <c r="CC665" s="4"/>
      <c r="CD665" s="4"/>
      <c r="CE665" s="4"/>
      <c r="CF665" s="4"/>
      <c r="CG665" s="4"/>
      <c r="CH665" s="4"/>
    </row>
    <row r="666" ht="14.25" customHeight="1" spans="1:8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19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194"/>
      <c r="AB666" s="4"/>
      <c r="AC666" s="4"/>
      <c r="AD666" s="4"/>
      <c r="AE666" s="4"/>
      <c r="AF666" s="4"/>
      <c r="AG666" s="4"/>
      <c r="AH666" s="19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19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19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194"/>
      <c r="CC666" s="4"/>
      <c r="CD666" s="4"/>
      <c r="CE666" s="4"/>
      <c r="CF666" s="4"/>
      <c r="CG666" s="4"/>
      <c r="CH666" s="4"/>
    </row>
    <row r="667" ht="14.25" customHeight="1" spans="1:8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19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194"/>
      <c r="AB667" s="4"/>
      <c r="AC667" s="4"/>
      <c r="AD667" s="4"/>
      <c r="AE667" s="4"/>
      <c r="AF667" s="4"/>
      <c r="AG667" s="4"/>
      <c r="AH667" s="19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19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19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194"/>
      <c r="CC667" s="4"/>
      <c r="CD667" s="4"/>
      <c r="CE667" s="4"/>
      <c r="CF667" s="4"/>
      <c r="CG667" s="4"/>
      <c r="CH667" s="4"/>
    </row>
    <row r="668" ht="14.25" customHeight="1" spans="1:8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19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194"/>
      <c r="AB668" s="4"/>
      <c r="AC668" s="4"/>
      <c r="AD668" s="4"/>
      <c r="AE668" s="4"/>
      <c r="AF668" s="4"/>
      <c r="AG668" s="4"/>
      <c r="AH668" s="19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19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19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194"/>
      <c r="CC668" s="4"/>
      <c r="CD668" s="4"/>
      <c r="CE668" s="4"/>
      <c r="CF668" s="4"/>
      <c r="CG668" s="4"/>
      <c r="CH668" s="4"/>
    </row>
    <row r="669" ht="14.25" customHeight="1" spans="1:8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19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194"/>
      <c r="AB669" s="4"/>
      <c r="AC669" s="4"/>
      <c r="AD669" s="4"/>
      <c r="AE669" s="4"/>
      <c r="AF669" s="4"/>
      <c r="AG669" s="4"/>
      <c r="AH669" s="19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19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19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194"/>
      <c r="CC669" s="4"/>
      <c r="CD669" s="4"/>
      <c r="CE669" s="4"/>
      <c r="CF669" s="4"/>
      <c r="CG669" s="4"/>
      <c r="CH669" s="4"/>
    </row>
    <row r="670" ht="14.25" customHeight="1" spans="1:8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19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194"/>
      <c r="AB670" s="4"/>
      <c r="AC670" s="4"/>
      <c r="AD670" s="4"/>
      <c r="AE670" s="4"/>
      <c r="AF670" s="4"/>
      <c r="AG670" s="4"/>
      <c r="AH670" s="19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19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19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194"/>
      <c r="CC670" s="4"/>
      <c r="CD670" s="4"/>
      <c r="CE670" s="4"/>
      <c r="CF670" s="4"/>
      <c r="CG670" s="4"/>
      <c r="CH670" s="4"/>
    </row>
    <row r="671" ht="14.25" customHeight="1" spans="1:8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19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194"/>
      <c r="AB671" s="4"/>
      <c r="AC671" s="4"/>
      <c r="AD671" s="4"/>
      <c r="AE671" s="4"/>
      <c r="AF671" s="4"/>
      <c r="AG671" s="4"/>
      <c r="AH671" s="19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19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19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194"/>
      <c r="CC671" s="4"/>
      <c r="CD671" s="4"/>
      <c r="CE671" s="4"/>
      <c r="CF671" s="4"/>
      <c r="CG671" s="4"/>
      <c r="CH671" s="4"/>
    </row>
    <row r="672" ht="14.25" customHeight="1" spans="1:8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19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194"/>
      <c r="AB672" s="4"/>
      <c r="AC672" s="4"/>
      <c r="AD672" s="4"/>
      <c r="AE672" s="4"/>
      <c r="AF672" s="4"/>
      <c r="AG672" s="4"/>
      <c r="AH672" s="19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19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19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194"/>
      <c r="CC672" s="4"/>
      <c r="CD672" s="4"/>
      <c r="CE672" s="4"/>
      <c r="CF672" s="4"/>
      <c r="CG672" s="4"/>
      <c r="CH672" s="4"/>
    </row>
    <row r="673" ht="14.25" customHeight="1" spans="1:8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19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194"/>
      <c r="AB673" s="4"/>
      <c r="AC673" s="4"/>
      <c r="AD673" s="4"/>
      <c r="AE673" s="4"/>
      <c r="AF673" s="4"/>
      <c r="AG673" s="4"/>
      <c r="AH673" s="19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19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19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194"/>
      <c r="CC673" s="4"/>
      <c r="CD673" s="4"/>
      <c r="CE673" s="4"/>
      <c r="CF673" s="4"/>
      <c r="CG673" s="4"/>
      <c r="CH673" s="4"/>
    </row>
    <row r="674" ht="14.25" customHeight="1" spans="1:8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19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194"/>
      <c r="AB674" s="4"/>
      <c r="AC674" s="4"/>
      <c r="AD674" s="4"/>
      <c r="AE674" s="4"/>
      <c r="AF674" s="4"/>
      <c r="AG674" s="4"/>
      <c r="AH674" s="19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19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19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194"/>
      <c r="CC674" s="4"/>
      <c r="CD674" s="4"/>
      <c r="CE674" s="4"/>
      <c r="CF674" s="4"/>
      <c r="CG674" s="4"/>
      <c r="CH674" s="4"/>
    </row>
    <row r="675" ht="14.25" customHeight="1" spans="1:8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19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194"/>
      <c r="AB675" s="4"/>
      <c r="AC675" s="4"/>
      <c r="AD675" s="4"/>
      <c r="AE675" s="4"/>
      <c r="AF675" s="4"/>
      <c r="AG675" s="4"/>
      <c r="AH675" s="19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19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19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194"/>
      <c r="CC675" s="4"/>
      <c r="CD675" s="4"/>
      <c r="CE675" s="4"/>
      <c r="CF675" s="4"/>
      <c r="CG675" s="4"/>
      <c r="CH675" s="4"/>
    </row>
    <row r="676" ht="14.25" customHeight="1" spans="1:8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19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194"/>
      <c r="AB676" s="4"/>
      <c r="AC676" s="4"/>
      <c r="AD676" s="4"/>
      <c r="AE676" s="4"/>
      <c r="AF676" s="4"/>
      <c r="AG676" s="4"/>
      <c r="AH676" s="19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19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19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194"/>
      <c r="CC676" s="4"/>
      <c r="CD676" s="4"/>
      <c r="CE676" s="4"/>
      <c r="CF676" s="4"/>
      <c r="CG676" s="4"/>
      <c r="CH676" s="4"/>
    </row>
    <row r="677" ht="14.25" customHeight="1" spans="1:8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19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194"/>
      <c r="AB677" s="4"/>
      <c r="AC677" s="4"/>
      <c r="AD677" s="4"/>
      <c r="AE677" s="4"/>
      <c r="AF677" s="4"/>
      <c r="AG677" s="4"/>
      <c r="AH677" s="19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19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19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194"/>
      <c r="CC677" s="4"/>
      <c r="CD677" s="4"/>
      <c r="CE677" s="4"/>
      <c r="CF677" s="4"/>
      <c r="CG677" s="4"/>
      <c r="CH677" s="4"/>
    </row>
    <row r="678" ht="14.25" customHeight="1" spans="1:8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19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194"/>
      <c r="AB678" s="4"/>
      <c r="AC678" s="4"/>
      <c r="AD678" s="4"/>
      <c r="AE678" s="4"/>
      <c r="AF678" s="4"/>
      <c r="AG678" s="4"/>
      <c r="AH678" s="19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19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19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194"/>
      <c r="CC678" s="4"/>
      <c r="CD678" s="4"/>
      <c r="CE678" s="4"/>
      <c r="CF678" s="4"/>
      <c r="CG678" s="4"/>
      <c r="CH678" s="4"/>
    </row>
    <row r="679" ht="14.25" customHeight="1" spans="1:8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19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194"/>
      <c r="AB679" s="4"/>
      <c r="AC679" s="4"/>
      <c r="AD679" s="4"/>
      <c r="AE679" s="4"/>
      <c r="AF679" s="4"/>
      <c r="AG679" s="4"/>
      <c r="AH679" s="19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19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19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194"/>
      <c r="CC679" s="4"/>
      <c r="CD679" s="4"/>
      <c r="CE679" s="4"/>
      <c r="CF679" s="4"/>
      <c r="CG679" s="4"/>
      <c r="CH679" s="4"/>
    </row>
    <row r="680" ht="14.25" customHeight="1" spans="1:8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19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194"/>
      <c r="AB680" s="4"/>
      <c r="AC680" s="4"/>
      <c r="AD680" s="4"/>
      <c r="AE680" s="4"/>
      <c r="AF680" s="4"/>
      <c r="AG680" s="4"/>
      <c r="AH680" s="19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19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19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194"/>
      <c r="CC680" s="4"/>
      <c r="CD680" s="4"/>
      <c r="CE680" s="4"/>
      <c r="CF680" s="4"/>
      <c r="CG680" s="4"/>
      <c r="CH680" s="4"/>
    </row>
    <row r="681" ht="14.25" customHeight="1" spans="1:8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19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194"/>
      <c r="AB681" s="4"/>
      <c r="AC681" s="4"/>
      <c r="AD681" s="4"/>
      <c r="AE681" s="4"/>
      <c r="AF681" s="4"/>
      <c r="AG681" s="4"/>
      <c r="AH681" s="19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19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19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194"/>
      <c r="CC681" s="4"/>
      <c r="CD681" s="4"/>
      <c r="CE681" s="4"/>
      <c r="CF681" s="4"/>
      <c r="CG681" s="4"/>
      <c r="CH681" s="4"/>
    </row>
    <row r="682" ht="14.25" customHeight="1" spans="1:8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19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194"/>
      <c r="AB682" s="4"/>
      <c r="AC682" s="4"/>
      <c r="AD682" s="4"/>
      <c r="AE682" s="4"/>
      <c r="AF682" s="4"/>
      <c r="AG682" s="4"/>
      <c r="AH682" s="19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19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19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194"/>
      <c r="CC682" s="4"/>
      <c r="CD682" s="4"/>
      <c r="CE682" s="4"/>
      <c r="CF682" s="4"/>
      <c r="CG682" s="4"/>
      <c r="CH682" s="4"/>
    </row>
    <row r="683" ht="14.25" customHeight="1" spans="1:8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19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194"/>
      <c r="AB683" s="4"/>
      <c r="AC683" s="4"/>
      <c r="AD683" s="4"/>
      <c r="AE683" s="4"/>
      <c r="AF683" s="4"/>
      <c r="AG683" s="4"/>
      <c r="AH683" s="19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19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19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194"/>
      <c r="CC683" s="4"/>
      <c r="CD683" s="4"/>
      <c r="CE683" s="4"/>
      <c r="CF683" s="4"/>
      <c r="CG683" s="4"/>
      <c r="CH683" s="4"/>
    </row>
    <row r="684" ht="14.25" customHeight="1" spans="1:8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19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194"/>
      <c r="AB684" s="4"/>
      <c r="AC684" s="4"/>
      <c r="AD684" s="4"/>
      <c r="AE684" s="4"/>
      <c r="AF684" s="4"/>
      <c r="AG684" s="4"/>
      <c r="AH684" s="19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19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19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194"/>
      <c r="CC684" s="4"/>
      <c r="CD684" s="4"/>
      <c r="CE684" s="4"/>
      <c r="CF684" s="4"/>
      <c r="CG684" s="4"/>
      <c r="CH684" s="4"/>
    </row>
    <row r="685" ht="14.25" customHeight="1" spans="1:8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19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194"/>
      <c r="AB685" s="4"/>
      <c r="AC685" s="4"/>
      <c r="AD685" s="4"/>
      <c r="AE685" s="4"/>
      <c r="AF685" s="4"/>
      <c r="AG685" s="4"/>
      <c r="AH685" s="19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19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19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194"/>
      <c r="CC685" s="4"/>
      <c r="CD685" s="4"/>
      <c r="CE685" s="4"/>
      <c r="CF685" s="4"/>
      <c r="CG685" s="4"/>
      <c r="CH685" s="4"/>
    </row>
    <row r="686" ht="14.25" customHeight="1" spans="1:8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19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194"/>
      <c r="AB686" s="4"/>
      <c r="AC686" s="4"/>
      <c r="AD686" s="4"/>
      <c r="AE686" s="4"/>
      <c r="AF686" s="4"/>
      <c r="AG686" s="4"/>
      <c r="AH686" s="19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19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19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194"/>
      <c r="CC686" s="4"/>
      <c r="CD686" s="4"/>
      <c r="CE686" s="4"/>
      <c r="CF686" s="4"/>
      <c r="CG686" s="4"/>
      <c r="CH686" s="4"/>
    </row>
    <row r="687" ht="14.25" customHeight="1" spans="1:8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19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194"/>
      <c r="AB687" s="4"/>
      <c r="AC687" s="4"/>
      <c r="AD687" s="4"/>
      <c r="AE687" s="4"/>
      <c r="AF687" s="4"/>
      <c r="AG687" s="4"/>
      <c r="AH687" s="19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19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19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194"/>
      <c r="CC687" s="4"/>
      <c r="CD687" s="4"/>
      <c r="CE687" s="4"/>
      <c r="CF687" s="4"/>
      <c r="CG687" s="4"/>
      <c r="CH687" s="4"/>
    </row>
    <row r="688" ht="14.25" customHeight="1" spans="1:8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19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194"/>
      <c r="AB688" s="4"/>
      <c r="AC688" s="4"/>
      <c r="AD688" s="4"/>
      <c r="AE688" s="4"/>
      <c r="AF688" s="4"/>
      <c r="AG688" s="4"/>
      <c r="AH688" s="19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19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19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194"/>
      <c r="CC688" s="4"/>
      <c r="CD688" s="4"/>
      <c r="CE688" s="4"/>
      <c r="CF688" s="4"/>
      <c r="CG688" s="4"/>
      <c r="CH688" s="4"/>
    </row>
    <row r="689" ht="14.25" customHeight="1" spans="1:8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19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194"/>
      <c r="AB689" s="4"/>
      <c r="AC689" s="4"/>
      <c r="AD689" s="4"/>
      <c r="AE689" s="4"/>
      <c r="AF689" s="4"/>
      <c r="AG689" s="4"/>
      <c r="AH689" s="19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19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19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194"/>
      <c r="CC689" s="4"/>
      <c r="CD689" s="4"/>
      <c r="CE689" s="4"/>
      <c r="CF689" s="4"/>
      <c r="CG689" s="4"/>
      <c r="CH689" s="4"/>
    </row>
    <row r="690" ht="14.25" customHeight="1" spans="1:8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19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194"/>
      <c r="AB690" s="4"/>
      <c r="AC690" s="4"/>
      <c r="AD690" s="4"/>
      <c r="AE690" s="4"/>
      <c r="AF690" s="4"/>
      <c r="AG690" s="4"/>
      <c r="AH690" s="19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19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19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194"/>
      <c r="CC690" s="4"/>
      <c r="CD690" s="4"/>
      <c r="CE690" s="4"/>
      <c r="CF690" s="4"/>
      <c r="CG690" s="4"/>
      <c r="CH690" s="4"/>
    </row>
    <row r="691" ht="14.25" customHeight="1" spans="1:8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19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194"/>
      <c r="AB691" s="4"/>
      <c r="AC691" s="4"/>
      <c r="AD691" s="4"/>
      <c r="AE691" s="4"/>
      <c r="AF691" s="4"/>
      <c r="AG691" s="4"/>
      <c r="AH691" s="19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19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19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194"/>
      <c r="CC691" s="4"/>
      <c r="CD691" s="4"/>
      <c r="CE691" s="4"/>
      <c r="CF691" s="4"/>
      <c r="CG691" s="4"/>
      <c r="CH691" s="4"/>
    </row>
    <row r="692" ht="14.25" customHeight="1" spans="1:8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19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194"/>
      <c r="AB692" s="4"/>
      <c r="AC692" s="4"/>
      <c r="AD692" s="4"/>
      <c r="AE692" s="4"/>
      <c r="AF692" s="4"/>
      <c r="AG692" s="4"/>
      <c r="AH692" s="19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19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19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194"/>
      <c r="CC692" s="4"/>
      <c r="CD692" s="4"/>
      <c r="CE692" s="4"/>
      <c r="CF692" s="4"/>
      <c r="CG692" s="4"/>
      <c r="CH692" s="4"/>
    </row>
    <row r="693" ht="14.25" customHeight="1" spans="1:8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19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194"/>
      <c r="AB693" s="4"/>
      <c r="AC693" s="4"/>
      <c r="AD693" s="4"/>
      <c r="AE693" s="4"/>
      <c r="AF693" s="4"/>
      <c r="AG693" s="4"/>
      <c r="AH693" s="19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19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19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194"/>
      <c r="CC693" s="4"/>
      <c r="CD693" s="4"/>
      <c r="CE693" s="4"/>
      <c r="CF693" s="4"/>
      <c r="CG693" s="4"/>
      <c r="CH693" s="4"/>
    </row>
    <row r="694" ht="14.25" customHeight="1" spans="1:8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19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194"/>
      <c r="AB694" s="4"/>
      <c r="AC694" s="4"/>
      <c r="AD694" s="4"/>
      <c r="AE694" s="4"/>
      <c r="AF694" s="4"/>
      <c r="AG694" s="4"/>
      <c r="AH694" s="19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19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19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194"/>
      <c r="CC694" s="4"/>
      <c r="CD694" s="4"/>
      <c r="CE694" s="4"/>
      <c r="CF694" s="4"/>
      <c r="CG694" s="4"/>
      <c r="CH694" s="4"/>
    </row>
    <row r="695" ht="14.25" customHeight="1" spans="1:8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19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194"/>
      <c r="AB695" s="4"/>
      <c r="AC695" s="4"/>
      <c r="AD695" s="4"/>
      <c r="AE695" s="4"/>
      <c r="AF695" s="4"/>
      <c r="AG695" s="4"/>
      <c r="AH695" s="19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19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19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194"/>
      <c r="CC695" s="4"/>
      <c r="CD695" s="4"/>
      <c r="CE695" s="4"/>
      <c r="CF695" s="4"/>
      <c r="CG695" s="4"/>
      <c r="CH695" s="4"/>
    </row>
    <row r="696" ht="14.25" customHeight="1" spans="1:8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19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194"/>
      <c r="AB696" s="4"/>
      <c r="AC696" s="4"/>
      <c r="AD696" s="4"/>
      <c r="AE696" s="4"/>
      <c r="AF696" s="4"/>
      <c r="AG696" s="4"/>
      <c r="AH696" s="19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19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19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194"/>
      <c r="CC696" s="4"/>
      <c r="CD696" s="4"/>
      <c r="CE696" s="4"/>
      <c r="CF696" s="4"/>
      <c r="CG696" s="4"/>
      <c r="CH696" s="4"/>
    </row>
    <row r="697" ht="14.25" customHeight="1" spans="1:8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19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194"/>
      <c r="AB697" s="4"/>
      <c r="AC697" s="4"/>
      <c r="AD697" s="4"/>
      <c r="AE697" s="4"/>
      <c r="AF697" s="4"/>
      <c r="AG697" s="4"/>
      <c r="AH697" s="19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19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19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194"/>
      <c r="CC697" s="4"/>
      <c r="CD697" s="4"/>
      <c r="CE697" s="4"/>
      <c r="CF697" s="4"/>
      <c r="CG697" s="4"/>
      <c r="CH697" s="4"/>
    </row>
    <row r="698" ht="14.25" customHeight="1" spans="1:8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19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194"/>
      <c r="AB698" s="4"/>
      <c r="AC698" s="4"/>
      <c r="AD698" s="4"/>
      <c r="AE698" s="4"/>
      <c r="AF698" s="4"/>
      <c r="AG698" s="4"/>
      <c r="AH698" s="19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19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19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194"/>
      <c r="CC698" s="4"/>
      <c r="CD698" s="4"/>
      <c r="CE698" s="4"/>
      <c r="CF698" s="4"/>
      <c r="CG698" s="4"/>
      <c r="CH698" s="4"/>
    </row>
    <row r="699" ht="14.25" customHeight="1" spans="1:8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19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194"/>
      <c r="AB699" s="4"/>
      <c r="AC699" s="4"/>
      <c r="AD699" s="4"/>
      <c r="AE699" s="4"/>
      <c r="AF699" s="4"/>
      <c r="AG699" s="4"/>
      <c r="AH699" s="19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19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19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194"/>
      <c r="CC699" s="4"/>
      <c r="CD699" s="4"/>
      <c r="CE699" s="4"/>
      <c r="CF699" s="4"/>
      <c r="CG699" s="4"/>
      <c r="CH699" s="4"/>
    </row>
    <row r="700" ht="14.25" customHeight="1" spans="1:8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19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194"/>
      <c r="AB700" s="4"/>
      <c r="AC700" s="4"/>
      <c r="AD700" s="4"/>
      <c r="AE700" s="4"/>
      <c r="AF700" s="4"/>
      <c r="AG700" s="4"/>
      <c r="AH700" s="19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19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19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194"/>
      <c r="CC700" s="4"/>
      <c r="CD700" s="4"/>
      <c r="CE700" s="4"/>
      <c r="CF700" s="4"/>
      <c r="CG700" s="4"/>
      <c r="CH700" s="4"/>
    </row>
    <row r="701" ht="14.25" customHeight="1" spans="1:8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19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194"/>
      <c r="AB701" s="4"/>
      <c r="AC701" s="4"/>
      <c r="AD701" s="4"/>
      <c r="AE701" s="4"/>
      <c r="AF701" s="4"/>
      <c r="AG701" s="4"/>
      <c r="AH701" s="19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19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19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194"/>
      <c r="CC701" s="4"/>
      <c r="CD701" s="4"/>
      <c r="CE701" s="4"/>
      <c r="CF701" s="4"/>
      <c r="CG701" s="4"/>
      <c r="CH701" s="4"/>
    </row>
    <row r="702" ht="14.25" customHeight="1" spans="1:8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19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194"/>
      <c r="AB702" s="4"/>
      <c r="AC702" s="4"/>
      <c r="AD702" s="4"/>
      <c r="AE702" s="4"/>
      <c r="AF702" s="4"/>
      <c r="AG702" s="4"/>
      <c r="AH702" s="19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19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19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194"/>
      <c r="CC702" s="4"/>
      <c r="CD702" s="4"/>
      <c r="CE702" s="4"/>
      <c r="CF702" s="4"/>
      <c r="CG702" s="4"/>
      <c r="CH702" s="4"/>
    </row>
    <row r="703" ht="14.25" customHeight="1" spans="1:8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19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194"/>
      <c r="AB703" s="4"/>
      <c r="AC703" s="4"/>
      <c r="AD703" s="4"/>
      <c r="AE703" s="4"/>
      <c r="AF703" s="4"/>
      <c r="AG703" s="4"/>
      <c r="AH703" s="19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19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19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194"/>
      <c r="CC703" s="4"/>
      <c r="CD703" s="4"/>
      <c r="CE703" s="4"/>
      <c r="CF703" s="4"/>
      <c r="CG703" s="4"/>
      <c r="CH703" s="4"/>
    </row>
    <row r="704" ht="14.25" customHeight="1" spans="1:8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19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194"/>
      <c r="AB704" s="4"/>
      <c r="AC704" s="4"/>
      <c r="AD704" s="4"/>
      <c r="AE704" s="4"/>
      <c r="AF704" s="4"/>
      <c r="AG704" s="4"/>
      <c r="AH704" s="19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19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19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194"/>
      <c r="CC704" s="4"/>
      <c r="CD704" s="4"/>
      <c r="CE704" s="4"/>
      <c r="CF704" s="4"/>
      <c r="CG704" s="4"/>
      <c r="CH704" s="4"/>
    </row>
    <row r="705" ht="14.25" customHeight="1" spans="1:8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19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194"/>
      <c r="AB705" s="4"/>
      <c r="AC705" s="4"/>
      <c r="AD705" s="4"/>
      <c r="AE705" s="4"/>
      <c r="AF705" s="4"/>
      <c r="AG705" s="4"/>
      <c r="AH705" s="19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19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19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194"/>
      <c r="CC705" s="4"/>
      <c r="CD705" s="4"/>
      <c r="CE705" s="4"/>
      <c r="CF705" s="4"/>
      <c r="CG705" s="4"/>
      <c r="CH705" s="4"/>
    </row>
    <row r="706" ht="14.25" customHeight="1" spans="1:8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19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194"/>
      <c r="AB706" s="4"/>
      <c r="AC706" s="4"/>
      <c r="AD706" s="4"/>
      <c r="AE706" s="4"/>
      <c r="AF706" s="4"/>
      <c r="AG706" s="4"/>
      <c r="AH706" s="19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19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19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194"/>
      <c r="CC706" s="4"/>
      <c r="CD706" s="4"/>
      <c r="CE706" s="4"/>
      <c r="CF706" s="4"/>
      <c r="CG706" s="4"/>
      <c r="CH706" s="4"/>
    </row>
    <row r="707" ht="14.25" customHeight="1" spans="1:8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19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194"/>
      <c r="AB707" s="4"/>
      <c r="AC707" s="4"/>
      <c r="AD707" s="4"/>
      <c r="AE707" s="4"/>
      <c r="AF707" s="4"/>
      <c r="AG707" s="4"/>
      <c r="AH707" s="19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19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19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194"/>
      <c r="CC707" s="4"/>
      <c r="CD707" s="4"/>
      <c r="CE707" s="4"/>
      <c r="CF707" s="4"/>
      <c r="CG707" s="4"/>
      <c r="CH707" s="4"/>
    </row>
    <row r="708" ht="14.25" customHeight="1" spans="1:8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19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194"/>
      <c r="AB708" s="4"/>
      <c r="AC708" s="4"/>
      <c r="AD708" s="4"/>
      <c r="AE708" s="4"/>
      <c r="AF708" s="4"/>
      <c r="AG708" s="4"/>
      <c r="AH708" s="19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19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19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194"/>
      <c r="CC708" s="4"/>
      <c r="CD708" s="4"/>
      <c r="CE708" s="4"/>
      <c r="CF708" s="4"/>
      <c r="CG708" s="4"/>
      <c r="CH708" s="4"/>
    </row>
    <row r="709" ht="14.25" customHeight="1" spans="1:8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19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194"/>
      <c r="AB709" s="4"/>
      <c r="AC709" s="4"/>
      <c r="AD709" s="4"/>
      <c r="AE709" s="4"/>
      <c r="AF709" s="4"/>
      <c r="AG709" s="4"/>
      <c r="AH709" s="19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19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19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194"/>
      <c r="CC709" s="4"/>
      <c r="CD709" s="4"/>
      <c r="CE709" s="4"/>
      <c r="CF709" s="4"/>
      <c r="CG709" s="4"/>
      <c r="CH709" s="4"/>
    </row>
    <row r="710" ht="14.25" customHeight="1" spans="1:8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19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194"/>
      <c r="AB710" s="4"/>
      <c r="AC710" s="4"/>
      <c r="AD710" s="4"/>
      <c r="AE710" s="4"/>
      <c r="AF710" s="4"/>
      <c r="AG710" s="4"/>
      <c r="AH710" s="19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19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19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194"/>
      <c r="CC710" s="4"/>
      <c r="CD710" s="4"/>
      <c r="CE710" s="4"/>
      <c r="CF710" s="4"/>
      <c r="CG710" s="4"/>
      <c r="CH710" s="4"/>
    </row>
    <row r="711" ht="14.25" customHeight="1" spans="1:8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19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194"/>
      <c r="AB711" s="4"/>
      <c r="AC711" s="4"/>
      <c r="AD711" s="4"/>
      <c r="AE711" s="4"/>
      <c r="AF711" s="4"/>
      <c r="AG711" s="4"/>
      <c r="AH711" s="19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19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19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194"/>
      <c r="CC711" s="4"/>
      <c r="CD711" s="4"/>
      <c r="CE711" s="4"/>
      <c r="CF711" s="4"/>
      <c r="CG711" s="4"/>
      <c r="CH711" s="4"/>
    </row>
    <row r="712" ht="14.25" customHeight="1" spans="1:8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19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194"/>
      <c r="AB712" s="4"/>
      <c r="AC712" s="4"/>
      <c r="AD712" s="4"/>
      <c r="AE712" s="4"/>
      <c r="AF712" s="4"/>
      <c r="AG712" s="4"/>
      <c r="AH712" s="19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19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19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194"/>
      <c r="CC712" s="4"/>
      <c r="CD712" s="4"/>
      <c r="CE712" s="4"/>
      <c r="CF712" s="4"/>
      <c r="CG712" s="4"/>
      <c r="CH712" s="4"/>
    </row>
    <row r="713" ht="14.25" customHeight="1" spans="1:8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19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194"/>
      <c r="AB713" s="4"/>
      <c r="AC713" s="4"/>
      <c r="AD713" s="4"/>
      <c r="AE713" s="4"/>
      <c r="AF713" s="4"/>
      <c r="AG713" s="4"/>
      <c r="AH713" s="19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19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19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194"/>
      <c r="CC713" s="4"/>
      <c r="CD713" s="4"/>
      <c r="CE713" s="4"/>
      <c r="CF713" s="4"/>
      <c r="CG713" s="4"/>
      <c r="CH713" s="4"/>
    </row>
    <row r="714" ht="14.25" customHeight="1" spans="1:8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19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194"/>
      <c r="AB714" s="4"/>
      <c r="AC714" s="4"/>
      <c r="AD714" s="4"/>
      <c r="AE714" s="4"/>
      <c r="AF714" s="4"/>
      <c r="AG714" s="4"/>
      <c r="AH714" s="19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19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19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194"/>
      <c r="CC714" s="4"/>
      <c r="CD714" s="4"/>
      <c r="CE714" s="4"/>
      <c r="CF714" s="4"/>
      <c r="CG714" s="4"/>
      <c r="CH714" s="4"/>
    </row>
    <row r="715" ht="14.25" customHeight="1" spans="1:8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19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194"/>
      <c r="AB715" s="4"/>
      <c r="AC715" s="4"/>
      <c r="AD715" s="4"/>
      <c r="AE715" s="4"/>
      <c r="AF715" s="4"/>
      <c r="AG715" s="4"/>
      <c r="AH715" s="19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19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19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194"/>
      <c r="CC715" s="4"/>
      <c r="CD715" s="4"/>
      <c r="CE715" s="4"/>
      <c r="CF715" s="4"/>
      <c r="CG715" s="4"/>
      <c r="CH715" s="4"/>
    </row>
    <row r="716" ht="14.25" customHeight="1" spans="1:8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19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194"/>
      <c r="AB716" s="4"/>
      <c r="AC716" s="4"/>
      <c r="AD716" s="4"/>
      <c r="AE716" s="4"/>
      <c r="AF716" s="4"/>
      <c r="AG716" s="4"/>
      <c r="AH716" s="19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19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19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194"/>
      <c r="CC716" s="4"/>
      <c r="CD716" s="4"/>
      <c r="CE716" s="4"/>
      <c r="CF716" s="4"/>
      <c r="CG716" s="4"/>
      <c r="CH716" s="4"/>
    </row>
    <row r="717" ht="14.25" customHeight="1" spans="1:8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19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194"/>
      <c r="AB717" s="4"/>
      <c r="AC717" s="4"/>
      <c r="AD717" s="4"/>
      <c r="AE717" s="4"/>
      <c r="AF717" s="4"/>
      <c r="AG717" s="4"/>
      <c r="AH717" s="19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19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19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194"/>
      <c r="CC717" s="4"/>
      <c r="CD717" s="4"/>
      <c r="CE717" s="4"/>
      <c r="CF717" s="4"/>
      <c r="CG717" s="4"/>
      <c r="CH717" s="4"/>
    </row>
    <row r="718" ht="14.25" customHeight="1" spans="1:8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19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194"/>
      <c r="AB718" s="4"/>
      <c r="AC718" s="4"/>
      <c r="AD718" s="4"/>
      <c r="AE718" s="4"/>
      <c r="AF718" s="4"/>
      <c r="AG718" s="4"/>
      <c r="AH718" s="19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19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19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194"/>
      <c r="CC718" s="4"/>
      <c r="CD718" s="4"/>
      <c r="CE718" s="4"/>
      <c r="CF718" s="4"/>
      <c r="CG718" s="4"/>
      <c r="CH718" s="4"/>
    </row>
    <row r="719" ht="14.25" customHeight="1" spans="1:8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19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194"/>
      <c r="AB719" s="4"/>
      <c r="AC719" s="4"/>
      <c r="AD719" s="4"/>
      <c r="AE719" s="4"/>
      <c r="AF719" s="4"/>
      <c r="AG719" s="4"/>
      <c r="AH719" s="19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19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19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194"/>
      <c r="CC719" s="4"/>
      <c r="CD719" s="4"/>
      <c r="CE719" s="4"/>
      <c r="CF719" s="4"/>
      <c r="CG719" s="4"/>
      <c r="CH719" s="4"/>
    </row>
    <row r="720" ht="14.25" customHeight="1" spans="1:8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19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194"/>
      <c r="AB720" s="4"/>
      <c r="AC720" s="4"/>
      <c r="AD720" s="4"/>
      <c r="AE720" s="4"/>
      <c r="AF720" s="4"/>
      <c r="AG720" s="4"/>
      <c r="AH720" s="19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19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19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194"/>
      <c r="CC720" s="4"/>
      <c r="CD720" s="4"/>
      <c r="CE720" s="4"/>
      <c r="CF720" s="4"/>
      <c r="CG720" s="4"/>
      <c r="CH720" s="4"/>
    </row>
    <row r="721" ht="14.25" customHeight="1" spans="1:8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19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194"/>
      <c r="AB721" s="4"/>
      <c r="AC721" s="4"/>
      <c r="AD721" s="4"/>
      <c r="AE721" s="4"/>
      <c r="AF721" s="4"/>
      <c r="AG721" s="4"/>
      <c r="AH721" s="19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19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19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194"/>
      <c r="CC721" s="4"/>
      <c r="CD721" s="4"/>
      <c r="CE721" s="4"/>
      <c r="CF721" s="4"/>
      <c r="CG721" s="4"/>
      <c r="CH721" s="4"/>
    </row>
    <row r="722" ht="14.25" customHeight="1" spans="1:8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19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194"/>
      <c r="AB722" s="4"/>
      <c r="AC722" s="4"/>
      <c r="AD722" s="4"/>
      <c r="AE722" s="4"/>
      <c r="AF722" s="4"/>
      <c r="AG722" s="4"/>
      <c r="AH722" s="19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19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19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194"/>
      <c r="CC722" s="4"/>
      <c r="CD722" s="4"/>
      <c r="CE722" s="4"/>
      <c r="CF722" s="4"/>
      <c r="CG722" s="4"/>
      <c r="CH722" s="4"/>
    </row>
    <row r="723" ht="14.25" customHeight="1" spans="1:8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19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194"/>
      <c r="AB723" s="4"/>
      <c r="AC723" s="4"/>
      <c r="AD723" s="4"/>
      <c r="AE723" s="4"/>
      <c r="AF723" s="4"/>
      <c r="AG723" s="4"/>
      <c r="AH723" s="19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19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19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194"/>
      <c r="CC723" s="4"/>
      <c r="CD723" s="4"/>
      <c r="CE723" s="4"/>
      <c r="CF723" s="4"/>
      <c r="CG723" s="4"/>
      <c r="CH723" s="4"/>
    </row>
    <row r="724" ht="14.25" customHeight="1" spans="1:8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19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194"/>
      <c r="AB724" s="4"/>
      <c r="AC724" s="4"/>
      <c r="AD724" s="4"/>
      <c r="AE724" s="4"/>
      <c r="AF724" s="4"/>
      <c r="AG724" s="4"/>
      <c r="AH724" s="19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19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19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194"/>
      <c r="CC724" s="4"/>
      <c r="CD724" s="4"/>
      <c r="CE724" s="4"/>
      <c r="CF724" s="4"/>
      <c r="CG724" s="4"/>
      <c r="CH724" s="4"/>
    </row>
    <row r="725" ht="14.25" customHeight="1" spans="1:8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19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194"/>
      <c r="AB725" s="4"/>
      <c r="AC725" s="4"/>
      <c r="AD725" s="4"/>
      <c r="AE725" s="4"/>
      <c r="AF725" s="4"/>
      <c r="AG725" s="4"/>
      <c r="AH725" s="19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19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19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194"/>
      <c r="CC725" s="4"/>
      <c r="CD725" s="4"/>
      <c r="CE725" s="4"/>
      <c r="CF725" s="4"/>
      <c r="CG725" s="4"/>
      <c r="CH725" s="4"/>
    </row>
    <row r="726" ht="14.25" customHeight="1" spans="1:8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19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194"/>
      <c r="AB726" s="4"/>
      <c r="AC726" s="4"/>
      <c r="AD726" s="4"/>
      <c r="AE726" s="4"/>
      <c r="AF726" s="4"/>
      <c r="AG726" s="4"/>
      <c r="AH726" s="19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19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19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194"/>
      <c r="CC726" s="4"/>
      <c r="CD726" s="4"/>
      <c r="CE726" s="4"/>
      <c r="CF726" s="4"/>
      <c r="CG726" s="4"/>
      <c r="CH726" s="4"/>
    </row>
    <row r="727" ht="14.25" customHeight="1" spans="1:8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19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194"/>
      <c r="AB727" s="4"/>
      <c r="AC727" s="4"/>
      <c r="AD727" s="4"/>
      <c r="AE727" s="4"/>
      <c r="AF727" s="4"/>
      <c r="AG727" s="4"/>
      <c r="AH727" s="19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19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19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194"/>
      <c r="CC727" s="4"/>
      <c r="CD727" s="4"/>
      <c r="CE727" s="4"/>
      <c r="CF727" s="4"/>
      <c r="CG727" s="4"/>
      <c r="CH727" s="4"/>
    </row>
    <row r="728" ht="14.25" customHeight="1" spans="1:8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19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194"/>
      <c r="AB728" s="4"/>
      <c r="AC728" s="4"/>
      <c r="AD728" s="4"/>
      <c r="AE728" s="4"/>
      <c r="AF728" s="4"/>
      <c r="AG728" s="4"/>
      <c r="AH728" s="19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19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19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194"/>
      <c r="CC728" s="4"/>
      <c r="CD728" s="4"/>
      <c r="CE728" s="4"/>
      <c r="CF728" s="4"/>
      <c r="CG728" s="4"/>
      <c r="CH728" s="4"/>
    </row>
    <row r="729" ht="14.25" customHeight="1" spans="1:8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19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194"/>
      <c r="AB729" s="4"/>
      <c r="AC729" s="4"/>
      <c r="AD729" s="4"/>
      <c r="AE729" s="4"/>
      <c r="AF729" s="4"/>
      <c r="AG729" s="4"/>
      <c r="AH729" s="19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19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19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194"/>
      <c r="CC729" s="4"/>
      <c r="CD729" s="4"/>
      <c r="CE729" s="4"/>
      <c r="CF729" s="4"/>
      <c r="CG729" s="4"/>
      <c r="CH729" s="4"/>
    </row>
    <row r="730" ht="14.25" customHeight="1" spans="1:8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19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194"/>
      <c r="AB730" s="4"/>
      <c r="AC730" s="4"/>
      <c r="AD730" s="4"/>
      <c r="AE730" s="4"/>
      <c r="AF730" s="4"/>
      <c r="AG730" s="4"/>
      <c r="AH730" s="19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19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19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194"/>
      <c r="CC730" s="4"/>
      <c r="CD730" s="4"/>
      <c r="CE730" s="4"/>
      <c r="CF730" s="4"/>
      <c r="CG730" s="4"/>
      <c r="CH730" s="4"/>
    </row>
    <row r="731" ht="14.25" customHeight="1" spans="1:8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19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194"/>
      <c r="AB731" s="4"/>
      <c r="AC731" s="4"/>
      <c r="AD731" s="4"/>
      <c r="AE731" s="4"/>
      <c r="AF731" s="4"/>
      <c r="AG731" s="4"/>
      <c r="AH731" s="19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19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19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194"/>
      <c r="CC731" s="4"/>
      <c r="CD731" s="4"/>
      <c r="CE731" s="4"/>
      <c r="CF731" s="4"/>
      <c r="CG731" s="4"/>
      <c r="CH731" s="4"/>
    </row>
    <row r="732" ht="14.25" customHeight="1" spans="1:8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19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194"/>
      <c r="AB732" s="4"/>
      <c r="AC732" s="4"/>
      <c r="AD732" s="4"/>
      <c r="AE732" s="4"/>
      <c r="AF732" s="4"/>
      <c r="AG732" s="4"/>
      <c r="AH732" s="19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19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19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194"/>
      <c r="CC732" s="4"/>
      <c r="CD732" s="4"/>
      <c r="CE732" s="4"/>
      <c r="CF732" s="4"/>
      <c r="CG732" s="4"/>
      <c r="CH732" s="4"/>
    </row>
    <row r="733" ht="14.25" customHeight="1" spans="1:8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19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194"/>
      <c r="AB733" s="4"/>
      <c r="AC733" s="4"/>
      <c r="AD733" s="4"/>
      <c r="AE733" s="4"/>
      <c r="AF733" s="4"/>
      <c r="AG733" s="4"/>
      <c r="AH733" s="19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19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19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194"/>
      <c r="CC733" s="4"/>
      <c r="CD733" s="4"/>
      <c r="CE733" s="4"/>
      <c r="CF733" s="4"/>
      <c r="CG733" s="4"/>
      <c r="CH733" s="4"/>
    </row>
    <row r="734" ht="14.25" customHeight="1" spans="1:8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19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194"/>
      <c r="AB734" s="4"/>
      <c r="AC734" s="4"/>
      <c r="AD734" s="4"/>
      <c r="AE734" s="4"/>
      <c r="AF734" s="4"/>
      <c r="AG734" s="4"/>
      <c r="AH734" s="19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19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19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194"/>
      <c r="CC734" s="4"/>
      <c r="CD734" s="4"/>
      <c r="CE734" s="4"/>
      <c r="CF734" s="4"/>
      <c r="CG734" s="4"/>
      <c r="CH734" s="4"/>
    </row>
    <row r="735" ht="14.25" customHeight="1" spans="1:8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19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194"/>
      <c r="AB735" s="4"/>
      <c r="AC735" s="4"/>
      <c r="AD735" s="4"/>
      <c r="AE735" s="4"/>
      <c r="AF735" s="4"/>
      <c r="AG735" s="4"/>
      <c r="AH735" s="19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19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19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194"/>
      <c r="CC735" s="4"/>
      <c r="CD735" s="4"/>
      <c r="CE735" s="4"/>
      <c r="CF735" s="4"/>
      <c r="CG735" s="4"/>
      <c r="CH735" s="4"/>
    </row>
    <row r="736" ht="14.25" customHeight="1" spans="1:8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19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194"/>
      <c r="AB736" s="4"/>
      <c r="AC736" s="4"/>
      <c r="AD736" s="4"/>
      <c r="AE736" s="4"/>
      <c r="AF736" s="4"/>
      <c r="AG736" s="4"/>
      <c r="AH736" s="19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19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19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194"/>
      <c r="CC736" s="4"/>
      <c r="CD736" s="4"/>
      <c r="CE736" s="4"/>
      <c r="CF736" s="4"/>
      <c r="CG736" s="4"/>
      <c r="CH736" s="4"/>
    </row>
    <row r="737" ht="14.25" customHeight="1" spans="1:8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19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194"/>
      <c r="AB737" s="4"/>
      <c r="AC737" s="4"/>
      <c r="AD737" s="4"/>
      <c r="AE737" s="4"/>
      <c r="AF737" s="4"/>
      <c r="AG737" s="4"/>
      <c r="AH737" s="19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19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19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194"/>
      <c r="CC737" s="4"/>
      <c r="CD737" s="4"/>
      <c r="CE737" s="4"/>
      <c r="CF737" s="4"/>
      <c r="CG737" s="4"/>
      <c r="CH737" s="4"/>
    </row>
    <row r="738" ht="14.25" customHeight="1" spans="1:8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19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194"/>
      <c r="AB738" s="4"/>
      <c r="AC738" s="4"/>
      <c r="AD738" s="4"/>
      <c r="AE738" s="4"/>
      <c r="AF738" s="4"/>
      <c r="AG738" s="4"/>
      <c r="AH738" s="19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19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19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194"/>
      <c r="CC738" s="4"/>
      <c r="CD738" s="4"/>
      <c r="CE738" s="4"/>
      <c r="CF738" s="4"/>
      <c r="CG738" s="4"/>
      <c r="CH738" s="4"/>
    </row>
    <row r="739" ht="14.25" customHeight="1" spans="1:8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19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194"/>
      <c r="AB739" s="4"/>
      <c r="AC739" s="4"/>
      <c r="AD739" s="4"/>
      <c r="AE739" s="4"/>
      <c r="AF739" s="4"/>
      <c r="AG739" s="4"/>
      <c r="AH739" s="19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19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19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194"/>
      <c r="CC739" s="4"/>
      <c r="CD739" s="4"/>
      <c r="CE739" s="4"/>
      <c r="CF739" s="4"/>
      <c r="CG739" s="4"/>
      <c r="CH739" s="4"/>
    </row>
    <row r="740" ht="14.25" customHeight="1" spans="1:8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19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194"/>
      <c r="AB740" s="4"/>
      <c r="AC740" s="4"/>
      <c r="AD740" s="4"/>
      <c r="AE740" s="4"/>
      <c r="AF740" s="4"/>
      <c r="AG740" s="4"/>
      <c r="AH740" s="19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19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19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194"/>
      <c r="CC740" s="4"/>
      <c r="CD740" s="4"/>
      <c r="CE740" s="4"/>
      <c r="CF740" s="4"/>
      <c r="CG740" s="4"/>
      <c r="CH740" s="4"/>
    </row>
    <row r="741" ht="14.25" customHeight="1" spans="1:8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19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194"/>
      <c r="AB741" s="4"/>
      <c r="AC741" s="4"/>
      <c r="AD741" s="4"/>
      <c r="AE741" s="4"/>
      <c r="AF741" s="4"/>
      <c r="AG741" s="4"/>
      <c r="AH741" s="19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19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19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194"/>
      <c r="CC741" s="4"/>
      <c r="CD741" s="4"/>
      <c r="CE741" s="4"/>
      <c r="CF741" s="4"/>
      <c r="CG741" s="4"/>
      <c r="CH741" s="4"/>
    </row>
    <row r="742" ht="14.25" customHeight="1" spans="1:8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19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194"/>
      <c r="AB742" s="4"/>
      <c r="AC742" s="4"/>
      <c r="AD742" s="4"/>
      <c r="AE742" s="4"/>
      <c r="AF742" s="4"/>
      <c r="AG742" s="4"/>
      <c r="AH742" s="19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19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19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194"/>
      <c r="CC742" s="4"/>
      <c r="CD742" s="4"/>
      <c r="CE742" s="4"/>
      <c r="CF742" s="4"/>
      <c r="CG742" s="4"/>
      <c r="CH742" s="4"/>
    </row>
    <row r="743" ht="14.25" customHeight="1" spans="1:8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19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194"/>
      <c r="AB743" s="4"/>
      <c r="AC743" s="4"/>
      <c r="AD743" s="4"/>
      <c r="AE743" s="4"/>
      <c r="AF743" s="4"/>
      <c r="AG743" s="4"/>
      <c r="AH743" s="19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19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19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194"/>
      <c r="CC743" s="4"/>
      <c r="CD743" s="4"/>
      <c r="CE743" s="4"/>
      <c r="CF743" s="4"/>
      <c r="CG743" s="4"/>
      <c r="CH743" s="4"/>
    </row>
    <row r="744" ht="14.25" customHeight="1" spans="1:8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19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194"/>
      <c r="AB744" s="4"/>
      <c r="AC744" s="4"/>
      <c r="AD744" s="4"/>
      <c r="AE744" s="4"/>
      <c r="AF744" s="4"/>
      <c r="AG744" s="4"/>
      <c r="AH744" s="19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19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19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194"/>
      <c r="CC744" s="4"/>
      <c r="CD744" s="4"/>
      <c r="CE744" s="4"/>
      <c r="CF744" s="4"/>
      <c r="CG744" s="4"/>
      <c r="CH744" s="4"/>
    </row>
    <row r="745" ht="14.25" customHeight="1" spans="1:8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19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194"/>
      <c r="AB745" s="4"/>
      <c r="AC745" s="4"/>
      <c r="AD745" s="4"/>
      <c r="AE745" s="4"/>
      <c r="AF745" s="4"/>
      <c r="AG745" s="4"/>
      <c r="AH745" s="19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19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19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194"/>
      <c r="CC745" s="4"/>
      <c r="CD745" s="4"/>
      <c r="CE745" s="4"/>
      <c r="CF745" s="4"/>
      <c r="CG745" s="4"/>
      <c r="CH745" s="4"/>
    </row>
    <row r="746" ht="14.25" customHeight="1" spans="1:8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19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194"/>
      <c r="AB746" s="4"/>
      <c r="AC746" s="4"/>
      <c r="AD746" s="4"/>
      <c r="AE746" s="4"/>
      <c r="AF746" s="4"/>
      <c r="AG746" s="4"/>
      <c r="AH746" s="19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19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19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194"/>
      <c r="CC746" s="4"/>
      <c r="CD746" s="4"/>
      <c r="CE746" s="4"/>
      <c r="CF746" s="4"/>
      <c r="CG746" s="4"/>
      <c r="CH746" s="4"/>
    </row>
    <row r="747" ht="14.25" customHeight="1" spans="1:8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19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194"/>
      <c r="AB747" s="4"/>
      <c r="AC747" s="4"/>
      <c r="AD747" s="4"/>
      <c r="AE747" s="4"/>
      <c r="AF747" s="4"/>
      <c r="AG747" s="4"/>
      <c r="AH747" s="19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19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19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194"/>
      <c r="CC747" s="4"/>
      <c r="CD747" s="4"/>
      <c r="CE747" s="4"/>
      <c r="CF747" s="4"/>
      <c r="CG747" s="4"/>
      <c r="CH747" s="4"/>
    </row>
    <row r="748" ht="14.25" customHeight="1" spans="1:8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19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194"/>
      <c r="AB748" s="4"/>
      <c r="AC748" s="4"/>
      <c r="AD748" s="4"/>
      <c r="AE748" s="4"/>
      <c r="AF748" s="4"/>
      <c r="AG748" s="4"/>
      <c r="AH748" s="19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19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19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194"/>
      <c r="CC748" s="4"/>
      <c r="CD748" s="4"/>
      <c r="CE748" s="4"/>
      <c r="CF748" s="4"/>
      <c r="CG748" s="4"/>
      <c r="CH748" s="4"/>
    </row>
    <row r="749" ht="14.25" customHeight="1" spans="1:8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19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194"/>
      <c r="AB749" s="4"/>
      <c r="AC749" s="4"/>
      <c r="AD749" s="4"/>
      <c r="AE749" s="4"/>
      <c r="AF749" s="4"/>
      <c r="AG749" s="4"/>
      <c r="AH749" s="19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19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19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194"/>
      <c r="CC749" s="4"/>
      <c r="CD749" s="4"/>
      <c r="CE749" s="4"/>
      <c r="CF749" s="4"/>
      <c r="CG749" s="4"/>
      <c r="CH749" s="4"/>
    </row>
    <row r="750" ht="14.25" customHeight="1" spans="1:8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19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194"/>
      <c r="AB750" s="4"/>
      <c r="AC750" s="4"/>
      <c r="AD750" s="4"/>
      <c r="AE750" s="4"/>
      <c r="AF750" s="4"/>
      <c r="AG750" s="4"/>
      <c r="AH750" s="19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19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19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194"/>
      <c r="CC750" s="4"/>
      <c r="CD750" s="4"/>
      <c r="CE750" s="4"/>
      <c r="CF750" s="4"/>
      <c r="CG750" s="4"/>
      <c r="CH750" s="4"/>
    </row>
    <row r="751" ht="14.25" customHeight="1" spans="1:8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19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194"/>
      <c r="AB751" s="4"/>
      <c r="AC751" s="4"/>
      <c r="AD751" s="4"/>
      <c r="AE751" s="4"/>
      <c r="AF751" s="4"/>
      <c r="AG751" s="4"/>
      <c r="AH751" s="19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19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19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194"/>
      <c r="CC751" s="4"/>
      <c r="CD751" s="4"/>
      <c r="CE751" s="4"/>
      <c r="CF751" s="4"/>
      <c r="CG751" s="4"/>
      <c r="CH751" s="4"/>
    </row>
    <row r="752" ht="14.25" customHeight="1" spans="1:8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19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194"/>
      <c r="AB752" s="4"/>
      <c r="AC752" s="4"/>
      <c r="AD752" s="4"/>
      <c r="AE752" s="4"/>
      <c r="AF752" s="4"/>
      <c r="AG752" s="4"/>
      <c r="AH752" s="19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19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19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194"/>
      <c r="CC752" s="4"/>
      <c r="CD752" s="4"/>
      <c r="CE752" s="4"/>
      <c r="CF752" s="4"/>
      <c r="CG752" s="4"/>
      <c r="CH752" s="4"/>
    </row>
    <row r="753" ht="14.25" customHeight="1" spans="1:8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19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194"/>
      <c r="AB753" s="4"/>
      <c r="AC753" s="4"/>
      <c r="AD753" s="4"/>
      <c r="AE753" s="4"/>
      <c r="AF753" s="4"/>
      <c r="AG753" s="4"/>
      <c r="AH753" s="19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19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19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194"/>
      <c r="CC753" s="4"/>
      <c r="CD753" s="4"/>
      <c r="CE753" s="4"/>
      <c r="CF753" s="4"/>
      <c r="CG753" s="4"/>
      <c r="CH753" s="4"/>
    </row>
    <row r="754" ht="14.25" customHeight="1" spans="1:8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19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194"/>
      <c r="AB754" s="4"/>
      <c r="AC754" s="4"/>
      <c r="AD754" s="4"/>
      <c r="AE754" s="4"/>
      <c r="AF754" s="4"/>
      <c r="AG754" s="4"/>
      <c r="AH754" s="19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19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19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194"/>
      <c r="CC754" s="4"/>
      <c r="CD754" s="4"/>
      <c r="CE754" s="4"/>
      <c r="CF754" s="4"/>
      <c r="CG754" s="4"/>
      <c r="CH754" s="4"/>
    </row>
    <row r="755" ht="14.25" customHeight="1" spans="1:8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19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194"/>
      <c r="AB755" s="4"/>
      <c r="AC755" s="4"/>
      <c r="AD755" s="4"/>
      <c r="AE755" s="4"/>
      <c r="AF755" s="4"/>
      <c r="AG755" s="4"/>
      <c r="AH755" s="19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19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19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194"/>
      <c r="CC755" s="4"/>
      <c r="CD755" s="4"/>
      <c r="CE755" s="4"/>
      <c r="CF755" s="4"/>
      <c r="CG755" s="4"/>
      <c r="CH755" s="4"/>
    </row>
    <row r="756" ht="14.25" customHeight="1" spans="1:8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19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194"/>
      <c r="AB756" s="4"/>
      <c r="AC756" s="4"/>
      <c r="AD756" s="4"/>
      <c r="AE756" s="4"/>
      <c r="AF756" s="4"/>
      <c r="AG756" s="4"/>
      <c r="AH756" s="19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19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19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194"/>
      <c r="CC756" s="4"/>
      <c r="CD756" s="4"/>
      <c r="CE756" s="4"/>
      <c r="CF756" s="4"/>
      <c r="CG756" s="4"/>
      <c r="CH756" s="4"/>
    </row>
    <row r="757" ht="14.25" customHeight="1" spans="1:8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19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194"/>
      <c r="AB757" s="4"/>
      <c r="AC757" s="4"/>
      <c r="AD757" s="4"/>
      <c r="AE757" s="4"/>
      <c r="AF757" s="4"/>
      <c r="AG757" s="4"/>
      <c r="AH757" s="19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19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19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194"/>
      <c r="CC757" s="4"/>
      <c r="CD757" s="4"/>
      <c r="CE757" s="4"/>
      <c r="CF757" s="4"/>
      <c r="CG757" s="4"/>
      <c r="CH757" s="4"/>
    </row>
    <row r="758" ht="14.25" customHeight="1" spans="1:8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19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194"/>
      <c r="AB758" s="4"/>
      <c r="AC758" s="4"/>
      <c r="AD758" s="4"/>
      <c r="AE758" s="4"/>
      <c r="AF758" s="4"/>
      <c r="AG758" s="4"/>
      <c r="AH758" s="19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19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19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194"/>
      <c r="CC758" s="4"/>
      <c r="CD758" s="4"/>
      <c r="CE758" s="4"/>
      <c r="CF758" s="4"/>
      <c r="CG758" s="4"/>
      <c r="CH758" s="4"/>
    </row>
    <row r="759" ht="14.25" customHeight="1" spans="1:8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19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194"/>
      <c r="AB759" s="4"/>
      <c r="AC759" s="4"/>
      <c r="AD759" s="4"/>
      <c r="AE759" s="4"/>
      <c r="AF759" s="4"/>
      <c r="AG759" s="4"/>
      <c r="AH759" s="19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19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19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194"/>
      <c r="CC759" s="4"/>
      <c r="CD759" s="4"/>
      <c r="CE759" s="4"/>
      <c r="CF759" s="4"/>
      <c r="CG759" s="4"/>
      <c r="CH759" s="4"/>
    </row>
    <row r="760" ht="14.25" customHeight="1" spans="1:8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19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194"/>
      <c r="AB760" s="4"/>
      <c r="AC760" s="4"/>
      <c r="AD760" s="4"/>
      <c r="AE760" s="4"/>
      <c r="AF760" s="4"/>
      <c r="AG760" s="4"/>
      <c r="AH760" s="19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19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19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194"/>
      <c r="CC760" s="4"/>
      <c r="CD760" s="4"/>
      <c r="CE760" s="4"/>
      <c r="CF760" s="4"/>
      <c r="CG760" s="4"/>
      <c r="CH760" s="4"/>
    </row>
    <row r="761" ht="14.25" customHeight="1" spans="1:8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19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194"/>
      <c r="AB761" s="4"/>
      <c r="AC761" s="4"/>
      <c r="AD761" s="4"/>
      <c r="AE761" s="4"/>
      <c r="AF761" s="4"/>
      <c r="AG761" s="4"/>
      <c r="AH761" s="19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19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19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194"/>
      <c r="CC761" s="4"/>
      <c r="CD761" s="4"/>
      <c r="CE761" s="4"/>
      <c r="CF761" s="4"/>
      <c r="CG761" s="4"/>
      <c r="CH761" s="4"/>
    </row>
    <row r="762" ht="14.25" customHeight="1" spans="1:8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19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194"/>
      <c r="AB762" s="4"/>
      <c r="AC762" s="4"/>
      <c r="AD762" s="4"/>
      <c r="AE762" s="4"/>
      <c r="AF762" s="4"/>
      <c r="AG762" s="4"/>
      <c r="AH762" s="19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19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19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194"/>
      <c r="CC762" s="4"/>
      <c r="CD762" s="4"/>
      <c r="CE762" s="4"/>
      <c r="CF762" s="4"/>
      <c r="CG762" s="4"/>
      <c r="CH762" s="4"/>
    </row>
    <row r="763" ht="14.25" customHeight="1" spans="1:8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19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194"/>
      <c r="AB763" s="4"/>
      <c r="AC763" s="4"/>
      <c r="AD763" s="4"/>
      <c r="AE763" s="4"/>
      <c r="AF763" s="4"/>
      <c r="AG763" s="4"/>
      <c r="AH763" s="19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19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19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194"/>
      <c r="CC763" s="4"/>
      <c r="CD763" s="4"/>
      <c r="CE763" s="4"/>
      <c r="CF763" s="4"/>
      <c r="CG763" s="4"/>
      <c r="CH763" s="4"/>
    </row>
    <row r="764" ht="14.25" customHeight="1" spans="1:8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19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194"/>
      <c r="AB764" s="4"/>
      <c r="AC764" s="4"/>
      <c r="AD764" s="4"/>
      <c r="AE764" s="4"/>
      <c r="AF764" s="4"/>
      <c r="AG764" s="4"/>
      <c r="AH764" s="19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19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19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194"/>
      <c r="CC764" s="4"/>
      <c r="CD764" s="4"/>
      <c r="CE764" s="4"/>
      <c r="CF764" s="4"/>
      <c r="CG764" s="4"/>
      <c r="CH764" s="4"/>
    </row>
    <row r="765" ht="14.25" customHeight="1" spans="1:8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19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194"/>
      <c r="AB765" s="4"/>
      <c r="AC765" s="4"/>
      <c r="AD765" s="4"/>
      <c r="AE765" s="4"/>
      <c r="AF765" s="4"/>
      <c r="AG765" s="4"/>
      <c r="AH765" s="19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19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19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194"/>
      <c r="CC765" s="4"/>
      <c r="CD765" s="4"/>
      <c r="CE765" s="4"/>
      <c r="CF765" s="4"/>
      <c r="CG765" s="4"/>
      <c r="CH765" s="4"/>
    </row>
    <row r="766" ht="14.25" customHeight="1" spans="1:8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19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194"/>
      <c r="AB766" s="4"/>
      <c r="AC766" s="4"/>
      <c r="AD766" s="4"/>
      <c r="AE766" s="4"/>
      <c r="AF766" s="4"/>
      <c r="AG766" s="4"/>
      <c r="AH766" s="19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19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19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194"/>
      <c r="CC766" s="4"/>
      <c r="CD766" s="4"/>
      <c r="CE766" s="4"/>
      <c r="CF766" s="4"/>
      <c r="CG766" s="4"/>
      <c r="CH766" s="4"/>
    </row>
    <row r="767" ht="14.25" customHeight="1" spans="1:8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19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194"/>
      <c r="AB767" s="4"/>
      <c r="AC767" s="4"/>
      <c r="AD767" s="4"/>
      <c r="AE767" s="4"/>
      <c r="AF767" s="4"/>
      <c r="AG767" s="4"/>
      <c r="AH767" s="19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19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19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194"/>
      <c r="CC767" s="4"/>
      <c r="CD767" s="4"/>
      <c r="CE767" s="4"/>
      <c r="CF767" s="4"/>
      <c r="CG767" s="4"/>
      <c r="CH767" s="4"/>
    </row>
    <row r="768" ht="14.25" customHeight="1" spans="1:8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19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194"/>
      <c r="AB768" s="4"/>
      <c r="AC768" s="4"/>
      <c r="AD768" s="4"/>
      <c r="AE768" s="4"/>
      <c r="AF768" s="4"/>
      <c r="AG768" s="4"/>
      <c r="AH768" s="19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19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19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194"/>
      <c r="CC768" s="4"/>
      <c r="CD768" s="4"/>
      <c r="CE768" s="4"/>
      <c r="CF768" s="4"/>
      <c r="CG768" s="4"/>
      <c r="CH768" s="4"/>
    </row>
    <row r="769" ht="14.25" customHeight="1" spans="1:8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19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194"/>
      <c r="AB769" s="4"/>
      <c r="AC769" s="4"/>
      <c r="AD769" s="4"/>
      <c r="AE769" s="4"/>
      <c r="AF769" s="4"/>
      <c r="AG769" s="4"/>
      <c r="AH769" s="19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19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19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194"/>
      <c r="CC769" s="4"/>
      <c r="CD769" s="4"/>
      <c r="CE769" s="4"/>
      <c r="CF769" s="4"/>
      <c r="CG769" s="4"/>
      <c r="CH769" s="4"/>
    </row>
    <row r="770" ht="14.25" customHeight="1" spans="1:8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19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194"/>
      <c r="AB770" s="4"/>
      <c r="AC770" s="4"/>
      <c r="AD770" s="4"/>
      <c r="AE770" s="4"/>
      <c r="AF770" s="4"/>
      <c r="AG770" s="4"/>
      <c r="AH770" s="19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19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19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194"/>
      <c r="CC770" s="4"/>
      <c r="CD770" s="4"/>
      <c r="CE770" s="4"/>
      <c r="CF770" s="4"/>
      <c r="CG770" s="4"/>
      <c r="CH770" s="4"/>
    </row>
    <row r="771" ht="14.25" customHeight="1" spans="1:8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19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194"/>
      <c r="AB771" s="4"/>
      <c r="AC771" s="4"/>
      <c r="AD771" s="4"/>
      <c r="AE771" s="4"/>
      <c r="AF771" s="4"/>
      <c r="AG771" s="4"/>
      <c r="AH771" s="19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19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19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194"/>
      <c r="CC771" s="4"/>
      <c r="CD771" s="4"/>
      <c r="CE771" s="4"/>
      <c r="CF771" s="4"/>
      <c r="CG771" s="4"/>
      <c r="CH771" s="4"/>
    </row>
    <row r="772" ht="14.25" customHeight="1" spans="1:8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19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194"/>
      <c r="AB772" s="4"/>
      <c r="AC772" s="4"/>
      <c r="AD772" s="4"/>
      <c r="AE772" s="4"/>
      <c r="AF772" s="4"/>
      <c r="AG772" s="4"/>
      <c r="AH772" s="19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19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19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194"/>
      <c r="CC772" s="4"/>
      <c r="CD772" s="4"/>
      <c r="CE772" s="4"/>
      <c r="CF772" s="4"/>
      <c r="CG772" s="4"/>
      <c r="CH772" s="4"/>
    </row>
    <row r="773" ht="14.25" customHeight="1" spans="1:8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19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194"/>
      <c r="AB773" s="4"/>
      <c r="AC773" s="4"/>
      <c r="AD773" s="4"/>
      <c r="AE773" s="4"/>
      <c r="AF773" s="4"/>
      <c r="AG773" s="4"/>
      <c r="AH773" s="19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19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19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194"/>
      <c r="CC773" s="4"/>
      <c r="CD773" s="4"/>
      <c r="CE773" s="4"/>
      <c r="CF773" s="4"/>
      <c r="CG773" s="4"/>
      <c r="CH773" s="4"/>
    </row>
    <row r="774" ht="14.25" customHeight="1" spans="1:8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19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194"/>
      <c r="AB774" s="4"/>
      <c r="AC774" s="4"/>
      <c r="AD774" s="4"/>
      <c r="AE774" s="4"/>
      <c r="AF774" s="4"/>
      <c r="AG774" s="4"/>
      <c r="AH774" s="19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19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19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194"/>
      <c r="CC774" s="4"/>
      <c r="CD774" s="4"/>
      <c r="CE774" s="4"/>
      <c r="CF774" s="4"/>
      <c r="CG774" s="4"/>
      <c r="CH774" s="4"/>
    </row>
    <row r="775" ht="14.25" customHeight="1" spans="1:8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19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194"/>
      <c r="AB775" s="4"/>
      <c r="AC775" s="4"/>
      <c r="AD775" s="4"/>
      <c r="AE775" s="4"/>
      <c r="AF775" s="4"/>
      <c r="AG775" s="4"/>
      <c r="AH775" s="19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19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19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194"/>
      <c r="CC775" s="4"/>
      <c r="CD775" s="4"/>
      <c r="CE775" s="4"/>
      <c r="CF775" s="4"/>
      <c r="CG775" s="4"/>
      <c r="CH775" s="4"/>
    </row>
    <row r="776" ht="14.25" customHeight="1" spans="1:8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19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194"/>
      <c r="AB776" s="4"/>
      <c r="AC776" s="4"/>
      <c r="AD776" s="4"/>
      <c r="AE776" s="4"/>
      <c r="AF776" s="4"/>
      <c r="AG776" s="4"/>
      <c r="AH776" s="19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19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19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194"/>
      <c r="CC776" s="4"/>
      <c r="CD776" s="4"/>
      <c r="CE776" s="4"/>
      <c r="CF776" s="4"/>
      <c r="CG776" s="4"/>
      <c r="CH776" s="4"/>
    </row>
    <row r="777" ht="14.25" customHeight="1" spans="1:8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19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194"/>
      <c r="AB777" s="4"/>
      <c r="AC777" s="4"/>
      <c r="AD777" s="4"/>
      <c r="AE777" s="4"/>
      <c r="AF777" s="4"/>
      <c r="AG777" s="4"/>
      <c r="AH777" s="19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19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19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194"/>
      <c r="CC777" s="4"/>
      <c r="CD777" s="4"/>
      <c r="CE777" s="4"/>
      <c r="CF777" s="4"/>
      <c r="CG777" s="4"/>
      <c r="CH777" s="4"/>
    </row>
    <row r="778" ht="14.25" customHeight="1" spans="1:8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19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194"/>
      <c r="AB778" s="4"/>
      <c r="AC778" s="4"/>
      <c r="AD778" s="4"/>
      <c r="AE778" s="4"/>
      <c r="AF778" s="4"/>
      <c r="AG778" s="4"/>
      <c r="AH778" s="19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19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19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194"/>
      <c r="CC778" s="4"/>
      <c r="CD778" s="4"/>
      <c r="CE778" s="4"/>
      <c r="CF778" s="4"/>
      <c r="CG778" s="4"/>
      <c r="CH778" s="4"/>
    </row>
    <row r="779" ht="14.25" customHeight="1" spans="1:8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19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194"/>
      <c r="AB779" s="4"/>
      <c r="AC779" s="4"/>
      <c r="AD779" s="4"/>
      <c r="AE779" s="4"/>
      <c r="AF779" s="4"/>
      <c r="AG779" s="4"/>
      <c r="AH779" s="19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19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19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194"/>
      <c r="CC779" s="4"/>
      <c r="CD779" s="4"/>
      <c r="CE779" s="4"/>
      <c r="CF779" s="4"/>
      <c r="CG779" s="4"/>
      <c r="CH779" s="4"/>
    </row>
    <row r="780" ht="14.25" customHeight="1" spans="1:8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19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194"/>
      <c r="AB780" s="4"/>
      <c r="AC780" s="4"/>
      <c r="AD780" s="4"/>
      <c r="AE780" s="4"/>
      <c r="AF780" s="4"/>
      <c r="AG780" s="4"/>
      <c r="AH780" s="19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19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19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194"/>
      <c r="CC780" s="4"/>
      <c r="CD780" s="4"/>
      <c r="CE780" s="4"/>
      <c r="CF780" s="4"/>
      <c r="CG780" s="4"/>
      <c r="CH780" s="4"/>
    </row>
    <row r="781" ht="14.25" customHeight="1" spans="1:8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19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194"/>
      <c r="AB781" s="4"/>
      <c r="AC781" s="4"/>
      <c r="AD781" s="4"/>
      <c r="AE781" s="4"/>
      <c r="AF781" s="4"/>
      <c r="AG781" s="4"/>
      <c r="AH781" s="19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19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19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194"/>
      <c r="CC781" s="4"/>
      <c r="CD781" s="4"/>
      <c r="CE781" s="4"/>
      <c r="CF781" s="4"/>
      <c r="CG781" s="4"/>
      <c r="CH781" s="4"/>
    </row>
    <row r="782" ht="14.25" customHeight="1" spans="1:8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19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194"/>
      <c r="AB782" s="4"/>
      <c r="AC782" s="4"/>
      <c r="AD782" s="4"/>
      <c r="AE782" s="4"/>
      <c r="AF782" s="4"/>
      <c r="AG782" s="4"/>
      <c r="AH782" s="19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19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19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194"/>
      <c r="CC782" s="4"/>
      <c r="CD782" s="4"/>
      <c r="CE782" s="4"/>
      <c r="CF782" s="4"/>
      <c r="CG782" s="4"/>
      <c r="CH782" s="4"/>
    </row>
    <row r="783" ht="14.25" customHeight="1" spans="1:8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19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194"/>
      <c r="AB783" s="4"/>
      <c r="AC783" s="4"/>
      <c r="AD783" s="4"/>
      <c r="AE783" s="4"/>
      <c r="AF783" s="4"/>
      <c r="AG783" s="4"/>
      <c r="AH783" s="19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19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19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194"/>
      <c r="CC783" s="4"/>
      <c r="CD783" s="4"/>
      <c r="CE783" s="4"/>
      <c r="CF783" s="4"/>
      <c r="CG783" s="4"/>
      <c r="CH783" s="4"/>
    </row>
    <row r="784" ht="14.25" customHeight="1" spans="1:8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19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194"/>
      <c r="AB784" s="4"/>
      <c r="AC784" s="4"/>
      <c r="AD784" s="4"/>
      <c r="AE784" s="4"/>
      <c r="AF784" s="4"/>
      <c r="AG784" s="4"/>
      <c r="AH784" s="19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19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19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194"/>
      <c r="CC784" s="4"/>
      <c r="CD784" s="4"/>
      <c r="CE784" s="4"/>
      <c r="CF784" s="4"/>
      <c r="CG784" s="4"/>
      <c r="CH784" s="4"/>
    </row>
    <row r="785" ht="14.25" customHeight="1" spans="1:8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19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194"/>
      <c r="AB785" s="4"/>
      <c r="AC785" s="4"/>
      <c r="AD785" s="4"/>
      <c r="AE785" s="4"/>
      <c r="AF785" s="4"/>
      <c r="AG785" s="4"/>
      <c r="AH785" s="19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19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19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194"/>
      <c r="CC785" s="4"/>
      <c r="CD785" s="4"/>
      <c r="CE785" s="4"/>
      <c r="CF785" s="4"/>
      <c r="CG785" s="4"/>
      <c r="CH785" s="4"/>
    </row>
    <row r="786" ht="14.25" customHeight="1" spans="1:8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19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194"/>
      <c r="AB786" s="4"/>
      <c r="AC786" s="4"/>
      <c r="AD786" s="4"/>
      <c r="AE786" s="4"/>
      <c r="AF786" s="4"/>
      <c r="AG786" s="4"/>
      <c r="AH786" s="19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19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19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194"/>
      <c r="CC786" s="4"/>
      <c r="CD786" s="4"/>
      <c r="CE786" s="4"/>
      <c r="CF786" s="4"/>
      <c r="CG786" s="4"/>
      <c r="CH786" s="4"/>
    </row>
    <row r="787" ht="14.25" customHeight="1" spans="1:8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19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194"/>
      <c r="AB787" s="4"/>
      <c r="AC787" s="4"/>
      <c r="AD787" s="4"/>
      <c r="AE787" s="4"/>
      <c r="AF787" s="4"/>
      <c r="AG787" s="4"/>
      <c r="AH787" s="19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19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19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194"/>
      <c r="CC787" s="4"/>
      <c r="CD787" s="4"/>
      <c r="CE787" s="4"/>
      <c r="CF787" s="4"/>
      <c r="CG787" s="4"/>
      <c r="CH787" s="4"/>
    </row>
    <row r="788" ht="14.25" customHeight="1" spans="1:8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19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194"/>
      <c r="AB788" s="4"/>
      <c r="AC788" s="4"/>
      <c r="AD788" s="4"/>
      <c r="AE788" s="4"/>
      <c r="AF788" s="4"/>
      <c r="AG788" s="4"/>
      <c r="AH788" s="19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19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19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194"/>
      <c r="CC788" s="4"/>
      <c r="CD788" s="4"/>
      <c r="CE788" s="4"/>
      <c r="CF788" s="4"/>
      <c r="CG788" s="4"/>
      <c r="CH788" s="4"/>
    </row>
    <row r="789" ht="14.25" customHeight="1" spans="1:8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19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194"/>
      <c r="AB789" s="4"/>
      <c r="AC789" s="4"/>
      <c r="AD789" s="4"/>
      <c r="AE789" s="4"/>
      <c r="AF789" s="4"/>
      <c r="AG789" s="4"/>
      <c r="AH789" s="19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19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19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194"/>
      <c r="CC789" s="4"/>
      <c r="CD789" s="4"/>
      <c r="CE789" s="4"/>
      <c r="CF789" s="4"/>
      <c r="CG789" s="4"/>
      <c r="CH789" s="4"/>
    </row>
    <row r="790" ht="14.25" customHeight="1" spans="1:8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19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194"/>
      <c r="AB790" s="4"/>
      <c r="AC790" s="4"/>
      <c r="AD790" s="4"/>
      <c r="AE790" s="4"/>
      <c r="AF790" s="4"/>
      <c r="AG790" s="4"/>
      <c r="AH790" s="19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19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19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194"/>
      <c r="CC790" s="4"/>
      <c r="CD790" s="4"/>
      <c r="CE790" s="4"/>
      <c r="CF790" s="4"/>
      <c r="CG790" s="4"/>
      <c r="CH790" s="4"/>
    </row>
    <row r="791" ht="14.25" customHeight="1" spans="1:8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19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194"/>
      <c r="AB791" s="4"/>
      <c r="AC791" s="4"/>
      <c r="AD791" s="4"/>
      <c r="AE791" s="4"/>
      <c r="AF791" s="4"/>
      <c r="AG791" s="4"/>
      <c r="AH791" s="19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19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19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194"/>
      <c r="CC791" s="4"/>
      <c r="CD791" s="4"/>
      <c r="CE791" s="4"/>
      <c r="CF791" s="4"/>
      <c r="CG791" s="4"/>
      <c r="CH791" s="4"/>
    </row>
    <row r="792" ht="14.25" customHeight="1" spans="1:8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19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194"/>
      <c r="AB792" s="4"/>
      <c r="AC792" s="4"/>
      <c r="AD792" s="4"/>
      <c r="AE792" s="4"/>
      <c r="AF792" s="4"/>
      <c r="AG792" s="4"/>
      <c r="AH792" s="19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19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19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194"/>
      <c r="CC792" s="4"/>
      <c r="CD792" s="4"/>
      <c r="CE792" s="4"/>
      <c r="CF792" s="4"/>
      <c r="CG792" s="4"/>
      <c r="CH792" s="4"/>
    </row>
    <row r="793" ht="14.25" customHeight="1" spans="1:8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19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194"/>
      <c r="AB793" s="4"/>
      <c r="AC793" s="4"/>
      <c r="AD793" s="4"/>
      <c r="AE793" s="4"/>
      <c r="AF793" s="4"/>
      <c r="AG793" s="4"/>
      <c r="AH793" s="19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19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19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194"/>
      <c r="CC793" s="4"/>
      <c r="CD793" s="4"/>
      <c r="CE793" s="4"/>
      <c r="CF793" s="4"/>
      <c r="CG793" s="4"/>
      <c r="CH793" s="4"/>
    </row>
    <row r="794" ht="14.25" customHeight="1" spans="1:8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19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194"/>
      <c r="AB794" s="4"/>
      <c r="AC794" s="4"/>
      <c r="AD794" s="4"/>
      <c r="AE794" s="4"/>
      <c r="AF794" s="4"/>
      <c r="AG794" s="4"/>
      <c r="AH794" s="19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19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19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194"/>
      <c r="CC794" s="4"/>
      <c r="CD794" s="4"/>
      <c r="CE794" s="4"/>
      <c r="CF794" s="4"/>
      <c r="CG794" s="4"/>
      <c r="CH794" s="4"/>
    </row>
    <row r="795" ht="14.25" customHeight="1" spans="1:8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19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194"/>
      <c r="AB795" s="4"/>
      <c r="AC795" s="4"/>
      <c r="AD795" s="4"/>
      <c r="AE795" s="4"/>
      <c r="AF795" s="4"/>
      <c r="AG795" s="4"/>
      <c r="AH795" s="19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19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19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194"/>
      <c r="CC795" s="4"/>
      <c r="CD795" s="4"/>
      <c r="CE795" s="4"/>
      <c r="CF795" s="4"/>
      <c r="CG795" s="4"/>
      <c r="CH795" s="4"/>
    </row>
    <row r="796" ht="14.25" customHeight="1" spans="1:8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19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194"/>
      <c r="AB796" s="4"/>
      <c r="AC796" s="4"/>
      <c r="AD796" s="4"/>
      <c r="AE796" s="4"/>
      <c r="AF796" s="4"/>
      <c r="AG796" s="4"/>
      <c r="AH796" s="19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19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19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194"/>
      <c r="CC796" s="4"/>
      <c r="CD796" s="4"/>
      <c r="CE796" s="4"/>
      <c r="CF796" s="4"/>
      <c r="CG796" s="4"/>
      <c r="CH796" s="4"/>
    </row>
    <row r="797" ht="14.25" customHeight="1" spans="1:8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19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194"/>
      <c r="AB797" s="4"/>
      <c r="AC797" s="4"/>
      <c r="AD797" s="4"/>
      <c r="AE797" s="4"/>
      <c r="AF797" s="4"/>
      <c r="AG797" s="4"/>
      <c r="AH797" s="19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19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19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194"/>
      <c r="CC797" s="4"/>
      <c r="CD797" s="4"/>
      <c r="CE797" s="4"/>
      <c r="CF797" s="4"/>
      <c r="CG797" s="4"/>
      <c r="CH797" s="4"/>
    </row>
    <row r="798" ht="14.25" customHeight="1" spans="1:8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19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194"/>
      <c r="AB798" s="4"/>
      <c r="AC798" s="4"/>
      <c r="AD798" s="4"/>
      <c r="AE798" s="4"/>
      <c r="AF798" s="4"/>
      <c r="AG798" s="4"/>
      <c r="AH798" s="19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19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19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194"/>
      <c r="CC798" s="4"/>
      <c r="CD798" s="4"/>
      <c r="CE798" s="4"/>
      <c r="CF798" s="4"/>
      <c r="CG798" s="4"/>
      <c r="CH798" s="4"/>
    </row>
    <row r="799" ht="14.25" customHeight="1" spans="1:8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19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194"/>
      <c r="AB799" s="4"/>
      <c r="AC799" s="4"/>
      <c r="AD799" s="4"/>
      <c r="AE799" s="4"/>
      <c r="AF799" s="4"/>
      <c r="AG799" s="4"/>
      <c r="AH799" s="19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19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19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194"/>
      <c r="CC799" s="4"/>
      <c r="CD799" s="4"/>
      <c r="CE799" s="4"/>
      <c r="CF799" s="4"/>
      <c r="CG799" s="4"/>
      <c r="CH799" s="4"/>
    </row>
    <row r="800" ht="14.25" customHeight="1" spans="1:8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19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194"/>
      <c r="AB800" s="4"/>
      <c r="AC800" s="4"/>
      <c r="AD800" s="4"/>
      <c r="AE800" s="4"/>
      <c r="AF800" s="4"/>
      <c r="AG800" s="4"/>
      <c r="AH800" s="19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19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19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194"/>
      <c r="CC800" s="4"/>
      <c r="CD800" s="4"/>
      <c r="CE800" s="4"/>
      <c r="CF800" s="4"/>
      <c r="CG800" s="4"/>
      <c r="CH800" s="4"/>
    </row>
    <row r="801" ht="14.25" customHeight="1" spans="1:8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19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194"/>
      <c r="AB801" s="4"/>
      <c r="AC801" s="4"/>
      <c r="AD801" s="4"/>
      <c r="AE801" s="4"/>
      <c r="AF801" s="4"/>
      <c r="AG801" s="4"/>
      <c r="AH801" s="19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19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19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194"/>
      <c r="CC801" s="4"/>
      <c r="CD801" s="4"/>
      <c r="CE801" s="4"/>
      <c r="CF801" s="4"/>
      <c r="CG801" s="4"/>
      <c r="CH801" s="4"/>
    </row>
    <row r="802" ht="14.25" customHeight="1" spans="1:8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19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194"/>
      <c r="AB802" s="4"/>
      <c r="AC802" s="4"/>
      <c r="AD802" s="4"/>
      <c r="AE802" s="4"/>
      <c r="AF802" s="4"/>
      <c r="AG802" s="4"/>
      <c r="AH802" s="19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19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19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194"/>
      <c r="CC802" s="4"/>
      <c r="CD802" s="4"/>
      <c r="CE802" s="4"/>
      <c r="CF802" s="4"/>
      <c r="CG802" s="4"/>
      <c r="CH802" s="4"/>
    </row>
    <row r="803" ht="14.25" customHeight="1" spans="1:8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19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194"/>
      <c r="AB803" s="4"/>
      <c r="AC803" s="4"/>
      <c r="AD803" s="4"/>
      <c r="AE803" s="4"/>
      <c r="AF803" s="4"/>
      <c r="AG803" s="4"/>
      <c r="AH803" s="19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19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19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194"/>
      <c r="CC803" s="4"/>
      <c r="CD803" s="4"/>
      <c r="CE803" s="4"/>
      <c r="CF803" s="4"/>
      <c r="CG803" s="4"/>
      <c r="CH803" s="4"/>
    </row>
    <row r="804" ht="14.25" customHeight="1" spans="1:8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19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194"/>
      <c r="AB804" s="4"/>
      <c r="AC804" s="4"/>
      <c r="AD804" s="4"/>
      <c r="AE804" s="4"/>
      <c r="AF804" s="4"/>
      <c r="AG804" s="4"/>
      <c r="AH804" s="19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19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19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194"/>
      <c r="CC804" s="4"/>
      <c r="CD804" s="4"/>
      <c r="CE804" s="4"/>
      <c r="CF804" s="4"/>
      <c r="CG804" s="4"/>
      <c r="CH804" s="4"/>
    </row>
    <row r="805" ht="14.25" customHeight="1" spans="1:8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19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194"/>
      <c r="AB805" s="4"/>
      <c r="AC805" s="4"/>
      <c r="AD805" s="4"/>
      <c r="AE805" s="4"/>
      <c r="AF805" s="4"/>
      <c r="AG805" s="4"/>
      <c r="AH805" s="19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19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19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194"/>
      <c r="CC805" s="4"/>
      <c r="CD805" s="4"/>
      <c r="CE805" s="4"/>
      <c r="CF805" s="4"/>
      <c r="CG805" s="4"/>
      <c r="CH805" s="4"/>
    </row>
    <row r="806" ht="14.25" customHeight="1" spans="1:8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19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194"/>
      <c r="AB806" s="4"/>
      <c r="AC806" s="4"/>
      <c r="AD806" s="4"/>
      <c r="AE806" s="4"/>
      <c r="AF806" s="4"/>
      <c r="AG806" s="4"/>
      <c r="AH806" s="19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19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19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194"/>
      <c r="CC806" s="4"/>
      <c r="CD806" s="4"/>
      <c r="CE806" s="4"/>
      <c r="CF806" s="4"/>
      <c r="CG806" s="4"/>
      <c r="CH806" s="4"/>
    </row>
    <row r="807" ht="14.25" customHeight="1" spans="1:8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19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194"/>
      <c r="AB807" s="4"/>
      <c r="AC807" s="4"/>
      <c r="AD807" s="4"/>
      <c r="AE807" s="4"/>
      <c r="AF807" s="4"/>
      <c r="AG807" s="4"/>
      <c r="AH807" s="19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19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19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194"/>
      <c r="CC807" s="4"/>
      <c r="CD807" s="4"/>
      <c r="CE807" s="4"/>
      <c r="CF807" s="4"/>
      <c r="CG807" s="4"/>
      <c r="CH807" s="4"/>
    </row>
    <row r="808" ht="14.25" customHeight="1" spans="1:8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19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194"/>
      <c r="AB808" s="4"/>
      <c r="AC808" s="4"/>
      <c r="AD808" s="4"/>
      <c r="AE808" s="4"/>
      <c r="AF808" s="4"/>
      <c r="AG808" s="4"/>
      <c r="AH808" s="19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19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19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194"/>
      <c r="CC808" s="4"/>
      <c r="CD808" s="4"/>
      <c r="CE808" s="4"/>
      <c r="CF808" s="4"/>
      <c r="CG808" s="4"/>
      <c r="CH808" s="4"/>
    </row>
    <row r="809" ht="14.25" customHeight="1" spans="1:8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19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194"/>
      <c r="AB809" s="4"/>
      <c r="AC809" s="4"/>
      <c r="AD809" s="4"/>
      <c r="AE809" s="4"/>
      <c r="AF809" s="4"/>
      <c r="AG809" s="4"/>
      <c r="AH809" s="19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19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19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194"/>
      <c r="CC809" s="4"/>
      <c r="CD809" s="4"/>
      <c r="CE809" s="4"/>
      <c r="CF809" s="4"/>
      <c r="CG809" s="4"/>
      <c r="CH809" s="4"/>
    </row>
    <row r="810" ht="14.25" customHeight="1" spans="1:8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19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194"/>
      <c r="AB810" s="4"/>
      <c r="AC810" s="4"/>
      <c r="AD810" s="4"/>
      <c r="AE810" s="4"/>
      <c r="AF810" s="4"/>
      <c r="AG810" s="4"/>
      <c r="AH810" s="19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19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19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194"/>
      <c r="CC810" s="4"/>
      <c r="CD810" s="4"/>
      <c r="CE810" s="4"/>
      <c r="CF810" s="4"/>
      <c r="CG810" s="4"/>
      <c r="CH810" s="4"/>
    </row>
    <row r="811" ht="14.25" customHeight="1" spans="1:8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19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194"/>
      <c r="AB811" s="4"/>
      <c r="AC811" s="4"/>
      <c r="AD811" s="4"/>
      <c r="AE811" s="4"/>
      <c r="AF811" s="4"/>
      <c r="AG811" s="4"/>
      <c r="AH811" s="19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19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19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194"/>
      <c r="CC811" s="4"/>
      <c r="CD811" s="4"/>
      <c r="CE811" s="4"/>
      <c r="CF811" s="4"/>
      <c r="CG811" s="4"/>
      <c r="CH811" s="4"/>
    </row>
    <row r="812" ht="14.25" customHeight="1" spans="1:8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19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194"/>
      <c r="AB812" s="4"/>
      <c r="AC812" s="4"/>
      <c r="AD812" s="4"/>
      <c r="AE812" s="4"/>
      <c r="AF812" s="4"/>
      <c r="AG812" s="4"/>
      <c r="AH812" s="19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19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19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194"/>
      <c r="CC812" s="4"/>
      <c r="CD812" s="4"/>
      <c r="CE812" s="4"/>
      <c r="CF812" s="4"/>
      <c r="CG812" s="4"/>
      <c r="CH812" s="4"/>
    </row>
    <row r="813" ht="14.25" customHeight="1" spans="1:8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19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194"/>
      <c r="AB813" s="4"/>
      <c r="AC813" s="4"/>
      <c r="AD813" s="4"/>
      <c r="AE813" s="4"/>
      <c r="AF813" s="4"/>
      <c r="AG813" s="4"/>
      <c r="AH813" s="19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19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19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194"/>
      <c r="CC813" s="4"/>
      <c r="CD813" s="4"/>
      <c r="CE813" s="4"/>
      <c r="CF813" s="4"/>
      <c r="CG813" s="4"/>
      <c r="CH813" s="4"/>
    </row>
    <row r="814" ht="14.25" customHeight="1" spans="1:8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19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194"/>
      <c r="AB814" s="4"/>
      <c r="AC814" s="4"/>
      <c r="AD814" s="4"/>
      <c r="AE814" s="4"/>
      <c r="AF814" s="4"/>
      <c r="AG814" s="4"/>
      <c r="AH814" s="19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19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19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194"/>
      <c r="CC814" s="4"/>
      <c r="CD814" s="4"/>
      <c r="CE814" s="4"/>
      <c r="CF814" s="4"/>
      <c r="CG814" s="4"/>
      <c r="CH814" s="4"/>
    </row>
    <row r="815" ht="14.25" customHeight="1" spans="1:8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19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194"/>
      <c r="AB815" s="4"/>
      <c r="AC815" s="4"/>
      <c r="AD815" s="4"/>
      <c r="AE815" s="4"/>
      <c r="AF815" s="4"/>
      <c r="AG815" s="4"/>
      <c r="AH815" s="19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19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19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194"/>
      <c r="CC815" s="4"/>
      <c r="CD815" s="4"/>
      <c r="CE815" s="4"/>
      <c r="CF815" s="4"/>
      <c r="CG815" s="4"/>
      <c r="CH815" s="4"/>
    </row>
    <row r="816" ht="14.25" customHeight="1" spans="1:8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19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194"/>
      <c r="AB816" s="4"/>
      <c r="AC816" s="4"/>
      <c r="AD816" s="4"/>
      <c r="AE816" s="4"/>
      <c r="AF816" s="4"/>
      <c r="AG816" s="4"/>
      <c r="AH816" s="19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19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19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194"/>
      <c r="CC816" s="4"/>
      <c r="CD816" s="4"/>
      <c r="CE816" s="4"/>
      <c r="CF816" s="4"/>
      <c r="CG816" s="4"/>
      <c r="CH816" s="4"/>
    </row>
    <row r="817" ht="14.25" customHeight="1" spans="1:8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19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194"/>
      <c r="AB817" s="4"/>
      <c r="AC817" s="4"/>
      <c r="AD817" s="4"/>
      <c r="AE817" s="4"/>
      <c r="AF817" s="4"/>
      <c r="AG817" s="4"/>
      <c r="AH817" s="19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19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19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194"/>
      <c r="CC817" s="4"/>
      <c r="CD817" s="4"/>
      <c r="CE817" s="4"/>
      <c r="CF817" s="4"/>
      <c r="CG817" s="4"/>
      <c r="CH817" s="4"/>
    </row>
    <row r="818" ht="14.25" customHeight="1" spans="1:8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19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194"/>
      <c r="AB818" s="4"/>
      <c r="AC818" s="4"/>
      <c r="AD818" s="4"/>
      <c r="AE818" s="4"/>
      <c r="AF818" s="4"/>
      <c r="AG818" s="4"/>
      <c r="AH818" s="19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19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19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194"/>
      <c r="CC818" s="4"/>
      <c r="CD818" s="4"/>
      <c r="CE818" s="4"/>
      <c r="CF818" s="4"/>
      <c r="CG818" s="4"/>
      <c r="CH818" s="4"/>
    </row>
    <row r="819" ht="14.25" customHeight="1" spans="1:8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19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194"/>
      <c r="AB819" s="4"/>
      <c r="AC819" s="4"/>
      <c r="AD819" s="4"/>
      <c r="AE819" s="4"/>
      <c r="AF819" s="4"/>
      <c r="AG819" s="4"/>
      <c r="AH819" s="19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19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19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194"/>
      <c r="CC819" s="4"/>
      <c r="CD819" s="4"/>
      <c r="CE819" s="4"/>
      <c r="CF819" s="4"/>
      <c r="CG819" s="4"/>
      <c r="CH819" s="4"/>
    </row>
    <row r="820" ht="14.25" customHeight="1" spans="1:8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19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194"/>
      <c r="AB820" s="4"/>
      <c r="AC820" s="4"/>
      <c r="AD820" s="4"/>
      <c r="AE820" s="4"/>
      <c r="AF820" s="4"/>
      <c r="AG820" s="4"/>
      <c r="AH820" s="19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19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19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194"/>
      <c r="CC820" s="4"/>
      <c r="CD820" s="4"/>
      <c r="CE820" s="4"/>
      <c r="CF820" s="4"/>
      <c r="CG820" s="4"/>
      <c r="CH820" s="4"/>
    </row>
    <row r="821" ht="14.25" customHeight="1" spans="1:8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19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194"/>
      <c r="AB821" s="4"/>
      <c r="AC821" s="4"/>
      <c r="AD821" s="4"/>
      <c r="AE821" s="4"/>
      <c r="AF821" s="4"/>
      <c r="AG821" s="4"/>
      <c r="AH821" s="19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19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19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194"/>
      <c r="CC821" s="4"/>
      <c r="CD821" s="4"/>
      <c r="CE821" s="4"/>
      <c r="CF821" s="4"/>
      <c r="CG821" s="4"/>
      <c r="CH821" s="4"/>
    </row>
    <row r="822" ht="14.25" customHeight="1" spans="1:8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19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194"/>
      <c r="AB822" s="4"/>
      <c r="AC822" s="4"/>
      <c r="AD822" s="4"/>
      <c r="AE822" s="4"/>
      <c r="AF822" s="4"/>
      <c r="AG822" s="4"/>
      <c r="AH822" s="19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19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19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194"/>
      <c r="CC822" s="4"/>
      <c r="CD822" s="4"/>
      <c r="CE822" s="4"/>
      <c r="CF822" s="4"/>
      <c r="CG822" s="4"/>
      <c r="CH822" s="4"/>
    </row>
    <row r="823" ht="14.25" customHeight="1" spans="1:8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19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194"/>
      <c r="AB823" s="4"/>
      <c r="AC823" s="4"/>
      <c r="AD823" s="4"/>
      <c r="AE823" s="4"/>
      <c r="AF823" s="4"/>
      <c r="AG823" s="4"/>
      <c r="AH823" s="19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19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19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194"/>
      <c r="CC823" s="4"/>
      <c r="CD823" s="4"/>
      <c r="CE823" s="4"/>
      <c r="CF823" s="4"/>
      <c r="CG823" s="4"/>
      <c r="CH823" s="4"/>
    </row>
    <row r="824" ht="14.25" customHeight="1" spans="1:8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19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194"/>
      <c r="AB824" s="4"/>
      <c r="AC824" s="4"/>
      <c r="AD824" s="4"/>
      <c r="AE824" s="4"/>
      <c r="AF824" s="4"/>
      <c r="AG824" s="4"/>
      <c r="AH824" s="19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19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19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194"/>
      <c r="CC824" s="4"/>
      <c r="CD824" s="4"/>
      <c r="CE824" s="4"/>
      <c r="CF824" s="4"/>
      <c r="CG824" s="4"/>
      <c r="CH824" s="4"/>
    </row>
    <row r="825" ht="14.25" customHeight="1" spans="1:8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19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194"/>
      <c r="AB825" s="4"/>
      <c r="AC825" s="4"/>
      <c r="AD825" s="4"/>
      <c r="AE825" s="4"/>
      <c r="AF825" s="4"/>
      <c r="AG825" s="4"/>
      <c r="AH825" s="19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19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19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194"/>
      <c r="CC825" s="4"/>
      <c r="CD825" s="4"/>
      <c r="CE825" s="4"/>
      <c r="CF825" s="4"/>
      <c r="CG825" s="4"/>
      <c r="CH825" s="4"/>
    </row>
    <row r="826" ht="14.25" customHeight="1" spans="1:8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19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194"/>
      <c r="AB826" s="4"/>
      <c r="AC826" s="4"/>
      <c r="AD826" s="4"/>
      <c r="AE826" s="4"/>
      <c r="AF826" s="4"/>
      <c r="AG826" s="4"/>
      <c r="AH826" s="19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19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19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194"/>
      <c r="CC826" s="4"/>
      <c r="CD826" s="4"/>
      <c r="CE826" s="4"/>
      <c r="CF826" s="4"/>
      <c r="CG826" s="4"/>
      <c r="CH826" s="4"/>
    </row>
    <row r="827" ht="14.25" customHeight="1" spans="1:8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19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194"/>
      <c r="AB827" s="4"/>
      <c r="AC827" s="4"/>
      <c r="AD827" s="4"/>
      <c r="AE827" s="4"/>
      <c r="AF827" s="4"/>
      <c r="AG827" s="4"/>
      <c r="AH827" s="19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19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19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194"/>
      <c r="CC827" s="4"/>
      <c r="CD827" s="4"/>
      <c r="CE827" s="4"/>
      <c r="CF827" s="4"/>
      <c r="CG827" s="4"/>
      <c r="CH827" s="4"/>
    </row>
    <row r="828" ht="14.25" customHeight="1" spans="1:8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19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194"/>
      <c r="AB828" s="4"/>
      <c r="AC828" s="4"/>
      <c r="AD828" s="4"/>
      <c r="AE828" s="4"/>
      <c r="AF828" s="4"/>
      <c r="AG828" s="4"/>
      <c r="AH828" s="19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19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19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194"/>
      <c r="CC828" s="4"/>
      <c r="CD828" s="4"/>
      <c r="CE828" s="4"/>
      <c r="CF828" s="4"/>
      <c r="CG828" s="4"/>
      <c r="CH828" s="4"/>
    </row>
    <row r="829" ht="14.25" customHeight="1" spans="1:8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19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194"/>
      <c r="AB829" s="4"/>
      <c r="AC829" s="4"/>
      <c r="AD829" s="4"/>
      <c r="AE829" s="4"/>
      <c r="AF829" s="4"/>
      <c r="AG829" s="4"/>
      <c r="AH829" s="19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19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19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194"/>
      <c r="CC829" s="4"/>
      <c r="CD829" s="4"/>
      <c r="CE829" s="4"/>
      <c r="CF829" s="4"/>
      <c r="CG829" s="4"/>
      <c r="CH829" s="4"/>
    </row>
    <row r="830" ht="14.25" customHeight="1" spans="1:8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19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194"/>
      <c r="AB830" s="4"/>
      <c r="AC830" s="4"/>
      <c r="AD830" s="4"/>
      <c r="AE830" s="4"/>
      <c r="AF830" s="4"/>
      <c r="AG830" s="4"/>
      <c r="AH830" s="19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19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19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194"/>
      <c r="CC830" s="4"/>
      <c r="CD830" s="4"/>
      <c r="CE830" s="4"/>
      <c r="CF830" s="4"/>
      <c r="CG830" s="4"/>
      <c r="CH830" s="4"/>
    </row>
    <row r="831" ht="14.25" customHeight="1" spans="1:8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19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194"/>
      <c r="AB831" s="4"/>
      <c r="AC831" s="4"/>
      <c r="AD831" s="4"/>
      <c r="AE831" s="4"/>
      <c r="AF831" s="4"/>
      <c r="AG831" s="4"/>
      <c r="AH831" s="19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19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19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194"/>
      <c r="CC831" s="4"/>
      <c r="CD831" s="4"/>
      <c r="CE831" s="4"/>
      <c r="CF831" s="4"/>
      <c r="CG831" s="4"/>
      <c r="CH831" s="4"/>
    </row>
    <row r="832" ht="14.25" customHeight="1" spans="1:8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19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194"/>
      <c r="AB832" s="4"/>
      <c r="AC832" s="4"/>
      <c r="AD832" s="4"/>
      <c r="AE832" s="4"/>
      <c r="AF832" s="4"/>
      <c r="AG832" s="4"/>
      <c r="AH832" s="19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19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19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194"/>
      <c r="CC832" s="4"/>
      <c r="CD832" s="4"/>
      <c r="CE832" s="4"/>
      <c r="CF832" s="4"/>
      <c r="CG832" s="4"/>
      <c r="CH832" s="4"/>
    </row>
    <row r="833" ht="14.25" customHeight="1" spans="1:8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19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194"/>
      <c r="AB833" s="4"/>
      <c r="AC833" s="4"/>
      <c r="AD833" s="4"/>
      <c r="AE833" s="4"/>
      <c r="AF833" s="4"/>
      <c r="AG833" s="4"/>
      <c r="AH833" s="19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19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19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194"/>
      <c r="CC833" s="4"/>
      <c r="CD833" s="4"/>
      <c r="CE833" s="4"/>
      <c r="CF833" s="4"/>
      <c r="CG833" s="4"/>
      <c r="CH833" s="4"/>
    </row>
    <row r="834" ht="14.25" customHeight="1" spans="1:8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19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194"/>
      <c r="AB834" s="4"/>
      <c r="AC834" s="4"/>
      <c r="AD834" s="4"/>
      <c r="AE834" s="4"/>
      <c r="AF834" s="4"/>
      <c r="AG834" s="4"/>
      <c r="AH834" s="19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19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19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194"/>
      <c r="CC834" s="4"/>
      <c r="CD834" s="4"/>
      <c r="CE834" s="4"/>
      <c r="CF834" s="4"/>
      <c r="CG834" s="4"/>
      <c r="CH834" s="4"/>
    </row>
    <row r="835" ht="14.25" customHeight="1" spans="1:8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19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194"/>
      <c r="AB835" s="4"/>
      <c r="AC835" s="4"/>
      <c r="AD835" s="4"/>
      <c r="AE835" s="4"/>
      <c r="AF835" s="4"/>
      <c r="AG835" s="4"/>
      <c r="AH835" s="19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19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19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194"/>
      <c r="CC835" s="4"/>
      <c r="CD835" s="4"/>
      <c r="CE835" s="4"/>
      <c r="CF835" s="4"/>
      <c r="CG835" s="4"/>
      <c r="CH835" s="4"/>
    </row>
    <row r="836" ht="14.25" customHeight="1" spans="1:8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19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194"/>
      <c r="AB836" s="4"/>
      <c r="AC836" s="4"/>
      <c r="AD836" s="4"/>
      <c r="AE836" s="4"/>
      <c r="AF836" s="4"/>
      <c r="AG836" s="4"/>
      <c r="AH836" s="19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19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19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194"/>
      <c r="CC836" s="4"/>
      <c r="CD836" s="4"/>
      <c r="CE836" s="4"/>
      <c r="CF836" s="4"/>
      <c r="CG836" s="4"/>
      <c r="CH836" s="4"/>
    </row>
    <row r="837" ht="14.25" customHeight="1" spans="1:8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19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194"/>
      <c r="AB837" s="4"/>
      <c r="AC837" s="4"/>
      <c r="AD837" s="4"/>
      <c r="AE837" s="4"/>
      <c r="AF837" s="4"/>
      <c r="AG837" s="4"/>
      <c r="AH837" s="19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19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19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194"/>
      <c r="CC837" s="4"/>
      <c r="CD837" s="4"/>
      <c r="CE837" s="4"/>
      <c r="CF837" s="4"/>
      <c r="CG837" s="4"/>
      <c r="CH837" s="4"/>
    </row>
    <row r="838" ht="14.25" customHeight="1" spans="1:8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19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194"/>
      <c r="AB838" s="4"/>
      <c r="AC838" s="4"/>
      <c r="AD838" s="4"/>
      <c r="AE838" s="4"/>
      <c r="AF838" s="4"/>
      <c r="AG838" s="4"/>
      <c r="AH838" s="19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19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19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194"/>
      <c r="CC838" s="4"/>
      <c r="CD838" s="4"/>
      <c r="CE838" s="4"/>
      <c r="CF838" s="4"/>
      <c r="CG838" s="4"/>
      <c r="CH838" s="4"/>
    </row>
    <row r="839" ht="14.25" customHeight="1" spans="1:8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19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194"/>
      <c r="AB839" s="4"/>
      <c r="AC839" s="4"/>
      <c r="AD839" s="4"/>
      <c r="AE839" s="4"/>
      <c r="AF839" s="4"/>
      <c r="AG839" s="4"/>
      <c r="AH839" s="19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19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19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194"/>
      <c r="CC839" s="4"/>
      <c r="CD839" s="4"/>
      <c r="CE839" s="4"/>
      <c r="CF839" s="4"/>
      <c r="CG839" s="4"/>
      <c r="CH839" s="4"/>
    </row>
    <row r="840" ht="14.25" customHeight="1" spans="1:8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19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194"/>
      <c r="AB840" s="4"/>
      <c r="AC840" s="4"/>
      <c r="AD840" s="4"/>
      <c r="AE840" s="4"/>
      <c r="AF840" s="4"/>
      <c r="AG840" s="4"/>
      <c r="AH840" s="19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19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19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194"/>
      <c r="CC840" s="4"/>
      <c r="CD840" s="4"/>
      <c r="CE840" s="4"/>
      <c r="CF840" s="4"/>
      <c r="CG840" s="4"/>
      <c r="CH840" s="4"/>
    </row>
    <row r="841" ht="14.25" customHeight="1" spans="1:8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19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194"/>
      <c r="AB841" s="4"/>
      <c r="AC841" s="4"/>
      <c r="AD841" s="4"/>
      <c r="AE841" s="4"/>
      <c r="AF841" s="4"/>
      <c r="AG841" s="4"/>
      <c r="AH841" s="19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19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19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194"/>
      <c r="CC841" s="4"/>
      <c r="CD841" s="4"/>
      <c r="CE841" s="4"/>
      <c r="CF841" s="4"/>
      <c r="CG841" s="4"/>
      <c r="CH841" s="4"/>
    </row>
    <row r="842" ht="14.25" customHeight="1" spans="1:8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19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194"/>
      <c r="AB842" s="4"/>
      <c r="AC842" s="4"/>
      <c r="AD842" s="4"/>
      <c r="AE842" s="4"/>
      <c r="AF842" s="4"/>
      <c r="AG842" s="4"/>
      <c r="AH842" s="19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19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19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194"/>
      <c r="CC842" s="4"/>
      <c r="CD842" s="4"/>
      <c r="CE842" s="4"/>
      <c r="CF842" s="4"/>
      <c r="CG842" s="4"/>
      <c r="CH842" s="4"/>
    </row>
    <row r="843" ht="14.25" customHeight="1" spans="1:8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19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194"/>
      <c r="AB843" s="4"/>
      <c r="AC843" s="4"/>
      <c r="AD843" s="4"/>
      <c r="AE843" s="4"/>
      <c r="AF843" s="4"/>
      <c r="AG843" s="4"/>
      <c r="AH843" s="19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19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19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194"/>
      <c r="CC843" s="4"/>
      <c r="CD843" s="4"/>
      <c r="CE843" s="4"/>
      <c r="CF843" s="4"/>
      <c r="CG843" s="4"/>
      <c r="CH843" s="4"/>
    </row>
    <row r="844" ht="14.25" customHeight="1" spans="1:8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19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194"/>
      <c r="AB844" s="4"/>
      <c r="AC844" s="4"/>
      <c r="AD844" s="4"/>
      <c r="AE844" s="4"/>
      <c r="AF844" s="4"/>
      <c r="AG844" s="4"/>
      <c r="AH844" s="19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19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19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194"/>
      <c r="CC844" s="4"/>
      <c r="CD844" s="4"/>
      <c r="CE844" s="4"/>
      <c r="CF844" s="4"/>
      <c r="CG844" s="4"/>
      <c r="CH844" s="4"/>
    </row>
    <row r="845" ht="14.25" customHeight="1" spans="1:8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19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194"/>
      <c r="AB845" s="4"/>
      <c r="AC845" s="4"/>
      <c r="AD845" s="4"/>
      <c r="AE845" s="4"/>
      <c r="AF845" s="4"/>
      <c r="AG845" s="4"/>
      <c r="AH845" s="19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19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19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194"/>
      <c r="CC845" s="4"/>
      <c r="CD845" s="4"/>
      <c r="CE845" s="4"/>
      <c r="CF845" s="4"/>
      <c r="CG845" s="4"/>
      <c r="CH845" s="4"/>
    </row>
    <row r="846" ht="14.25" customHeight="1" spans="1:8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19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194"/>
      <c r="AB846" s="4"/>
      <c r="AC846" s="4"/>
      <c r="AD846" s="4"/>
      <c r="AE846" s="4"/>
      <c r="AF846" s="4"/>
      <c r="AG846" s="4"/>
      <c r="AH846" s="19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19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19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194"/>
      <c r="CC846" s="4"/>
      <c r="CD846" s="4"/>
      <c r="CE846" s="4"/>
      <c r="CF846" s="4"/>
      <c r="CG846" s="4"/>
      <c r="CH846" s="4"/>
    </row>
    <row r="847" ht="14.25" customHeight="1" spans="1:8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19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194"/>
      <c r="AB847" s="4"/>
      <c r="AC847" s="4"/>
      <c r="AD847" s="4"/>
      <c r="AE847" s="4"/>
      <c r="AF847" s="4"/>
      <c r="AG847" s="4"/>
      <c r="AH847" s="19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19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19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194"/>
      <c r="CC847" s="4"/>
      <c r="CD847" s="4"/>
      <c r="CE847" s="4"/>
      <c r="CF847" s="4"/>
      <c r="CG847" s="4"/>
      <c r="CH847" s="4"/>
    </row>
    <row r="848" ht="14.25" customHeight="1" spans="1:8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19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194"/>
      <c r="AB848" s="4"/>
      <c r="AC848" s="4"/>
      <c r="AD848" s="4"/>
      <c r="AE848" s="4"/>
      <c r="AF848" s="4"/>
      <c r="AG848" s="4"/>
      <c r="AH848" s="19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19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19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194"/>
      <c r="CC848" s="4"/>
      <c r="CD848" s="4"/>
      <c r="CE848" s="4"/>
      <c r="CF848" s="4"/>
      <c r="CG848" s="4"/>
      <c r="CH848" s="4"/>
    </row>
    <row r="849" ht="14.25" customHeight="1" spans="1:8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19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194"/>
      <c r="AB849" s="4"/>
      <c r="AC849" s="4"/>
      <c r="AD849" s="4"/>
      <c r="AE849" s="4"/>
      <c r="AF849" s="4"/>
      <c r="AG849" s="4"/>
      <c r="AH849" s="19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19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19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194"/>
      <c r="CC849" s="4"/>
      <c r="CD849" s="4"/>
      <c r="CE849" s="4"/>
      <c r="CF849" s="4"/>
      <c r="CG849" s="4"/>
      <c r="CH849" s="4"/>
    </row>
    <row r="850" ht="14.25" customHeight="1" spans="1:8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19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194"/>
      <c r="AB850" s="4"/>
      <c r="AC850" s="4"/>
      <c r="AD850" s="4"/>
      <c r="AE850" s="4"/>
      <c r="AF850" s="4"/>
      <c r="AG850" s="4"/>
      <c r="AH850" s="19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19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19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194"/>
      <c r="CC850" s="4"/>
      <c r="CD850" s="4"/>
      <c r="CE850" s="4"/>
      <c r="CF850" s="4"/>
      <c r="CG850" s="4"/>
      <c r="CH850" s="4"/>
    </row>
    <row r="851" ht="14.25" customHeight="1" spans="1:8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19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194"/>
      <c r="AB851" s="4"/>
      <c r="AC851" s="4"/>
      <c r="AD851" s="4"/>
      <c r="AE851" s="4"/>
      <c r="AF851" s="4"/>
      <c r="AG851" s="4"/>
      <c r="AH851" s="19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19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19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194"/>
      <c r="CC851" s="4"/>
      <c r="CD851" s="4"/>
      <c r="CE851" s="4"/>
      <c r="CF851" s="4"/>
      <c r="CG851" s="4"/>
      <c r="CH851" s="4"/>
    </row>
    <row r="852" ht="14.25" customHeight="1" spans="1:8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19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194"/>
      <c r="AB852" s="4"/>
      <c r="AC852" s="4"/>
      <c r="AD852" s="4"/>
      <c r="AE852" s="4"/>
      <c r="AF852" s="4"/>
      <c r="AG852" s="4"/>
      <c r="AH852" s="19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19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19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194"/>
      <c r="CC852" s="4"/>
      <c r="CD852" s="4"/>
      <c r="CE852" s="4"/>
      <c r="CF852" s="4"/>
      <c r="CG852" s="4"/>
      <c r="CH852" s="4"/>
    </row>
    <row r="853" ht="14.25" customHeight="1" spans="1:8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19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194"/>
      <c r="AB853" s="4"/>
      <c r="AC853" s="4"/>
      <c r="AD853" s="4"/>
      <c r="AE853" s="4"/>
      <c r="AF853" s="4"/>
      <c r="AG853" s="4"/>
      <c r="AH853" s="19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19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19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194"/>
      <c r="CC853" s="4"/>
      <c r="CD853" s="4"/>
      <c r="CE853" s="4"/>
      <c r="CF853" s="4"/>
      <c r="CG853" s="4"/>
      <c r="CH853" s="4"/>
    </row>
    <row r="854" ht="14.25" customHeight="1" spans="1:8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19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194"/>
      <c r="AB854" s="4"/>
      <c r="AC854" s="4"/>
      <c r="AD854" s="4"/>
      <c r="AE854" s="4"/>
      <c r="AF854" s="4"/>
      <c r="AG854" s="4"/>
      <c r="AH854" s="19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19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19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194"/>
      <c r="CC854" s="4"/>
      <c r="CD854" s="4"/>
      <c r="CE854" s="4"/>
      <c r="CF854" s="4"/>
      <c r="CG854" s="4"/>
      <c r="CH854" s="4"/>
    </row>
    <row r="855" ht="14.25" customHeight="1" spans="1:8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19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194"/>
      <c r="AB855" s="4"/>
      <c r="AC855" s="4"/>
      <c r="AD855" s="4"/>
      <c r="AE855" s="4"/>
      <c r="AF855" s="4"/>
      <c r="AG855" s="4"/>
      <c r="AH855" s="19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19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19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194"/>
      <c r="CC855" s="4"/>
      <c r="CD855" s="4"/>
      <c r="CE855" s="4"/>
      <c r="CF855" s="4"/>
      <c r="CG855" s="4"/>
      <c r="CH855" s="4"/>
    </row>
    <row r="856" ht="14.25" customHeight="1" spans="1:8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19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194"/>
      <c r="AB856" s="4"/>
      <c r="AC856" s="4"/>
      <c r="AD856" s="4"/>
      <c r="AE856" s="4"/>
      <c r="AF856" s="4"/>
      <c r="AG856" s="4"/>
      <c r="AH856" s="19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19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19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194"/>
      <c r="CC856" s="4"/>
      <c r="CD856" s="4"/>
      <c r="CE856" s="4"/>
      <c r="CF856" s="4"/>
      <c r="CG856" s="4"/>
      <c r="CH856" s="4"/>
    </row>
    <row r="857" ht="14.25" customHeight="1" spans="1:8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19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194"/>
      <c r="AB857" s="4"/>
      <c r="AC857" s="4"/>
      <c r="AD857" s="4"/>
      <c r="AE857" s="4"/>
      <c r="AF857" s="4"/>
      <c r="AG857" s="4"/>
      <c r="AH857" s="19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19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19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194"/>
      <c r="CC857" s="4"/>
      <c r="CD857" s="4"/>
      <c r="CE857" s="4"/>
      <c r="CF857" s="4"/>
      <c r="CG857" s="4"/>
      <c r="CH857" s="4"/>
    </row>
    <row r="858" ht="14.25" customHeight="1" spans="1:8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19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194"/>
      <c r="AB858" s="4"/>
      <c r="AC858" s="4"/>
      <c r="AD858" s="4"/>
      <c r="AE858" s="4"/>
      <c r="AF858" s="4"/>
      <c r="AG858" s="4"/>
      <c r="AH858" s="19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19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19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194"/>
      <c r="CC858" s="4"/>
      <c r="CD858" s="4"/>
      <c r="CE858" s="4"/>
      <c r="CF858" s="4"/>
      <c r="CG858" s="4"/>
      <c r="CH858" s="4"/>
    </row>
    <row r="859" ht="14.25" customHeight="1" spans="1:8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19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194"/>
      <c r="AB859" s="4"/>
      <c r="AC859" s="4"/>
      <c r="AD859" s="4"/>
      <c r="AE859" s="4"/>
      <c r="AF859" s="4"/>
      <c r="AG859" s="4"/>
      <c r="AH859" s="19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19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19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194"/>
      <c r="CC859" s="4"/>
      <c r="CD859" s="4"/>
      <c r="CE859" s="4"/>
      <c r="CF859" s="4"/>
      <c r="CG859" s="4"/>
      <c r="CH859" s="4"/>
    </row>
    <row r="860" ht="14.25" customHeight="1" spans="1:8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19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194"/>
      <c r="AB860" s="4"/>
      <c r="AC860" s="4"/>
      <c r="AD860" s="4"/>
      <c r="AE860" s="4"/>
      <c r="AF860" s="4"/>
      <c r="AG860" s="4"/>
      <c r="AH860" s="19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19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19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194"/>
      <c r="CC860" s="4"/>
      <c r="CD860" s="4"/>
      <c r="CE860" s="4"/>
      <c r="CF860" s="4"/>
      <c r="CG860" s="4"/>
      <c r="CH860" s="4"/>
    </row>
    <row r="861" ht="14.25" customHeight="1" spans="1:8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19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194"/>
      <c r="AB861" s="4"/>
      <c r="AC861" s="4"/>
      <c r="AD861" s="4"/>
      <c r="AE861" s="4"/>
      <c r="AF861" s="4"/>
      <c r="AG861" s="4"/>
      <c r="AH861" s="19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19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19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194"/>
      <c r="CC861" s="4"/>
      <c r="CD861" s="4"/>
      <c r="CE861" s="4"/>
      <c r="CF861" s="4"/>
      <c r="CG861" s="4"/>
      <c r="CH861" s="4"/>
    </row>
    <row r="862" ht="14.25" customHeight="1" spans="1:8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19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194"/>
      <c r="AB862" s="4"/>
      <c r="AC862" s="4"/>
      <c r="AD862" s="4"/>
      <c r="AE862" s="4"/>
      <c r="AF862" s="4"/>
      <c r="AG862" s="4"/>
      <c r="AH862" s="19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19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19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194"/>
      <c r="CC862" s="4"/>
      <c r="CD862" s="4"/>
      <c r="CE862" s="4"/>
      <c r="CF862" s="4"/>
      <c r="CG862" s="4"/>
      <c r="CH862" s="4"/>
    </row>
    <row r="863" ht="14.25" customHeight="1" spans="1:8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19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194"/>
      <c r="AB863" s="4"/>
      <c r="AC863" s="4"/>
      <c r="AD863" s="4"/>
      <c r="AE863" s="4"/>
      <c r="AF863" s="4"/>
      <c r="AG863" s="4"/>
      <c r="AH863" s="19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19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19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194"/>
      <c r="CC863" s="4"/>
      <c r="CD863" s="4"/>
      <c r="CE863" s="4"/>
      <c r="CF863" s="4"/>
      <c r="CG863" s="4"/>
      <c r="CH863" s="4"/>
    </row>
    <row r="864" ht="14.25" customHeight="1" spans="1:8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19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194"/>
      <c r="AB864" s="4"/>
      <c r="AC864" s="4"/>
      <c r="AD864" s="4"/>
      <c r="AE864" s="4"/>
      <c r="AF864" s="4"/>
      <c r="AG864" s="4"/>
      <c r="AH864" s="19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19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19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194"/>
      <c r="CC864" s="4"/>
      <c r="CD864" s="4"/>
      <c r="CE864" s="4"/>
      <c r="CF864" s="4"/>
      <c r="CG864" s="4"/>
      <c r="CH864" s="4"/>
    </row>
    <row r="865" ht="14.25" customHeight="1" spans="1:8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19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194"/>
      <c r="AB865" s="4"/>
      <c r="AC865" s="4"/>
      <c r="AD865" s="4"/>
      <c r="AE865" s="4"/>
      <c r="AF865" s="4"/>
      <c r="AG865" s="4"/>
      <c r="AH865" s="19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19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19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194"/>
      <c r="CC865" s="4"/>
      <c r="CD865" s="4"/>
      <c r="CE865" s="4"/>
      <c r="CF865" s="4"/>
      <c r="CG865" s="4"/>
      <c r="CH865" s="4"/>
    </row>
    <row r="866" ht="14.25" customHeight="1" spans="1:8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19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194"/>
      <c r="AB866" s="4"/>
      <c r="AC866" s="4"/>
      <c r="AD866" s="4"/>
      <c r="AE866" s="4"/>
      <c r="AF866" s="4"/>
      <c r="AG866" s="4"/>
      <c r="AH866" s="19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19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19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194"/>
      <c r="CC866" s="4"/>
      <c r="CD866" s="4"/>
      <c r="CE866" s="4"/>
      <c r="CF866" s="4"/>
      <c r="CG866" s="4"/>
      <c r="CH866" s="4"/>
    </row>
    <row r="867" ht="14.25" customHeight="1" spans="1:8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19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194"/>
      <c r="AB867" s="4"/>
      <c r="AC867" s="4"/>
      <c r="AD867" s="4"/>
      <c r="AE867" s="4"/>
      <c r="AF867" s="4"/>
      <c r="AG867" s="4"/>
      <c r="AH867" s="19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19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19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194"/>
      <c r="CC867" s="4"/>
      <c r="CD867" s="4"/>
      <c r="CE867" s="4"/>
      <c r="CF867" s="4"/>
      <c r="CG867" s="4"/>
      <c r="CH867" s="4"/>
    </row>
    <row r="868" ht="14.25" customHeight="1" spans="1:8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19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194"/>
      <c r="AB868" s="4"/>
      <c r="AC868" s="4"/>
      <c r="AD868" s="4"/>
      <c r="AE868" s="4"/>
      <c r="AF868" s="4"/>
      <c r="AG868" s="4"/>
      <c r="AH868" s="19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19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19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194"/>
      <c r="CC868" s="4"/>
      <c r="CD868" s="4"/>
      <c r="CE868" s="4"/>
      <c r="CF868" s="4"/>
      <c r="CG868" s="4"/>
      <c r="CH868" s="4"/>
    </row>
    <row r="869" ht="14.25" customHeight="1" spans="1:8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19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194"/>
      <c r="AB869" s="4"/>
      <c r="AC869" s="4"/>
      <c r="AD869" s="4"/>
      <c r="AE869" s="4"/>
      <c r="AF869" s="4"/>
      <c r="AG869" s="4"/>
      <c r="AH869" s="19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19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19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194"/>
      <c r="CC869" s="4"/>
      <c r="CD869" s="4"/>
      <c r="CE869" s="4"/>
      <c r="CF869" s="4"/>
      <c r="CG869" s="4"/>
      <c r="CH869" s="4"/>
    </row>
    <row r="870" ht="14.25" customHeight="1" spans="1:8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19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194"/>
      <c r="AB870" s="4"/>
      <c r="AC870" s="4"/>
      <c r="AD870" s="4"/>
      <c r="AE870" s="4"/>
      <c r="AF870" s="4"/>
      <c r="AG870" s="4"/>
      <c r="AH870" s="19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19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19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194"/>
      <c r="CC870" s="4"/>
      <c r="CD870" s="4"/>
      <c r="CE870" s="4"/>
      <c r="CF870" s="4"/>
      <c r="CG870" s="4"/>
      <c r="CH870" s="4"/>
    </row>
    <row r="871" ht="14.25" customHeight="1" spans="1:8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19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194"/>
      <c r="AB871" s="4"/>
      <c r="AC871" s="4"/>
      <c r="AD871" s="4"/>
      <c r="AE871" s="4"/>
      <c r="AF871" s="4"/>
      <c r="AG871" s="4"/>
      <c r="AH871" s="19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19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19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194"/>
      <c r="CC871" s="4"/>
      <c r="CD871" s="4"/>
      <c r="CE871" s="4"/>
      <c r="CF871" s="4"/>
      <c r="CG871" s="4"/>
      <c r="CH871" s="4"/>
    </row>
    <row r="872" ht="14.25" customHeight="1" spans="1:8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19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194"/>
      <c r="AB872" s="4"/>
      <c r="AC872" s="4"/>
      <c r="AD872" s="4"/>
      <c r="AE872" s="4"/>
      <c r="AF872" s="4"/>
      <c r="AG872" s="4"/>
      <c r="AH872" s="19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19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19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194"/>
      <c r="CC872" s="4"/>
      <c r="CD872" s="4"/>
      <c r="CE872" s="4"/>
      <c r="CF872" s="4"/>
      <c r="CG872" s="4"/>
      <c r="CH872" s="4"/>
    </row>
    <row r="873" ht="14.25" customHeight="1" spans="1:8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19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194"/>
      <c r="AB873" s="4"/>
      <c r="AC873" s="4"/>
      <c r="AD873" s="4"/>
      <c r="AE873" s="4"/>
      <c r="AF873" s="4"/>
      <c r="AG873" s="4"/>
      <c r="AH873" s="19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19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19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194"/>
      <c r="CC873" s="4"/>
      <c r="CD873" s="4"/>
      <c r="CE873" s="4"/>
      <c r="CF873" s="4"/>
      <c r="CG873" s="4"/>
      <c r="CH873" s="4"/>
    </row>
    <row r="874" ht="14.25" customHeight="1" spans="1:8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19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194"/>
      <c r="AB874" s="4"/>
      <c r="AC874" s="4"/>
      <c r="AD874" s="4"/>
      <c r="AE874" s="4"/>
      <c r="AF874" s="4"/>
      <c r="AG874" s="4"/>
      <c r="AH874" s="19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19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19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194"/>
      <c r="CC874" s="4"/>
      <c r="CD874" s="4"/>
      <c r="CE874" s="4"/>
      <c r="CF874" s="4"/>
      <c r="CG874" s="4"/>
      <c r="CH874" s="4"/>
    </row>
    <row r="875" ht="14.25" customHeight="1" spans="1:8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19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194"/>
      <c r="AB875" s="4"/>
      <c r="AC875" s="4"/>
      <c r="AD875" s="4"/>
      <c r="AE875" s="4"/>
      <c r="AF875" s="4"/>
      <c r="AG875" s="4"/>
      <c r="AH875" s="19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19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19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194"/>
      <c r="CC875" s="4"/>
      <c r="CD875" s="4"/>
      <c r="CE875" s="4"/>
      <c r="CF875" s="4"/>
      <c r="CG875" s="4"/>
      <c r="CH875" s="4"/>
    </row>
    <row r="876" ht="14.25" customHeight="1" spans="1:8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19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194"/>
      <c r="AB876" s="4"/>
      <c r="AC876" s="4"/>
      <c r="AD876" s="4"/>
      <c r="AE876" s="4"/>
      <c r="AF876" s="4"/>
      <c r="AG876" s="4"/>
      <c r="AH876" s="19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19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19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194"/>
      <c r="CC876" s="4"/>
      <c r="CD876" s="4"/>
      <c r="CE876" s="4"/>
      <c r="CF876" s="4"/>
      <c r="CG876" s="4"/>
      <c r="CH876" s="4"/>
    </row>
    <row r="877" ht="14.25" customHeight="1" spans="1:8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19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194"/>
      <c r="AB877" s="4"/>
      <c r="AC877" s="4"/>
      <c r="AD877" s="4"/>
      <c r="AE877" s="4"/>
      <c r="AF877" s="4"/>
      <c r="AG877" s="4"/>
      <c r="AH877" s="19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19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19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194"/>
      <c r="CC877" s="4"/>
      <c r="CD877" s="4"/>
      <c r="CE877" s="4"/>
      <c r="CF877" s="4"/>
      <c r="CG877" s="4"/>
      <c r="CH877" s="4"/>
    </row>
    <row r="878" ht="14.25" customHeight="1" spans="1:8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19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194"/>
      <c r="AB878" s="4"/>
      <c r="AC878" s="4"/>
      <c r="AD878" s="4"/>
      <c r="AE878" s="4"/>
      <c r="AF878" s="4"/>
      <c r="AG878" s="4"/>
      <c r="AH878" s="19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19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19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194"/>
      <c r="CC878" s="4"/>
      <c r="CD878" s="4"/>
      <c r="CE878" s="4"/>
      <c r="CF878" s="4"/>
      <c r="CG878" s="4"/>
      <c r="CH878" s="4"/>
    </row>
    <row r="879" ht="14.25" customHeight="1" spans="1:8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19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194"/>
      <c r="AB879" s="4"/>
      <c r="AC879" s="4"/>
      <c r="AD879" s="4"/>
      <c r="AE879" s="4"/>
      <c r="AF879" s="4"/>
      <c r="AG879" s="4"/>
      <c r="AH879" s="19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19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19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194"/>
      <c r="CC879" s="4"/>
      <c r="CD879" s="4"/>
      <c r="CE879" s="4"/>
      <c r="CF879" s="4"/>
      <c r="CG879" s="4"/>
      <c r="CH879" s="4"/>
    </row>
    <row r="880" ht="14.25" customHeight="1" spans="1:8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19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194"/>
      <c r="AB880" s="4"/>
      <c r="AC880" s="4"/>
      <c r="AD880" s="4"/>
      <c r="AE880" s="4"/>
      <c r="AF880" s="4"/>
      <c r="AG880" s="4"/>
      <c r="AH880" s="19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19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19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194"/>
      <c r="CC880" s="4"/>
      <c r="CD880" s="4"/>
      <c r="CE880" s="4"/>
      <c r="CF880" s="4"/>
      <c r="CG880" s="4"/>
      <c r="CH880" s="4"/>
    </row>
    <row r="881" ht="14.25" customHeight="1" spans="1:8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19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194"/>
      <c r="AB881" s="4"/>
      <c r="AC881" s="4"/>
      <c r="AD881" s="4"/>
      <c r="AE881" s="4"/>
      <c r="AF881" s="4"/>
      <c r="AG881" s="4"/>
      <c r="AH881" s="19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19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19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194"/>
      <c r="CC881" s="4"/>
      <c r="CD881" s="4"/>
      <c r="CE881" s="4"/>
      <c r="CF881" s="4"/>
      <c r="CG881" s="4"/>
      <c r="CH881" s="4"/>
    </row>
    <row r="882" ht="14.25" customHeight="1" spans="1:8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19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194"/>
      <c r="AB882" s="4"/>
      <c r="AC882" s="4"/>
      <c r="AD882" s="4"/>
      <c r="AE882" s="4"/>
      <c r="AF882" s="4"/>
      <c r="AG882" s="4"/>
      <c r="AH882" s="19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19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19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194"/>
      <c r="CC882" s="4"/>
      <c r="CD882" s="4"/>
      <c r="CE882" s="4"/>
      <c r="CF882" s="4"/>
      <c r="CG882" s="4"/>
      <c r="CH882" s="4"/>
    </row>
    <row r="883" ht="14.25" customHeight="1" spans="1:8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19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194"/>
      <c r="AB883" s="4"/>
      <c r="AC883" s="4"/>
      <c r="AD883" s="4"/>
      <c r="AE883" s="4"/>
      <c r="AF883" s="4"/>
      <c r="AG883" s="4"/>
      <c r="AH883" s="19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19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19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194"/>
      <c r="CC883" s="4"/>
      <c r="CD883" s="4"/>
      <c r="CE883" s="4"/>
      <c r="CF883" s="4"/>
      <c r="CG883" s="4"/>
      <c r="CH883" s="4"/>
    </row>
    <row r="884" ht="14.25" customHeight="1" spans="1:8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19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194"/>
      <c r="AB884" s="4"/>
      <c r="AC884" s="4"/>
      <c r="AD884" s="4"/>
      <c r="AE884" s="4"/>
      <c r="AF884" s="4"/>
      <c r="AG884" s="4"/>
      <c r="AH884" s="19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19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19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194"/>
      <c r="CC884" s="4"/>
      <c r="CD884" s="4"/>
      <c r="CE884" s="4"/>
      <c r="CF884" s="4"/>
      <c r="CG884" s="4"/>
      <c r="CH884" s="4"/>
    </row>
    <row r="885" ht="14.25" customHeight="1" spans="1:8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19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194"/>
      <c r="AB885" s="4"/>
      <c r="AC885" s="4"/>
      <c r="AD885" s="4"/>
      <c r="AE885" s="4"/>
      <c r="AF885" s="4"/>
      <c r="AG885" s="4"/>
      <c r="AH885" s="19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19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19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194"/>
      <c r="CC885" s="4"/>
      <c r="CD885" s="4"/>
      <c r="CE885" s="4"/>
      <c r="CF885" s="4"/>
      <c r="CG885" s="4"/>
      <c r="CH885" s="4"/>
    </row>
    <row r="886" ht="14.25" customHeight="1" spans="1:8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19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194"/>
      <c r="AB886" s="4"/>
      <c r="AC886" s="4"/>
      <c r="AD886" s="4"/>
      <c r="AE886" s="4"/>
      <c r="AF886" s="4"/>
      <c r="AG886" s="4"/>
      <c r="AH886" s="19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19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19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194"/>
      <c r="CC886" s="4"/>
      <c r="CD886" s="4"/>
      <c r="CE886" s="4"/>
      <c r="CF886" s="4"/>
      <c r="CG886" s="4"/>
      <c r="CH886" s="4"/>
    </row>
    <row r="887" ht="14.25" customHeight="1" spans="1:8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19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194"/>
      <c r="AB887" s="4"/>
      <c r="AC887" s="4"/>
      <c r="AD887" s="4"/>
      <c r="AE887" s="4"/>
      <c r="AF887" s="4"/>
      <c r="AG887" s="4"/>
      <c r="AH887" s="19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19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19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194"/>
      <c r="CC887" s="4"/>
      <c r="CD887" s="4"/>
      <c r="CE887" s="4"/>
      <c r="CF887" s="4"/>
      <c r="CG887" s="4"/>
      <c r="CH887" s="4"/>
    </row>
    <row r="888" ht="14.25" customHeight="1" spans="1:8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19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194"/>
      <c r="AB888" s="4"/>
      <c r="AC888" s="4"/>
      <c r="AD888" s="4"/>
      <c r="AE888" s="4"/>
      <c r="AF888" s="4"/>
      <c r="AG888" s="4"/>
      <c r="AH888" s="19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19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19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194"/>
      <c r="CC888" s="4"/>
      <c r="CD888" s="4"/>
      <c r="CE888" s="4"/>
      <c r="CF888" s="4"/>
      <c r="CG888" s="4"/>
      <c r="CH888" s="4"/>
    </row>
    <row r="889" ht="14.25" customHeight="1" spans="1:8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19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194"/>
      <c r="AB889" s="4"/>
      <c r="AC889" s="4"/>
      <c r="AD889" s="4"/>
      <c r="AE889" s="4"/>
      <c r="AF889" s="4"/>
      <c r="AG889" s="4"/>
      <c r="AH889" s="19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19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19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194"/>
      <c r="CC889" s="4"/>
      <c r="CD889" s="4"/>
      <c r="CE889" s="4"/>
      <c r="CF889" s="4"/>
      <c r="CG889" s="4"/>
      <c r="CH889" s="4"/>
    </row>
    <row r="890" ht="14.25" customHeight="1" spans="1:8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19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194"/>
      <c r="AB890" s="4"/>
      <c r="AC890" s="4"/>
      <c r="AD890" s="4"/>
      <c r="AE890" s="4"/>
      <c r="AF890" s="4"/>
      <c r="AG890" s="4"/>
      <c r="AH890" s="19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19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19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194"/>
      <c r="CC890" s="4"/>
      <c r="CD890" s="4"/>
      <c r="CE890" s="4"/>
      <c r="CF890" s="4"/>
      <c r="CG890" s="4"/>
      <c r="CH890" s="4"/>
    </row>
    <row r="891" ht="14.25" customHeight="1" spans="1:8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19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194"/>
      <c r="AB891" s="4"/>
      <c r="AC891" s="4"/>
      <c r="AD891" s="4"/>
      <c r="AE891" s="4"/>
      <c r="AF891" s="4"/>
      <c r="AG891" s="4"/>
      <c r="AH891" s="19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19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19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194"/>
      <c r="CC891" s="4"/>
      <c r="CD891" s="4"/>
      <c r="CE891" s="4"/>
      <c r="CF891" s="4"/>
      <c r="CG891" s="4"/>
      <c r="CH891" s="4"/>
    </row>
    <row r="892" ht="14.25" customHeight="1" spans="1:8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19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194"/>
      <c r="AB892" s="4"/>
      <c r="AC892" s="4"/>
      <c r="AD892" s="4"/>
      <c r="AE892" s="4"/>
      <c r="AF892" s="4"/>
      <c r="AG892" s="4"/>
      <c r="AH892" s="19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19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19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194"/>
      <c r="CC892" s="4"/>
      <c r="CD892" s="4"/>
      <c r="CE892" s="4"/>
      <c r="CF892" s="4"/>
      <c r="CG892" s="4"/>
      <c r="CH892" s="4"/>
    </row>
    <row r="893" ht="14.25" customHeight="1" spans="1:8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19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194"/>
      <c r="AB893" s="4"/>
      <c r="AC893" s="4"/>
      <c r="AD893" s="4"/>
      <c r="AE893" s="4"/>
      <c r="AF893" s="4"/>
      <c r="AG893" s="4"/>
      <c r="AH893" s="19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19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19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194"/>
      <c r="CC893" s="4"/>
      <c r="CD893" s="4"/>
      <c r="CE893" s="4"/>
      <c r="CF893" s="4"/>
      <c r="CG893" s="4"/>
      <c r="CH893" s="4"/>
    </row>
    <row r="894" ht="14.25" customHeight="1" spans="1:8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19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194"/>
      <c r="AB894" s="4"/>
      <c r="AC894" s="4"/>
      <c r="AD894" s="4"/>
      <c r="AE894" s="4"/>
      <c r="AF894" s="4"/>
      <c r="AG894" s="4"/>
      <c r="AH894" s="19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19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19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194"/>
      <c r="CC894" s="4"/>
      <c r="CD894" s="4"/>
      <c r="CE894" s="4"/>
      <c r="CF894" s="4"/>
      <c r="CG894" s="4"/>
      <c r="CH894" s="4"/>
    </row>
    <row r="895" ht="14.25" customHeight="1" spans="1:8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19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194"/>
      <c r="AB895" s="4"/>
      <c r="AC895" s="4"/>
      <c r="AD895" s="4"/>
      <c r="AE895" s="4"/>
      <c r="AF895" s="4"/>
      <c r="AG895" s="4"/>
      <c r="AH895" s="19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19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19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194"/>
      <c r="CC895" s="4"/>
      <c r="CD895" s="4"/>
      <c r="CE895" s="4"/>
      <c r="CF895" s="4"/>
      <c r="CG895" s="4"/>
      <c r="CH895" s="4"/>
    </row>
    <row r="896" ht="14.25" customHeight="1" spans="1:8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19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194"/>
      <c r="AB896" s="4"/>
      <c r="AC896" s="4"/>
      <c r="AD896" s="4"/>
      <c r="AE896" s="4"/>
      <c r="AF896" s="4"/>
      <c r="AG896" s="4"/>
      <c r="AH896" s="19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19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19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194"/>
      <c r="CC896" s="4"/>
      <c r="CD896" s="4"/>
      <c r="CE896" s="4"/>
      <c r="CF896" s="4"/>
      <c r="CG896" s="4"/>
      <c r="CH896" s="4"/>
    </row>
    <row r="897" ht="14.25" customHeight="1" spans="1:8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19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194"/>
      <c r="AB897" s="4"/>
      <c r="AC897" s="4"/>
      <c r="AD897" s="4"/>
      <c r="AE897" s="4"/>
      <c r="AF897" s="4"/>
      <c r="AG897" s="4"/>
      <c r="AH897" s="19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19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19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194"/>
      <c r="CC897" s="4"/>
      <c r="CD897" s="4"/>
      <c r="CE897" s="4"/>
      <c r="CF897" s="4"/>
      <c r="CG897" s="4"/>
      <c r="CH897" s="4"/>
    </row>
    <row r="898" ht="14.25" customHeight="1" spans="1:8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19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194"/>
      <c r="AB898" s="4"/>
      <c r="AC898" s="4"/>
      <c r="AD898" s="4"/>
      <c r="AE898" s="4"/>
      <c r="AF898" s="4"/>
      <c r="AG898" s="4"/>
      <c r="AH898" s="19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19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19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194"/>
      <c r="CC898" s="4"/>
      <c r="CD898" s="4"/>
      <c r="CE898" s="4"/>
      <c r="CF898" s="4"/>
      <c r="CG898" s="4"/>
      <c r="CH898" s="4"/>
    </row>
    <row r="899" ht="14.25" customHeight="1" spans="1:8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19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194"/>
      <c r="AB899" s="4"/>
      <c r="AC899" s="4"/>
      <c r="AD899" s="4"/>
      <c r="AE899" s="4"/>
      <c r="AF899" s="4"/>
      <c r="AG899" s="4"/>
      <c r="AH899" s="19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19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19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194"/>
      <c r="CC899" s="4"/>
      <c r="CD899" s="4"/>
      <c r="CE899" s="4"/>
      <c r="CF899" s="4"/>
      <c r="CG899" s="4"/>
      <c r="CH899" s="4"/>
    </row>
    <row r="900" ht="14.25" customHeight="1" spans="1:8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19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194"/>
      <c r="AB900" s="4"/>
      <c r="AC900" s="4"/>
      <c r="AD900" s="4"/>
      <c r="AE900" s="4"/>
      <c r="AF900" s="4"/>
      <c r="AG900" s="4"/>
      <c r="AH900" s="19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19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19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194"/>
      <c r="CC900" s="4"/>
      <c r="CD900" s="4"/>
      <c r="CE900" s="4"/>
      <c r="CF900" s="4"/>
      <c r="CG900" s="4"/>
      <c r="CH900" s="4"/>
    </row>
    <row r="901" ht="14.25" customHeight="1" spans="1:8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19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194"/>
      <c r="AB901" s="4"/>
      <c r="AC901" s="4"/>
      <c r="AD901" s="4"/>
      <c r="AE901" s="4"/>
      <c r="AF901" s="4"/>
      <c r="AG901" s="4"/>
      <c r="AH901" s="19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19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19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194"/>
      <c r="CC901" s="4"/>
      <c r="CD901" s="4"/>
      <c r="CE901" s="4"/>
      <c r="CF901" s="4"/>
      <c r="CG901" s="4"/>
      <c r="CH901" s="4"/>
    </row>
    <row r="902" ht="14.25" customHeight="1" spans="1:8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19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194"/>
      <c r="AB902" s="4"/>
      <c r="AC902" s="4"/>
      <c r="AD902" s="4"/>
      <c r="AE902" s="4"/>
      <c r="AF902" s="4"/>
      <c r="AG902" s="4"/>
      <c r="AH902" s="19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19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19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194"/>
      <c r="CC902" s="4"/>
      <c r="CD902" s="4"/>
      <c r="CE902" s="4"/>
      <c r="CF902" s="4"/>
      <c r="CG902" s="4"/>
      <c r="CH902" s="4"/>
    </row>
    <row r="903" ht="14.25" customHeight="1" spans="1:8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19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194"/>
      <c r="AB903" s="4"/>
      <c r="AC903" s="4"/>
      <c r="AD903" s="4"/>
      <c r="AE903" s="4"/>
      <c r="AF903" s="4"/>
      <c r="AG903" s="4"/>
      <c r="AH903" s="19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19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19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194"/>
      <c r="CC903" s="4"/>
      <c r="CD903" s="4"/>
      <c r="CE903" s="4"/>
      <c r="CF903" s="4"/>
      <c r="CG903" s="4"/>
      <c r="CH903" s="4"/>
    </row>
    <row r="904" ht="14.25" customHeight="1" spans="1:8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19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194"/>
      <c r="AB904" s="4"/>
      <c r="AC904" s="4"/>
      <c r="AD904" s="4"/>
      <c r="AE904" s="4"/>
      <c r="AF904" s="4"/>
      <c r="AG904" s="4"/>
      <c r="AH904" s="19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19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19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194"/>
      <c r="CC904" s="4"/>
      <c r="CD904" s="4"/>
      <c r="CE904" s="4"/>
      <c r="CF904" s="4"/>
      <c r="CG904" s="4"/>
      <c r="CH904" s="4"/>
    </row>
    <row r="905" ht="14.25" customHeight="1" spans="1:8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19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194"/>
      <c r="AB905" s="4"/>
      <c r="AC905" s="4"/>
      <c r="AD905" s="4"/>
      <c r="AE905" s="4"/>
      <c r="AF905" s="4"/>
      <c r="AG905" s="4"/>
      <c r="AH905" s="19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19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19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194"/>
      <c r="CC905" s="4"/>
      <c r="CD905" s="4"/>
      <c r="CE905" s="4"/>
      <c r="CF905" s="4"/>
      <c r="CG905" s="4"/>
      <c r="CH905" s="4"/>
    </row>
    <row r="906" ht="14.25" customHeight="1" spans="1:8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19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194"/>
      <c r="AB906" s="4"/>
      <c r="AC906" s="4"/>
      <c r="AD906" s="4"/>
      <c r="AE906" s="4"/>
      <c r="AF906" s="4"/>
      <c r="AG906" s="4"/>
      <c r="AH906" s="19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19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19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194"/>
      <c r="CC906" s="4"/>
      <c r="CD906" s="4"/>
      <c r="CE906" s="4"/>
      <c r="CF906" s="4"/>
      <c r="CG906" s="4"/>
      <c r="CH906" s="4"/>
    </row>
    <row r="907" ht="14.25" customHeight="1" spans="1:8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19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194"/>
      <c r="AB907" s="4"/>
      <c r="AC907" s="4"/>
      <c r="AD907" s="4"/>
      <c r="AE907" s="4"/>
      <c r="AF907" s="4"/>
      <c r="AG907" s="4"/>
      <c r="AH907" s="19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19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19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194"/>
      <c r="CC907" s="4"/>
      <c r="CD907" s="4"/>
      <c r="CE907" s="4"/>
      <c r="CF907" s="4"/>
      <c r="CG907" s="4"/>
      <c r="CH907" s="4"/>
    </row>
    <row r="908" ht="14.25" customHeight="1" spans="1:8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19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194"/>
      <c r="AB908" s="4"/>
      <c r="AC908" s="4"/>
      <c r="AD908" s="4"/>
      <c r="AE908" s="4"/>
      <c r="AF908" s="4"/>
      <c r="AG908" s="4"/>
      <c r="AH908" s="19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19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19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194"/>
      <c r="CC908" s="4"/>
      <c r="CD908" s="4"/>
      <c r="CE908" s="4"/>
      <c r="CF908" s="4"/>
      <c r="CG908" s="4"/>
      <c r="CH908" s="4"/>
    </row>
    <row r="909" ht="14.25" customHeight="1" spans="1:8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19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194"/>
      <c r="AB909" s="4"/>
      <c r="AC909" s="4"/>
      <c r="AD909" s="4"/>
      <c r="AE909" s="4"/>
      <c r="AF909" s="4"/>
      <c r="AG909" s="4"/>
      <c r="AH909" s="19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19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19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194"/>
      <c r="CC909" s="4"/>
      <c r="CD909" s="4"/>
      <c r="CE909" s="4"/>
      <c r="CF909" s="4"/>
      <c r="CG909" s="4"/>
      <c r="CH909" s="4"/>
    </row>
    <row r="910" ht="14.25" customHeight="1" spans="1:8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19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194"/>
      <c r="AB910" s="4"/>
      <c r="AC910" s="4"/>
      <c r="AD910" s="4"/>
      <c r="AE910" s="4"/>
      <c r="AF910" s="4"/>
      <c r="AG910" s="4"/>
      <c r="AH910" s="19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19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19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194"/>
      <c r="CC910" s="4"/>
      <c r="CD910" s="4"/>
      <c r="CE910" s="4"/>
      <c r="CF910" s="4"/>
      <c r="CG910" s="4"/>
      <c r="CH910" s="4"/>
    </row>
    <row r="911" ht="14.25" customHeight="1" spans="1:8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19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194"/>
      <c r="AB911" s="4"/>
      <c r="AC911" s="4"/>
      <c r="AD911" s="4"/>
      <c r="AE911" s="4"/>
      <c r="AF911" s="4"/>
      <c r="AG911" s="4"/>
      <c r="AH911" s="19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19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19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194"/>
      <c r="CC911" s="4"/>
      <c r="CD911" s="4"/>
      <c r="CE911" s="4"/>
      <c r="CF911" s="4"/>
      <c r="CG911" s="4"/>
      <c r="CH911" s="4"/>
    </row>
    <row r="912" ht="14.25" customHeight="1" spans="1:8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19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194"/>
      <c r="AB912" s="4"/>
      <c r="AC912" s="4"/>
      <c r="AD912" s="4"/>
      <c r="AE912" s="4"/>
      <c r="AF912" s="4"/>
      <c r="AG912" s="4"/>
      <c r="AH912" s="19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19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19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194"/>
      <c r="CC912" s="4"/>
      <c r="CD912" s="4"/>
      <c r="CE912" s="4"/>
      <c r="CF912" s="4"/>
      <c r="CG912" s="4"/>
      <c r="CH912" s="4"/>
    </row>
    <row r="913" ht="14.25" customHeight="1" spans="1:8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19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194"/>
      <c r="AB913" s="4"/>
      <c r="AC913" s="4"/>
      <c r="AD913" s="4"/>
      <c r="AE913" s="4"/>
      <c r="AF913" s="4"/>
      <c r="AG913" s="4"/>
      <c r="AH913" s="19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19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19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194"/>
      <c r="CC913" s="4"/>
      <c r="CD913" s="4"/>
      <c r="CE913" s="4"/>
      <c r="CF913" s="4"/>
      <c r="CG913" s="4"/>
      <c r="CH913" s="4"/>
    </row>
    <row r="914" ht="14.25" customHeight="1" spans="1:8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19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194"/>
      <c r="AB914" s="4"/>
      <c r="AC914" s="4"/>
      <c r="AD914" s="4"/>
      <c r="AE914" s="4"/>
      <c r="AF914" s="4"/>
      <c r="AG914" s="4"/>
      <c r="AH914" s="19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19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19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194"/>
      <c r="CC914" s="4"/>
      <c r="CD914" s="4"/>
      <c r="CE914" s="4"/>
      <c r="CF914" s="4"/>
      <c r="CG914" s="4"/>
      <c r="CH914" s="4"/>
    </row>
    <row r="915" ht="14.25" customHeight="1" spans="1:8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19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194"/>
      <c r="AB915" s="4"/>
      <c r="AC915" s="4"/>
      <c r="AD915" s="4"/>
      <c r="AE915" s="4"/>
      <c r="AF915" s="4"/>
      <c r="AG915" s="4"/>
      <c r="AH915" s="19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19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19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194"/>
      <c r="CC915" s="4"/>
      <c r="CD915" s="4"/>
      <c r="CE915" s="4"/>
      <c r="CF915" s="4"/>
      <c r="CG915" s="4"/>
      <c r="CH915" s="4"/>
    </row>
    <row r="916" ht="14.25" customHeight="1" spans="1:8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19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194"/>
      <c r="AB916" s="4"/>
      <c r="AC916" s="4"/>
      <c r="AD916" s="4"/>
      <c r="AE916" s="4"/>
      <c r="AF916" s="4"/>
      <c r="AG916" s="4"/>
      <c r="AH916" s="19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19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19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194"/>
      <c r="CC916" s="4"/>
      <c r="CD916" s="4"/>
      <c r="CE916" s="4"/>
      <c r="CF916" s="4"/>
      <c r="CG916" s="4"/>
      <c r="CH916" s="4"/>
    </row>
    <row r="917" ht="14.25" customHeight="1" spans="1:8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19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194"/>
      <c r="AB917" s="4"/>
      <c r="AC917" s="4"/>
      <c r="AD917" s="4"/>
      <c r="AE917" s="4"/>
      <c r="AF917" s="4"/>
      <c r="AG917" s="4"/>
      <c r="AH917" s="19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19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19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194"/>
      <c r="CC917" s="4"/>
      <c r="CD917" s="4"/>
      <c r="CE917" s="4"/>
      <c r="CF917" s="4"/>
      <c r="CG917" s="4"/>
      <c r="CH917" s="4"/>
    </row>
    <row r="918" ht="14.25" customHeight="1" spans="1:8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19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194"/>
      <c r="AB918" s="4"/>
      <c r="AC918" s="4"/>
      <c r="AD918" s="4"/>
      <c r="AE918" s="4"/>
      <c r="AF918" s="4"/>
      <c r="AG918" s="4"/>
      <c r="AH918" s="19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19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19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194"/>
      <c r="CC918" s="4"/>
      <c r="CD918" s="4"/>
      <c r="CE918" s="4"/>
      <c r="CF918" s="4"/>
      <c r="CG918" s="4"/>
      <c r="CH918" s="4"/>
    </row>
    <row r="919" ht="14.25" customHeight="1" spans="1:8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19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194"/>
      <c r="AB919" s="4"/>
      <c r="AC919" s="4"/>
      <c r="AD919" s="4"/>
      <c r="AE919" s="4"/>
      <c r="AF919" s="4"/>
      <c r="AG919" s="4"/>
      <c r="AH919" s="19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19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19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194"/>
      <c r="CC919" s="4"/>
      <c r="CD919" s="4"/>
      <c r="CE919" s="4"/>
      <c r="CF919" s="4"/>
      <c r="CG919" s="4"/>
      <c r="CH919" s="4"/>
    </row>
    <row r="920" ht="14.25" customHeight="1" spans="1:8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19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194"/>
      <c r="AB920" s="4"/>
      <c r="AC920" s="4"/>
      <c r="AD920" s="4"/>
      <c r="AE920" s="4"/>
      <c r="AF920" s="4"/>
      <c r="AG920" s="4"/>
      <c r="AH920" s="19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19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19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194"/>
      <c r="CC920" s="4"/>
      <c r="CD920" s="4"/>
      <c r="CE920" s="4"/>
      <c r="CF920" s="4"/>
      <c r="CG920" s="4"/>
      <c r="CH920" s="4"/>
    </row>
    <row r="921" ht="14.25" customHeight="1" spans="1:8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19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194"/>
      <c r="AB921" s="4"/>
      <c r="AC921" s="4"/>
      <c r="AD921" s="4"/>
      <c r="AE921" s="4"/>
      <c r="AF921" s="4"/>
      <c r="AG921" s="4"/>
      <c r="AH921" s="19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19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19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194"/>
      <c r="CC921" s="4"/>
      <c r="CD921" s="4"/>
      <c r="CE921" s="4"/>
      <c r="CF921" s="4"/>
      <c r="CG921" s="4"/>
      <c r="CH921" s="4"/>
    </row>
    <row r="922" ht="14.25" customHeight="1" spans="1:8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19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194"/>
      <c r="AB922" s="4"/>
      <c r="AC922" s="4"/>
      <c r="AD922" s="4"/>
      <c r="AE922" s="4"/>
      <c r="AF922" s="4"/>
      <c r="AG922" s="4"/>
      <c r="AH922" s="19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19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19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194"/>
      <c r="CC922" s="4"/>
      <c r="CD922" s="4"/>
      <c r="CE922" s="4"/>
      <c r="CF922" s="4"/>
      <c r="CG922" s="4"/>
      <c r="CH922" s="4"/>
    </row>
    <row r="923" ht="14.25" customHeight="1" spans="1:8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19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194"/>
      <c r="AB923" s="4"/>
      <c r="AC923" s="4"/>
      <c r="AD923" s="4"/>
      <c r="AE923" s="4"/>
      <c r="AF923" s="4"/>
      <c r="AG923" s="4"/>
      <c r="AH923" s="19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19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19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194"/>
      <c r="CC923" s="4"/>
      <c r="CD923" s="4"/>
      <c r="CE923" s="4"/>
      <c r="CF923" s="4"/>
      <c r="CG923" s="4"/>
      <c r="CH923" s="4"/>
    </row>
    <row r="924" ht="14.25" customHeight="1" spans="1:8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19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194"/>
      <c r="AB924" s="4"/>
      <c r="AC924" s="4"/>
      <c r="AD924" s="4"/>
      <c r="AE924" s="4"/>
      <c r="AF924" s="4"/>
      <c r="AG924" s="4"/>
      <c r="AH924" s="19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19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19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194"/>
      <c r="CC924" s="4"/>
      <c r="CD924" s="4"/>
      <c r="CE924" s="4"/>
      <c r="CF924" s="4"/>
      <c r="CG924" s="4"/>
      <c r="CH924" s="4"/>
    </row>
    <row r="925" ht="14.25" customHeight="1" spans="1:8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19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194"/>
      <c r="AB925" s="4"/>
      <c r="AC925" s="4"/>
      <c r="AD925" s="4"/>
      <c r="AE925" s="4"/>
      <c r="AF925" s="4"/>
      <c r="AG925" s="4"/>
      <c r="AH925" s="19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19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19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194"/>
      <c r="CC925" s="4"/>
      <c r="CD925" s="4"/>
      <c r="CE925" s="4"/>
      <c r="CF925" s="4"/>
      <c r="CG925" s="4"/>
      <c r="CH925" s="4"/>
    </row>
    <row r="926" ht="14.25" customHeight="1" spans="1:8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19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194"/>
      <c r="AB926" s="4"/>
      <c r="AC926" s="4"/>
      <c r="AD926" s="4"/>
      <c r="AE926" s="4"/>
      <c r="AF926" s="4"/>
      <c r="AG926" s="4"/>
      <c r="AH926" s="19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19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19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194"/>
      <c r="CC926" s="4"/>
      <c r="CD926" s="4"/>
      <c r="CE926" s="4"/>
      <c r="CF926" s="4"/>
      <c r="CG926" s="4"/>
      <c r="CH926" s="4"/>
    </row>
    <row r="927" ht="14.25" customHeight="1" spans="1:8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19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194"/>
      <c r="AB927" s="4"/>
      <c r="AC927" s="4"/>
      <c r="AD927" s="4"/>
      <c r="AE927" s="4"/>
      <c r="AF927" s="4"/>
      <c r="AG927" s="4"/>
      <c r="AH927" s="19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19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19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194"/>
      <c r="CC927" s="4"/>
      <c r="CD927" s="4"/>
      <c r="CE927" s="4"/>
      <c r="CF927" s="4"/>
      <c r="CG927" s="4"/>
      <c r="CH927" s="4"/>
    </row>
    <row r="928" ht="14.25" customHeight="1" spans="1:8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19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194"/>
      <c r="AB928" s="4"/>
      <c r="AC928" s="4"/>
      <c r="AD928" s="4"/>
      <c r="AE928" s="4"/>
      <c r="AF928" s="4"/>
      <c r="AG928" s="4"/>
      <c r="AH928" s="19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19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19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194"/>
      <c r="CC928" s="4"/>
      <c r="CD928" s="4"/>
      <c r="CE928" s="4"/>
      <c r="CF928" s="4"/>
      <c r="CG928" s="4"/>
      <c r="CH928" s="4"/>
    </row>
    <row r="929" ht="14.25" customHeight="1" spans="1:8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19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194"/>
      <c r="AB929" s="4"/>
      <c r="AC929" s="4"/>
      <c r="AD929" s="4"/>
      <c r="AE929" s="4"/>
      <c r="AF929" s="4"/>
      <c r="AG929" s="4"/>
      <c r="AH929" s="19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19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19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194"/>
      <c r="CC929" s="4"/>
      <c r="CD929" s="4"/>
      <c r="CE929" s="4"/>
      <c r="CF929" s="4"/>
      <c r="CG929" s="4"/>
      <c r="CH929" s="4"/>
    </row>
    <row r="930" ht="14.25" customHeight="1" spans="1:8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19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194"/>
      <c r="AB930" s="4"/>
      <c r="AC930" s="4"/>
      <c r="AD930" s="4"/>
      <c r="AE930" s="4"/>
      <c r="AF930" s="4"/>
      <c r="AG930" s="4"/>
      <c r="AH930" s="19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19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19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194"/>
      <c r="CC930" s="4"/>
      <c r="CD930" s="4"/>
      <c r="CE930" s="4"/>
      <c r="CF930" s="4"/>
      <c r="CG930" s="4"/>
      <c r="CH930" s="4"/>
    </row>
    <row r="931" ht="14.25" customHeight="1" spans="1:8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19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194"/>
      <c r="AB931" s="4"/>
      <c r="AC931" s="4"/>
      <c r="AD931" s="4"/>
      <c r="AE931" s="4"/>
      <c r="AF931" s="4"/>
      <c r="AG931" s="4"/>
      <c r="AH931" s="19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19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19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194"/>
      <c r="CC931" s="4"/>
      <c r="CD931" s="4"/>
      <c r="CE931" s="4"/>
      <c r="CF931" s="4"/>
      <c r="CG931" s="4"/>
      <c r="CH931" s="4"/>
    </row>
    <row r="932" ht="14.25" customHeight="1" spans="1:8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19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194"/>
      <c r="AB932" s="4"/>
      <c r="AC932" s="4"/>
      <c r="AD932" s="4"/>
      <c r="AE932" s="4"/>
      <c r="AF932" s="4"/>
      <c r="AG932" s="4"/>
      <c r="AH932" s="19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19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19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194"/>
      <c r="CC932" s="4"/>
      <c r="CD932" s="4"/>
      <c r="CE932" s="4"/>
      <c r="CF932" s="4"/>
      <c r="CG932" s="4"/>
      <c r="CH932" s="4"/>
    </row>
    <row r="933" ht="14.25" customHeight="1" spans="1:8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19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194"/>
      <c r="AB933" s="4"/>
      <c r="AC933" s="4"/>
      <c r="AD933" s="4"/>
      <c r="AE933" s="4"/>
      <c r="AF933" s="4"/>
      <c r="AG933" s="4"/>
      <c r="AH933" s="19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19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19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194"/>
      <c r="CC933" s="4"/>
      <c r="CD933" s="4"/>
      <c r="CE933" s="4"/>
      <c r="CF933" s="4"/>
      <c r="CG933" s="4"/>
      <c r="CH933" s="4"/>
    </row>
    <row r="934" ht="14.25" customHeight="1" spans="1:8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19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194"/>
      <c r="AB934" s="4"/>
      <c r="AC934" s="4"/>
      <c r="AD934" s="4"/>
      <c r="AE934" s="4"/>
      <c r="AF934" s="4"/>
      <c r="AG934" s="4"/>
      <c r="AH934" s="19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19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19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194"/>
      <c r="CC934" s="4"/>
      <c r="CD934" s="4"/>
      <c r="CE934" s="4"/>
      <c r="CF934" s="4"/>
      <c r="CG934" s="4"/>
      <c r="CH934" s="4"/>
    </row>
    <row r="935" ht="14.25" customHeight="1" spans="1:8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19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194"/>
      <c r="AB935" s="4"/>
      <c r="AC935" s="4"/>
      <c r="AD935" s="4"/>
      <c r="AE935" s="4"/>
      <c r="AF935" s="4"/>
      <c r="AG935" s="4"/>
      <c r="AH935" s="19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19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19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194"/>
      <c r="CC935" s="4"/>
      <c r="CD935" s="4"/>
      <c r="CE935" s="4"/>
      <c r="CF935" s="4"/>
      <c r="CG935" s="4"/>
      <c r="CH935" s="4"/>
    </row>
    <row r="936" ht="14.25" customHeight="1" spans="1:8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19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194"/>
      <c r="AB936" s="4"/>
      <c r="AC936" s="4"/>
      <c r="AD936" s="4"/>
      <c r="AE936" s="4"/>
      <c r="AF936" s="4"/>
      <c r="AG936" s="4"/>
      <c r="AH936" s="19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19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19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194"/>
      <c r="CC936" s="4"/>
      <c r="CD936" s="4"/>
      <c r="CE936" s="4"/>
      <c r="CF936" s="4"/>
      <c r="CG936" s="4"/>
      <c r="CH936" s="4"/>
    </row>
    <row r="937" ht="14.25" customHeight="1" spans="1:8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19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194"/>
      <c r="AB937" s="4"/>
      <c r="AC937" s="4"/>
      <c r="AD937" s="4"/>
      <c r="AE937" s="4"/>
      <c r="AF937" s="4"/>
      <c r="AG937" s="4"/>
      <c r="AH937" s="19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19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19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194"/>
      <c r="CC937" s="4"/>
      <c r="CD937" s="4"/>
      <c r="CE937" s="4"/>
      <c r="CF937" s="4"/>
      <c r="CG937" s="4"/>
      <c r="CH937" s="4"/>
    </row>
    <row r="938" ht="14.25" customHeight="1" spans="1:8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19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194"/>
      <c r="AB938" s="4"/>
      <c r="AC938" s="4"/>
      <c r="AD938" s="4"/>
      <c r="AE938" s="4"/>
      <c r="AF938" s="4"/>
      <c r="AG938" s="4"/>
      <c r="AH938" s="19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19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19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194"/>
      <c r="CC938" s="4"/>
      <c r="CD938" s="4"/>
      <c r="CE938" s="4"/>
      <c r="CF938" s="4"/>
      <c r="CG938" s="4"/>
      <c r="CH938" s="4"/>
    </row>
    <row r="939" ht="14.25" customHeight="1" spans="1:8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19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194"/>
      <c r="AB939" s="4"/>
      <c r="AC939" s="4"/>
      <c r="AD939" s="4"/>
      <c r="AE939" s="4"/>
      <c r="AF939" s="4"/>
      <c r="AG939" s="4"/>
      <c r="AH939" s="19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19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19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194"/>
      <c r="CC939" s="4"/>
      <c r="CD939" s="4"/>
      <c r="CE939" s="4"/>
      <c r="CF939" s="4"/>
      <c r="CG939" s="4"/>
      <c r="CH939" s="4"/>
    </row>
    <row r="940" ht="14.25" customHeight="1" spans="1:8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19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194"/>
      <c r="AB940" s="4"/>
      <c r="AC940" s="4"/>
      <c r="AD940" s="4"/>
      <c r="AE940" s="4"/>
      <c r="AF940" s="4"/>
      <c r="AG940" s="4"/>
      <c r="AH940" s="19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19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19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194"/>
      <c r="CC940" s="4"/>
      <c r="CD940" s="4"/>
      <c r="CE940" s="4"/>
      <c r="CF940" s="4"/>
      <c r="CG940" s="4"/>
      <c r="CH940" s="4"/>
    </row>
    <row r="941" ht="14.25" customHeight="1" spans="1:8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19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194"/>
      <c r="AB941" s="4"/>
      <c r="AC941" s="4"/>
      <c r="AD941" s="4"/>
      <c r="AE941" s="4"/>
      <c r="AF941" s="4"/>
      <c r="AG941" s="4"/>
      <c r="AH941" s="19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19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19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194"/>
      <c r="CC941" s="4"/>
      <c r="CD941" s="4"/>
      <c r="CE941" s="4"/>
      <c r="CF941" s="4"/>
      <c r="CG941" s="4"/>
      <c r="CH941" s="4"/>
    </row>
    <row r="942" ht="14.25" customHeight="1" spans="1:8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19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194"/>
      <c r="AB942" s="4"/>
      <c r="AC942" s="4"/>
      <c r="AD942" s="4"/>
      <c r="AE942" s="4"/>
      <c r="AF942" s="4"/>
      <c r="AG942" s="4"/>
      <c r="AH942" s="19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19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19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194"/>
      <c r="CC942" s="4"/>
      <c r="CD942" s="4"/>
      <c r="CE942" s="4"/>
      <c r="CF942" s="4"/>
      <c r="CG942" s="4"/>
      <c r="CH942" s="4"/>
    </row>
    <row r="943" ht="14.25" customHeight="1" spans="1:8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19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194"/>
      <c r="AB943" s="4"/>
      <c r="AC943" s="4"/>
      <c r="AD943" s="4"/>
      <c r="AE943" s="4"/>
      <c r="AF943" s="4"/>
      <c r="AG943" s="4"/>
      <c r="AH943" s="19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19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19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194"/>
      <c r="CC943" s="4"/>
      <c r="CD943" s="4"/>
      <c r="CE943" s="4"/>
      <c r="CF943" s="4"/>
      <c r="CG943" s="4"/>
      <c r="CH943" s="4"/>
    </row>
    <row r="944" ht="14.25" customHeight="1" spans="1:8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19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194"/>
      <c r="AB944" s="4"/>
      <c r="AC944" s="4"/>
      <c r="AD944" s="4"/>
      <c r="AE944" s="4"/>
      <c r="AF944" s="4"/>
      <c r="AG944" s="4"/>
      <c r="AH944" s="19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19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19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194"/>
      <c r="CC944" s="4"/>
      <c r="CD944" s="4"/>
      <c r="CE944" s="4"/>
      <c r="CF944" s="4"/>
      <c r="CG944" s="4"/>
      <c r="CH944" s="4"/>
    </row>
    <row r="945" ht="14.25" customHeight="1" spans="1:8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19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194"/>
      <c r="AB945" s="4"/>
      <c r="AC945" s="4"/>
      <c r="AD945" s="4"/>
      <c r="AE945" s="4"/>
      <c r="AF945" s="4"/>
      <c r="AG945" s="4"/>
      <c r="AH945" s="19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19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19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194"/>
      <c r="CC945" s="4"/>
      <c r="CD945" s="4"/>
      <c r="CE945" s="4"/>
      <c r="CF945" s="4"/>
      <c r="CG945" s="4"/>
      <c r="CH945" s="4"/>
    </row>
    <row r="946" ht="14.25" customHeight="1" spans="1:8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19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194"/>
      <c r="AB946" s="4"/>
      <c r="AC946" s="4"/>
      <c r="AD946" s="4"/>
      <c r="AE946" s="4"/>
      <c r="AF946" s="4"/>
      <c r="AG946" s="4"/>
      <c r="AH946" s="19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19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19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194"/>
      <c r="CC946" s="4"/>
      <c r="CD946" s="4"/>
      <c r="CE946" s="4"/>
      <c r="CF946" s="4"/>
      <c r="CG946" s="4"/>
      <c r="CH946" s="4"/>
    </row>
    <row r="947" ht="14.25" customHeight="1" spans="1:8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19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194"/>
      <c r="AB947" s="4"/>
      <c r="AC947" s="4"/>
      <c r="AD947" s="4"/>
      <c r="AE947" s="4"/>
      <c r="AF947" s="4"/>
      <c r="AG947" s="4"/>
      <c r="AH947" s="19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19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19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194"/>
      <c r="CC947" s="4"/>
      <c r="CD947" s="4"/>
      <c r="CE947" s="4"/>
      <c r="CF947" s="4"/>
      <c r="CG947" s="4"/>
      <c r="CH947" s="4"/>
    </row>
    <row r="948" ht="14.25" customHeight="1" spans="1:8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19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194"/>
      <c r="AB948" s="4"/>
      <c r="AC948" s="4"/>
      <c r="AD948" s="4"/>
      <c r="AE948" s="4"/>
      <c r="AF948" s="4"/>
      <c r="AG948" s="4"/>
      <c r="AH948" s="19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19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19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194"/>
      <c r="CC948" s="4"/>
      <c r="CD948" s="4"/>
      <c r="CE948" s="4"/>
      <c r="CF948" s="4"/>
      <c r="CG948" s="4"/>
      <c r="CH948" s="4"/>
    </row>
    <row r="949" ht="14.25" customHeight="1" spans="1:8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19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194"/>
      <c r="AB949" s="4"/>
      <c r="AC949" s="4"/>
      <c r="AD949" s="4"/>
      <c r="AE949" s="4"/>
      <c r="AF949" s="4"/>
      <c r="AG949" s="4"/>
      <c r="AH949" s="19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19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19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194"/>
      <c r="CC949" s="4"/>
      <c r="CD949" s="4"/>
      <c r="CE949" s="4"/>
      <c r="CF949" s="4"/>
      <c r="CG949" s="4"/>
      <c r="CH949" s="4"/>
    </row>
    <row r="950" ht="14.25" customHeight="1" spans="1:8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19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194"/>
      <c r="AB950" s="4"/>
      <c r="AC950" s="4"/>
      <c r="AD950" s="4"/>
      <c r="AE950" s="4"/>
      <c r="AF950" s="4"/>
      <c r="AG950" s="4"/>
      <c r="AH950" s="19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19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19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194"/>
      <c r="CC950" s="4"/>
      <c r="CD950" s="4"/>
      <c r="CE950" s="4"/>
      <c r="CF950" s="4"/>
      <c r="CG950" s="4"/>
      <c r="CH950" s="4"/>
    </row>
    <row r="951" ht="14.25" customHeight="1" spans="1:8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19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194"/>
      <c r="AB951" s="4"/>
      <c r="AC951" s="4"/>
      <c r="AD951" s="4"/>
      <c r="AE951" s="4"/>
      <c r="AF951" s="4"/>
      <c r="AG951" s="4"/>
      <c r="AH951" s="19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19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19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194"/>
      <c r="CC951" s="4"/>
      <c r="CD951" s="4"/>
      <c r="CE951" s="4"/>
      <c r="CF951" s="4"/>
      <c r="CG951" s="4"/>
      <c r="CH951" s="4"/>
    </row>
    <row r="952" ht="14.25" customHeight="1" spans="1:8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19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194"/>
      <c r="AB952" s="4"/>
      <c r="AC952" s="4"/>
      <c r="AD952" s="4"/>
      <c r="AE952" s="4"/>
      <c r="AF952" s="4"/>
      <c r="AG952" s="4"/>
      <c r="AH952" s="19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19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19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194"/>
      <c r="CC952" s="4"/>
      <c r="CD952" s="4"/>
      <c r="CE952" s="4"/>
      <c r="CF952" s="4"/>
      <c r="CG952" s="4"/>
      <c r="CH952" s="4"/>
    </row>
    <row r="953" ht="14.25" customHeight="1" spans="1:8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19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194"/>
      <c r="AB953" s="4"/>
      <c r="AC953" s="4"/>
      <c r="AD953" s="4"/>
      <c r="AE953" s="4"/>
      <c r="AF953" s="4"/>
      <c r="AG953" s="4"/>
      <c r="AH953" s="19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19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19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194"/>
      <c r="CC953" s="4"/>
      <c r="CD953" s="4"/>
      <c r="CE953" s="4"/>
      <c r="CF953" s="4"/>
      <c r="CG953" s="4"/>
      <c r="CH953" s="4"/>
    </row>
    <row r="954" ht="14.25" customHeight="1" spans="1:8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19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194"/>
      <c r="AB954" s="4"/>
      <c r="AC954" s="4"/>
      <c r="AD954" s="4"/>
      <c r="AE954" s="4"/>
      <c r="AF954" s="4"/>
      <c r="AG954" s="4"/>
      <c r="AH954" s="19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19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19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194"/>
      <c r="CC954" s="4"/>
      <c r="CD954" s="4"/>
      <c r="CE954" s="4"/>
      <c r="CF954" s="4"/>
      <c r="CG954" s="4"/>
      <c r="CH954" s="4"/>
    </row>
    <row r="955" ht="14.25" customHeight="1" spans="1:8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19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194"/>
      <c r="AB955" s="4"/>
      <c r="AC955" s="4"/>
      <c r="AD955" s="4"/>
      <c r="AE955" s="4"/>
      <c r="AF955" s="4"/>
      <c r="AG955" s="4"/>
      <c r="AH955" s="19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19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19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194"/>
      <c r="CC955" s="4"/>
      <c r="CD955" s="4"/>
      <c r="CE955" s="4"/>
      <c r="CF955" s="4"/>
      <c r="CG955" s="4"/>
      <c r="CH955" s="4"/>
    </row>
    <row r="956" ht="14.25" customHeight="1" spans="1:8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19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194"/>
      <c r="AB956" s="4"/>
      <c r="AC956" s="4"/>
      <c r="AD956" s="4"/>
      <c r="AE956" s="4"/>
      <c r="AF956" s="4"/>
      <c r="AG956" s="4"/>
      <c r="AH956" s="19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19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19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194"/>
      <c r="CC956" s="4"/>
      <c r="CD956" s="4"/>
      <c r="CE956" s="4"/>
      <c r="CF956" s="4"/>
      <c r="CG956" s="4"/>
      <c r="CH956" s="4"/>
    </row>
    <row r="957" ht="14.25" customHeight="1" spans="1:8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19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194"/>
      <c r="AB957" s="4"/>
      <c r="AC957" s="4"/>
      <c r="AD957" s="4"/>
      <c r="AE957" s="4"/>
      <c r="AF957" s="4"/>
      <c r="AG957" s="4"/>
      <c r="AH957" s="19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19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19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194"/>
      <c r="CC957" s="4"/>
      <c r="CD957" s="4"/>
      <c r="CE957" s="4"/>
      <c r="CF957" s="4"/>
      <c r="CG957" s="4"/>
      <c r="CH957" s="4"/>
    </row>
    <row r="958" ht="14.25" customHeight="1" spans="1:8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19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194"/>
      <c r="AB958" s="4"/>
      <c r="AC958" s="4"/>
      <c r="AD958" s="4"/>
      <c r="AE958" s="4"/>
      <c r="AF958" s="4"/>
      <c r="AG958" s="4"/>
      <c r="AH958" s="19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19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19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194"/>
      <c r="CC958" s="4"/>
      <c r="CD958" s="4"/>
      <c r="CE958" s="4"/>
      <c r="CF958" s="4"/>
      <c r="CG958" s="4"/>
      <c r="CH958" s="4"/>
    </row>
    <row r="959" ht="14.25" customHeight="1" spans="1:8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19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194"/>
      <c r="AB959" s="4"/>
      <c r="AC959" s="4"/>
      <c r="AD959" s="4"/>
      <c r="AE959" s="4"/>
      <c r="AF959" s="4"/>
      <c r="AG959" s="4"/>
      <c r="AH959" s="19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19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19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194"/>
      <c r="CC959" s="4"/>
      <c r="CD959" s="4"/>
      <c r="CE959" s="4"/>
      <c r="CF959" s="4"/>
      <c r="CG959" s="4"/>
      <c r="CH959" s="4"/>
    </row>
    <row r="960" ht="14.25" customHeight="1" spans="1:8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19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194"/>
      <c r="AB960" s="4"/>
      <c r="AC960" s="4"/>
      <c r="AD960" s="4"/>
      <c r="AE960" s="4"/>
      <c r="AF960" s="4"/>
      <c r="AG960" s="4"/>
      <c r="AH960" s="19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19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19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194"/>
      <c r="CC960" s="4"/>
      <c r="CD960" s="4"/>
      <c r="CE960" s="4"/>
      <c r="CF960" s="4"/>
      <c r="CG960" s="4"/>
      <c r="CH960" s="4"/>
    </row>
    <row r="961" ht="14.25" customHeight="1" spans="1:8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19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194"/>
      <c r="AB961" s="4"/>
      <c r="AC961" s="4"/>
      <c r="AD961" s="4"/>
      <c r="AE961" s="4"/>
      <c r="AF961" s="4"/>
      <c r="AG961" s="4"/>
      <c r="AH961" s="19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19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19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194"/>
      <c r="CC961" s="4"/>
      <c r="CD961" s="4"/>
      <c r="CE961" s="4"/>
      <c r="CF961" s="4"/>
      <c r="CG961" s="4"/>
      <c r="CH961" s="4"/>
    </row>
    <row r="962" ht="14.25" customHeight="1" spans="1:8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19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194"/>
      <c r="AB962" s="4"/>
      <c r="AC962" s="4"/>
      <c r="AD962" s="4"/>
      <c r="AE962" s="4"/>
      <c r="AF962" s="4"/>
      <c r="AG962" s="4"/>
      <c r="AH962" s="19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19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19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194"/>
      <c r="CC962" s="4"/>
      <c r="CD962" s="4"/>
      <c r="CE962" s="4"/>
      <c r="CF962" s="4"/>
      <c r="CG962" s="4"/>
      <c r="CH962" s="4"/>
    </row>
    <row r="963" ht="14.25" customHeight="1" spans="1:8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19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194"/>
      <c r="AB963" s="4"/>
      <c r="AC963" s="4"/>
      <c r="AD963" s="4"/>
      <c r="AE963" s="4"/>
      <c r="AF963" s="4"/>
      <c r="AG963" s="4"/>
      <c r="AH963" s="19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19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19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194"/>
      <c r="CC963" s="4"/>
      <c r="CD963" s="4"/>
      <c r="CE963" s="4"/>
      <c r="CF963" s="4"/>
      <c r="CG963" s="4"/>
      <c r="CH963" s="4"/>
    </row>
    <row r="964" ht="14.25" customHeight="1" spans="1:8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19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194"/>
      <c r="AB964" s="4"/>
      <c r="AC964" s="4"/>
      <c r="AD964" s="4"/>
      <c r="AE964" s="4"/>
      <c r="AF964" s="4"/>
      <c r="AG964" s="4"/>
      <c r="AH964" s="19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19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19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194"/>
      <c r="CC964" s="4"/>
      <c r="CD964" s="4"/>
      <c r="CE964" s="4"/>
      <c r="CF964" s="4"/>
      <c r="CG964" s="4"/>
      <c r="CH964" s="4"/>
    </row>
    <row r="965" ht="14.25" customHeight="1" spans="1:8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19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194"/>
      <c r="AB965" s="4"/>
      <c r="AC965" s="4"/>
      <c r="AD965" s="4"/>
      <c r="AE965" s="4"/>
      <c r="AF965" s="4"/>
      <c r="AG965" s="4"/>
      <c r="AH965" s="19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19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19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194"/>
      <c r="CC965" s="4"/>
      <c r="CD965" s="4"/>
      <c r="CE965" s="4"/>
      <c r="CF965" s="4"/>
      <c r="CG965" s="4"/>
      <c r="CH965" s="4"/>
    </row>
    <row r="966" ht="14.25" customHeight="1" spans="1:8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19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194"/>
      <c r="AB966" s="4"/>
      <c r="AC966" s="4"/>
      <c r="AD966" s="4"/>
      <c r="AE966" s="4"/>
      <c r="AF966" s="4"/>
      <c r="AG966" s="4"/>
      <c r="AH966" s="19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19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19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194"/>
      <c r="CC966" s="4"/>
      <c r="CD966" s="4"/>
      <c r="CE966" s="4"/>
      <c r="CF966" s="4"/>
      <c r="CG966" s="4"/>
      <c r="CH966" s="4"/>
    </row>
    <row r="967" ht="14.25" customHeight="1" spans="1:8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19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194"/>
      <c r="AB967" s="4"/>
      <c r="AC967" s="4"/>
      <c r="AD967" s="4"/>
      <c r="AE967" s="4"/>
      <c r="AF967" s="4"/>
      <c r="AG967" s="4"/>
      <c r="AH967" s="19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19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19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194"/>
      <c r="CC967" s="4"/>
      <c r="CD967" s="4"/>
      <c r="CE967" s="4"/>
      <c r="CF967" s="4"/>
      <c r="CG967" s="4"/>
      <c r="CH967" s="4"/>
    </row>
    <row r="968" ht="14.25" customHeight="1" spans="1:8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19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194"/>
      <c r="AB968" s="4"/>
      <c r="AC968" s="4"/>
      <c r="AD968" s="4"/>
      <c r="AE968" s="4"/>
      <c r="AF968" s="4"/>
      <c r="AG968" s="4"/>
      <c r="AH968" s="19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19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19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194"/>
      <c r="CC968" s="4"/>
      <c r="CD968" s="4"/>
      <c r="CE968" s="4"/>
      <c r="CF968" s="4"/>
      <c r="CG968" s="4"/>
      <c r="CH968" s="4"/>
    </row>
    <row r="969" ht="14.25" customHeight="1" spans="1:8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19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194"/>
      <c r="AB969" s="4"/>
      <c r="AC969" s="4"/>
      <c r="AD969" s="4"/>
      <c r="AE969" s="4"/>
      <c r="AF969" s="4"/>
      <c r="AG969" s="4"/>
      <c r="AH969" s="19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19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19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194"/>
      <c r="CC969" s="4"/>
      <c r="CD969" s="4"/>
      <c r="CE969" s="4"/>
      <c r="CF969" s="4"/>
      <c r="CG969" s="4"/>
      <c r="CH969" s="4"/>
    </row>
    <row r="970" ht="14.25" customHeight="1" spans="1:8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19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194"/>
      <c r="AB970" s="4"/>
      <c r="AC970" s="4"/>
      <c r="AD970" s="4"/>
      <c r="AE970" s="4"/>
      <c r="AF970" s="4"/>
      <c r="AG970" s="4"/>
      <c r="AH970" s="19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19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19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194"/>
      <c r="CC970" s="4"/>
      <c r="CD970" s="4"/>
      <c r="CE970" s="4"/>
      <c r="CF970" s="4"/>
      <c r="CG970" s="4"/>
      <c r="CH970" s="4"/>
    </row>
    <row r="971" ht="14.25" customHeight="1" spans="1:8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19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194"/>
      <c r="AB971" s="4"/>
      <c r="AC971" s="4"/>
      <c r="AD971" s="4"/>
      <c r="AE971" s="4"/>
      <c r="AF971" s="4"/>
      <c r="AG971" s="4"/>
      <c r="AH971" s="19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19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19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194"/>
      <c r="CC971" s="4"/>
      <c r="CD971" s="4"/>
      <c r="CE971" s="4"/>
      <c r="CF971" s="4"/>
      <c r="CG971" s="4"/>
      <c r="CH971" s="4"/>
    </row>
    <row r="972" ht="14.25" customHeight="1" spans="1:8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19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194"/>
      <c r="AB972" s="4"/>
      <c r="AC972" s="4"/>
      <c r="AD972" s="4"/>
      <c r="AE972" s="4"/>
      <c r="AF972" s="4"/>
      <c r="AG972" s="4"/>
      <c r="AH972" s="19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19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19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194"/>
      <c r="CC972" s="4"/>
      <c r="CD972" s="4"/>
      <c r="CE972" s="4"/>
      <c r="CF972" s="4"/>
      <c r="CG972" s="4"/>
      <c r="CH972" s="4"/>
    </row>
    <row r="973" ht="14.25" customHeight="1" spans="1:8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19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194"/>
      <c r="AB973" s="4"/>
      <c r="AC973" s="4"/>
      <c r="AD973" s="4"/>
      <c r="AE973" s="4"/>
      <c r="AF973" s="4"/>
      <c r="AG973" s="4"/>
      <c r="AH973" s="19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19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19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194"/>
      <c r="CC973" s="4"/>
      <c r="CD973" s="4"/>
      <c r="CE973" s="4"/>
      <c r="CF973" s="4"/>
      <c r="CG973" s="4"/>
      <c r="CH973" s="4"/>
    </row>
    <row r="974" ht="14.25" customHeight="1" spans="1:8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19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194"/>
      <c r="AB974" s="4"/>
      <c r="AC974" s="4"/>
      <c r="AD974" s="4"/>
      <c r="AE974" s="4"/>
      <c r="AF974" s="4"/>
      <c r="AG974" s="4"/>
      <c r="AH974" s="19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19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19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194"/>
      <c r="CC974" s="4"/>
      <c r="CD974" s="4"/>
      <c r="CE974" s="4"/>
      <c r="CF974" s="4"/>
      <c r="CG974" s="4"/>
      <c r="CH974" s="4"/>
    </row>
    <row r="975" ht="14.25" customHeight="1" spans="1:8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19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194"/>
      <c r="AB975" s="4"/>
      <c r="AC975" s="4"/>
      <c r="AD975" s="4"/>
      <c r="AE975" s="4"/>
      <c r="AF975" s="4"/>
      <c r="AG975" s="4"/>
      <c r="AH975" s="19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19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19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194"/>
      <c r="CC975" s="4"/>
      <c r="CD975" s="4"/>
      <c r="CE975" s="4"/>
      <c r="CF975" s="4"/>
      <c r="CG975" s="4"/>
      <c r="CH975" s="4"/>
    </row>
    <row r="976" ht="14.25" customHeight="1" spans="1:8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19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194"/>
      <c r="AB976" s="4"/>
      <c r="AC976" s="4"/>
      <c r="AD976" s="4"/>
      <c r="AE976" s="4"/>
      <c r="AF976" s="4"/>
      <c r="AG976" s="4"/>
      <c r="AH976" s="19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19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19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194"/>
      <c r="CC976" s="4"/>
      <c r="CD976" s="4"/>
      <c r="CE976" s="4"/>
      <c r="CF976" s="4"/>
      <c r="CG976" s="4"/>
      <c r="CH976" s="4"/>
    </row>
    <row r="977" ht="14.25" customHeight="1" spans="1:8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19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194"/>
      <c r="AB977" s="4"/>
      <c r="AC977" s="4"/>
      <c r="AD977" s="4"/>
      <c r="AE977" s="4"/>
      <c r="AF977" s="4"/>
      <c r="AG977" s="4"/>
      <c r="AH977" s="19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19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19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194"/>
      <c r="CC977" s="4"/>
      <c r="CD977" s="4"/>
      <c r="CE977" s="4"/>
      <c r="CF977" s="4"/>
      <c r="CG977" s="4"/>
      <c r="CH977" s="4"/>
    </row>
    <row r="978" ht="14.25" customHeight="1" spans="1:8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19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194"/>
      <c r="AB978" s="4"/>
      <c r="AC978" s="4"/>
      <c r="AD978" s="4"/>
      <c r="AE978" s="4"/>
      <c r="AF978" s="4"/>
      <c r="AG978" s="4"/>
      <c r="AH978" s="19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19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19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194"/>
      <c r="CC978" s="4"/>
      <c r="CD978" s="4"/>
      <c r="CE978" s="4"/>
      <c r="CF978" s="4"/>
      <c r="CG978" s="4"/>
      <c r="CH978" s="4"/>
    </row>
    <row r="979" ht="14.25" customHeight="1" spans="1:8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19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194"/>
      <c r="AB979" s="4"/>
      <c r="AC979" s="4"/>
      <c r="AD979" s="4"/>
      <c r="AE979" s="4"/>
      <c r="AF979" s="4"/>
      <c r="AG979" s="4"/>
      <c r="AH979" s="19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19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19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194"/>
      <c r="CC979" s="4"/>
      <c r="CD979" s="4"/>
      <c r="CE979" s="4"/>
      <c r="CF979" s="4"/>
      <c r="CG979" s="4"/>
      <c r="CH979" s="4"/>
    </row>
    <row r="980" ht="14.25" customHeight="1" spans="1:8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19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194"/>
      <c r="AB980" s="4"/>
      <c r="AC980" s="4"/>
      <c r="AD980" s="4"/>
      <c r="AE980" s="4"/>
      <c r="AF980" s="4"/>
      <c r="AG980" s="4"/>
      <c r="AH980" s="19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19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19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194"/>
      <c r="CC980" s="4"/>
      <c r="CD980" s="4"/>
      <c r="CE980" s="4"/>
      <c r="CF980" s="4"/>
      <c r="CG980" s="4"/>
      <c r="CH980" s="4"/>
    </row>
    <row r="981" ht="14.25" customHeight="1" spans="1:8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19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194"/>
      <c r="AB981" s="4"/>
      <c r="AC981" s="4"/>
      <c r="AD981" s="4"/>
      <c r="AE981" s="4"/>
      <c r="AF981" s="4"/>
      <c r="AG981" s="4"/>
      <c r="AH981" s="19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19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19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194"/>
      <c r="CC981" s="4"/>
      <c r="CD981" s="4"/>
      <c r="CE981" s="4"/>
      <c r="CF981" s="4"/>
      <c r="CG981" s="4"/>
      <c r="CH981" s="4"/>
    </row>
    <row r="982" ht="14.25" customHeight="1" spans="1:8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19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194"/>
      <c r="AB982" s="4"/>
      <c r="AC982" s="4"/>
      <c r="AD982" s="4"/>
      <c r="AE982" s="4"/>
      <c r="AF982" s="4"/>
      <c r="AG982" s="4"/>
      <c r="AH982" s="19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19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19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194"/>
      <c r="CC982" s="4"/>
      <c r="CD982" s="4"/>
      <c r="CE982" s="4"/>
      <c r="CF982" s="4"/>
      <c r="CG982" s="4"/>
      <c r="CH982" s="4"/>
    </row>
    <row r="983" ht="14.25" customHeight="1" spans="1:8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19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194"/>
      <c r="AB983" s="4"/>
      <c r="AC983" s="4"/>
      <c r="AD983" s="4"/>
      <c r="AE983" s="4"/>
      <c r="AF983" s="4"/>
      <c r="AG983" s="4"/>
      <c r="AH983" s="19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19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19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194"/>
      <c r="CC983" s="4"/>
      <c r="CD983" s="4"/>
      <c r="CE983" s="4"/>
      <c r="CF983" s="4"/>
      <c r="CG983" s="4"/>
      <c r="CH983" s="4"/>
    </row>
    <row r="984" ht="14.25" customHeight="1" spans="1:8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19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194"/>
      <c r="AB984" s="4"/>
      <c r="AC984" s="4"/>
      <c r="AD984" s="4"/>
      <c r="AE984" s="4"/>
      <c r="AF984" s="4"/>
      <c r="AG984" s="4"/>
      <c r="AH984" s="19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19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19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194"/>
      <c r="CC984" s="4"/>
      <c r="CD984" s="4"/>
      <c r="CE984" s="4"/>
      <c r="CF984" s="4"/>
      <c r="CG984" s="4"/>
      <c r="CH984" s="4"/>
    </row>
    <row r="985" ht="14.25" customHeight="1" spans="1:8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19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194"/>
      <c r="AB985" s="4"/>
      <c r="AC985" s="4"/>
      <c r="AD985" s="4"/>
      <c r="AE985" s="4"/>
      <c r="AF985" s="4"/>
      <c r="AG985" s="4"/>
      <c r="AH985" s="19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19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19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194"/>
      <c r="CC985" s="4"/>
      <c r="CD985" s="4"/>
      <c r="CE985" s="4"/>
      <c r="CF985" s="4"/>
      <c r="CG985" s="4"/>
      <c r="CH985" s="4"/>
    </row>
    <row r="986" ht="14.25" customHeight="1" spans="1:8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19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194"/>
      <c r="AB986" s="4"/>
      <c r="AC986" s="4"/>
      <c r="AD986" s="4"/>
      <c r="AE986" s="4"/>
      <c r="AF986" s="4"/>
      <c r="AG986" s="4"/>
      <c r="AH986" s="19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19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19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194"/>
      <c r="CC986" s="4"/>
      <c r="CD986" s="4"/>
      <c r="CE986" s="4"/>
      <c r="CF986" s="4"/>
      <c r="CG986" s="4"/>
      <c r="CH986" s="4"/>
    </row>
    <row r="987" ht="14.25" customHeight="1" spans="1:8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19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194"/>
      <c r="AB987" s="4"/>
      <c r="AC987" s="4"/>
      <c r="AD987" s="4"/>
      <c r="AE987" s="4"/>
      <c r="AF987" s="4"/>
      <c r="AG987" s="4"/>
      <c r="AH987" s="19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19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19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194"/>
      <c r="CC987" s="4"/>
      <c r="CD987" s="4"/>
      <c r="CE987" s="4"/>
      <c r="CF987" s="4"/>
      <c r="CG987" s="4"/>
      <c r="CH987" s="4"/>
    </row>
    <row r="988" ht="14.25" customHeight="1" spans="1:8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19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194"/>
      <c r="AB988" s="4"/>
      <c r="AC988" s="4"/>
      <c r="AD988" s="4"/>
      <c r="AE988" s="4"/>
      <c r="AF988" s="4"/>
      <c r="AG988" s="4"/>
      <c r="AH988" s="19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19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19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194"/>
      <c r="CC988" s="4"/>
      <c r="CD988" s="4"/>
      <c r="CE988" s="4"/>
      <c r="CF988" s="4"/>
      <c r="CG988" s="4"/>
      <c r="CH988" s="4"/>
    </row>
    <row r="989" ht="14.25" customHeight="1" spans="1:8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19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194"/>
      <c r="AB989" s="4"/>
      <c r="AC989" s="4"/>
      <c r="AD989" s="4"/>
      <c r="AE989" s="4"/>
      <c r="AF989" s="4"/>
      <c r="AG989" s="4"/>
      <c r="AH989" s="19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19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19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194"/>
      <c r="CC989" s="4"/>
      <c r="CD989" s="4"/>
      <c r="CE989" s="4"/>
      <c r="CF989" s="4"/>
      <c r="CG989" s="4"/>
      <c r="CH989" s="4"/>
    </row>
    <row r="990" ht="14.25" customHeight="1" spans="1:8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19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194"/>
      <c r="AB990" s="4"/>
      <c r="AC990" s="4"/>
      <c r="AD990" s="4"/>
      <c r="AE990" s="4"/>
      <c r="AF990" s="4"/>
      <c r="AG990" s="4"/>
      <c r="AH990" s="19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19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19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194"/>
      <c r="CC990" s="4"/>
      <c r="CD990" s="4"/>
      <c r="CE990" s="4"/>
      <c r="CF990" s="4"/>
      <c r="CG990" s="4"/>
      <c r="CH990" s="4"/>
    </row>
    <row r="991" ht="14.25" customHeight="1" spans="1:8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19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194"/>
      <c r="AB991" s="4"/>
      <c r="AC991" s="4"/>
      <c r="AD991" s="4"/>
      <c r="AE991" s="4"/>
      <c r="AF991" s="4"/>
      <c r="AG991" s="4"/>
      <c r="AH991" s="19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19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19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194"/>
      <c r="CC991" s="4"/>
      <c r="CD991" s="4"/>
      <c r="CE991" s="4"/>
      <c r="CF991" s="4"/>
      <c r="CG991" s="4"/>
      <c r="CH991" s="4"/>
    </row>
    <row r="992" ht="14.25" customHeight="1" spans="1:8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19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194"/>
      <c r="AB992" s="4"/>
      <c r="AC992" s="4"/>
      <c r="AD992" s="4"/>
      <c r="AE992" s="4"/>
      <c r="AF992" s="4"/>
      <c r="AG992" s="4"/>
      <c r="AH992" s="19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19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19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194"/>
      <c r="CC992" s="4"/>
      <c r="CD992" s="4"/>
      <c r="CE992" s="4"/>
      <c r="CF992" s="4"/>
      <c r="CG992" s="4"/>
      <c r="CH992" s="4"/>
    </row>
    <row r="993" ht="14.25" customHeight="1" spans="1:8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19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194"/>
      <c r="AB993" s="4"/>
      <c r="AC993" s="4"/>
      <c r="AD993" s="4"/>
      <c r="AE993" s="4"/>
      <c r="AF993" s="4"/>
      <c r="AG993" s="4"/>
      <c r="AH993" s="19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19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19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194"/>
      <c r="CC993" s="4"/>
      <c r="CD993" s="4"/>
      <c r="CE993" s="4"/>
      <c r="CF993" s="4"/>
      <c r="CG993" s="4"/>
      <c r="CH993" s="4"/>
    </row>
    <row r="994" ht="14.25" customHeight="1" spans="1:8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19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194"/>
      <c r="AB994" s="4"/>
      <c r="AC994" s="4"/>
      <c r="AD994" s="4"/>
      <c r="AE994" s="4"/>
      <c r="AF994" s="4"/>
      <c r="AG994" s="4"/>
      <c r="AH994" s="19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19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19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194"/>
      <c r="CC994" s="4"/>
      <c r="CD994" s="4"/>
      <c r="CE994" s="4"/>
      <c r="CF994" s="4"/>
      <c r="CG994" s="4"/>
      <c r="CH994" s="4"/>
    </row>
    <row r="995" ht="14.25" customHeight="1" spans="1:8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19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194"/>
      <c r="AB995" s="4"/>
      <c r="AC995" s="4"/>
      <c r="AD995" s="4"/>
      <c r="AE995" s="4"/>
      <c r="AF995" s="4"/>
      <c r="AG995" s="4"/>
      <c r="AH995" s="19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19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19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194"/>
      <c r="CC995" s="4"/>
      <c r="CD995" s="4"/>
      <c r="CE995" s="4"/>
      <c r="CF995" s="4"/>
      <c r="CG995" s="4"/>
      <c r="CH995" s="4"/>
    </row>
    <row r="996" ht="14.25" customHeight="1" spans="1:8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19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194"/>
      <c r="AB996" s="4"/>
      <c r="AC996" s="4"/>
      <c r="AD996" s="4"/>
      <c r="AE996" s="4"/>
      <c r="AF996" s="4"/>
      <c r="AG996" s="4"/>
      <c r="AH996" s="19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19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19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194"/>
      <c r="CC996" s="4"/>
      <c r="CD996" s="4"/>
      <c r="CE996" s="4"/>
      <c r="CF996" s="4"/>
      <c r="CG996" s="4"/>
      <c r="CH996" s="4"/>
    </row>
    <row r="997" ht="14.25" customHeight="1" spans="1:8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19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194"/>
      <c r="AB997" s="4"/>
      <c r="AC997" s="4"/>
      <c r="AD997" s="4"/>
      <c r="AE997" s="4"/>
      <c r="AF997" s="4"/>
      <c r="AG997" s="4"/>
      <c r="AH997" s="19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19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19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194"/>
      <c r="CC997" s="4"/>
      <c r="CD997" s="4"/>
      <c r="CE997" s="4"/>
      <c r="CF997" s="4"/>
      <c r="CG997" s="4"/>
      <c r="CH997" s="4"/>
    </row>
    <row r="998" ht="14.25" customHeight="1" spans="1:8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19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194"/>
      <c r="AB998" s="4"/>
      <c r="AC998" s="4"/>
      <c r="AD998" s="4"/>
      <c r="AE998" s="4"/>
      <c r="AF998" s="4"/>
      <c r="AG998" s="4"/>
      <c r="AH998" s="19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19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19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194"/>
      <c r="CC998" s="4"/>
      <c r="CD998" s="4"/>
      <c r="CE998" s="4"/>
      <c r="CF998" s="4"/>
      <c r="CG998" s="4"/>
      <c r="CH998" s="4"/>
    </row>
    <row r="999" ht="14.25" customHeight="1" spans="1:8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19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194"/>
      <c r="AB999" s="4"/>
      <c r="AC999" s="4"/>
      <c r="AD999" s="4"/>
      <c r="AE999" s="4"/>
      <c r="AF999" s="4"/>
      <c r="AG999" s="4"/>
      <c r="AH999" s="19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19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19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194"/>
      <c r="CC999" s="4"/>
      <c r="CD999" s="4"/>
      <c r="CE999" s="4"/>
      <c r="CF999" s="4"/>
      <c r="CG999" s="4"/>
      <c r="CH999" s="4"/>
    </row>
    <row r="1000" ht="14.25" customHeight="1" spans="1:8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19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194"/>
      <c r="AB1000" s="4"/>
      <c r="AC1000" s="4"/>
      <c r="AD1000" s="4"/>
      <c r="AE1000" s="4"/>
      <c r="AF1000" s="4"/>
      <c r="AG1000" s="4"/>
      <c r="AH1000" s="19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19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19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194"/>
      <c r="CC1000" s="4"/>
      <c r="CD1000" s="4"/>
      <c r="CE1000" s="4"/>
      <c r="CF1000" s="4"/>
      <c r="CG1000" s="4"/>
      <c r="CH1000" s="4"/>
    </row>
  </sheetData>
  <mergeCells count="20">
    <mergeCell ref="B1:M1"/>
    <mergeCell ref="O1:Z1"/>
    <mergeCell ref="AB1:AG2"/>
    <mergeCell ref="AI1:AS1"/>
    <mergeCell ref="AV1:BA1"/>
    <mergeCell ref="BB1:BG1"/>
    <mergeCell ref="BP1:CA1"/>
    <mergeCell ref="CC1:CH2"/>
    <mergeCell ref="B2:G2"/>
    <mergeCell ref="H2:M2"/>
    <mergeCell ref="O2:T2"/>
    <mergeCell ref="U2:Z2"/>
    <mergeCell ref="AI2:AN2"/>
    <mergeCell ref="AO2:AS2"/>
    <mergeCell ref="AV2:BA2"/>
    <mergeCell ref="BB2:BG2"/>
    <mergeCell ref="BJ1:BJ2"/>
    <mergeCell ref="BK1:BK2"/>
    <mergeCell ref="BP2:BU2"/>
    <mergeCell ref="BV2:CA2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000"/>
  <sheetViews>
    <sheetView workbookViewId="0" zoomScale="100" zoomScaleNormal="100">
      <pane xSplit="1" ySplit="4" topLeftCell="B5" activePane="bottomRight" state="frozen"/>
      <selection pane="bottomRight" activeCell="B5" sqref="B5"/>
    </sheetView>
  </sheetViews>
  <sheetFormatPr defaultRowHeight="15" outlineLevelRow="0" outlineLevelCol="0" x14ac:dyDescent="0" defaultColWidth="14.43"/>
  <cols>
    <col min="1" max="1" width="8.43" customWidth="1"/>
    <col min="2" max="13" width="5.14" customWidth="1"/>
    <col min="14" max="14" width="2" customWidth="1"/>
    <col min="15" max="26" width="5.14" customWidth="1"/>
    <col min="27" max="27" width="2" customWidth="1"/>
    <col min="28" max="33" width="5.14" customWidth="1"/>
    <col min="34" max="34" width="1.43" customWidth="1"/>
    <col min="35" max="40" width="5.14" customWidth="1"/>
    <col min="41" max="46" width="5.71" customWidth="1"/>
    <col min="47" max="47" width="1.86" customWidth="1"/>
    <col min="48" max="59" width="5.14" customWidth="1"/>
    <col min="60" max="60" width="1.86" customWidth="1"/>
    <col min="61" max="62" width="5.14" customWidth="1"/>
    <col min="63" max="63" width="5.71" customWidth="1"/>
    <col min="64" max="66" width="5.14" customWidth="1"/>
    <col min="67" max="67" width="1.43" customWidth="1"/>
    <col min="68" max="73" width="5.14" customWidth="1"/>
    <col min="74" max="79" width="5.71" customWidth="1"/>
    <col min="80" max="80" width="2" customWidth="1"/>
    <col min="81" max="86" width="5.14" customWidth="1"/>
  </cols>
  <sheetData>
    <row r="1" ht="15" customHeight="1" spans="1:86" x14ac:dyDescent="0.25">
      <c r="A1" s="73"/>
      <c r="B1" s="173" t="s">
        <v>163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74"/>
      <c r="O1" s="173" t="s">
        <v>164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175"/>
      <c r="AB1" s="176" t="s">
        <v>165</v>
      </c>
      <c r="AC1" s="7"/>
      <c r="AD1" s="7"/>
      <c r="AE1" s="7"/>
      <c r="AF1" s="7"/>
      <c r="AG1" s="7"/>
      <c r="AH1" s="174"/>
      <c r="AI1" s="177" t="s">
        <v>166</v>
      </c>
      <c r="AJ1" s="7"/>
      <c r="AK1" s="7"/>
      <c r="AL1" s="7"/>
      <c r="AM1" s="7"/>
      <c r="AN1" s="7"/>
      <c r="AO1" s="7"/>
      <c r="AP1" s="7"/>
      <c r="AQ1" s="7"/>
      <c r="AR1" s="7"/>
      <c r="AS1" s="7"/>
      <c r="AT1" s="23"/>
      <c r="AU1" s="174"/>
      <c r="AV1" s="178" t="str">
        <f>"CT ("&amp;SUM(AV4:AZ4)&amp;")"</f>
        <v>CT (0)</v>
      </c>
      <c r="AW1" s="7"/>
      <c r="AX1" s="7"/>
      <c r="AY1" s="7"/>
      <c r="AZ1" s="7"/>
      <c r="BA1" s="7"/>
      <c r="BB1" s="179" t="str">
        <f>"Assignment ("&amp;SUM(BB4:BF4)&amp;")"</f>
        <v>Assignment (0)</v>
      </c>
      <c r="BC1" s="1"/>
      <c r="BD1" s="1"/>
      <c r="BE1" s="1"/>
      <c r="BF1" s="1"/>
      <c r="BG1" s="2"/>
      <c r="BH1" s="4"/>
      <c r="BI1" s="180" t="s">
        <v>167</v>
      </c>
      <c r="BJ1" s="180" t="s">
        <v>51</v>
      </c>
      <c r="BK1" s="181" t="s">
        <v>168</v>
      </c>
      <c r="BL1" s="4"/>
      <c r="BM1" s="4"/>
      <c r="BN1" s="4"/>
      <c r="BO1" s="174"/>
      <c r="BP1" s="177" t="s">
        <v>185</v>
      </c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175"/>
      <c r="CC1" s="182" t="s">
        <v>186</v>
      </c>
      <c r="CD1" s="2"/>
      <c r="CE1" s="2"/>
      <c r="CF1" s="2"/>
      <c r="CG1" s="2"/>
      <c r="CH1" s="2"/>
    </row>
    <row r="2" ht="29.25" customHeight="1" spans="1:86" x14ac:dyDescent="0.25">
      <c r="A2" s="73"/>
      <c r="B2" s="183" t="s">
        <v>171</v>
      </c>
      <c r="C2" s="7"/>
      <c r="D2" s="7"/>
      <c r="E2" s="7"/>
      <c r="F2" s="7"/>
      <c r="G2" s="7"/>
      <c r="H2" s="184" t="s">
        <v>172</v>
      </c>
      <c r="I2" s="7"/>
      <c r="J2" s="7"/>
      <c r="K2" s="7"/>
      <c r="L2" s="7"/>
      <c r="M2" s="7"/>
      <c r="N2" s="174"/>
      <c r="O2" s="183" t="s">
        <v>171</v>
      </c>
      <c r="P2" s="7"/>
      <c r="Q2" s="7"/>
      <c r="R2" s="7"/>
      <c r="S2" s="7"/>
      <c r="T2" s="7"/>
      <c r="U2" s="184" t="s">
        <v>173</v>
      </c>
      <c r="V2" s="7"/>
      <c r="W2" s="7"/>
      <c r="X2" s="7"/>
      <c r="Y2" s="7"/>
      <c r="Z2" s="7"/>
      <c r="AA2" s="185"/>
      <c r="AB2" s="7"/>
      <c r="AC2" s="7"/>
      <c r="AD2" s="7"/>
      <c r="AE2" s="7"/>
      <c r="AF2" s="7"/>
      <c r="AG2" s="7"/>
      <c r="AH2" s="186"/>
      <c r="AI2" s="183" t="s">
        <v>174</v>
      </c>
      <c r="AJ2" s="7"/>
      <c r="AK2" s="7"/>
      <c r="AL2" s="7"/>
      <c r="AM2" s="7"/>
      <c r="AN2" s="7"/>
      <c r="AO2" s="184" t="s">
        <v>175</v>
      </c>
      <c r="AP2" s="7"/>
      <c r="AQ2" s="7"/>
      <c r="AR2" s="7"/>
      <c r="AS2" s="15"/>
      <c r="AT2" s="187"/>
      <c r="AU2" s="188"/>
      <c r="AV2" s="189" t="s">
        <v>176</v>
      </c>
      <c r="AW2" s="7"/>
      <c r="AX2" s="7"/>
      <c r="AY2" s="7"/>
      <c r="AZ2" s="7"/>
      <c r="BA2" s="7"/>
      <c r="BB2" s="190" t="s">
        <v>176</v>
      </c>
      <c r="BC2" s="45"/>
      <c r="BD2" s="45"/>
      <c r="BE2" s="45"/>
      <c r="BF2" s="45"/>
      <c r="BG2" s="45"/>
      <c r="BH2" s="4"/>
      <c r="BI2" s="180">
        <f>Attn_Assign!B5</f>
      </c>
      <c r="BJ2" s="2"/>
      <c r="BK2" s="2"/>
      <c r="BL2" s="4"/>
      <c r="BM2" s="4"/>
      <c r="BN2" s="4"/>
      <c r="BO2" s="186"/>
      <c r="BP2" s="183" t="s">
        <v>174</v>
      </c>
      <c r="BQ2" s="7"/>
      <c r="BR2" s="7"/>
      <c r="BS2" s="7"/>
      <c r="BT2" s="7"/>
      <c r="BU2" s="7"/>
      <c r="BV2" s="184" t="s">
        <v>175</v>
      </c>
      <c r="BW2" s="7"/>
      <c r="BX2" s="7"/>
      <c r="BY2" s="7"/>
      <c r="BZ2" s="7"/>
      <c r="CA2" s="7"/>
      <c r="CB2" s="185"/>
      <c r="CC2" s="31"/>
      <c r="CD2" s="2"/>
      <c r="CE2" s="2"/>
      <c r="CF2" s="2"/>
      <c r="CG2" s="2"/>
      <c r="CH2" s="2"/>
    </row>
    <row r="3" ht="14.25" customHeight="1" spans="1:86" x14ac:dyDescent="0.25">
      <c r="A3" s="73" t="s">
        <v>39</v>
      </c>
      <c r="B3" s="73" t="s">
        <v>25</v>
      </c>
      <c r="C3" s="73" t="s">
        <v>27</v>
      </c>
      <c r="D3" s="73" t="s">
        <v>29</v>
      </c>
      <c r="E3" s="73" t="s">
        <v>30</v>
      </c>
      <c r="F3" s="73" t="s">
        <v>31</v>
      </c>
      <c r="G3" s="73" t="s">
        <v>33</v>
      </c>
      <c r="H3" s="73" t="s">
        <v>177</v>
      </c>
      <c r="I3" s="73" t="s">
        <v>178</v>
      </c>
      <c r="J3" s="73" t="s">
        <v>179</v>
      </c>
      <c r="K3" s="73" t="s">
        <v>180</v>
      </c>
      <c r="L3" s="73" t="s">
        <v>181</v>
      </c>
      <c r="M3" s="73" t="s">
        <v>182</v>
      </c>
      <c r="N3" s="174"/>
      <c r="O3" s="73" t="s">
        <v>25</v>
      </c>
      <c r="P3" s="73" t="s">
        <v>27</v>
      </c>
      <c r="Q3" s="73" t="s">
        <v>29</v>
      </c>
      <c r="R3" s="73" t="s">
        <v>30</v>
      </c>
      <c r="S3" s="73" t="s">
        <v>31</v>
      </c>
      <c r="T3" s="73" t="s">
        <v>33</v>
      </c>
      <c r="U3" s="73" t="s">
        <v>177</v>
      </c>
      <c r="V3" s="73" t="s">
        <v>178</v>
      </c>
      <c r="W3" s="73" t="s">
        <v>179</v>
      </c>
      <c r="X3" s="73" t="s">
        <v>180</v>
      </c>
      <c r="Y3" s="73" t="s">
        <v>181</v>
      </c>
      <c r="Z3" s="73" t="s">
        <v>182</v>
      </c>
      <c r="AA3" s="174"/>
      <c r="AB3" s="73" t="s">
        <v>25</v>
      </c>
      <c r="AC3" s="73" t="s">
        <v>27</v>
      </c>
      <c r="AD3" s="73" t="s">
        <v>29</v>
      </c>
      <c r="AE3" s="73" t="s">
        <v>30</v>
      </c>
      <c r="AF3" s="73" t="s">
        <v>31</v>
      </c>
      <c r="AG3" s="73" t="s">
        <v>33</v>
      </c>
      <c r="AH3" s="174"/>
      <c r="AI3" s="73" t="s">
        <v>25</v>
      </c>
      <c r="AJ3" s="73" t="s">
        <v>27</v>
      </c>
      <c r="AK3" s="73" t="s">
        <v>29</v>
      </c>
      <c r="AL3" s="73" t="s">
        <v>30</v>
      </c>
      <c r="AM3" s="73" t="s">
        <v>31</v>
      </c>
      <c r="AN3" s="73" t="s">
        <v>33</v>
      </c>
      <c r="AO3" s="73" t="s">
        <v>177</v>
      </c>
      <c r="AP3" s="73" t="s">
        <v>178</v>
      </c>
      <c r="AQ3" s="73" t="s">
        <v>179</v>
      </c>
      <c r="AR3" s="73" t="s">
        <v>180</v>
      </c>
      <c r="AS3" s="73" t="s">
        <v>181</v>
      </c>
      <c r="AT3" s="73" t="s">
        <v>182</v>
      </c>
      <c r="AU3" s="174"/>
      <c r="AV3" s="73" t="s">
        <v>25</v>
      </c>
      <c r="AW3" s="73" t="s">
        <v>27</v>
      </c>
      <c r="AX3" s="73" t="s">
        <v>29</v>
      </c>
      <c r="AY3" s="73" t="s">
        <v>30</v>
      </c>
      <c r="AZ3" s="73" t="s">
        <v>31</v>
      </c>
      <c r="BA3" s="73" t="s">
        <v>33</v>
      </c>
      <c r="BB3" s="73" t="s">
        <v>177</v>
      </c>
      <c r="BC3" s="73" t="s">
        <v>178</v>
      </c>
      <c r="BD3" s="73" t="s">
        <v>179</v>
      </c>
      <c r="BE3" s="73" t="s">
        <v>180</v>
      </c>
      <c r="BF3" s="73" t="s">
        <v>181</v>
      </c>
      <c r="BG3" s="73" t="s">
        <v>182</v>
      </c>
      <c r="BH3" s="4"/>
      <c r="BI3" s="4"/>
      <c r="BJ3" s="4"/>
      <c r="BK3" s="4"/>
      <c r="BL3" s="4"/>
      <c r="BM3" s="4"/>
      <c r="BN3" s="4"/>
      <c r="BO3" s="174"/>
      <c r="BP3" s="73" t="s">
        <v>25</v>
      </c>
      <c r="BQ3" s="73" t="s">
        <v>27</v>
      </c>
      <c r="BR3" s="73" t="s">
        <v>29</v>
      </c>
      <c r="BS3" s="73" t="s">
        <v>30</v>
      </c>
      <c r="BT3" s="73" t="s">
        <v>31</v>
      </c>
      <c r="BU3" s="73" t="s">
        <v>33</v>
      </c>
      <c r="BV3" s="73" t="s">
        <v>177</v>
      </c>
      <c r="BW3" s="73" t="s">
        <v>178</v>
      </c>
      <c r="BX3" s="73" t="s">
        <v>179</v>
      </c>
      <c r="BY3" s="73" t="s">
        <v>180</v>
      </c>
      <c r="BZ3" s="73" t="s">
        <v>181</v>
      </c>
      <c r="CA3" s="73" t="s">
        <v>182</v>
      </c>
      <c r="CB3" s="174"/>
      <c r="CC3" s="73" t="s">
        <v>25</v>
      </c>
      <c r="CD3" s="73" t="s">
        <v>27</v>
      </c>
      <c r="CE3" s="73" t="s">
        <v>29</v>
      </c>
      <c r="CF3" s="73" t="s">
        <v>30</v>
      </c>
      <c r="CG3" s="73" t="s">
        <v>31</v>
      </c>
      <c r="CH3" s="73" t="s">
        <v>33</v>
      </c>
    </row>
    <row r="4" ht="14.25" customHeight="1" spans="1:86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174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174"/>
      <c r="AB4" s="73"/>
      <c r="AC4" s="73"/>
      <c r="AD4" s="73"/>
      <c r="AE4" s="73"/>
      <c r="AF4" s="73"/>
      <c r="AG4" s="73" t="s">
        <v>75</v>
      </c>
      <c r="AH4" s="174"/>
      <c r="AI4" s="191">
        <f t="shared" ref="AI4:AN4" si="0">IF(SUM(AO5:AO129),1,0)</f>
        <v>0</v>
      </c>
      <c r="AJ4" s="191">
        <f t="shared" si="0"/>
        <v>0</v>
      </c>
      <c r="AK4" s="191">
        <f t="shared" si="0"/>
        <v>0</v>
      </c>
      <c r="AL4" s="191">
        <f t="shared" si="0"/>
        <v>0</v>
      </c>
      <c r="AM4" s="191">
        <f t="shared" si="0"/>
        <v>0</v>
      </c>
      <c r="AN4" s="191">
        <f t="shared" si="0"/>
        <v>0</v>
      </c>
      <c r="AO4" s="4"/>
      <c r="AP4" s="4"/>
      <c r="AQ4" s="4"/>
      <c r="AR4" s="4"/>
      <c r="AS4" s="4"/>
      <c r="AT4" s="4"/>
      <c r="AU4" s="174"/>
      <c r="AV4" s="192">
        <f>CT!K21</f>
        <v>0</v>
      </c>
      <c r="AW4" s="192">
        <f>CT!K22</f>
        <v>0</v>
      </c>
      <c r="AX4" s="192">
        <f>CT!K23</f>
        <v>0</v>
      </c>
      <c r="AY4" s="192">
        <f>CT!K24</f>
        <v>0</v>
      </c>
      <c r="AZ4" s="192">
        <f>CT!K25</f>
        <v>0</v>
      </c>
      <c r="BA4" s="192">
        <f>CT!L25</f>
      </c>
      <c r="BB4" s="193">
        <f>Attn_Assign!L21</f>
        <v>0</v>
      </c>
      <c r="BC4" s="193">
        <f>Attn_Assign!L22</f>
        <v>0</v>
      </c>
      <c r="BD4" s="193">
        <f>Attn_Assign!L23</f>
        <v>0</v>
      </c>
      <c r="BE4" s="193">
        <f>Attn_Assign!L24</f>
        <v>0</v>
      </c>
      <c r="BF4" s="193">
        <f>Attn_Assign!L25</f>
        <v>0</v>
      </c>
      <c r="BG4" s="193">
        <f>Attn_Assign!M25</f>
      </c>
      <c r="BH4" s="4"/>
      <c r="BI4" s="4"/>
      <c r="BJ4" s="4"/>
      <c r="BK4" s="4"/>
      <c r="BL4" s="4"/>
      <c r="BM4" s="4"/>
      <c r="BN4" s="73" t="s">
        <v>75</v>
      </c>
      <c r="BO4" s="174"/>
      <c r="BP4" s="191">
        <f t="shared" ref="BP4:BU4" si="1">IF(SUM(BV5:BV129),1,0)</f>
        <v>0</v>
      </c>
      <c r="BQ4" s="191">
        <f t="shared" si="1"/>
        <v>0</v>
      </c>
      <c r="BR4" s="191">
        <f t="shared" si="1"/>
        <v>0</v>
      </c>
      <c r="BS4" s="191">
        <f t="shared" si="1"/>
        <v>0</v>
      </c>
      <c r="BT4" s="191">
        <f t="shared" si="1"/>
        <v>0</v>
      </c>
      <c r="BU4" s="191">
        <f t="shared" si="1"/>
        <v>0</v>
      </c>
      <c r="BV4" s="127">
        <f t="array" ref="BV4:CA4">LabActivity!W31:AB31</f>
        <v>0</v>
      </c>
      <c r="BW4" s="127">
        <v>0</v>
      </c>
      <c r="BX4" s="127">
        <v>0</v>
      </c>
      <c r="BY4" s="127">
        <v>0</v>
      </c>
      <c r="BZ4" s="127">
        <v>0</v>
      </c>
      <c r="CA4" s="127">
        <v>0</v>
      </c>
      <c r="CB4" s="174"/>
      <c r="CC4" s="73"/>
      <c r="CD4" s="73"/>
      <c r="CE4" s="73"/>
      <c r="CF4" s="73"/>
      <c r="CG4" s="73"/>
      <c r="CH4" s="73"/>
    </row>
    <row r="5" ht="14.25" customHeight="1" spans="1:86" x14ac:dyDescent="0.25">
      <c r="A5" s="68">
        <f>IF(ISBLANK(CT!A32),"",CT!A32)</f>
      </c>
      <c r="B5" s="73">
        <f>SectionA!V17</f>
      </c>
      <c r="C5" s="73">
        <f>SectionA!W17</f>
      </c>
      <c r="D5" s="73">
        <f>SectionA!X17</f>
      </c>
      <c r="E5" s="73">
        <f>SectionA!Y17</f>
      </c>
      <c r="F5" s="73">
        <f>SectionA!Z17</f>
      </c>
      <c r="G5" s="73">
        <f>SectionA!AA17</f>
      </c>
      <c r="H5" s="73">
        <f>SectionA!AJ17</f>
      </c>
      <c r="I5" s="73">
        <f>SectionA!AK17</f>
      </c>
      <c r="J5" s="73">
        <f>SectionA!AL17</f>
      </c>
      <c r="K5" s="73">
        <f>SectionA!AM17</f>
      </c>
      <c r="L5" s="73">
        <f>SectionA!AN17</f>
      </c>
      <c r="M5" s="73">
        <f>SectionA!AO17</f>
      </c>
      <c r="N5" s="174"/>
      <c r="O5" s="73">
        <f>SectionB!V17</f>
      </c>
      <c r="P5" s="73">
        <f>SectionB!W17</f>
      </c>
      <c r="Q5" s="73">
        <f>SectionB!X17</f>
      </c>
      <c r="R5" s="73">
        <f>SectionB!Y17</f>
      </c>
      <c r="S5" s="73">
        <f>SectionB!Z17</f>
      </c>
      <c r="T5" s="73">
        <f>SectionB!AA17</f>
      </c>
      <c r="U5" s="73">
        <f>SectionB!AJ17</f>
      </c>
      <c r="V5" s="73">
        <f>SectionB!AK17</f>
      </c>
      <c r="W5" s="73">
        <f>SectionB!AL17</f>
      </c>
      <c r="X5" s="73">
        <f>SectionB!AM17</f>
      </c>
      <c r="Y5" s="73">
        <f>SectionB!AN17</f>
      </c>
      <c r="Z5" s="73">
        <f>SectionB!AO17</f>
      </c>
      <c r="AA5" s="174"/>
      <c r="AB5" s="73">
        <f t="shared" ref="AB5:AG5" si="2">IF(AO5=0, 0,  AI5/AO5)</f>
        <v>0</v>
      </c>
      <c r="AC5" s="73">
        <f t="shared" si="2"/>
        <v>0</v>
      </c>
      <c r="AD5" s="73">
        <f t="shared" si="2"/>
        <v>0</v>
      </c>
      <c r="AE5" s="73">
        <f t="shared" si="2"/>
        <v>0</v>
      </c>
      <c r="AF5" s="73">
        <f t="shared" si="2"/>
        <v>0</v>
      </c>
      <c r="AG5" s="73">
        <f t="shared" si="2"/>
        <v>0</v>
      </c>
      <c r="AH5" s="174"/>
      <c r="AI5" s="73">
        <f t="shared" ref="AI5:AN5" si="3">SUM(B5,O5,AV5,BB5)</f>
        <v>0</v>
      </c>
      <c r="AJ5" s="73">
        <f t="shared" si="3"/>
        <v>0</v>
      </c>
      <c r="AK5" s="73">
        <f t="shared" si="3"/>
        <v>0</v>
      </c>
      <c r="AL5" s="73">
        <f t="shared" si="3"/>
        <v>0</v>
      </c>
      <c r="AM5" s="73">
        <f t="shared" si="3"/>
        <v>0</v>
      </c>
      <c r="AN5" s="73">
        <f t="shared" si="3"/>
        <v>0</v>
      </c>
      <c r="AO5" s="73">
        <f t="shared" ref="AO5:AT5" si="4">SUM(H5,U5,AV$4,BB$4)</f>
        <v>0</v>
      </c>
      <c r="AP5" s="73">
        <f t="shared" si="4"/>
        <v>0</v>
      </c>
      <c r="AQ5" s="73">
        <f t="shared" si="4"/>
        <v>0</v>
      </c>
      <c r="AR5" s="73">
        <f t="shared" si="4"/>
        <v>0</v>
      </c>
      <c r="AS5" s="73">
        <f t="shared" si="4"/>
        <v>0</v>
      </c>
      <c r="AT5" s="73">
        <f t="shared" si="4"/>
        <v>0</v>
      </c>
      <c r="AU5" s="174"/>
      <c r="AV5" s="73">
        <f>CT!T32</f>
      </c>
      <c r="AW5" s="73">
        <f>CT!U32</f>
      </c>
      <c r="AX5" s="73">
        <f>CT!V32</f>
      </c>
      <c r="AY5" s="73">
        <f>CT!W32</f>
      </c>
      <c r="AZ5" s="73">
        <f>CT!X32</f>
      </c>
      <c r="BA5" s="73">
        <f>CT!Y32</f>
      </c>
      <c r="BB5" s="73">
        <f>Attn_Assign!U32</f>
      </c>
      <c r="BC5" s="73">
        <f>Attn_Assign!V32</f>
      </c>
      <c r="BD5" s="73">
        <f>Attn_Assign!W32</f>
      </c>
      <c r="BE5" s="73">
        <f>Attn_Assign!X32</f>
      </c>
      <c r="BF5" s="73">
        <f>Attn_Assign!Y32</f>
      </c>
      <c r="BG5" s="73">
        <f>Attn_Assign!Z32</f>
      </c>
      <c r="BH5" s="4"/>
      <c r="BI5" s="73">
        <f>Attn_Assign!B32</f>
      </c>
      <c r="BJ5" s="73">
        <f t="shared" ref="BJ5:BJ129" si="5">SUM(BI5,AI5:AN5)</f>
        <v>0</v>
      </c>
      <c r="BK5" s="73" t="str">
        <f t="shared" ref="BK5:BK129" si="6">VLOOKUP(BJ5,$BM$9:$BN$19,2,TRUE)</f>
        <v>F</v>
      </c>
      <c r="BL5" s="4"/>
      <c r="BM5" s="4"/>
      <c r="BN5" s="4"/>
      <c r="BO5" s="174"/>
      <c r="BP5" s="73">
        <f>SUM(AI5,LabActivity!W32)</f>
        <v>0</v>
      </c>
      <c r="BQ5" s="73">
        <f>SUM(AJ5,LabActivity!X32)</f>
        <v>0</v>
      </c>
      <c r="BR5" s="73">
        <f>SUM(AK5,LabActivity!Y32)</f>
        <v>0</v>
      </c>
      <c r="BS5" s="73">
        <f>SUM(AL5,LabActivity!Z32)</f>
        <v>0</v>
      </c>
      <c r="BT5" s="73">
        <f>SUM(AM5,LabActivity!AA32)</f>
        <v>0</v>
      </c>
      <c r="BU5" s="73">
        <f>SUM(AN5,LabActivity!AB32)</f>
        <v>0</v>
      </c>
      <c r="BV5" s="73">
        <f t="shared" ref="BV5:CA5" si="7">SUM(AO5,BV$4)</f>
        <v>0</v>
      </c>
      <c r="BW5" s="73">
        <f t="shared" si="7"/>
        <v>0</v>
      </c>
      <c r="BX5" s="73">
        <f t="shared" si="7"/>
        <v>0</v>
      </c>
      <c r="BY5" s="73">
        <f t="shared" si="7"/>
        <v>0</v>
      </c>
      <c r="BZ5" s="73">
        <f t="shared" si="7"/>
        <v>0</v>
      </c>
      <c r="CA5" s="73">
        <f t="shared" si="7"/>
        <v>0</v>
      </c>
      <c r="CB5" s="174"/>
      <c r="CC5" s="73">
        <f t="shared" ref="CC5:CH5" si="8">IFERROR( BP5/BV5,0)</f>
        <v>0</v>
      </c>
      <c r="CD5" s="73">
        <f t="shared" si="8"/>
        <v>0</v>
      </c>
      <c r="CE5" s="73">
        <f t="shared" si="8"/>
        <v>0</v>
      </c>
      <c r="CF5" s="73">
        <f t="shared" si="8"/>
        <v>0</v>
      </c>
      <c r="CG5" s="73">
        <f t="shared" si="8"/>
        <v>0</v>
      </c>
      <c r="CH5" s="73">
        <f t="shared" si="8"/>
        <v>0</v>
      </c>
    </row>
    <row r="6" ht="14.25" customHeight="1" spans="1:86" x14ac:dyDescent="0.25">
      <c r="A6" s="68">
        <f>IF(ISBLANK(CT!A33),"",CT!A33)</f>
      </c>
      <c r="B6" s="73">
        <f>SectionA!V18</f>
      </c>
      <c r="C6" s="73">
        <f>SectionA!W18</f>
      </c>
      <c r="D6" s="73">
        <f>SectionA!X18</f>
      </c>
      <c r="E6" s="73">
        <f>SectionA!Y18</f>
      </c>
      <c r="F6" s="73">
        <f>SectionA!Z18</f>
      </c>
      <c r="G6" s="73">
        <f>SectionA!AA18</f>
      </c>
      <c r="H6" s="73">
        <f>SectionA!AJ18</f>
      </c>
      <c r="I6" s="73">
        <f>SectionA!AK18</f>
      </c>
      <c r="J6" s="73">
        <f>SectionA!AL18</f>
      </c>
      <c r="K6" s="73">
        <f>SectionA!AM18</f>
      </c>
      <c r="L6" s="73">
        <f>SectionA!AN18</f>
      </c>
      <c r="M6" s="73">
        <f>SectionA!AO18</f>
      </c>
      <c r="N6" s="174"/>
      <c r="O6" s="73">
        <f>SectionB!V18</f>
      </c>
      <c r="P6" s="73">
        <f>SectionB!W18</f>
      </c>
      <c r="Q6" s="73">
        <f>SectionB!X18</f>
      </c>
      <c r="R6" s="73">
        <f>SectionB!Y18</f>
      </c>
      <c r="S6" s="73">
        <f>SectionB!Z18</f>
      </c>
      <c r="T6" s="73">
        <f>SectionB!AA18</f>
      </c>
      <c r="U6" s="73">
        <f>SectionB!AJ18</f>
      </c>
      <c r="V6" s="73">
        <f>SectionB!AK18</f>
      </c>
      <c r="W6" s="73">
        <f>SectionB!AL18</f>
      </c>
      <c r="X6" s="73">
        <f>SectionB!AM18</f>
      </c>
      <c r="Y6" s="73">
        <f>SectionB!AN18</f>
      </c>
      <c r="Z6" s="73">
        <f>SectionB!AO18</f>
      </c>
      <c r="AA6" s="174"/>
      <c r="AB6" s="73">
        <f t="shared" ref="AB6:AG6" si="9">IF(AO6=0, 0,  AI6/AO6)</f>
        <v>0</v>
      </c>
      <c r="AC6" s="73">
        <f t="shared" si="9"/>
        <v>0</v>
      </c>
      <c r="AD6" s="73">
        <f t="shared" si="9"/>
        <v>0</v>
      </c>
      <c r="AE6" s="73">
        <f t="shared" si="9"/>
        <v>0</v>
      </c>
      <c r="AF6" s="73">
        <f t="shared" si="9"/>
        <v>0</v>
      </c>
      <c r="AG6" s="73">
        <f t="shared" si="9"/>
        <v>0</v>
      </c>
      <c r="AH6" s="174"/>
      <c r="AI6" s="73">
        <f t="shared" ref="AI6:AN6" si="10">SUM(B6,O6,AV6,BB6)</f>
        <v>0</v>
      </c>
      <c r="AJ6" s="73">
        <f t="shared" si="10"/>
        <v>0</v>
      </c>
      <c r="AK6" s="73">
        <f t="shared" si="10"/>
        <v>0</v>
      </c>
      <c r="AL6" s="73">
        <f t="shared" si="10"/>
        <v>0</v>
      </c>
      <c r="AM6" s="73">
        <f t="shared" si="10"/>
        <v>0</v>
      </c>
      <c r="AN6" s="73">
        <f t="shared" si="10"/>
        <v>0</v>
      </c>
      <c r="AO6" s="73">
        <f t="shared" ref="AO6:AT6" si="11">SUM(H6,U6,AV$4,BB$4)</f>
        <v>0</v>
      </c>
      <c r="AP6" s="73">
        <f t="shared" si="11"/>
        <v>0</v>
      </c>
      <c r="AQ6" s="73">
        <f t="shared" si="11"/>
        <v>0</v>
      </c>
      <c r="AR6" s="73">
        <f t="shared" si="11"/>
        <v>0</v>
      </c>
      <c r="AS6" s="73">
        <f t="shared" si="11"/>
        <v>0</v>
      </c>
      <c r="AT6" s="73">
        <f t="shared" si="11"/>
        <v>0</v>
      </c>
      <c r="AU6" s="174"/>
      <c r="AV6" s="73">
        <f>CT!T33</f>
      </c>
      <c r="AW6" s="73">
        <f>CT!U33</f>
      </c>
      <c r="AX6" s="73">
        <f>CT!V33</f>
      </c>
      <c r="AY6" s="73">
        <f>CT!W33</f>
      </c>
      <c r="AZ6" s="73">
        <f>CT!X33</f>
      </c>
      <c r="BA6" s="73">
        <f>CT!Y33</f>
      </c>
      <c r="BB6" s="73">
        <f>Attn_Assign!U33</f>
      </c>
      <c r="BC6" s="73">
        <f>Attn_Assign!V33</f>
      </c>
      <c r="BD6" s="73">
        <f>Attn_Assign!W33</f>
      </c>
      <c r="BE6" s="73">
        <f>Attn_Assign!X33</f>
      </c>
      <c r="BF6" s="73">
        <f>Attn_Assign!Y33</f>
      </c>
      <c r="BG6" s="73">
        <f>Attn_Assign!Z33</f>
      </c>
      <c r="BH6" s="4"/>
      <c r="BI6" s="73">
        <f>Attn_Assign!B33</f>
      </c>
      <c r="BJ6" s="73">
        <f t="shared" si="5"/>
        <v>0</v>
      </c>
      <c r="BK6" s="73" t="str">
        <f t="shared" si="6"/>
        <v>F</v>
      </c>
      <c r="BL6" s="4"/>
      <c r="BM6" s="4"/>
      <c r="BN6" s="4"/>
      <c r="BO6" s="174"/>
      <c r="BP6" s="73">
        <f>SUM(AI6,LabActivity!W33)</f>
        <v>0</v>
      </c>
      <c r="BQ6" s="73">
        <f>SUM(AJ6,LabActivity!X33)</f>
        <v>0</v>
      </c>
      <c r="BR6" s="73">
        <f>SUM(AK6,LabActivity!Y33)</f>
        <v>0</v>
      </c>
      <c r="BS6" s="73">
        <f>SUM(AL6,LabActivity!Z33)</f>
        <v>0</v>
      </c>
      <c r="BT6" s="73">
        <f>SUM(AM6,LabActivity!AA33)</f>
        <v>0</v>
      </c>
      <c r="BU6" s="73">
        <f>SUM(AN6,LabActivity!AB33)</f>
        <v>0</v>
      </c>
      <c r="BV6" s="73">
        <f t="shared" ref="BV6:CA6" si="12">SUM(AO6,BV$4)</f>
        <v>0</v>
      </c>
      <c r="BW6" s="73">
        <f t="shared" si="12"/>
        <v>0</v>
      </c>
      <c r="BX6" s="73">
        <f t="shared" si="12"/>
        <v>0</v>
      </c>
      <c r="BY6" s="73">
        <f t="shared" si="12"/>
        <v>0</v>
      </c>
      <c r="BZ6" s="73">
        <f t="shared" si="12"/>
        <v>0</v>
      </c>
      <c r="CA6" s="73">
        <f t="shared" si="12"/>
        <v>0</v>
      </c>
      <c r="CB6" s="174"/>
      <c r="CC6" s="73">
        <f t="shared" ref="CC6:CH6" si="13">IFERROR( BP6/BV6,0)</f>
        <v>0</v>
      </c>
      <c r="CD6" s="73">
        <f t="shared" si="13"/>
        <v>0</v>
      </c>
      <c r="CE6" s="73">
        <f t="shared" si="13"/>
        <v>0</v>
      </c>
      <c r="CF6" s="73">
        <f t="shared" si="13"/>
        <v>0</v>
      </c>
      <c r="CG6" s="73">
        <f t="shared" si="13"/>
        <v>0</v>
      </c>
      <c r="CH6" s="73">
        <f t="shared" si="13"/>
        <v>0</v>
      </c>
    </row>
    <row r="7" ht="14.25" customHeight="1" spans="1:86" x14ac:dyDescent="0.25">
      <c r="A7" s="68">
        <f>IF(ISBLANK(CT!A34),"",CT!A34)</f>
      </c>
      <c r="B7" s="73">
        <f>SectionA!V19</f>
      </c>
      <c r="C7" s="73">
        <f>SectionA!W19</f>
      </c>
      <c r="D7" s="73">
        <f>SectionA!X19</f>
      </c>
      <c r="E7" s="73">
        <f>SectionA!Y19</f>
      </c>
      <c r="F7" s="73">
        <f>SectionA!Z19</f>
      </c>
      <c r="G7" s="73">
        <f>SectionA!AA19</f>
      </c>
      <c r="H7" s="73">
        <f>SectionA!AJ19</f>
      </c>
      <c r="I7" s="73">
        <f>SectionA!AK19</f>
      </c>
      <c r="J7" s="73">
        <f>SectionA!AL19</f>
      </c>
      <c r="K7" s="73">
        <f>SectionA!AM19</f>
      </c>
      <c r="L7" s="73">
        <f>SectionA!AN19</f>
      </c>
      <c r="M7" s="73">
        <f>SectionA!AO19</f>
      </c>
      <c r="N7" s="174"/>
      <c r="O7" s="73">
        <f>SectionB!V19</f>
      </c>
      <c r="P7" s="73">
        <f>SectionB!W19</f>
      </c>
      <c r="Q7" s="73">
        <f>SectionB!X19</f>
      </c>
      <c r="R7" s="73">
        <f>SectionB!Y19</f>
      </c>
      <c r="S7" s="73">
        <f>SectionB!Z19</f>
      </c>
      <c r="T7" s="73">
        <f>SectionB!AA19</f>
      </c>
      <c r="U7" s="73">
        <f>SectionB!AJ19</f>
      </c>
      <c r="V7" s="73">
        <f>SectionB!AK19</f>
      </c>
      <c r="W7" s="73">
        <f>SectionB!AL19</f>
      </c>
      <c r="X7" s="73">
        <f>SectionB!AM19</f>
      </c>
      <c r="Y7" s="73">
        <f>SectionB!AN19</f>
      </c>
      <c r="Z7" s="73">
        <f>SectionB!AO19</f>
      </c>
      <c r="AA7" s="174"/>
      <c r="AB7" s="73">
        <f t="shared" ref="AB7:AG7" si="14">IF(AO7=0, 0,  AI7/AO7)</f>
        <v>0</v>
      </c>
      <c r="AC7" s="73">
        <f t="shared" si="14"/>
        <v>0</v>
      </c>
      <c r="AD7" s="73">
        <f t="shared" si="14"/>
        <v>0</v>
      </c>
      <c r="AE7" s="73">
        <f t="shared" si="14"/>
        <v>0</v>
      </c>
      <c r="AF7" s="73">
        <f t="shared" si="14"/>
        <v>0</v>
      </c>
      <c r="AG7" s="73">
        <f t="shared" si="14"/>
        <v>0</v>
      </c>
      <c r="AH7" s="174"/>
      <c r="AI7" s="73">
        <f t="shared" ref="AI7:AN7" si="15">SUM(B7,O7,AV7,BB7)</f>
        <v>0</v>
      </c>
      <c r="AJ7" s="73">
        <f t="shared" si="15"/>
        <v>0</v>
      </c>
      <c r="AK7" s="73">
        <f t="shared" si="15"/>
        <v>0</v>
      </c>
      <c r="AL7" s="73">
        <f t="shared" si="15"/>
        <v>0</v>
      </c>
      <c r="AM7" s="73">
        <f t="shared" si="15"/>
        <v>0</v>
      </c>
      <c r="AN7" s="73">
        <f t="shared" si="15"/>
        <v>0</v>
      </c>
      <c r="AO7" s="73">
        <f t="shared" ref="AO7:AT7" si="16">SUM(H7,U7,AV$4,BB$4)</f>
        <v>0</v>
      </c>
      <c r="AP7" s="73">
        <f t="shared" si="16"/>
        <v>0</v>
      </c>
      <c r="AQ7" s="73">
        <f t="shared" si="16"/>
        <v>0</v>
      </c>
      <c r="AR7" s="73">
        <f t="shared" si="16"/>
        <v>0</v>
      </c>
      <c r="AS7" s="73">
        <f t="shared" si="16"/>
        <v>0</v>
      </c>
      <c r="AT7" s="73">
        <f t="shared" si="16"/>
        <v>0</v>
      </c>
      <c r="AU7" s="174"/>
      <c r="AV7" s="73">
        <f>CT!T34</f>
      </c>
      <c r="AW7" s="73">
        <f>CT!U34</f>
      </c>
      <c r="AX7" s="73">
        <f>CT!V34</f>
      </c>
      <c r="AY7" s="73">
        <f>CT!W34</f>
      </c>
      <c r="AZ7" s="73">
        <f>CT!X34</f>
      </c>
      <c r="BA7" s="73">
        <f>CT!Y34</f>
      </c>
      <c r="BB7" s="73">
        <f>Attn_Assign!U34</f>
      </c>
      <c r="BC7" s="73">
        <f>Attn_Assign!V34</f>
      </c>
      <c r="BD7" s="73">
        <f>Attn_Assign!W34</f>
      </c>
      <c r="BE7" s="73">
        <f>Attn_Assign!X34</f>
      </c>
      <c r="BF7" s="73">
        <f>Attn_Assign!Y34</f>
      </c>
      <c r="BG7" s="73">
        <f>Attn_Assign!Z34</f>
      </c>
      <c r="BH7" s="4"/>
      <c r="BI7" s="73">
        <f>Attn_Assign!B34</f>
      </c>
      <c r="BJ7" s="73">
        <f t="shared" si="5"/>
        <v>0</v>
      </c>
      <c r="BK7" s="73" t="str">
        <f t="shared" si="6"/>
        <v>F</v>
      </c>
      <c r="BL7" s="4"/>
      <c r="BM7" s="4"/>
      <c r="BN7" s="4"/>
      <c r="BO7" s="174"/>
      <c r="BP7" s="73">
        <f>SUM(AI7,LabActivity!W34)</f>
        <v>0</v>
      </c>
      <c r="BQ7" s="73">
        <f>SUM(AJ7,LabActivity!X34)</f>
        <v>0</v>
      </c>
      <c r="BR7" s="73">
        <f>SUM(AK7,LabActivity!Y34)</f>
        <v>0</v>
      </c>
      <c r="BS7" s="73">
        <f>SUM(AL7,LabActivity!Z34)</f>
        <v>0</v>
      </c>
      <c r="BT7" s="73">
        <f>SUM(AM7,LabActivity!AA34)</f>
        <v>0</v>
      </c>
      <c r="BU7" s="73">
        <f>SUM(AN7,LabActivity!AB34)</f>
        <v>0</v>
      </c>
      <c r="BV7" s="73">
        <f t="shared" ref="BV7:CA7" si="17">SUM(AO7,BV$4)</f>
        <v>0</v>
      </c>
      <c r="BW7" s="73">
        <f t="shared" si="17"/>
        <v>0</v>
      </c>
      <c r="BX7" s="73">
        <f t="shared" si="17"/>
        <v>0</v>
      </c>
      <c r="BY7" s="73">
        <f t="shared" si="17"/>
        <v>0</v>
      </c>
      <c r="BZ7" s="73">
        <f t="shared" si="17"/>
        <v>0</v>
      </c>
      <c r="CA7" s="73">
        <f t="shared" si="17"/>
        <v>0</v>
      </c>
      <c r="CB7" s="174"/>
      <c r="CC7" s="73">
        <f t="shared" ref="CC7:CH7" si="18">IFERROR( BP7/BV7,0)</f>
        <v>0</v>
      </c>
      <c r="CD7" s="73">
        <f t="shared" si="18"/>
        <v>0</v>
      </c>
      <c r="CE7" s="73">
        <f t="shared" si="18"/>
        <v>0</v>
      </c>
      <c r="CF7" s="73">
        <f t="shared" si="18"/>
        <v>0</v>
      </c>
      <c r="CG7" s="73">
        <f t="shared" si="18"/>
        <v>0</v>
      </c>
      <c r="CH7" s="73">
        <f t="shared" si="18"/>
        <v>0</v>
      </c>
    </row>
    <row r="8" ht="14.25" customHeight="1" spans="1:86" x14ac:dyDescent="0.25">
      <c r="A8" s="68">
        <f>IF(ISBLANK(CT!A35),"",CT!A35)</f>
      </c>
      <c r="B8" s="73">
        <f>SectionA!V20</f>
      </c>
      <c r="C8" s="73">
        <f>SectionA!W20</f>
      </c>
      <c r="D8" s="73">
        <f>SectionA!X20</f>
      </c>
      <c r="E8" s="73">
        <f>SectionA!Y20</f>
      </c>
      <c r="F8" s="73">
        <f>SectionA!Z20</f>
      </c>
      <c r="G8" s="73">
        <f>SectionA!AA20</f>
      </c>
      <c r="H8" s="73">
        <f>SectionA!AJ20</f>
      </c>
      <c r="I8" s="73">
        <f>SectionA!AK20</f>
      </c>
      <c r="J8" s="73">
        <f>SectionA!AL20</f>
      </c>
      <c r="K8" s="73">
        <f>SectionA!AM20</f>
      </c>
      <c r="L8" s="73">
        <f>SectionA!AN20</f>
      </c>
      <c r="M8" s="73">
        <f>SectionA!AO20</f>
      </c>
      <c r="N8" s="174"/>
      <c r="O8" s="73">
        <f>SectionB!V20</f>
      </c>
      <c r="P8" s="73">
        <f>SectionB!W20</f>
      </c>
      <c r="Q8" s="73">
        <f>SectionB!X20</f>
      </c>
      <c r="R8" s="73">
        <f>SectionB!Y20</f>
      </c>
      <c r="S8" s="73">
        <f>SectionB!Z20</f>
      </c>
      <c r="T8" s="73">
        <f>SectionB!AA20</f>
      </c>
      <c r="U8" s="73">
        <f>SectionB!AJ20</f>
      </c>
      <c r="V8" s="73">
        <f>SectionB!AK20</f>
      </c>
      <c r="W8" s="73">
        <f>SectionB!AL20</f>
      </c>
      <c r="X8" s="73">
        <f>SectionB!AM20</f>
      </c>
      <c r="Y8" s="73">
        <f>SectionB!AN20</f>
      </c>
      <c r="Z8" s="73">
        <f>SectionB!AO20</f>
      </c>
      <c r="AA8" s="174"/>
      <c r="AB8" s="73">
        <f t="shared" ref="AB8:AG8" si="19">IF(AO8=0, 0,  AI8/AO8)</f>
        <v>0</v>
      </c>
      <c r="AC8" s="73">
        <f t="shared" si="19"/>
        <v>0</v>
      </c>
      <c r="AD8" s="73">
        <f t="shared" si="19"/>
        <v>0</v>
      </c>
      <c r="AE8" s="73">
        <f t="shared" si="19"/>
        <v>0</v>
      </c>
      <c r="AF8" s="73">
        <f t="shared" si="19"/>
        <v>0</v>
      </c>
      <c r="AG8" s="73">
        <f t="shared" si="19"/>
        <v>0</v>
      </c>
      <c r="AH8" s="174"/>
      <c r="AI8" s="73">
        <f t="shared" ref="AI8:AN8" si="20">SUM(B8,O8,AV8,BB8)</f>
        <v>0</v>
      </c>
      <c r="AJ8" s="73">
        <f t="shared" si="20"/>
        <v>0</v>
      </c>
      <c r="AK8" s="73">
        <f t="shared" si="20"/>
        <v>0</v>
      </c>
      <c r="AL8" s="73">
        <f t="shared" si="20"/>
        <v>0</v>
      </c>
      <c r="AM8" s="73">
        <f t="shared" si="20"/>
        <v>0</v>
      </c>
      <c r="AN8" s="73">
        <f t="shared" si="20"/>
        <v>0</v>
      </c>
      <c r="AO8" s="73">
        <f t="shared" ref="AO8:AT8" si="21">SUM(H8,U8,AV$4,BB$4)</f>
        <v>0</v>
      </c>
      <c r="AP8" s="73">
        <f t="shared" si="21"/>
        <v>0</v>
      </c>
      <c r="AQ8" s="73">
        <f t="shared" si="21"/>
        <v>0</v>
      </c>
      <c r="AR8" s="73">
        <f t="shared" si="21"/>
        <v>0</v>
      </c>
      <c r="AS8" s="73">
        <f t="shared" si="21"/>
        <v>0</v>
      </c>
      <c r="AT8" s="73">
        <f t="shared" si="21"/>
        <v>0</v>
      </c>
      <c r="AU8" s="174"/>
      <c r="AV8" s="73">
        <f>CT!T35</f>
      </c>
      <c r="AW8" s="73">
        <f>CT!U35</f>
      </c>
      <c r="AX8" s="73">
        <f>CT!V35</f>
      </c>
      <c r="AY8" s="73">
        <f>CT!W35</f>
      </c>
      <c r="AZ8" s="73">
        <f>CT!X35</f>
      </c>
      <c r="BA8" s="73">
        <f>CT!Y35</f>
      </c>
      <c r="BB8" s="73">
        <f>Attn_Assign!U35</f>
      </c>
      <c r="BC8" s="73">
        <f>Attn_Assign!V35</f>
      </c>
      <c r="BD8" s="73">
        <f>Attn_Assign!W35</f>
      </c>
      <c r="BE8" s="73">
        <f>Attn_Assign!X35</f>
      </c>
      <c r="BF8" s="73">
        <f>Attn_Assign!Y35</f>
      </c>
      <c r="BG8" s="73">
        <f>Attn_Assign!Z35</f>
      </c>
      <c r="BH8" s="4"/>
      <c r="BI8" s="73">
        <f>Attn_Assign!B35</f>
      </c>
      <c r="BJ8" s="73">
        <f t="shared" si="5"/>
        <v>0</v>
      </c>
      <c r="BK8" s="73" t="str">
        <f t="shared" si="6"/>
        <v>F</v>
      </c>
      <c r="BL8" s="4"/>
      <c r="BM8" s="4" t="s">
        <v>183</v>
      </c>
      <c r="BN8" s="4" t="s">
        <v>184</v>
      </c>
      <c r="BO8" s="174"/>
      <c r="BP8" s="73">
        <f>SUM(AI8,LabActivity!W35)</f>
        <v>0</v>
      </c>
      <c r="BQ8" s="73">
        <f>SUM(AJ8,LabActivity!X35)</f>
        <v>0</v>
      </c>
      <c r="BR8" s="73">
        <f>SUM(AK8,LabActivity!Y35)</f>
        <v>0</v>
      </c>
      <c r="BS8" s="73">
        <f>SUM(AL8,LabActivity!Z35)</f>
        <v>0</v>
      </c>
      <c r="BT8" s="73">
        <f>SUM(AM8,LabActivity!AA35)</f>
        <v>0</v>
      </c>
      <c r="BU8" s="73">
        <f>SUM(AN8,LabActivity!AB35)</f>
        <v>0</v>
      </c>
      <c r="BV8" s="73">
        <f t="shared" ref="BV8:CA8" si="22">SUM(AO8,BV$4)</f>
        <v>0</v>
      </c>
      <c r="BW8" s="73">
        <f t="shared" si="22"/>
        <v>0</v>
      </c>
      <c r="BX8" s="73">
        <f t="shared" si="22"/>
        <v>0</v>
      </c>
      <c r="BY8" s="73">
        <f t="shared" si="22"/>
        <v>0</v>
      </c>
      <c r="BZ8" s="73">
        <f t="shared" si="22"/>
        <v>0</v>
      </c>
      <c r="CA8" s="73">
        <f t="shared" si="22"/>
        <v>0</v>
      </c>
      <c r="CB8" s="174"/>
      <c r="CC8" s="73">
        <f t="shared" ref="CC8:CH8" si="23">IFERROR( BP8/BV8,0)</f>
        <v>0</v>
      </c>
      <c r="CD8" s="73">
        <f t="shared" si="23"/>
        <v>0</v>
      </c>
      <c r="CE8" s="73">
        <f t="shared" si="23"/>
        <v>0</v>
      </c>
      <c r="CF8" s="73">
        <f t="shared" si="23"/>
        <v>0</v>
      </c>
      <c r="CG8" s="73">
        <f t="shared" si="23"/>
        <v>0</v>
      </c>
      <c r="CH8" s="73">
        <f t="shared" si="23"/>
        <v>0</v>
      </c>
    </row>
    <row r="9" ht="14.25" customHeight="1" spans="1:86" x14ac:dyDescent="0.25">
      <c r="A9" s="68">
        <f>IF(ISBLANK(CT!A36),"",CT!A36)</f>
      </c>
      <c r="B9" s="73">
        <f>SectionA!V21</f>
      </c>
      <c r="C9" s="73">
        <f>SectionA!W21</f>
      </c>
      <c r="D9" s="73">
        <f>SectionA!X21</f>
      </c>
      <c r="E9" s="73">
        <f>SectionA!Y21</f>
      </c>
      <c r="F9" s="73">
        <f>SectionA!Z21</f>
      </c>
      <c r="G9" s="73">
        <f>SectionA!AA21</f>
      </c>
      <c r="H9" s="73">
        <f>SectionA!AJ21</f>
      </c>
      <c r="I9" s="73">
        <f>SectionA!AK21</f>
      </c>
      <c r="J9" s="73">
        <f>SectionA!AL21</f>
      </c>
      <c r="K9" s="73">
        <f>SectionA!AM21</f>
      </c>
      <c r="L9" s="73">
        <f>SectionA!AN21</f>
      </c>
      <c r="M9" s="73">
        <f>SectionA!AO21</f>
      </c>
      <c r="N9" s="174"/>
      <c r="O9" s="73">
        <f>SectionB!V21</f>
      </c>
      <c r="P9" s="73">
        <f>SectionB!W21</f>
      </c>
      <c r="Q9" s="73">
        <f>SectionB!X21</f>
      </c>
      <c r="R9" s="73">
        <f>SectionB!Y21</f>
      </c>
      <c r="S9" s="73">
        <f>SectionB!Z21</f>
      </c>
      <c r="T9" s="73">
        <f>SectionB!AA21</f>
      </c>
      <c r="U9" s="73">
        <f>SectionB!AJ21</f>
      </c>
      <c r="V9" s="73">
        <f>SectionB!AK21</f>
      </c>
      <c r="W9" s="73">
        <f>SectionB!AL21</f>
      </c>
      <c r="X9" s="73">
        <f>SectionB!AM21</f>
      </c>
      <c r="Y9" s="73">
        <f>SectionB!AN21</f>
      </c>
      <c r="Z9" s="73">
        <f>SectionB!AO21</f>
      </c>
      <c r="AA9" s="174"/>
      <c r="AB9" s="73">
        <f t="shared" ref="AB9:AG9" si="24">IF(AO9=0, 0,  AI9/AO9)</f>
        <v>0</v>
      </c>
      <c r="AC9" s="73">
        <f t="shared" si="24"/>
        <v>0</v>
      </c>
      <c r="AD9" s="73">
        <f t="shared" si="24"/>
        <v>0</v>
      </c>
      <c r="AE9" s="73">
        <f t="shared" si="24"/>
        <v>0</v>
      </c>
      <c r="AF9" s="73">
        <f t="shared" si="24"/>
        <v>0</v>
      </c>
      <c r="AG9" s="73">
        <f t="shared" si="24"/>
        <v>0</v>
      </c>
      <c r="AH9" s="174"/>
      <c r="AI9" s="73">
        <f t="shared" ref="AI9:AN9" si="25">SUM(B9,O9,AV9,BB9)</f>
        <v>0</v>
      </c>
      <c r="AJ9" s="73">
        <f t="shared" si="25"/>
        <v>0</v>
      </c>
      <c r="AK9" s="73">
        <f t="shared" si="25"/>
        <v>0</v>
      </c>
      <c r="AL9" s="73">
        <f t="shared" si="25"/>
        <v>0</v>
      </c>
      <c r="AM9" s="73">
        <f t="shared" si="25"/>
        <v>0</v>
      </c>
      <c r="AN9" s="73">
        <f t="shared" si="25"/>
        <v>0</v>
      </c>
      <c r="AO9" s="73">
        <f t="shared" ref="AO9:AT9" si="26">SUM(H9,U9,AV$4,BB$4)</f>
        <v>0</v>
      </c>
      <c r="AP9" s="73">
        <f t="shared" si="26"/>
        <v>0</v>
      </c>
      <c r="AQ9" s="73">
        <f t="shared" si="26"/>
        <v>0</v>
      </c>
      <c r="AR9" s="73">
        <f t="shared" si="26"/>
        <v>0</v>
      </c>
      <c r="AS9" s="73">
        <f t="shared" si="26"/>
        <v>0</v>
      </c>
      <c r="AT9" s="73">
        <f t="shared" si="26"/>
        <v>0</v>
      </c>
      <c r="AU9" s="174"/>
      <c r="AV9" s="73">
        <f>CT!T36</f>
      </c>
      <c r="AW9" s="73">
        <f>CT!U36</f>
      </c>
      <c r="AX9" s="73">
        <f>CT!V36</f>
      </c>
      <c r="AY9" s="73">
        <f>CT!W36</f>
      </c>
      <c r="AZ9" s="73">
        <f>CT!X36</f>
      </c>
      <c r="BA9" s="73">
        <f>CT!Y36</f>
      </c>
      <c r="BB9" s="73">
        <f>Attn_Assign!U36</f>
      </c>
      <c r="BC9" s="73">
        <f>Attn_Assign!V36</f>
      </c>
      <c r="BD9" s="73">
        <f>Attn_Assign!W36</f>
      </c>
      <c r="BE9" s="73">
        <f>Attn_Assign!X36</f>
      </c>
      <c r="BF9" s="73">
        <f>Attn_Assign!Y36</f>
      </c>
      <c r="BG9" s="73">
        <f>Attn_Assign!Z36</f>
      </c>
      <c r="BH9" s="4"/>
      <c r="BI9" s="73">
        <f>Attn_Assign!B36</f>
      </c>
      <c r="BJ9" s="73">
        <f t="shared" si="5"/>
        <v>0</v>
      </c>
      <c r="BK9" s="73" t="str">
        <f t="shared" si="6"/>
        <v>F</v>
      </c>
      <c r="BL9" s="4"/>
      <c r="BM9" s="4">
        <v>0</v>
      </c>
      <c r="BN9" s="4" t="s">
        <v>130</v>
      </c>
      <c r="BO9" s="174"/>
      <c r="BP9" s="73">
        <f>SUM(AI9,LabActivity!W36)</f>
        <v>0</v>
      </c>
      <c r="BQ9" s="73">
        <f>SUM(AJ9,LabActivity!X36)</f>
        <v>0</v>
      </c>
      <c r="BR9" s="73">
        <f>SUM(AK9,LabActivity!Y36)</f>
        <v>0</v>
      </c>
      <c r="BS9" s="73">
        <f>SUM(AL9,LabActivity!Z36)</f>
        <v>0</v>
      </c>
      <c r="BT9" s="73">
        <f>SUM(AM9,LabActivity!AA36)</f>
        <v>0</v>
      </c>
      <c r="BU9" s="73">
        <f>SUM(AN9,LabActivity!AB36)</f>
        <v>0</v>
      </c>
      <c r="BV9" s="73">
        <f t="shared" ref="BV9:CA9" si="27">SUM(AO9,BV$4)</f>
        <v>0</v>
      </c>
      <c r="BW9" s="73">
        <f t="shared" si="27"/>
        <v>0</v>
      </c>
      <c r="BX9" s="73">
        <f t="shared" si="27"/>
        <v>0</v>
      </c>
      <c r="BY9" s="73">
        <f t="shared" si="27"/>
        <v>0</v>
      </c>
      <c r="BZ9" s="73">
        <f t="shared" si="27"/>
        <v>0</v>
      </c>
      <c r="CA9" s="73">
        <f t="shared" si="27"/>
        <v>0</v>
      </c>
      <c r="CB9" s="174"/>
      <c r="CC9" s="73">
        <f t="shared" ref="CC9:CH9" si="28">IFERROR( BP9/BV9,0)</f>
        <v>0</v>
      </c>
      <c r="CD9" s="73">
        <f t="shared" si="28"/>
        <v>0</v>
      </c>
      <c r="CE9" s="73">
        <f t="shared" si="28"/>
        <v>0</v>
      </c>
      <c r="CF9" s="73">
        <f t="shared" si="28"/>
        <v>0</v>
      </c>
      <c r="CG9" s="73">
        <f t="shared" si="28"/>
        <v>0</v>
      </c>
      <c r="CH9" s="73">
        <f t="shared" si="28"/>
        <v>0</v>
      </c>
    </row>
    <row r="10" ht="14.25" customHeight="1" spans="1:86" x14ac:dyDescent="0.25">
      <c r="A10" s="68">
        <f>IF(ISBLANK(CT!A37),"",CT!A37)</f>
      </c>
      <c r="B10" s="73">
        <f>SectionA!V22</f>
      </c>
      <c r="C10" s="73">
        <f>SectionA!W22</f>
      </c>
      <c r="D10" s="73">
        <f>SectionA!X22</f>
      </c>
      <c r="E10" s="73">
        <f>SectionA!Y22</f>
      </c>
      <c r="F10" s="73">
        <f>SectionA!Z22</f>
      </c>
      <c r="G10" s="73">
        <f>SectionA!AA22</f>
      </c>
      <c r="H10" s="73">
        <f>SectionA!AJ22</f>
      </c>
      <c r="I10" s="73">
        <f>SectionA!AK22</f>
      </c>
      <c r="J10" s="73">
        <f>SectionA!AL22</f>
      </c>
      <c r="K10" s="73">
        <f>SectionA!AM22</f>
      </c>
      <c r="L10" s="73">
        <f>SectionA!AN22</f>
      </c>
      <c r="M10" s="73">
        <f>SectionA!AO22</f>
      </c>
      <c r="N10" s="174"/>
      <c r="O10" s="73">
        <f>SectionB!V22</f>
      </c>
      <c r="P10" s="73">
        <f>SectionB!W22</f>
      </c>
      <c r="Q10" s="73">
        <f>SectionB!X22</f>
      </c>
      <c r="R10" s="73">
        <f>SectionB!Y22</f>
      </c>
      <c r="S10" s="73">
        <f>SectionB!Z22</f>
      </c>
      <c r="T10" s="73">
        <f>SectionB!AA22</f>
      </c>
      <c r="U10" s="73">
        <f>SectionB!AJ22</f>
      </c>
      <c r="V10" s="73">
        <f>SectionB!AK22</f>
      </c>
      <c r="W10" s="73">
        <f>SectionB!AL22</f>
      </c>
      <c r="X10" s="73">
        <f>SectionB!AM22</f>
      </c>
      <c r="Y10" s="73">
        <f>SectionB!AN22</f>
      </c>
      <c r="Z10" s="73">
        <f>SectionB!AO22</f>
      </c>
      <c r="AA10" s="174"/>
      <c r="AB10" s="73">
        <f t="shared" ref="AB10:AG10" si="29">IF(AO10=0, 0,  AI10/AO10)</f>
        <v>0</v>
      </c>
      <c r="AC10" s="73">
        <f t="shared" si="29"/>
        <v>0</v>
      </c>
      <c r="AD10" s="73">
        <f t="shared" si="29"/>
        <v>0</v>
      </c>
      <c r="AE10" s="73">
        <f t="shared" si="29"/>
        <v>0</v>
      </c>
      <c r="AF10" s="73">
        <f t="shared" si="29"/>
        <v>0</v>
      </c>
      <c r="AG10" s="73">
        <f t="shared" si="29"/>
        <v>0</v>
      </c>
      <c r="AH10" s="174"/>
      <c r="AI10" s="73">
        <f t="shared" ref="AI10:AN10" si="30">SUM(B10,O10,AV10,BB10)</f>
        <v>0</v>
      </c>
      <c r="AJ10" s="73">
        <f t="shared" si="30"/>
        <v>0</v>
      </c>
      <c r="AK10" s="73">
        <f t="shared" si="30"/>
        <v>0</v>
      </c>
      <c r="AL10" s="73">
        <f t="shared" si="30"/>
        <v>0</v>
      </c>
      <c r="AM10" s="73">
        <f t="shared" si="30"/>
        <v>0</v>
      </c>
      <c r="AN10" s="73">
        <f t="shared" si="30"/>
        <v>0</v>
      </c>
      <c r="AO10" s="73">
        <f t="shared" ref="AO10:AT10" si="31">SUM(H10,U10,AV$4,BB$4)</f>
        <v>0</v>
      </c>
      <c r="AP10" s="73">
        <f t="shared" si="31"/>
        <v>0</v>
      </c>
      <c r="AQ10" s="73">
        <f t="shared" si="31"/>
        <v>0</v>
      </c>
      <c r="AR10" s="73">
        <f t="shared" si="31"/>
        <v>0</v>
      </c>
      <c r="AS10" s="73">
        <f t="shared" si="31"/>
        <v>0</v>
      </c>
      <c r="AT10" s="73">
        <f t="shared" si="31"/>
        <v>0</v>
      </c>
      <c r="AU10" s="174"/>
      <c r="AV10" s="73">
        <f>CT!T37</f>
      </c>
      <c r="AW10" s="73">
        <f>CT!U37</f>
      </c>
      <c r="AX10" s="73">
        <f>CT!V37</f>
      </c>
      <c r="AY10" s="73">
        <f>CT!W37</f>
      </c>
      <c r="AZ10" s="73">
        <f>CT!X37</f>
      </c>
      <c r="BA10" s="73">
        <f>CT!Y37</f>
      </c>
      <c r="BB10" s="73">
        <f>Attn_Assign!U37</f>
      </c>
      <c r="BC10" s="73">
        <f>Attn_Assign!V37</f>
      </c>
      <c r="BD10" s="73">
        <f>Attn_Assign!W37</f>
      </c>
      <c r="BE10" s="73">
        <f>Attn_Assign!X37</f>
      </c>
      <c r="BF10" s="73">
        <f>Attn_Assign!Y37</f>
      </c>
      <c r="BG10" s="73">
        <f>Attn_Assign!Z37</f>
      </c>
      <c r="BH10" s="4"/>
      <c r="BI10" s="73">
        <f>Attn_Assign!B37</f>
      </c>
      <c r="BJ10" s="73">
        <f t="shared" si="5"/>
        <v>0</v>
      </c>
      <c r="BK10" s="73" t="str">
        <f t="shared" si="6"/>
        <v>F</v>
      </c>
      <c r="BL10" s="4"/>
      <c r="BM10" s="4">
        <v>119</v>
      </c>
      <c r="BN10" s="4" t="s">
        <v>131</v>
      </c>
      <c r="BO10" s="174"/>
      <c r="BP10" s="73">
        <f>SUM(AI10,LabActivity!W37)</f>
        <v>0</v>
      </c>
      <c r="BQ10" s="73">
        <f>SUM(AJ10,LabActivity!X37)</f>
        <v>0</v>
      </c>
      <c r="BR10" s="73">
        <f>SUM(AK10,LabActivity!Y37)</f>
        <v>0</v>
      </c>
      <c r="BS10" s="73">
        <f>SUM(AL10,LabActivity!Z37)</f>
        <v>0</v>
      </c>
      <c r="BT10" s="73">
        <f>SUM(AM10,LabActivity!AA37)</f>
        <v>0</v>
      </c>
      <c r="BU10" s="73">
        <f>SUM(AN10,LabActivity!AB37)</f>
        <v>0</v>
      </c>
      <c r="BV10" s="73">
        <f t="shared" ref="BV10:CA10" si="32">SUM(AO10,BV$4)</f>
        <v>0</v>
      </c>
      <c r="BW10" s="73">
        <f t="shared" si="32"/>
        <v>0</v>
      </c>
      <c r="BX10" s="73">
        <f t="shared" si="32"/>
        <v>0</v>
      </c>
      <c r="BY10" s="73">
        <f t="shared" si="32"/>
        <v>0</v>
      </c>
      <c r="BZ10" s="73">
        <f t="shared" si="32"/>
        <v>0</v>
      </c>
      <c r="CA10" s="73">
        <f t="shared" si="32"/>
        <v>0</v>
      </c>
      <c r="CB10" s="174"/>
      <c r="CC10" s="73">
        <f t="shared" ref="CC10:CH10" si="33">IFERROR( BP10/BV10,0)</f>
        <v>0</v>
      </c>
      <c r="CD10" s="73">
        <f t="shared" si="33"/>
        <v>0</v>
      </c>
      <c r="CE10" s="73">
        <f t="shared" si="33"/>
        <v>0</v>
      </c>
      <c r="CF10" s="73">
        <f t="shared" si="33"/>
        <v>0</v>
      </c>
      <c r="CG10" s="73">
        <f t="shared" si="33"/>
        <v>0</v>
      </c>
      <c r="CH10" s="73">
        <f t="shared" si="33"/>
        <v>0</v>
      </c>
    </row>
    <row r="11" ht="14.25" customHeight="1" spans="1:86" x14ac:dyDescent="0.25">
      <c r="A11" s="68">
        <f>IF(ISBLANK(CT!A38),"",CT!A38)</f>
      </c>
      <c r="B11" s="73">
        <f>SectionA!V23</f>
      </c>
      <c r="C11" s="73">
        <f>SectionA!W23</f>
      </c>
      <c r="D11" s="73">
        <f>SectionA!X23</f>
      </c>
      <c r="E11" s="73">
        <f>SectionA!Y23</f>
      </c>
      <c r="F11" s="73">
        <f>SectionA!Z23</f>
      </c>
      <c r="G11" s="73">
        <f>SectionA!AA23</f>
      </c>
      <c r="H11" s="73">
        <f>SectionA!AJ23</f>
      </c>
      <c r="I11" s="73">
        <f>SectionA!AK23</f>
      </c>
      <c r="J11" s="73">
        <f>SectionA!AL23</f>
      </c>
      <c r="K11" s="73">
        <f>SectionA!AM23</f>
      </c>
      <c r="L11" s="73">
        <f>SectionA!AN23</f>
      </c>
      <c r="M11" s="73">
        <f>SectionA!AO23</f>
      </c>
      <c r="N11" s="174"/>
      <c r="O11" s="73">
        <f>SectionB!V23</f>
      </c>
      <c r="P11" s="73">
        <f>SectionB!W23</f>
      </c>
      <c r="Q11" s="73">
        <f>SectionB!X23</f>
      </c>
      <c r="R11" s="73">
        <f>SectionB!Y23</f>
      </c>
      <c r="S11" s="73">
        <f>SectionB!Z23</f>
      </c>
      <c r="T11" s="73">
        <f>SectionB!AA23</f>
      </c>
      <c r="U11" s="73">
        <f>SectionB!AJ23</f>
      </c>
      <c r="V11" s="73">
        <f>SectionB!AK23</f>
      </c>
      <c r="W11" s="73">
        <f>SectionB!AL23</f>
      </c>
      <c r="X11" s="73">
        <f>SectionB!AM23</f>
      </c>
      <c r="Y11" s="73">
        <f>SectionB!AN23</f>
      </c>
      <c r="Z11" s="73">
        <f>SectionB!AO23</f>
      </c>
      <c r="AA11" s="174"/>
      <c r="AB11" s="73">
        <f t="shared" ref="AB11:AG11" si="34">IF(AO11=0, 0,  AI11/AO11)</f>
        <v>0</v>
      </c>
      <c r="AC11" s="73">
        <f t="shared" si="34"/>
        <v>0</v>
      </c>
      <c r="AD11" s="73">
        <f t="shared" si="34"/>
        <v>0</v>
      </c>
      <c r="AE11" s="73">
        <f t="shared" si="34"/>
        <v>0</v>
      </c>
      <c r="AF11" s="73">
        <f t="shared" si="34"/>
        <v>0</v>
      </c>
      <c r="AG11" s="73">
        <f t="shared" si="34"/>
        <v>0</v>
      </c>
      <c r="AH11" s="174"/>
      <c r="AI11" s="73">
        <f t="shared" ref="AI11:AN11" si="35">SUM(B11,O11,AV11,BB11)</f>
        <v>0</v>
      </c>
      <c r="AJ11" s="73">
        <f t="shared" si="35"/>
        <v>0</v>
      </c>
      <c r="AK11" s="73">
        <f t="shared" si="35"/>
        <v>0</v>
      </c>
      <c r="AL11" s="73">
        <f t="shared" si="35"/>
        <v>0</v>
      </c>
      <c r="AM11" s="73">
        <f t="shared" si="35"/>
        <v>0</v>
      </c>
      <c r="AN11" s="73">
        <f t="shared" si="35"/>
        <v>0</v>
      </c>
      <c r="AO11" s="73">
        <f t="shared" ref="AO11:AT11" si="36">SUM(H11,U11,AV$4,BB$4)</f>
        <v>0</v>
      </c>
      <c r="AP11" s="73">
        <f t="shared" si="36"/>
        <v>0</v>
      </c>
      <c r="AQ11" s="73">
        <f t="shared" si="36"/>
        <v>0</v>
      </c>
      <c r="AR11" s="73">
        <f t="shared" si="36"/>
        <v>0</v>
      </c>
      <c r="AS11" s="73">
        <f t="shared" si="36"/>
        <v>0</v>
      </c>
      <c r="AT11" s="73">
        <f t="shared" si="36"/>
        <v>0</v>
      </c>
      <c r="AU11" s="174"/>
      <c r="AV11" s="73">
        <f>CT!T38</f>
      </c>
      <c r="AW11" s="73">
        <f>CT!U38</f>
      </c>
      <c r="AX11" s="73">
        <f>CT!V38</f>
      </c>
      <c r="AY11" s="73">
        <f>CT!W38</f>
      </c>
      <c r="AZ11" s="73">
        <f>CT!X38</f>
      </c>
      <c r="BA11" s="73">
        <f>CT!Y38</f>
      </c>
      <c r="BB11" s="73">
        <f>Attn_Assign!U38</f>
      </c>
      <c r="BC11" s="73">
        <f>Attn_Assign!V38</f>
      </c>
      <c r="BD11" s="73">
        <f>Attn_Assign!W38</f>
      </c>
      <c r="BE11" s="73">
        <f>Attn_Assign!X38</f>
      </c>
      <c r="BF11" s="73">
        <f>Attn_Assign!Y38</f>
      </c>
      <c r="BG11" s="73">
        <f>Attn_Assign!Z38</f>
      </c>
      <c r="BH11" s="4"/>
      <c r="BI11" s="73">
        <f>Attn_Assign!B38</f>
      </c>
      <c r="BJ11" s="73">
        <f t="shared" si="5"/>
        <v>0</v>
      </c>
      <c r="BK11" s="73" t="str">
        <f t="shared" si="6"/>
        <v>F</v>
      </c>
      <c r="BL11" s="4"/>
      <c r="BM11" s="4">
        <v>134</v>
      </c>
      <c r="BN11" s="4" t="s">
        <v>1</v>
      </c>
      <c r="BO11" s="174"/>
      <c r="BP11" s="73">
        <f>SUM(AI11,LabActivity!W38)</f>
        <v>0</v>
      </c>
      <c r="BQ11" s="73">
        <f>SUM(AJ11,LabActivity!X38)</f>
        <v>0</v>
      </c>
      <c r="BR11" s="73">
        <f>SUM(AK11,LabActivity!Y38)</f>
        <v>0</v>
      </c>
      <c r="BS11" s="73">
        <f>SUM(AL11,LabActivity!Z38)</f>
        <v>0</v>
      </c>
      <c r="BT11" s="73">
        <f>SUM(AM11,LabActivity!AA38)</f>
        <v>0</v>
      </c>
      <c r="BU11" s="73">
        <f>SUM(AN11,LabActivity!AB38)</f>
        <v>0</v>
      </c>
      <c r="BV11" s="73">
        <f t="shared" ref="BV11:CA11" si="37">SUM(AO11,BV$4)</f>
        <v>0</v>
      </c>
      <c r="BW11" s="73">
        <f t="shared" si="37"/>
        <v>0</v>
      </c>
      <c r="BX11" s="73">
        <f t="shared" si="37"/>
        <v>0</v>
      </c>
      <c r="BY11" s="73">
        <f t="shared" si="37"/>
        <v>0</v>
      </c>
      <c r="BZ11" s="73">
        <f t="shared" si="37"/>
        <v>0</v>
      </c>
      <c r="CA11" s="73">
        <f t="shared" si="37"/>
        <v>0</v>
      </c>
      <c r="CB11" s="174"/>
      <c r="CC11" s="73">
        <f t="shared" ref="CC11:CH11" si="38">IFERROR( BP11/BV11,0)</f>
        <v>0</v>
      </c>
      <c r="CD11" s="73">
        <f t="shared" si="38"/>
        <v>0</v>
      </c>
      <c r="CE11" s="73">
        <f t="shared" si="38"/>
        <v>0</v>
      </c>
      <c r="CF11" s="73">
        <f t="shared" si="38"/>
        <v>0</v>
      </c>
      <c r="CG11" s="73">
        <f t="shared" si="38"/>
        <v>0</v>
      </c>
      <c r="CH11" s="73">
        <f t="shared" si="38"/>
        <v>0</v>
      </c>
    </row>
    <row r="12" ht="14.25" customHeight="1" spans="1:86" x14ac:dyDescent="0.25">
      <c r="A12" s="68">
        <f>IF(ISBLANK(CT!A39),"",CT!A39)</f>
      </c>
      <c r="B12" s="73">
        <f>SectionA!V24</f>
      </c>
      <c r="C12" s="73">
        <f>SectionA!W24</f>
      </c>
      <c r="D12" s="73">
        <f>SectionA!X24</f>
      </c>
      <c r="E12" s="73">
        <f>SectionA!Y24</f>
      </c>
      <c r="F12" s="73">
        <f>SectionA!Z24</f>
      </c>
      <c r="G12" s="73">
        <f>SectionA!AA24</f>
      </c>
      <c r="H12" s="73">
        <f>SectionA!AJ24</f>
      </c>
      <c r="I12" s="73">
        <f>SectionA!AK24</f>
      </c>
      <c r="J12" s="73">
        <f>SectionA!AL24</f>
      </c>
      <c r="K12" s="73">
        <f>SectionA!AM24</f>
      </c>
      <c r="L12" s="73">
        <f>SectionA!AN24</f>
      </c>
      <c r="M12" s="73">
        <f>SectionA!AO24</f>
      </c>
      <c r="N12" s="174"/>
      <c r="O12" s="73">
        <f>SectionB!V24</f>
      </c>
      <c r="P12" s="73">
        <f>SectionB!W24</f>
      </c>
      <c r="Q12" s="73">
        <f>SectionB!X24</f>
      </c>
      <c r="R12" s="73">
        <f>SectionB!Y24</f>
      </c>
      <c r="S12" s="73">
        <f>SectionB!Z24</f>
      </c>
      <c r="T12" s="73">
        <f>SectionB!AA24</f>
      </c>
      <c r="U12" s="73">
        <f>SectionB!AJ24</f>
      </c>
      <c r="V12" s="73">
        <f>SectionB!AK24</f>
      </c>
      <c r="W12" s="73">
        <f>SectionB!AL24</f>
      </c>
      <c r="X12" s="73">
        <f>SectionB!AM24</f>
      </c>
      <c r="Y12" s="73">
        <f>SectionB!AN24</f>
      </c>
      <c r="Z12" s="73">
        <f>SectionB!AO24</f>
      </c>
      <c r="AA12" s="174"/>
      <c r="AB12" s="73">
        <f t="shared" ref="AB12:AG12" si="39">IF(AO12=0, 0,  AI12/AO12)</f>
        <v>0</v>
      </c>
      <c r="AC12" s="73">
        <f t="shared" si="39"/>
        <v>0</v>
      </c>
      <c r="AD12" s="73">
        <f t="shared" si="39"/>
        <v>0</v>
      </c>
      <c r="AE12" s="73">
        <f t="shared" si="39"/>
        <v>0</v>
      </c>
      <c r="AF12" s="73">
        <f t="shared" si="39"/>
        <v>0</v>
      </c>
      <c r="AG12" s="73">
        <f t="shared" si="39"/>
        <v>0</v>
      </c>
      <c r="AH12" s="174"/>
      <c r="AI12" s="73">
        <f t="shared" ref="AI12:AN12" si="40">SUM(B12,O12,AV12,BB12)</f>
        <v>0</v>
      </c>
      <c r="AJ12" s="73">
        <f t="shared" si="40"/>
        <v>0</v>
      </c>
      <c r="AK12" s="73">
        <f t="shared" si="40"/>
        <v>0</v>
      </c>
      <c r="AL12" s="73">
        <f t="shared" si="40"/>
        <v>0</v>
      </c>
      <c r="AM12" s="73">
        <f t="shared" si="40"/>
        <v>0</v>
      </c>
      <c r="AN12" s="73">
        <f t="shared" si="40"/>
        <v>0</v>
      </c>
      <c r="AO12" s="73">
        <f t="shared" ref="AO12:AT12" si="41">SUM(H12,U12,AV$4,BB$4)</f>
        <v>0</v>
      </c>
      <c r="AP12" s="73">
        <f t="shared" si="41"/>
        <v>0</v>
      </c>
      <c r="AQ12" s="73">
        <f t="shared" si="41"/>
        <v>0</v>
      </c>
      <c r="AR12" s="73">
        <f t="shared" si="41"/>
        <v>0</v>
      </c>
      <c r="AS12" s="73">
        <f t="shared" si="41"/>
        <v>0</v>
      </c>
      <c r="AT12" s="73">
        <f t="shared" si="41"/>
        <v>0</v>
      </c>
      <c r="AU12" s="174"/>
      <c r="AV12" s="73">
        <f>CT!T39</f>
      </c>
      <c r="AW12" s="73">
        <f>CT!U39</f>
      </c>
      <c r="AX12" s="73">
        <f>CT!V39</f>
      </c>
      <c r="AY12" s="73">
        <f>CT!W39</f>
      </c>
      <c r="AZ12" s="73">
        <f>CT!X39</f>
      </c>
      <c r="BA12" s="73">
        <f>CT!Y39</f>
      </c>
      <c r="BB12" s="73">
        <f>Attn_Assign!U39</f>
      </c>
      <c r="BC12" s="73">
        <f>Attn_Assign!V39</f>
      </c>
      <c r="BD12" s="73">
        <f>Attn_Assign!W39</f>
      </c>
      <c r="BE12" s="73">
        <f>Attn_Assign!X39</f>
      </c>
      <c r="BF12" s="73">
        <f>Attn_Assign!Y39</f>
      </c>
      <c r="BG12" s="73">
        <f>Attn_Assign!Z39</f>
      </c>
      <c r="BH12" s="4"/>
      <c r="BI12" s="73">
        <f>Attn_Assign!B39</f>
      </c>
      <c r="BJ12" s="73">
        <f t="shared" si="5"/>
        <v>0</v>
      </c>
      <c r="BK12" s="73" t="str">
        <f t="shared" si="6"/>
        <v>F</v>
      </c>
      <c r="BL12" s="4"/>
      <c r="BM12" s="4">
        <v>149</v>
      </c>
      <c r="BN12" s="4" t="s">
        <v>132</v>
      </c>
      <c r="BO12" s="174"/>
      <c r="BP12" s="73">
        <f>SUM(AI12,LabActivity!W39)</f>
        <v>0</v>
      </c>
      <c r="BQ12" s="73">
        <f>SUM(AJ12,LabActivity!X39)</f>
        <v>0</v>
      </c>
      <c r="BR12" s="73">
        <f>SUM(AK12,LabActivity!Y39)</f>
        <v>0</v>
      </c>
      <c r="BS12" s="73">
        <f>SUM(AL12,LabActivity!Z39)</f>
        <v>0</v>
      </c>
      <c r="BT12" s="73">
        <f>SUM(AM12,LabActivity!AA39)</f>
        <v>0</v>
      </c>
      <c r="BU12" s="73">
        <f>SUM(AN12,LabActivity!AB39)</f>
        <v>0</v>
      </c>
      <c r="BV12" s="73">
        <f t="shared" ref="BV12:CA12" si="42">SUM(AO12,BV$4)</f>
        <v>0</v>
      </c>
      <c r="BW12" s="73">
        <f t="shared" si="42"/>
        <v>0</v>
      </c>
      <c r="BX12" s="73">
        <f t="shared" si="42"/>
        <v>0</v>
      </c>
      <c r="BY12" s="73">
        <f t="shared" si="42"/>
        <v>0</v>
      </c>
      <c r="BZ12" s="73">
        <f t="shared" si="42"/>
        <v>0</v>
      </c>
      <c r="CA12" s="73">
        <f t="shared" si="42"/>
        <v>0</v>
      </c>
      <c r="CB12" s="174"/>
      <c r="CC12" s="73">
        <f t="shared" ref="CC12:CH12" si="43">IFERROR( BP12/BV12,0)</f>
        <v>0</v>
      </c>
      <c r="CD12" s="73">
        <f t="shared" si="43"/>
        <v>0</v>
      </c>
      <c r="CE12" s="73">
        <f t="shared" si="43"/>
        <v>0</v>
      </c>
      <c r="CF12" s="73">
        <f t="shared" si="43"/>
        <v>0</v>
      </c>
      <c r="CG12" s="73">
        <f t="shared" si="43"/>
        <v>0</v>
      </c>
      <c r="CH12" s="73">
        <f t="shared" si="43"/>
        <v>0</v>
      </c>
    </row>
    <row r="13" ht="14.25" customHeight="1" spans="1:86" x14ac:dyDescent="0.25">
      <c r="A13" s="68">
        <f>IF(ISBLANK(CT!A40),"",CT!A40)</f>
      </c>
      <c r="B13" s="73">
        <f>SectionA!V25</f>
      </c>
      <c r="C13" s="73">
        <f>SectionA!W25</f>
      </c>
      <c r="D13" s="73">
        <f>SectionA!X25</f>
      </c>
      <c r="E13" s="73">
        <f>SectionA!Y25</f>
      </c>
      <c r="F13" s="73">
        <f>SectionA!Z25</f>
      </c>
      <c r="G13" s="73">
        <f>SectionA!AA25</f>
      </c>
      <c r="H13" s="73">
        <f>SectionA!AJ25</f>
      </c>
      <c r="I13" s="73">
        <f>SectionA!AK25</f>
      </c>
      <c r="J13" s="73">
        <f>SectionA!AL25</f>
      </c>
      <c r="K13" s="73">
        <f>SectionA!AM25</f>
      </c>
      <c r="L13" s="73">
        <f>SectionA!AN25</f>
      </c>
      <c r="M13" s="73">
        <f>SectionA!AO25</f>
      </c>
      <c r="N13" s="174"/>
      <c r="O13" s="73">
        <f>SectionB!V25</f>
      </c>
      <c r="P13" s="73">
        <f>SectionB!W25</f>
      </c>
      <c r="Q13" s="73">
        <f>SectionB!X25</f>
      </c>
      <c r="R13" s="73">
        <f>SectionB!Y25</f>
      </c>
      <c r="S13" s="73">
        <f>SectionB!Z25</f>
      </c>
      <c r="T13" s="73">
        <f>SectionB!AA25</f>
      </c>
      <c r="U13" s="73">
        <f>SectionB!AJ25</f>
      </c>
      <c r="V13" s="73">
        <f>SectionB!AK25</f>
      </c>
      <c r="W13" s="73">
        <f>SectionB!AL25</f>
      </c>
      <c r="X13" s="73">
        <f>SectionB!AM25</f>
      </c>
      <c r="Y13" s="73">
        <f>SectionB!AN25</f>
      </c>
      <c r="Z13" s="73">
        <f>SectionB!AO25</f>
      </c>
      <c r="AA13" s="174"/>
      <c r="AB13" s="73">
        <f t="shared" ref="AB13:AG13" si="44">IF(AO13=0, 0,  AI13/AO13)</f>
        <v>0</v>
      </c>
      <c r="AC13" s="73">
        <f t="shared" si="44"/>
        <v>0</v>
      </c>
      <c r="AD13" s="73">
        <f t="shared" si="44"/>
        <v>0</v>
      </c>
      <c r="AE13" s="73">
        <f t="shared" si="44"/>
        <v>0</v>
      </c>
      <c r="AF13" s="73">
        <f t="shared" si="44"/>
        <v>0</v>
      </c>
      <c r="AG13" s="73">
        <f t="shared" si="44"/>
        <v>0</v>
      </c>
      <c r="AH13" s="174"/>
      <c r="AI13" s="73">
        <f t="shared" ref="AI13:AN13" si="45">SUM(B13,O13,AV13,BB13)</f>
        <v>0</v>
      </c>
      <c r="AJ13" s="73">
        <f t="shared" si="45"/>
        <v>0</v>
      </c>
      <c r="AK13" s="73">
        <f t="shared" si="45"/>
        <v>0</v>
      </c>
      <c r="AL13" s="73">
        <f t="shared" si="45"/>
        <v>0</v>
      </c>
      <c r="AM13" s="73">
        <f t="shared" si="45"/>
        <v>0</v>
      </c>
      <c r="AN13" s="73">
        <f t="shared" si="45"/>
        <v>0</v>
      </c>
      <c r="AO13" s="73">
        <f t="shared" ref="AO13:AT13" si="46">SUM(H13,U13,AV$4,BB$4)</f>
        <v>0</v>
      </c>
      <c r="AP13" s="73">
        <f t="shared" si="46"/>
        <v>0</v>
      </c>
      <c r="AQ13" s="73">
        <f t="shared" si="46"/>
        <v>0</v>
      </c>
      <c r="AR13" s="73">
        <f t="shared" si="46"/>
        <v>0</v>
      </c>
      <c r="AS13" s="73">
        <f t="shared" si="46"/>
        <v>0</v>
      </c>
      <c r="AT13" s="73">
        <f t="shared" si="46"/>
        <v>0</v>
      </c>
      <c r="AU13" s="174"/>
      <c r="AV13" s="73">
        <f>CT!T40</f>
      </c>
      <c r="AW13" s="73">
        <f>CT!U40</f>
      </c>
      <c r="AX13" s="73">
        <f>CT!V40</f>
      </c>
      <c r="AY13" s="73">
        <f>CT!W40</f>
      </c>
      <c r="AZ13" s="73">
        <f>CT!X40</f>
      </c>
      <c r="BA13" s="73">
        <f>CT!Y40</f>
      </c>
      <c r="BB13" s="73">
        <f>Attn_Assign!U40</f>
      </c>
      <c r="BC13" s="73">
        <f>Attn_Assign!V40</f>
      </c>
      <c r="BD13" s="73">
        <f>Attn_Assign!W40</f>
      </c>
      <c r="BE13" s="73">
        <f>Attn_Assign!X40</f>
      </c>
      <c r="BF13" s="73">
        <f>Attn_Assign!Y40</f>
      </c>
      <c r="BG13" s="73">
        <f>Attn_Assign!Z40</f>
      </c>
      <c r="BH13" s="4"/>
      <c r="BI13" s="73">
        <f>Attn_Assign!B40</f>
      </c>
      <c r="BJ13" s="73">
        <f t="shared" si="5"/>
        <v>0</v>
      </c>
      <c r="BK13" s="73" t="str">
        <f t="shared" si="6"/>
        <v>F</v>
      </c>
      <c r="BL13" s="4"/>
      <c r="BM13" s="4">
        <v>164</v>
      </c>
      <c r="BN13" s="4" t="s">
        <v>133</v>
      </c>
      <c r="BO13" s="174"/>
      <c r="BP13" s="73">
        <f>SUM(AI13,LabActivity!W40)</f>
        <v>0</v>
      </c>
      <c r="BQ13" s="73">
        <f>SUM(AJ13,LabActivity!X40)</f>
        <v>0</v>
      </c>
      <c r="BR13" s="73">
        <f>SUM(AK13,LabActivity!Y40)</f>
        <v>0</v>
      </c>
      <c r="BS13" s="73">
        <f>SUM(AL13,LabActivity!Z40)</f>
        <v>0</v>
      </c>
      <c r="BT13" s="73">
        <f>SUM(AM13,LabActivity!AA40)</f>
        <v>0</v>
      </c>
      <c r="BU13" s="73">
        <f>SUM(AN13,LabActivity!AB40)</f>
        <v>0</v>
      </c>
      <c r="BV13" s="73">
        <f t="shared" ref="BV13:CA13" si="47">SUM(AO13,BV$4)</f>
        <v>0</v>
      </c>
      <c r="BW13" s="73">
        <f t="shared" si="47"/>
        <v>0</v>
      </c>
      <c r="BX13" s="73">
        <f t="shared" si="47"/>
        <v>0</v>
      </c>
      <c r="BY13" s="73">
        <f t="shared" si="47"/>
        <v>0</v>
      </c>
      <c r="BZ13" s="73">
        <f t="shared" si="47"/>
        <v>0</v>
      </c>
      <c r="CA13" s="73">
        <f t="shared" si="47"/>
        <v>0</v>
      </c>
      <c r="CB13" s="174"/>
      <c r="CC13" s="73">
        <f t="shared" ref="CC13:CH13" si="48">IFERROR( BP13/BV13,0)</f>
        <v>0</v>
      </c>
      <c r="CD13" s="73">
        <f t="shared" si="48"/>
        <v>0</v>
      </c>
      <c r="CE13" s="73">
        <f t="shared" si="48"/>
        <v>0</v>
      </c>
      <c r="CF13" s="73">
        <f t="shared" si="48"/>
        <v>0</v>
      </c>
      <c r="CG13" s="73">
        <f t="shared" si="48"/>
        <v>0</v>
      </c>
      <c r="CH13" s="73">
        <f t="shared" si="48"/>
        <v>0</v>
      </c>
    </row>
    <row r="14" ht="14.25" customHeight="1" spans="1:86" x14ac:dyDescent="0.25">
      <c r="A14" s="68">
        <f>IF(ISBLANK(CT!A41),"",CT!A41)</f>
      </c>
      <c r="B14" s="73">
        <f>SectionA!V26</f>
      </c>
      <c r="C14" s="73">
        <f>SectionA!W26</f>
      </c>
      <c r="D14" s="73">
        <f>SectionA!X26</f>
      </c>
      <c r="E14" s="73">
        <f>SectionA!Y26</f>
      </c>
      <c r="F14" s="73">
        <f>SectionA!Z26</f>
      </c>
      <c r="G14" s="73">
        <f>SectionA!AA26</f>
      </c>
      <c r="H14" s="73">
        <f>SectionA!AJ26</f>
      </c>
      <c r="I14" s="73">
        <f>SectionA!AK26</f>
      </c>
      <c r="J14" s="73">
        <f>SectionA!AL26</f>
      </c>
      <c r="K14" s="73">
        <f>SectionA!AM26</f>
      </c>
      <c r="L14" s="73">
        <f>SectionA!AN26</f>
      </c>
      <c r="M14" s="73">
        <f>SectionA!AO26</f>
      </c>
      <c r="N14" s="174"/>
      <c r="O14" s="73">
        <f>SectionB!V26</f>
      </c>
      <c r="P14" s="73">
        <f>SectionB!W26</f>
      </c>
      <c r="Q14" s="73">
        <f>SectionB!X26</f>
      </c>
      <c r="R14" s="73">
        <f>SectionB!Y26</f>
      </c>
      <c r="S14" s="73">
        <f>SectionB!Z26</f>
      </c>
      <c r="T14" s="73">
        <f>SectionB!AA26</f>
      </c>
      <c r="U14" s="73">
        <f>SectionB!AJ26</f>
      </c>
      <c r="V14" s="73">
        <f>SectionB!AK26</f>
      </c>
      <c r="W14" s="73">
        <f>SectionB!AL26</f>
      </c>
      <c r="X14" s="73">
        <f>SectionB!AM26</f>
      </c>
      <c r="Y14" s="73">
        <f>SectionB!AN26</f>
      </c>
      <c r="Z14" s="73">
        <f>SectionB!AO26</f>
      </c>
      <c r="AA14" s="174"/>
      <c r="AB14" s="73">
        <f t="shared" ref="AB14:AG14" si="49">IF(AO14=0, 0,  AI14/AO14)</f>
        <v>0</v>
      </c>
      <c r="AC14" s="73">
        <f t="shared" si="49"/>
        <v>0</v>
      </c>
      <c r="AD14" s="73">
        <f t="shared" si="49"/>
        <v>0</v>
      </c>
      <c r="AE14" s="73">
        <f t="shared" si="49"/>
        <v>0</v>
      </c>
      <c r="AF14" s="73">
        <f t="shared" si="49"/>
        <v>0</v>
      </c>
      <c r="AG14" s="73">
        <f t="shared" si="49"/>
        <v>0</v>
      </c>
      <c r="AH14" s="174"/>
      <c r="AI14" s="73">
        <f t="shared" ref="AI14:AN14" si="50">SUM(B14,O14,AV14,BB14)</f>
        <v>0</v>
      </c>
      <c r="AJ14" s="73">
        <f t="shared" si="50"/>
        <v>0</v>
      </c>
      <c r="AK14" s="73">
        <f t="shared" si="50"/>
        <v>0</v>
      </c>
      <c r="AL14" s="73">
        <f t="shared" si="50"/>
        <v>0</v>
      </c>
      <c r="AM14" s="73">
        <f t="shared" si="50"/>
        <v>0</v>
      </c>
      <c r="AN14" s="73">
        <f t="shared" si="50"/>
        <v>0</v>
      </c>
      <c r="AO14" s="73">
        <f t="shared" ref="AO14:AT14" si="51">SUM(H14,U14,AV$4,BB$4)</f>
        <v>0</v>
      </c>
      <c r="AP14" s="73">
        <f t="shared" si="51"/>
        <v>0</v>
      </c>
      <c r="AQ14" s="73">
        <f t="shared" si="51"/>
        <v>0</v>
      </c>
      <c r="AR14" s="73">
        <f t="shared" si="51"/>
        <v>0</v>
      </c>
      <c r="AS14" s="73">
        <f t="shared" si="51"/>
        <v>0</v>
      </c>
      <c r="AT14" s="73">
        <f t="shared" si="51"/>
        <v>0</v>
      </c>
      <c r="AU14" s="174"/>
      <c r="AV14" s="73">
        <f>CT!T41</f>
      </c>
      <c r="AW14" s="73">
        <f>CT!U41</f>
      </c>
      <c r="AX14" s="73">
        <f>CT!V41</f>
      </c>
      <c r="AY14" s="73">
        <f>CT!W41</f>
      </c>
      <c r="AZ14" s="73">
        <f>CT!X41</f>
      </c>
      <c r="BA14" s="73">
        <f>CT!Y41</f>
      </c>
      <c r="BB14" s="73">
        <f>Attn_Assign!U41</f>
      </c>
      <c r="BC14" s="73">
        <f>Attn_Assign!V41</f>
      </c>
      <c r="BD14" s="73">
        <f>Attn_Assign!W41</f>
      </c>
      <c r="BE14" s="73">
        <f>Attn_Assign!X41</f>
      </c>
      <c r="BF14" s="73">
        <f>Attn_Assign!Y41</f>
      </c>
      <c r="BG14" s="73">
        <f>Attn_Assign!Z41</f>
      </c>
      <c r="BH14" s="4"/>
      <c r="BI14" s="73">
        <f>Attn_Assign!B41</f>
      </c>
      <c r="BJ14" s="73">
        <f t="shared" si="5"/>
        <v>0</v>
      </c>
      <c r="BK14" s="73" t="str">
        <f t="shared" si="6"/>
        <v>F</v>
      </c>
      <c r="BL14" s="4"/>
      <c r="BM14" s="4">
        <v>179</v>
      </c>
      <c r="BN14" s="4" t="s">
        <v>134</v>
      </c>
      <c r="BO14" s="174"/>
      <c r="BP14" s="73">
        <f>SUM(AI14,LabActivity!W41)</f>
        <v>0</v>
      </c>
      <c r="BQ14" s="73">
        <f>SUM(AJ14,LabActivity!X41)</f>
        <v>0</v>
      </c>
      <c r="BR14" s="73">
        <f>SUM(AK14,LabActivity!Y41)</f>
        <v>0</v>
      </c>
      <c r="BS14" s="73">
        <f>SUM(AL14,LabActivity!Z41)</f>
        <v>0</v>
      </c>
      <c r="BT14" s="73">
        <f>SUM(AM14,LabActivity!AA41)</f>
        <v>0</v>
      </c>
      <c r="BU14" s="73">
        <f>SUM(AN14,LabActivity!AB41)</f>
        <v>0</v>
      </c>
      <c r="BV14" s="73">
        <f t="shared" ref="BV14:CA14" si="52">SUM(AO14,BV$4)</f>
        <v>0</v>
      </c>
      <c r="BW14" s="73">
        <f t="shared" si="52"/>
        <v>0</v>
      </c>
      <c r="BX14" s="73">
        <f t="shared" si="52"/>
        <v>0</v>
      </c>
      <c r="BY14" s="73">
        <f t="shared" si="52"/>
        <v>0</v>
      </c>
      <c r="BZ14" s="73">
        <f t="shared" si="52"/>
        <v>0</v>
      </c>
      <c r="CA14" s="73">
        <f t="shared" si="52"/>
        <v>0</v>
      </c>
      <c r="CB14" s="174"/>
      <c r="CC14" s="73">
        <f t="shared" ref="CC14:CH14" si="53">IFERROR( BP14/BV14,0)</f>
        <v>0</v>
      </c>
      <c r="CD14" s="73">
        <f t="shared" si="53"/>
        <v>0</v>
      </c>
      <c r="CE14" s="73">
        <f t="shared" si="53"/>
        <v>0</v>
      </c>
      <c r="CF14" s="73">
        <f t="shared" si="53"/>
        <v>0</v>
      </c>
      <c r="CG14" s="73">
        <f t="shared" si="53"/>
        <v>0</v>
      </c>
      <c r="CH14" s="73">
        <f t="shared" si="53"/>
        <v>0</v>
      </c>
    </row>
    <row r="15" ht="14.25" customHeight="1" spans="1:86" x14ac:dyDescent="0.25">
      <c r="A15" s="68">
        <f>IF(ISBLANK(CT!A42),"",CT!A42)</f>
      </c>
      <c r="B15" s="73">
        <f>SectionA!V27</f>
      </c>
      <c r="C15" s="73">
        <f>SectionA!W27</f>
      </c>
      <c r="D15" s="73">
        <f>SectionA!X27</f>
      </c>
      <c r="E15" s="73">
        <f>SectionA!Y27</f>
      </c>
      <c r="F15" s="73">
        <f>SectionA!Z27</f>
      </c>
      <c r="G15" s="73">
        <f>SectionA!AA27</f>
      </c>
      <c r="H15" s="73">
        <f>SectionA!AJ27</f>
      </c>
      <c r="I15" s="73">
        <f>SectionA!AK27</f>
      </c>
      <c r="J15" s="73">
        <f>SectionA!AL27</f>
      </c>
      <c r="K15" s="73">
        <f>SectionA!AM27</f>
      </c>
      <c r="L15" s="73">
        <f>SectionA!AN27</f>
      </c>
      <c r="M15" s="73">
        <f>SectionA!AO27</f>
      </c>
      <c r="N15" s="174"/>
      <c r="O15" s="73">
        <f>SectionB!V27</f>
      </c>
      <c r="P15" s="73">
        <f>SectionB!W27</f>
      </c>
      <c r="Q15" s="73">
        <f>SectionB!X27</f>
      </c>
      <c r="R15" s="73">
        <f>SectionB!Y27</f>
      </c>
      <c r="S15" s="73">
        <f>SectionB!Z27</f>
      </c>
      <c r="T15" s="73">
        <f>SectionB!AA27</f>
      </c>
      <c r="U15" s="73">
        <f>SectionB!AJ27</f>
      </c>
      <c r="V15" s="73">
        <f>SectionB!AK27</f>
      </c>
      <c r="W15" s="73">
        <f>SectionB!AL27</f>
      </c>
      <c r="X15" s="73">
        <f>SectionB!AM27</f>
      </c>
      <c r="Y15" s="73">
        <f>SectionB!AN27</f>
      </c>
      <c r="Z15" s="73">
        <f>SectionB!AO27</f>
      </c>
      <c r="AA15" s="174"/>
      <c r="AB15" s="73">
        <f t="shared" ref="AB15:AG15" si="54">IF(AO15=0, 0,  AI15/AO15)</f>
        <v>0</v>
      </c>
      <c r="AC15" s="73">
        <f t="shared" si="54"/>
        <v>0</v>
      </c>
      <c r="AD15" s="73">
        <f t="shared" si="54"/>
        <v>0</v>
      </c>
      <c r="AE15" s="73">
        <f t="shared" si="54"/>
        <v>0</v>
      </c>
      <c r="AF15" s="73">
        <f t="shared" si="54"/>
        <v>0</v>
      </c>
      <c r="AG15" s="73">
        <f t="shared" si="54"/>
        <v>0</v>
      </c>
      <c r="AH15" s="174"/>
      <c r="AI15" s="73">
        <f t="shared" ref="AI15:AN15" si="55">SUM(B15,O15,AV15,BB15)</f>
        <v>0</v>
      </c>
      <c r="AJ15" s="73">
        <f t="shared" si="55"/>
        <v>0</v>
      </c>
      <c r="AK15" s="73">
        <f t="shared" si="55"/>
        <v>0</v>
      </c>
      <c r="AL15" s="73">
        <f t="shared" si="55"/>
        <v>0</v>
      </c>
      <c r="AM15" s="73">
        <f t="shared" si="55"/>
        <v>0</v>
      </c>
      <c r="AN15" s="73">
        <f t="shared" si="55"/>
        <v>0</v>
      </c>
      <c r="AO15" s="73">
        <f t="shared" ref="AO15:AT15" si="56">SUM(H15,U15,AV$4,BB$4)</f>
        <v>0</v>
      </c>
      <c r="AP15" s="73">
        <f t="shared" si="56"/>
        <v>0</v>
      </c>
      <c r="AQ15" s="73">
        <f t="shared" si="56"/>
        <v>0</v>
      </c>
      <c r="AR15" s="73">
        <f t="shared" si="56"/>
        <v>0</v>
      </c>
      <c r="AS15" s="73">
        <f t="shared" si="56"/>
        <v>0</v>
      </c>
      <c r="AT15" s="73">
        <f t="shared" si="56"/>
        <v>0</v>
      </c>
      <c r="AU15" s="174"/>
      <c r="AV15" s="73">
        <f>CT!T42</f>
      </c>
      <c r="AW15" s="73">
        <f>CT!U42</f>
      </c>
      <c r="AX15" s="73">
        <f>CT!V42</f>
      </c>
      <c r="AY15" s="73">
        <f>CT!W42</f>
      </c>
      <c r="AZ15" s="73">
        <f>CT!X42</f>
      </c>
      <c r="BA15" s="73">
        <f>CT!Y42</f>
      </c>
      <c r="BB15" s="73">
        <f>Attn_Assign!U42</f>
      </c>
      <c r="BC15" s="73">
        <f>Attn_Assign!V42</f>
      </c>
      <c r="BD15" s="73">
        <f>Attn_Assign!W42</f>
      </c>
      <c r="BE15" s="73">
        <f>Attn_Assign!X42</f>
      </c>
      <c r="BF15" s="73">
        <f>Attn_Assign!Y42</f>
      </c>
      <c r="BG15" s="73">
        <f>Attn_Assign!Z42</f>
      </c>
      <c r="BH15" s="4"/>
      <c r="BI15" s="73">
        <f>Attn_Assign!B42</f>
      </c>
      <c r="BJ15" s="73">
        <f t="shared" si="5"/>
        <v>0</v>
      </c>
      <c r="BK15" s="73" t="str">
        <f t="shared" si="6"/>
        <v>F</v>
      </c>
      <c r="BL15" s="4"/>
      <c r="BM15" s="4">
        <v>194</v>
      </c>
      <c r="BN15" s="4" t="s">
        <v>135</v>
      </c>
      <c r="BO15" s="174"/>
      <c r="BP15" s="73">
        <f>SUM(AI15,LabActivity!W42)</f>
        <v>0</v>
      </c>
      <c r="BQ15" s="73">
        <f>SUM(AJ15,LabActivity!X42)</f>
        <v>0</v>
      </c>
      <c r="BR15" s="73">
        <f>SUM(AK15,LabActivity!Y42)</f>
        <v>0</v>
      </c>
      <c r="BS15" s="73">
        <f>SUM(AL15,LabActivity!Z42)</f>
        <v>0</v>
      </c>
      <c r="BT15" s="73">
        <f>SUM(AM15,LabActivity!AA42)</f>
        <v>0</v>
      </c>
      <c r="BU15" s="73">
        <f>SUM(AN15,LabActivity!AB42)</f>
        <v>0</v>
      </c>
      <c r="BV15" s="73">
        <f t="shared" ref="BV15:CA15" si="57">SUM(AO15,BV$4)</f>
        <v>0</v>
      </c>
      <c r="BW15" s="73">
        <f t="shared" si="57"/>
        <v>0</v>
      </c>
      <c r="BX15" s="73">
        <f t="shared" si="57"/>
        <v>0</v>
      </c>
      <c r="BY15" s="73">
        <f t="shared" si="57"/>
        <v>0</v>
      </c>
      <c r="BZ15" s="73">
        <f t="shared" si="57"/>
        <v>0</v>
      </c>
      <c r="CA15" s="73">
        <f t="shared" si="57"/>
        <v>0</v>
      </c>
      <c r="CB15" s="174"/>
      <c r="CC15" s="73">
        <f t="shared" ref="CC15:CH15" si="58">IFERROR( BP15/BV15,0)</f>
        <v>0</v>
      </c>
      <c r="CD15" s="73">
        <f t="shared" si="58"/>
        <v>0</v>
      </c>
      <c r="CE15" s="73">
        <f t="shared" si="58"/>
        <v>0</v>
      </c>
      <c r="CF15" s="73">
        <f t="shared" si="58"/>
        <v>0</v>
      </c>
      <c r="CG15" s="73">
        <f t="shared" si="58"/>
        <v>0</v>
      </c>
      <c r="CH15" s="73">
        <f t="shared" si="58"/>
        <v>0</v>
      </c>
    </row>
    <row r="16" ht="14.25" customHeight="1" spans="1:86" x14ac:dyDescent="0.25">
      <c r="A16" s="68">
        <f>IF(ISBLANK(CT!A43),"",CT!A43)</f>
      </c>
      <c r="B16" s="73">
        <f>SectionA!V28</f>
      </c>
      <c r="C16" s="73">
        <f>SectionA!W28</f>
      </c>
      <c r="D16" s="73">
        <f>SectionA!X28</f>
      </c>
      <c r="E16" s="73">
        <f>SectionA!Y28</f>
      </c>
      <c r="F16" s="73">
        <f>SectionA!Z28</f>
      </c>
      <c r="G16" s="73">
        <f>SectionA!AA28</f>
      </c>
      <c r="H16" s="73">
        <f>SectionA!AJ28</f>
      </c>
      <c r="I16" s="73">
        <f>SectionA!AK28</f>
      </c>
      <c r="J16" s="73">
        <f>SectionA!AL28</f>
      </c>
      <c r="K16" s="73">
        <f>SectionA!AM28</f>
      </c>
      <c r="L16" s="73">
        <f>SectionA!AN28</f>
      </c>
      <c r="M16" s="73">
        <f>SectionA!AO28</f>
      </c>
      <c r="N16" s="174"/>
      <c r="O16" s="73">
        <f>SectionB!V28</f>
      </c>
      <c r="P16" s="73">
        <f>SectionB!W28</f>
      </c>
      <c r="Q16" s="73">
        <f>SectionB!X28</f>
      </c>
      <c r="R16" s="73">
        <f>SectionB!Y28</f>
      </c>
      <c r="S16" s="73">
        <f>SectionB!Z28</f>
      </c>
      <c r="T16" s="73">
        <f>SectionB!AA28</f>
      </c>
      <c r="U16" s="73">
        <f>SectionB!AJ28</f>
      </c>
      <c r="V16" s="73">
        <f>SectionB!AK28</f>
      </c>
      <c r="W16" s="73">
        <f>SectionB!AL28</f>
      </c>
      <c r="X16" s="73">
        <f>SectionB!AM28</f>
      </c>
      <c r="Y16" s="73">
        <f>SectionB!AN28</f>
      </c>
      <c r="Z16" s="73">
        <f>SectionB!AO28</f>
      </c>
      <c r="AA16" s="174"/>
      <c r="AB16" s="73">
        <f t="shared" ref="AB16:AG16" si="59">IF(AO16=0, 0,  AI16/AO16)</f>
        <v>0</v>
      </c>
      <c r="AC16" s="73">
        <f t="shared" si="59"/>
        <v>0</v>
      </c>
      <c r="AD16" s="73">
        <f t="shared" si="59"/>
        <v>0</v>
      </c>
      <c r="AE16" s="73">
        <f t="shared" si="59"/>
        <v>0</v>
      </c>
      <c r="AF16" s="73">
        <f t="shared" si="59"/>
        <v>0</v>
      </c>
      <c r="AG16" s="73">
        <f t="shared" si="59"/>
        <v>0</v>
      </c>
      <c r="AH16" s="174"/>
      <c r="AI16" s="73">
        <f t="shared" ref="AI16:AN16" si="60">SUM(B16,O16,AV16,BB16)</f>
        <v>0</v>
      </c>
      <c r="AJ16" s="73">
        <f t="shared" si="60"/>
        <v>0</v>
      </c>
      <c r="AK16" s="73">
        <f t="shared" si="60"/>
        <v>0</v>
      </c>
      <c r="AL16" s="73">
        <f t="shared" si="60"/>
        <v>0</v>
      </c>
      <c r="AM16" s="73">
        <f t="shared" si="60"/>
        <v>0</v>
      </c>
      <c r="AN16" s="73">
        <f t="shared" si="60"/>
        <v>0</v>
      </c>
      <c r="AO16" s="73">
        <f t="shared" ref="AO16:AT16" si="61">SUM(H16,U16,AV$4,BB$4)</f>
        <v>0</v>
      </c>
      <c r="AP16" s="73">
        <f t="shared" si="61"/>
        <v>0</v>
      </c>
      <c r="AQ16" s="73">
        <f t="shared" si="61"/>
        <v>0</v>
      </c>
      <c r="AR16" s="73">
        <f t="shared" si="61"/>
        <v>0</v>
      </c>
      <c r="AS16" s="73">
        <f t="shared" si="61"/>
        <v>0</v>
      </c>
      <c r="AT16" s="73">
        <f t="shared" si="61"/>
        <v>0</v>
      </c>
      <c r="AU16" s="174"/>
      <c r="AV16" s="73">
        <f>CT!T43</f>
      </c>
      <c r="AW16" s="73">
        <f>CT!U43</f>
      </c>
      <c r="AX16" s="73">
        <f>CT!V43</f>
      </c>
      <c r="AY16" s="73">
        <f>CT!W43</f>
      </c>
      <c r="AZ16" s="73">
        <f>CT!X43</f>
      </c>
      <c r="BA16" s="73">
        <f>CT!Y43</f>
      </c>
      <c r="BB16" s="73">
        <f>Attn_Assign!U43</f>
      </c>
      <c r="BC16" s="73">
        <f>Attn_Assign!V43</f>
      </c>
      <c r="BD16" s="73">
        <f>Attn_Assign!W43</f>
      </c>
      <c r="BE16" s="73">
        <f>Attn_Assign!X43</f>
      </c>
      <c r="BF16" s="73">
        <f>Attn_Assign!Y43</f>
      </c>
      <c r="BG16" s="73">
        <f>Attn_Assign!Z43</f>
      </c>
      <c r="BH16" s="4"/>
      <c r="BI16" s="73">
        <f>Attn_Assign!B43</f>
      </c>
      <c r="BJ16" s="73">
        <f t="shared" si="5"/>
        <v>0</v>
      </c>
      <c r="BK16" s="73" t="str">
        <f t="shared" si="6"/>
        <v>F</v>
      </c>
      <c r="BL16" s="4"/>
      <c r="BM16" s="4">
        <v>209</v>
      </c>
      <c r="BN16" s="4" t="s">
        <v>136</v>
      </c>
      <c r="BO16" s="174"/>
      <c r="BP16" s="73">
        <f>SUM(AI16,LabActivity!W43)</f>
        <v>0</v>
      </c>
      <c r="BQ16" s="73">
        <f>SUM(AJ16,LabActivity!X43)</f>
        <v>0</v>
      </c>
      <c r="BR16" s="73">
        <f>SUM(AK16,LabActivity!Y43)</f>
        <v>0</v>
      </c>
      <c r="BS16" s="73">
        <f>SUM(AL16,LabActivity!Z43)</f>
        <v>0</v>
      </c>
      <c r="BT16" s="73">
        <f>SUM(AM16,LabActivity!AA43)</f>
        <v>0</v>
      </c>
      <c r="BU16" s="73">
        <f>SUM(AN16,LabActivity!AB43)</f>
        <v>0</v>
      </c>
      <c r="BV16" s="73">
        <f t="shared" ref="BV16:CA16" si="62">SUM(AO16,BV$4)</f>
        <v>0</v>
      </c>
      <c r="BW16" s="73">
        <f t="shared" si="62"/>
        <v>0</v>
      </c>
      <c r="BX16" s="73">
        <f t="shared" si="62"/>
        <v>0</v>
      </c>
      <c r="BY16" s="73">
        <f t="shared" si="62"/>
        <v>0</v>
      </c>
      <c r="BZ16" s="73">
        <f t="shared" si="62"/>
        <v>0</v>
      </c>
      <c r="CA16" s="73">
        <f t="shared" si="62"/>
        <v>0</v>
      </c>
      <c r="CB16" s="174"/>
      <c r="CC16" s="73">
        <f t="shared" ref="CC16:CH16" si="63">IFERROR( BP16/BV16,0)</f>
        <v>0</v>
      </c>
      <c r="CD16" s="73">
        <f t="shared" si="63"/>
        <v>0</v>
      </c>
      <c r="CE16" s="73">
        <f t="shared" si="63"/>
        <v>0</v>
      </c>
      <c r="CF16" s="73">
        <f t="shared" si="63"/>
        <v>0</v>
      </c>
      <c r="CG16" s="73">
        <f t="shared" si="63"/>
        <v>0</v>
      </c>
      <c r="CH16" s="73">
        <f t="shared" si="63"/>
        <v>0</v>
      </c>
    </row>
    <row r="17" ht="14.25" customHeight="1" spans="1:86" x14ac:dyDescent="0.25">
      <c r="A17" s="68">
        <f>IF(ISBLANK(CT!A44),"",CT!A44)</f>
      </c>
      <c r="B17" s="73">
        <f>SectionA!V29</f>
      </c>
      <c r="C17" s="73">
        <f>SectionA!W29</f>
      </c>
      <c r="D17" s="73">
        <f>SectionA!X29</f>
      </c>
      <c r="E17" s="73">
        <f>SectionA!Y29</f>
      </c>
      <c r="F17" s="73">
        <f>SectionA!Z29</f>
      </c>
      <c r="G17" s="73">
        <f>SectionA!AA29</f>
      </c>
      <c r="H17" s="73">
        <f>SectionA!AJ29</f>
      </c>
      <c r="I17" s="73">
        <f>SectionA!AK29</f>
      </c>
      <c r="J17" s="73">
        <f>SectionA!AL29</f>
      </c>
      <c r="K17" s="73">
        <f>SectionA!AM29</f>
      </c>
      <c r="L17" s="73">
        <f>SectionA!AN29</f>
      </c>
      <c r="M17" s="73">
        <f>SectionA!AO29</f>
      </c>
      <c r="N17" s="174"/>
      <c r="O17" s="73">
        <f>SectionB!V29</f>
      </c>
      <c r="P17" s="73">
        <f>SectionB!W29</f>
      </c>
      <c r="Q17" s="73">
        <f>SectionB!X29</f>
      </c>
      <c r="R17" s="73">
        <f>SectionB!Y29</f>
      </c>
      <c r="S17" s="73">
        <f>SectionB!Z29</f>
      </c>
      <c r="T17" s="73">
        <f>SectionB!AA29</f>
      </c>
      <c r="U17" s="73">
        <f>SectionB!AJ29</f>
      </c>
      <c r="V17" s="73">
        <f>SectionB!AK29</f>
      </c>
      <c r="W17" s="73">
        <f>SectionB!AL29</f>
      </c>
      <c r="X17" s="73">
        <f>SectionB!AM29</f>
      </c>
      <c r="Y17" s="73">
        <f>SectionB!AN29</f>
      </c>
      <c r="Z17" s="73">
        <f>SectionB!AO29</f>
      </c>
      <c r="AA17" s="174"/>
      <c r="AB17" s="73">
        <f t="shared" ref="AB17:AG17" si="64">IF(AO17=0, 0,  AI17/AO17)</f>
        <v>0</v>
      </c>
      <c r="AC17" s="73">
        <f t="shared" si="64"/>
        <v>0</v>
      </c>
      <c r="AD17" s="73">
        <f t="shared" si="64"/>
        <v>0</v>
      </c>
      <c r="AE17" s="73">
        <f t="shared" si="64"/>
        <v>0</v>
      </c>
      <c r="AF17" s="73">
        <f t="shared" si="64"/>
        <v>0</v>
      </c>
      <c r="AG17" s="73">
        <f t="shared" si="64"/>
        <v>0</v>
      </c>
      <c r="AH17" s="174"/>
      <c r="AI17" s="73">
        <f t="shared" ref="AI17:AN17" si="65">SUM(B17,O17,AV17,BB17)</f>
        <v>0</v>
      </c>
      <c r="AJ17" s="73">
        <f t="shared" si="65"/>
        <v>0</v>
      </c>
      <c r="AK17" s="73">
        <f t="shared" si="65"/>
        <v>0</v>
      </c>
      <c r="AL17" s="73">
        <f t="shared" si="65"/>
        <v>0</v>
      </c>
      <c r="AM17" s="73">
        <f t="shared" si="65"/>
        <v>0</v>
      </c>
      <c r="AN17" s="73">
        <f t="shared" si="65"/>
        <v>0</v>
      </c>
      <c r="AO17" s="73">
        <f t="shared" ref="AO17:AT17" si="66">SUM(H17,U17,AV$4,BB$4)</f>
        <v>0</v>
      </c>
      <c r="AP17" s="73">
        <f t="shared" si="66"/>
        <v>0</v>
      </c>
      <c r="AQ17" s="73">
        <f t="shared" si="66"/>
        <v>0</v>
      </c>
      <c r="AR17" s="73">
        <f t="shared" si="66"/>
        <v>0</v>
      </c>
      <c r="AS17" s="73">
        <f t="shared" si="66"/>
        <v>0</v>
      </c>
      <c r="AT17" s="73">
        <f t="shared" si="66"/>
        <v>0</v>
      </c>
      <c r="AU17" s="174"/>
      <c r="AV17" s="73">
        <f>CT!T44</f>
      </c>
      <c r="AW17" s="73">
        <f>CT!U44</f>
      </c>
      <c r="AX17" s="73">
        <f>CT!V44</f>
      </c>
      <c r="AY17" s="73">
        <f>CT!W44</f>
      </c>
      <c r="AZ17" s="73">
        <f>CT!X44</f>
      </c>
      <c r="BA17" s="73">
        <f>CT!Y44</f>
      </c>
      <c r="BB17" s="73">
        <f>Attn_Assign!U44</f>
      </c>
      <c r="BC17" s="73">
        <f>Attn_Assign!V44</f>
      </c>
      <c r="BD17" s="73">
        <f>Attn_Assign!W44</f>
      </c>
      <c r="BE17" s="73">
        <f>Attn_Assign!X44</f>
      </c>
      <c r="BF17" s="73">
        <f>Attn_Assign!Y44</f>
      </c>
      <c r="BG17" s="73">
        <f>Attn_Assign!Z44</f>
      </c>
      <c r="BH17" s="4"/>
      <c r="BI17" s="73">
        <f>Attn_Assign!B44</f>
      </c>
      <c r="BJ17" s="73">
        <f t="shared" si="5"/>
        <v>0</v>
      </c>
      <c r="BK17" s="73" t="str">
        <f t="shared" si="6"/>
        <v>F</v>
      </c>
      <c r="BL17" s="4"/>
      <c r="BM17" s="4">
        <v>224</v>
      </c>
      <c r="BN17" s="4" t="s">
        <v>2</v>
      </c>
      <c r="BO17" s="174"/>
      <c r="BP17" s="73">
        <f>SUM(AI17,LabActivity!W44)</f>
        <v>0</v>
      </c>
      <c r="BQ17" s="73">
        <f>SUM(AJ17,LabActivity!X44)</f>
        <v>0</v>
      </c>
      <c r="BR17" s="73">
        <f>SUM(AK17,LabActivity!Y44)</f>
        <v>0</v>
      </c>
      <c r="BS17" s="73">
        <f>SUM(AL17,LabActivity!Z44)</f>
        <v>0</v>
      </c>
      <c r="BT17" s="73">
        <f>SUM(AM17,LabActivity!AA44)</f>
        <v>0</v>
      </c>
      <c r="BU17" s="73">
        <f>SUM(AN17,LabActivity!AB44)</f>
        <v>0</v>
      </c>
      <c r="BV17" s="73">
        <f t="shared" ref="BV17:CA17" si="67">SUM(AO17,BV$4)</f>
        <v>0</v>
      </c>
      <c r="BW17" s="73">
        <f t="shared" si="67"/>
        <v>0</v>
      </c>
      <c r="BX17" s="73">
        <f t="shared" si="67"/>
        <v>0</v>
      </c>
      <c r="BY17" s="73">
        <f t="shared" si="67"/>
        <v>0</v>
      </c>
      <c r="BZ17" s="73">
        <f t="shared" si="67"/>
        <v>0</v>
      </c>
      <c r="CA17" s="73">
        <f t="shared" si="67"/>
        <v>0</v>
      </c>
      <c r="CB17" s="174"/>
      <c r="CC17" s="73">
        <f t="shared" ref="CC17:CH17" si="68">IFERROR( BP17/BV17,0)</f>
        <v>0</v>
      </c>
      <c r="CD17" s="73">
        <f t="shared" si="68"/>
        <v>0</v>
      </c>
      <c r="CE17" s="73">
        <f t="shared" si="68"/>
        <v>0</v>
      </c>
      <c r="CF17" s="73">
        <f t="shared" si="68"/>
        <v>0</v>
      </c>
      <c r="CG17" s="73">
        <f t="shared" si="68"/>
        <v>0</v>
      </c>
      <c r="CH17" s="73">
        <f t="shared" si="68"/>
        <v>0</v>
      </c>
    </row>
    <row r="18" ht="14.25" customHeight="1" spans="1:86" x14ac:dyDescent="0.25">
      <c r="A18" s="68">
        <f>IF(ISBLANK(CT!A45),"",CT!A45)</f>
      </c>
      <c r="B18" s="73">
        <f>SectionA!V30</f>
      </c>
      <c r="C18" s="73">
        <f>SectionA!W30</f>
      </c>
      <c r="D18" s="73">
        <f>SectionA!X30</f>
      </c>
      <c r="E18" s="73">
        <f>SectionA!Y30</f>
      </c>
      <c r="F18" s="73">
        <f>SectionA!Z30</f>
      </c>
      <c r="G18" s="73">
        <f>SectionA!AA30</f>
      </c>
      <c r="H18" s="73">
        <f>SectionA!AJ30</f>
      </c>
      <c r="I18" s="73">
        <f>SectionA!AK30</f>
      </c>
      <c r="J18" s="73">
        <f>SectionA!AL30</f>
      </c>
      <c r="K18" s="73">
        <f>SectionA!AM30</f>
      </c>
      <c r="L18" s="73">
        <f>SectionA!AN30</f>
      </c>
      <c r="M18" s="73">
        <f>SectionA!AO30</f>
      </c>
      <c r="N18" s="174"/>
      <c r="O18" s="73">
        <f>SectionB!V30</f>
      </c>
      <c r="P18" s="73">
        <f>SectionB!W30</f>
      </c>
      <c r="Q18" s="73">
        <f>SectionB!X30</f>
      </c>
      <c r="R18" s="73">
        <f>SectionB!Y30</f>
      </c>
      <c r="S18" s="73">
        <f>SectionB!Z30</f>
      </c>
      <c r="T18" s="73">
        <f>SectionB!AA30</f>
      </c>
      <c r="U18" s="73">
        <f>SectionB!AJ30</f>
      </c>
      <c r="V18" s="73">
        <f>SectionB!AK30</f>
      </c>
      <c r="W18" s="73">
        <f>SectionB!AL30</f>
      </c>
      <c r="X18" s="73">
        <f>SectionB!AM30</f>
      </c>
      <c r="Y18" s="73">
        <f>SectionB!AN30</f>
      </c>
      <c r="Z18" s="73">
        <f>SectionB!AO30</f>
      </c>
      <c r="AA18" s="174"/>
      <c r="AB18" s="73">
        <f t="shared" ref="AB18:AG18" si="69">IF(AO18=0, 0,  AI18/AO18)</f>
        <v>0</v>
      </c>
      <c r="AC18" s="73">
        <f t="shared" si="69"/>
        <v>0</v>
      </c>
      <c r="AD18" s="73">
        <f t="shared" si="69"/>
        <v>0</v>
      </c>
      <c r="AE18" s="73">
        <f t="shared" si="69"/>
        <v>0</v>
      </c>
      <c r="AF18" s="73">
        <f t="shared" si="69"/>
        <v>0</v>
      </c>
      <c r="AG18" s="73">
        <f t="shared" si="69"/>
        <v>0</v>
      </c>
      <c r="AH18" s="174"/>
      <c r="AI18" s="73">
        <f t="shared" ref="AI18:AN18" si="70">SUM(B18,O18,AV18,BB18)</f>
        <v>0</v>
      </c>
      <c r="AJ18" s="73">
        <f t="shared" si="70"/>
        <v>0</v>
      </c>
      <c r="AK18" s="73">
        <f t="shared" si="70"/>
        <v>0</v>
      </c>
      <c r="AL18" s="73">
        <f t="shared" si="70"/>
        <v>0</v>
      </c>
      <c r="AM18" s="73">
        <f t="shared" si="70"/>
        <v>0</v>
      </c>
      <c r="AN18" s="73">
        <f t="shared" si="70"/>
        <v>0</v>
      </c>
      <c r="AO18" s="73">
        <f t="shared" ref="AO18:AT18" si="71">SUM(H18,U18,AV$4,BB$4)</f>
        <v>0</v>
      </c>
      <c r="AP18" s="73">
        <f t="shared" si="71"/>
        <v>0</v>
      </c>
      <c r="AQ18" s="73">
        <f t="shared" si="71"/>
        <v>0</v>
      </c>
      <c r="AR18" s="73">
        <f t="shared" si="71"/>
        <v>0</v>
      </c>
      <c r="AS18" s="73">
        <f t="shared" si="71"/>
        <v>0</v>
      </c>
      <c r="AT18" s="73">
        <f t="shared" si="71"/>
        <v>0</v>
      </c>
      <c r="AU18" s="174"/>
      <c r="AV18" s="73">
        <f>CT!T45</f>
      </c>
      <c r="AW18" s="73">
        <f>CT!U45</f>
      </c>
      <c r="AX18" s="73">
        <f>CT!V45</f>
      </c>
      <c r="AY18" s="73">
        <f>CT!W45</f>
      </c>
      <c r="AZ18" s="73">
        <f>CT!X45</f>
      </c>
      <c r="BA18" s="73">
        <f>CT!Y45</f>
      </c>
      <c r="BB18" s="73">
        <f>Attn_Assign!U45</f>
      </c>
      <c r="BC18" s="73">
        <f>Attn_Assign!V45</f>
      </c>
      <c r="BD18" s="73">
        <f>Attn_Assign!W45</f>
      </c>
      <c r="BE18" s="73">
        <f>Attn_Assign!X45</f>
      </c>
      <c r="BF18" s="73">
        <f>Attn_Assign!Y45</f>
      </c>
      <c r="BG18" s="73">
        <f>Attn_Assign!Z45</f>
      </c>
      <c r="BH18" s="4"/>
      <c r="BI18" s="73">
        <f>Attn_Assign!B45</f>
      </c>
      <c r="BJ18" s="73">
        <f t="shared" si="5"/>
        <v>0</v>
      </c>
      <c r="BK18" s="73" t="str">
        <f t="shared" si="6"/>
        <v>F</v>
      </c>
      <c r="BL18" s="4"/>
      <c r="BM18" s="4">
        <v>239</v>
      </c>
      <c r="BN18" s="4" t="s">
        <v>137</v>
      </c>
      <c r="BO18" s="174"/>
      <c r="BP18" s="73">
        <f>SUM(AI18,LabActivity!W45)</f>
        <v>0</v>
      </c>
      <c r="BQ18" s="73">
        <f>SUM(AJ18,LabActivity!X45)</f>
        <v>0</v>
      </c>
      <c r="BR18" s="73">
        <f>SUM(AK18,LabActivity!Y45)</f>
        <v>0</v>
      </c>
      <c r="BS18" s="73">
        <f>SUM(AL18,LabActivity!Z45)</f>
        <v>0</v>
      </c>
      <c r="BT18" s="73">
        <f>SUM(AM18,LabActivity!AA45)</f>
        <v>0</v>
      </c>
      <c r="BU18" s="73">
        <f>SUM(AN18,LabActivity!AB45)</f>
        <v>0</v>
      </c>
      <c r="BV18" s="73">
        <f t="shared" ref="BV18:CA18" si="72">SUM(AO18,BV$4)</f>
        <v>0</v>
      </c>
      <c r="BW18" s="73">
        <f t="shared" si="72"/>
        <v>0</v>
      </c>
      <c r="BX18" s="73">
        <f t="shared" si="72"/>
        <v>0</v>
      </c>
      <c r="BY18" s="73">
        <f t="shared" si="72"/>
        <v>0</v>
      </c>
      <c r="BZ18" s="73">
        <f t="shared" si="72"/>
        <v>0</v>
      </c>
      <c r="CA18" s="73">
        <f t="shared" si="72"/>
        <v>0</v>
      </c>
      <c r="CB18" s="174"/>
      <c r="CC18" s="73">
        <f t="shared" ref="CC18:CH18" si="73">IFERROR( BP18/BV18,0)</f>
        <v>0</v>
      </c>
      <c r="CD18" s="73">
        <f t="shared" si="73"/>
        <v>0</v>
      </c>
      <c r="CE18" s="73">
        <f t="shared" si="73"/>
        <v>0</v>
      </c>
      <c r="CF18" s="73">
        <f t="shared" si="73"/>
        <v>0</v>
      </c>
      <c r="CG18" s="73">
        <f t="shared" si="73"/>
        <v>0</v>
      </c>
      <c r="CH18" s="73">
        <f t="shared" si="73"/>
        <v>0</v>
      </c>
    </row>
    <row r="19" ht="14.25" customHeight="1" spans="1:86" x14ac:dyDescent="0.25">
      <c r="A19" s="68">
        <f>IF(ISBLANK(CT!A46),"",CT!A46)</f>
      </c>
      <c r="B19" s="73">
        <f>SectionA!V31</f>
      </c>
      <c r="C19" s="73">
        <f>SectionA!W31</f>
      </c>
      <c r="D19" s="73">
        <f>SectionA!X31</f>
      </c>
      <c r="E19" s="73">
        <f>SectionA!Y31</f>
      </c>
      <c r="F19" s="73">
        <f>SectionA!Z31</f>
      </c>
      <c r="G19" s="73">
        <f>SectionA!AA31</f>
      </c>
      <c r="H19" s="73">
        <f>SectionA!AJ31</f>
      </c>
      <c r="I19" s="73">
        <f>SectionA!AK31</f>
      </c>
      <c r="J19" s="73">
        <f>SectionA!AL31</f>
      </c>
      <c r="K19" s="73">
        <f>SectionA!AM31</f>
      </c>
      <c r="L19" s="73">
        <f>SectionA!AN31</f>
      </c>
      <c r="M19" s="73">
        <f>SectionA!AO31</f>
      </c>
      <c r="N19" s="174"/>
      <c r="O19" s="73">
        <f>SectionB!V31</f>
      </c>
      <c r="P19" s="73">
        <f>SectionB!W31</f>
      </c>
      <c r="Q19" s="73">
        <f>SectionB!X31</f>
      </c>
      <c r="R19" s="73">
        <f>SectionB!Y31</f>
      </c>
      <c r="S19" s="73">
        <f>SectionB!Z31</f>
      </c>
      <c r="T19" s="73">
        <f>SectionB!AA31</f>
      </c>
      <c r="U19" s="73">
        <f>SectionB!AJ31</f>
      </c>
      <c r="V19" s="73">
        <f>SectionB!AK31</f>
      </c>
      <c r="W19" s="73">
        <f>SectionB!AL31</f>
      </c>
      <c r="X19" s="73">
        <f>SectionB!AM31</f>
      </c>
      <c r="Y19" s="73">
        <f>SectionB!AN31</f>
      </c>
      <c r="Z19" s="73">
        <f>SectionB!AO31</f>
      </c>
      <c r="AA19" s="174"/>
      <c r="AB19" s="73">
        <f t="shared" ref="AB19:AG19" si="74">IF(AO19=0, 0,  AI19/AO19)</f>
        <v>0</v>
      </c>
      <c r="AC19" s="73">
        <f t="shared" si="74"/>
        <v>0</v>
      </c>
      <c r="AD19" s="73">
        <f t="shared" si="74"/>
        <v>0</v>
      </c>
      <c r="AE19" s="73">
        <f t="shared" si="74"/>
        <v>0</v>
      </c>
      <c r="AF19" s="73">
        <f t="shared" si="74"/>
        <v>0</v>
      </c>
      <c r="AG19" s="73">
        <f t="shared" si="74"/>
        <v>0</v>
      </c>
      <c r="AH19" s="174"/>
      <c r="AI19" s="73">
        <f t="shared" ref="AI19:AN19" si="75">SUM(B19,O19,AV19,BB19)</f>
        <v>0</v>
      </c>
      <c r="AJ19" s="73">
        <f t="shared" si="75"/>
        <v>0</v>
      </c>
      <c r="AK19" s="73">
        <f t="shared" si="75"/>
        <v>0</v>
      </c>
      <c r="AL19" s="73">
        <f t="shared" si="75"/>
        <v>0</v>
      </c>
      <c r="AM19" s="73">
        <f t="shared" si="75"/>
        <v>0</v>
      </c>
      <c r="AN19" s="73">
        <f t="shared" si="75"/>
        <v>0</v>
      </c>
      <c r="AO19" s="73">
        <f t="shared" ref="AO19:AT19" si="76">SUM(H19,U19,AV$4,BB$4)</f>
        <v>0</v>
      </c>
      <c r="AP19" s="73">
        <f t="shared" si="76"/>
        <v>0</v>
      </c>
      <c r="AQ19" s="73">
        <f t="shared" si="76"/>
        <v>0</v>
      </c>
      <c r="AR19" s="73">
        <f t="shared" si="76"/>
        <v>0</v>
      </c>
      <c r="AS19" s="73">
        <f t="shared" si="76"/>
        <v>0</v>
      </c>
      <c r="AT19" s="73">
        <f t="shared" si="76"/>
        <v>0</v>
      </c>
      <c r="AU19" s="174"/>
      <c r="AV19" s="73">
        <f>CT!T46</f>
      </c>
      <c r="AW19" s="73">
        <f>CT!U46</f>
      </c>
      <c r="AX19" s="73">
        <f>CT!V46</f>
      </c>
      <c r="AY19" s="73">
        <f>CT!W46</f>
      </c>
      <c r="AZ19" s="73">
        <f>CT!X46</f>
      </c>
      <c r="BA19" s="73">
        <f>CT!Y46</f>
      </c>
      <c r="BB19" s="73">
        <f>Attn_Assign!U46</f>
      </c>
      <c r="BC19" s="73">
        <f>Attn_Assign!V46</f>
      </c>
      <c r="BD19" s="73">
        <f>Attn_Assign!W46</f>
      </c>
      <c r="BE19" s="73">
        <f>Attn_Assign!X46</f>
      </c>
      <c r="BF19" s="73">
        <f>Attn_Assign!Y46</f>
      </c>
      <c r="BG19" s="73">
        <f>Attn_Assign!Z46</f>
      </c>
      <c r="BH19" s="4"/>
      <c r="BI19" s="73">
        <f>Attn_Assign!B46</f>
      </c>
      <c r="BJ19" s="73">
        <f t="shared" si="5"/>
        <v>0</v>
      </c>
      <c r="BK19" s="73" t="str">
        <f t="shared" si="6"/>
        <v>F</v>
      </c>
      <c r="BL19" s="4"/>
      <c r="BM19" s="4">
        <v>300</v>
      </c>
      <c r="BN19" s="4" t="s">
        <v>137</v>
      </c>
      <c r="BO19" s="174"/>
      <c r="BP19" s="73">
        <f>SUM(AI19,LabActivity!W46)</f>
        <v>0</v>
      </c>
      <c r="BQ19" s="73">
        <f>SUM(AJ19,LabActivity!X46)</f>
        <v>0</v>
      </c>
      <c r="BR19" s="73">
        <f>SUM(AK19,LabActivity!Y46)</f>
        <v>0</v>
      </c>
      <c r="BS19" s="73">
        <f>SUM(AL19,LabActivity!Z46)</f>
        <v>0</v>
      </c>
      <c r="BT19" s="73">
        <f>SUM(AM19,LabActivity!AA46)</f>
        <v>0</v>
      </c>
      <c r="BU19" s="73">
        <f>SUM(AN19,LabActivity!AB46)</f>
        <v>0</v>
      </c>
      <c r="BV19" s="73">
        <f t="shared" ref="BV19:CA19" si="77">SUM(AO19,BV$4)</f>
        <v>0</v>
      </c>
      <c r="BW19" s="73">
        <f t="shared" si="77"/>
        <v>0</v>
      </c>
      <c r="BX19" s="73">
        <f t="shared" si="77"/>
        <v>0</v>
      </c>
      <c r="BY19" s="73">
        <f t="shared" si="77"/>
        <v>0</v>
      </c>
      <c r="BZ19" s="73">
        <f t="shared" si="77"/>
        <v>0</v>
      </c>
      <c r="CA19" s="73">
        <f t="shared" si="77"/>
        <v>0</v>
      </c>
      <c r="CB19" s="174"/>
      <c r="CC19" s="73">
        <f t="shared" ref="CC19:CH19" si="78">IFERROR( BP19/BV19,0)</f>
        <v>0</v>
      </c>
      <c r="CD19" s="73">
        <f t="shared" si="78"/>
        <v>0</v>
      </c>
      <c r="CE19" s="73">
        <f t="shared" si="78"/>
        <v>0</v>
      </c>
      <c r="CF19" s="73">
        <f t="shared" si="78"/>
        <v>0</v>
      </c>
      <c r="CG19" s="73">
        <f t="shared" si="78"/>
        <v>0</v>
      </c>
      <c r="CH19" s="73">
        <f t="shared" si="78"/>
        <v>0</v>
      </c>
    </row>
    <row r="20" ht="14.25" customHeight="1" spans="1:86" x14ac:dyDescent="0.25">
      <c r="A20" s="68">
        <f>IF(ISBLANK(CT!A47),"",CT!A47)</f>
      </c>
      <c r="B20" s="73">
        <f>SectionA!V32</f>
      </c>
      <c r="C20" s="73">
        <f>SectionA!W32</f>
      </c>
      <c r="D20" s="73">
        <f>SectionA!X32</f>
      </c>
      <c r="E20" s="73">
        <f>SectionA!Y32</f>
      </c>
      <c r="F20" s="73">
        <f>SectionA!Z32</f>
      </c>
      <c r="G20" s="73">
        <f>SectionA!AA32</f>
      </c>
      <c r="H20" s="73">
        <f>SectionA!AJ32</f>
      </c>
      <c r="I20" s="73">
        <f>SectionA!AK32</f>
      </c>
      <c r="J20" s="73">
        <f>SectionA!AL32</f>
      </c>
      <c r="K20" s="73">
        <f>SectionA!AM32</f>
      </c>
      <c r="L20" s="73">
        <f>SectionA!AN32</f>
      </c>
      <c r="M20" s="73">
        <f>SectionA!AO32</f>
      </c>
      <c r="N20" s="174"/>
      <c r="O20" s="73">
        <f>SectionB!V32</f>
      </c>
      <c r="P20" s="73">
        <f>SectionB!W32</f>
      </c>
      <c r="Q20" s="73">
        <f>SectionB!X32</f>
      </c>
      <c r="R20" s="73">
        <f>SectionB!Y32</f>
      </c>
      <c r="S20" s="73">
        <f>SectionB!Z32</f>
      </c>
      <c r="T20" s="73">
        <f>SectionB!AA32</f>
      </c>
      <c r="U20" s="73">
        <f>SectionB!AJ32</f>
      </c>
      <c r="V20" s="73">
        <f>SectionB!AK32</f>
      </c>
      <c r="W20" s="73">
        <f>SectionB!AL32</f>
      </c>
      <c r="X20" s="73">
        <f>SectionB!AM32</f>
      </c>
      <c r="Y20" s="73">
        <f>SectionB!AN32</f>
      </c>
      <c r="Z20" s="73">
        <f>SectionB!AO32</f>
      </c>
      <c r="AA20" s="174"/>
      <c r="AB20" s="73">
        <f t="shared" ref="AB20:AG20" si="79">IF(AO20=0, 0,  AI20/AO20)</f>
        <v>0</v>
      </c>
      <c r="AC20" s="73">
        <f t="shared" si="79"/>
        <v>0</v>
      </c>
      <c r="AD20" s="73">
        <f t="shared" si="79"/>
        <v>0</v>
      </c>
      <c r="AE20" s="73">
        <f t="shared" si="79"/>
        <v>0</v>
      </c>
      <c r="AF20" s="73">
        <f t="shared" si="79"/>
        <v>0</v>
      </c>
      <c r="AG20" s="73">
        <f t="shared" si="79"/>
        <v>0</v>
      </c>
      <c r="AH20" s="174"/>
      <c r="AI20" s="73">
        <f t="shared" ref="AI20:AN20" si="80">SUM(B20,O20,AV20,BB20)</f>
        <v>0</v>
      </c>
      <c r="AJ20" s="73">
        <f t="shared" si="80"/>
        <v>0</v>
      </c>
      <c r="AK20" s="73">
        <f t="shared" si="80"/>
        <v>0</v>
      </c>
      <c r="AL20" s="73">
        <f t="shared" si="80"/>
        <v>0</v>
      </c>
      <c r="AM20" s="73">
        <f t="shared" si="80"/>
        <v>0</v>
      </c>
      <c r="AN20" s="73">
        <f t="shared" si="80"/>
        <v>0</v>
      </c>
      <c r="AO20" s="73">
        <f t="shared" ref="AO20:AT20" si="81">SUM(H20,U20,AV$4,BB$4)</f>
        <v>0</v>
      </c>
      <c r="AP20" s="73">
        <f t="shared" si="81"/>
        <v>0</v>
      </c>
      <c r="AQ20" s="73">
        <f t="shared" si="81"/>
        <v>0</v>
      </c>
      <c r="AR20" s="73">
        <f t="shared" si="81"/>
        <v>0</v>
      </c>
      <c r="AS20" s="73">
        <f t="shared" si="81"/>
        <v>0</v>
      </c>
      <c r="AT20" s="73">
        <f t="shared" si="81"/>
        <v>0</v>
      </c>
      <c r="AU20" s="174"/>
      <c r="AV20" s="73">
        <f>CT!T47</f>
      </c>
      <c r="AW20" s="73">
        <f>CT!U47</f>
      </c>
      <c r="AX20" s="73">
        <f>CT!V47</f>
      </c>
      <c r="AY20" s="73">
        <f>CT!W47</f>
      </c>
      <c r="AZ20" s="73">
        <f>CT!X47</f>
      </c>
      <c r="BA20" s="73">
        <f>CT!Y47</f>
      </c>
      <c r="BB20" s="73">
        <f>Attn_Assign!U47</f>
      </c>
      <c r="BC20" s="73">
        <f>Attn_Assign!V47</f>
      </c>
      <c r="BD20" s="73">
        <f>Attn_Assign!W47</f>
      </c>
      <c r="BE20" s="73">
        <f>Attn_Assign!X47</f>
      </c>
      <c r="BF20" s="73">
        <f>Attn_Assign!Y47</f>
      </c>
      <c r="BG20" s="73">
        <f>Attn_Assign!Z47</f>
      </c>
      <c r="BH20" s="4"/>
      <c r="BI20" s="73">
        <f>Attn_Assign!B47</f>
      </c>
      <c r="BJ20" s="73">
        <f t="shared" si="5"/>
        <v>0</v>
      </c>
      <c r="BK20" s="73" t="str">
        <f t="shared" si="6"/>
        <v>F</v>
      </c>
      <c r="BL20" s="4"/>
      <c r="BM20" s="4"/>
      <c r="BN20" s="4"/>
      <c r="BO20" s="174"/>
      <c r="BP20" s="73">
        <f>SUM(AI20,LabActivity!W47)</f>
        <v>0</v>
      </c>
      <c r="BQ20" s="73">
        <f>SUM(AJ20,LabActivity!X47)</f>
        <v>0</v>
      </c>
      <c r="BR20" s="73">
        <f>SUM(AK20,LabActivity!Y47)</f>
        <v>0</v>
      </c>
      <c r="BS20" s="73">
        <f>SUM(AL20,LabActivity!Z47)</f>
        <v>0</v>
      </c>
      <c r="BT20" s="73">
        <f>SUM(AM20,LabActivity!AA47)</f>
        <v>0</v>
      </c>
      <c r="BU20" s="73">
        <f>SUM(AN20,LabActivity!AB47)</f>
        <v>0</v>
      </c>
      <c r="BV20" s="73">
        <f t="shared" ref="BV20:CA20" si="82">SUM(AO20,BV$4)</f>
        <v>0</v>
      </c>
      <c r="BW20" s="73">
        <f t="shared" si="82"/>
        <v>0</v>
      </c>
      <c r="BX20" s="73">
        <f t="shared" si="82"/>
        <v>0</v>
      </c>
      <c r="BY20" s="73">
        <f t="shared" si="82"/>
        <v>0</v>
      </c>
      <c r="BZ20" s="73">
        <f t="shared" si="82"/>
        <v>0</v>
      </c>
      <c r="CA20" s="73">
        <f t="shared" si="82"/>
        <v>0</v>
      </c>
      <c r="CB20" s="174"/>
      <c r="CC20" s="73">
        <f t="shared" ref="CC20:CH20" si="83">IFERROR( BP20/BV20,0)</f>
        <v>0</v>
      </c>
      <c r="CD20" s="73">
        <f t="shared" si="83"/>
        <v>0</v>
      </c>
      <c r="CE20" s="73">
        <f t="shared" si="83"/>
        <v>0</v>
      </c>
      <c r="CF20" s="73">
        <f t="shared" si="83"/>
        <v>0</v>
      </c>
      <c r="CG20" s="73">
        <f t="shared" si="83"/>
        <v>0</v>
      </c>
      <c r="CH20" s="73">
        <f t="shared" si="83"/>
        <v>0</v>
      </c>
    </row>
    <row r="21" ht="14.25" customHeight="1" spans="1:86" x14ac:dyDescent="0.25">
      <c r="A21" s="68">
        <f>IF(ISBLANK(CT!A48),"",CT!A48)</f>
      </c>
      <c r="B21" s="73">
        <f>SectionA!V33</f>
      </c>
      <c r="C21" s="73">
        <f>SectionA!W33</f>
      </c>
      <c r="D21" s="73">
        <f>SectionA!X33</f>
      </c>
      <c r="E21" s="73">
        <f>SectionA!Y33</f>
      </c>
      <c r="F21" s="73">
        <f>SectionA!Z33</f>
      </c>
      <c r="G21" s="73">
        <f>SectionA!AA33</f>
      </c>
      <c r="H21" s="73">
        <f>SectionA!AJ33</f>
      </c>
      <c r="I21" s="73">
        <f>SectionA!AK33</f>
      </c>
      <c r="J21" s="73">
        <f>SectionA!AL33</f>
      </c>
      <c r="K21" s="73">
        <f>SectionA!AM33</f>
      </c>
      <c r="L21" s="73">
        <f>SectionA!AN33</f>
      </c>
      <c r="M21" s="73">
        <f>SectionA!AO33</f>
      </c>
      <c r="N21" s="174"/>
      <c r="O21" s="73">
        <f>SectionB!V33</f>
      </c>
      <c r="P21" s="73">
        <f>SectionB!W33</f>
      </c>
      <c r="Q21" s="73">
        <f>SectionB!X33</f>
      </c>
      <c r="R21" s="73">
        <f>SectionB!Y33</f>
      </c>
      <c r="S21" s="73">
        <f>SectionB!Z33</f>
      </c>
      <c r="T21" s="73">
        <f>SectionB!AA33</f>
      </c>
      <c r="U21" s="73">
        <f>SectionB!AJ33</f>
      </c>
      <c r="V21" s="73">
        <f>SectionB!AK33</f>
      </c>
      <c r="W21" s="73">
        <f>SectionB!AL33</f>
      </c>
      <c r="X21" s="73">
        <f>SectionB!AM33</f>
      </c>
      <c r="Y21" s="73">
        <f>SectionB!AN33</f>
      </c>
      <c r="Z21" s="73">
        <f>SectionB!AO33</f>
      </c>
      <c r="AA21" s="174"/>
      <c r="AB21" s="73">
        <f t="shared" ref="AB21:AG21" si="84">IF(AO21=0, 0,  AI21/AO21)</f>
        <v>0</v>
      </c>
      <c r="AC21" s="73">
        <f t="shared" si="84"/>
        <v>0</v>
      </c>
      <c r="AD21" s="73">
        <f t="shared" si="84"/>
        <v>0</v>
      </c>
      <c r="AE21" s="73">
        <f t="shared" si="84"/>
        <v>0</v>
      </c>
      <c r="AF21" s="73">
        <f t="shared" si="84"/>
        <v>0</v>
      </c>
      <c r="AG21" s="73">
        <f t="shared" si="84"/>
        <v>0</v>
      </c>
      <c r="AH21" s="174"/>
      <c r="AI21" s="73">
        <f t="shared" ref="AI21:AN21" si="85">SUM(B21,O21,AV21,BB21)</f>
        <v>0</v>
      </c>
      <c r="AJ21" s="73">
        <f t="shared" si="85"/>
        <v>0</v>
      </c>
      <c r="AK21" s="73">
        <f t="shared" si="85"/>
        <v>0</v>
      </c>
      <c r="AL21" s="73">
        <f t="shared" si="85"/>
        <v>0</v>
      </c>
      <c r="AM21" s="73">
        <f t="shared" si="85"/>
        <v>0</v>
      </c>
      <c r="AN21" s="73">
        <f t="shared" si="85"/>
        <v>0</v>
      </c>
      <c r="AO21" s="73">
        <f t="shared" ref="AO21:AT21" si="86">SUM(H21,U21,AV$4,BB$4)</f>
        <v>0</v>
      </c>
      <c r="AP21" s="73">
        <f t="shared" si="86"/>
        <v>0</v>
      </c>
      <c r="AQ21" s="73">
        <f t="shared" si="86"/>
        <v>0</v>
      </c>
      <c r="AR21" s="73">
        <f t="shared" si="86"/>
        <v>0</v>
      </c>
      <c r="AS21" s="73">
        <f t="shared" si="86"/>
        <v>0</v>
      </c>
      <c r="AT21" s="73">
        <f t="shared" si="86"/>
        <v>0</v>
      </c>
      <c r="AU21" s="174"/>
      <c r="AV21" s="73">
        <f>CT!T48</f>
      </c>
      <c r="AW21" s="73">
        <f>CT!U48</f>
      </c>
      <c r="AX21" s="73">
        <f>CT!V48</f>
      </c>
      <c r="AY21" s="73">
        <f>CT!W48</f>
      </c>
      <c r="AZ21" s="73">
        <f>CT!X48</f>
      </c>
      <c r="BA21" s="73">
        <f>CT!Y48</f>
      </c>
      <c r="BB21" s="73">
        <f>Attn_Assign!U48</f>
      </c>
      <c r="BC21" s="73">
        <f>Attn_Assign!V48</f>
      </c>
      <c r="BD21" s="73">
        <f>Attn_Assign!W48</f>
      </c>
      <c r="BE21" s="73">
        <f>Attn_Assign!X48</f>
      </c>
      <c r="BF21" s="73">
        <f>Attn_Assign!Y48</f>
      </c>
      <c r="BG21" s="73">
        <f>Attn_Assign!Z48</f>
      </c>
      <c r="BH21" s="4"/>
      <c r="BI21" s="73">
        <f>Attn_Assign!B48</f>
      </c>
      <c r="BJ21" s="73">
        <f t="shared" si="5"/>
        <v>0</v>
      </c>
      <c r="BK21" s="73" t="str">
        <f t="shared" si="6"/>
        <v>F</v>
      </c>
      <c r="BL21" s="4"/>
      <c r="BM21" s="4"/>
      <c r="BN21" s="4"/>
      <c r="BO21" s="174"/>
      <c r="BP21" s="73">
        <f>SUM(AI21,LabActivity!W48)</f>
        <v>0</v>
      </c>
      <c r="BQ21" s="73">
        <f>SUM(AJ21,LabActivity!X48)</f>
        <v>0</v>
      </c>
      <c r="BR21" s="73">
        <f>SUM(AK21,LabActivity!Y48)</f>
        <v>0</v>
      </c>
      <c r="BS21" s="73">
        <f>SUM(AL21,LabActivity!Z48)</f>
        <v>0</v>
      </c>
      <c r="BT21" s="73">
        <f>SUM(AM21,LabActivity!AA48)</f>
        <v>0</v>
      </c>
      <c r="BU21" s="73">
        <f>SUM(AN21,LabActivity!AB48)</f>
        <v>0</v>
      </c>
      <c r="BV21" s="73">
        <f t="shared" ref="BV21:CA21" si="87">SUM(AO21,BV$4)</f>
        <v>0</v>
      </c>
      <c r="BW21" s="73">
        <f t="shared" si="87"/>
        <v>0</v>
      </c>
      <c r="BX21" s="73">
        <f t="shared" si="87"/>
        <v>0</v>
      </c>
      <c r="BY21" s="73">
        <f t="shared" si="87"/>
        <v>0</v>
      </c>
      <c r="BZ21" s="73">
        <f t="shared" si="87"/>
        <v>0</v>
      </c>
      <c r="CA21" s="73">
        <f t="shared" si="87"/>
        <v>0</v>
      </c>
      <c r="CB21" s="174"/>
      <c r="CC21" s="73">
        <f t="shared" ref="CC21:CH21" si="88">IFERROR( BP21/BV21,0)</f>
        <v>0</v>
      </c>
      <c r="CD21" s="73">
        <f t="shared" si="88"/>
        <v>0</v>
      </c>
      <c r="CE21" s="73">
        <f t="shared" si="88"/>
        <v>0</v>
      </c>
      <c r="CF21" s="73">
        <f t="shared" si="88"/>
        <v>0</v>
      </c>
      <c r="CG21" s="73">
        <f t="shared" si="88"/>
        <v>0</v>
      </c>
      <c r="CH21" s="73">
        <f t="shared" si="88"/>
        <v>0</v>
      </c>
    </row>
    <row r="22" ht="14.25" customHeight="1" spans="1:86" x14ac:dyDescent="0.25">
      <c r="A22" s="68">
        <f>IF(ISBLANK(CT!A49),"",CT!A49)</f>
      </c>
      <c r="B22" s="73">
        <f>SectionA!V34</f>
      </c>
      <c r="C22" s="73">
        <f>SectionA!W34</f>
      </c>
      <c r="D22" s="73">
        <f>SectionA!X34</f>
      </c>
      <c r="E22" s="73">
        <f>SectionA!Y34</f>
      </c>
      <c r="F22" s="73">
        <f>SectionA!Z34</f>
      </c>
      <c r="G22" s="73">
        <f>SectionA!AA34</f>
      </c>
      <c r="H22" s="73">
        <f>SectionA!AJ34</f>
      </c>
      <c r="I22" s="73">
        <f>SectionA!AK34</f>
      </c>
      <c r="J22" s="73">
        <f>SectionA!AL34</f>
      </c>
      <c r="K22" s="73">
        <f>SectionA!AM34</f>
      </c>
      <c r="L22" s="73">
        <f>SectionA!AN34</f>
      </c>
      <c r="M22" s="73">
        <f>SectionA!AO34</f>
      </c>
      <c r="N22" s="174"/>
      <c r="O22" s="73">
        <f>SectionB!V34</f>
      </c>
      <c r="P22" s="73">
        <f>SectionB!W34</f>
      </c>
      <c r="Q22" s="73">
        <f>SectionB!X34</f>
      </c>
      <c r="R22" s="73">
        <f>SectionB!Y34</f>
      </c>
      <c r="S22" s="73">
        <f>SectionB!Z34</f>
      </c>
      <c r="T22" s="73">
        <f>SectionB!AA34</f>
      </c>
      <c r="U22" s="73">
        <f>SectionB!AJ34</f>
      </c>
      <c r="V22" s="73">
        <f>SectionB!AK34</f>
      </c>
      <c r="W22" s="73">
        <f>SectionB!AL34</f>
      </c>
      <c r="X22" s="73">
        <f>SectionB!AM34</f>
      </c>
      <c r="Y22" s="73">
        <f>SectionB!AN34</f>
      </c>
      <c r="Z22" s="73">
        <f>SectionB!AO34</f>
      </c>
      <c r="AA22" s="174"/>
      <c r="AB22" s="73">
        <f t="shared" ref="AB22:AG22" si="89">IF(AO22=0, 0,  AI22/AO22)</f>
        <v>0</v>
      </c>
      <c r="AC22" s="73">
        <f t="shared" si="89"/>
        <v>0</v>
      </c>
      <c r="AD22" s="73">
        <f t="shared" si="89"/>
        <v>0</v>
      </c>
      <c r="AE22" s="73">
        <f t="shared" si="89"/>
        <v>0</v>
      </c>
      <c r="AF22" s="73">
        <f t="shared" si="89"/>
        <v>0</v>
      </c>
      <c r="AG22" s="73">
        <f t="shared" si="89"/>
        <v>0</v>
      </c>
      <c r="AH22" s="174"/>
      <c r="AI22" s="73">
        <f t="shared" ref="AI22:AN22" si="90">SUM(B22,O22,AV22,BB22)</f>
        <v>0</v>
      </c>
      <c r="AJ22" s="73">
        <f t="shared" si="90"/>
        <v>0</v>
      </c>
      <c r="AK22" s="73">
        <f t="shared" si="90"/>
        <v>0</v>
      </c>
      <c r="AL22" s="73">
        <f t="shared" si="90"/>
        <v>0</v>
      </c>
      <c r="AM22" s="73">
        <f t="shared" si="90"/>
        <v>0</v>
      </c>
      <c r="AN22" s="73">
        <f t="shared" si="90"/>
        <v>0</v>
      </c>
      <c r="AO22" s="73">
        <f t="shared" ref="AO22:AT22" si="91">SUM(H22,U22,AV$4,BB$4)</f>
        <v>0</v>
      </c>
      <c r="AP22" s="73">
        <f t="shared" si="91"/>
        <v>0</v>
      </c>
      <c r="AQ22" s="73">
        <f t="shared" si="91"/>
        <v>0</v>
      </c>
      <c r="AR22" s="73">
        <f t="shared" si="91"/>
        <v>0</v>
      </c>
      <c r="AS22" s="73">
        <f t="shared" si="91"/>
        <v>0</v>
      </c>
      <c r="AT22" s="73">
        <f t="shared" si="91"/>
        <v>0</v>
      </c>
      <c r="AU22" s="174"/>
      <c r="AV22" s="73">
        <f>CT!T49</f>
      </c>
      <c r="AW22" s="73">
        <f>CT!U49</f>
      </c>
      <c r="AX22" s="73">
        <f>CT!V49</f>
      </c>
      <c r="AY22" s="73">
        <f>CT!W49</f>
      </c>
      <c r="AZ22" s="73">
        <f>CT!X49</f>
      </c>
      <c r="BA22" s="73">
        <f>CT!Y49</f>
      </c>
      <c r="BB22" s="73">
        <f>Attn_Assign!U49</f>
      </c>
      <c r="BC22" s="73">
        <f>Attn_Assign!V49</f>
      </c>
      <c r="BD22" s="73">
        <f>Attn_Assign!W49</f>
      </c>
      <c r="BE22" s="73">
        <f>Attn_Assign!X49</f>
      </c>
      <c r="BF22" s="73">
        <f>Attn_Assign!Y49</f>
      </c>
      <c r="BG22" s="73">
        <f>Attn_Assign!Z49</f>
      </c>
      <c r="BH22" s="4"/>
      <c r="BI22" s="73">
        <f>Attn_Assign!B49</f>
      </c>
      <c r="BJ22" s="73">
        <f t="shared" si="5"/>
        <v>0</v>
      </c>
      <c r="BK22" s="73" t="str">
        <f t="shared" si="6"/>
        <v>F</v>
      </c>
      <c r="BL22" s="4"/>
      <c r="BM22" s="4"/>
      <c r="BN22" s="4"/>
      <c r="BO22" s="174"/>
      <c r="BP22" s="73">
        <f>SUM(AI22,LabActivity!W49)</f>
        <v>0</v>
      </c>
      <c r="BQ22" s="73">
        <f>SUM(AJ22,LabActivity!X49)</f>
        <v>0</v>
      </c>
      <c r="BR22" s="73">
        <f>SUM(AK22,LabActivity!Y49)</f>
        <v>0</v>
      </c>
      <c r="BS22" s="73">
        <f>SUM(AL22,LabActivity!Z49)</f>
        <v>0</v>
      </c>
      <c r="BT22" s="73">
        <f>SUM(AM22,LabActivity!AA49)</f>
        <v>0</v>
      </c>
      <c r="BU22" s="73">
        <f>SUM(AN22,LabActivity!AB49)</f>
        <v>0</v>
      </c>
      <c r="BV22" s="73">
        <f t="shared" ref="BV22:CA22" si="92">SUM(AO22,BV$4)</f>
        <v>0</v>
      </c>
      <c r="BW22" s="73">
        <f t="shared" si="92"/>
        <v>0</v>
      </c>
      <c r="BX22" s="73">
        <f t="shared" si="92"/>
        <v>0</v>
      </c>
      <c r="BY22" s="73">
        <f t="shared" si="92"/>
        <v>0</v>
      </c>
      <c r="BZ22" s="73">
        <f t="shared" si="92"/>
        <v>0</v>
      </c>
      <c r="CA22" s="73">
        <f t="shared" si="92"/>
        <v>0</v>
      </c>
      <c r="CB22" s="174"/>
      <c r="CC22" s="73">
        <f t="shared" ref="CC22:CH22" si="93">IFERROR( BP22/BV22,0)</f>
        <v>0</v>
      </c>
      <c r="CD22" s="73">
        <f t="shared" si="93"/>
        <v>0</v>
      </c>
      <c r="CE22" s="73">
        <f t="shared" si="93"/>
        <v>0</v>
      </c>
      <c r="CF22" s="73">
        <f t="shared" si="93"/>
        <v>0</v>
      </c>
      <c r="CG22" s="73">
        <f t="shared" si="93"/>
        <v>0</v>
      </c>
      <c r="CH22" s="73">
        <f t="shared" si="93"/>
        <v>0</v>
      </c>
    </row>
    <row r="23" ht="14.25" customHeight="1" spans="1:86" x14ac:dyDescent="0.25">
      <c r="A23" s="68">
        <f>IF(ISBLANK(CT!A50),"",CT!A50)</f>
      </c>
      <c r="B23" s="73">
        <f>SectionA!V35</f>
      </c>
      <c r="C23" s="73">
        <f>SectionA!W35</f>
      </c>
      <c r="D23" s="73">
        <f>SectionA!X35</f>
      </c>
      <c r="E23" s="73">
        <f>SectionA!Y35</f>
      </c>
      <c r="F23" s="73">
        <f>SectionA!Z35</f>
      </c>
      <c r="G23" s="73">
        <f>SectionA!AA35</f>
      </c>
      <c r="H23" s="73">
        <f>SectionA!AJ35</f>
      </c>
      <c r="I23" s="73">
        <f>SectionA!AK35</f>
      </c>
      <c r="J23" s="73">
        <f>SectionA!AL35</f>
      </c>
      <c r="K23" s="73">
        <f>SectionA!AM35</f>
      </c>
      <c r="L23" s="73">
        <f>SectionA!AN35</f>
      </c>
      <c r="M23" s="73">
        <f>SectionA!AO35</f>
      </c>
      <c r="N23" s="174"/>
      <c r="O23" s="73">
        <f>SectionB!V35</f>
      </c>
      <c r="P23" s="73">
        <f>SectionB!W35</f>
      </c>
      <c r="Q23" s="73">
        <f>SectionB!X35</f>
      </c>
      <c r="R23" s="73">
        <f>SectionB!Y35</f>
      </c>
      <c r="S23" s="73">
        <f>SectionB!Z35</f>
      </c>
      <c r="T23" s="73">
        <f>SectionB!AA35</f>
      </c>
      <c r="U23" s="73">
        <f>SectionB!AJ35</f>
      </c>
      <c r="V23" s="73">
        <f>SectionB!AK35</f>
      </c>
      <c r="W23" s="73">
        <f>SectionB!AL35</f>
      </c>
      <c r="X23" s="73">
        <f>SectionB!AM35</f>
      </c>
      <c r="Y23" s="73">
        <f>SectionB!AN35</f>
      </c>
      <c r="Z23" s="73">
        <f>SectionB!AO35</f>
      </c>
      <c r="AA23" s="174"/>
      <c r="AB23" s="73">
        <f t="shared" ref="AB23:AG23" si="94">IF(AO23=0, 0,  AI23/AO23)</f>
        <v>0</v>
      </c>
      <c r="AC23" s="73">
        <f t="shared" si="94"/>
        <v>0</v>
      </c>
      <c r="AD23" s="73">
        <f t="shared" si="94"/>
        <v>0</v>
      </c>
      <c r="AE23" s="73">
        <f t="shared" si="94"/>
        <v>0</v>
      </c>
      <c r="AF23" s="73">
        <f t="shared" si="94"/>
        <v>0</v>
      </c>
      <c r="AG23" s="73">
        <f t="shared" si="94"/>
        <v>0</v>
      </c>
      <c r="AH23" s="174"/>
      <c r="AI23" s="73">
        <f t="shared" ref="AI23:AN23" si="95">SUM(B23,O23,AV23,BB23)</f>
        <v>0</v>
      </c>
      <c r="AJ23" s="73">
        <f t="shared" si="95"/>
        <v>0</v>
      </c>
      <c r="AK23" s="73">
        <f t="shared" si="95"/>
        <v>0</v>
      </c>
      <c r="AL23" s="73">
        <f t="shared" si="95"/>
        <v>0</v>
      </c>
      <c r="AM23" s="73">
        <f t="shared" si="95"/>
        <v>0</v>
      </c>
      <c r="AN23" s="73">
        <f t="shared" si="95"/>
        <v>0</v>
      </c>
      <c r="AO23" s="73">
        <f t="shared" ref="AO23:AT23" si="96">SUM(H23,U23,AV$4,BB$4)</f>
        <v>0</v>
      </c>
      <c r="AP23" s="73">
        <f t="shared" si="96"/>
        <v>0</v>
      </c>
      <c r="AQ23" s="73">
        <f t="shared" si="96"/>
        <v>0</v>
      </c>
      <c r="AR23" s="73">
        <f t="shared" si="96"/>
        <v>0</v>
      </c>
      <c r="AS23" s="73">
        <f t="shared" si="96"/>
        <v>0</v>
      </c>
      <c r="AT23" s="73">
        <f t="shared" si="96"/>
        <v>0</v>
      </c>
      <c r="AU23" s="174"/>
      <c r="AV23" s="73">
        <f>CT!T50</f>
      </c>
      <c r="AW23" s="73">
        <f>CT!U50</f>
      </c>
      <c r="AX23" s="73">
        <f>CT!V50</f>
      </c>
      <c r="AY23" s="73">
        <f>CT!W50</f>
      </c>
      <c r="AZ23" s="73">
        <f>CT!X50</f>
      </c>
      <c r="BA23" s="73">
        <f>CT!Y50</f>
      </c>
      <c r="BB23" s="73">
        <f>Attn_Assign!U50</f>
      </c>
      <c r="BC23" s="73">
        <f>Attn_Assign!V50</f>
      </c>
      <c r="BD23" s="73">
        <f>Attn_Assign!W50</f>
      </c>
      <c r="BE23" s="73">
        <f>Attn_Assign!X50</f>
      </c>
      <c r="BF23" s="73">
        <f>Attn_Assign!Y50</f>
      </c>
      <c r="BG23" s="73">
        <f>Attn_Assign!Z50</f>
      </c>
      <c r="BH23" s="4"/>
      <c r="BI23" s="73">
        <f>Attn_Assign!B50</f>
      </c>
      <c r="BJ23" s="73">
        <f t="shared" si="5"/>
        <v>0</v>
      </c>
      <c r="BK23" s="73" t="str">
        <f t="shared" si="6"/>
        <v>F</v>
      </c>
      <c r="BL23" s="4"/>
      <c r="BM23" s="4"/>
      <c r="BN23" s="4"/>
      <c r="BO23" s="174"/>
      <c r="BP23" s="73">
        <f>SUM(AI23,LabActivity!W50)</f>
        <v>0</v>
      </c>
      <c r="BQ23" s="73">
        <f>SUM(AJ23,LabActivity!X50)</f>
        <v>0</v>
      </c>
      <c r="BR23" s="73">
        <f>SUM(AK23,LabActivity!Y50)</f>
        <v>0</v>
      </c>
      <c r="BS23" s="73">
        <f>SUM(AL23,LabActivity!Z50)</f>
        <v>0</v>
      </c>
      <c r="BT23" s="73">
        <f>SUM(AM23,LabActivity!AA50)</f>
        <v>0</v>
      </c>
      <c r="BU23" s="73">
        <f>SUM(AN23,LabActivity!AB50)</f>
        <v>0</v>
      </c>
      <c r="BV23" s="73">
        <f t="shared" ref="BV23:CA23" si="97">SUM(AO23,BV$4)</f>
        <v>0</v>
      </c>
      <c r="BW23" s="73">
        <f t="shared" si="97"/>
        <v>0</v>
      </c>
      <c r="BX23" s="73">
        <f t="shared" si="97"/>
        <v>0</v>
      </c>
      <c r="BY23" s="73">
        <f t="shared" si="97"/>
        <v>0</v>
      </c>
      <c r="BZ23" s="73">
        <f t="shared" si="97"/>
        <v>0</v>
      </c>
      <c r="CA23" s="73">
        <f t="shared" si="97"/>
        <v>0</v>
      </c>
      <c r="CB23" s="174"/>
      <c r="CC23" s="73">
        <f t="shared" ref="CC23:CH23" si="98">IFERROR( BP23/BV23,0)</f>
        <v>0</v>
      </c>
      <c r="CD23" s="73">
        <f t="shared" si="98"/>
        <v>0</v>
      </c>
      <c r="CE23" s="73">
        <f t="shared" si="98"/>
        <v>0</v>
      </c>
      <c r="CF23" s="73">
        <f t="shared" si="98"/>
        <v>0</v>
      </c>
      <c r="CG23" s="73">
        <f t="shared" si="98"/>
        <v>0</v>
      </c>
      <c r="CH23" s="73">
        <f t="shared" si="98"/>
        <v>0</v>
      </c>
    </row>
    <row r="24" ht="14.25" customHeight="1" spans="1:86" x14ac:dyDescent="0.25">
      <c r="A24" s="68">
        <f>IF(ISBLANK(CT!A51),"",CT!A51)</f>
      </c>
      <c r="B24" s="73">
        <f>SectionA!V36</f>
      </c>
      <c r="C24" s="73">
        <f>SectionA!W36</f>
      </c>
      <c r="D24" s="73">
        <f>SectionA!X36</f>
      </c>
      <c r="E24" s="73">
        <f>SectionA!Y36</f>
      </c>
      <c r="F24" s="73">
        <f>SectionA!Z36</f>
      </c>
      <c r="G24" s="73">
        <f>SectionA!AA36</f>
      </c>
      <c r="H24" s="73">
        <f>SectionA!AJ36</f>
      </c>
      <c r="I24" s="73">
        <f>SectionA!AK36</f>
      </c>
      <c r="J24" s="73">
        <f>SectionA!AL36</f>
      </c>
      <c r="K24" s="73">
        <f>SectionA!AM36</f>
      </c>
      <c r="L24" s="73">
        <f>SectionA!AN36</f>
      </c>
      <c r="M24" s="73">
        <f>SectionA!AO36</f>
      </c>
      <c r="N24" s="174"/>
      <c r="O24" s="73">
        <f>SectionB!V36</f>
      </c>
      <c r="P24" s="73">
        <f>SectionB!W36</f>
      </c>
      <c r="Q24" s="73">
        <f>SectionB!X36</f>
      </c>
      <c r="R24" s="73">
        <f>SectionB!Y36</f>
      </c>
      <c r="S24" s="73">
        <f>SectionB!Z36</f>
      </c>
      <c r="T24" s="73">
        <f>SectionB!AA36</f>
      </c>
      <c r="U24" s="73">
        <f>SectionB!AJ36</f>
      </c>
      <c r="V24" s="73">
        <f>SectionB!AK36</f>
      </c>
      <c r="W24" s="73">
        <f>SectionB!AL36</f>
      </c>
      <c r="X24" s="73">
        <f>SectionB!AM36</f>
      </c>
      <c r="Y24" s="73">
        <f>SectionB!AN36</f>
      </c>
      <c r="Z24" s="73">
        <f>SectionB!AO36</f>
      </c>
      <c r="AA24" s="174"/>
      <c r="AB24" s="73">
        <f t="shared" ref="AB24:AG24" si="99">IF(AO24=0, 0,  AI24/AO24)</f>
        <v>0</v>
      </c>
      <c r="AC24" s="73">
        <f t="shared" si="99"/>
        <v>0</v>
      </c>
      <c r="AD24" s="73">
        <f t="shared" si="99"/>
        <v>0</v>
      </c>
      <c r="AE24" s="73">
        <f t="shared" si="99"/>
        <v>0</v>
      </c>
      <c r="AF24" s="73">
        <f t="shared" si="99"/>
        <v>0</v>
      </c>
      <c r="AG24" s="73">
        <f t="shared" si="99"/>
        <v>0</v>
      </c>
      <c r="AH24" s="174"/>
      <c r="AI24" s="73">
        <f t="shared" ref="AI24:AN24" si="100">SUM(B24,O24,AV24,BB24)</f>
        <v>0</v>
      </c>
      <c r="AJ24" s="73">
        <f t="shared" si="100"/>
        <v>0</v>
      </c>
      <c r="AK24" s="73">
        <f t="shared" si="100"/>
        <v>0</v>
      </c>
      <c r="AL24" s="73">
        <f t="shared" si="100"/>
        <v>0</v>
      </c>
      <c r="AM24" s="73">
        <f t="shared" si="100"/>
        <v>0</v>
      </c>
      <c r="AN24" s="73">
        <f t="shared" si="100"/>
        <v>0</v>
      </c>
      <c r="AO24" s="73">
        <f t="shared" ref="AO24:AT24" si="101">SUM(H24,U24,AV$4,BB$4)</f>
        <v>0</v>
      </c>
      <c r="AP24" s="73">
        <f t="shared" si="101"/>
        <v>0</v>
      </c>
      <c r="AQ24" s="73">
        <f t="shared" si="101"/>
        <v>0</v>
      </c>
      <c r="AR24" s="73">
        <f t="shared" si="101"/>
        <v>0</v>
      </c>
      <c r="AS24" s="73">
        <f t="shared" si="101"/>
        <v>0</v>
      </c>
      <c r="AT24" s="73">
        <f t="shared" si="101"/>
        <v>0</v>
      </c>
      <c r="AU24" s="174"/>
      <c r="AV24" s="73">
        <f>CT!T51</f>
      </c>
      <c r="AW24" s="73">
        <f>CT!U51</f>
      </c>
      <c r="AX24" s="73">
        <f>CT!V51</f>
      </c>
      <c r="AY24" s="73">
        <f>CT!W51</f>
      </c>
      <c r="AZ24" s="73">
        <f>CT!X51</f>
      </c>
      <c r="BA24" s="73">
        <f>CT!Y51</f>
      </c>
      <c r="BB24" s="73">
        <f>Attn_Assign!U51</f>
      </c>
      <c r="BC24" s="73">
        <f>Attn_Assign!V51</f>
      </c>
      <c r="BD24" s="73">
        <f>Attn_Assign!W51</f>
      </c>
      <c r="BE24" s="73">
        <f>Attn_Assign!X51</f>
      </c>
      <c r="BF24" s="73">
        <f>Attn_Assign!Y51</f>
      </c>
      <c r="BG24" s="73">
        <f>Attn_Assign!Z51</f>
      </c>
      <c r="BH24" s="4"/>
      <c r="BI24" s="73">
        <f>Attn_Assign!B51</f>
      </c>
      <c r="BJ24" s="73">
        <f t="shared" si="5"/>
        <v>0</v>
      </c>
      <c r="BK24" s="73" t="str">
        <f t="shared" si="6"/>
        <v>F</v>
      </c>
      <c r="BL24" s="4"/>
      <c r="BM24" s="4"/>
      <c r="BN24" s="4"/>
      <c r="BO24" s="174"/>
      <c r="BP24" s="73">
        <f>SUM(AI24,LabActivity!W51)</f>
        <v>0</v>
      </c>
      <c r="BQ24" s="73">
        <f>SUM(AJ24,LabActivity!X51)</f>
        <v>0</v>
      </c>
      <c r="BR24" s="73">
        <f>SUM(AK24,LabActivity!Y51)</f>
        <v>0</v>
      </c>
      <c r="BS24" s="73">
        <f>SUM(AL24,LabActivity!Z51)</f>
        <v>0</v>
      </c>
      <c r="BT24" s="73">
        <f>SUM(AM24,LabActivity!AA51)</f>
        <v>0</v>
      </c>
      <c r="BU24" s="73">
        <f>SUM(AN24,LabActivity!AB51)</f>
        <v>0</v>
      </c>
      <c r="BV24" s="73">
        <f t="shared" ref="BV24:CA24" si="102">SUM(AO24,BV$4)</f>
        <v>0</v>
      </c>
      <c r="BW24" s="73">
        <f t="shared" si="102"/>
        <v>0</v>
      </c>
      <c r="BX24" s="73">
        <f t="shared" si="102"/>
        <v>0</v>
      </c>
      <c r="BY24" s="73">
        <f t="shared" si="102"/>
        <v>0</v>
      </c>
      <c r="BZ24" s="73">
        <f t="shared" si="102"/>
        <v>0</v>
      </c>
      <c r="CA24" s="73">
        <f t="shared" si="102"/>
        <v>0</v>
      </c>
      <c r="CB24" s="174"/>
      <c r="CC24" s="73">
        <f t="shared" ref="CC24:CH24" si="103">IFERROR( BP24/BV24,0)</f>
        <v>0</v>
      </c>
      <c r="CD24" s="73">
        <f t="shared" si="103"/>
        <v>0</v>
      </c>
      <c r="CE24" s="73">
        <f t="shared" si="103"/>
        <v>0</v>
      </c>
      <c r="CF24" s="73">
        <f t="shared" si="103"/>
        <v>0</v>
      </c>
      <c r="CG24" s="73">
        <f t="shared" si="103"/>
        <v>0</v>
      </c>
      <c r="CH24" s="73">
        <f t="shared" si="103"/>
        <v>0</v>
      </c>
    </row>
    <row r="25" ht="14.25" customHeight="1" spans="1:86" x14ac:dyDescent="0.25">
      <c r="A25" s="68">
        <f>IF(ISBLANK(CT!A52),"",CT!A52)</f>
      </c>
      <c r="B25" s="73">
        <f>SectionA!V37</f>
      </c>
      <c r="C25" s="73">
        <f>SectionA!W37</f>
      </c>
      <c r="D25" s="73">
        <f>SectionA!X37</f>
      </c>
      <c r="E25" s="73">
        <f>SectionA!Y37</f>
      </c>
      <c r="F25" s="73">
        <f>SectionA!Z37</f>
      </c>
      <c r="G25" s="73">
        <f>SectionA!AA37</f>
      </c>
      <c r="H25" s="73">
        <f>SectionA!AJ37</f>
      </c>
      <c r="I25" s="73">
        <f>SectionA!AK37</f>
      </c>
      <c r="J25" s="73">
        <f>SectionA!AL37</f>
      </c>
      <c r="K25" s="73">
        <f>SectionA!AM37</f>
      </c>
      <c r="L25" s="73">
        <f>SectionA!AN37</f>
      </c>
      <c r="M25" s="73">
        <f>SectionA!AO37</f>
      </c>
      <c r="N25" s="174"/>
      <c r="O25" s="73">
        <f>SectionB!V37</f>
      </c>
      <c r="P25" s="73">
        <f>SectionB!W37</f>
      </c>
      <c r="Q25" s="73">
        <f>SectionB!X37</f>
      </c>
      <c r="R25" s="73">
        <f>SectionB!Y37</f>
      </c>
      <c r="S25" s="73">
        <f>SectionB!Z37</f>
      </c>
      <c r="T25" s="73">
        <f>SectionB!AA37</f>
      </c>
      <c r="U25" s="73">
        <f>SectionB!AJ37</f>
      </c>
      <c r="V25" s="73">
        <f>SectionB!AK37</f>
      </c>
      <c r="W25" s="73">
        <f>SectionB!AL37</f>
      </c>
      <c r="X25" s="73">
        <f>SectionB!AM37</f>
      </c>
      <c r="Y25" s="73">
        <f>SectionB!AN37</f>
      </c>
      <c r="Z25" s="73">
        <f>SectionB!AO37</f>
      </c>
      <c r="AA25" s="174"/>
      <c r="AB25" s="73">
        <f t="shared" ref="AB25:AG25" si="104">IF(AO25=0, 0,  AI25/AO25)</f>
        <v>0</v>
      </c>
      <c r="AC25" s="73">
        <f t="shared" si="104"/>
        <v>0</v>
      </c>
      <c r="AD25" s="73">
        <f t="shared" si="104"/>
        <v>0</v>
      </c>
      <c r="AE25" s="73">
        <f t="shared" si="104"/>
        <v>0</v>
      </c>
      <c r="AF25" s="73">
        <f t="shared" si="104"/>
        <v>0</v>
      </c>
      <c r="AG25" s="73">
        <f t="shared" si="104"/>
        <v>0</v>
      </c>
      <c r="AH25" s="174"/>
      <c r="AI25" s="73">
        <f t="shared" ref="AI25:AN25" si="105">SUM(B25,O25,AV25,BB25)</f>
        <v>0</v>
      </c>
      <c r="AJ25" s="73">
        <f t="shared" si="105"/>
        <v>0</v>
      </c>
      <c r="AK25" s="73">
        <f t="shared" si="105"/>
        <v>0</v>
      </c>
      <c r="AL25" s="73">
        <f t="shared" si="105"/>
        <v>0</v>
      </c>
      <c r="AM25" s="73">
        <f t="shared" si="105"/>
        <v>0</v>
      </c>
      <c r="AN25" s="73">
        <f t="shared" si="105"/>
        <v>0</v>
      </c>
      <c r="AO25" s="73">
        <f t="shared" ref="AO25:AT25" si="106">SUM(H25,U25,AV$4,BB$4)</f>
        <v>0</v>
      </c>
      <c r="AP25" s="73">
        <f t="shared" si="106"/>
        <v>0</v>
      </c>
      <c r="AQ25" s="73">
        <f t="shared" si="106"/>
        <v>0</v>
      </c>
      <c r="AR25" s="73">
        <f t="shared" si="106"/>
        <v>0</v>
      </c>
      <c r="AS25" s="73">
        <f t="shared" si="106"/>
        <v>0</v>
      </c>
      <c r="AT25" s="73">
        <f t="shared" si="106"/>
        <v>0</v>
      </c>
      <c r="AU25" s="174"/>
      <c r="AV25" s="73">
        <f>CT!T52</f>
      </c>
      <c r="AW25" s="73">
        <f>CT!U52</f>
      </c>
      <c r="AX25" s="73">
        <f>CT!V52</f>
      </c>
      <c r="AY25" s="73">
        <f>CT!W52</f>
      </c>
      <c r="AZ25" s="73">
        <f>CT!X52</f>
      </c>
      <c r="BA25" s="73">
        <f>CT!Y52</f>
      </c>
      <c r="BB25" s="73">
        <f>Attn_Assign!U52</f>
      </c>
      <c r="BC25" s="73">
        <f>Attn_Assign!V52</f>
      </c>
      <c r="BD25" s="73">
        <f>Attn_Assign!W52</f>
      </c>
      <c r="BE25" s="73">
        <f>Attn_Assign!X52</f>
      </c>
      <c r="BF25" s="73">
        <f>Attn_Assign!Y52</f>
      </c>
      <c r="BG25" s="73">
        <f>Attn_Assign!Z52</f>
      </c>
      <c r="BH25" s="4"/>
      <c r="BI25" s="73">
        <f>Attn_Assign!B52</f>
      </c>
      <c r="BJ25" s="73">
        <f t="shared" si="5"/>
        <v>0</v>
      </c>
      <c r="BK25" s="73" t="str">
        <f t="shared" si="6"/>
        <v>F</v>
      </c>
      <c r="BL25" s="4"/>
      <c r="BM25" s="4"/>
      <c r="BN25" s="4"/>
      <c r="BO25" s="174"/>
      <c r="BP25" s="73">
        <f>SUM(AI25,LabActivity!W52)</f>
        <v>0</v>
      </c>
      <c r="BQ25" s="73">
        <f>SUM(AJ25,LabActivity!X52)</f>
        <v>0</v>
      </c>
      <c r="BR25" s="73">
        <f>SUM(AK25,LabActivity!Y52)</f>
        <v>0</v>
      </c>
      <c r="BS25" s="73">
        <f>SUM(AL25,LabActivity!Z52)</f>
        <v>0</v>
      </c>
      <c r="BT25" s="73">
        <f>SUM(AM25,LabActivity!AA52)</f>
        <v>0</v>
      </c>
      <c r="BU25" s="73">
        <f>SUM(AN25,LabActivity!AB52)</f>
        <v>0</v>
      </c>
      <c r="BV25" s="73">
        <f t="shared" ref="BV25:CA25" si="107">SUM(AO25,BV$4)</f>
        <v>0</v>
      </c>
      <c r="BW25" s="73">
        <f t="shared" si="107"/>
        <v>0</v>
      </c>
      <c r="BX25" s="73">
        <f t="shared" si="107"/>
        <v>0</v>
      </c>
      <c r="BY25" s="73">
        <f t="shared" si="107"/>
        <v>0</v>
      </c>
      <c r="BZ25" s="73">
        <f t="shared" si="107"/>
        <v>0</v>
      </c>
      <c r="CA25" s="73">
        <f t="shared" si="107"/>
        <v>0</v>
      </c>
      <c r="CB25" s="174"/>
      <c r="CC25" s="73">
        <f t="shared" ref="CC25:CH25" si="108">IFERROR( BP25/BV25,0)</f>
        <v>0</v>
      </c>
      <c r="CD25" s="73">
        <f t="shared" si="108"/>
        <v>0</v>
      </c>
      <c r="CE25" s="73">
        <f t="shared" si="108"/>
        <v>0</v>
      </c>
      <c r="CF25" s="73">
        <f t="shared" si="108"/>
        <v>0</v>
      </c>
      <c r="CG25" s="73">
        <f t="shared" si="108"/>
        <v>0</v>
      </c>
      <c r="CH25" s="73">
        <f t="shared" si="108"/>
        <v>0</v>
      </c>
    </row>
    <row r="26" ht="14.25" customHeight="1" spans="1:86" x14ac:dyDescent="0.25">
      <c r="A26" s="68">
        <f>IF(ISBLANK(CT!A53),"",CT!A53)</f>
      </c>
      <c r="B26" s="73">
        <f>SectionA!V38</f>
      </c>
      <c r="C26" s="73">
        <f>SectionA!W38</f>
      </c>
      <c r="D26" s="73">
        <f>SectionA!X38</f>
      </c>
      <c r="E26" s="73">
        <f>SectionA!Y38</f>
      </c>
      <c r="F26" s="73">
        <f>SectionA!Z38</f>
      </c>
      <c r="G26" s="73">
        <f>SectionA!AA38</f>
      </c>
      <c r="H26" s="73">
        <f>SectionA!AJ38</f>
      </c>
      <c r="I26" s="73">
        <f>SectionA!AK38</f>
      </c>
      <c r="J26" s="73">
        <f>SectionA!AL38</f>
      </c>
      <c r="K26" s="73">
        <f>SectionA!AM38</f>
      </c>
      <c r="L26" s="73">
        <f>SectionA!AN38</f>
      </c>
      <c r="M26" s="73">
        <f>SectionA!AO38</f>
      </c>
      <c r="N26" s="174"/>
      <c r="O26" s="73">
        <f>SectionB!V38</f>
      </c>
      <c r="P26" s="73">
        <f>SectionB!W38</f>
      </c>
      <c r="Q26" s="73">
        <f>SectionB!X38</f>
      </c>
      <c r="R26" s="73">
        <f>SectionB!Y38</f>
      </c>
      <c r="S26" s="73">
        <f>SectionB!Z38</f>
      </c>
      <c r="T26" s="73">
        <f>SectionB!AA38</f>
      </c>
      <c r="U26" s="73">
        <f>SectionB!AJ38</f>
      </c>
      <c r="V26" s="73">
        <f>SectionB!AK38</f>
      </c>
      <c r="W26" s="73">
        <f>SectionB!AL38</f>
      </c>
      <c r="X26" s="73">
        <f>SectionB!AM38</f>
      </c>
      <c r="Y26" s="73">
        <f>SectionB!AN38</f>
      </c>
      <c r="Z26" s="73">
        <f>SectionB!AO38</f>
      </c>
      <c r="AA26" s="174"/>
      <c r="AB26" s="73">
        <f t="shared" ref="AB26:AG26" si="109">IF(AO26=0, 0,  AI26/AO26)</f>
        <v>0</v>
      </c>
      <c r="AC26" s="73">
        <f t="shared" si="109"/>
        <v>0</v>
      </c>
      <c r="AD26" s="73">
        <f t="shared" si="109"/>
        <v>0</v>
      </c>
      <c r="AE26" s="73">
        <f t="shared" si="109"/>
        <v>0</v>
      </c>
      <c r="AF26" s="73">
        <f t="shared" si="109"/>
        <v>0</v>
      </c>
      <c r="AG26" s="73">
        <f t="shared" si="109"/>
        <v>0</v>
      </c>
      <c r="AH26" s="174"/>
      <c r="AI26" s="73">
        <f t="shared" ref="AI26:AN26" si="110">SUM(B26,O26,AV26,BB26)</f>
        <v>0</v>
      </c>
      <c r="AJ26" s="73">
        <f t="shared" si="110"/>
        <v>0</v>
      </c>
      <c r="AK26" s="73">
        <f t="shared" si="110"/>
        <v>0</v>
      </c>
      <c r="AL26" s="73">
        <f t="shared" si="110"/>
        <v>0</v>
      </c>
      <c r="AM26" s="73">
        <f t="shared" si="110"/>
        <v>0</v>
      </c>
      <c r="AN26" s="73">
        <f t="shared" si="110"/>
        <v>0</v>
      </c>
      <c r="AO26" s="73">
        <f t="shared" ref="AO26:AT26" si="111">SUM(H26,U26,AV$4,BB$4)</f>
        <v>0</v>
      </c>
      <c r="AP26" s="73">
        <f t="shared" si="111"/>
        <v>0</v>
      </c>
      <c r="AQ26" s="73">
        <f t="shared" si="111"/>
        <v>0</v>
      </c>
      <c r="AR26" s="73">
        <f t="shared" si="111"/>
        <v>0</v>
      </c>
      <c r="AS26" s="73">
        <f t="shared" si="111"/>
        <v>0</v>
      </c>
      <c r="AT26" s="73">
        <f t="shared" si="111"/>
        <v>0</v>
      </c>
      <c r="AU26" s="174"/>
      <c r="AV26" s="73">
        <f>CT!T53</f>
      </c>
      <c r="AW26" s="73">
        <f>CT!U53</f>
      </c>
      <c r="AX26" s="73">
        <f>CT!V53</f>
      </c>
      <c r="AY26" s="73">
        <f>CT!W53</f>
      </c>
      <c r="AZ26" s="73">
        <f>CT!X53</f>
      </c>
      <c r="BA26" s="73">
        <f>CT!Y53</f>
      </c>
      <c r="BB26" s="73">
        <f>Attn_Assign!U53</f>
      </c>
      <c r="BC26" s="73">
        <f>Attn_Assign!V53</f>
      </c>
      <c r="BD26" s="73">
        <f>Attn_Assign!W53</f>
      </c>
      <c r="BE26" s="73">
        <f>Attn_Assign!X53</f>
      </c>
      <c r="BF26" s="73">
        <f>Attn_Assign!Y53</f>
      </c>
      <c r="BG26" s="73">
        <f>Attn_Assign!Z53</f>
      </c>
      <c r="BH26" s="4"/>
      <c r="BI26" s="73">
        <f>Attn_Assign!B53</f>
      </c>
      <c r="BJ26" s="73">
        <f t="shared" si="5"/>
        <v>0</v>
      </c>
      <c r="BK26" s="73" t="str">
        <f t="shared" si="6"/>
        <v>F</v>
      </c>
      <c r="BL26" s="4"/>
      <c r="BM26" s="4"/>
      <c r="BN26" s="4"/>
      <c r="BO26" s="174"/>
      <c r="BP26" s="73">
        <f>SUM(AI26,LabActivity!W53)</f>
        <v>0</v>
      </c>
      <c r="BQ26" s="73">
        <f>SUM(AJ26,LabActivity!X53)</f>
        <v>0</v>
      </c>
      <c r="BR26" s="73">
        <f>SUM(AK26,LabActivity!Y53)</f>
        <v>0</v>
      </c>
      <c r="BS26" s="73">
        <f>SUM(AL26,LabActivity!Z53)</f>
        <v>0</v>
      </c>
      <c r="BT26" s="73">
        <f>SUM(AM26,LabActivity!AA53)</f>
        <v>0</v>
      </c>
      <c r="BU26" s="73">
        <f>SUM(AN26,LabActivity!AB53)</f>
        <v>0</v>
      </c>
      <c r="BV26" s="73">
        <f t="shared" ref="BV26:CA26" si="112">SUM(AO26,BV$4)</f>
        <v>0</v>
      </c>
      <c r="BW26" s="73">
        <f t="shared" si="112"/>
        <v>0</v>
      </c>
      <c r="BX26" s="73">
        <f t="shared" si="112"/>
        <v>0</v>
      </c>
      <c r="BY26" s="73">
        <f t="shared" si="112"/>
        <v>0</v>
      </c>
      <c r="BZ26" s="73">
        <f t="shared" si="112"/>
        <v>0</v>
      </c>
      <c r="CA26" s="73">
        <f t="shared" si="112"/>
        <v>0</v>
      </c>
      <c r="CB26" s="174"/>
      <c r="CC26" s="73">
        <f t="shared" ref="CC26:CH26" si="113">IFERROR( BP26/BV26,0)</f>
        <v>0</v>
      </c>
      <c r="CD26" s="73">
        <f t="shared" si="113"/>
        <v>0</v>
      </c>
      <c r="CE26" s="73">
        <f t="shared" si="113"/>
        <v>0</v>
      </c>
      <c r="CF26" s="73">
        <f t="shared" si="113"/>
        <v>0</v>
      </c>
      <c r="CG26" s="73">
        <f t="shared" si="113"/>
        <v>0</v>
      </c>
      <c r="CH26" s="73">
        <f t="shared" si="113"/>
        <v>0</v>
      </c>
    </row>
    <row r="27" ht="14.25" customHeight="1" spans="1:86" x14ac:dyDescent="0.25">
      <c r="A27" s="68">
        <f>IF(ISBLANK(CT!A54),"",CT!A54)</f>
      </c>
      <c r="B27" s="73">
        <f>SectionA!V39</f>
      </c>
      <c r="C27" s="73">
        <f>SectionA!W39</f>
      </c>
      <c r="D27" s="73">
        <f>SectionA!X39</f>
      </c>
      <c r="E27" s="73">
        <f>SectionA!Y39</f>
      </c>
      <c r="F27" s="73">
        <f>SectionA!Z39</f>
      </c>
      <c r="G27" s="73">
        <f>SectionA!AA39</f>
      </c>
      <c r="H27" s="73">
        <f>SectionA!AJ39</f>
      </c>
      <c r="I27" s="73">
        <f>SectionA!AK39</f>
      </c>
      <c r="J27" s="73">
        <f>SectionA!AL39</f>
      </c>
      <c r="K27" s="73">
        <f>SectionA!AM39</f>
      </c>
      <c r="L27" s="73">
        <f>SectionA!AN39</f>
      </c>
      <c r="M27" s="73">
        <f>SectionA!AO39</f>
      </c>
      <c r="N27" s="174"/>
      <c r="O27" s="73">
        <f>SectionB!V39</f>
      </c>
      <c r="P27" s="73">
        <f>SectionB!W39</f>
      </c>
      <c r="Q27" s="73">
        <f>SectionB!X39</f>
      </c>
      <c r="R27" s="73">
        <f>SectionB!Y39</f>
      </c>
      <c r="S27" s="73">
        <f>SectionB!Z39</f>
      </c>
      <c r="T27" s="73">
        <f>SectionB!AA39</f>
      </c>
      <c r="U27" s="73">
        <f>SectionB!AJ39</f>
      </c>
      <c r="V27" s="73">
        <f>SectionB!AK39</f>
      </c>
      <c r="W27" s="73">
        <f>SectionB!AL39</f>
      </c>
      <c r="X27" s="73">
        <f>SectionB!AM39</f>
      </c>
      <c r="Y27" s="73">
        <f>SectionB!AN39</f>
      </c>
      <c r="Z27" s="73">
        <f>SectionB!AO39</f>
      </c>
      <c r="AA27" s="174"/>
      <c r="AB27" s="73">
        <f t="shared" ref="AB27:AG27" si="114">IF(AO27=0, 0,  AI27/AO27)</f>
        <v>0</v>
      </c>
      <c r="AC27" s="73">
        <f t="shared" si="114"/>
        <v>0</v>
      </c>
      <c r="AD27" s="73">
        <f t="shared" si="114"/>
        <v>0</v>
      </c>
      <c r="AE27" s="73">
        <f t="shared" si="114"/>
        <v>0</v>
      </c>
      <c r="AF27" s="73">
        <f t="shared" si="114"/>
        <v>0</v>
      </c>
      <c r="AG27" s="73">
        <f t="shared" si="114"/>
        <v>0</v>
      </c>
      <c r="AH27" s="174"/>
      <c r="AI27" s="73">
        <f t="shared" ref="AI27:AN27" si="115">SUM(B27,O27,AV27,BB27)</f>
        <v>0</v>
      </c>
      <c r="AJ27" s="73">
        <f t="shared" si="115"/>
        <v>0</v>
      </c>
      <c r="AK27" s="73">
        <f t="shared" si="115"/>
        <v>0</v>
      </c>
      <c r="AL27" s="73">
        <f t="shared" si="115"/>
        <v>0</v>
      </c>
      <c r="AM27" s="73">
        <f t="shared" si="115"/>
        <v>0</v>
      </c>
      <c r="AN27" s="73">
        <f t="shared" si="115"/>
        <v>0</v>
      </c>
      <c r="AO27" s="73">
        <f t="shared" ref="AO27:AT27" si="116">SUM(H27,U27,AV$4,BB$4)</f>
        <v>0</v>
      </c>
      <c r="AP27" s="73">
        <f t="shared" si="116"/>
        <v>0</v>
      </c>
      <c r="AQ27" s="73">
        <f t="shared" si="116"/>
        <v>0</v>
      </c>
      <c r="AR27" s="73">
        <f t="shared" si="116"/>
        <v>0</v>
      </c>
      <c r="AS27" s="73">
        <f t="shared" si="116"/>
        <v>0</v>
      </c>
      <c r="AT27" s="73">
        <f t="shared" si="116"/>
        <v>0</v>
      </c>
      <c r="AU27" s="174"/>
      <c r="AV27" s="73">
        <f>CT!T54</f>
      </c>
      <c r="AW27" s="73">
        <f>CT!U54</f>
      </c>
      <c r="AX27" s="73">
        <f>CT!V54</f>
      </c>
      <c r="AY27" s="73">
        <f>CT!W54</f>
      </c>
      <c r="AZ27" s="73">
        <f>CT!X54</f>
      </c>
      <c r="BA27" s="73">
        <f>CT!Y54</f>
      </c>
      <c r="BB27" s="73">
        <f>Attn_Assign!U54</f>
      </c>
      <c r="BC27" s="73">
        <f>Attn_Assign!V54</f>
      </c>
      <c r="BD27" s="73">
        <f>Attn_Assign!W54</f>
      </c>
      <c r="BE27" s="73">
        <f>Attn_Assign!X54</f>
      </c>
      <c r="BF27" s="73">
        <f>Attn_Assign!Y54</f>
      </c>
      <c r="BG27" s="73">
        <f>Attn_Assign!Z54</f>
      </c>
      <c r="BH27" s="4"/>
      <c r="BI27" s="73">
        <f>Attn_Assign!B54</f>
      </c>
      <c r="BJ27" s="73">
        <f t="shared" si="5"/>
        <v>0</v>
      </c>
      <c r="BK27" s="73" t="str">
        <f t="shared" si="6"/>
        <v>F</v>
      </c>
      <c r="BL27" s="4"/>
      <c r="BM27" s="4"/>
      <c r="BN27" s="4"/>
      <c r="BO27" s="174"/>
      <c r="BP27" s="73">
        <f>SUM(AI27,LabActivity!W54)</f>
        <v>0</v>
      </c>
      <c r="BQ27" s="73">
        <f>SUM(AJ27,LabActivity!X54)</f>
        <v>0</v>
      </c>
      <c r="BR27" s="73">
        <f>SUM(AK27,LabActivity!Y54)</f>
        <v>0</v>
      </c>
      <c r="BS27" s="73">
        <f>SUM(AL27,LabActivity!Z54)</f>
        <v>0</v>
      </c>
      <c r="BT27" s="73">
        <f>SUM(AM27,LabActivity!AA54)</f>
        <v>0</v>
      </c>
      <c r="BU27" s="73">
        <f>SUM(AN27,LabActivity!AB54)</f>
        <v>0</v>
      </c>
      <c r="BV27" s="73">
        <f t="shared" ref="BV27:CA27" si="117">SUM(AO27,BV$4)</f>
        <v>0</v>
      </c>
      <c r="BW27" s="73">
        <f t="shared" si="117"/>
        <v>0</v>
      </c>
      <c r="BX27" s="73">
        <f t="shared" si="117"/>
        <v>0</v>
      </c>
      <c r="BY27" s="73">
        <f t="shared" si="117"/>
        <v>0</v>
      </c>
      <c r="BZ27" s="73">
        <f t="shared" si="117"/>
        <v>0</v>
      </c>
      <c r="CA27" s="73">
        <f t="shared" si="117"/>
        <v>0</v>
      </c>
      <c r="CB27" s="174"/>
      <c r="CC27" s="73">
        <f t="shared" ref="CC27:CH27" si="118">IFERROR( BP27/BV27,0)</f>
        <v>0</v>
      </c>
      <c r="CD27" s="73">
        <f t="shared" si="118"/>
        <v>0</v>
      </c>
      <c r="CE27" s="73">
        <f t="shared" si="118"/>
        <v>0</v>
      </c>
      <c r="CF27" s="73">
        <f t="shared" si="118"/>
        <v>0</v>
      </c>
      <c r="CG27" s="73">
        <f t="shared" si="118"/>
        <v>0</v>
      </c>
      <c r="CH27" s="73">
        <f t="shared" si="118"/>
        <v>0</v>
      </c>
    </row>
    <row r="28" ht="14.25" customHeight="1" spans="1:86" x14ac:dyDescent="0.25">
      <c r="A28" s="68">
        <f>IF(ISBLANK(CT!A55),"",CT!A55)</f>
      </c>
      <c r="B28" s="73">
        <f>SectionA!V40</f>
      </c>
      <c r="C28" s="73">
        <f>SectionA!W40</f>
      </c>
      <c r="D28" s="73">
        <f>SectionA!X40</f>
      </c>
      <c r="E28" s="73">
        <f>SectionA!Y40</f>
      </c>
      <c r="F28" s="73">
        <f>SectionA!Z40</f>
      </c>
      <c r="G28" s="73">
        <f>SectionA!AA40</f>
      </c>
      <c r="H28" s="73">
        <f>SectionA!AJ40</f>
      </c>
      <c r="I28" s="73">
        <f>SectionA!AK40</f>
      </c>
      <c r="J28" s="73">
        <f>SectionA!AL40</f>
      </c>
      <c r="K28" s="73">
        <f>SectionA!AM40</f>
      </c>
      <c r="L28" s="73">
        <f>SectionA!AN40</f>
      </c>
      <c r="M28" s="73">
        <f>SectionA!AO40</f>
      </c>
      <c r="N28" s="174"/>
      <c r="O28" s="73">
        <f>SectionB!V40</f>
      </c>
      <c r="P28" s="73">
        <f>SectionB!W40</f>
      </c>
      <c r="Q28" s="73">
        <f>SectionB!X40</f>
      </c>
      <c r="R28" s="73">
        <f>SectionB!Y40</f>
      </c>
      <c r="S28" s="73">
        <f>SectionB!Z40</f>
      </c>
      <c r="T28" s="73">
        <f>SectionB!AA40</f>
      </c>
      <c r="U28" s="73">
        <f>SectionB!AJ40</f>
      </c>
      <c r="V28" s="73">
        <f>SectionB!AK40</f>
      </c>
      <c r="W28" s="73">
        <f>SectionB!AL40</f>
      </c>
      <c r="X28" s="73">
        <f>SectionB!AM40</f>
      </c>
      <c r="Y28" s="73">
        <f>SectionB!AN40</f>
      </c>
      <c r="Z28" s="73">
        <f>SectionB!AO40</f>
      </c>
      <c r="AA28" s="174"/>
      <c r="AB28" s="73">
        <f t="shared" ref="AB28:AG28" si="119">IF(AO28=0, 0,  AI28/AO28)</f>
        <v>0</v>
      </c>
      <c r="AC28" s="73">
        <f t="shared" si="119"/>
        <v>0</v>
      </c>
      <c r="AD28" s="73">
        <f t="shared" si="119"/>
        <v>0</v>
      </c>
      <c r="AE28" s="73">
        <f t="shared" si="119"/>
        <v>0</v>
      </c>
      <c r="AF28" s="73">
        <f t="shared" si="119"/>
        <v>0</v>
      </c>
      <c r="AG28" s="73">
        <f t="shared" si="119"/>
        <v>0</v>
      </c>
      <c r="AH28" s="174"/>
      <c r="AI28" s="73">
        <f t="shared" ref="AI28:AN28" si="120">SUM(B28,O28,AV28,BB28)</f>
        <v>0</v>
      </c>
      <c r="AJ28" s="73">
        <f t="shared" si="120"/>
        <v>0</v>
      </c>
      <c r="AK28" s="73">
        <f t="shared" si="120"/>
        <v>0</v>
      </c>
      <c r="AL28" s="73">
        <f t="shared" si="120"/>
        <v>0</v>
      </c>
      <c r="AM28" s="73">
        <f t="shared" si="120"/>
        <v>0</v>
      </c>
      <c r="AN28" s="73">
        <f t="shared" si="120"/>
        <v>0</v>
      </c>
      <c r="AO28" s="73">
        <f t="shared" ref="AO28:AT28" si="121">SUM(H28,U28,AV$4,BB$4)</f>
        <v>0</v>
      </c>
      <c r="AP28" s="73">
        <f t="shared" si="121"/>
        <v>0</v>
      </c>
      <c r="AQ28" s="73">
        <f t="shared" si="121"/>
        <v>0</v>
      </c>
      <c r="AR28" s="73">
        <f t="shared" si="121"/>
        <v>0</v>
      </c>
      <c r="AS28" s="73">
        <f t="shared" si="121"/>
        <v>0</v>
      </c>
      <c r="AT28" s="73">
        <f t="shared" si="121"/>
        <v>0</v>
      </c>
      <c r="AU28" s="174"/>
      <c r="AV28" s="73">
        <f>CT!T55</f>
      </c>
      <c r="AW28" s="73">
        <f>CT!U55</f>
      </c>
      <c r="AX28" s="73">
        <f>CT!V55</f>
      </c>
      <c r="AY28" s="73">
        <f>CT!W55</f>
      </c>
      <c r="AZ28" s="73">
        <f>CT!X55</f>
      </c>
      <c r="BA28" s="73">
        <f>CT!Y55</f>
      </c>
      <c r="BB28" s="73">
        <f>Attn_Assign!U55</f>
      </c>
      <c r="BC28" s="73">
        <f>Attn_Assign!V55</f>
      </c>
      <c r="BD28" s="73">
        <f>Attn_Assign!W55</f>
      </c>
      <c r="BE28" s="73">
        <f>Attn_Assign!X55</f>
      </c>
      <c r="BF28" s="73">
        <f>Attn_Assign!Y55</f>
      </c>
      <c r="BG28" s="73">
        <f>Attn_Assign!Z55</f>
      </c>
      <c r="BH28" s="4"/>
      <c r="BI28" s="73">
        <f>Attn_Assign!B55</f>
      </c>
      <c r="BJ28" s="73">
        <f t="shared" si="5"/>
        <v>0</v>
      </c>
      <c r="BK28" s="73" t="str">
        <f t="shared" si="6"/>
        <v>F</v>
      </c>
      <c r="BL28" s="4"/>
      <c r="BM28" s="4"/>
      <c r="BN28" s="4"/>
      <c r="BO28" s="174"/>
      <c r="BP28" s="73">
        <f>SUM(AI28,LabActivity!W55)</f>
        <v>0</v>
      </c>
      <c r="BQ28" s="73">
        <f>SUM(AJ28,LabActivity!X55)</f>
        <v>0</v>
      </c>
      <c r="BR28" s="73">
        <f>SUM(AK28,LabActivity!Y55)</f>
        <v>0</v>
      </c>
      <c r="BS28" s="73">
        <f>SUM(AL28,LabActivity!Z55)</f>
        <v>0</v>
      </c>
      <c r="BT28" s="73">
        <f>SUM(AM28,LabActivity!AA55)</f>
        <v>0</v>
      </c>
      <c r="BU28" s="73">
        <f>SUM(AN28,LabActivity!AB55)</f>
        <v>0</v>
      </c>
      <c r="BV28" s="73">
        <f t="shared" ref="BV28:CA28" si="122">SUM(AO28,BV$4)</f>
        <v>0</v>
      </c>
      <c r="BW28" s="73">
        <f t="shared" si="122"/>
        <v>0</v>
      </c>
      <c r="BX28" s="73">
        <f t="shared" si="122"/>
        <v>0</v>
      </c>
      <c r="BY28" s="73">
        <f t="shared" si="122"/>
        <v>0</v>
      </c>
      <c r="BZ28" s="73">
        <f t="shared" si="122"/>
        <v>0</v>
      </c>
      <c r="CA28" s="73">
        <f t="shared" si="122"/>
        <v>0</v>
      </c>
      <c r="CB28" s="174"/>
      <c r="CC28" s="73">
        <f t="shared" ref="CC28:CH28" si="123">IFERROR( BP28/BV28,0)</f>
        <v>0</v>
      </c>
      <c r="CD28" s="73">
        <f t="shared" si="123"/>
        <v>0</v>
      </c>
      <c r="CE28" s="73">
        <f t="shared" si="123"/>
        <v>0</v>
      </c>
      <c r="CF28" s="73">
        <f t="shared" si="123"/>
        <v>0</v>
      </c>
      <c r="CG28" s="73">
        <f t="shared" si="123"/>
        <v>0</v>
      </c>
      <c r="CH28" s="73">
        <f t="shared" si="123"/>
        <v>0</v>
      </c>
    </row>
    <row r="29" ht="14.25" customHeight="1" spans="1:86" x14ac:dyDescent="0.25">
      <c r="A29" s="68">
        <f>IF(ISBLANK(CT!A56),"",CT!A56)</f>
      </c>
      <c r="B29" s="73">
        <f>SectionA!V41</f>
      </c>
      <c r="C29" s="73">
        <f>SectionA!W41</f>
      </c>
      <c r="D29" s="73">
        <f>SectionA!X41</f>
      </c>
      <c r="E29" s="73">
        <f>SectionA!Y41</f>
      </c>
      <c r="F29" s="73">
        <f>SectionA!Z41</f>
      </c>
      <c r="G29" s="73">
        <f>SectionA!AA41</f>
      </c>
      <c r="H29" s="73">
        <f>SectionA!AJ41</f>
      </c>
      <c r="I29" s="73">
        <f>SectionA!AK41</f>
      </c>
      <c r="J29" s="73">
        <f>SectionA!AL41</f>
      </c>
      <c r="K29" s="73">
        <f>SectionA!AM41</f>
      </c>
      <c r="L29" s="73">
        <f>SectionA!AN41</f>
      </c>
      <c r="M29" s="73">
        <f>SectionA!AO41</f>
      </c>
      <c r="N29" s="174"/>
      <c r="O29" s="73">
        <f>SectionB!V41</f>
      </c>
      <c r="P29" s="73">
        <f>SectionB!W41</f>
      </c>
      <c r="Q29" s="73">
        <f>SectionB!X41</f>
      </c>
      <c r="R29" s="73">
        <f>SectionB!Y41</f>
      </c>
      <c r="S29" s="73">
        <f>SectionB!Z41</f>
      </c>
      <c r="T29" s="73">
        <f>SectionB!AA41</f>
      </c>
      <c r="U29" s="73">
        <f>SectionB!AJ41</f>
      </c>
      <c r="V29" s="73">
        <f>SectionB!AK41</f>
      </c>
      <c r="W29" s="73">
        <f>SectionB!AL41</f>
      </c>
      <c r="X29" s="73">
        <f>SectionB!AM41</f>
      </c>
      <c r="Y29" s="73">
        <f>SectionB!AN41</f>
      </c>
      <c r="Z29" s="73">
        <f>SectionB!AO41</f>
      </c>
      <c r="AA29" s="174"/>
      <c r="AB29" s="73">
        <f t="shared" ref="AB29:AG29" si="124">IF(AO29=0, 0,  AI29/AO29)</f>
        <v>0</v>
      </c>
      <c r="AC29" s="73">
        <f t="shared" si="124"/>
        <v>0</v>
      </c>
      <c r="AD29" s="73">
        <f t="shared" si="124"/>
        <v>0</v>
      </c>
      <c r="AE29" s="73">
        <f t="shared" si="124"/>
        <v>0</v>
      </c>
      <c r="AF29" s="73">
        <f t="shared" si="124"/>
        <v>0</v>
      </c>
      <c r="AG29" s="73">
        <f t="shared" si="124"/>
        <v>0</v>
      </c>
      <c r="AH29" s="174"/>
      <c r="AI29" s="73">
        <f t="shared" ref="AI29:AN29" si="125">SUM(B29,O29,AV29,BB29)</f>
        <v>0</v>
      </c>
      <c r="AJ29" s="73">
        <f t="shared" si="125"/>
        <v>0</v>
      </c>
      <c r="AK29" s="73">
        <f t="shared" si="125"/>
        <v>0</v>
      </c>
      <c r="AL29" s="73">
        <f t="shared" si="125"/>
        <v>0</v>
      </c>
      <c r="AM29" s="73">
        <f t="shared" si="125"/>
        <v>0</v>
      </c>
      <c r="AN29" s="73">
        <f t="shared" si="125"/>
        <v>0</v>
      </c>
      <c r="AO29" s="73">
        <f t="shared" ref="AO29:AT29" si="126">SUM(H29,U29,AV$4,BB$4)</f>
        <v>0</v>
      </c>
      <c r="AP29" s="73">
        <f t="shared" si="126"/>
        <v>0</v>
      </c>
      <c r="AQ29" s="73">
        <f t="shared" si="126"/>
        <v>0</v>
      </c>
      <c r="AR29" s="73">
        <f t="shared" si="126"/>
        <v>0</v>
      </c>
      <c r="AS29" s="73">
        <f t="shared" si="126"/>
        <v>0</v>
      </c>
      <c r="AT29" s="73">
        <f t="shared" si="126"/>
        <v>0</v>
      </c>
      <c r="AU29" s="174"/>
      <c r="AV29" s="73">
        <f>CT!T56</f>
      </c>
      <c r="AW29" s="73">
        <f>CT!U56</f>
      </c>
      <c r="AX29" s="73">
        <f>CT!V56</f>
      </c>
      <c r="AY29" s="73">
        <f>CT!W56</f>
      </c>
      <c r="AZ29" s="73">
        <f>CT!X56</f>
      </c>
      <c r="BA29" s="73">
        <f>CT!Y56</f>
      </c>
      <c r="BB29" s="73">
        <f>Attn_Assign!U56</f>
      </c>
      <c r="BC29" s="73">
        <f>Attn_Assign!V56</f>
      </c>
      <c r="BD29" s="73">
        <f>Attn_Assign!W56</f>
      </c>
      <c r="BE29" s="73">
        <f>Attn_Assign!X56</f>
      </c>
      <c r="BF29" s="73">
        <f>Attn_Assign!Y56</f>
      </c>
      <c r="BG29" s="73">
        <f>Attn_Assign!Z56</f>
      </c>
      <c r="BH29" s="4"/>
      <c r="BI29" s="73">
        <f>Attn_Assign!B56</f>
      </c>
      <c r="BJ29" s="73">
        <f t="shared" si="5"/>
        <v>0</v>
      </c>
      <c r="BK29" s="73" t="str">
        <f t="shared" si="6"/>
        <v>F</v>
      </c>
      <c r="BL29" s="4"/>
      <c r="BM29" s="4"/>
      <c r="BN29" s="4"/>
      <c r="BO29" s="174"/>
      <c r="BP29" s="73">
        <f>SUM(AI29,LabActivity!W56)</f>
        <v>0</v>
      </c>
      <c r="BQ29" s="73">
        <f>SUM(AJ29,LabActivity!X56)</f>
        <v>0</v>
      </c>
      <c r="BR29" s="73">
        <f>SUM(AK29,LabActivity!Y56)</f>
        <v>0</v>
      </c>
      <c r="BS29" s="73">
        <f>SUM(AL29,LabActivity!Z56)</f>
        <v>0</v>
      </c>
      <c r="BT29" s="73">
        <f>SUM(AM29,LabActivity!AA56)</f>
        <v>0</v>
      </c>
      <c r="BU29" s="73">
        <f>SUM(AN29,LabActivity!AB56)</f>
        <v>0</v>
      </c>
      <c r="BV29" s="73">
        <f t="shared" ref="BV29:CA29" si="127">SUM(AO29,BV$4)</f>
        <v>0</v>
      </c>
      <c r="BW29" s="73">
        <f t="shared" si="127"/>
        <v>0</v>
      </c>
      <c r="BX29" s="73">
        <f t="shared" si="127"/>
        <v>0</v>
      </c>
      <c r="BY29" s="73">
        <f t="shared" si="127"/>
        <v>0</v>
      </c>
      <c r="BZ29" s="73">
        <f t="shared" si="127"/>
        <v>0</v>
      </c>
      <c r="CA29" s="73">
        <f t="shared" si="127"/>
        <v>0</v>
      </c>
      <c r="CB29" s="174"/>
      <c r="CC29" s="73">
        <f t="shared" ref="CC29:CH29" si="128">IFERROR( BP29/BV29,0)</f>
        <v>0</v>
      </c>
      <c r="CD29" s="73">
        <f t="shared" si="128"/>
        <v>0</v>
      </c>
      <c r="CE29" s="73">
        <f t="shared" si="128"/>
        <v>0</v>
      </c>
      <c r="CF29" s="73">
        <f t="shared" si="128"/>
        <v>0</v>
      </c>
      <c r="CG29" s="73">
        <f t="shared" si="128"/>
        <v>0</v>
      </c>
      <c r="CH29" s="73">
        <f t="shared" si="128"/>
        <v>0</v>
      </c>
    </row>
    <row r="30" ht="14.25" customHeight="1" spans="1:86" x14ac:dyDescent="0.25">
      <c r="A30" s="68">
        <f>IF(ISBLANK(CT!A57),"",CT!A57)</f>
      </c>
      <c r="B30" s="73">
        <f>SectionA!V42</f>
      </c>
      <c r="C30" s="73">
        <f>SectionA!W42</f>
      </c>
      <c r="D30" s="73">
        <f>SectionA!X42</f>
      </c>
      <c r="E30" s="73">
        <f>SectionA!Y42</f>
      </c>
      <c r="F30" s="73">
        <f>SectionA!Z42</f>
      </c>
      <c r="G30" s="73">
        <f>SectionA!AA42</f>
      </c>
      <c r="H30" s="73">
        <f>SectionA!AJ42</f>
      </c>
      <c r="I30" s="73">
        <f>SectionA!AK42</f>
      </c>
      <c r="J30" s="73">
        <f>SectionA!AL42</f>
      </c>
      <c r="K30" s="73">
        <f>SectionA!AM42</f>
      </c>
      <c r="L30" s="73">
        <f>SectionA!AN42</f>
      </c>
      <c r="M30" s="73">
        <f>SectionA!AO42</f>
      </c>
      <c r="N30" s="174"/>
      <c r="O30" s="73">
        <f>SectionB!V42</f>
      </c>
      <c r="P30" s="73">
        <f>SectionB!W42</f>
      </c>
      <c r="Q30" s="73">
        <f>SectionB!X42</f>
      </c>
      <c r="R30" s="73">
        <f>SectionB!Y42</f>
      </c>
      <c r="S30" s="73">
        <f>SectionB!Z42</f>
      </c>
      <c r="T30" s="73">
        <f>SectionB!AA42</f>
      </c>
      <c r="U30" s="73">
        <f>SectionB!AJ42</f>
      </c>
      <c r="V30" s="73">
        <f>SectionB!AK42</f>
      </c>
      <c r="W30" s="73">
        <f>SectionB!AL42</f>
      </c>
      <c r="X30" s="73">
        <f>SectionB!AM42</f>
      </c>
      <c r="Y30" s="73">
        <f>SectionB!AN42</f>
      </c>
      <c r="Z30" s="73">
        <f>SectionB!AO42</f>
      </c>
      <c r="AA30" s="174"/>
      <c r="AB30" s="73">
        <f t="shared" ref="AB30:AG30" si="129">IF(AO30=0, 0,  AI30/AO30)</f>
        <v>0</v>
      </c>
      <c r="AC30" s="73">
        <f t="shared" si="129"/>
        <v>0</v>
      </c>
      <c r="AD30" s="73">
        <f t="shared" si="129"/>
        <v>0</v>
      </c>
      <c r="AE30" s="73">
        <f t="shared" si="129"/>
        <v>0</v>
      </c>
      <c r="AF30" s="73">
        <f t="shared" si="129"/>
        <v>0</v>
      </c>
      <c r="AG30" s="73">
        <f t="shared" si="129"/>
        <v>0</v>
      </c>
      <c r="AH30" s="174"/>
      <c r="AI30" s="73">
        <f t="shared" ref="AI30:AN30" si="130">SUM(B30,O30,AV30,BB30)</f>
        <v>0</v>
      </c>
      <c r="AJ30" s="73">
        <f t="shared" si="130"/>
        <v>0</v>
      </c>
      <c r="AK30" s="73">
        <f t="shared" si="130"/>
        <v>0</v>
      </c>
      <c r="AL30" s="73">
        <f t="shared" si="130"/>
        <v>0</v>
      </c>
      <c r="AM30" s="73">
        <f t="shared" si="130"/>
        <v>0</v>
      </c>
      <c r="AN30" s="73">
        <f t="shared" si="130"/>
        <v>0</v>
      </c>
      <c r="AO30" s="73">
        <f t="shared" ref="AO30:AT30" si="131">SUM(H30,U30,AV$4,BB$4)</f>
        <v>0</v>
      </c>
      <c r="AP30" s="73">
        <f t="shared" si="131"/>
        <v>0</v>
      </c>
      <c r="AQ30" s="73">
        <f t="shared" si="131"/>
        <v>0</v>
      </c>
      <c r="AR30" s="73">
        <f t="shared" si="131"/>
        <v>0</v>
      </c>
      <c r="AS30" s="73">
        <f t="shared" si="131"/>
        <v>0</v>
      </c>
      <c r="AT30" s="73">
        <f t="shared" si="131"/>
        <v>0</v>
      </c>
      <c r="AU30" s="174"/>
      <c r="AV30" s="73">
        <f>CT!T57</f>
      </c>
      <c r="AW30" s="73">
        <f>CT!U57</f>
      </c>
      <c r="AX30" s="73">
        <f>CT!V57</f>
      </c>
      <c r="AY30" s="73">
        <f>CT!W57</f>
      </c>
      <c r="AZ30" s="73">
        <f>CT!X57</f>
      </c>
      <c r="BA30" s="73">
        <f>CT!Y57</f>
      </c>
      <c r="BB30" s="73">
        <f>Attn_Assign!U57</f>
      </c>
      <c r="BC30" s="73">
        <f>Attn_Assign!V57</f>
      </c>
      <c r="BD30" s="73">
        <f>Attn_Assign!W57</f>
      </c>
      <c r="BE30" s="73">
        <f>Attn_Assign!X57</f>
      </c>
      <c r="BF30" s="73">
        <f>Attn_Assign!Y57</f>
      </c>
      <c r="BG30" s="73">
        <f>Attn_Assign!Z57</f>
      </c>
      <c r="BH30" s="4"/>
      <c r="BI30" s="73">
        <f>Attn_Assign!B57</f>
      </c>
      <c r="BJ30" s="73">
        <f t="shared" si="5"/>
        <v>0</v>
      </c>
      <c r="BK30" s="73" t="str">
        <f t="shared" si="6"/>
        <v>F</v>
      </c>
      <c r="BL30" s="4"/>
      <c r="BM30" s="4"/>
      <c r="BN30" s="4"/>
      <c r="BO30" s="174"/>
      <c r="BP30" s="73">
        <f>SUM(AI30,LabActivity!W57)</f>
        <v>0</v>
      </c>
      <c r="BQ30" s="73">
        <f>SUM(AJ30,LabActivity!X57)</f>
        <v>0</v>
      </c>
      <c r="BR30" s="73">
        <f>SUM(AK30,LabActivity!Y57)</f>
        <v>0</v>
      </c>
      <c r="BS30" s="73">
        <f>SUM(AL30,LabActivity!Z57)</f>
        <v>0</v>
      </c>
      <c r="BT30" s="73">
        <f>SUM(AM30,LabActivity!AA57)</f>
        <v>0</v>
      </c>
      <c r="BU30" s="73">
        <f>SUM(AN30,LabActivity!AB57)</f>
        <v>0</v>
      </c>
      <c r="BV30" s="73">
        <f t="shared" ref="BV30:CA30" si="132">SUM(AO30,BV$4)</f>
        <v>0</v>
      </c>
      <c r="BW30" s="73">
        <f t="shared" si="132"/>
        <v>0</v>
      </c>
      <c r="BX30" s="73">
        <f t="shared" si="132"/>
        <v>0</v>
      </c>
      <c r="BY30" s="73">
        <f t="shared" si="132"/>
        <v>0</v>
      </c>
      <c r="BZ30" s="73">
        <f t="shared" si="132"/>
        <v>0</v>
      </c>
      <c r="CA30" s="73">
        <f t="shared" si="132"/>
        <v>0</v>
      </c>
      <c r="CB30" s="174"/>
      <c r="CC30" s="73">
        <f t="shared" ref="CC30:CH30" si="133">IFERROR( BP30/BV30,0)</f>
        <v>0</v>
      </c>
      <c r="CD30" s="73">
        <f t="shared" si="133"/>
        <v>0</v>
      </c>
      <c r="CE30" s="73">
        <f t="shared" si="133"/>
        <v>0</v>
      </c>
      <c r="CF30" s="73">
        <f t="shared" si="133"/>
        <v>0</v>
      </c>
      <c r="CG30" s="73">
        <f t="shared" si="133"/>
        <v>0</v>
      </c>
      <c r="CH30" s="73">
        <f t="shared" si="133"/>
        <v>0</v>
      </c>
    </row>
    <row r="31" ht="14.25" customHeight="1" spans="1:86" x14ac:dyDescent="0.25">
      <c r="A31" s="68">
        <f>IF(ISBLANK(CT!A58),"",CT!A58)</f>
      </c>
      <c r="B31" s="73">
        <f>SectionA!V43</f>
      </c>
      <c r="C31" s="73">
        <f>SectionA!W43</f>
      </c>
      <c r="D31" s="73">
        <f>SectionA!X43</f>
      </c>
      <c r="E31" s="73">
        <f>SectionA!Y43</f>
      </c>
      <c r="F31" s="73">
        <f>SectionA!Z43</f>
      </c>
      <c r="G31" s="73">
        <f>SectionA!AA43</f>
      </c>
      <c r="H31" s="73">
        <f>SectionA!AJ43</f>
      </c>
      <c r="I31" s="73">
        <f>SectionA!AK43</f>
      </c>
      <c r="J31" s="73">
        <f>SectionA!AL43</f>
      </c>
      <c r="K31" s="73">
        <f>SectionA!AM43</f>
      </c>
      <c r="L31" s="73">
        <f>SectionA!AN43</f>
      </c>
      <c r="M31" s="73">
        <f>SectionA!AO43</f>
      </c>
      <c r="N31" s="174"/>
      <c r="O31" s="73">
        <f>SectionB!V43</f>
      </c>
      <c r="P31" s="73">
        <f>SectionB!W43</f>
      </c>
      <c r="Q31" s="73">
        <f>SectionB!X43</f>
      </c>
      <c r="R31" s="73">
        <f>SectionB!Y43</f>
      </c>
      <c r="S31" s="73">
        <f>SectionB!Z43</f>
      </c>
      <c r="T31" s="73">
        <f>SectionB!AA43</f>
      </c>
      <c r="U31" s="73">
        <f>SectionB!AJ43</f>
      </c>
      <c r="V31" s="73">
        <f>SectionB!AK43</f>
      </c>
      <c r="W31" s="73">
        <f>SectionB!AL43</f>
      </c>
      <c r="X31" s="73">
        <f>SectionB!AM43</f>
      </c>
      <c r="Y31" s="73">
        <f>SectionB!AN43</f>
      </c>
      <c r="Z31" s="73">
        <f>SectionB!AO43</f>
      </c>
      <c r="AA31" s="174"/>
      <c r="AB31" s="73">
        <f t="shared" ref="AB31:AG31" si="134">IF(AO31=0, 0,  AI31/AO31)</f>
        <v>0</v>
      </c>
      <c r="AC31" s="73">
        <f t="shared" si="134"/>
        <v>0</v>
      </c>
      <c r="AD31" s="73">
        <f t="shared" si="134"/>
        <v>0</v>
      </c>
      <c r="AE31" s="73">
        <f t="shared" si="134"/>
        <v>0</v>
      </c>
      <c r="AF31" s="73">
        <f t="shared" si="134"/>
        <v>0</v>
      </c>
      <c r="AG31" s="73">
        <f t="shared" si="134"/>
        <v>0</v>
      </c>
      <c r="AH31" s="174"/>
      <c r="AI31" s="73">
        <f t="shared" ref="AI31:AN31" si="135">SUM(B31,O31,AV31,BB31)</f>
        <v>0</v>
      </c>
      <c r="AJ31" s="73">
        <f t="shared" si="135"/>
        <v>0</v>
      </c>
      <c r="AK31" s="73">
        <f t="shared" si="135"/>
        <v>0</v>
      </c>
      <c r="AL31" s="73">
        <f t="shared" si="135"/>
        <v>0</v>
      </c>
      <c r="AM31" s="73">
        <f t="shared" si="135"/>
        <v>0</v>
      </c>
      <c r="AN31" s="73">
        <f t="shared" si="135"/>
        <v>0</v>
      </c>
      <c r="AO31" s="73">
        <f t="shared" ref="AO31:AT31" si="136">SUM(H31,U31,AV$4,BB$4)</f>
        <v>0</v>
      </c>
      <c r="AP31" s="73">
        <f t="shared" si="136"/>
        <v>0</v>
      </c>
      <c r="AQ31" s="73">
        <f t="shared" si="136"/>
        <v>0</v>
      </c>
      <c r="AR31" s="73">
        <f t="shared" si="136"/>
        <v>0</v>
      </c>
      <c r="AS31" s="73">
        <f t="shared" si="136"/>
        <v>0</v>
      </c>
      <c r="AT31" s="73">
        <f t="shared" si="136"/>
        <v>0</v>
      </c>
      <c r="AU31" s="174"/>
      <c r="AV31" s="73">
        <f>CT!T58</f>
      </c>
      <c r="AW31" s="73">
        <f>CT!U58</f>
      </c>
      <c r="AX31" s="73">
        <f>CT!V58</f>
      </c>
      <c r="AY31" s="73">
        <f>CT!W58</f>
      </c>
      <c r="AZ31" s="73">
        <f>CT!X58</f>
      </c>
      <c r="BA31" s="73">
        <f>CT!Y58</f>
      </c>
      <c r="BB31" s="73">
        <f>Attn_Assign!U58</f>
      </c>
      <c r="BC31" s="73">
        <f>Attn_Assign!V58</f>
      </c>
      <c r="BD31" s="73">
        <f>Attn_Assign!W58</f>
      </c>
      <c r="BE31" s="73">
        <f>Attn_Assign!X58</f>
      </c>
      <c r="BF31" s="73">
        <f>Attn_Assign!Y58</f>
      </c>
      <c r="BG31" s="73">
        <f>Attn_Assign!Z58</f>
      </c>
      <c r="BH31" s="4"/>
      <c r="BI31" s="73">
        <f>Attn_Assign!B58</f>
      </c>
      <c r="BJ31" s="73">
        <f t="shared" si="5"/>
        <v>0</v>
      </c>
      <c r="BK31" s="73" t="str">
        <f t="shared" si="6"/>
        <v>F</v>
      </c>
      <c r="BL31" s="4"/>
      <c r="BM31" s="4"/>
      <c r="BN31" s="4"/>
      <c r="BO31" s="174"/>
      <c r="BP31" s="73">
        <f>SUM(AI31,LabActivity!W58)</f>
        <v>0</v>
      </c>
      <c r="BQ31" s="73">
        <f>SUM(AJ31,LabActivity!X58)</f>
        <v>0</v>
      </c>
      <c r="BR31" s="73">
        <f>SUM(AK31,LabActivity!Y58)</f>
        <v>0</v>
      </c>
      <c r="BS31" s="73">
        <f>SUM(AL31,LabActivity!Z58)</f>
        <v>0</v>
      </c>
      <c r="BT31" s="73">
        <f>SUM(AM31,LabActivity!AA58)</f>
        <v>0</v>
      </c>
      <c r="BU31" s="73">
        <f>SUM(AN31,LabActivity!AB58)</f>
        <v>0</v>
      </c>
      <c r="BV31" s="73">
        <f t="shared" ref="BV31:CA31" si="137">SUM(AO31,BV$4)</f>
        <v>0</v>
      </c>
      <c r="BW31" s="73">
        <f t="shared" si="137"/>
        <v>0</v>
      </c>
      <c r="BX31" s="73">
        <f t="shared" si="137"/>
        <v>0</v>
      </c>
      <c r="BY31" s="73">
        <f t="shared" si="137"/>
        <v>0</v>
      </c>
      <c r="BZ31" s="73">
        <f t="shared" si="137"/>
        <v>0</v>
      </c>
      <c r="CA31" s="73">
        <f t="shared" si="137"/>
        <v>0</v>
      </c>
      <c r="CB31" s="174"/>
      <c r="CC31" s="73">
        <f t="shared" ref="CC31:CH31" si="138">IFERROR( BP31/BV31,0)</f>
        <v>0</v>
      </c>
      <c r="CD31" s="73">
        <f t="shared" si="138"/>
        <v>0</v>
      </c>
      <c r="CE31" s="73">
        <f t="shared" si="138"/>
        <v>0</v>
      </c>
      <c r="CF31" s="73">
        <f t="shared" si="138"/>
        <v>0</v>
      </c>
      <c r="CG31" s="73">
        <f t="shared" si="138"/>
        <v>0</v>
      </c>
      <c r="CH31" s="73">
        <f t="shared" si="138"/>
        <v>0</v>
      </c>
    </row>
    <row r="32" ht="14.25" customHeight="1" spans="1:86" x14ac:dyDescent="0.25">
      <c r="A32" s="68">
        <f>IF(ISBLANK(CT!A59),"",CT!A59)</f>
      </c>
      <c r="B32" s="73">
        <f>SectionA!V44</f>
      </c>
      <c r="C32" s="73">
        <f>SectionA!W44</f>
      </c>
      <c r="D32" s="73">
        <f>SectionA!X44</f>
      </c>
      <c r="E32" s="73">
        <f>SectionA!Y44</f>
      </c>
      <c r="F32" s="73">
        <f>SectionA!Z44</f>
      </c>
      <c r="G32" s="73">
        <f>SectionA!AA44</f>
      </c>
      <c r="H32" s="73">
        <f>SectionA!AJ44</f>
      </c>
      <c r="I32" s="73">
        <f>SectionA!AK44</f>
      </c>
      <c r="J32" s="73">
        <f>SectionA!AL44</f>
      </c>
      <c r="K32" s="73">
        <f>SectionA!AM44</f>
      </c>
      <c r="L32" s="73">
        <f>SectionA!AN44</f>
      </c>
      <c r="M32" s="73">
        <f>SectionA!AO44</f>
      </c>
      <c r="N32" s="174"/>
      <c r="O32" s="73">
        <f>SectionB!V44</f>
      </c>
      <c r="P32" s="73">
        <f>SectionB!W44</f>
      </c>
      <c r="Q32" s="73">
        <f>SectionB!X44</f>
      </c>
      <c r="R32" s="73">
        <f>SectionB!Y44</f>
      </c>
      <c r="S32" s="73">
        <f>SectionB!Z44</f>
      </c>
      <c r="T32" s="73">
        <f>SectionB!AA44</f>
      </c>
      <c r="U32" s="73">
        <f>SectionB!AJ44</f>
      </c>
      <c r="V32" s="73">
        <f>SectionB!AK44</f>
      </c>
      <c r="W32" s="73">
        <f>SectionB!AL44</f>
      </c>
      <c r="X32" s="73">
        <f>SectionB!AM44</f>
      </c>
      <c r="Y32" s="73">
        <f>SectionB!AN44</f>
      </c>
      <c r="Z32" s="73">
        <f>SectionB!AO44</f>
      </c>
      <c r="AA32" s="174"/>
      <c r="AB32" s="73">
        <f t="shared" ref="AB32:AG32" si="139">IF(AO32=0, 0,  AI32/AO32)</f>
        <v>0</v>
      </c>
      <c r="AC32" s="73">
        <f t="shared" si="139"/>
        <v>0</v>
      </c>
      <c r="AD32" s="73">
        <f t="shared" si="139"/>
        <v>0</v>
      </c>
      <c r="AE32" s="73">
        <f t="shared" si="139"/>
        <v>0</v>
      </c>
      <c r="AF32" s="73">
        <f t="shared" si="139"/>
        <v>0</v>
      </c>
      <c r="AG32" s="73">
        <f t="shared" si="139"/>
        <v>0</v>
      </c>
      <c r="AH32" s="174"/>
      <c r="AI32" s="73">
        <f t="shared" ref="AI32:AN32" si="140">SUM(B32,O32,AV32,BB32)</f>
        <v>0</v>
      </c>
      <c r="AJ32" s="73">
        <f t="shared" si="140"/>
        <v>0</v>
      </c>
      <c r="AK32" s="73">
        <f t="shared" si="140"/>
        <v>0</v>
      </c>
      <c r="AL32" s="73">
        <f t="shared" si="140"/>
        <v>0</v>
      </c>
      <c r="AM32" s="73">
        <f t="shared" si="140"/>
        <v>0</v>
      </c>
      <c r="AN32" s="73">
        <f t="shared" si="140"/>
        <v>0</v>
      </c>
      <c r="AO32" s="73">
        <f t="shared" ref="AO32:AT32" si="141">SUM(H32,U32,AV$4,BB$4)</f>
        <v>0</v>
      </c>
      <c r="AP32" s="73">
        <f t="shared" si="141"/>
        <v>0</v>
      </c>
      <c r="AQ32" s="73">
        <f t="shared" si="141"/>
        <v>0</v>
      </c>
      <c r="AR32" s="73">
        <f t="shared" si="141"/>
        <v>0</v>
      </c>
      <c r="AS32" s="73">
        <f t="shared" si="141"/>
        <v>0</v>
      </c>
      <c r="AT32" s="73">
        <f t="shared" si="141"/>
        <v>0</v>
      </c>
      <c r="AU32" s="174"/>
      <c r="AV32" s="73">
        <f>CT!T59</f>
      </c>
      <c r="AW32" s="73">
        <f>CT!U59</f>
      </c>
      <c r="AX32" s="73">
        <f>CT!V59</f>
      </c>
      <c r="AY32" s="73">
        <f>CT!W59</f>
      </c>
      <c r="AZ32" s="73">
        <f>CT!X59</f>
      </c>
      <c r="BA32" s="73">
        <f>CT!Y59</f>
      </c>
      <c r="BB32" s="73">
        <f>Attn_Assign!U59</f>
      </c>
      <c r="BC32" s="73">
        <f>Attn_Assign!V59</f>
      </c>
      <c r="BD32" s="73">
        <f>Attn_Assign!W59</f>
      </c>
      <c r="BE32" s="73">
        <f>Attn_Assign!X59</f>
      </c>
      <c r="BF32" s="73">
        <f>Attn_Assign!Y59</f>
      </c>
      <c r="BG32" s="73">
        <f>Attn_Assign!Z59</f>
      </c>
      <c r="BH32" s="4"/>
      <c r="BI32" s="73">
        <f>Attn_Assign!B59</f>
      </c>
      <c r="BJ32" s="73">
        <f t="shared" si="5"/>
        <v>0</v>
      </c>
      <c r="BK32" s="73" t="str">
        <f t="shared" si="6"/>
        <v>F</v>
      </c>
      <c r="BL32" s="4"/>
      <c r="BM32" s="4"/>
      <c r="BN32" s="4"/>
      <c r="BO32" s="174"/>
      <c r="BP32" s="73">
        <f>SUM(AI32,LabActivity!W59)</f>
        <v>0</v>
      </c>
      <c r="BQ32" s="73">
        <f>SUM(AJ32,LabActivity!X59)</f>
        <v>0</v>
      </c>
      <c r="BR32" s="73">
        <f>SUM(AK32,LabActivity!Y59)</f>
        <v>0</v>
      </c>
      <c r="BS32" s="73">
        <f>SUM(AL32,LabActivity!Z59)</f>
        <v>0</v>
      </c>
      <c r="BT32" s="73">
        <f>SUM(AM32,LabActivity!AA59)</f>
        <v>0</v>
      </c>
      <c r="BU32" s="73">
        <f>SUM(AN32,LabActivity!AB59)</f>
        <v>0</v>
      </c>
      <c r="BV32" s="73">
        <f t="shared" ref="BV32:CA32" si="142">SUM(AO32,BV$4)</f>
        <v>0</v>
      </c>
      <c r="BW32" s="73">
        <f t="shared" si="142"/>
        <v>0</v>
      </c>
      <c r="BX32" s="73">
        <f t="shared" si="142"/>
        <v>0</v>
      </c>
      <c r="BY32" s="73">
        <f t="shared" si="142"/>
        <v>0</v>
      </c>
      <c r="BZ32" s="73">
        <f t="shared" si="142"/>
        <v>0</v>
      </c>
      <c r="CA32" s="73">
        <f t="shared" si="142"/>
        <v>0</v>
      </c>
      <c r="CB32" s="174"/>
      <c r="CC32" s="73">
        <f t="shared" ref="CC32:CH32" si="143">IFERROR( BP32/BV32,0)</f>
        <v>0</v>
      </c>
      <c r="CD32" s="73">
        <f t="shared" si="143"/>
        <v>0</v>
      </c>
      <c r="CE32" s="73">
        <f t="shared" si="143"/>
        <v>0</v>
      </c>
      <c r="CF32" s="73">
        <f t="shared" si="143"/>
        <v>0</v>
      </c>
      <c r="CG32" s="73">
        <f t="shared" si="143"/>
        <v>0</v>
      </c>
      <c r="CH32" s="73">
        <f t="shared" si="143"/>
        <v>0</v>
      </c>
    </row>
    <row r="33" ht="14.25" customHeight="1" spans="1:86" x14ac:dyDescent="0.25">
      <c r="A33" s="68">
        <f>IF(ISBLANK(CT!A60),"",CT!A60)</f>
      </c>
      <c r="B33" s="73">
        <f>SectionA!V45</f>
      </c>
      <c r="C33" s="73">
        <f>SectionA!W45</f>
      </c>
      <c r="D33" s="73">
        <f>SectionA!X45</f>
      </c>
      <c r="E33" s="73">
        <f>SectionA!Y45</f>
      </c>
      <c r="F33" s="73">
        <f>SectionA!Z45</f>
      </c>
      <c r="G33" s="73">
        <f>SectionA!AA45</f>
      </c>
      <c r="H33" s="73">
        <f>SectionA!AJ45</f>
      </c>
      <c r="I33" s="73">
        <f>SectionA!AK45</f>
      </c>
      <c r="J33" s="73">
        <f>SectionA!AL45</f>
      </c>
      <c r="K33" s="73">
        <f>SectionA!AM45</f>
      </c>
      <c r="L33" s="73">
        <f>SectionA!AN45</f>
      </c>
      <c r="M33" s="73">
        <f>SectionA!AO45</f>
      </c>
      <c r="N33" s="174"/>
      <c r="O33" s="73">
        <f>SectionB!V45</f>
      </c>
      <c r="P33" s="73">
        <f>SectionB!W45</f>
      </c>
      <c r="Q33" s="73">
        <f>SectionB!X45</f>
      </c>
      <c r="R33" s="73">
        <f>SectionB!Y45</f>
      </c>
      <c r="S33" s="73">
        <f>SectionB!Z45</f>
      </c>
      <c r="T33" s="73">
        <f>SectionB!AA45</f>
      </c>
      <c r="U33" s="73">
        <f>SectionB!AJ45</f>
      </c>
      <c r="V33" s="73">
        <f>SectionB!AK45</f>
      </c>
      <c r="W33" s="73">
        <f>SectionB!AL45</f>
      </c>
      <c r="X33" s="73">
        <f>SectionB!AM45</f>
      </c>
      <c r="Y33" s="73">
        <f>SectionB!AN45</f>
      </c>
      <c r="Z33" s="73">
        <f>SectionB!AO45</f>
      </c>
      <c r="AA33" s="174"/>
      <c r="AB33" s="73">
        <f t="shared" ref="AB33:AG33" si="144">IF(AO33=0, 0,  AI33/AO33)</f>
        <v>0</v>
      </c>
      <c r="AC33" s="73">
        <f t="shared" si="144"/>
        <v>0</v>
      </c>
      <c r="AD33" s="73">
        <f t="shared" si="144"/>
        <v>0</v>
      </c>
      <c r="AE33" s="73">
        <f t="shared" si="144"/>
        <v>0</v>
      </c>
      <c r="AF33" s="73">
        <f t="shared" si="144"/>
        <v>0</v>
      </c>
      <c r="AG33" s="73">
        <f t="shared" si="144"/>
        <v>0</v>
      </c>
      <c r="AH33" s="174"/>
      <c r="AI33" s="73">
        <f t="shared" ref="AI33:AN33" si="145">SUM(B33,O33,AV33,BB33)</f>
        <v>0</v>
      </c>
      <c r="AJ33" s="73">
        <f t="shared" si="145"/>
        <v>0</v>
      </c>
      <c r="AK33" s="73">
        <f t="shared" si="145"/>
        <v>0</v>
      </c>
      <c r="AL33" s="73">
        <f t="shared" si="145"/>
        <v>0</v>
      </c>
      <c r="AM33" s="73">
        <f t="shared" si="145"/>
        <v>0</v>
      </c>
      <c r="AN33" s="73">
        <f t="shared" si="145"/>
        <v>0</v>
      </c>
      <c r="AO33" s="73">
        <f t="shared" ref="AO33:AT33" si="146">SUM(H33,U33,AV$4,BB$4)</f>
        <v>0</v>
      </c>
      <c r="AP33" s="73">
        <f t="shared" si="146"/>
        <v>0</v>
      </c>
      <c r="AQ33" s="73">
        <f t="shared" si="146"/>
        <v>0</v>
      </c>
      <c r="AR33" s="73">
        <f t="shared" si="146"/>
        <v>0</v>
      </c>
      <c r="AS33" s="73">
        <f t="shared" si="146"/>
        <v>0</v>
      </c>
      <c r="AT33" s="73">
        <f t="shared" si="146"/>
        <v>0</v>
      </c>
      <c r="AU33" s="174"/>
      <c r="AV33" s="73">
        <f>CT!T60</f>
      </c>
      <c r="AW33" s="73">
        <f>CT!U60</f>
      </c>
      <c r="AX33" s="73">
        <f>CT!V60</f>
      </c>
      <c r="AY33" s="73">
        <f>CT!W60</f>
      </c>
      <c r="AZ33" s="73">
        <f>CT!X60</f>
      </c>
      <c r="BA33" s="73">
        <f>CT!Y60</f>
      </c>
      <c r="BB33" s="73">
        <f>Attn_Assign!U60</f>
      </c>
      <c r="BC33" s="73">
        <f>Attn_Assign!V60</f>
      </c>
      <c r="BD33" s="73">
        <f>Attn_Assign!W60</f>
      </c>
      <c r="BE33" s="73">
        <f>Attn_Assign!X60</f>
      </c>
      <c r="BF33" s="73">
        <f>Attn_Assign!Y60</f>
      </c>
      <c r="BG33" s="73">
        <f>Attn_Assign!Z60</f>
      </c>
      <c r="BH33" s="4"/>
      <c r="BI33" s="73">
        <f>Attn_Assign!B60</f>
      </c>
      <c r="BJ33" s="73">
        <f t="shared" si="5"/>
        <v>0</v>
      </c>
      <c r="BK33" s="73" t="str">
        <f t="shared" si="6"/>
        <v>F</v>
      </c>
      <c r="BL33" s="4"/>
      <c r="BM33" s="4"/>
      <c r="BN33" s="4"/>
      <c r="BO33" s="174"/>
      <c r="BP33" s="73">
        <f>SUM(AI33,LabActivity!W60)</f>
        <v>0</v>
      </c>
      <c r="BQ33" s="73">
        <f>SUM(AJ33,LabActivity!X60)</f>
        <v>0</v>
      </c>
      <c r="BR33" s="73">
        <f>SUM(AK33,LabActivity!Y60)</f>
        <v>0</v>
      </c>
      <c r="BS33" s="73">
        <f>SUM(AL33,LabActivity!Z60)</f>
        <v>0</v>
      </c>
      <c r="BT33" s="73">
        <f>SUM(AM33,LabActivity!AA60)</f>
        <v>0</v>
      </c>
      <c r="BU33" s="73">
        <f>SUM(AN33,LabActivity!AB60)</f>
        <v>0</v>
      </c>
      <c r="BV33" s="73">
        <f t="shared" ref="BV33:CA33" si="147">SUM(AO33,BV$4)</f>
        <v>0</v>
      </c>
      <c r="BW33" s="73">
        <f t="shared" si="147"/>
        <v>0</v>
      </c>
      <c r="BX33" s="73">
        <f t="shared" si="147"/>
        <v>0</v>
      </c>
      <c r="BY33" s="73">
        <f t="shared" si="147"/>
        <v>0</v>
      </c>
      <c r="BZ33" s="73">
        <f t="shared" si="147"/>
        <v>0</v>
      </c>
      <c r="CA33" s="73">
        <f t="shared" si="147"/>
        <v>0</v>
      </c>
      <c r="CB33" s="174"/>
      <c r="CC33" s="73">
        <f t="shared" ref="CC33:CH33" si="148">IFERROR( BP33/BV33,0)</f>
        <v>0</v>
      </c>
      <c r="CD33" s="73">
        <f t="shared" si="148"/>
        <v>0</v>
      </c>
      <c r="CE33" s="73">
        <f t="shared" si="148"/>
        <v>0</v>
      </c>
      <c r="CF33" s="73">
        <f t="shared" si="148"/>
        <v>0</v>
      </c>
      <c r="CG33" s="73">
        <f t="shared" si="148"/>
        <v>0</v>
      </c>
      <c r="CH33" s="73">
        <f t="shared" si="148"/>
        <v>0</v>
      </c>
    </row>
    <row r="34" ht="14.25" customHeight="1" spans="1:86" x14ac:dyDescent="0.25">
      <c r="A34" s="68">
        <f>IF(ISBLANK(CT!A61),"",CT!A61)</f>
      </c>
      <c r="B34" s="73">
        <f>SectionA!V46</f>
      </c>
      <c r="C34" s="73">
        <f>SectionA!W46</f>
      </c>
      <c r="D34" s="73">
        <f>SectionA!X46</f>
      </c>
      <c r="E34" s="73">
        <f>SectionA!Y46</f>
      </c>
      <c r="F34" s="73">
        <f>SectionA!Z46</f>
      </c>
      <c r="G34" s="73">
        <f>SectionA!AA46</f>
      </c>
      <c r="H34" s="73">
        <f>SectionA!AJ46</f>
      </c>
      <c r="I34" s="73">
        <f>SectionA!AK46</f>
      </c>
      <c r="J34" s="73">
        <f>SectionA!AL46</f>
      </c>
      <c r="K34" s="73">
        <f>SectionA!AM46</f>
      </c>
      <c r="L34" s="73">
        <f>SectionA!AN46</f>
      </c>
      <c r="M34" s="73">
        <f>SectionA!AO46</f>
      </c>
      <c r="N34" s="174"/>
      <c r="O34" s="73">
        <f>SectionB!V46</f>
      </c>
      <c r="P34" s="73">
        <f>SectionB!W46</f>
      </c>
      <c r="Q34" s="73">
        <f>SectionB!X46</f>
      </c>
      <c r="R34" s="73">
        <f>SectionB!Y46</f>
      </c>
      <c r="S34" s="73">
        <f>SectionB!Z46</f>
      </c>
      <c r="T34" s="73">
        <f>SectionB!AA46</f>
      </c>
      <c r="U34" s="73">
        <f>SectionB!AJ46</f>
      </c>
      <c r="V34" s="73">
        <f>SectionB!AK46</f>
      </c>
      <c r="W34" s="73">
        <f>SectionB!AL46</f>
      </c>
      <c r="X34" s="73">
        <f>SectionB!AM46</f>
      </c>
      <c r="Y34" s="73">
        <f>SectionB!AN46</f>
      </c>
      <c r="Z34" s="73">
        <f>SectionB!AO46</f>
      </c>
      <c r="AA34" s="174"/>
      <c r="AB34" s="73">
        <f t="shared" ref="AB34:AG34" si="149">IF(AO34=0, 0,  AI34/AO34)</f>
        <v>0</v>
      </c>
      <c r="AC34" s="73">
        <f t="shared" si="149"/>
        <v>0</v>
      </c>
      <c r="AD34" s="73">
        <f t="shared" si="149"/>
        <v>0</v>
      </c>
      <c r="AE34" s="73">
        <f t="shared" si="149"/>
        <v>0</v>
      </c>
      <c r="AF34" s="73">
        <f t="shared" si="149"/>
        <v>0</v>
      </c>
      <c r="AG34" s="73">
        <f t="shared" si="149"/>
        <v>0</v>
      </c>
      <c r="AH34" s="174"/>
      <c r="AI34" s="73">
        <f t="shared" ref="AI34:AN34" si="150">SUM(B34,O34,AV34,BB34)</f>
        <v>0</v>
      </c>
      <c r="AJ34" s="73">
        <f t="shared" si="150"/>
        <v>0</v>
      </c>
      <c r="AK34" s="73">
        <f t="shared" si="150"/>
        <v>0</v>
      </c>
      <c r="AL34" s="73">
        <f t="shared" si="150"/>
        <v>0</v>
      </c>
      <c r="AM34" s="73">
        <f t="shared" si="150"/>
        <v>0</v>
      </c>
      <c r="AN34" s="73">
        <f t="shared" si="150"/>
        <v>0</v>
      </c>
      <c r="AO34" s="73">
        <f t="shared" ref="AO34:AT34" si="151">SUM(H34,U34,AV$4,BB$4)</f>
        <v>0</v>
      </c>
      <c r="AP34" s="73">
        <f t="shared" si="151"/>
        <v>0</v>
      </c>
      <c r="AQ34" s="73">
        <f t="shared" si="151"/>
        <v>0</v>
      </c>
      <c r="AR34" s="73">
        <f t="shared" si="151"/>
        <v>0</v>
      </c>
      <c r="AS34" s="73">
        <f t="shared" si="151"/>
        <v>0</v>
      </c>
      <c r="AT34" s="73">
        <f t="shared" si="151"/>
        <v>0</v>
      </c>
      <c r="AU34" s="174"/>
      <c r="AV34" s="73">
        <f>CT!T61</f>
      </c>
      <c r="AW34" s="73">
        <f>CT!U61</f>
      </c>
      <c r="AX34" s="73">
        <f>CT!V61</f>
      </c>
      <c r="AY34" s="73">
        <f>CT!W61</f>
      </c>
      <c r="AZ34" s="73">
        <f>CT!X61</f>
      </c>
      <c r="BA34" s="73">
        <f>CT!Y61</f>
      </c>
      <c r="BB34" s="73">
        <f>Attn_Assign!U61</f>
      </c>
      <c r="BC34" s="73">
        <f>Attn_Assign!V61</f>
      </c>
      <c r="BD34" s="73">
        <f>Attn_Assign!W61</f>
      </c>
      <c r="BE34" s="73">
        <f>Attn_Assign!X61</f>
      </c>
      <c r="BF34" s="73">
        <f>Attn_Assign!Y61</f>
      </c>
      <c r="BG34" s="73">
        <f>Attn_Assign!Z61</f>
      </c>
      <c r="BH34" s="4"/>
      <c r="BI34" s="73">
        <f>Attn_Assign!B61</f>
      </c>
      <c r="BJ34" s="73">
        <f t="shared" si="5"/>
        <v>0</v>
      </c>
      <c r="BK34" s="73" t="str">
        <f t="shared" si="6"/>
        <v>F</v>
      </c>
      <c r="BL34" s="4"/>
      <c r="BM34" s="4"/>
      <c r="BN34" s="4"/>
      <c r="BO34" s="174"/>
      <c r="BP34" s="73">
        <f>SUM(AI34,LabActivity!W61)</f>
        <v>0</v>
      </c>
      <c r="BQ34" s="73">
        <f>SUM(AJ34,LabActivity!X61)</f>
        <v>0</v>
      </c>
      <c r="BR34" s="73">
        <f>SUM(AK34,LabActivity!Y61)</f>
        <v>0</v>
      </c>
      <c r="BS34" s="73">
        <f>SUM(AL34,LabActivity!Z61)</f>
        <v>0</v>
      </c>
      <c r="BT34" s="73">
        <f>SUM(AM34,LabActivity!AA61)</f>
        <v>0</v>
      </c>
      <c r="BU34" s="73">
        <f>SUM(AN34,LabActivity!AB61)</f>
        <v>0</v>
      </c>
      <c r="BV34" s="73">
        <f t="shared" ref="BV34:CA34" si="152">SUM(AO34,BV$4)</f>
        <v>0</v>
      </c>
      <c r="BW34" s="73">
        <f t="shared" si="152"/>
        <v>0</v>
      </c>
      <c r="BX34" s="73">
        <f t="shared" si="152"/>
        <v>0</v>
      </c>
      <c r="BY34" s="73">
        <f t="shared" si="152"/>
        <v>0</v>
      </c>
      <c r="BZ34" s="73">
        <f t="shared" si="152"/>
        <v>0</v>
      </c>
      <c r="CA34" s="73">
        <f t="shared" si="152"/>
        <v>0</v>
      </c>
      <c r="CB34" s="174"/>
      <c r="CC34" s="73">
        <f t="shared" ref="CC34:CH34" si="153">IFERROR( BP34/BV34,0)</f>
        <v>0</v>
      </c>
      <c r="CD34" s="73">
        <f t="shared" si="153"/>
        <v>0</v>
      </c>
      <c r="CE34" s="73">
        <f t="shared" si="153"/>
        <v>0</v>
      </c>
      <c r="CF34" s="73">
        <f t="shared" si="153"/>
        <v>0</v>
      </c>
      <c r="CG34" s="73">
        <f t="shared" si="153"/>
        <v>0</v>
      </c>
      <c r="CH34" s="73">
        <f t="shared" si="153"/>
        <v>0</v>
      </c>
    </row>
    <row r="35" ht="14.25" customHeight="1" spans="1:86" x14ac:dyDescent="0.25">
      <c r="A35" s="68">
        <f>IF(ISBLANK(CT!A62),"",CT!A62)</f>
      </c>
      <c r="B35" s="73">
        <f>SectionA!V47</f>
      </c>
      <c r="C35" s="73">
        <f>SectionA!W47</f>
      </c>
      <c r="D35" s="73">
        <f>SectionA!X47</f>
      </c>
      <c r="E35" s="73">
        <f>SectionA!Y47</f>
      </c>
      <c r="F35" s="73">
        <f>SectionA!Z47</f>
      </c>
      <c r="G35" s="73">
        <f>SectionA!AA47</f>
      </c>
      <c r="H35" s="73">
        <f>SectionA!AJ47</f>
      </c>
      <c r="I35" s="73">
        <f>SectionA!AK47</f>
      </c>
      <c r="J35" s="73">
        <f>SectionA!AL47</f>
      </c>
      <c r="K35" s="73">
        <f>SectionA!AM47</f>
      </c>
      <c r="L35" s="73">
        <f>SectionA!AN47</f>
      </c>
      <c r="M35" s="73">
        <f>SectionA!AO47</f>
      </c>
      <c r="N35" s="174"/>
      <c r="O35" s="73">
        <f>SectionB!V47</f>
      </c>
      <c r="P35" s="73">
        <f>SectionB!W47</f>
      </c>
      <c r="Q35" s="73">
        <f>SectionB!X47</f>
      </c>
      <c r="R35" s="73">
        <f>SectionB!Y47</f>
      </c>
      <c r="S35" s="73">
        <f>SectionB!Z47</f>
      </c>
      <c r="T35" s="73">
        <f>SectionB!AA47</f>
      </c>
      <c r="U35" s="73">
        <f>SectionB!AJ47</f>
      </c>
      <c r="V35" s="73">
        <f>SectionB!AK47</f>
      </c>
      <c r="W35" s="73">
        <f>SectionB!AL47</f>
      </c>
      <c r="X35" s="73">
        <f>SectionB!AM47</f>
      </c>
      <c r="Y35" s="73">
        <f>SectionB!AN47</f>
      </c>
      <c r="Z35" s="73">
        <f>SectionB!AO47</f>
      </c>
      <c r="AA35" s="174"/>
      <c r="AB35" s="73">
        <f t="shared" ref="AB35:AG35" si="154">IF(AO35=0, 0,  AI35/AO35)</f>
        <v>0</v>
      </c>
      <c r="AC35" s="73">
        <f t="shared" si="154"/>
        <v>0</v>
      </c>
      <c r="AD35" s="73">
        <f t="shared" si="154"/>
        <v>0</v>
      </c>
      <c r="AE35" s="73">
        <f t="shared" si="154"/>
        <v>0</v>
      </c>
      <c r="AF35" s="73">
        <f t="shared" si="154"/>
        <v>0</v>
      </c>
      <c r="AG35" s="73">
        <f t="shared" si="154"/>
        <v>0</v>
      </c>
      <c r="AH35" s="174"/>
      <c r="AI35" s="73">
        <f t="shared" ref="AI35:AN35" si="155">SUM(B35,O35,AV35,BB35)</f>
        <v>0</v>
      </c>
      <c r="AJ35" s="73">
        <f t="shared" si="155"/>
        <v>0</v>
      </c>
      <c r="AK35" s="73">
        <f t="shared" si="155"/>
        <v>0</v>
      </c>
      <c r="AL35" s="73">
        <f t="shared" si="155"/>
        <v>0</v>
      </c>
      <c r="AM35" s="73">
        <f t="shared" si="155"/>
        <v>0</v>
      </c>
      <c r="AN35" s="73">
        <f t="shared" si="155"/>
        <v>0</v>
      </c>
      <c r="AO35" s="73">
        <f t="shared" ref="AO35:AT35" si="156">SUM(H35,U35,AV$4,BB$4)</f>
        <v>0</v>
      </c>
      <c r="AP35" s="73">
        <f t="shared" si="156"/>
        <v>0</v>
      </c>
      <c r="AQ35" s="73">
        <f t="shared" si="156"/>
        <v>0</v>
      </c>
      <c r="AR35" s="73">
        <f t="shared" si="156"/>
        <v>0</v>
      </c>
      <c r="AS35" s="73">
        <f t="shared" si="156"/>
        <v>0</v>
      </c>
      <c r="AT35" s="73">
        <f t="shared" si="156"/>
        <v>0</v>
      </c>
      <c r="AU35" s="174"/>
      <c r="AV35" s="73">
        <f>CT!T62</f>
      </c>
      <c r="AW35" s="73">
        <f>CT!U62</f>
      </c>
      <c r="AX35" s="73">
        <f>CT!V62</f>
      </c>
      <c r="AY35" s="73">
        <f>CT!W62</f>
      </c>
      <c r="AZ35" s="73">
        <f>CT!X62</f>
      </c>
      <c r="BA35" s="73">
        <f>CT!Y62</f>
      </c>
      <c r="BB35" s="73">
        <f>Attn_Assign!U62</f>
      </c>
      <c r="BC35" s="73">
        <f>Attn_Assign!V62</f>
      </c>
      <c r="BD35" s="73">
        <f>Attn_Assign!W62</f>
      </c>
      <c r="BE35" s="73">
        <f>Attn_Assign!X62</f>
      </c>
      <c r="BF35" s="73">
        <f>Attn_Assign!Y62</f>
      </c>
      <c r="BG35" s="73">
        <f>Attn_Assign!Z62</f>
      </c>
      <c r="BH35" s="4"/>
      <c r="BI35" s="73">
        <f>Attn_Assign!B62</f>
      </c>
      <c r="BJ35" s="73">
        <f t="shared" si="5"/>
        <v>0</v>
      </c>
      <c r="BK35" s="73" t="str">
        <f t="shared" si="6"/>
        <v>F</v>
      </c>
      <c r="BL35" s="4"/>
      <c r="BM35" s="4"/>
      <c r="BN35" s="4"/>
      <c r="BO35" s="174"/>
      <c r="BP35" s="73">
        <f>SUM(AI35,LabActivity!W62)</f>
        <v>0</v>
      </c>
      <c r="BQ35" s="73">
        <f>SUM(AJ35,LabActivity!X62)</f>
        <v>0</v>
      </c>
      <c r="BR35" s="73">
        <f>SUM(AK35,LabActivity!Y62)</f>
        <v>0</v>
      </c>
      <c r="BS35" s="73">
        <f>SUM(AL35,LabActivity!Z62)</f>
        <v>0</v>
      </c>
      <c r="BT35" s="73">
        <f>SUM(AM35,LabActivity!AA62)</f>
        <v>0</v>
      </c>
      <c r="BU35" s="73">
        <f>SUM(AN35,LabActivity!AB62)</f>
        <v>0</v>
      </c>
      <c r="BV35" s="73">
        <f t="shared" ref="BV35:CA35" si="157">SUM(AO35,BV$4)</f>
        <v>0</v>
      </c>
      <c r="BW35" s="73">
        <f t="shared" si="157"/>
        <v>0</v>
      </c>
      <c r="BX35" s="73">
        <f t="shared" si="157"/>
        <v>0</v>
      </c>
      <c r="BY35" s="73">
        <f t="shared" si="157"/>
        <v>0</v>
      </c>
      <c r="BZ35" s="73">
        <f t="shared" si="157"/>
        <v>0</v>
      </c>
      <c r="CA35" s="73">
        <f t="shared" si="157"/>
        <v>0</v>
      </c>
      <c r="CB35" s="174"/>
      <c r="CC35" s="73">
        <f t="shared" ref="CC35:CH35" si="158">IFERROR( BP35/BV35,0)</f>
        <v>0</v>
      </c>
      <c r="CD35" s="73">
        <f t="shared" si="158"/>
        <v>0</v>
      </c>
      <c r="CE35" s="73">
        <f t="shared" si="158"/>
        <v>0</v>
      </c>
      <c r="CF35" s="73">
        <f t="shared" si="158"/>
        <v>0</v>
      </c>
      <c r="CG35" s="73">
        <f t="shared" si="158"/>
        <v>0</v>
      </c>
      <c r="CH35" s="73">
        <f t="shared" si="158"/>
        <v>0</v>
      </c>
    </row>
    <row r="36" ht="14.25" customHeight="1" spans="1:86" x14ac:dyDescent="0.25">
      <c r="A36" s="68">
        <f>IF(ISBLANK(CT!A63),"",CT!A63)</f>
      </c>
      <c r="B36" s="73">
        <f>SectionA!V48</f>
      </c>
      <c r="C36" s="73">
        <f>SectionA!W48</f>
      </c>
      <c r="D36" s="73">
        <f>SectionA!X48</f>
      </c>
      <c r="E36" s="73">
        <f>SectionA!Y48</f>
      </c>
      <c r="F36" s="73">
        <f>SectionA!Z48</f>
      </c>
      <c r="G36" s="73">
        <f>SectionA!AA48</f>
      </c>
      <c r="H36" s="73">
        <f>SectionA!AJ48</f>
      </c>
      <c r="I36" s="73">
        <f>SectionA!AK48</f>
      </c>
      <c r="J36" s="73">
        <f>SectionA!AL48</f>
      </c>
      <c r="K36" s="73">
        <f>SectionA!AM48</f>
      </c>
      <c r="L36" s="73">
        <f>SectionA!AN48</f>
      </c>
      <c r="M36" s="73">
        <f>SectionA!AO48</f>
      </c>
      <c r="N36" s="174"/>
      <c r="O36" s="73">
        <f>SectionB!V48</f>
      </c>
      <c r="P36" s="73">
        <f>SectionB!W48</f>
      </c>
      <c r="Q36" s="73">
        <f>SectionB!X48</f>
      </c>
      <c r="R36" s="73">
        <f>SectionB!Y48</f>
      </c>
      <c r="S36" s="73">
        <f>SectionB!Z48</f>
      </c>
      <c r="T36" s="73">
        <f>SectionB!AA48</f>
      </c>
      <c r="U36" s="73">
        <f>SectionB!AJ48</f>
      </c>
      <c r="V36" s="73">
        <f>SectionB!AK48</f>
      </c>
      <c r="W36" s="73">
        <f>SectionB!AL48</f>
      </c>
      <c r="X36" s="73">
        <f>SectionB!AM48</f>
      </c>
      <c r="Y36" s="73">
        <f>SectionB!AN48</f>
      </c>
      <c r="Z36" s="73">
        <f>SectionB!AO48</f>
      </c>
      <c r="AA36" s="174"/>
      <c r="AB36" s="73">
        <f t="shared" ref="AB36:AG36" si="159">IF(AO36=0, 0,  AI36/AO36)</f>
        <v>0</v>
      </c>
      <c r="AC36" s="73">
        <f t="shared" si="159"/>
        <v>0</v>
      </c>
      <c r="AD36" s="73">
        <f t="shared" si="159"/>
        <v>0</v>
      </c>
      <c r="AE36" s="73">
        <f t="shared" si="159"/>
        <v>0</v>
      </c>
      <c r="AF36" s="73">
        <f t="shared" si="159"/>
        <v>0</v>
      </c>
      <c r="AG36" s="73">
        <f t="shared" si="159"/>
        <v>0</v>
      </c>
      <c r="AH36" s="174"/>
      <c r="AI36" s="73">
        <f t="shared" ref="AI36:AN36" si="160">SUM(B36,O36,AV36,BB36)</f>
        <v>0</v>
      </c>
      <c r="AJ36" s="73">
        <f t="shared" si="160"/>
        <v>0</v>
      </c>
      <c r="AK36" s="73">
        <f t="shared" si="160"/>
        <v>0</v>
      </c>
      <c r="AL36" s="73">
        <f t="shared" si="160"/>
        <v>0</v>
      </c>
      <c r="AM36" s="73">
        <f t="shared" si="160"/>
        <v>0</v>
      </c>
      <c r="AN36" s="73">
        <f t="shared" si="160"/>
        <v>0</v>
      </c>
      <c r="AO36" s="73">
        <f t="shared" ref="AO36:AT36" si="161">SUM(H36,U36,AV$4,BB$4)</f>
        <v>0</v>
      </c>
      <c r="AP36" s="73">
        <f t="shared" si="161"/>
        <v>0</v>
      </c>
      <c r="AQ36" s="73">
        <f t="shared" si="161"/>
        <v>0</v>
      </c>
      <c r="AR36" s="73">
        <f t="shared" si="161"/>
        <v>0</v>
      </c>
      <c r="AS36" s="73">
        <f t="shared" si="161"/>
        <v>0</v>
      </c>
      <c r="AT36" s="73">
        <f t="shared" si="161"/>
        <v>0</v>
      </c>
      <c r="AU36" s="174"/>
      <c r="AV36" s="73">
        <f>CT!T63</f>
      </c>
      <c r="AW36" s="73">
        <f>CT!U63</f>
      </c>
      <c r="AX36" s="73">
        <f>CT!V63</f>
      </c>
      <c r="AY36" s="73">
        <f>CT!W63</f>
      </c>
      <c r="AZ36" s="73">
        <f>CT!X63</f>
      </c>
      <c r="BA36" s="73">
        <f>CT!Y63</f>
      </c>
      <c r="BB36" s="73">
        <f>Attn_Assign!U63</f>
      </c>
      <c r="BC36" s="73">
        <f>Attn_Assign!V63</f>
      </c>
      <c r="BD36" s="73">
        <f>Attn_Assign!W63</f>
      </c>
      <c r="BE36" s="73">
        <f>Attn_Assign!X63</f>
      </c>
      <c r="BF36" s="73">
        <f>Attn_Assign!Y63</f>
      </c>
      <c r="BG36" s="73">
        <f>Attn_Assign!Z63</f>
      </c>
      <c r="BH36" s="4"/>
      <c r="BI36" s="73">
        <f>Attn_Assign!B63</f>
      </c>
      <c r="BJ36" s="73">
        <f t="shared" si="5"/>
        <v>0</v>
      </c>
      <c r="BK36" s="73" t="str">
        <f t="shared" si="6"/>
        <v>F</v>
      </c>
      <c r="BL36" s="4"/>
      <c r="BM36" s="4"/>
      <c r="BN36" s="4"/>
      <c r="BO36" s="174"/>
      <c r="BP36" s="73">
        <f>SUM(AI36,LabActivity!W63)</f>
        <v>0</v>
      </c>
      <c r="BQ36" s="73">
        <f>SUM(AJ36,LabActivity!X63)</f>
        <v>0</v>
      </c>
      <c r="BR36" s="73">
        <f>SUM(AK36,LabActivity!Y63)</f>
        <v>0</v>
      </c>
      <c r="BS36" s="73">
        <f>SUM(AL36,LabActivity!Z63)</f>
        <v>0</v>
      </c>
      <c r="BT36" s="73">
        <f>SUM(AM36,LabActivity!AA63)</f>
        <v>0</v>
      </c>
      <c r="BU36" s="73">
        <f>SUM(AN36,LabActivity!AB63)</f>
        <v>0</v>
      </c>
      <c r="BV36" s="73">
        <f t="shared" ref="BV36:CA36" si="162">SUM(AO36,BV$4)</f>
        <v>0</v>
      </c>
      <c r="BW36" s="73">
        <f t="shared" si="162"/>
        <v>0</v>
      </c>
      <c r="BX36" s="73">
        <f t="shared" si="162"/>
        <v>0</v>
      </c>
      <c r="BY36" s="73">
        <f t="shared" si="162"/>
        <v>0</v>
      </c>
      <c r="BZ36" s="73">
        <f t="shared" si="162"/>
        <v>0</v>
      </c>
      <c r="CA36" s="73">
        <f t="shared" si="162"/>
        <v>0</v>
      </c>
      <c r="CB36" s="174"/>
      <c r="CC36" s="73">
        <f t="shared" ref="CC36:CH36" si="163">IFERROR( BP36/BV36,0)</f>
        <v>0</v>
      </c>
      <c r="CD36" s="73">
        <f t="shared" si="163"/>
        <v>0</v>
      </c>
      <c r="CE36" s="73">
        <f t="shared" si="163"/>
        <v>0</v>
      </c>
      <c r="CF36" s="73">
        <f t="shared" si="163"/>
        <v>0</v>
      </c>
      <c r="CG36" s="73">
        <f t="shared" si="163"/>
        <v>0</v>
      </c>
      <c r="CH36" s="73">
        <f t="shared" si="163"/>
        <v>0</v>
      </c>
    </row>
    <row r="37" ht="14.25" customHeight="1" spans="1:86" x14ac:dyDescent="0.25">
      <c r="A37" s="68">
        <f>IF(ISBLANK(CT!A64),"",CT!A64)</f>
      </c>
      <c r="B37" s="73">
        <f>SectionA!V49</f>
      </c>
      <c r="C37" s="73">
        <f>SectionA!W49</f>
      </c>
      <c r="D37" s="73">
        <f>SectionA!X49</f>
      </c>
      <c r="E37" s="73">
        <f>SectionA!Y49</f>
      </c>
      <c r="F37" s="73">
        <f>SectionA!Z49</f>
      </c>
      <c r="G37" s="73">
        <f>SectionA!AA49</f>
      </c>
      <c r="H37" s="73">
        <f>SectionA!AJ49</f>
      </c>
      <c r="I37" s="73">
        <f>SectionA!AK49</f>
      </c>
      <c r="J37" s="73">
        <f>SectionA!AL49</f>
      </c>
      <c r="K37" s="73">
        <f>SectionA!AM49</f>
      </c>
      <c r="L37" s="73">
        <f>SectionA!AN49</f>
      </c>
      <c r="M37" s="73">
        <f>SectionA!AO49</f>
      </c>
      <c r="N37" s="174"/>
      <c r="O37" s="73">
        <f>SectionB!V49</f>
      </c>
      <c r="P37" s="73">
        <f>SectionB!W49</f>
      </c>
      <c r="Q37" s="73">
        <f>SectionB!X49</f>
      </c>
      <c r="R37" s="73">
        <f>SectionB!Y49</f>
      </c>
      <c r="S37" s="73">
        <f>SectionB!Z49</f>
      </c>
      <c r="T37" s="73">
        <f>SectionB!AA49</f>
      </c>
      <c r="U37" s="73">
        <f>SectionB!AJ49</f>
      </c>
      <c r="V37" s="73">
        <f>SectionB!AK49</f>
      </c>
      <c r="W37" s="73">
        <f>SectionB!AL49</f>
      </c>
      <c r="X37" s="73">
        <f>SectionB!AM49</f>
      </c>
      <c r="Y37" s="73">
        <f>SectionB!AN49</f>
      </c>
      <c r="Z37" s="73">
        <f>SectionB!AO49</f>
      </c>
      <c r="AA37" s="174"/>
      <c r="AB37" s="73">
        <f t="shared" ref="AB37:AG37" si="164">IF(AO37=0, 0,  AI37/AO37)</f>
        <v>0</v>
      </c>
      <c r="AC37" s="73">
        <f t="shared" si="164"/>
        <v>0</v>
      </c>
      <c r="AD37" s="73">
        <f t="shared" si="164"/>
        <v>0</v>
      </c>
      <c r="AE37" s="73">
        <f t="shared" si="164"/>
        <v>0</v>
      </c>
      <c r="AF37" s="73">
        <f t="shared" si="164"/>
        <v>0</v>
      </c>
      <c r="AG37" s="73">
        <f t="shared" si="164"/>
        <v>0</v>
      </c>
      <c r="AH37" s="174"/>
      <c r="AI37" s="73">
        <f t="shared" ref="AI37:AN37" si="165">SUM(B37,O37,AV37,BB37)</f>
        <v>0</v>
      </c>
      <c r="AJ37" s="73">
        <f t="shared" si="165"/>
        <v>0</v>
      </c>
      <c r="AK37" s="73">
        <f t="shared" si="165"/>
        <v>0</v>
      </c>
      <c r="AL37" s="73">
        <f t="shared" si="165"/>
        <v>0</v>
      </c>
      <c r="AM37" s="73">
        <f t="shared" si="165"/>
        <v>0</v>
      </c>
      <c r="AN37" s="73">
        <f t="shared" si="165"/>
        <v>0</v>
      </c>
      <c r="AO37" s="73">
        <f t="shared" ref="AO37:AT37" si="166">SUM(H37,U37,AV$4,BB$4)</f>
        <v>0</v>
      </c>
      <c r="AP37" s="73">
        <f t="shared" si="166"/>
        <v>0</v>
      </c>
      <c r="AQ37" s="73">
        <f t="shared" si="166"/>
        <v>0</v>
      </c>
      <c r="AR37" s="73">
        <f t="shared" si="166"/>
        <v>0</v>
      </c>
      <c r="AS37" s="73">
        <f t="shared" si="166"/>
        <v>0</v>
      </c>
      <c r="AT37" s="73">
        <f t="shared" si="166"/>
        <v>0</v>
      </c>
      <c r="AU37" s="174"/>
      <c r="AV37" s="73">
        <f>CT!T64</f>
      </c>
      <c r="AW37" s="73">
        <f>CT!U64</f>
      </c>
      <c r="AX37" s="73">
        <f>CT!V64</f>
      </c>
      <c r="AY37" s="73">
        <f>CT!W64</f>
      </c>
      <c r="AZ37" s="73">
        <f>CT!X64</f>
      </c>
      <c r="BA37" s="73">
        <f>CT!Y64</f>
      </c>
      <c r="BB37" s="73">
        <f>Attn_Assign!U64</f>
      </c>
      <c r="BC37" s="73">
        <f>Attn_Assign!V64</f>
      </c>
      <c r="BD37" s="73">
        <f>Attn_Assign!W64</f>
      </c>
      <c r="BE37" s="73">
        <f>Attn_Assign!X64</f>
      </c>
      <c r="BF37" s="73">
        <f>Attn_Assign!Y64</f>
      </c>
      <c r="BG37" s="73">
        <f>Attn_Assign!Z64</f>
      </c>
      <c r="BH37" s="4"/>
      <c r="BI37" s="73">
        <f>Attn_Assign!B64</f>
      </c>
      <c r="BJ37" s="73">
        <f t="shared" si="5"/>
        <v>0</v>
      </c>
      <c r="BK37" s="73" t="str">
        <f t="shared" si="6"/>
        <v>F</v>
      </c>
      <c r="BL37" s="4"/>
      <c r="BM37" s="4"/>
      <c r="BN37" s="4"/>
      <c r="BO37" s="174"/>
      <c r="BP37" s="73">
        <f>SUM(AI37,LabActivity!W64)</f>
        <v>0</v>
      </c>
      <c r="BQ37" s="73">
        <f>SUM(AJ37,LabActivity!X64)</f>
        <v>0</v>
      </c>
      <c r="BR37" s="73">
        <f>SUM(AK37,LabActivity!Y64)</f>
        <v>0</v>
      </c>
      <c r="BS37" s="73">
        <f>SUM(AL37,LabActivity!Z64)</f>
        <v>0</v>
      </c>
      <c r="BT37" s="73">
        <f>SUM(AM37,LabActivity!AA64)</f>
        <v>0</v>
      </c>
      <c r="BU37" s="73">
        <f>SUM(AN37,LabActivity!AB64)</f>
        <v>0</v>
      </c>
      <c r="BV37" s="73">
        <f t="shared" ref="BV37:CA37" si="167">SUM(AO37,BV$4)</f>
        <v>0</v>
      </c>
      <c r="BW37" s="73">
        <f t="shared" si="167"/>
        <v>0</v>
      </c>
      <c r="BX37" s="73">
        <f t="shared" si="167"/>
        <v>0</v>
      </c>
      <c r="BY37" s="73">
        <f t="shared" si="167"/>
        <v>0</v>
      </c>
      <c r="BZ37" s="73">
        <f t="shared" si="167"/>
        <v>0</v>
      </c>
      <c r="CA37" s="73">
        <f t="shared" si="167"/>
        <v>0</v>
      </c>
      <c r="CB37" s="174"/>
      <c r="CC37" s="73">
        <f t="shared" ref="CC37:CH37" si="168">IFERROR( BP37/BV37,0)</f>
        <v>0</v>
      </c>
      <c r="CD37" s="73">
        <f t="shared" si="168"/>
        <v>0</v>
      </c>
      <c r="CE37" s="73">
        <f t="shared" si="168"/>
        <v>0</v>
      </c>
      <c r="CF37" s="73">
        <f t="shared" si="168"/>
        <v>0</v>
      </c>
      <c r="CG37" s="73">
        <f t="shared" si="168"/>
        <v>0</v>
      </c>
      <c r="CH37" s="73">
        <f t="shared" si="168"/>
        <v>0</v>
      </c>
    </row>
    <row r="38" ht="14.25" customHeight="1" spans="1:86" x14ac:dyDescent="0.25">
      <c r="A38" s="68">
        <f>IF(ISBLANK(CT!A65),"",CT!A65)</f>
      </c>
      <c r="B38" s="73">
        <f>SectionA!V50</f>
      </c>
      <c r="C38" s="73">
        <f>SectionA!W50</f>
      </c>
      <c r="D38" s="73">
        <f>SectionA!X50</f>
      </c>
      <c r="E38" s="73">
        <f>SectionA!Y50</f>
      </c>
      <c r="F38" s="73">
        <f>SectionA!Z50</f>
      </c>
      <c r="G38" s="73">
        <f>SectionA!AA50</f>
      </c>
      <c r="H38" s="73">
        <f>SectionA!AJ50</f>
      </c>
      <c r="I38" s="73">
        <f>SectionA!AK50</f>
      </c>
      <c r="J38" s="73">
        <f>SectionA!AL50</f>
      </c>
      <c r="K38" s="73">
        <f>SectionA!AM50</f>
      </c>
      <c r="L38" s="73">
        <f>SectionA!AN50</f>
      </c>
      <c r="M38" s="73">
        <f>SectionA!AO50</f>
      </c>
      <c r="N38" s="174"/>
      <c r="O38" s="73">
        <f>SectionB!V50</f>
      </c>
      <c r="P38" s="73">
        <f>SectionB!W50</f>
      </c>
      <c r="Q38" s="73">
        <f>SectionB!X50</f>
      </c>
      <c r="R38" s="73">
        <f>SectionB!Y50</f>
      </c>
      <c r="S38" s="73">
        <f>SectionB!Z50</f>
      </c>
      <c r="T38" s="73">
        <f>SectionB!AA50</f>
      </c>
      <c r="U38" s="73">
        <f>SectionB!AJ50</f>
      </c>
      <c r="V38" s="73">
        <f>SectionB!AK50</f>
      </c>
      <c r="W38" s="73">
        <f>SectionB!AL50</f>
      </c>
      <c r="X38" s="73">
        <f>SectionB!AM50</f>
      </c>
      <c r="Y38" s="73">
        <f>SectionB!AN50</f>
      </c>
      <c r="Z38" s="73">
        <f>SectionB!AO50</f>
      </c>
      <c r="AA38" s="174"/>
      <c r="AB38" s="73">
        <f t="shared" ref="AB38:AG38" si="169">IF(AO38=0, 0,  AI38/AO38)</f>
        <v>0</v>
      </c>
      <c r="AC38" s="73">
        <f t="shared" si="169"/>
        <v>0</v>
      </c>
      <c r="AD38" s="73">
        <f t="shared" si="169"/>
        <v>0</v>
      </c>
      <c r="AE38" s="73">
        <f t="shared" si="169"/>
        <v>0</v>
      </c>
      <c r="AF38" s="73">
        <f t="shared" si="169"/>
        <v>0</v>
      </c>
      <c r="AG38" s="73">
        <f t="shared" si="169"/>
        <v>0</v>
      </c>
      <c r="AH38" s="174"/>
      <c r="AI38" s="73">
        <f t="shared" ref="AI38:AN38" si="170">SUM(B38,O38,AV38,BB38)</f>
        <v>0</v>
      </c>
      <c r="AJ38" s="73">
        <f t="shared" si="170"/>
        <v>0</v>
      </c>
      <c r="AK38" s="73">
        <f t="shared" si="170"/>
        <v>0</v>
      </c>
      <c r="AL38" s="73">
        <f t="shared" si="170"/>
        <v>0</v>
      </c>
      <c r="AM38" s="73">
        <f t="shared" si="170"/>
        <v>0</v>
      </c>
      <c r="AN38" s="73">
        <f t="shared" si="170"/>
        <v>0</v>
      </c>
      <c r="AO38" s="73">
        <f t="shared" ref="AO38:AT38" si="171">SUM(H38,U38,AV$4,BB$4)</f>
        <v>0</v>
      </c>
      <c r="AP38" s="73">
        <f t="shared" si="171"/>
        <v>0</v>
      </c>
      <c r="AQ38" s="73">
        <f t="shared" si="171"/>
        <v>0</v>
      </c>
      <c r="AR38" s="73">
        <f t="shared" si="171"/>
        <v>0</v>
      </c>
      <c r="AS38" s="73">
        <f t="shared" si="171"/>
        <v>0</v>
      </c>
      <c r="AT38" s="73">
        <f t="shared" si="171"/>
        <v>0</v>
      </c>
      <c r="AU38" s="174"/>
      <c r="AV38" s="73">
        <f>CT!T65</f>
      </c>
      <c r="AW38" s="73">
        <f>CT!U65</f>
      </c>
      <c r="AX38" s="73">
        <f>CT!V65</f>
      </c>
      <c r="AY38" s="73">
        <f>CT!W65</f>
      </c>
      <c r="AZ38" s="73">
        <f>CT!X65</f>
      </c>
      <c r="BA38" s="73">
        <f>CT!Y65</f>
      </c>
      <c r="BB38" s="73">
        <f>Attn_Assign!U65</f>
      </c>
      <c r="BC38" s="73">
        <f>Attn_Assign!V65</f>
      </c>
      <c r="BD38" s="73">
        <f>Attn_Assign!W65</f>
      </c>
      <c r="BE38" s="73">
        <f>Attn_Assign!X65</f>
      </c>
      <c r="BF38" s="73">
        <f>Attn_Assign!Y65</f>
      </c>
      <c r="BG38" s="73">
        <f>Attn_Assign!Z65</f>
      </c>
      <c r="BH38" s="4"/>
      <c r="BI38" s="73">
        <f>Attn_Assign!B65</f>
      </c>
      <c r="BJ38" s="73">
        <f t="shared" si="5"/>
        <v>0</v>
      </c>
      <c r="BK38" s="73" t="str">
        <f t="shared" si="6"/>
        <v>F</v>
      </c>
      <c r="BL38" s="4"/>
      <c r="BM38" s="4"/>
      <c r="BN38" s="4"/>
      <c r="BO38" s="174"/>
      <c r="BP38" s="73">
        <f>SUM(AI38,LabActivity!W65)</f>
        <v>0</v>
      </c>
      <c r="BQ38" s="73">
        <f>SUM(AJ38,LabActivity!X65)</f>
        <v>0</v>
      </c>
      <c r="BR38" s="73">
        <f>SUM(AK38,LabActivity!Y65)</f>
        <v>0</v>
      </c>
      <c r="BS38" s="73">
        <f>SUM(AL38,LabActivity!Z65)</f>
        <v>0</v>
      </c>
      <c r="BT38" s="73">
        <f>SUM(AM38,LabActivity!AA65)</f>
        <v>0</v>
      </c>
      <c r="BU38" s="73">
        <f>SUM(AN38,LabActivity!AB65)</f>
        <v>0</v>
      </c>
      <c r="BV38" s="73">
        <f t="shared" ref="BV38:CA38" si="172">SUM(AO38,BV$4)</f>
        <v>0</v>
      </c>
      <c r="BW38" s="73">
        <f t="shared" si="172"/>
        <v>0</v>
      </c>
      <c r="BX38" s="73">
        <f t="shared" si="172"/>
        <v>0</v>
      </c>
      <c r="BY38" s="73">
        <f t="shared" si="172"/>
        <v>0</v>
      </c>
      <c r="BZ38" s="73">
        <f t="shared" si="172"/>
        <v>0</v>
      </c>
      <c r="CA38" s="73">
        <f t="shared" si="172"/>
        <v>0</v>
      </c>
      <c r="CB38" s="174"/>
      <c r="CC38" s="73">
        <f t="shared" ref="CC38:CH38" si="173">IFERROR( BP38/BV38,0)</f>
        <v>0</v>
      </c>
      <c r="CD38" s="73">
        <f t="shared" si="173"/>
        <v>0</v>
      </c>
      <c r="CE38" s="73">
        <f t="shared" si="173"/>
        <v>0</v>
      </c>
      <c r="CF38" s="73">
        <f t="shared" si="173"/>
        <v>0</v>
      </c>
      <c r="CG38" s="73">
        <f t="shared" si="173"/>
        <v>0</v>
      </c>
      <c r="CH38" s="73">
        <f t="shared" si="173"/>
        <v>0</v>
      </c>
    </row>
    <row r="39" ht="14.25" customHeight="1" spans="1:86" x14ac:dyDescent="0.25">
      <c r="A39" s="68">
        <f>IF(ISBLANK(CT!A66),"",CT!A66)</f>
      </c>
      <c r="B39" s="73">
        <f>SectionA!V51</f>
      </c>
      <c r="C39" s="73">
        <f>SectionA!W51</f>
      </c>
      <c r="D39" s="73">
        <f>SectionA!X51</f>
      </c>
      <c r="E39" s="73">
        <f>SectionA!Y51</f>
      </c>
      <c r="F39" s="73">
        <f>SectionA!Z51</f>
      </c>
      <c r="G39" s="73">
        <f>SectionA!AA51</f>
      </c>
      <c r="H39" s="73">
        <f>SectionA!AJ51</f>
      </c>
      <c r="I39" s="73">
        <f>SectionA!AK51</f>
      </c>
      <c r="J39" s="73">
        <f>SectionA!AL51</f>
      </c>
      <c r="K39" s="73">
        <f>SectionA!AM51</f>
      </c>
      <c r="L39" s="73">
        <f>SectionA!AN51</f>
      </c>
      <c r="M39" s="73">
        <f>SectionA!AO51</f>
      </c>
      <c r="N39" s="174"/>
      <c r="O39" s="73">
        <f>SectionB!V51</f>
      </c>
      <c r="P39" s="73">
        <f>SectionB!W51</f>
      </c>
      <c r="Q39" s="73">
        <f>SectionB!X51</f>
      </c>
      <c r="R39" s="73">
        <f>SectionB!Y51</f>
      </c>
      <c r="S39" s="73">
        <f>SectionB!Z51</f>
      </c>
      <c r="T39" s="73">
        <f>SectionB!AA51</f>
      </c>
      <c r="U39" s="73">
        <f>SectionB!AJ51</f>
      </c>
      <c r="V39" s="73">
        <f>SectionB!AK51</f>
      </c>
      <c r="W39" s="73">
        <f>SectionB!AL51</f>
      </c>
      <c r="X39" s="73">
        <f>SectionB!AM51</f>
      </c>
      <c r="Y39" s="73">
        <f>SectionB!AN51</f>
      </c>
      <c r="Z39" s="73">
        <f>SectionB!AO51</f>
      </c>
      <c r="AA39" s="174"/>
      <c r="AB39" s="73">
        <f t="shared" ref="AB39:AG39" si="174">IF(AO39=0, 0,  AI39/AO39)</f>
        <v>0</v>
      </c>
      <c r="AC39" s="73">
        <f t="shared" si="174"/>
        <v>0</v>
      </c>
      <c r="AD39" s="73">
        <f t="shared" si="174"/>
        <v>0</v>
      </c>
      <c r="AE39" s="73">
        <f t="shared" si="174"/>
        <v>0</v>
      </c>
      <c r="AF39" s="73">
        <f t="shared" si="174"/>
        <v>0</v>
      </c>
      <c r="AG39" s="73">
        <f t="shared" si="174"/>
        <v>0</v>
      </c>
      <c r="AH39" s="174"/>
      <c r="AI39" s="73">
        <f t="shared" ref="AI39:AN39" si="175">SUM(B39,O39,AV39,BB39)</f>
        <v>0</v>
      </c>
      <c r="AJ39" s="73">
        <f t="shared" si="175"/>
        <v>0</v>
      </c>
      <c r="AK39" s="73">
        <f t="shared" si="175"/>
        <v>0</v>
      </c>
      <c r="AL39" s="73">
        <f t="shared" si="175"/>
        <v>0</v>
      </c>
      <c r="AM39" s="73">
        <f t="shared" si="175"/>
        <v>0</v>
      </c>
      <c r="AN39" s="73">
        <f t="shared" si="175"/>
        <v>0</v>
      </c>
      <c r="AO39" s="73">
        <f t="shared" ref="AO39:AT39" si="176">SUM(H39,U39,AV$4,BB$4)</f>
        <v>0</v>
      </c>
      <c r="AP39" s="73">
        <f t="shared" si="176"/>
        <v>0</v>
      </c>
      <c r="AQ39" s="73">
        <f t="shared" si="176"/>
        <v>0</v>
      </c>
      <c r="AR39" s="73">
        <f t="shared" si="176"/>
        <v>0</v>
      </c>
      <c r="AS39" s="73">
        <f t="shared" si="176"/>
        <v>0</v>
      </c>
      <c r="AT39" s="73">
        <f t="shared" si="176"/>
        <v>0</v>
      </c>
      <c r="AU39" s="174"/>
      <c r="AV39" s="73">
        <f>CT!T66</f>
      </c>
      <c r="AW39" s="73">
        <f>CT!U66</f>
      </c>
      <c r="AX39" s="73">
        <f>CT!V66</f>
      </c>
      <c r="AY39" s="73">
        <f>CT!W66</f>
      </c>
      <c r="AZ39" s="73">
        <f>CT!X66</f>
      </c>
      <c r="BA39" s="73">
        <f>CT!Y66</f>
      </c>
      <c r="BB39" s="73">
        <f>Attn_Assign!U66</f>
      </c>
      <c r="BC39" s="73">
        <f>Attn_Assign!V66</f>
      </c>
      <c r="BD39" s="73">
        <f>Attn_Assign!W66</f>
      </c>
      <c r="BE39" s="73">
        <f>Attn_Assign!X66</f>
      </c>
      <c r="BF39" s="73">
        <f>Attn_Assign!Y66</f>
      </c>
      <c r="BG39" s="73">
        <f>Attn_Assign!Z66</f>
      </c>
      <c r="BH39" s="4"/>
      <c r="BI39" s="73">
        <f>Attn_Assign!B66</f>
      </c>
      <c r="BJ39" s="73">
        <f t="shared" si="5"/>
        <v>0</v>
      </c>
      <c r="BK39" s="73" t="str">
        <f t="shared" si="6"/>
        <v>F</v>
      </c>
      <c r="BL39" s="4"/>
      <c r="BM39" s="4"/>
      <c r="BN39" s="4"/>
      <c r="BO39" s="174"/>
      <c r="BP39" s="73">
        <f>SUM(AI39,LabActivity!W66)</f>
        <v>0</v>
      </c>
      <c r="BQ39" s="73">
        <f>SUM(AJ39,LabActivity!X66)</f>
        <v>0</v>
      </c>
      <c r="BR39" s="73">
        <f>SUM(AK39,LabActivity!Y66)</f>
        <v>0</v>
      </c>
      <c r="BS39" s="73">
        <f>SUM(AL39,LabActivity!Z66)</f>
        <v>0</v>
      </c>
      <c r="BT39" s="73">
        <f>SUM(AM39,LabActivity!AA66)</f>
        <v>0</v>
      </c>
      <c r="BU39" s="73">
        <f>SUM(AN39,LabActivity!AB66)</f>
        <v>0</v>
      </c>
      <c r="BV39" s="73">
        <f t="shared" ref="BV39:CA39" si="177">SUM(AO39,BV$4)</f>
        <v>0</v>
      </c>
      <c r="BW39" s="73">
        <f t="shared" si="177"/>
        <v>0</v>
      </c>
      <c r="BX39" s="73">
        <f t="shared" si="177"/>
        <v>0</v>
      </c>
      <c r="BY39" s="73">
        <f t="shared" si="177"/>
        <v>0</v>
      </c>
      <c r="BZ39" s="73">
        <f t="shared" si="177"/>
        <v>0</v>
      </c>
      <c r="CA39" s="73">
        <f t="shared" si="177"/>
        <v>0</v>
      </c>
      <c r="CB39" s="174"/>
      <c r="CC39" s="73">
        <f t="shared" ref="CC39:CH39" si="178">IFERROR( BP39/BV39,0)</f>
        <v>0</v>
      </c>
      <c r="CD39" s="73">
        <f t="shared" si="178"/>
        <v>0</v>
      </c>
      <c r="CE39" s="73">
        <f t="shared" si="178"/>
        <v>0</v>
      </c>
      <c r="CF39" s="73">
        <f t="shared" si="178"/>
        <v>0</v>
      </c>
      <c r="CG39" s="73">
        <f t="shared" si="178"/>
        <v>0</v>
      </c>
      <c r="CH39" s="73">
        <f t="shared" si="178"/>
        <v>0</v>
      </c>
    </row>
    <row r="40" ht="14.25" customHeight="1" spans="1:86" x14ac:dyDescent="0.25">
      <c r="A40" s="68">
        <f>IF(ISBLANK(CT!A67),"",CT!A67)</f>
      </c>
      <c r="B40" s="73">
        <f>SectionA!V52</f>
      </c>
      <c r="C40" s="73">
        <f>SectionA!W52</f>
      </c>
      <c r="D40" s="73">
        <f>SectionA!X52</f>
      </c>
      <c r="E40" s="73">
        <f>SectionA!Y52</f>
      </c>
      <c r="F40" s="73">
        <f>SectionA!Z52</f>
      </c>
      <c r="G40" s="73">
        <f>SectionA!AA52</f>
      </c>
      <c r="H40" s="73">
        <f>SectionA!AJ52</f>
      </c>
      <c r="I40" s="73">
        <f>SectionA!AK52</f>
      </c>
      <c r="J40" s="73">
        <f>SectionA!AL52</f>
      </c>
      <c r="K40" s="73">
        <f>SectionA!AM52</f>
      </c>
      <c r="L40" s="73">
        <f>SectionA!AN52</f>
      </c>
      <c r="M40" s="73">
        <f>SectionA!AO52</f>
      </c>
      <c r="N40" s="174"/>
      <c r="O40" s="73">
        <f>SectionB!V52</f>
      </c>
      <c r="P40" s="73">
        <f>SectionB!W52</f>
      </c>
      <c r="Q40" s="73">
        <f>SectionB!X52</f>
      </c>
      <c r="R40" s="73">
        <f>SectionB!Y52</f>
      </c>
      <c r="S40" s="73">
        <f>SectionB!Z52</f>
      </c>
      <c r="T40" s="73">
        <f>SectionB!AA52</f>
      </c>
      <c r="U40" s="73">
        <f>SectionB!AJ52</f>
      </c>
      <c r="V40" s="73">
        <f>SectionB!AK52</f>
      </c>
      <c r="W40" s="73">
        <f>SectionB!AL52</f>
      </c>
      <c r="X40" s="73">
        <f>SectionB!AM52</f>
      </c>
      <c r="Y40" s="73">
        <f>SectionB!AN52</f>
      </c>
      <c r="Z40" s="73">
        <f>SectionB!AO52</f>
      </c>
      <c r="AA40" s="174"/>
      <c r="AB40" s="73">
        <f t="shared" ref="AB40:AG40" si="179">IF(AO40=0, 0,  AI40/AO40)</f>
        <v>0</v>
      </c>
      <c r="AC40" s="73">
        <f t="shared" si="179"/>
        <v>0</v>
      </c>
      <c r="AD40" s="73">
        <f t="shared" si="179"/>
        <v>0</v>
      </c>
      <c r="AE40" s="73">
        <f t="shared" si="179"/>
        <v>0</v>
      </c>
      <c r="AF40" s="73">
        <f t="shared" si="179"/>
        <v>0</v>
      </c>
      <c r="AG40" s="73">
        <f t="shared" si="179"/>
        <v>0</v>
      </c>
      <c r="AH40" s="174"/>
      <c r="AI40" s="73">
        <f t="shared" ref="AI40:AN40" si="180">SUM(B40,O40,AV40,BB40)</f>
        <v>0</v>
      </c>
      <c r="AJ40" s="73">
        <f t="shared" si="180"/>
        <v>0</v>
      </c>
      <c r="AK40" s="73">
        <f t="shared" si="180"/>
        <v>0</v>
      </c>
      <c r="AL40" s="73">
        <f t="shared" si="180"/>
        <v>0</v>
      </c>
      <c r="AM40" s="73">
        <f t="shared" si="180"/>
        <v>0</v>
      </c>
      <c r="AN40" s="73">
        <f t="shared" si="180"/>
        <v>0</v>
      </c>
      <c r="AO40" s="73">
        <f t="shared" ref="AO40:AT40" si="181">SUM(H40,U40,AV$4,BB$4)</f>
        <v>0</v>
      </c>
      <c r="AP40" s="73">
        <f t="shared" si="181"/>
        <v>0</v>
      </c>
      <c r="AQ40" s="73">
        <f t="shared" si="181"/>
        <v>0</v>
      </c>
      <c r="AR40" s="73">
        <f t="shared" si="181"/>
        <v>0</v>
      </c>
      <c r="AS40" s="73">
        <f t="shared" si="181"/>
        <v>0</v>
      </c>
      <c r="AT40" s="73">
        <f t="shared" si="181"/>
        <v>0</v>
      </c>
      <c r="AU40" s="174"/>
      <c r="AV40" s="73">
        <f>CT!T67</f>
      </c>
      <c r="AW40" s="73">
        <f>CT!U67</f>
      </c>
      <c r="AX40" s="73">
        <f>CT!V67</f>
      </c>
      <c r="AY40" s="73">
        <f>CT!W67</f>
      </c>
      <c r="AZ40" s="73">
        <f>CT!X67</f>
      </c>
      <c r="BA40" s="73">
        <f>CT!Y67</f>
      </c>
      <c r="BB40" s="73">
        <f>Attn_Assign!U67</f>
      </c>
      <c r="BC40" s="73">
        <f>Attn_Assign!V67</f>
      </c>
      <c r="BD40" s="73">
        <f>Attn_Assign!W67</f>
      </c>
      <c r="BE40" s="73">
        <f>Attn_Assign!X67</f>
      </c>
      <c r="BF40" s="73">
        <f>Attn_Assign!Y67</f>
      </c>
      <c r="BG40" s="73">
        <f>Attn_Assign!Z67</f>
      </c>
      <c r="BH40" s="4"/>
      <c r="BI40" s="73">
        <f>Attn_Assign!B67</f>
      </c>
      <c r="BJ40" s="73">
        <f t="shared" si="5"/>
        <v>0</v>
      </c>
      <c r="BK40" s="73" t="str">
        <f t="shared" si="6"/>
        <v>F</v>
      </c>
      <c r="BL40" s="4"/>
      <c r="BM40" s="4"/>
      <c r="BN40" s="4"/>
      <c r="BO40" s="174"/>
      <c r="BP40" s="73">
        <f>SUM(AI40,LabActivity!W67)</f>
        <v>0</v>
      </c>
      <c r="BQ40" s="73">
        <f>SUM(AJ40,LabActivity!X67)</f>
        <v>0</v>
      </c>
      <c r="BR40" s="73">
        <f>SUM(AK40,LabActivity!Y67)</f>
        <v>0</v>
      </c>
      <c r="BS40" s="73">
        <f>SUM(AL40,LabActivity!Z67)</f>
        <v>0</v>
      </c>
      <c r="BT40" s="73">
        <f>SUM(AM40,LabActivity!AA67)</f>
        <v>0</v>
      </c>
      <c r="BU40" s="73">
        <f>SUM(AN40,LabActivity!AB67)</f>
        <v>0</v>
      </c>
      <c r="BV40" s="73">
        <f t="shared" ref="BV40:CA40" si="182">SUM(AO40,BV$4)</f>
        <v>0</v>
      </c>
      <c r="BW40" s="73">
        <f t="shared" si="182"/>
        <v>0</v>
      </c>
      <c r="BX40" s="73">
        <f t="shared" si="182"/>
        <v>0</v>
      </c>
      <c r="BY40" s="73">
        <f t="shared" si="182"/>
        <v>0</v>
      </c>
      <c r="BZ40" s="73">
        <f t="shared" si="182"/>
        <v>0</v>
      </c>
      <c r="CA40" s="73">
        <f t="shared" si="182"/>
        <v>0</v>
      </c>
      <c r="CB40" s="174"/>
      <c r="CC40" s="73">
        <f t="shared" ref="CC40:CH40" si="183">IFERROR( BP40/BV40,0)</f>
        <v>0</v>
      </c>
      <c r="CD40" s="73">
        <f t="shared" si="183"/>
        <v>0</v>
      </c>
      <c r="CE40" s="73">
        <f t="shared" si="183"/>
        <v>0</v>
      </c>
      <c r="CF40" s="73">
        <f t="shared" si="183"/>
        <v>0</v>
      </c>
      <c r="CG40" s="73">
        <f t="shared" si="183"/>
        <v>0</v>
      </c>
      <c r="CH40" s="73">
        <f t="shared" si="183"/>
        <v>0</v>
      </c>
    </row>
    <row r="41" ht="14.25" customHeight="1" spans="1:86" x14ac:dyDescent="0.25">
      <c r="A41" s="68">
        <f>IF(ISBLANK(CT!A68),"",CT!A68)</f>
      </c>
      <c r="B41" s="73">
        <f>SectionA!V53</f>
      </c>
      <c r="C41" s="73">
        <f>SectionA!W53</f>
      </c>
      <c r="D41" s="73">
        <f>SectionA!X53</f>
      </c>
      <c r="E41" s="73">
        <f>SectionA!Y53</f>
      </c>
      <c r="F41" s="73">
        <f>SectionA!Z53</f>
      </c>
      <c r="G41" s="73">
        <f>SectionA!AA53</f>
      </c>
      <c r="H41" s="73">
        <f>SectionA!AJ53</f>
      </c>
      <c r="I41" s="73">
        <f>SectionA!AK53</f>
      </c>
      <c r="J41" s="73">
        <f>SectionA!AL53</f>
      </c>
      <c r="K41" s="73">
        <f>SectionA!AM53</f>
      </c>
      <c r="L41" s="73">
        <f>SectionA!AN53</f>
      </c>
      <c r="M41" s="73">
        <f>SectionA!AO53</f>
      </c>
      <c r="N41" s="174"/>
      <c r="O41" s="73">
        <f>SectionB!V53</f>
      </c>
      <c r="P41" s="73">
        <f>SectionB!W53</f>
      </c>
      <c r="Q41" s="73">
        <f>SectionB!X53</f>
      </c>
      <c r="R41" s="73">
        <f>SectionB!Y53</f>
      </c>
      <c r="S41" s="73">
        <f>SectionB!Z53</f>
      </c>
      <c r="T41" s="73">
        <f>SectionB!AA53</f>
      </c>
      <c r="U41" s="73">
        <f>SectionB!AJ53</f>
      </c>
      <c r="V41" s="73">
        <f>SectionB!AK53</f>
      </c>
      <c r="W41" s="73">
        <f>SectionB!AL53</f>
      </c>
      <c r="X41" s="73">
        <f>SectionB!AM53</f>
      </c>
      <c r="Y41" s="73">
        <f>SectionB!AN53</f>
      </c>
      <c r="Z41" s="73">
        <f>SectionB!AO53</f>
      </c>
      <c r="AA41" s="174"/>
      <c r="AB41" s="73">
        <f t="shared" ref="AB41:AG41" si="184">IF(AO41=0, 0,  AI41/AO41)</f>
        <v>0</v>
      </c>
      <c r="AC41" s="73">
        <f t="shared" si="184"/>
        <v>0</v>
      </c>
      <c r="AD41" s="73">
        <f t="shared" si="184"/>
        <v>0</v>
      </c>
      <c r="AE41" s="73">
        <f t="shared" si="184"/>
        <v>0</v>
      </c>
      <c r="AF41" s="73">
        <f t="shared" si="184"/>
        <v>0</v>
      </c>
      <c r="AG41" s="73">
        <f t="shared" si="184"/>
        <v>0</v>
      </c>
      <c r="AH41" s="174"/>
      <c r="AI41" s="73">
        <f t="shared" ref="AI41:AN41" si="185">SUM(B41,O41,AV41,BB41)</f>
        <v>0</v>
      </c>
      <c r="AJ41" s="73">
        <f t="shared" si="185"/>
        <v>0</v>
      </c>
      <c r="AK41" s="73">
        <f t="shared" si="185"/>
        <v>0</v>
      </c>
      <c r="AL41" s="73">
        <f t="shared" si="185"/>
        <v>0</v>
      </c>
      <c r="AM41" s="73">
        <f t="shared" si="185"/>
        <v>0</v>
      </c>
      <c r="AN41" s="73">
        <f t="shared" si="185"/>
        <v>0</v>
      </c>
      <c r="AO41" s="73">
        <f t="shared" ref="AO41:AT41" si="186">SUM(H41,U41,AV$4,BB$4)</f>
        <v>0</v>
      </c>
      <c r="AP41" s="73">
        <f t="shared" si="186"/>
        <v>0</v>
      </c>
      <c r="AQ41" s="73">
        <f t="shared" si="186"/>
        <v>0</v>
      </c>
      <c r="AR41" s="73">
        <f t="shared" si="186"/>
        <v>0</v>
      </c>
      <c r="AS41" s="73">
        <f t="shared" si="186"/>
        <v>0</v>
      </c>
      <c r="AT41" s="73">
        <f t="shared" si="186"/>
        <v>0</v>
      </c>
      <c r="AU41" s="174"/>
      <c r="AV41" s="73">
        <f>CT!T68</f>
      </c>
      <c r="AW41" s="73">
        <f>CT!U68</f>
      </c>
      <c r="AX41" s="73">
        <f>CT!V68</f>
      </c>
      <c r="AY41" s="73">
        <f>CT!W68</f>
      </c>
      <c r="AZ41" s="73">
        <f>CT!X68</f>
      </c>
      <c r="BA41" s="73">
        <f>CT!Y68</f>
      </c>
      <c r="BB41" s="73">
        <f>Attn_Assign!U68</f>
      </c>
      <c r="BC41" s="73">
        <f>Attn_Assign!V68</f>
      </c>
      <c r="BD41" s="73">
        <f>Attn_Assign!W68</f>
      </c>
      <c r="BE41" s="73">
        <f>Attn_Assign!X68</f>
      </c>
      <c r="BF41" s="73">
        <f>Attn_Assign!Y68</f>
      </c>
      <c r="BG41" s="73">
        <f>Attn_Assign!Z68</f>
      </c>
      <c r="BH41" s="4"/>
      <c r="BI41" s="73">
        <f>Attn_Assign!B68</f>
      </c>
      <c r="BJ41" s="73">
        <f t="shared" si="5"/>
        <v>0</v>
      </c>
      <c r="BK41" s="73" t="str">
        <f t="shared" si="6"/>
        <v>F</v>
      </c>
      <c r="BL41" s="4"/>
      <c r="BM41" s="4"/>
      <c r="BN41" s="4"/>
      <c r="BO41" s="174"/>
      <c r="BP41" s="73">
        <f>SUM(AI41,LabActivity!W68)</f>
        <v>0</v>
      </c>
      <c r="BQ41" s="73">
        <f>SUM(AJ41,LabActivity!X68)</f>
        <v>0</v>
      </c>
      <c r="BR41" s="73">
        <f>SUM(AK41,LabActivity!Y68)</f>
        <v>0</v>
      </c>
      <c r="BS41" s="73">
        <f>SUM(AL41,LabActivity!Z68)</f>
        <v>0</v>
      </c>
      <c r="BT41" s="73">
        <f>SUM(AM41,LabActivity!AA68)</f>
        <v>0</v>
      </c>
      <c r="BU41" s="73">
        <f>SUM(AN41,LabActivity!AB68)</f>
        <v>0</v>
      </c>
      <c r="BV41" s="73">
        <f t="shared" ref="BV41:CA41" si="187">SUM(AO41,BV$4)</f>
        <v>0</v>
      </c>
      <c r="BW41" s="73">
        <f t="shared" si="187"/>
        <v>0</v>
      </c>
      <c r="BX41" s="73">
        <f t="shared" si="187"/>
        <v>0</v>
      </c>
      <c r="BY41" s="73">
        <f t="shared" si="187"/>
        <v>0</v>
      </c>
      <c r="BZ41" s="73">
        <f t="shared" si="187"/>
        <v>0</v>
      </c>
      <c r="CA41" s="73">
        <f t="shared" si="187"/>
        <v>0</v>
      </c>
      <c r="CB41" s="174"/>
      <c r="CC41" s="73">
        <f t="shared" ref="CC41:CH41" si="188">IFERROR( BP41/BV41,0)</f>
        <v>0</v>
      </c>
      <c r="CD41" s="73">
        <f t="shared" si="188"/>
        <v>0</v>
      </c>
      <c r="CE41" s="73">
        <f t="shared" si="188"/>
        <v>0</v>
      </c>
      <c r="CF41" s="73">
        <f t="shared" si="188"/>
        <v>0</v>
      </c>
      <c r="CG41" s="73">
        <f t="shared" si="188"/>
        <v>0</v>
      </c>
      <c r="CH41" s="73">
        <f t="shared" si="188"/>
        <v>0</v>
      </c>
    </row>
    <row r="42" ht="14.25" customHeight="1" spans="1:86" x14ac:dyDescent="0.25">
      <c r="A42" s="68">
        <f>IF(ISBLANK(CT!A69),"",CT!A69)</f>
      </c>
      <c r="B42" s="73">
        <f>SectionA!V54</f>
      </c>
      <c r="C42" s="73">
        <f>SectionA!W54</f>
      </c>
      <c r="D42" s="73">
        <f>SectionA!X54</f>
      </c>
      <c r="E42" s="73">
        <f>SectionA!Y54</f>
      </c>
      <c r="F42" s="73">
        <f>SectionA!Z54</f>
      </c>
      <c r="G42" s="73">
        <f>SectionA!AA54</f>
      </c>
      <c r="H42" s="73">
        <f>SectionA!AJ54</f>
      </c>
      <c r="I42" s="73">
        <f>SectionA!AK54</f>
      </c>
      <c r="J42" s="73">
        <f>SectionA!AL54</f>
      </c>
      <c r="K42" s="73">
        <f>SectionA!AM54</f>
      </c>
      <c r="L42" s="73">
        <f>SectionA!AN54</f>
      </c>
      <c r="M42" s="73">
        <f>SectionA!AO54</f>
      </c>
      <c r="N42" s="174"/>
      <c r="O42" s="73">
        <f>SectionB!V54</f>
      </c>
      <c r="P42" s="73">
        <f>SectionB!W54</f>
      </c>
      <c r="Q42" s="73">
        <f>SectionB!X54</f>
      </c>
      <c r="R42" s="73">
        <f>SectionB!Y54</f>
      </c>
      <c r="S42" s="73">
        <f>SectionB!Z54</f>
      </c>
      <c r="T42" s="73">
        <f>SectionB!AA54</f>
      </c>
      <c r="U42" s="73">
        <f>SectionB!AJ54</f>
      </c>
      <c r="V42" s="73">
        <f>SectionB!AK54</f>
      </c>
      <c r="W42" s="73">
        <f>SectionB!AL54</f>
      </c>
      <c r="X42" s="73">
        <f>SectionB!AM54</f>
      </c>
      <c r="Y42" s="73">
        <f>SectionB!AN54</f>
      </c>
      <c r="Z42" s="73">
        <f>SectionB!AO54</f>
      </c>
      <c r="AA42" s="174"/>
      <c r="AB42" s="73">
        <f t="shared" ref="AB42:AG42" si="189">IF(AO42=0, 0,  AI42/AO42)</f>
        <v>0</v>
      </c>
      <c r="AC42" s="73">
        <f t="shared" si="189"/>
        <v>0</v>
      </c>
      <c r="AD42" s="73">
        <f t="shared" si="189"/>
        <v>0</v>
      </c>
      <c r="AE42" s="73">
        <f t="shared" si="189"/>
        <v>0</v>
      </c>
      <c r="AF42" s="73">
        <f t="shared" si="189"/>
        <v>0</v>
      </c>
      <c r="AG42" s="73">
        <f t="shared" si="189"/>
        <v>0</v>
      </c>
      <c r="AH42" s="174"/>
      <c r="AI42" s="73">
        <f t="shared" ref="AI42:AN42" si="190">SUM(B42,O42,AV42,BB42)</f>
        <v>0</v>
      </c>
      <c r="AJ42" s="73">
        <f t="shared" si="190"/>
        <v>0</v>
      </c>
      <c r="AK42" s="73">
        <f t="shared" si="190"/>
        <v>0</v>
      </c>
      <c r="AL42" s="73">
        <f t="shared" si="190"/>
        <v>0</v>
      </c>
      <c r="AM42" s="73">
        <f t="shared" si="190"/>
        <v>0</v>
      </c>
      <c r="AN42" s="73">
        <f t="shared" si="190"/>
        <v>0</v>
      </c>
      <c r="AO42" s="73">
        <f t="shared" ref="AO42:AT42" si="191">SUM(H42,U42,AV$4,BB$4)</f>
        <v>0</v>
      </c>
      <c r="AP42" s="73">
        <f t="shared" si="191"/>
        <v>0</v>
      </c>
      <c r="AQ42" s="73">
        <f t="shared" si="191"/>
        <v>0</v>
      </c>
      <c r="AR42" s="73">
        <f t="shared" si="191"/>
        <v>0</v>
      </c>
      <c r="AS42" s="73">
        <f t="shared" si="191"/>
        <v>0</v>
      </c>
      <c r="AT42" s="73">
        <f t="shared" si="191"/>
        <v>0</v>
      </c>
      <c r="AU42" s="174"/>
      <c r="AV42" s="73">
        <f>CT!T69</f>
      </c>
      <c r="AW42" s="73">
        <f>CT!U69</f>
      </c>
      <c r="AX42" s="73">
        <f>CT!V69</f>
      </c>
      <c r="AY42" s="73">
        <f>CT!W69</f>
      </c>
      <c r="AZ42" s="73">
        <f>CT!X69</f>
      </c>
      <c r="BA42" s="73">
        <f>CT!Y69</f>
      </c>
      <c r="BB42" s="73">
        <f>Attn_Assign!U69</f>
      </c>
      <c r="BC42" s="73">
        <f>Attn_Assign!V69</f>
      </c>
      <c r="BD42" s="73">
        <f>Attn_Assign!W69</f>
      </c>
      <c r="BE42" s="73">
        <f>Attn_Assign!X69</f>
      </c>
      <c r="BF42" s="73">
        <f>Attn_Assign!Y69</f>
      </c>
      <c r="BG42" s="73">
        <f>Attn_Assign!Z69</f>
      </c>
      <c r="BH42" s="4"/>
      <c r="BI42" s="73">
        <f>Attn_Assign!B69</f>
      </c>
      <c r="BJ42" s="73">
        <f t="shared" si="5"/>
        <v>0</v>
      </c>
      <c r="BK42" s="73" t="str">
        <f t="shared" si="6"/>
        <v>F</v>
      </c>
      <c r="BL42" s="4"/>
      <c r="BM42" s="4"/>
      <c r="BN42" s="4"/>
      <c r="BO42" s="174"/>
      <c r="BP42" s="73">
        <f>SUM(AI42,LabActivity!W69)</f>
        <v>0</v>
      </c>
      <c r="BQ42" s="73">
        <f>SUM(AJ42,LabActivity!X69)</f>
        <v>0</v>
      </c>
      <c r="BR42" s="73">
        <f>SUM(AK42,LabActivity!Y69)</f>
        <v>0</v>
      </c>
      <c r="BS42" s="73">
        <f>SUM(AL42,LabActivity!Z69)</f>
        <v>0</v>
      </c>
      <c r="BT42" s="73">
        <f>SUM(AM42,LabActivity!AA69)</f>
        <v>0</v>
      </c>
      <c r="BU42" s="73">
        <f>SUM(AN42,LabActivity!AB69)</f>
        <v>0</v>
      </c>
      <c r="BV42" s="73">
        <f t="shared" ref="BV42:CA42" si="192">SUM(AO42,BV$4)</f>
        <v>0</v>
      </c>
      <c r="BW42" s="73">
        <f t="shared" si="192"/>
        <v>0</v>
      </c>
      <c r="BX42" s="73">
        <f t="shared" si="192"/>
        <v>0</v>
      </c>
      <c r="BY42" s="73">
        <f t="shared" si="192"/>
        <v>0</v>
      </c>
      <c r="BZ42" s="73">
        <f t="shared" si="192"/>
        <v>0</v>
      </c>
      <c r="CA42" s="73">
        <f t="shared" si="192"/>
        <v>0</v>
      </c>
      <c r="CB42" s="174"/>
      <c r="CC42" s="73">
        <f t="shared" ref="CC42:CH42" si="193">IFERROR( BP42/BV42,0)</f>
        <v>0</v>
      </c>
      <c r="CD42" s="73">
        <f t="shared" si="193"/>
        <v>0</v>
      </c>
      <c r="CE42" s="73">
        <f t="shared" si="193"/>
        <v>0</v>
      </c>
      <c r="CF42" s="73">
        <f t="shared" si="193"/>
        <v>0</v>
      </c>
      <c r="CG42" s="73">
        <f t="shared" si="193"/>
        <v>0</v>
      </c>
      <c r="CH42" s="73">
        <f t="shared" si="193"/>
        <v>0</v>
      </c>
    </row>
    <row r="43" ht="14.25" customHeight="1" spans="1:86" x14ac:dyDescent="0.25">
      <c r="A43" s="68">
        <f>IF(ISBLANK(CT!A70),"",CT!A70)</f>
      </c>
      <c r="B43" s="73">
        <f>SectionA!V55</f>
      </c>
      <c r="C43" s="73">
        <f>SectionA!W55</f>
      </c>
      <c r="D43" s="73">
        <f>SectionA!X55</f>
      </c>
      <c r="E43" s="73">
        <f>SectionA!Y55</f>
      </c>
      <c r="F43" s="73">
        <f>SectionA!Z55</f>
      </c>
      <c r="G43" s="73">
        <f>SectionA!AA55</f>
      </c>
      <c r="H43" s="73">
        <f>SectionA!AJ55</f>
      </c>
      <c r="I43" s="73">
        <f>SectionA!AK55</f>
      </c>
      <c r="J43" s="73">
        <f>SectionA!AL55</f>
      </c>
      <c r="K43" s="73">
        <f>SectionA!AM55</f>
      </c>
      <c r="L43" s="73">
        <f>SectionA!AN55</f>
      </c>
      <c r="M43" s="73">
        <f>SectionA!AO55</f>
      </c>
      <c r="N43" s="174"/>
      <c r="O43" s="73">
        <f>SectionB!V55</f>
      </c>
      <c r="P43" s="73">
        <f>SectionB!W55</f>
      </c>
      <c r="Q43" s="73">
        <f>SectionB!X55</f>
      </c>
      <c r="R43" s="73">
        <f>SectionB!Y55</f>
      </c>
      <c r="S43" s="73">
        <f>SectionB!Z55</f>
      </c>
      <c r="T43" s="73">
        <f>SectionB!AA55</f>
      </c>
      <c r="U43" s="73">
        <f>SectionB!AJ55</f>
      </c>
      <c r="V43" s="73">
        <f>SectionB!AK55</f>
      </c>
      <c r="W43" s="73">
        <f>SectionB!AL55</f>
      </c>
      <c r="X43" s="73">
        <f>SectionB!AM55</f>
      </c>
      <c r="Y43" s="73">
        <f>SectionB!AN55</f>
      </c>
      <c r="Z43" s="73">
        <f>SectionB!AO55</f>
      </c>
      <c r="AA43" s="174"/>
      <c r="AB43" s="73">
        <f t="shared" ref="AB43:AG43" si="194">IF(AO43=0, 0,  AI43/AO43)</f>
        <v>0</v>
      </c>
      <c r="AC43" s="73">
        <f t="shared" si="194"/>
        <v>0</v>
      </c>
      <c r="AD43" s="73">
        <f t="shared" si="194"/>
        <v>0</v>
      </c>
      <c r="AE43" s="73">
        <f t="shared" si="194"/>
        <v>0</v>
      </c>
      <c r="AF43" s="73">
        <f t="shared" si="194"/>
        <v>0</v>
      </c>
      <c r="AG43" s="73">
        <f t="shared" si="194"/>
        <v>0</v>
      </c>
      <c r="AH43" s="174"/>
      <c r="AI43" s="73">
        <f t="shared" ref="AI43:AN43" si="195">SUM(B43,O43,AV43,BB43)</f>
        <v>0</v>
      </c>
      <c r="AJ43" s="73">
        <f t="shared" si="195"/>
        <v>0</v>
      </c>
      <c r="AK43" s="73">
        <f t="shared" si="195"/>
        <v>0</v>
      </c>
      <c r="AL43" s="73">
        <f t="shared" si="195"/>
        <v>0</v>
      </c>
      <c r="AM43" s="73">
        <f t="shared" si="195"/>
        <v>0</v>
      </c>
      <c r="AN43" s="73">
        <f t="shared" si="195"/>
        <v>0</v>
      </c>
      <c r="AO43" s="73">
        <f t="shared" ref="AO43:AT43" si="196">SUM(H43,U43,AV$4,BB$4)</f>
        <v>0</v>
      </c>
      <c r="AP43" s="73">
        <f t="shared" si="196"/>
        <v>0</v>
      </c>
      <c r="AQ43" s="73">
        <f t="shared" si="196"/>
        <v>0</v>
      </c>
      <c r="AR43" s="73">
        <f t="shared" si="196"/>
        <v>0</v>
      </c>
      <c r="AS43" s="73">
        <f t="shared" si="196"/>
        <v>0</v>
      </c>
      <c r="AT43" s="73">
        <f t="shared" si="196"/>
        <v>0</v>
      </c>
      <c r="AU43" s="174"/>
      <c r="AV43" s="73">
        <f>CT!T70</f>
      </c>
      <c r="AW43" s="73">
        <f>CT!U70</f>
      </c>
      <c r="AX43" s="73">
        <f>CT!V70</f>
      </c>
      <c r="AY43" s="73">
        <f>CT!W70</f>
      </c>
      <c r="AZ43" s="73">
        <f>CT!X70</f>
      </c>
      <c r="BA43" s="73">
        <f>CT!Y70</f>
      </c>
      <c r="BB43" s="73">
        <f>Attn_Assign!U70</f>
      </c>
      <c r="BC43" s="73">
        <f>Attn_Assign!V70</f>
      </c>
      <c r="BD43" s="73">
        <f>Attn_Assign!W70</f>
      </c>
      <c r="BE43" s="73">
        <f>Attn_Assign!X70</f>
      </c>
      <c r="BF43" s="73">
        <f>Attn_Assign!Y70</f>
      </c>
      <c r="BG43" s="73">
        <f>Attn_Assign!Z70</f>
      </c>
      <c r="BH43" s="4"/>
      <c r="BI43" s="73">
        <f>Attn_Assign!B70</f>
      </c>
      <c r="BJ43" s="73">
        <f t="shared" si="5"/>
        <v>0</v>
      </c>
      <c r="BK43" s="73" t="str">
        <f t="shared" si="6"/>
        <v>F</v>
      </c>
      <c r="BL43" s="4"/>
      <c r="BM43" s="4"/>
      <c r="BN43" s="4"/>
      <c r="BO43" s="174"/>
      <c r="BP43" s="73">
        <f>SUM(AI43,LabActivity!W70)</f>
        <v>0</v>
      </c>
      <c r="BQ43" s="73">
        <f>SUM(AJ43,LabActivity!X70)</f>
        <v>0</v>
      </c>
      <c r="BR43" s="73">
        <f>SUM(AK43,LabActivity!Y70)</f>
        <v>0</v>
      </c>
      <c r="BS43" s="73">
        <f>SUM(AL43,LabActivity!Z70)</f>
        <v>0</v>
      </c>
      <c r="BT43" s="73">
        <f>SUM(AM43,LabActivity!AA70)</f>
        <v>0</v>
      </c>
      <c r="BU43" s="73">
        <f>SUM(AN43,LabActivity!AB70)</f>
        <v>0</v>
      </c>
      <c r="BV43" s="73">
        <f t="shared" ref="BV43:CA43" si="197">SUM(AO43,BV$4)</f>
        <v>0</v>
      </c>
      <c r="BW43" s="73">
        <f t="shared" si="197"/>
        <v>0</v>
      </c>
      <c r="BX43" s="73">
        <f t="shared" si="197"/>
        <v>0</v>
      </c>
      <c r="BY43" s="73">
        <f t="shared" si="197"/>
        <v>0</v>
      </c>
      <c r="BZ43" s="73">
        <f t="shared" si="197"/>
        <v>0</v>
      </c>
      <c r="CA43" s="73">
        <f t="shared" si="197"/>
        <v>0</v>
      </c>
      <c r="CB43" s="174"/>
      <c r="CC43" s="73">
        <f t="shared" ref="CC43:CH43" si="198">IFERROR( BP43/BV43,0)</f>
        <v>0</v>
      </c>
      <c r="CD43" s="73">
        <f t="shared" si="198"/>
        <v>0</v>
      </c>
      <c r="CE43" s="73">
        <f t="shared" si="198"/>
        <v>0</v>
      </c>
      <c r="CF43" s="73">
        <f t="shared" si="198"/>
        <v>0</v>
      </c>
      <c r="CG43" s="73">
        <f t="shared" si="198"/>
        <v>0</v>
      </c>
      <c r="CH43" s="73">
        <f t="shared" si="198"/>
        <v>0</v>
      </c>
    </row>
    <row r="44" ht="14.25" customHeight="1" spans="1:86" x14ac:dyDescent="0.25">
      <c r="A44" s="68">
        <f>IF(ISBLANK(CT!A71),"",CT!A71)</f>
      </c>
      <c r="B44" s="73">
        <f>SectionA!V56</f>
      </c>
      <c r="C44" s="73">
        <f>SectionA!W56</f>
      </c>
      <c r="D44" s="73">
        <f>SectionA!X56</f>
      </c>
      <c r="E44" s="73">
        <f>SectionA!Y56</f>
      </c>
      <c r="F44" s="73">
        <f>SectionA!Z56</f>
      </c>
      <c r="G44" s="73">
        <f>SectionA!AA56</f>
      </c>
      <c r="H44" s="73">
        <f>SectionA!AJ56</f>
      </c>
      <c r="I44" s="73">
        <f>SectionA!AK56</f>
      </c>
      <c r="J44" s="73">
        <f>SectionA!AL56</f>
      </c>
      <c r="K44" s="73">
        <f>SectionA!AM56</f>
      </c>
      <c r="L44" s="73">
        <f>SectionA!AN56</f>
      </c>
      <c r="M44" s="73">
        <f>SectionA!AO56</f>
      </c>
      <c r="N44" s="174"/>
      <c r="O44" s="73">
        <f>SectionB!V56</f>
      </c>
      <c r="P44" s="73">
        <f>SectionB!W56</f>
      </c>
      <c r="Q44" s="73">
        <f>SectionB!X56</f>
      </c>
      <c r="R44" s="73">
        <f>SectionB!Y56</f>
      </c>
      <c r="S44" s="73">
        <f>SectionB!Z56</f>
      </c>
      <c r="T44" s="73">
        <f>SectionB!AA56</f>
      </c>
      <c r="U44" s="73">
        <f>SectionB!AJ56</f>
      </c>
      <c r="V44" s="73">
        <f>SectionB!AK56</f>
      </c>
      <c r="W44" s="73">
        <f>SectionB!AL56</f>
      </c>
      <c r="X44" s="73">
        <f>SectionB!AM56</f>
      </c>
      <c r="Y44" s="73">
        <f>SectionB!AN56</f>
      </c>
      <c r="Z44" s="73">
        <f>SectionB!AO56</f>
      </c>
      <c r="AA44" s="174"/>
      <c r="AB44" s="73">
        <f t="shared" ref="AB44:AG44" si="199">IF(AO44=0, 0,  AI44/AO44)</f>
        <v>0</v>
      </c>
      <c r="AC44" s="73">
        <f t="shared" si="199"/>
        <v>0</v>
      </c>
      <c r="AD44" s="73">
        <f t="shared" si="199"/>
        <v>0</v>
      </c>
      <c r="AE44" s="73">
        <f t="shared" si="199"/>
        <v>0</v>
      </c>
      <c r="AF44" s="73">
        <f t="shared" si="199"/>
        <v>0</v>
      </c>
      <c r="AG44" s="73">
        <f t="shared" si="199"/>
        <v>0</v>
      </c>
      <c r="AH44" s="174"/>
      <c r="AI44" s="73">
        <f t="shared" ref="AI44:AN44" si="200">SUM(B44,O44,AV44,BB44)</f>
        <v>0</v>
      </c>
      <c r="AJ44" s="73">
        <f t="shared" si="200"/>
        <v>0</v>
      </c>
      <c r="AK44" s="73">
        <f t="shared" si="200"/>
        <v>0</v>
      </c>
      <c r="AL44" s="73">
        <f t="shared" si="200"/>
        <v>0</v>
      </c>
      <c r="AM44" s="73">
        <f t="shared" si="200"/>
        <v>0</v>
      </c>
      <c r="AN44" s="73">
        <f t="shared" si="200"/>
        <v>0</v>
      </c>
      <c r="AO44" s="73">
        <f t="shared" ref="AO44:AT44" si="201">SUM(H44,U44,AV$4,BB$4)</f>
        <v>0</v>
      </c>
      <c r="AP44" s="73">
        <f t="shared" si="201"/>
        <v>0</v>
      </c>
      <c r="AQ44" s="73">
        <f t="shared" si="201"/>
        <v>0</v>
      </c>
      <c r="AR44" s="73">
        <f t="shared" si="201"/>
        <v>0</v>
      </c>
      <c r="AS44" s="73">
        <f t="shared" si="201"/>
        <v>0</v>
      </c>
      <c r="AT44" s="73">
        <f t="shared" si="201"/>
        <v>0</v>
      </c>
      <c r="AU44" s="174"/>
      <c r="AV44" s="73">
        <f>CT!T71</f>
      </c>
      <c r="AW44" s="73">
        <f>CT!U71</f>
      </c>
      <c r="AX44" s="73">
        <f>CT!V71</f>
      </c>
      <c r="AY44" s="73">
        <f>CT!W71</f>
      </c>
      <c r="AZ44" s="73">
        <f>CT!X71</f>
      </c>
      <c r="BA44" s="73">
        <f>CT!Y71</f>
      </c>
      <c r="BB44" s="73">
        <f>Attn_Assign!U71</f>
      </c>
      <c r="BC44" s="73">
        <f>Attn_Assign!V71</f>
      </c>
      <c r="BD44" s="73">
        <f>Attn_Assign!W71</f>
      </c>
      <c r="BE44" s="73">
        <f>Attn_Assign!X71</f>
      </c>
      <c r="BF44" s="73">
        <f>Attn_Assign!Y71</f>
      </c>
      <c r="BG44" s="73">
        <f>Attn_Assign!Z71</f>
      </c>
      <c r="BH44" s="4"/>
      <c r="BI44" s="73">
        <f>Attn_Assign!B71</f>
      </c>
      <c r="BJ44" s="73">
        <f t="shared" si="5"/>
        <v>0</v>
      </c>
      <c r="BK44" s="73" t="str">
        <f t="shared" si="6"/>
        <v>F</v>
      </c>
      <c r="BL44" s="4"/>
      <c r="BM44" s="4"/>
      <c r="BN44" s="4"/>
      <c r="BO44" s="174"/>
      <c r="BP44" s="73">
        <f>SUM(AI44,LabActivity!W71)</f>
        <v>0</v>
      </c>
      <c r="BQ44" s="73">
        <f>SUM(AJ44,LabActivity!X71)</f>
        <v>0</v>
      </c>
      <c r="BR44" s="73">
        <f>SUM(AK44,LabActivity!Y71)</f>
        <v>0</v>
      </c>
      <c r="BS44" s="73">
        <f>SUM(AL44,LabActivity!Z71)</f>
        <v>0</v>
      </c>
      <c r="BT44" s="73">
        <f>SUM(AM44,LabActivity!AA71)</f>
        <v>0</v>
      </c>
      <c r="BU44" s="73">
        <f>SUM(AN44,LabActivity!AB71)</f>
        <v>0</v>
      </c>
      <c r="BV44" s="73">
        <f t="shared" ref="BV44:CA44" si="202">SUM(AO44,BV$4)</f>
        <v>0</v>
      </c>
      <c r="BW44" s="73">
        <f t="shared" si="202"/>
        <v>0</v>
      </c>
      <c r="BX44" s="73">
        <f t="shared" si="202"/>
        <v>0</v>
      </c>
      <c r="BY44" s="73">
        <f t="shared" si="202"/>
        <v>0</v>
      </c>
      <c r="BZ44" s="73">
        <f t="shared" si="202"/>
        <v>0</v>
      </c>
      <c r="CA44" s="73">
        <f t="shared" si="202"/>
        <v>0</v>
      </c>
      <c r="CB44" s="174"/>
      <c r="CC44" s="73">
        <f t="shared" ref="CC44:CH44" si="203">IFERROR( BP44/BV44,0)</f>
        <v>0</v>
      </c>
      <c r="CD44" s="73">
        <f t="shared" si="203"/>
        <v>0</v>
      </c>
      <c r="CE44" s="73">
        <f t="shared" si="203"/>
        <v>0</v>
      </c>
      <c r="CF44" s="73">
        <f t="shared" si="203"/>
        <v>0</v>
      </c>
      <c r="CG44" s="73">
        <f t="shared" si="203"/>
        <v>0</v>
      </c>
      <c r="CH44" s="73">
        <f t="shared" si="203"/>
        <v>0</v>
      </c>
    </row>
    <row r="45" ht="14.25" customHeight="1" spans="1:86" x14ac:dyDescent="0.25">
      <c r="A45" s="68">
        <f>IF(ISBLANK(CT!A72),"",CT!A72)</f>
      </c>
      <c r="B45" s="73">
        <f>SectionA!V57</f>
      </c>
      <c r="C45" s="73">
        <f>SectionA!W57</f>
      </c>
      <c r="D45" s="73">
        <f>SectionA!X57</f>
      </c>
      <c r="E45" s="73">
        <f>SectionA!Y57</f>
      </c>
      <c r="F45" s="73">
        <f>SectionA!Z57</f>
      </c>
      <c r="G45" s="73">
        <f>SectionA!AA57</f>
      </c>
      <c r="H45" s="73">
        <f>SectionA!AJ57</f>
      </c>
      <c r="I45" s="73">
        <f>SectionA!AK57</f>
      </c>
      <c r="J45" s="73">
        <f>SectionA!AL57</f>
      </c>
      <c r="K45" s="73">
        <f>SectionA!AM57</f>
      </c>
      <c r="L45" s="73">
        <f>SectionA!AN57</f>
      </c>
      <c r="M45" s="73">
        <f>SectionA!AO57</f>
      </c>
      <c r="N45" s="174"/>
      <c r="O45" s="73">
        <f>SectionB!V57</f>
      </c>
      <c r="P45" s="73">
        <f>SectionB!W57</f>
      </c>
      <c r="Q45" s="73">
        <f>SectionB!X57</f>
      </c>
      <c r="R45" s="73">
        <f>SectionB!Y57</f>
      </c>
      <c r="S45" s="73">
        <f>SectionB!Z57</f>
      </c>
      <c r="T45" s="73">
        <f>SectionB!AA57</f>
      </c>
      <c r="U45" s="73">
        <f>SectionB!AJ57</f>
      </c>
      <c r="V45" s="73">
        <f>SectionB!AK57</f>
      </c>
      <c r="W45" s="73">
        <f>SectionB!AL57</f>
      </c>
      <c r="X45" s="73">
        <f>SectionB!AM57</f>
      </c>
      <c r="Y45" s="73">
        <f>SectionB!AN57</f>
      </c>
      <c r="Z45" s="73">
        <f>SectionB!AO57</f>
      </c>
      <c r="AA45" s="174"/>
      <c r="AB45" s="73">
        <f t="shared" ref="AB45:AG45" si="204">IF(AO45=0, 0,  AI45/AO45)</f>
        <v>0</v>
      </c>
      <c r="AC45" s="73">
        <f t="shared" si="204"/>
        <v>0</v>
      </c>
      <c r="AD45" s="73">
        <f t="shared" si="204"/>
        <v>0</v>
      </c>
      <c r="AE45" s="73">
        <f t="shared" si="204"/>
        <v>0</v>
      </c>
      <c r="AF45" s="73">
        <f t="shared" si="204"/>
        <v>0</v>
      </c>
      <c r="AG45" s="73">
        <f t="shared" si="204"/>
        <v>0</v>
      </c>
      <c r="AH45" s="174"/>
      <c r="AI45" s="73">
        <f t="shared" ref="AI45:AN45" si="205">SUM(B45,O45,AV45,BB45)</f>
        <v>0</v>
      </c>
      <c r="AJ45" s="73">
        <f t="shared" si="205"/>
        <v>0</v>
      </c>
      <c r="AK45" s="73">
        <f t="shared" si="205"/>
        <v>0</v>
      </c>
      <c r="AL45" s="73">
        <f t="shared" si="205"/>
        <v>0</v>
      </c>
      <c r="AM45" s="73">
        <f t="shared" si="205"/>
        <v>0</v>
      </c>
      <c r="AN45" s="73">
        <f t="shared" si="205"/>
        <v>0</v>
      </c>
      <c r="AO45" s="73">
        <f t="shared" ref="AO45:AT45" si="206">SUM(H45,U45,AV$4,BB$4)</f>
        <v>0</v>
      </c>
      <c r="AP45" s="73">
        <f t="shared" si="206"/>
        <v>0</v>
      </c>
      <c r="AQ45" s="73">
        <f t="shared" si="206"/>
        <v>0</v>
      </c>
      <c r="AR45" s="73">
        <f t="shared" si="206"/>
        <v>0</v>
      </c>
      <c r="AS45" s="73">
        <f t="shared" si="206"/>
        <v>0</v>
      </c>
      <c r="AT45" s="73">
        <f t="shared" si="206"/>
        <v>0</v>
      </c>
      <c r="AU45" s="174"/>
      <c r="AV45" s="73">
        <f>CT!T72</f>
      </c>
      <c r="AW45" s="73">
        <f>CT!U72</f>
      </c>
      <c r="AX45" s="73">
        <f>CT!V72</f>
      </c>
      <c r="AY45" s="73">
        <f>CT!W72</f>
      </c>
      <c r="AZ45" s="73">
        <f>CT!X72</f>
      </c>
      <c r="BA45" s="73">
        <f>CT!Y72</f>
      </c>
      <c r="BB45" s="73">
        <f>Attn_Assign!U72</f>
      </c>
      <c r="BC45" s="73">
        <f>Attn_Assign!V72</f>
      </c>
      <c r="BD45" s="73">
        <f>Attn_Assign!W72</f>
      </c>
      <c r="BE45" s="73">
        <f>Attn_Assign!X72</f>
      </c>
      <c r="BF45" s="73">
        <f>Attn_Assign!Y72</f>
      </c>
      <c r="BG45" s="73">
        <f>Attn_Assign!Z72</f>
      </c>
      <c r="BH45" s="4"/>
      <c r="BI45" s="73">
        <f>Attn_Assign!B72</f>
      </c>
      <c r="BJ45" s="73">
        <f t="shared" si="5"/>
        <v>0</v>
      </c>
      <c r="BK45" s="73" t="str">
        <f t="shared" si="6"/>
        <v>F</v>
      </c>
      <c r="BL45" s="4"/>
      <c r="BM45" s="4"/>
      <c r="BN45" s="4"/>
      <c r="BO45" s="174"/>
      <c r="BP45" s="73">
        <f>SUM(AI45,LabActivity!W72)</f>
        <v>0</v>
      </c>
      <c r="BQ45" s="73">
        <f>SUM(AJ45,LabActivity!X72)</f>
        <v>0</v>
      </c>
      <c r="BR45" s="73">
        <f>SUM(AK45,LabActivity!Y72)</f>
        <v>0</v>
      </c>
      <c r="BS45" s="73">
        <f>SUM(AL45,LabActivity!Z72)</f>
        <v>0</v>
      </c>
      <c r="BT45" s="73">
        <f>SUM(AM45,LabActivity!AA72)</f>
        <v>0</v>
      </c>
      <c r="BU45" s="73">
        <f>SUM(AN45,LabActivity!AB72)</f>
        <v>0</v>
      </c>
      <c r="BV45" s="73">
        <f t="shared" ref="BV45:CA45" si="207">SUM(AO45,BV$4)</f>
        <v>0</v>
      </c>
      <c r="BW45" s="73">
        <f t="shared" si="207"/>
        <v>0</v>
      </c>
      <c r="BX45" s="73">
        <f t="shared" si="207"/>
        <v>0</v>
      </c>
      <c r="BY45" s="73">
        <f t="shared" si="207"/>
        <v>0</v>
      </c>
      <c r="BZ45" s="73">
        <f t="shared" si="207"/>
        <v>0</v>
      </c>
      <c r="CA45" s="73">
        <f t="shared" si="207"/>
        <v>0</v>
      </c>
      <c r="CB45" s="174"/>
      <c r="CC45" s="73">
        <f t="shared" ref="CC45:CH45" si="208">IFERROR( BP45/BV45,0)</f>
        <v>0</v>
      </c>
      <c r="CD45" s="73">
        <f t="shared" si="208"/>
        <v>0</v>
      </c>
      <c r="CE45" s="73">
        <f t="shared" si="208"/>
        <v>0</v>
      </c>
      <c r="CF45" s="73">
        <f t="shared" si="208"/>
        <v>0</v>
      </c>
      <c r="CG45" s="73">
        <f t="shared" si="208"/>
        <v>0</v>
      </c>
      <c r="CH45" s="73">
        <f t="shared" si="208"/>
        <v>0</v>
      </c>
    </row>
    <row r="46" ht="14.25" customHeight="1" spans="1:86" x14ac:dyDescent="0.25">
      <c r="A46" s="68">
        <f>IF(ISBLANK(CT!A73),"",CT!A73)</f>
      </c>
      <c r="B46" s="73">
        <f>SectionA!V58</f>
      </c>
      <c r="C46" s="73">
        <f>SectionA!W58</f>
      </c>
      <c r="D46" s="73">
        <f>SectionA!X58</f>
      </c>
      <c r="E46" s="73">
        <f>SectionA!Y58</f>
      </c>
      <c r="F46" s="73">
        <f>SectionA!Z58</f>
      </c>
      <c r="G46" s="73">
        <f>SectionA!AA58</f>
      </c>
      <c r="H46" s="73">
        <f>SectionA!AJ58</f>
      </c>
      <c r="I46" s="73">
        <f>SectionA!AK58</f>
      </c>
      <c r="J46" s="73">
        <f>SectionA!AL58</f>
      </c>
      <c r="K46" s="73">
        <f>SectionA!AM58</f>
      </c>
      <c r="L46" s="73">
        <f>SectionA!AN58</f>
      </c>
      <c r="M46" s="73">
        <f>SectionA!AO58</f>
      </c>
      <c r="N46" s="174"/>
      <c r="O46" s="73">
        <f>SectionB!V58</f>
      </c>
      <c r="P46" s="73">
        <f>SectionB!W58</f>
      </c>
      <c r="Q46" s="73">
        <f>SectionB!X58</f>
      </c>
      <c r="R46" s="73">
        <f>SectionB!Y58</f>
      </c>
      <c r="S46" s="73">
        <f>SectionB!Z58</f>
      </c>
      <c r="T46" s="73">
        <f>SectionB!AA58</f>
      </c>
      <c r="U46" s="73">
        <f>SectionB!AJ58</f>
      </c>
      <c r="V46" s="73">
        <f>SectionB!AK58</f>
      </c>
      <c r="W46" s="73">
        <f>SectionB!AL58</f>
      </c>
      <c r="X46" s="73">
        <f>SectionB!AM58</f>
      </c>
      <c r="Y46" s="73">
        <f>SectionB!AN58</f>
      </c>
      <c r="Z46" s="73">
        <f>SectionB!AO58</f>
      </c>
      <c r="AA46" s="174"/>
      <c r="AB46" s="73">
        <f t="shared" ref="AB46:AG46" si="209">IF(AO46=0, 0,  AI46/AO46)</f>
        <v>0</v>
      </c>
      <c r="AC46" s="73">
        <f t="shared" si="209"/>
        <v>0</v>
      </c>
      <c r="AD46" s="73">
        <f t="shared" si="209"/>
        <v>0</v>
      </c>
      <c r="AE46" s="73">
        <f t="shared" si="209"/>
        <v>0</v>
      </c>
      <c r="AF46" s="73">
        <f t="shared" si="209"/>
        <v>0</v>
      </c>
      <c r="AG46" s="73">
        <f t="shared" si="209"/>
        <v>0</v>
      </c>
      <c r="AH46" s="174"/>
      <c r="AI46" s="73">
        <f t="shared" ref="AI46:AN46" si="210">SUM(B46,O46,AV46,BB46)</f>
        <v>0</v>
      </c>
      <c r="AJ46" s="73">
        <f t="shared" si="210"/>
        <v>0</v>
      </c>
      <c r="AK46" s="73">
        <f t="shared" si="210"/>
        <v>0</v>
      </c>
      <c r="AL46" s="73">
        <f t="shared" si="210"/>
        <v>0</v>
      </c>
      <c r="AM46" s="73">
        <f t="shared" si="210"/>
        <v>0</v>
      </c>
      <c r="AN46" s="73">
        <f t="shared" si="210"/>
        <v>0</v>
      </c>
      <c r="AO46" s="73">
        <f t="shared" ref="AO46:AT46" si="211">SUM(H46,U46,AV$4,BB$4)</f>
        <v>0</v>
      </c>
      <c r="AP46" s="73">
        <f t="shared" si="211"/>
        <v>0</v>
      </c>
      <c r="AQ46" s="73">
        <f t="shared" si="211"/>
        <v>0</v>
      </c>
      <c r="AR46" s="73">
        <f t="shared" si="211"/>
        <v>0</v>
      </c>
      <c r="AS46" s="73">
        <f t="shared" si="211"/>
        <v>0</v>
      </c>
      <c r="AT46" s="73">
        <f t="shared" si="211"/>
        <v>0</v>
      </c>
      <c r="AU46" s="174"/>
      <c r="AV46" s="73">
        <f>CT!T73</f>
      </c>
      <c r="AW46" s="73">
        <f>CT!U73</f>
      </c>
      <c r="AX46" s="73">
        <f>CT!V73</f>
      </c>
      <c r="AY46" s="73">
        <f>CT!W73</f>
      </c>
      <c r="AZ46" s="73">
        <f>CT!X73</f>
      </c>
      <c r="BA46" s="73">
        <f>CT!Y73</f>
      </c>
      <c r="BB46" s="73">
        <f>Attn_Assign!U73</f>
      </c>
      <c r="BC46" s="73">
        <f>Attn_Assign!V73</f>
      </c>
      <c r="BD46" s="73">
        <f>Attn_Assign!W73</f>
      </c>
      <c r="BE46" s="73">
        <f>Attn_Assign!X73</f>
      </c>
      <c r="BF46" s="73">
        <f>Attn_Assign!Y73</f>
      </c>
      <c r="BG46" s="73">
        <f>Attn_Assign!Z73</f>
      </c>
      <c r="BH46" s="4"/>
      <c r="BI46" s="73">
        <f>Attn_Assign!B73</f>
      </c>
      <c r="BJ46" s="73">
        <f t="shared" si="5"/>
        <v>0</v>
      </c>
      <c r="BK46" s="73" t="str">
        <f t="shared" si="6"/>
        <v>F</v>
      </c>
      <c r="BL46" s="4"/>
      <c r="BM46" s="4"/>
      <c r="BN46" s="4"/>
      <c r="BO46" s="174"/>
      <c r="BP46" s="73">
        <f>SUM(AI46,LabActivity!W73)</f>
        <v>0</v>
      </c>
      <c r="BQ46" s="73">
        <f>SUM(AJ46,LabActivity!X73)</f>
        <v>0</v>
      </c>
      <c r="BR46" s="73">
        <f>SUM(AK46,LabActivity!Y73)</f>
        <v>0</v>
      </c>
      <c r="BS46" s="73">
        <f>SUM(AL46,LabActivity!Z73)</f>
        <v>0</v>
      </c>
      <c r="BT46" s="73">
        <f>SUM(AM46,LabActivity!AA73)</f>
        <v>0</v>
      </c>
      <c r="BU46" s="73">
        <f>SUM(AN46,LabActivity!AB73)</f>
        <v>0</v>
      </c>
      <c r="BV46" s="73">
        <f t="shared" ref="BV46:CA46" si="212">SUM(AO46,BV$4)</f>
        <v>0</v>
      </c>
      <c r="BW46" s="73">
        <f t="shared" si="212"/>
        <v>0</v>
      </c>
      <c r="BX46" s="73">
        <f t="shared" si="212"/>
        <v>0</v>
      </c>
      <c r="BY46" s="73">
        <f t="shared" si="212"/>
        <v>0</v>
      </c>
      <c r="BZ46" s="73">
        <f t="shared" si="212"/>
        <v>0</v>
      </c>
      <c r="CA46" s="73">
        <f t="shared" si="212"/>
        <v>0</v>
      </c>
      <c r="CB46" s="174"/>
      <c r="CC46" s="73">
        <f t="shared" ref="CC46:CH46" si="213">IFERROR( BP46/BV46,0)</f>
        <v>0</v>
      </c>
      <c r="CD46" s="73">
        <f t="shared" si="213"/>
        <v>0</v>
      </c>
      <c r="CE46" s="73">
        <f t="shared" si="213"/>
        <v>0</v>
      </c>
      <c r="CF46" s="73">
        <f t="shared" si="213"/>
        <v>0</v>
      </c>
      <c r="CG46" s="73">
        <f t="shared" si="213"/>
        <v>0</v>
      </c>
      <c r="CH46" s="73">
        <f t="shared" si="213"/>
        <v>0</v>
      </c>
    </row>
    <row r="47" ht="14.25" customHeight="1" spans="1:86" x14ac:dyDescent="0.25">
      <c r="A47" s="68">
        <f>IF(ISBLANK(CT!A74),"",CT!A74)</f>
      </c>
      <c r="B47" s="73">
        <f>SectionA!V59</f>
      </c>
      <c r="C47" s="73">
        <f>SectionA!W59</f>
      </c>
      <c r="D47" s="73">
        <f>SectionA!X59</f>
      </c>
      <c r="E47" s="73">
        <f>SectionA!Y59</f>
      </c>
      <c r="F47" s="73">
        <f>SectionA!Z59</f>
      </c>
      <c r="G47" s="73">
        <f>SectionA!AA59</f>
      </c>
      <c r="H47" s="73">
        <f>SectionA!AJ59</f>
      </c>
      <c r="I47" s="73">
        <f>SectionA!AK59</f>
      </c>
      <c r="J47" s="73">
        <f>SectionA!AL59</f>
      </c>
      <c r="K47" s="73">
        <f>SectionA!AM59</f>
      </c>
      <c r="L47" s="73">
        <f>SectionA!AN59</f>
      </c>
      <c r="M47" s="73">
        <f>SectionA!AO59</f>
      </c>
      <c r="N47" s="174"/>
      <c r="O47" s="73">
        <f>SectionB!V59</f>
      </c>
      <c r="P47" s="73">
        <f>SectionB!W59</f>
      </c>
      <c r="Q47" s="73">
        <f>SectionB!X59</f>
      </c>
      <c r="R47" s="73">
        <f>SectionB!Y59</f>
      </c>
      <c r="S47" s="73">
        <f>SectionB!Z59</f>
      </c>
      <c r="T47" s="73">
        <f>SectionB!AA59</f>
      </c>
      <c r="U47" s="73">
        <f>SectionB!AJ59</f>
      </c>
      <c r="V47" s="73">
        <f>SectionB!AK59</f>
      </c>
      <c r="W47" s="73">
        <f>SectionB!AL59</f>
      </c>
      <c r="X47" s="73">
        <f>SectionB!AM59</f>
      </c>
      <c r="Y47" s="73">
        <f>SectionB!AN59</f>
      </c>
      <c r="Z47" s="73">
        <f>SectionB!AO59</f>
      </c>
      <c r="AA47" s="174"/>
      <c r="AB47" s="73">
        <f t="shared" ref="AB47:AG47" si="214">IF(AO47=0, 0,  AI47/AO47)</f>
        <v>0</v>
      </c>
      <c r="AC47" s="73">
        <f t="shared" si="214"/>
        <v>0</v>
      </c>
      <c r="AD47" s="73">
        <f t="shared" si="214"/>
        <v>0</v>
      </c>
      <c r="AE47" s="73">
        <f t="shared" si="214"/>
        <v>0</v>
      </c>
      <c r="AF47" s="73">
        <f t="shared" si="214"/>
        <v>0</v>
      </c>
      <c r="AG47" s="73">
        <f t="shared" si="214"/>
        <v>0</v>
      </c>
      <c r="AH47" s="174"/>
      <c r="AI47" s="73">
        <f t="shared" ref="AI47:AN47" si="215">SUM(B47,O47,AV47,BB47)</f>
        <v>0</v>
      </c>
      <c r="AJ47" s="73">
        <f t="shared" si="215"/>
        <v>0</v>
      </c>
      <c r="AK47" s="73">
        <f t="shared" si="215"/>
        <v>0</v>
      </c>
      <c r="AL47" s="73">
        <f t="shared" si="215"/>
        <v>0</v>
      </c>
      <c r="AM47" s="73">
        <f t="shared" si="215"/>
        <v>0</v>
      </c>
      <c r="AN47" s="73">
        <f t="shared" si="215"/>
        <v>0</v>
      </c>
      <c r="AO47" s="73">
        <f t="shared" ref="AO47:AT47" si="216">SUM(H47,U47,AV$4,BB$4)</f>
        <v>0</v>
      </c>
      <c r="AP47" s="73">
        <f t="shared" si="216"/>
        <v>0</v>
      </c>
      <c r="AQ47" s="73">
        <f t="shared" si="216"/>
        <v>0</v>
      </c>
      <c r="AR47" s="73">
        <f t="shared" si="216"/>
        <v>0</v>
      </c>
      <c r="AS47" s="73">
        <f t="shared" si="216"/>
        <v>0</v>
      </c>
      <c r="AT47" s="73">
        <f t="shared" si="216"/>
        <v>0</v>
      </c>
      <c r="AU47" s="174"/>
      <c r="AV47" s="73">
        <f>CT!T74</f>
      </c>
      <c r="AW47" s="73">
        <f>CT!U74</f>
      </c>
      <c r="AX47" s="73">
        <f>CT!V74</f>
      </c>
      <c r="AY47" s="73">
        <f>CT!W74</f>
      </c>
      <c r="AZ47" s="73">
        <f>CT!X74</f>
      </c>
      <c r="BA47" s="73">
        <f>CT!Y74</f>
      </c>
      <c r="BB47" s="73">
        <f>Attn_Assign!U74</f>
      </c>
      <c r="BC47" s="73">
        <f>Attn_Assign!V74</f>
      </c>
      <c r="BD47" s="73">
        <f>Attn_Assign!W74</f>
      </c>
      <c r="BE47" s="73">
        <f>Attn_Assign!X74</f>
      </c>
      <c r="BF47" s="73">
        <f>Attn_Assign!Y74</f>
      </c>
      <c r="BG47" s="73">
        <f>Attn_Assign!Z74</f>
      </c>
      <c r="BH47" s="4"/>
      <c r="BI47" s="73">
        <f>Attn_Assign!B74</f>
      </c>
      <c r="BJ47" s="73">
        <f t="shared" si="5"/>
        <v>0</v>
      </c>
      <c r="BK47" s="73" t="str">
        <f t="shared" si="6"/>
        <v>F</v>
      </c>
      <c r="BL47" s="4"/>
      <c r="BM47" s="4"/>
      <c r="BN47" s="4"/>
      <c r="BO47" s="174"/>
      <c r="BP47" s="73">
        <f>SUM(AI47,LabActivity!W74)</f>
        <v>0</v>
      </c>
      <c r="BQ47" s="73">
        <f>SUM(AJ47,LabActivity!X74)</f>
        <v>0</v>
      </c>
      <c r="BR47" s="73">
        <f>SUM(AK47,LabActivity!Y74)</f>
        <v>0</v>
      </c>
      <c r="BS47" s="73">
        <f>SUM(AL47,LabActivity!Z74)</f>
        <v>0</v>
      </c>
      <c r="BT47" s="73">
        <f>SUM(AM47,LabActivity!AA74)</f>
        <v>0</v>
      </c>
      <c r="BU47" s="73">
        <f>SUM(AN47,LabActivity!AB74)</f>
        <v>0</v>
      </c>
      <c r="BV47" s="73">
        <f t="shared" ref="BV47:CA47" si="217">SUM(AO47,BV$4)</f>
        <v>0</v>
      </c>
      <c r="BW47" s="73">
        <f t="shared" si="217"/>
        <v>0</v>
      </c>
      <c r="BX47" s="73">
        <f t="shared" si="217"/>
        <v>0</v>
      </c>
      <c r="BY47" s="73">
        <f t="shared" si="217"/>
        <v>0</v>
      </c>
      <c r="BZ47" s="73">
        <f t="shared" si="217"/>
        <v>0</v>
      </c>
      <c r="CA47" s="73">
        <f t="shared" si="217"/>
        <v>0</v>
      </c>
      <c r="CB47" s="174"/>
      <c r="CC47" s="73">
        <f t="shared" ref="CC47:CH47" si="218">IFERROR( BP47/BV47,0)</f>
        <v>0</v>
      </c>
      <c r="CD47" s="73">
        <f t="shared" si="218"/>
        <v>0</v>
      </c>
      <c r="CE47" s="73">
        <f t="shared" si="218"/>
        <v>0</v>
      </c>
      <c r="CF47" s="73">
        <f t="shared" si="218"/>
        <v>0</v>
      </c>
      <c r="CG47" s="73">
        <f t="shared" si="218"/>
        <v>0</v>
      </c>
      <c r="CH47" s="73">
        <f t="shared" si="218"/>
        <v>0</v>
      </c>
    </row>
    <row r="48" ht="14.25" customHeight="1" spans="1:86" x14ac:dyDescent="0.25">
      <c r="A48" s="68">
        <f>IF(ISBLANK(CT!A75),"",CT!A75)</f>
      </c>
      <c r="B48" s="73">
        <f>SectionA!V60</f>
      </c>
      <c r="C48" s="73">
        <f>SectionA!W60</f>
      </c>
      <c r="D48" s="73">
        <f>SectionA!X60</f>
      </c>
      <c r="E48" s="73">
        <f>SectionA!Y60</f>
      </c>
      <c r="F48" s="73">
        <f>SectionA!Z60</f>
      </c>
      <c r="G48" s="73">
        <f>SectionA!AA60</f>
      </c>
      <c r="H48" s="73">
        <f>SectionA!AJ60</f>
      </c>
      <c r="I48" s="73">
        <f>SectionA!AK60</f>
      </c>
      <c r="J48" s="73">
        <f>SectionA!AL60</f>
      </c>
      <c r="K48" s="73">
        <f>SectionA!AM60</f>
      </c>
      <c r="L48" s="73">
        <f>SectionA!AN60</f>
      </c>
      <c r="M48" s="73">
        <f>SectionA!AO60</f>
      </c>
      <c r="N48" s="174"/>
      <c r="O48" s="73">
        <f>SectionB!V60</f>
      </c>
      <c r="P48" s="73">
        <f>SectionB!W60</f>
      </c>
      <c r="Q48" s="73">
        <f>SectionB!X60</f>
      </c>
      <c r="R48" s="73">
        <f>SectionB!Y60</f>
      </c>
      <c r="S48" s="73">
        <f>SectionB!Z60</f>
      </c>
      <c r="T48" s="73">
        <f>SectionB!AA60</f>
      </c>
      <c r="U48" s="73">
        <f>SectionB!AJ60</f>
      </c>
      <c r="V48" s="73">
        <f>SectionB!AK60</f>
      </c>
      <c r="W48" s="73">
        <f>SectionB!AL60</f>
      </c>
      <c r="X48" s="73">
        <f>SectionB!AM60</f>
      </c>
      <c r="Y48" s="73">
        <f>SectionB!AN60</f>
      </c>
      <c r="Z48" s="73">
        <f>SectionB!AO60</f>
      </c>
      <c r="AA48" s="174"/>
      <c r="AB48" s="73">
        <f t="shared" ref="AB48:AG48" si="219">IF(AO48=0, 0,  AI48/AO48)</f>
        <v>0</v>
      </c>
      <c r="AC48" s="73">
        <f t="shared" si="219"/>
        <v>0</v>
      </c>
      <c r="AD48" s="73">
        <f t="shared" si="219"/>
        <v>0</v>
      </c>
      <c r="AE48" s="73">
        <f t="shared" si="219"/>
        <v>0</v>
      </c>
      <c r="AF48" s="73">
        <f t="shared" si="219"/>
        <v>0</v>
      </c>
      <c r="AG48" s="73">
        <f t="shared" si="219"/>
        <v>0</v>
      </c>
      <c r="AH48" s="174"/>
      <c r="AI48" s="73">
        <f t="shared" ref="AI48:AN48" si="220">SUM(B48,O48,AV48,BB48)</f>
        <v>0</v>
      </c>
      <c r="AJ48" s="73">
        <f t="shared" si="220"/>
        <v>0</v>
      </c>
      <c r="AK48" s="73">
        <f t="shared" si="220"/>
        <v>0</v>
      </c>
      <c r="AL48" s="73">
        <f t="shared" si="220"/>
        <v>0</v>
      </c>
      <c r="AM48" s="73">
        <f t="shared" si="220"/>
        <v>0</v>
      </c>
      <c r="AN48" s="73">
        <f t="shared" si="220"/>
        <v>0</v>
      </c>
      <c r="AO48" s="73">
        <f t="shared" ref="AO48:AT48" si="221">SUM(H48,U48,AV$4,BB$4)</f>
        <v>0</v>
      </c>
      <c r="AP48" s="73">
        <f t="shared" si="221"/>
        <v>0</v>
      </c>
      <c r="AQ48" s="73">
        <f t="shared" si="221"/>
        <v>0</v>
      </c>
      <c r="AR48" s="73">
        <f t="shared" si="221"/>
        <v>0</v>
      </c>
      <c r="AS48" s="73">
        <f t="shared" si="221"/>
        <v>0</v>
      </c>
      <c r="AT48" s="73">
        <f t="shared" si="221"/>
        <v>0</v>
      </c>
      <c r="AU48" s="174"/>
      <c r="AV48" s="73">
        <f>CT!T75</f>
      </c>
      <c r="AW48" s="73">
        <f>CT!U75</f>
      </c>
      <c r="AX48" s="73">
        <f>CT!V75</f>
      </c>
      <c r="AY48" s="73">
        <f>CT!W75</f>
      </c>
      <c r="AZ48" s="73">
        <f>CT!X75</f>
      </c>
      <c r="BA48" s="73">
        <f>CT!Y75</f>
      </c>
      <c r="BB48" s="73">
        <f>Attn_Assign!U75</f>
      </c>
      <c r="BC48" s="73">
        <f>Attn_Assign!V75</f>
      </c>
      <c r="BD48" s="73">
        <f>Attn_Assign!W75</f>
      </c>
      <c r="BE48" s="73">
        <f>Attn_Assign!X75</f>
      </c>
      <c r="BF48" s="73">
        <f>Attn_Assign!Y75</f>
      </c>
      <c r="BG48" s="73">
        <f>Attn_Assign!Z75</f>
      </c>
      <c r="BH48" s="4"/>
      <c r="BI48" s="73">
        <f>Attn_Assign!B75</f>
      </c>
      <c r="BJ48" s="73">
        <f t="shared" si="5"/>
        <v>0</v>
      </c>
      <c r="BK48" s="73" t="str">
        <f t="shared" si="6"/>
        <v>F</v>
      </c>
      <c r="BL48" s="4"/>
      <c r="BM48" s="4"/>
      <c r="BN48" s="4"/>
      <c r="BO48" s="174"/>
      <c r="BP48" s="73">
        <f>SUM(AI48,LabActivity!W75)</f>
        <v>0</v>
      </c>
      <c r="BQ48" s="73">
        <f>SUM(AJ48,LabActivity!X75)</f>
        <v>0</v>
      </c>
      <c r="BR48" s="73">
        <f>SUM(AK48,LabActivity!Y75)</f>
        <v>0</v>
      </c>
      <c r="BS48" s="73">
        <f>SUM(AL48,LabActivity!Z75)</f>
        <v>0</v>
      </c>
      <c r="BT48" s="73">
        <f>SUM(AM48,LabActivity!AA75)</f>
        <v>0</v>
      </c>
      <c r="BU48" s="73">
        <f>SUM(AN48,LabActivity!AB75)</f>
        <v>0</v>
      </c>
      <c r="BV48" s="73">
        <f t="shared" ref="BV48:CA48" si="222">SUM(AO48,BV$4)</f>
        <v>0</v>
      </c>
      <c r="BW48" s="73">
        <f t="shared" si="222"/>
        <v>0</v>
      </c>
      <c r="BX48" s="73">
        <f t="shared" si="222"/>
        <v>0</v>
      </c>
      <c r="BY48" s="73">
        <f t="shared" si="222"/>
        <v>0</v>
      </c>
      <c r="BZ48" s="73">
        <f t="shared" si="222"/>
        <v>0</v>
      </c>
      <c r="CA48" s="73">
        <f t="shared" si="222"/>
        <v>0</v>
      </c>
      <c r="CB48" s="174"/>
      <c r="CC48" s="73">
        <f t="shared" ref="CC48:CH48" si="223">IFERROR( BP48/BV48,0)</f>
        <v>0</v>
      </c>
      <c r="CD48" s="73">
        <f t="shared" si="223"/>
        <v>0</v>
      </c>
      <c r="CE48" s="73">
        <f t="shared" si="223"/>
        <v>0</v>
      </c>
      <c r="CF48" s="73">
        <f t="shared" si="223"/>
        <v>0</v>
      </c>
      <c r="CG48" s="73">
        <f t="shared" si="223"/>
        <v>0</v>
      </c>
      <c r="CH48" s="73">
        <f t="shared" si="223"/>
        <v>0</v>
      </c>
    </row>
    <row r="49" ht="14.25" customHeight="1" spans="1:86" x14ac:dyDescent="0.25">
      <c r="A49" s="68">
        <f>IF(ISBLANK(CT!A76),"",CT!A76)</f>
      </c>
      <c r="B49" s="73">
        <f>SectionA!V61</f>
      </c>
      <c r="C49" s="73">
        <f>SectionA!W61</f>
      </c>
      <c r="D49" s="73">
        <f>SectionA!X61</f>
      </c>
      <c r="E49" s="73">
        <f>SectionA!Y61</f>
      </c>
      <c r="F49" s="73">
        <f>SectionA!Z61</f>
      </c>
      <c r="G49" s="73">
        <f>SectionA!AA61</f>
      </c>
      <c r="H49" s="73">
        <f>SectionA!AJ61</f>
      </c>
      <c r="I49" s="73">
        <f>SectionA!AK61</f>
      </c>
      <c r="J49" s="73">
        <f>SectionA!AL61</f>
      </c>
      <c r="K49" s="73">
        <f>SectionA!AM61</f>
      </c>
      <c r="L49" s="73">
        <f>SectionA!AN61</f>
      </c>
      <c r="M49" s="73">
        <f>SectionA!AO61</f>
      </c>
      <c r="N49" s="174"/>
      <c r="O49" s="73">
        <f>SectionB!V61</f>
      </c>
      <c r="P49" s="73">
        <f>SectionB!W61</f>
      </c>
      <c r="Q49" s="73">
        <f>SectionB!X61</f>
      </c>
      <c r="R49" s="73">
        <f>SectionB!Y61</f>
      </c>
      <c r="S49" s="73">
        <f>SectionB!Z61</f>
      </c>
      <c r="T49" s="73">
        <f>SectionB!AA61</f>
      </c>
      <c r="U49" s="73">
        <f>SectionB!AJ61</f>
      </c>
      <c r="V49" s="73">
        <f>SectionB!AK61</f>
      </c>
      <c r="W49" s="73">
        <f>SectionB!AL61</f>
      </c>
      <c r="X49" s="73">
        <f>SectionB!AM61</f>
      </c>
      <c r="Y49" s="73">
        <f>SectionB!AN61</f>
      </c>
      <c r="Z49" s="73">
        <f>SectionB!AO61</f>
      </c>
      <c r="AA49" s="174"/>
      <c r="AB49" s="73">
        <f t="shared" ref="AB49:AG49" si="224">IF(AO49=0, 0,  AI49/AO49)</f>
        <v>0</v>
      </c>
      <c r="AC49" s="73">
        <f t="shared" si="224"/>
        <v>0</v>
      </c>
      <c r="AD49" s="73">
        <f t="shared" si="224"/>
        <v>0</v>
      </c>
      <c r="AE49" s="73">
        <f t="shared" si="224"/>
        <v>0</v>
      </c>
      <c r="AF49" s="73">
        <f t="shared" si="224"/>
        <v>0</v>
      </c>
      <c r="AG49" s="73">
        <f t="shared" si="224"/>
        <v>0</v>
      </c>
      <c r="AH49" s="174"/>
      <c r="AI49" s="73">
        <f t="shared" ref="AI49:AN49" si="225">SUM(B49,O49,AV49,BB49)</f>
        <v>0</v>
      </c>
      <c r="AJ49" s="73">
        <f t="shared" si="225"/>
        <v>0</v>
      </c>
      <c r="AK49" s="73">
        <f t="shared" si="225"/>
        <v>0</v>
      </c>
      <c r="AL49" s="73">
        <f t="shared" si="225"/>
        <v>0</v>
      </c>
      <c r="AM49" s="73">
        <f t="shared" si="225"/>
        <v>0</v>
      </c>
      <c r="AN49" s="73">
        <f t="shared" si="225"/>
        <v>0</v>
      </c>
      <c r="AO49" s="73">
        <f t="shared" ref="AO49:AT49" si="226">SUM(H49,U49,AV$4,BB$4)</f>
        <v>0</v>
      </c>
      <c r="AP49" s="73">
        <f t="shared" si="226"/>
        <v>0</v>
      </c>
      <c r="AQ49" s="73">
        <f t="shared" si="226"/>
        <v>0</v>
      </c>
      <c r="AR49" s="73">
        <f t="shared" si="226"/>
        <v>0</v>
      </c>
      <c r="AS49" s="73">
        <f t="shared" si="226"/>
        <v>0</v>
      </c>
      <c r="AT49" s="73">
        <f t="shared" si="226"/>
        <v>0</v>
      </c>
      <c r="AU49" s="174"/>
      <c r="AV49" s="73">
        <f>CT!T76</f>
      </c>
      <c r="AW49" s="73">
        <f>CT!U76</f>
      </c>
      <c r="AX49" s="73">
        <f>CT!V76</f>
      </c>
      <c r="AY49" s="73">
        <f>CT!W76</f>
      </c>
      <c r="AZ49" s="73">
        <f>CT!X76</f>
      </c>
      <c r="BA49" s="73">
        <f>CT!Y76</f>
      </c>
      <c r="BB49" s="73">
        <f>Attn_Assign!U76</f>
      </c>
      <c r="BC49" s="73">
        <f>Attn_Assign!V76</f>
      </c>
      <c r="BD49" s="73">
        <f>Attn_Assign!W76</f>
      </c>
      <c r="BE49" s="73">
        <f>Attn_Assign!X76</f>
      </c>
      <c r="BF49" s="73">
        <f>Attn_Assign!Y76</f>
      </c>
      <c r="BG49" s="73">
        <f>Attn_Assign!Z76</f>
      </c>
      <c r="BH49" s="4"/>
      <c r="BI49" s="73">
        <f>Attn_Assign!B76</f>
      </c>
      <c r="BJ49" s="73">
        <f t="shared" si="5"/>
        <v>0</v>
      </c>
      <c r="BK49" s="73" t="str">
        <f t="shared" si="6"/>
        <v>F</v>
      </c>
      <c r="BL49" s="4"/>
      <c r="BM49" s="4"/>
      <c r="BN49" s="4"/>
      <c r="BO49" s="174"/>
      <c r="BP49" s="73">
        <f>SUM(AI49,LabActivity!W76)</f>
        <v>0</v>
      </c>
      <c r="BQ49" s="73">
        <f>SUM(AJ49,LabActivity!X76)</f>
        <v>0</v>
      </c>
      <c r="BR49" s="73">
        <f>SUM(AK49,LabActivity!Y76)</f>
        <v>0</v>
      </c>
      <c r="BS49" s="73">
        <f>SUM(AL49,LabActivity!Z76)</f>
        <v>0</v>
      </c>
      <c r="BT49" s="73">
        <f>SUM(AM49,LabActivity!AA76)</f>
        <v>0</v>
      </c>
      <c r="BU49" s="73">
        <f>SUM(AN49,LabActivity!AB76)</f>
        <v>0</v>
      </c>
      <c r="BV49" s="73">
        <f t="shared" ref="BV49:CA49" si="227">SUM(AO49,BV$4)</f>
        <v>0</v>
      </c>
      <c r="BW49" s="73">
        <f t="shared" si="227"/>
        <v>0</v>
      </c>
      <c r="BX49" s="73">
        <f t="shared" si="227"/>
        <v>0</v>
      </c>
      <c r="BY49" s="73">
        <f t="shared" si="227"/>
        <v>0</v>
      </c>
      <c r="BZ49" s="73">
        <f t="shared" si="227"/>
        <v>0</v>
      </c>
      <c r="CA49" s="73">
        <f t="shared" si="227"/>
        <v>0</v>
      </c>
      <c r="CB49" s="174"/>
      <c r="CC49" s="73">
        <f t="shared" ref="CC49:CH49" si="228">IFERROR( BP49/BV49,0)</f>
        <v>0</v>
      </c>
      <c r="CD49" s="73">
        <f t="shared" si="228"/>
        <v>0</v>
      </c>
      <c r="CE49" s="73">
        <f t="shared" si="228"/>
        <v>0</v>
      </c>
      <c r="CF49" s="73">
        <f t="shared" si="228"/>
        <v>0</v>
      </c>
      <c r="CG49" s="73">
        <f t="shared" si="228"/>
        <v>0</v>
      </c>
      <c r="CH49" s="73">
        <f t="shared" si="228"/>
        <v>0</v>
      </c>
    </row>
    <row r="50" ht="14.25" customHeight="1" spans="1:86" x14ac:dyDescent="0.25">
      <c r="A50" s="68">
        <f>IF(ISBLANK(CT!A77),"",CT!A77)</f>
      </c>
      <c r="B50" s="73">
        <f>SectionA!V62</f>
      </c>
      <c r="C50" s="73">
        <f>SectionA!W62</f>
      </c>
      <c r="D50" s="73">
        <f>SectionA!X62</f>
      </c>
      <c r="E50" s="73">
        <f>SectionA!Y62</f>
      </c>
      <c r="F50" s="73">
        <f>SectionA!Z62</f>
      </c>
      <c r="G50" s="73">
        <f>SectionA!AA62</f>
      </c>
      <c r="H50" s="73">
        <f>SectionA!AJ62</f>
      </c>
      <c r="I50" s="73">
        <f>SectionA!AK62</f>
      </c>
      <c r="J50" s="73">
        <f>SectionA!AL62</f>
      </c>
      <c r="K50" s="73">
        <f>SectionA!AM62</f>
      </c>
      <c r="L50" s="73">
        <f>SectionA!AN62</f>
      </c>
      <c r="M50" s="73">
        <f>SectionA!AO62</f>
      </c>
      <c r="N50" s="174"/>
      <c r="O50" s="73">
        <f>SectionB!V62</f>
      </c>
      <c r="P50" s="73">
        <f>SectionB!W62</f>
      </c>
      <c r="Q50" s="73">
        <f>SectionB!X62</f>
      </c>
      <c r="R50" s="73">
        <f>SectionB!Y62</f>
      </c>
      <c r="S50" s="73">
        <f>SectionB!Z62</f>
      </c>
      <c r="T50" s="73">
        <f>SectionB!AA62</f>
      </c>
      <c r="U50" s="73">
        <f>SectionB!AJ62</f>
      </c>
      <c r="V50" s="73">
        <f>SectionB!AK62</f>
      </c>
      <c r="W50" s="73">
        <f>SectionB!AL62</f>
      </c>
      <c r="X50" s="73">
        <f>SectionB!AM62</f>
      </c>
      <c r="Y50" s="73">
        <f>SectionB!AN62</f>
      </c>
      <c r="Z50" s="73">
        <f>SectionB!AO62</f>
      </c>
      <c r="AA50" s="174"/>
      <c r="AB50" s="73">
        <f t="shared" ref="AB50:AG50" si="229">IF(AO50=0, 0,  AI50/AO50)</f>
        <v>0</v>
      </c>
      <c r="AC50" s="73">
        <f t="shared" si="229"/>
        <v>0</v>
      </c>
      <c r="AD50" s="73">
        <f t="shared" si="229"/>
        <v>0</v>
      </c>
      <c r="AE50" s="73">
        <f t="shared" si="229"/>
        <v>0</v>
      </c>
      <c r="AF50" s="73">
        <f t="shared" si="229"/>
        <v>0</v>
      </c>
      <c r="AG50" s="73">
        <f t="shared" si="229"/>
        <v>0</v>
      </c>
      <c r="AH50" s="174"/>
      <c r="AI50" s="73">
        <f t="shared" ref="AI50:AN50" si="230">SUM(B50,O50,AV50,BB50)</f>
        <v>0</v>
      </c>
      <c r="AJ50" s="73">
        <f t="shared" si="230"/>
        <v>0</v>
      </c>
      <c r="AK50" s="73">
        <f t="shared" si="230"/>
        <v>0</v>
      </c>
      <c r="AL50" s="73">
        <f t="shared" si="230"/>
        <v>0</v>
      </c>
      <c r="AM50" s="73">
        <f t="shared" si="230"/>
        <v>0</v>
      </c>
      <c r="AN50" s="73">
        <f t="shared" si="230"/>
        <v>0</v>
      </c>
      <c r="AO50" s="73">
        <f t="shared" ref="AO50:AT50" si="231">SUM(H50,U50,AV$4,BB$4)</f>
        <v>0</v>
      </c>
      <c r="AP50" s="73">
        <f t="shared" si="231"/>
        <v>0</v>
      </c>
      <c r="AQ50" s="73">
        <f t="shared" si="231"/>
        <v>0</v>
      </c>
      <c r="AR50" s="73">
        <f t="shared" si="231"/>
        <v>0</v>
      </c>
      <c r="AS50" s="73">
        <f t="shared" si="231"/>
        <v>0</v>
      </c>
      <c r="AT50" s="73">
        <f t="shared" si="231"/>
        <v>0</v>
      </c>
      <c r="AU50" s="174"/>
      <c r="AV50" s="73">
        <f>CT!T77</f>
      </c>
      <c r="AW50" s="73">
        <f>CT!U77</f>
      </c>
      <c r="AX50" s="73">
        <f>CT!V77</f>
      </c>
      <c r="AY50" s="73">
        <f>CT!W77</f>
      </c>
      <c r="AZ50" s="73">
        <f>CT!X77</f>
      </c>
      <c r="BA50" s="73">
        <f>CT!Y77</f>
      </c>
      <c r="BB50" s="73">
        <f>Attn_Assign!U77</f>
      </c>
      <c r="BC50" s="73">
        <f>Attn_Assign!V77</f>
      </c>
      <c r="BD50" s="73">
        <f>Attn_Assign!W77</f>
      </c>
      <c r="BE50" s="73">
        <f>Attn_Assign!X77</f>
      </c>
      <c r="BF50" s="73">
        <f>Attn_Assign!Y77</f>
      </c>
      <c r="BG50" s="73">
        <f>Attn_Assign!Z77</f>
      </c>
      <c r="BH50" s="4"/>
      <c r="BI50" s="73">
        <f>Attn_Assign!B77</f>
      </c>
      <c r="BJ50" s="73">
        <f t="shared" si="5"/>
        <v>0</v>
      </c>
      <c r="BK50" s="73" t="str">
        <f t="shared" si="6"/>
        <v>F</v>
      </c>
      <c r="BL50" s="4"/>
      <c r="BM50" s="4"/>
      <c r="BN50" s="4"/>
      <c r="BO50" s="174"/>
      <c r="BP50" s="73">
        <f>SUM(AI50,LabActivity!W77)</f>
        <v>0</v>
      </c>
      <c r="BQ50" s="73">
        <f>SUM(AJ50,LabActivity!X77)</f>
        <v>0</v>
      </c>
      <c r="BR50" s="73">
        <f>SUM(AK50,LabActivity!Y77)</f>
        <v>0</v>
      </c>
      <c r="BS50" s="73">
        <f>SUM(AL50,LabActivity!Z77)</f>
        <v>0</v>
      </c>
      <c r="BT50" s="73">
        <f>SUM(AM50,LabActivity!AA77)</f>
        <v>0</v>
      </c>
      <c r="BU50" s="73">
        <f>SUM(AN50,LabActivity!AB77)</f>
        <v>0</v>
      </c>
      <c r="BV50" s="73">
        <f t="shared" ref="BV50:CA50" si="232">SUM(AO50,BV$4)</f>
        <v>0</v>
      </c>
      <c r="BW50" s="73">
        <f t="shared" si="232"/>
        <v>0</v>
      </c>
      <c r="BX50" s="73">
        <f t="shared" si="232"/>
        <v>0</v>
      </c>
      <c r="BY50" s="73">
        <f t="shared" si="232"/>
        <v>0</v>
      </c>
      <c r="BZ50" s="73">
        <f t="shared" si="232"/>
        <v>0</v>
      </c>
      <c r="CA50" s="73">
        <f t="shared" si="232"/>
        <v>0</v>
      </c>
      <c r="CB50" s="174"/>
      <c r="CC50" s="73">
        <f t="shared" ref="CC50:CH50" si="233">IFERROR( BP50/BV50,0)</f>
        <v>0</v>
      </c>
      <c r="CD50" s="73">
        <f t="shared" si="233"/>
        <v>0</v>
      </c>
      <c r="CE50" s="73">
        <f t="shared" si="233"/>
        <v>0</v>
      </c>
      <c r="CF50" s="73">
        <f t="shared" si="233"/>
        <v>0</v>
      </c>
      <c r="CG50" s="73">
        <f t="shared" si="233"/>
        <v>0</v>
      </c>
      <c r="CH50" s="73">
        <f t="shared" si="233"/>
        <v>0</v>
      </c>
    </row>
    <row r="51" ht="14.25" customHeight="1" spans="1:86" x14ac:dyDescent="0.25">
      <c r="A51" s="68">
        <f>IF(ISBLANK(CT!A78),"",CT!A78)</f>
      </c>
      <c r="B51" s="73">
        <f>SectionA!V63</f>
      </c>
      <c r="C51" s="73">
        <f>SectionA!W63</f>
      </c>
      <c r="D51" s="73">
        <f>SectionA!X63</f>
      </c>
      <c r="E51" s="73">
        <f>SectionA!Y63</f>
      </c>
      <c r="F51" s="73">
        <f>SectionA!Z63</f>
      </c>
      <c r="G51" s="73">
        <f>SectionA!AA63</f>
      </c>
      <c r="H51" s="73">
        <f>SectionA!AJ63</f>
      </c>
      <c r="I51" s="73">
        <f>SectionA!AK63</f>
      </c>
      <c r="J51" s="73">
        <f>SectionA!AL63</f>
      </c>
      <c r="K51" s="73">
        <f>SectionA!AM63</f>
      </c>
      <c r="L51" s="73">
        <f>SectionA!AN63</f>
      </c>
      <c r="M51" s="73">
        <f>SectionA!AO63</f>
      </c>
      <c r="N51" s="174"/>
      <c r="O51" s="73">
        <f>SectionB!V63</f>
      </c>
      <c r="P51" s="73">
        <f>SectionB!W63</f>
      </c>
      <c r="Q51" s="73">
        <f>SectionB!X63</f>
      </c>
      <c r="R51" s="73">
        <f>SectionB!Y63</f>
      </c>
      <c r="S51" s="73">
        <f>SectionB!Z63</f>
      </c>
      <c r="T51" s="73">
        <f>SectionB!AA63</f>
      </c>
      <c r="U51" s="73">
        <f>SectionB!AJ63</f>
      </c>
      <c r="V51" s="73">
        <f>SectionB!AK63</f>
      </c>
      <c r="W51" s="73">
        <f>SectionB!AL63</f>
      </c>
      <c r="X51" s="73">
        <f>SectionB!AM63</f>
      </c>
      <c r="Y51" s="73">
        <f>SectionB!AN63</f>
      </c>
      <c r="Z51" s="73">
        <f>SectionB!AO63</f>
      </c>
      <c r="AA51" s="174"/>
      <c r="AB51" s="73">
        <f t="shared" ref="AB51:AG51" si="234">IF(AO51=0, 0,  AI51/AO51)</f>
        <v>0</v>
      </c>
      <c r="AC51" s="73">
        <f t="shared" si="234"/>
        <v>0</v>
      </c>
      <c r="AD51" s="73">
        <f t="shared" si="234"/>
        <v>0</v>
      </c>
      <c r="AE51" s="73">
        <f t="shared" si="234"/>
        <v>0</v>
      </c>
      <c r="AF51" s="73">
        <f t="shared" si="234"/>
        <v>0</v>
      </c>
      <c r="AG51" s="73">
        <f t="shared" si="234"/>
        <v>0</v>
      </c>
      <c r="AH51" s="174"/>
      <c r="AI51" s="73">
        <f t="shared" ref="AI51:AN51" si="235">SUM(B51,O51,AV51,BB51)</f>
        <v>0</v>
      </c>
      <c r="AJ51" s="73">
        <f t="shared" si="235"/>
        <v>0</v>
      </c>
      <c r="AK51" s="73">
        <f t="shared" si="235"/>
        <v>0</v>
      </c>
      <c r="AL51" s="73">
        <f t="shared" si="235"/>
        <v>0</v>
      </c>
      <c r="AM51" s="73">
        <f t="shared" si="235"/>
        <v>0</v>
      </c>
      <c r="AN51" s="73">
        <f t="shared" si="235"/>
        <v>0</v>
      </c>
      <c r="AO51" s="73">
        <f t="shared" ref="AO51:AT51" si="236">SUM(H51,U51,AV$4,BB$4)</f>
        <v>0</v>
      </c>
      <c r="AP51" s="73">
        <f t="shared" si="236"/>
        <v>0</v>
      </c>
      <c r="AQ51" s="73">
        <f t="shared" si="236"/>
        <v>0</v>
      </c>
      <c r="AR51" s="73">
        <f t="shared" si="236"/>
        <v>0</v>
      </c>
      <c r="AS51" s="73">
        <f t="shared" si="236"/>
        <v>0</v>
      </c>
      <c r="AT51" s="73">
        <f t="shared" si="236"/>
        <v>0</v>
      </c>
      <c r="AU51" s="174"/>
      <c r="AV51" s="73">
        <f>CT!T78</f>
      </c>
      <c r="AW51" s="73">
        <f>CT!U78</f>
      </c>
      <c r="AX51" s="73">
        <f>CT!V78</f>
      </c>
      <c r="AY51" s="73">
        <f>CT!W78</f>
      </c>
      <c r="AZ51" s="73">
        <f>CT!X78</f>
      </c>
      <c r="BA51" s="73">
        <f>CT!Y78</f>
      </c>
      <c r="BB51" s="73">
        <f>Attn_Assign!U78</f>
      </c>
      <c r="BC51" s="73">
        <f>Attn_Assign!V78</f>
      </c>
      <c r="BD51" s="73">
        <f>Attn_Assign!W78</f>
      </c>
      <c r="BE51" s="73">
        <f>Attn_Assign!X78</f>
      </c>
      <c r="BF51" s="73">
        <f>Attn_Assign!Y78</f>
      </c>
      <c r="BG51" s="73">
        <f>Attn_Assign!Z78</f>
      </c>
      <c r="BH51" s="4"/>
      <c r="BI51" s="73">
        <f>Attn_Assign!B78</f>
      </c>
      <c r="BJ51" s="73">
        <f t="shared" si="5"/>
        <v>0</v>
      </c>
      <c r="BK51" s="73" t="str">
        <f t="shared" si="6"/>
        <v>F</v>
      </c>
      <c r="BL51" s="4"/>
      <c r="BM51" s="4"/>
      <c r="BN51" s="4"/>
      <c r="BO51" s="174"/>
      <c r="BP51" s="73">
        <f>SUM(AI51,LabActivity!W78)</f>
        <v>0</v>
      </c>
      <c r="BQ51" s="73">
        <f>SUM(AJ51,LabActivity!X78)</f>
        <v>0</v>
      </c>
      <c r="BR51" s="73">
        <f>SUM(AK51,LabActivity!Y78)</f>
        <v>0</v>
      </c>
      <c r="BS51" s="73">
        <f>SUM(AL51,LabActivity!Z78)</f>
        <v>0</v>
      </c>
      <c r="BT51" s="73">
        <f>SUM(AM51,LabActivity!AA78)</f>
        <v>0</v>
      </c>
      <c r="BU51" s="73">
        <f>SUM(AN51,LabActivity!AB78)</f>
        <v>0</v>
      </c>
      <c r="BV51" s="73">
        <f t="shared" ref="BV51:CA51" si="237">SUM(AO51,BV$4)</f>
        <v>0</v>
      </c>
      <c r="BW51" s="73">
        <f t="shared" si="237"/>
        <v>0</v>
      </c>
      <c r="BX51" s="73">
        <f t="shared" si="237"/>
        <v>0</v>
      </c>
      <c r="BY51" s="73">
        <f t="shared" si="237"/>
        <v>0</v>
      </c>
      <c r="BZ51" s="73">
        <f t="shared" si="237"/>
        <v>0</v>
      </c>
      <c r="CA51" s="73">
        <f t="shared" si="237"/>
        <v>0</v>
      </c>
      <c r="CB51" s="174"/>
      <c r="CC51" s="73">
        <f t="shared" ref="CC51:CH51" si="238">IFERROR( BP51/BV51,0)</f>
        <v>0</v>
      </c>
      <c r="CD51" s="73">
        <f t="shared" si="238"/>
        <v>0</v>
      </c>
      <c r="CE51" s="73">
        <f t="shared" si="238"/>
        <v>0</v>
      </c>
      <c r="CF51" s="73">
        <f t="shared" si="238"/>
        <v>0</v>
      </c>
      <c r="CG51" s="73">
        <f t="shared" si="238"/>
        <v>0</v>
      </c>
      <c r="CH51" s="73">
        <f t="shared" si="238"/>
        <v>0</v>
      </c>
    </row>
    <row r="52" ht="14.25" customHeight="1" spans="1:86" x14ac:dyDescent="0.25">
      <c r="A52" s="68">
        <f>IF(ISBLANK(CT!A79),"",CT!A79)</f>
      </c>
      <c r="B52" s="73">
        <f>SectionA!V64</f>
      </c>
      <c r="C52" s="73">
        <f>SectionA!W64</f>
      </c>
      <c r="D52" s="73">
        <f>SectionA!X64</f>
      </c>
      <c r="E52" s="73">
        <f>SectionA!Y64</f>
      </c>
      <c r="F52" s="73">
        <f>SectionA!Z64</f>
      </c>
      <c r="G52" s="73">
        <f>SectionA!AA64</f>
      </c>
      <c r="H52" s="73">
        <f>SectionA!AJ64</f>
      </c>
      <c r="I52" s="73">
        <f>SectionA!AK64</f>
      </c>
      <c r="J52" s="73">
        <f>SectionA!AL64</f>
      </c>
      <c r="K52" s="73">
        <f>SectionA!AM64</f>
      </c>
      <c r="L52" s="73">
        <f>SectionA!AN64</f>
      </c>
      <c r="M52" s="73">
        <f>SectionA!AO64</f>
      </c>
      <c r="N52" s="174"/>
      <c r="O52" s="73">
        <f>SectionB!V64</f>
      </c>
      <c r="P52" s="73">
        <f>SectionB!W64</f>
      </c>
      <c r="Q52" s="73">
        <f>SectionB!X64</f>
      </c>
      <c r="R52" s="73">
        <f>SectionB!Y64</f>
      </c>
      <c r="S52" s="73">
        <f>SectionB!Z64</f>
      </c>
      <c r="T52" s="73">
        <f>SectionB!AA64</f>
      </c>
      <c r="U52" s="73">
        <f>SectionB!AJ64</f>
      </c>
      <c r="V52" s="73">
        <f>SectionB!AK64</f>
      </c>
      <c r="W52" s="73">
        <f>SectionB!AL64</f>
      </c>
      <c r="X52" s="73">
        <f>SectionB!AM64</f>
      </c>
      <c r="Y52" s="73">
        <f>SectionB!AN64</f>
      </c>
      <c r="Z52" s="73">
        <f>SectionB!AO64</f>
      </c>
      <c r="AA52" s="174"/>
      <c r="AB52" s="73">
        <f t="shared" ref="AB52:AG52" si="239">IF(AO52=0, 0,  AI52/AO52)</f>
        <v>0</v>
      </c>
      <c r="AC52" s="73">
        <f t="shared" si="239"/>
        <v>0</v>
      </c>
      <c r="AD52" s="73">
        <f t="shared" si="239"/>
        <v>0</v>
      </c>
      <c r="AE52" s="73">
        <f t="shared" si="239"/>
        <v>0</v>
      </c>
      <c r="AF52" s="73">
        <f t="shared" si="239"/>
        <v>0</v>
      </c>
      <c r="AG52" s="73">
        <f t="shared" si="239"/>
        <v>0</v>
      </c>
      <c r="AH52" s="174"/>
      <c r="AI52" s="73">
        <f t="shared" ref="AI52:AN52" si="240">SUM(B52,O52,AV52,BB52)</f>
        <v>0</v>
      </c>
      <c r="AJ52" s="73">
        <f t="shared" si="240"/>
        <v>0</v>
      </c>
      <c r="AK52" s="73">
        <f t="shared" si="240"/>
        <v>0</v>
      </c>
      <c r="AL52" s="73">
        <f t="shared" si="240"/>
        <v>0</v>
      </c>
      <c r="AM52" s="73">
        <f t="shared" si="240"/>
        <v>0</v>
      </c>
      <c r="AN52" s="73">
        <f t="shared" si="240"/>
        <v>0</v>
      </c>
      <c r="AO52" s="73">
        <f t="shared" ref="AO52:AT52" si="241">SUM(H52,U52,AV$4,BB$4)</f>
        <v>0</v>
      </c>
      <c r="AP52" s="73">
        <f t="shared" si="241"/>
        <v>0</v>
      </c>
      <c r="AQ52" s="73">
        <f t="shared" si="241"/>
        <v>0</v>
      </c>
      <c r="AR52" s="73">
        <f t="shared" si="241"/>
        <v>0</v>
      </c>
      <c r="AS52" s="73">
        <f t="shared" si="241"/>
        <v>0</v>
      </c>
      <c r="AT52" s="73">
        <f t="shared" si="241"/>
        <v>0</v>
      </c>
      <c r="AU52" s="174"/>
      <c r="AV52" s="73">
        <f>CT!T79</f>
      </c>
      <c r="AW52" s="73">
        <f>CT!U79</f>
      </c>
      <c r="AX52" s="73">
        <f>CT!V79</f>
      </c>
      <c r="AY52" s="73">
        <f>CT!W79</f>
      </c>
      <c r="AZ52" s="73">
        <f>CT!X79</f>
      </c>
      <c r="BA52" s="73">
        <f>CT!Y79</f>
      </c>
      <c r="BB52" s="73">
        <f>Attn_Assign!U79</f>
      </c>
      <c r="BC52" s="73">
        <f>Attn_Assign!V79</f>
      </c>
      <c r="BD52" s="73">
        <f>Attn_Assign!W79</f>
      </c>
      <c r="BE52" s="73">
        <f>Attn_Assign!X79</f>
      </c>
      <c r="BF52" s="73">
        <f>Attn_Assign!Y79</f>
      </c>
      <c r="BG52" s="73">
        <f>Attn_Assign!Z79</f>
      </c>
      <c r="BH52" s="4"/>
      <c r="BI52" s="73">
        <f>Attn_Assign!B79</f>
      </c>
      <c r="BJ52" s="73">
        <f t="shared" si="5"/>
        <v>0</v>
      </c>
      <c r="BK52" s="73" t="str">
        <f t="shared" si="6"/>
        <v>F</v>
      </c>
      <c r="BL52" s="4"/>
      <c r="BM52" s="4"/>
      <c r="BN52" s="4"/>
      <c r="BO52" s="174"/>
      <c r="BP52" s="73">
        <f>SUM(AI52,LabActivity!W79)</f>
        <v>0</v>
      </c>
      <c r="BQ52" s="73">
        <f>SUM(AJ52,LabActivity!X79)</f>
        <v>0</v>
      </c>
      <c r="BR52" s="73">
        <f>SUM(AK52,LabActivity!Y79)</f>
        <v>0</v>
      </c>
      <c r="BS52" s="73">
        <f>SUM(AL52,LabActivity!Z79)</f>
        <v>0</v>
      </c>
      <c r="BT52" s="73">
        <f>SUM(AM52,LabActivity!AA79)</f>
        <v>0</v>
      </c>
      <c r="BU52" s="73">
        <f>SUM(AN52,LabActivity!AB79)</f>
        <v>0</v>
      </c>
      <c r="BV52" s="73">
        <f t="shared" ref="BV52:CA52" si="242">SUM(AO52,BV$4)</f>
        <v>0</v>
      </c>
      <c r="BW52" s="73">
        <f t="shared" si="242"/>
        <v>0</v>
      </c>
      <c r="BX52" s="73">
        <f t="shared" si="242"/>
        <v>0</v>
      </c>
      <c r="BY52" s="73">
        <f t="shared" si="242"/>
        <v>0</v>
      </c>
      <c r="BZ52" s="73">
        <f t="shared" si="242"/>
        <v>0</v>
      </c>
      <c r="CA52" s="73">
        <f t="shared" si="242"/>
        <v>0</v>
      </c>
      <c r="CB52" s="174"/>
      <c r="CC52" s="73">
        <f t="shared" ref="CC52:CH52" si="243">IFERROR( BP52/BV52,0)</f>
        <v>0</v>
      </c>
      <c r="CD52" s="73">
        <f t="shared" si="243"/>
        <v>0</v>
      </c>
      <c r="CE52" s="73">
        <f t="shared" si="243"/>
        <v>0</v>
      </c>
      <c r="CF52" s="73">
        <f t="shared" si="243"/>
        <v>0</v>
      </c>
      <c r="CG52" s="73">
        <f t="shared" si="243"/>
        <v>0</v>
      </c>
      <c r="CH52" s="73">
        <f t="shared" si="243"/>
        <v>0</v>
      </c>
    </row>
    <row r="53" ht="14.25" customHeight="1" spans="1:86" x14ac:dyDescent="0.25">
      <c r="A53" s="68">
        <f>IF(ISBLANK(CT!A80),"",CT!A80)</f>
      </c>
      <c r="B53" s="73">
        <f>SectionA!V65</f>
      </c>
      <c r="C53" s="73">
        <f>SectionA!W65</f>
      </c>
      <c r="D53" s="73">
        <f>SectionA!X65</f>
      </c>
      <c r="E53" s="73">
        <f>SectionA!Y65</f>
      </c>
      <c r="F53" s="73">
        <f>SectionA!Z65</f>
      </c>
      <c r="G53" s="73">
        <f>SectionA!AA65</f>
      </c>
      <c r="H53" s="73">
        <f>SectionA!AJ65</f>
      </c>
      <c r="I53" s="73">
        <f>SectionA!AK65</f>
      </c>
      <c r="J53" s="73">
        <f>SectionA!AL65</f>
      </c>
      <c r="K53" s="73">
        <f>SectionA!AM65</f>
      </c>
      <c r="L53" s="73">
        <f>SectionA!AN65</f>
      </c>
      <c r="M53" s="73">
        <f>SectionA!AO65</f>
      </c>
      <c r="N53" s="174"/>
      <c r="O53" s="73">
        <f>SectionB!V65</f>
      </c>
      <c r="P53" s="73">
        <f>SectionB!W65</f>
      </c>
      <c r="Q53" s="73">
        <f>SectionB!X65</f>
      </c>
      <c r="R53" s="73">
        <f>SectionB!Y65</f>
      </c>
      <c r="S53" s="73">
        <f>SectionB!Z65</f>
      </c>
      <c r="T53" s="73">
        <f>SectionB!AA65</f>
      </c>
      <c r="U53" s="73">
        <f>SectionB!AJ65</f>
      </c>
      <c r="V53" s="73">
        <f>SectionB!AK65</f>
      </c>
      <c r="W53" s="73">
        <f>SectionB!AL65</f>
      </c>
      <c r="X53" s="73">
        <f>SectionB!AM65</f>
      </c>
      <c r="Y53" s="73">
        <f>SectionB!AN65</f>
      </c>
      <c r="Z53" s="73">
        <f>SectionB!AO65</f>
      </c>
      <c r="AA53" s="174"/>
      <c r="AB53" s="73">
        <f t="shared" ref="AB53:AG53" si="244">IF(AO53=0, 0,  AI53/AO53)</f>
        <v>0</v>
      </c>
      <c r="AC53" s="73">
        <f t="shared" si="244"/>
        <v>0</v>
      </c>
      <c r="AD53" s="73">
        <f t="shared" si="244"/>
        <v>0</v>
      </c>
      <c r="AE53" s="73">
        <f t="shared" si="244"/>
        <v>0</v>
      </c>
      <c r="AF53" s="73">
        <f t="shared" si="244"/>
        <v>0</v>
      </c>
      <c r="AG53" s="73">
        <f t="shared" si="244"/>
        <v>0</v>
      </c>
      <c r="AH53" s="174"/>
      <c r="AI53" s="73">
        <f t="shared" ref="AI53:AN53" si="245">SUM(B53,O53,AV53,BB53)</f>
        <v>0</v>
      </c>
      <c r="AJ53" s="73">
        <f t="shared" si="245"/>
        <v>0</v>
      </c>
      <c r="AK53" s="73">
        <f t="shared" si="245"/>
        <v>0</v>
      </c>
      <c r="AL53" s="73">
        <f t="shared" si="245"/>
        <v>0</v>
      </c>
      <c r="AM53" s="73">
        <f t="shared" si="245"/>
        <v>0</v>
      </c>
      <c r="AN53" s="73">
        <f t="shared" si="245"/>
        <v>0</v>
      </c>
      <c r="AO53" s="73">
        <f t="shared" ref="AO53:AT53" si="246">SUM(H53,U53,AV$4,BB$4)</f>
        <v>0</v>
      </c>
      <c r="AP53" s="73">
        <f t="shared" si="246"/>
        <v>0</v>
      </c>
      <c r="AQ53" s="73">
        <f t="shared" si="246"/>
        <v>0</v>
      </c>
      <c r="AR53" s="73">
        <f t="shared" si="246"/>
        <v>0</v>
      </c>
      <c r="AS53" s="73">
        <f t="shared" si="246"/>
        <v>0</v>
      </c>
      <c r="AT53" s="73">
        <f t="shared" si="246"/>
        <v>0</v>
      </c>
      <c r="AU53" s="174"/>
      <c r="AV53" s="73">
        <f>CT!T80</f>
      </c>
      <c r="AW53" s="73">
        <f>CT!U80</f>
      </c>
      <c r="AX53" s="73">
        <f>CT!V80</f>
      </c>
      <c r="AY53" s="73">
        <f>CT!W80</f>
      </c>
      <c r="AZ53" s="73">
        <f>CT!X80</f>
      </c>
      <c r="BA53" s="73">
        <f>CT!Y80</f>
      </c>
      <c r="BB53" s="73">
        <f>Attn_Assign!U80</f>
      </c>
      <c r="BC53" s="73">
        <f>Attn_Assign!V80</f>
      </c>
      <c r="BD53" s="73">
        <f>Attn_Assign!W80</f>
      </c>
      <c r="BE53" s="73">
        <f>Attn_Assign!X80</f>
      </c>
      <c r="BF53" s="73">
        <f>Attn_Assign!Y80</f>
      </c>
      <c r="BG53" s="73">
        <f>Attn_Assign!Z80</f>
      </c>
      <c r="BH53" s="4"/>
      <c r="BI53" s="73">
        <f>Attn_Assign!B80</f>
      </c>
      <c r="BJ53" s="73">
        <f t="shared" si="5"/>
        <v>0</v>
      </c>
      <c r="BK53" s="73" t="str">
        <f t="shared" si="6"/>
        <v>F</v>
      </c>
      <c r="BL53" s="4"/>
      <c r="BM53" s="4"/>
      <c r="BN53" s="4"/>
      <c r="BO53" s="174"/>
      <c r="BP53" s="73">
        <f>SUM(AI53,LabActivity!W80)</f>
        <v>0</v>
      </c>
      <c r="BQ53" s="73">
        <f>SUM(AJ53,LabActivity!X80)</f>
        <v>0</v>
      </c>
      <c r="BR53" s="73">
        <f>SUM(AK53,LabActivity!Y80)</f>
        <v>0</v>
      </c>
      <c r="BS53" s="73">
        <f>SUM(AL53,LabActivity!Z80)</f>
        <v>0</v>
      </c>
      <c r="BT53" s="73">
        <f>SUM(AM53,LabActivity!AA80)</f>
        <v>0</v>
      </c>
      <c r="BU53" s="73">
        <f>SUM(AN53,LabActivity!AB80)</f>
        <v>0</v>
      </c>
      <c r="BV53" s="73">
        <f t="shared" ref="BV53:CA53" si="247">SUM(AO53,BV$4)</f>
        <v>0</v>
      </c>
      <c r="BW53" s="73">
        <f t="shared" si="247"/>
        <v>0</v>
      </c>
      <c r="BX53" s="73">
        <f t="shared" si="247"/>
        <v>0</v>
      </c>
      <c r="BY53" s="73">
        <f t="shared" si="247"/>
        <v>0</v>
      </c>
      <c r="BZ53" s="73">
        <f t="shared" si="247"/>
        <v>0</v>
      </c>
      <c r="CA53" s="73">
        <f t="shared" si="247"/>
        <v>0</v>
      </c>
      <c r="CB53" s="174"/>
      <c r="CC53" s="73">
        <f t="shared" ref="CC53:CH53" si="248">IFERROR( BP53/BV53,0)</f>
        <v>0</v>
      </c>
      <c r="CD53" s="73">
        <f t="shared" si="248"/>
        <v>0</v>
      </c>
      <c r="CE53" s="73">
        <f t="shared" si="248"/>
        <v>0</v>
      </c>
      <c r="CF53" s="73">
        <f t="shared" si="248"/>
        <v>0</v>
      </c>
      <c r="CG53" s="73">
        <f t="shared" si="248"/>
        <v>0</v>
      </c>
      <c r="CH53" s="73">
        <f t="shared" si="248"/>
        <v>0</v>
      </c>
    </row>
    <row r="54" ht="14.25" customHeight="1" spans="1:86" x14ac:dyDescent="0.25">
      <c r="A54" s="68">
        <f>IF(ISBLANK(CT!A81),"",CT!A81)</f>
      </c>
      <c r="B54" s="73">
        <f>SectionA!V66</f>
      </c>
      <c r="C54" s="73">
        <f>SectionA!W66</f>
      </c>
      <c r="D54" s="73">
        <f>SectionA!X66</f>
      </c>
      <c r="E54" s="73">
        <f>SectionA!Y66</f>
      </c>
      <c r="F54" s="73">
        <f>SectionA!Z66</f>
      </c>
      <c r="G54" s="73">
        <f>SectionA!AA66</f>
      </c>
      <c r="H54" s="73">
        <f>SectionA!AJ66</f>
      </c>
      <c r="I54" s="73">
        <f>SectionA!AK66</f>
      </c>
      <c r="J54" s="73">
        <f>SectionA!AL66</f>
      </c>
      <c r="K54" s="73">
        <f>SectionA!AM66</f>
      </c>
      <c r="L54" s="73">
        <f>SectionA!AN66</f>
      </c>
      <c r="M54" s="73">
        <f>SectionA!AO66</f>
      </c>
      <c r="N54" s="174"/>
      <c r="O54" s="73">
        <f>SectionB!V66</f>
      </c>
      <c r="P54" s="73">
        <f>SectionB!W66</f>
      </c>
      <c r="Q54" s="73">
        <f>SectionB!X66</f>
      </c>
      <c r="R54" s="73">
        <f>SectionB!Y66</f>
      </c>
      <c r="S54" s="73">
        <f>SectionB!Z66</f>
      </c>
      <c r="T54" s="73">
        <f>SectionB!AA66</f>
      </c>
      <c r="U54" s="73">
        <f>SectionB!AJ66</f>
      </c>
      <c r="V54" s="73">
        <f>SectionB!AK66</f>
      </c>
      <c r="W54" s="73">
        <f>SectionB!AL66</f>
      </c>
      <c r="X54" s="73">
        <f>SectionB!AM66</f>
      </c>
      <c r="Y54" s="73">
        <f>SectionB!AN66</f>
      </c>
      <c r="Z54" s="73">
        <f>SectionB!AO66</f>
      </c>
      <c r="AA54" s="174"/>
      <c r="AB54" s="73">
        <f t="shared" ref="AB54:AG54" si="249">IF(AO54=0, 0,  AI54/AO54)</f>
        <v>0</v>
      </c>
      <c r="AC54" s="73">
        <f t="shared" si="249"/>
        <v>0</v>
      </c>
      <c r="AD54" s="73">
        <f t="shared" si="249"/>
        <v>0</v>
      </c>
      <c r="AE54" s="73">
        <f t="shared" si="249"/>
        <v>0</v>
      </c>
      <c r="AF54" s="73">
        <f t="shared" si="249"/>
        <v>0</v>
      </c>
      <c r="AG54" s="73">
        <f t="shared" si="249"/>
        <v>0</v>
      </c>
      <c r="AH54" s="174"/>
      <c r="AI54" s="73">
        <f t="shared" ref="AI54:AN54" si="250">SUM(B54,O54,AV54,BB54)</f>
        <v>0</v>
      </c>
      <c r="AJ54" s="73">
        <f t="shared" si="250"/>
        <v>0</v>
      </c>
      <c r="AK54" s="73">
        <f t="shared" si="250"/>
        <v>0</v>
      </c>
      <c r="AL54" s="73">
        <f t="shared" si="250"/>
        <v>0</v>
      </c>
      <c r="AM54" s="73">
        <f t="shared" si="250"/>
        <v>0</v>
      </c>
      <c r="AN54" s="73">
        <f t="shared" si="250"/>
        <v>0</v>
      </c>
      <c r="AO54" s="73">
        <f t="shared" ref="AO54:AT54" si="251">SUM(H54,U54,AV$4,BB$4)</f>
        <v>0</v>
      </c>
      <c r="AP54" s="73">
        <f t="shared" si="251"/>
        <v>0</v>
      </c>
      <c r="AQ54" s="73">
        <f t="shared" si="251"/>
        <v>0</v>
      </c>
      <c r="AR54" s="73">
        <f t="shared" si="251"/>
        <v>0</v>
      </c>
      <c r="AS54" s="73">
        <f t="shared" si="251"/>
        <v>0</v>
      </c>
      <c r="AT54" s="73">
        <f t="shared" si="251"/>
        <v>0</v>
      </c>
      <c r="AU54" s="174"/>
      <c r="AV54" s="73">
        <f>CT!T81</f>
      </c>
      <c r="AW54" s="73">
        <f>CT!U81</f>
      </c>
      <c r="AX54" s="73">
        <f>CT!V81</f>
      </c>
      <c r="AY54" s="73">
        <f>CT!W81</f>
      </c>
      <c r="AZ54" s="73">
        <f>CT!X81</f>
      </c>
      <c r="BA54" s="73">
        <f>CT!Y81</f>
      </c>
      <c r="BB54" s="73">
        <f>Attn_Assign!U81</f>
      </c>
      <c r="BC54" s="73">
        <f>Attn_Assign!V81</f>
      </c>
      <c r="BD54" s="73">
        <f>Attn_Assign!W81</f>
      </c>
      <c r="BE54" s="73">
        <f>Attn_Assign!X81</f>
      </c>
      <c r="BF54" s="73">
        <f>Attn_Assign!Y81</f>
      </c>
      <c r="BG54" s="73">
        <f>Attn_Assign!Z81</f>
      </c>
      <c r="BH54" s="4"/>
      <c r="BI54" s="73">
        <f>Attn_Assign!B81</f>
      </c>
      <c r="BJ54" s="73">
        <f t="shared" si="5"/>
        <v>0</v>
      </c>
      <c r="BK54" s="73" t="str">
        <f t="shared" si="6"/>
        <v>F</v>
      </c>
      <c r="BL54" s="4"/>
      <c r="BM54" s="4"/>
      <c r="BN54" s="4"/>
      <c r="BO54" s="174"/>
      <c r="BP54" s="73">
        <f>SUM(AI54,LabActivity!W81)</f>
        <v>0</v>
      </c>
      <c r="BQ54" s="73">
        <f>SUM(AJ54,LabActivity!X81)</f>
        <v>0</v>
      </c>
      <c r="BR54" s="73">
        <f>SUM(AK54,LabActivity!Y81)</f>
        <v>0</v>
      </c>
      <c r="BS54" s="73">
        <f>SUM(AL54,LabActivity!Z81)</f>
        <v>0</v>
      </c>
      <c r="BT54" s="73">
        <f>SUM(AM54,LabActivity!AA81)</f>
        <v>0</v>
      </c>
      <c r="BU54" s="73">
        <f>SUM(AN54,LabActivity!AB81)</f>
        <v>0</v>
      </c>
      <c r="BV54" s="73">
        <f t="shared" ref="BV54:CA54" si="252">SUM(AO54,BV$4)</f>
        <v>0</v>
      </c>
      <c r="BW54" s="73">
        <f t="shared" si="252"/>
        <v>0</v>
      </c>
      <c r="BX54" s="73">
        <f t="shared" si="252"/>
        <v>0</v>
      </c>
      <c r="BY54" s="73">
        <f t="shared" si="252"/>
        <v>0</v>
      </c>
      <c r="BZ54" s="73">
        <f t="shared" si="252"/>
        <v>0</v>
      </c>
      <c r="CA54" s="73">
        <f t="shared" si="252"/>
        <v>0</v>
      </c>
      <c r="CB54" s="174"/>
      <c r="CC54" s="73">
        <f t="shared" ref="CC54:CH54" si="253">IFERROR( BP54/BV54,0)</f>
        <v>0</v>
      </c>
      <c r="CD54" s="73">
        <f t="shared" si="253"/>
        <v>0</v>
      </c>
      <c r="CE54" s="73">
        <f t="shared" si="253"/>
        <v>0</v>
      </c>
      <c r="CF54" s="73">
        <f t="shared" si="253"/>
        <v>0</v>
      </c>
      <c r="CG54" s="73">
        <f t="shared" si="253"/>
        <v>0</v>
      </c>
      <c r="CH54" s="73">
        <f t="shared" si="253"/>
        <v>0</v>
      </c>
    </row>
    <row r="55" ht="14.25" customHeight="1" spans="1:86" x14ac:dyDescent="0.25">
      <c r="A55" s="68">
        <f>IF(ISBLANK(CT!A82),"",CT!A82)</f>
      </c>
      <c r="B55" s="73">
        <f>SectionA!V67</f>
      </c>
      <c r="C55" s="73">
        <f>SectionA!W67</f>
      </c>
      <c r="D55" s="73">
        <f>SectionA!X67</f>
      </c>
      <c r="E55" s="73">
        <f>SectionA!Y67</f>
      </c>
      <c r="F55" s="73">
        <f>SectionA!Z67</f>
      </c>
      <c r="G55" s="73">
        <f>SectionA!AA67</f>
      </c>
      <c r="H55" s="73">
        <f>SectionA!AJ67</f>
      </c>
      <c r="I55" s="73">
        <f>SectionA!AK67</f>
      </c>
      <c r="J55" s="73">
        <f>SectionA!AL67</f>
      </c>
      <c r="K55" s="73">
        <f>SectionA!AM67</f>
      </c>
      <c r="L55" s="73">
        <f>SectionA!AN67</f>
      </c>
      <c r="M55" s="73">
        <f>SectionA!AO67</f>
      </c>
      <c r="N55" s="174"/>
      <c r="O55" s="73">
        <f>SectionB!V67</f>
      </c>
      <c r="P55" s="73">
        <f>SectionB!W67</f>
      </c>
      <c r="Q55" s="73">
        <f>SectionB!X67</f>
      </c>
      <c r="R55" s="73">
        <f>SectionB!Y67</f>
      </c>
      <c r="S55" s="73">
        <f>SectionB!Z67</f>
      </c>
      <c r="T55" s="73">
        <f>SectionB!AA67</f>
      </c>
      <c r="U55" s="73">
        <f>SectionB!AJ67</f>
      </c>
      <c r="V55" s="73">
        <f>SectionB!AK67</f>
      </c>
      <c r="W55" s="73">
        <f>SectionB!AL67</f>
      </c>
      <c r="X55" s="73">
        <f>SectionB!AM67</f>
      </c>
      <c r="Y55" s="73">
        <f>SectionB!AN67</f>
      </c>
      <c r="Z55" s="73">
        <f>SectionB!AO67</f>
      </c>
      <c r="AA55" s="174"/>
      <c r="AB55" s="73">
        <f t="shared" ref="AB55:AG55" si="254">IF(AO55=0, 0,  AI55/AO55)</f>
        <v>0</v>
      </c>
      <c r="AC55" s="73">
        <f t="shared" si="254"/>
        <v>0</v>
      </c>
      <c r="AD55" s="73">
        <f t="shared" si="254"/>
        <v>0</v>
      </c>
      <c r="AE55" s="73">
        <f t="shared" si="254"/>
        <v>0</v>
      </c>
      <c r="AF55" s="73">
        <f t="shared" si="254"/>
        <v>0</v>
      </c>
      <c r="AG55" s="73">
        <f t="shared" si="254"/>
        <v>0</v>
      </c>
      <c r="AH55" s="174"/>
      <c r="AI55" s="73">
        <f t="shared" ref="AI55:AN55" si="255">SUM(B55,O55,AV55,BB55)</f>
        <v>0</v>
      </c>
      <c r="AJ55" s="73">
        <f t="shared" si="255"/>
        <v>0</v>
      </c>
      <c r="AK55" s="73">
        <f t="shared" si="255"/>
        <v>0</v>
      </c>
      <c r="AL55" s="73">
        <f t="shared" si="255"/>
        <v>0</v>
      </c>
      <c r="AM55" s="73">
        <f t="shared" si="255"/>
        <v>0</v>
      </c>
      <c r="AN55" s="73">
        <f t="shared" si="255"/>
        <v>0</v>
      </c>
      <c r="AO55" s="73">
        <f t="shared" ref="AO55:AT55" si="256">SUM(H55,U55,AV$4,BB$4)</f>
        <v>0</v>
      </c>
      <c r="AP55" s="73">
        <f t="shared" si="256"/>
        <v>0</v>
      </c>
      <c r="AQ55" s="73">
        <f t="shared" si="256"/>
        <v>0</v>
      </c>
      <c r="AR55" s="73">
        <f t="shared" si="256"/>
        <v>0</v>
      </c>
      <c r="AS55" s="73">
        <f t="shared" si="256"/>
        <v>0</v>
      </c>
      <c r="AT55" s="73">
        <f t="shared" si="256"/>
        <v>0</v>
      </c>
      <c r="AU55" s="174"/>
      <c r="AV55" s="73">
        <f>CT!T82</f>
      </c>
      <c r="AW55" s="73">
        <f>CT!U82</f>
      </c>
      <c r="AX55" s="73">
        <f>CT!V82</f>
      </c>
      <c r="AY55" s="73">
        <f>CT!W82</f>
      </c>
      <c r="AZ55" s="73">
        <f>CT!X82</f>
      </c>
      <c r="BA55" s="73">
        <f>CT!Y82</f>
      </c>
      <c r="BB55" s="73">
        <f>Attn_Assign!U82</f>
      </c>
      <c r="BC55" s="73">
        <f>Attn_Assign!V82</f>
      </c>
      <c r="BD55" s="73">
        <f>Attn_Assign!W82</f>
      </c>
      <c r="BE55" s="73">
        <f>Attn_Assign!X82</f>
      </c>
      <c r="BF55" s="73">
        <f>Attn_Assign!Y82</f>
      </c>
      <c r="BG55" s="73">
        <f>Attn_Assign!Z82</f>
      </c>
      <c r="BH55" s="4"/>
      <c r="BI55" s="73">
        <f>Attn_Assign!B82</f>
      </c>
      <c r="BJ55" s="73">
        <f t="shared" si="5"/>
        <v>0</v>
      </c>
      <c r="BK55" s="73" t="str">
        <f t="shared" si="6"/>
        <v>F</v>
      </c>
      <c r="BL55" s="4"/>
      <c r="BM55" s="4"/>
      <c r="BN55" s="4"/>
      <c r="BO55" s="174"/>
      <c r="BP55" s="73">
        <f>SUM(AI55,LabActivity!W82)</f>
        <v>0</v>
      </c>
      <c r="BQ55" s="73">
        <f>SUM(AJ55,LabActivity!X82)</f>
        <v>0</v>
      </c>
      <c r="BR55" s="73">
        <f>SUM(AK55,LabActivity!Y82)</f>
        <v>0</v>
      </c>
      <c r="BS55" s="73">
        <f>SUM(AL55,LabActivity!Z82)</f>
        <v>0</v>
      </c>
      <c r="BT55" s="73">
        <f>SUM(AM55,LabActivity!AA82)</f>
        <v>0</v>
      </c>
      <c r="BU55" s="73">
        <f>SUM(AN55,LabActivity!AB82)</f>
        <v>0</v>
      </c>
      <c r="BV55" s="73">
        <f t="shared" ref="BV55:CA55" si="257">SUM(AO55,BV$4)</f>
        <v>0</v>
      </c>
      <c r="BW55" s="73">
        <f t="shared" si="257"/>
        <v>0</v>
      </c>
      <c r="BX55" s="73">
        <f t="shared" si="257"/>
        <v>0</v>
      </c>
      <c r="BY55" s="73">
        <f t="shared" si="257"/>
        <v>0</v>
      </c>
      <c r="BZ55" s="73">
        <f t="shared" si="257"/>
        <v>0</v>
      </c>
      <c r="CA55" s="73">
        <f t="shared" si="257"/>
        <v>0</v>
      </c>
      <c r="CB55" s="174"/>
      <c r="CC55" s="73">
        <f t="shared" ref="CC55:CH55" si="258">IFERROR( BP55/BV55,0)</f>
        <v>0</v>
      </c>
      <c r="CD55" s="73">
        <f t="shared" si="258"/>
        <v>0</v>
      </c>
      <c r="CE55" s="73">
        <f t="shared" si="258"/>
        <v>0</v>
      </c>
      <c r="CF55" s="73">
        <f t="shared" si="258"/>
        <v>0</v>
      </c>
      <c r="CG55" s="73">
        <f t="shared" si="258"/>
        <v>0</v>
      </c>
      <c r="CH55" s="73">
        <f t="shared" si="258"/>
        <v>0</v>
      </c>
    </row>
    <row r="56" ht="14.25" customHeight="1" spans="1:86" x14ac:dyDescent="0.25">
      <c r="A56" s="68">
        <f>IF(ISBLANK(CT!A83),"",CT!A83)</f>
      </c>
      <c r="B56" s="73">
        <f>SectionA!V68</f>
      </c>
      <c r="C56" s="73">
        <f>SectionA!W68</f>
      </c>
      <c r="D56" s="73">
        <f>SectionA!X68</f>
      </c>
      <c r="E56" s="73">
        <f>SectionA!Y68</f>
      </c>
      <c r="F56" s="73">
        <f>SectionA!Z68</f>
      </c>
      <c r="G56" s="73">
        <f>SectionA!AA68</f>
      </c>
      <c r="H56" s="73">
        <f>SectionA!AJ68</f>
      </c>
      <c r="I56" s="73">
        <f>SectionA!AK68</f>
      </c>
      <c r="J56" s="73">
        <f>SectionA!AL68</f>
      </c>
      <c r="K56" s="73">
        <f>SectionA!AM68</f>
      </c>
      <c r="L56" s="73">
        <f>SectionA!AN68</f>
      </c>
      <c r="M56" s="73">
        <f>SectionA!AO68</f>
      </c>
      <c r="N56" s="174"/>
      <c r="O56" s="73">
        <f>SectionB!V68</f>
      </c>
      <c r="P56" s="73">
        <f>SectionB!W68</f>
      </c>
      <c r="Q56" s="73">
        <f>SectionB!X68</f>
      </c>
      <c r="R56" s="73">
        <f>SectionB!Y68</f>
      </c>
      <c r="S56" s="73">
        <f>SectionB!Z68</f>
      </c>
      <c r="T56" s="73">
        <f>SectionB!AA68</f>
      </c>
      <c r="U56" s="73">
        <f>SectionB!AJ68</f>
      </c>
      <c r="V56" s="73">
        <f>SectionB!AK68</f>
      </c>
      <c r="W56" s="73">
        <f>SectionB!AL68</f>
      </c>
      <c r="X56" s="73">
        <f>SectionB!AM68</f>
      </c>
      <c r="Y56" s="73">
        <f>SectionB!AN68</f>
      </c>
      <c r="Z56" s="73">
        <f>SectionB!AO68</f>
      </c>
      <c r="AA56" s="174"/>
      <c r="AB56" s="73">
        <f t="shared" ref="AB56:AG56" si="259">IF(AO56=0, 0,  AI56/AO56)</f>
        <v>0</v>
      </c>
      <c r="AC56" s="73">
        <f t="shared" si="259"/>
        <v>0</v>
      </c>
      <c r="AD56" s="73">
        <f t="shared" si="259"/>
        <v>0</v>
      </c>
      <c r="AE56" s="73">
        <f t="shared" si="259"/>
        <v>0</v>
      </c>
      <c r="AF56" s="73">
        <f t="shared" si="259"/>
        <v>0</v>
      </c>
      <c r="AG56" s="73">
        <f t="shared" si="259"/>
        <v>0</v>
      </c>
      <c r="AH56" s="174"/>
      <c r="AI56" s="73">
        <f t="shared" ref="AI56:AN56" si="260">SUM(B56,O56,AV56,BB56)</f>
        <v>0</v>
      </c>
      <c r="AJ56" s="73">
        <f t="shared" si="260"/>
        <v>0</v>
      </c>
      <c r="AK56" s="73">
        <f t="shared" si="260"/>
        <v>0</v>
      </c>
      <c r="AL56" s="73">
        <f t="shared" si="260"/>
        <v>0</v>
      </c>
      <c r="AM56" s="73">
        <f t="shared" si="260"/>
        <v>0</v>
      </c>
      <c r="AN56" s="73">
        <f t="shared" si="260"/>
        <v>0</v>
      </c>
      <c r="AO56" s="73">
        <f t="shared" ref="AO56:AT56" si="261">SUM(H56,U56,AV$4,BB$4)</f>
        <v>0</v>
      </c>
      <c r="AP56" s="73">
        <f t="shared" si="261"/>
        <v>0</v>
      </c>
      <c r="AQ56" s="73">
        <f t="shared" si="261"/>
        <v>0</v>
      </c>
      <c r="AR56" s="73">
        <f t="shared" si="261"/>
        <v>0</v>
      </c>
      <c r="AS56" s="73">
        <f t="shared" si="261"/>
        <v>0</v>
      </c>
      <c r="AT56" s="73">
        <f t="shared" si="261"/>
        <v>0</v>
      </c>
      <c r="AU56" s="174"/>
      <c r="AV56" s="73">
        <f>CT!T83</f>
      </c>
      <c r="AW56" s="73">
        <f>CT!U83</f>
      </c>
      <c r="AX56" s="73">
        <f>CT!V83</f>
      </c>
      <c r="AY56" s="73">
        <f>CT!W83</f>
      </c>
      <c r="AZ56" s="73">
        <f>CT!X83</f>
      </c>
      <c r="BA56" s="73">
        <f>CT!Y83</f>
      </c>
      <c r="BB56" s="73">
        <f>Attn_Assign!U83</f>
      </c>
      <c r="BC56" s="73">
        <f>Attn_Assign!V83</f>
      </c>
      <c r="BD56" s="73">
        <f>Attn_Assign!W83</f>
      </c>
      <c r="BE56" s="73">
        <f>Attn_Assign!X83</f>
      </c>
      <c r="BF56" s="73">
        <f>Attn_Assign!Y83</f>
      </c>
      <c r="BG56" s="73">
        <f>Attn_Assign!Z83</f>
      </c>
      <c r="BH56" s="4"/>
      <c r="BI56" s="73">
        <f>Attn_Assign!B83</f>
      </c>
      <c r="BJ56" s="73">
        <f t="shared" si="5"/>
        <v>0</v>
      </c>
      <c r="BK56" s="73" t="str">
        <f t="shared" si="6"/>
        <v>F</v>
      </c>
      <c r="BL56" s="4"/>
      <c r="BM56" s="4"/>
      <c r="BN56" s="4"/>
      <c r="BO56" s="174"/>
      <c r="BP56" s="73">
        <f>SUM(AI56,LabActivity!W83)</f>
        <v>0</v>
      </c>
      <c r="BQ56" s="73">
        <f>SUM(AJ56,LabActivity!X83)</f>
        <v>0</v>
      </c>
      <c r="BR56" s="73">
        <f>SUM(AK56,LabActivity!Y83)</f>
        <v>0</v>
      </c>
      <c r="BS56" s="73">
        <f>SUM(AL56,LabActivity!Z83)</f>
        <v>0</v>
      </c>
      <c r="BT56" s="73">
        <f>SUM(AM56,LabActivity!AA83)</f>
        <v>0</v>
      </c>
      <c r="BU56" s="73">
        <f>SUM(AN56,LabActivity!AB83)</f>
        <v>0</v>
      </c>
      <c r="BV56" s="73">
        <f t="shared" ref="BV56:CA56" si="262">SUM(AO56,BV$4)</f>
        <v>0</v>
      </c>
      <c r="BW56" s="73">
        <f t="shared" si="262"/>
        <v>0</v>
      </c>
      <c r="BX56" s="73">
        <f t="shared" si="262"/>
        <v>0</v>
      </c>
      <c r="BY56" s="73">
        <f t="shared" si="262"/>
        <v>0</v>
      </c>
      <c r="BZ56" s="73">
        <f t="shared" si="262"/>
        <v>0</v>
      </c>
      <c r="CA56" s="73">
        <f t="shared" si="262"/>
        <v>0</v>
      </c>
      <c r="CB56" s="174"/>
      <c r="CC56" s="73">
        <f t="shared" ref="CC56:CH56" si="263">IFERROR( BP56/BV56,0)</f>
        <v>0</v>
      </c>
      <c r="CD56" s="73">
        <f t="shared" si="263"/>
        <v>0</v>
      </c>
      <c r="CE56" s="73">
        <f t="shared" si="263"/>
        <v>0</v>
      </c>
      <c r="CF56" s="73">
        <f t="shared" si="263"/>
        <v>0</v>
      </c>
      <c r="CG56" s="73">
        <f t="shared" si="263"/>
        <v>0</v>
      </c>
      <c r="CH56" s="73">
        <f t="shared" si="263"/>
        <v>0</v>
      </c>
    </row>
    <row r="57" ht="14.25" customHeight="1" spans="1:86" x14ac:dyDescent="0.25">
      <c r="A57" s="68">
        <f>IF(ISBLANK(CT!A84),"",CT!A84)</f>
      </c>
      <c r="B57" s="73">
        <f>SectionA!V69</f>
      </c>
      <c r="C57" s="73">
        <f>SectionA!W69</f>
      </c>
      <c r="D57" s="73">
        <f>SectionA!X69</f>
      </c>
      <c r="E57" s="73">
        <f>SectionA!Y69</f>
      </c>
      <c r="F57" s="73">
        <f>SectionA!Z69</f>
      </c>
      <c r="G57" s="73">
        <f>SectionA!AA69</f>
      </c>
      <c r="H57" s="73">
        <f>SectionA!AJ69</f>
      </c>
      <c r="I57" s="73">
        <f>SectionA!AK69</f>
      </c>
      <c r="J57" s="73">
        <f>SectionA!AL69</f>
      </c>
      <c r="K57" s="73">
        <f>SectionA!AM69</f>
      </c>
      <c r="L57" s="73">
        <f>SectionA!AN69</f>
      </c>
      <c r="M57" s="73">
        <f>SectionA!AO69</f>
      </c>
      <c r="N57" s="174"/>
      <c r="O57" s="73">
        <f>SectionB!V69</f>
      </c>
      <c r="P57" s="73">
        <f>SectionB!W69</f>
      </c>
      <c r="Q57" s="73">
        <f>SectionB!X69</f>
      </c>
      <c r="R57" s="73">
        <f>SectionB!Y69</f>
      </c>
      <c r="S57" s="73">
        <f>SectionB!Z69</f>
      </c>
      <c r="T57" s="73">
        <f>SectionB!AA69</f>
      </c>
      <c r="U57" s="73">
        <f>SectionB!AJ69</f>
      </c>
      <c r="V57" s="73">
        <f>SectionB!AK69</f>
      </c>
      <c r="W57" s="73">
        <f>SectionB!AL69</f>
      </c>
      <c r="X57" s="73">
        <f>SectionB!AM69</f>
      </c>
      <c r="Y57" s="73">
        <f>SectionB!AN69</f>
      </c>
      <c r="Z57" s="73">
        <f>SectionB!AO69</f>
      </c>
      <c r="AA57" s="174"/>
      <c r="AB57" s="73">
        <f t="shared" ref="AB57:AG57" si="264">IF(AO57=0, 0,  AI57/AO57)</f>
        <v>0</v>
      </c>
      <c r="AC57" s="73">
        <f t="shared" si="264"/>
        <v>0</v>
      </c>
      <c r="AD57" s="73">
        <f t="shared" si="264"/>
        <v>0</v>
      </c>
      <c r="AE57" s="73">
        <f t="shared" si="264"/>
        <v>0</v>
      </c>
      <c r="AF57" s="73">
        <f t="shared" si="264"/>
        <v>0</v>
      </c>
      <c r="AG57" s="73">
        <f t="shared" si="264"/>
        <v>0</v>
      </c>
      <c r="AH57" s="174"/>
      <c r="AI57" s="73">
        <f t="shared" ref="AI57:AN57" si="265">SUM(B57,O57,AV57,BB57)</f>
        <v>0</v>
      </c>
      <c r="AJ57" s="73">
        <f t="shared" si="265"/>
        <v>0</v>
      </c>
      <c r="AK57" s="73">
        <f t="shared" si="265"/>
        <v>0</v>
      </c>
      <c r="AL57" s="73">
        <f t="shared" si="265"/>
        <v>0</v>
      </c>
      <c r="AM57" s="73">
        <f t="shared" si="265"/>
        <v>0</v>
      </c>
      <c r="AN57" s="73">
        <f t="shared" si="265"/>
        <v>0</v>
      </c>
      <c r="AO57" s="73">
        <f t="shared" ref="AO57:AT57" si="266">SUM(H57,U57,AV$4,BB$4)</f>
        <v>0</v>
      </c>
      <c r="AP57" s="73">
        <f t="shared" si="266"/>
        <v>0</v>
      </c>
      <c r="AQ57" s="73">
        <f t="shared" si="266"/>
        <v>0</v>
      </c>
      <c r="AR57" s="73">
        <f t="shared" si="266"/>
        <v>0</v>
      </c>
      <c r="AS57" s="73">
        <f t="shared" si="266"/>
        <v>0</v>
      </c>
      <c r="AT57" s="73">
        <f t="shared" si="266"/>
        <v>0</v>
      </c>
      <c r="AU57" s="174"/>
      <c r="AV57" s="73">
        <f>CT!T84</f>
      </c>
      <c r="AW57" s="73">
        <f>CT!U84</f>
      </c>
      <c r="AX57" s="73">
        <f>CT!V84</f>
      </c>
      <c r="AY57" s="73">
        <f>CT!W84</f>
      </c>
      <c r="AZ57" s="73">
        <f>CT!X84</f>
      </c>
      <c r="BA57" s="73">
        <f>CT!Y84</f>
      </c>
      <c r="BB57" s="73">
        <f>Attn_Assign!U84</f>
      </c>
      <c r="BC57" s="73">
        <f>Attn_Assign!V84</f>
      </c>
      <c r="BD57" s="73">
        <f>Attn_Assign!W84</f>
      </c>
      <c r="BE57" s="73">
        <f>Attn_Assign!X84</f>
      </c>
      <c r="BF57" s="73">
        <f>Attn_Assign!Y84</f>
      </c>
      <c r="BG57" s="73">
        <f>Attn_Assign!Z84</f>
      </c>
      <c r="BH57" s="4"/>
      <c r="BI57" s="73">
        <f>Attn_Assign!B84</f>
      </c>
      <c r="BJ57" s="73">
        <f t="shared" si="5"/>
        <v>0</v>
      </c>
      <c r="BK57" s="73" t="str">
        <f t="shared" si="6"/>
        <v>F</v>
      </c>
      <c r="BL57" s="4"/>
      <c r="BM57" s="4"/>
      <c r="BN57" s="4"/>
      <c r="BO57" s="174"/>
      <c r="BP57" s="73">
        <f>SUM(AI57,LabActivity!W84)</f>
        <v>0</v>
      </c>
      <c r="BQ57" s="73">
        <f>SUM(AJ57,LabActivity!X84)</f>
        <v>0</v>
      </c>
      <c r="BR57" s="73">
        <f>SUM(AK57,LabActivity!Y84)</f>
        <v>0</v>
      </c>
      <c r="BS57" s="73">
        <f>SUM(AL57,LabActivity!Z84)</f>
        <v>0</v>
      </c>
      <c r="BT57" s="73">
        <f>SUM(AM57,LabActivity!AA84)</f>
        <v>0</v>
      </c>
      <c r="BU57" s="73">
        <f>SUM(AN57,LabActivity!AB84)</f>
        <v>0</v>
      </c>
      <c r="BV57" s="73">
        <f t="shared" ref="BV57:CA57" si="267">SUM(AO57,BV$4)</f>
        <v>0</v>
      </c>
      <c r="BW57" s="73">
        <f t="shared" si="267"/>
        <v>0</v>
      </c>
      <c r="BX57" s="73">
        <f t="shared" si="267"/>
        <v>0</v>
      </c>
      <c r="BY57" s="73">
        <f t="shared" si="267"/>
        <v>0</v>
      </c>
      <c r="BZ57" s="73">
        <f t="shared" si="267"/>
        <v>0</v>
      </c>
      <c r="CA57" s="73">
        <f t="shared" si="267"/>
        <v>0</v>
      </c>
      <c r="CB57" s="174"/>
      <c r="CC57" s="73">
        <f t="shared" ref="CC57:CH57" si="268">IFERROR( BP57/BV57,0)</f>
        <v>0</v>
      </c>
      <c r="CD57" s="73">
        <f t="shared" si="268"/>
        <v>0</v>
      </c>
      <c r="CE57" s="73">
        <f t="shared" si="268"/>
        <v>0</v>
      </c>
      <c r="CF57" s="73">
        <f t="shared" si="268"/>
        <v>0</v>
      </c>
      <c r="CG57" s="73">
        <f t="shared" si="268"/>
        <v>0</v>
      </c>
      <c r="CH57" s="73">
        <f t="shared" si="268"/>
        <v>0</v>
      </c>
    </row>
    <row r="58" ht="14.25" customHeight="1" spans="1:86" x14ac:dyDescent="0.25">
      <c r="A58" s="68">
        <f>IF(ISBLANK(CT!A85),"",CT!A85)</f>
      </c>
      <c r="B58" s="73">
        <f>SectionA!V70</f>
      </c>
      <c r="C58" s="73">
        <f>SectionA!W70</f>
      </c>
      <c r="D58" s="73">
        <f>SectionA!X70</f>
      </c>
      <c r="E58" s="73">
        <f>SectionA!Y70</f>
      </c>
      <c r="F58" s="73">
        <f>SectionA!Z70</f>
      </c>
      <c r="G58" s="73">
        <f>SectionA!AA70</f>
      </c>
      <c r="H58" s="73">
        <f>SectionA!AJ70</f>
      </c>
      <c r="I58" s="73">
        <f>SectionA!AK70</f>
      </c>
      <c r="J58" s="73">
        <f>SectionA!AL70</f>
      </c>
      <c r="K58" s="73">
        <f>SectionA!AM70</f>
      </c>
      <c r="L58" s="73">
        <f>SectionA!AN70</f>
      </c>
      <c r="M58" s="73">
        <f>SectionA!AO70</f>
      </c>
      <c r="N58" s="174"/>
      <c r="O58" s="73">
        <f>SectionB!V70</f>
      </c>
      <c r="P58" s="73">
        <f>SectionB!W70</f>
      </c>
      <c r="Q58" s="73">
        <f>SectionB!X70</f>
      </c>
      <c r="R58" s="73">
        <f>SectionB!Y70</f>
      </c>
      <c r="S58" s="73">
        <f>SectionB!Z70</f>
      </c>
      <c r="T58" s="73">
        <f>SectionB!AA70</f>
      </c>
      <c r="U58" s="73">
        <f>SectionB!AJ70</f>
      </c>
      <c r="V58" s="73">
        <f>SectionB!AK70</f>
      </c>
      <c r="W58" s="73">
        <f>SectionB!AL70</f>
      </c>
      <c r="X58" s="73">
        <f>SectionB!AM70</f>
      </c>
      <c r="Y58" s="73">
        <f>SectionB!AN70</f>
      </c>
      <c r="Z58" s="73">
        <f>SectionB!AO70</f>
      </c>
      <c r="AA58" s="174"/>
      <c r="AB58" s="73">
        <f t="shared" ref="AB58:AG58" si="269">IF(AO58=0, 0,  AI58/AO58)</f>
        <v>0</v>
      </c>
      <c r="AC58" s="73">
        <f t="shared" si="269"/>
        <v>0</v>
      </c>
      <c r="AD58" s="73">
        <f t="shared" si="269"/>
        <v>0</v>
      </c>
      <c r="AE58" s="73">
        <f t="shared" si="269"/>
        <v>0</v>
      </c>
      <c r="AF58" s="73">
        <f t="shared" si="269"/>
        <v>0</v>
      </c>
      <c r="AG58" s="73">
        <f t="shared" si="269"/>
        <v>0</v>
      </c>
      <c r="AH58" s="174"/>
      <c r="AI58" s="73">
        <f t="shared" ref="AI58:AN58" si="270">SUM(B58,O58,AV58,BB58)</f>
        <v>0</v>
      </c>
      <c r="AJ58" s="73">
        <f t="shared" si="270"/>
        <v>0</v>
      </c>
      <c r="AK58" s="73">
        <f t="shared" si="270"/>
        <v>0</v>
      </c>
      <c r="AL58" s="73">
        <f t="shared" si="270"/>
        <v>0</v>
      </c>
      <c r="AM58" s="73">
        <f t="shared" si="270"/>
        <v>0</v>
      </c>
      <c r="AN58" s="73">
        <f t="shared" si="270"/>
        <v>0</v>
      </c>
      <c r="AO58" s="73">
        <f t="shared" ref="AO58:AT58" si="271">SUM(H58,U58,AV$4,BB$4)</f>
        <v>0</v>
      </c>
      <c r="AP58" s="73">
        <f t="shared" si="271"/>
        <v>0</v>
      </c>
      <c r="AQ58" s="73">
        <f t="shared" si="271"/>
        <v>0</v>
      </c>
      <c r="AR58" s="73">
        <f t="shared" si="271"/>
        <v>0</v>
      </c>
      <c r="AS58" s="73">
        <f t="shared" si="271"/>
        <v>0</v>
      </c>
      <c r="AT58" s="73">
        <f t="shared" si="271"/>
        <v>0</v>
      </c>
      <c r="AU58" s="174"/>
      <c r="AV58" s="73">
        <f>CT!T85</f>
      </c>
      <c r="AW58" s="73">
        <f>CT!U85</f>
      </c>
      <c r="AX58" s="73">
        <f>CT!V85</f>
      </c>
      <c r="AY58" s="73">
        <f>CT!W85</f>
      </c>
      <c r="AZ58" s="73">
        <f>CT!X85</f>
      </c>
      <c r="BA58" s="73">
        <f>CT!Y85</f>
      </c>
      <c r="BB58" s="73">
        <f>Attn_Assign!U85</f>
      </c>
      <c r="BC58" s="73">
        <f>Attn_Assign!V85</f>
      </c>
      <c r="BD58" s="73">
        <f>Attn_Assign!W85</f>
      </c>
      <c r="BE58" s="73">
        <f>Attn_Assign!X85</f>
      </c>
      <c r="BF58" s="73">
        <f>Attn_Assign!Y85</f>
      </c>
      <c r="BG58" s="73">
        <f>Attn_Assign!Z85</f>
      </c>
      <c r="BH58" s="4"/>
      <c r="BI58" s="73">
        <f>Attn_Assign!B85</f>
      </c>
      <c r="BJ58" s="73">
        <f t="shared" si="5"/>
        <v>0</v>
      </c>
      <c r="BK58" s="73" t="str">
        <f t="shared" si="6"/>
        <v>F</v>
      </c>
      <c r="BL58" s="4"/>
      <c r="BM58" s="4"/>
      <c r="BN58" s="4"/>
      <c r="BO58" s="174"/>
      <c r="BP58" s="73">
        <f>SUM(AI58,LabActivity!W85)</f>
        <v>0</v>
      </c>
      <c r="BQ58" s="73">
        <f>SUM(AJ58,LabActivity!X85)</f>
        <v>0</v>
      </c>
      <c r="BR58" s="73">
        <f>SUM(AK58,LabActivity!Y85)</f>
        <v>0</v>
      </c>
      <c r="BS58" s="73">
        <f>SUM(AL58,LabActivity!Z85)</f>
        <v>0</v>
      </c>
      <c r="BT58" s="73">
        <f>SUM(AM58,LabActivity!AA85)</f>
        <v>0</v>
      </c>
      <c r="BU58" s="73">
        <f>SUM(AN58,LabActivity!AB85)</f>
        <v>0</v>
      </c>
      <c r="BV58" s="73">
        <f t="shared" ref="BV58:CA58" si="272">SUM(AO58,BV$4)</f>
        <v>0</v>
      </c>
      <c r="BW58" s="73">
        <f t="shared" si="272"/>
        <v>0</v>
      </c>
      <c r="BX58" s="73">
        <f t="shared" si="272"/>
        <v>0</v>
      </c>
      <c r="BY58" s="73">
        <f t="shared" si="272"/>
        <v>0</v>
      </c>
      <c r="BZ58" s="73">
        <f t="shared" si="272"/>
        <v>0</v>
      </c>
      <c r="CA58" s="73">
        <f t="shared" si="272"/>
        <v>0</v>
      </c>
      <c r="CB58" s="174"/>
      <c r="CC58" s="73">
        <f t="shared" ref="CC58:CH58" si="273">IFERROR( BP58/BV58,0)</f>
        <v>0</v>
      </c>
      <c r="CD58" s="73">
        <f t="shared" si="273"/>
        <v>0</v>
      </c>
      <c r="CE58" s="73">
        <f t="shared" si="273"/>
        <v>0</v>
      </c>
      <c r="CF58" s="73">
        <f t="shared" si="273"/>
        <v>0</v>
      </c>
      <c r="CG58" s="73">
        <f t="shared" si="273"/>
        <v>0</v>
      </c>
      <c r="CH58" s="73">
        <f t="shared" si="273"/>
        <v>0</v>
      </c>
    </row>
    <row r="59" ht="14.25" customHeight="1" spans="1:86" x14ac:dyDescent="0.25">
      <c r="A59" s="68">
        <f>IF(ISBLANK(CT!A86),"",CT!A86)</f>
      </c>
      <c r="B59" s="73">
        <f>SectionA!V71</f>
      </c>
      <c r="C59" s="73">
        <f>SectionA!W71</f>
      </c>
      <c r="D59" s="73">
        <f>SectionA!X71</f>
      </c>
      <c r="E59" s="73">
        <f>SectionA!Y71</f>
      </c>
      <c r="F59" s="73">
        <f>SectionA!Z71</f>
      </c>
      <c r="G59" s="73">
        <f>SectionA!AA71</f>
      </c>
      <c r="H59" s="73">
        <f>SectionA!AJ71</f>
      </c>
      <c r="I59" s="73">
        <f>SectionA!AK71</f>
      </c>
      <c r="J59" s="73">
        <f>SectionA!AL71</f>
      </c>
      <c r="K59" s="73">
        <f>SectionA!AM71</f>
      </c>
      <c r="L59" s="73">
        <f>SectionA!AN71</f>
      </c>
      <c r="M59" s="73">
        <f>SectionA!AO71</f>
      </c>
      <c r="N59" s="174"/>
      <c r="O59" s="73">
        <f>SectionB!V71</f>
      </c>
      <c r="P59" s="73">
        <f>SectionB!W71</f>
      </c>
      <c r="Q59" s="73">
        <f>SectionB!X71</f>
      </c>
      <c r="R59" s="73">
        <f>SectionB!Y71</f>
      </c>
      <c r="S59" s="73">
        <f>SectionB!Z71</f>
      </c>
      <c r="T59" s="73">
        <f>SectionB!AA71</f>
      </c>
      <c r="U59" s="73">
        <f>SectionB!AJ71</f>
      </c>
      <c r="V59" s="73">
        <f>SectionB!AK71</f>
      </c>
      <c r="W59" s="73">
        <f>SectionB!AL71</f>
      </c>
      <c r="X59" s="73">
        <f>SectionB!AM71</f>
      </c>
      <c r="Y59" s="73">
        <f>SectionB!AN71</f>
      </c>
      <c r="Z59" s="73">
        <f>SectionB!AO71</f>
      </c>
      <c r="AA59" s="174"/>
      <c r="AB59" s="73">
        <f t="shared" ref="AB59:AG59" si="274">IF(AO59=0, 0,  AI59/AO59)</f>
        <v>0</v>
      </c>
      <c r="AC59" s="73">
        <f t="shared" si="274"/>
        <v>0</v>
      </c>
      <c r="AD59" s="73">
        <f t="shared" si="274"/>
        <v>0</v>
      </c>
      <c r="AE59" s="73">
        <f t="shared" si="274"/>
        <v>0</v>
      </c>
      <c r="AF59" s="73">
        <f t="shared" si="274"/>
        <v>0</v>
      </c>
      <c r="AG59" s="73">
        <f t="shared" si="274"/>
        <v>0</v>
      </c>
      <c r="AH59" s="174"/>
      <c r="AI59" s="73">
        <f t="shared" ref="AI59:AN59" si="275">SUM(B59,O59,AV59,BB59)</f>
        <v>0</v>
      </c>
      <c r="AJ59" s="73">
        <f t="shared" si="275"/>
        <v>0</v>
      </c>
      <c r="AK59" s="73">
        <f t="shared" si="275"/>
        <v>0</v>
      </c>
      <c r="AL59" s="73">
        <f t="shared" si="275"/>
        <v>0</v>
      </c>
      <c r="AM59" s="73">
        <f t="shared" si="275"/>
        <v>0</v>
      </c>
      <c r="AN59" s="73">
        <f t="shared" si="275"/>
        <v>0</v>
      </c>
      <c r="AO59" s="73">
        <f t="shared" ref="AO59:AT59" si="276">SUM(H59,U59,AV$4,BB$4)</f>
        <v>0</v>
      </c>
      <c r="AP59" s="73">
        <f t="shared" si="276"/>
        <v>0</v>
      </c>
      <c r="AQ59" s="73">
        <f t="shared" si="276"/>
        <v>0</v>
      </c>
      <c r="AR59" s="73">
        <f t="shared" si="276"/>
        <v>0</v>
      </c>
      <c r="AS59" s="73">
        <f t="shared" si="276"/>
        <v>0</v>
      </c>
      <c r="AT59" s="73">
        <f t="shared" si="276"/>
        <v>0</v>
      </c>
      <c r="AU59" s="174"/>
      <c r="AV59" s="73">
        <f>CT!T86</f>
      </c>
      <c r="AW59" s="73">
        <f>CT!U86</f>
      </c>
      <c r="AX59" s="73">
        <f>CT!V86</f>
      </c>
      <c r="AY59" s="73">
        <f>CT!W86</f>
      </c>
      <c r="AZ59" s="73">
        <f>CT!X86</f>
      </c>
      <c r="BA59" s="73">
        <f>CT!Y86</f>
      </c>
      <c r="BB59" s="73">
        <f>Attn_Assign!U86</f>
      </c>
      <c r="BC59" s="73">
        <f>Attn_Assign!V86</f>
      </c>
      <c r="BD59" s="73">
        <f>Attn_Assign!W86</f>
      </c>
      <c r="BE59" s="73">
        <f>Attn_Assign!X86</f>
      </c>
      <c r="BF59" s="73">
        <f>Attn_Assign!Y86</f>
      </c>
      <c r="BG59" s="73">
        <f>Attn_Assign!Z86</f>
      </c>
      <c r="BH59" s="4"/>
      <c r="BI59" s="73">
        <f>Attn_Assign!B86</f>
      </c>
      <c r="BJ59" s="73">
        <f t="shared" si="5"/>
        <v>0</v>
      </c>
      <c r="BK59" s="73" t="str">
        <f t="shared" si="6"/>
        <v>F</v>
      </c>
      <c r="BL59" s="4"/>
      <c r="BM59" s="4"/>
      <c r="BN59" s="4"/>
      <c r="BO59" s="174"/>
      <c r="BP59" s="73">
        <f>SUM(AI59,LabActivity!W86)</f>
        <v>0</v>
      </c>
      <c r="BQ59" s="73">
        <f>SUM(AJ59,LabActivity!X86)</f>
        <v>0</v>
      </c>
      <c r="BR59" s="73">
        <f>SUM(AK59,LabActivity!Y86)</f>
        <v>0</v>
      </c>
      <c r="BS59" s="73">
        <f>SUM(AL59,LabActivity!Z86)</f>
        <v>0</v>
      </c>
      <c r="BT59" s="73">
        <f>SUM(AM59,LabActivity!AA86)</f>
        <v>0</v>
      </c>
      <c r="BU59" s="73">
        <f>SUM(AN59,LabActivity!AB86)</f>
        <v>0</v>
      </c>
      <c r="BV59" s="73">
        <f t="shared" ref="BV59:CA59" si="277">SUM(AO59,BV$4)</f>
        <v>0</v>
      </c>
      <c r="BW59" s="73">
        <f t="shared" si="277"/>
        <v>0</v>
      </c>
      <c r="BX59" s="73">
        <f t="shared" si="277"/>
        <v>0</v>
      </c>
      <c r="BY59" s="73">
        <f t="shared" si="277"/>
        <v>0</v>
      </c>
      <c r="BZ59" s="73">
        <f t="shared" si="277"/>
        <v>0</v>
      </c>
      <c r="CA59" s="73">
        <f t="shared" si="277"/>
        <v>0</v>
      </c>
      <c r="CB59" s="174"/>
      <c r="CC59" s="73">
        <f t="shared" ref="CC59:CH59" si="278">IFERROR( BP59/BV59,0)</f>
        <v>0</v>
      </c>
      <c r="CD59" s="73">
        <f t="shared" si="278"/>
        <v>0</v>
      </c>
      <c r="CE59" s="73">
        <f t="shared" si="278"/>
        <v>0</v>
      </c>
      <c r="CF59" s="73">
        <f t="shared" si="278"/>
        <v>0</v>
      </c>
      <c r="CG59" s="73">
        <f t="shared" si="278"/>
        <v>0</v>
      </c>
      <c r="CH59" s="73">
        <f t="shared" si="278"/>
        <v>0</v>
      </c>
    </row>
    <row r="60" ht="14.25" customHeight="1" spans="1:86" x14ac:dyDescent="0.25">
      <c r="A60" s="68">
        <f>IF(ISBLANK(CT!A87),"",CT!A87)</f>
      </c>
      <c r="B60" s="73">
        <f>SectionA!V72</f>
      </c>
      <c r="C60" s="73">
        <f>SectionA!W72</f>
      </c>
      <c r="D60" s="73">
        <f>SectionA!X72</f>
      </c>
      <c r="E60" s="73">
        <f>SectionA!Y72</f>
      </c>
      <c r="F60" s="73">
        <f>SectionA!Z72</f>
      </c>
      <c r="G60" s="73">
        <f>SectionA!AA72</f>
      </c>
      <c r="H60" s="73">
        <f>SectionA!AJ72</f>
      </c>
      <c r="I60" s="73">
        <f>SectionA!AK72</f>
      </c>
      <c r="J60" s="73">
        <f>SectionA!AL72</f>
      </c>
      <c r="K60" s="73">
        <f>SectionA!AM72</f>
      </c>
      <c r="L60" s="73">
        <f>SectionA!AN72</f>
      </c>
      <c r="M60" s="73">
        <f>SectionA!AO72</f>
      </c>
      <c r="N60" s="174"/>
      <c r="O60" s="73">
        <f>SectionB!V72</f>
      </c>
      <c r="P60" s="73">
        <f>SectionB!W72</f>
      </c>
      <c r="Q60" s="73">
        <f>SectionB!X72</f>
      </c>
      <c r="R60" s="73">
        <f>SectionB!Y72</f>
      </c>
      <c r="S60" s="73">
        <f>SectionB!Z72</f>
      </c>
      <c r="T60" s="73">
        <f>SectionB!AA72</f>
      </c>
      <c r="U60" s="73">
        <f>SectionB!AJ72</f>
      </c>
      <c r="V60" s="73">
        <f>SectionB!AK72</f>
      </c>
      <c r="W60" s="73">
        <f>SectionB!AL72</f>
      </c>
      <c r="X60" s="73">
        <f>SectionB!AM72</f>
      </c>
      <c r="Y60" s="73">
        <f>SectionB!AN72</f>
      </c>
      <c r="Z60" s="73">
        <f>SectionB!AO72</f>
      </c>
      <c r="AA60" s="174"/>
      <c r="AB60" s="73">
        <f t="shared" ref="AB60:AG60" si="279">IF(AO60=0, 0,  AI60/AO60)</f>
        <v>0</v>
      </c>
      <c r="AC60" s="73">
        <f t="shared" si="279"/>
        <v>0</v>
      </c>
      <c r="AD60" s="73">
        <f t="shared" si="279"/>
        <v>0</v>
      </c>
      <c r="AE60" s="73">
        <f t="shared" si="279"/>
        <v>0</v>
      </c>
      <c r="AF60" s="73">
        <f t="shared" si="279"/>
        <v>0</v>
      </c>
      <c r="AG60" s="73">
        <f t="shared" si="279"/>
        <v>0</v>
      </c>
      <c r="AH60" s="174"/>
      <c r="AI60" s="73">
        <f t="shared" ref="AI60:AN60" si="280">SUM(B60,O60,AV60,BB60)</f>
        <v>0</v>
      </c>
      <c r="AJ60" s="73">
        <f t="shared" si="280"/>
        <v>0</v>
      </c>
      <c r="AK60" s="73">
        <f t="shared" si="280"/>
        <v>0</v>
      </c>
      <c r="AL60" s="73">
        <f t="shared" si="280"/>
        <v>0</v>
      </c>
      <c r="AM60" s="73">
        <f t="shared" si="280"/>
        <v>0</v>
      </c>
      <c r="AN60" s="73">
        <f t="shared" si="280"/>
        <v>0</v>
      </c>
      <c r="AO60" s="73">
        <f t="shared" ref="AO60:AT60" si="281">SUM(H60,U60,AV$4,BB$4)</f>
        <v>0</v>
      </c>
      <c r="AP60" s="73">
        <f t="shared" si="281"/>
        <v>0</v>
      </c>
      <c r="AQ60" s="73">
        <f t="shared" si="281"/>
        <v>0</v>
      </c>
      <c r="AR60" s="73">
        <f t="shared" si="281"/>
        <v>0</v>
      </c>
      <c r="AS60" s="73">
        <f t="shared" si="281"/>
        <v>0</v>
      </c>
      <c r="AT60" s="73">
        <f t="shared" si="281"/>
        <v>0</v>
      </c>
      <c r="AU60" s="174"/>
      <c r="AV60" s="73">
        <f>CT!T87</f>
      </c>
      <c r="AW60" s="73">
        <f>CT!U87</f>
      </c>
      <c r="AX60" s="73">
        <f>CT!V87</f>
      </c>
      <c r="AY60" s="73">
        <f>CT!W87</f>
      </c>
      <c r="AZ60" s="73">
        <f>CT!X87</f>
      </c>
      <c r="BA60" s="73">
        <f>CT!Y87</f>
      </c>
      <c r="BB60" s="73">
        <f>Attn_Assign!U87</f>
      </c>
      <c r="BC60" s="73">
        <f>Attn_Assign!V87</f>
      </c>
      <c r="BD60" s="73">
        <f>Attn_Assign!W87</f>
      </c>
      <c r="BE60" s="73">
        <f>Attn_Assign!X87</f>
      </c>
      <c r="BF60" s="73">
        <f>Attn_Assign!Y87</f>
      </c>
      <c r="BG60" s="73">
        <f>Attn_Assign!Z87</f>
      </c>
      <c r="BH60" s="4"/>
      <c r="BI60" s="73">
        <f>Attn_Assign!B87</f>
      </c>
      <c r="BJ60" s="73">
        <f t="shared" si="5"/>
        <v>0</v>
      </c>
      <c r="BK60" s="73" t="str">
        <f t="shared" si="6"/>
        <v>F</v>
      </c>
      <c r="BL60" s="4"/>
      <c r="BM60" s="4"/>
      <c r="BN60" s="4"/>
      <c r="BO60" s="174"/>
      <c r="BP60" s="73">
        <f>SUM(AI60,LabActivity!W87)</f>
        <v>0</v>
      </c>
      <c r="BQ60" s="73">
        <f>SUM(AJ60,LabActivity!X87)</f>
        <v>0</v>
      </c>
      <c r="BR60" s="73">
        <f>SUM(AK60,LabActivity!Y87)</f>
        <v>0</v>
      </c>
      <c r="BS60" s="73">
        <f>SUM(AL60,LabActivity!Z87)</f>
        <v>0</v>
      </c>
      <c r="BT60" s="73">
        <f>SUM(AM60,LabActivity!AA87)</f>
        <v>0</v>
      </c>
      <c r="BU60" s="73">
        <f>SUM(AN60,LabActivity!AB87)</f>
        <v>0</v>
      </c>
      <c r="BV60" s="73">
        <f t="shared" ref="BV60:CA60" si="282">SUM(AO60,BV$4)</f>
        <v>0</v>
      </c>
      <c r="BW60" s="73">
        <f t="shared" si="282"/>
        <v>0</v>
      </c>
      <c r="BX60" s="73">
        <f t="shared" si="282"/>
        <v>0</v>
      </c>
      <c r="BY60" s="73">
        <f t="shared" si="282"/>
        <v>0</v>
      </c>
      <c r="BZ60" s="73">
        <f t="shared" si="282"/>
        <v>0</v>
      </c>
      <c r="CA60" s="73">
        <f t="shared" si="282"/>
        <v>0</v>
      </c>
      <c r="CB60" s="174"/>
      <c r="CC60" s="73">
        <f t="shared" ref="CC60:CH60" si="283">IFERROR( BP60/BV60,0)</f>
        <v>0</v>
      </c>
      <c r="CD60" s="73">
        <f t="shared" si="283"/>
        <v>0</v>
      </c>
      <c r="CE60" s="73">
        <f t="shared" si="283"/>
        <v>0</v>
      </c>
      <c r="CF60" s="73">
        <f t="shared" si="283"/>
        <v>0</v>
      </c>
      <c r="CG60" s="73">
        <f t="shared" si="283"/>
        <v>0</v>
      </c>
      <c r="CH60" s="73">
        <f t="shared" si="283"/>
        <v>0</v>
      </c>
    </row>
    <row r="61" ht="14.25" customHeight="1" spans="1:86" x14ac:dyDescent="0.25">
      <c r="A61" s="68">
        <f>IF(ISBLANK(CT!A88),"",CT!A88)</f>
      </c>
      <c r="B61" s="73">
        <f>SectionA!V73</f>
      </c>
      <c r="C61" s="73">
        <f>SectionA!W73</f>
      </c>
      <c r="D61" s="73">
        <f>SectionA!X73</f>
      </c>
      <c r="E61" s="73">
        <f>SectionA!Y73</f>
      </c>
      <c r="F61" s="73">
        <f>SectionA!Z73</f>
      </c>
      <c r="G61" s="73">
        <f>SectionA!AA73</f>
      </c>
      <c r="H61" s="73">
        <f>SectionA!AJ73</f>
      </c>
      <c r="I61" s="73">
        <f>SectionA!AK73</f>
      </c>
      <c r="J61" s="73">
        <f>SectionA!AL73</f>
      </c>
      <c r="K61" s="73">
        <f>SectionA!AM73</f>
      </c>
      <c r="L61" s="73">
        <f>SectionA!AN73</f>
      </c>
      <c r="M61" s="73">
        <f>SectionA!AO73</f>
      </c>
      <c r="N61" s="174"/>
      <c r="O61" s="73">
        <f>SectionB!V73</f>
      </c>
      <c r="P61" s="73">
        <f>SectionB!W73</f>
      </c>
      <c r="Q61" s="73">
        <f>SectionB!X73</f>
      </c>
      <c r="R61" s="73">
        <f>SectionB!Y73</f>
      </c>
      <c r="S61" s="73">
        <f>SectionB!Z73</f>
      </c>
      <c r="T61" s="73">
        <f>SectionB!AA73</f>
      </c>
      <c r="U61" s="73">
        <f>SectionB!AJ73</f>
      </c>
      <c r="V61" s="73">
        <f>SectionB!AK73</f>
      </c>
      <c r="W61" s="73">
        <f>SectionB!AL73</f>
      </c>
      <c r="X61" s="73">
        <f>SectionB!AM73</f>
      </c>
      <c r="Y61" s="73">
        <f>SectionB!AN73</f>
      </c>
      <c r="Z61" s="73">
        <f>SectionB!AO73</f>
      </c>
      <c r="AA61" s="174"/>
      <c r="AB61" s="73">
        <f t="shared" ref="AB61:AG61" si="284">IF(AO61=0, 0,  AI61/AO61)</f>
        <v>0</v>
      </c>
      <c r="AC61" s="73">
        <f t="shared" si="284"/>
        <v>0</v>
      </c>
      <c r="AD61" s="73">
        <f t="shared" si="284"/>
        <v>0</v>
      </c>
      <c r="AE61" s="73">
        <f t="shared" si="284"/>
        <v>0</v>
      </c>
      <c r="AF61" s="73">
        <f t="shared" si="284"/>
        <v>0</v>
      </c>
      <c r="AG61" s="73">
        <f t="shared" si="284"/>
        <v>0</v>
      </c>
      <c r="AH61" s="174"/>
      <c r="AI61" s="73">
        <f t="shared" ref="AI61:AN61" si="285">SUM(B61,O61,AV61,BB61)</f>
        <v>0</v>
      </c>
      <c r="AJ61" s="73">
        <f t="shared" si="285"/>
        <v>0</v>
      </c>
      <c r="AK61" s="73">
        <f t="shared" si="285"/>
        <v>0</v>
      </c>
      <c r="AL61" s="73">
        <f t="shared" si="285"/>
        <v>0</v>
      </c>
      <c r="AM61" s="73">
        <f t="shared" si="285"/>
        <v>0</v>
      </c>
      <c r="AN61" s="73">
        <f t="shared" si="285"/>
        <v>0</v>
      </c>
      <c r="AO61" s="73">
        <f t="shared" ref="AO61:AT61" si="286">SUM(H61,U61,AV$4,BB$4)</f>
        <v>0</v>
      </c>
      <c r="AP61" s="73">
        <f t="shared" si="286"/>
        <v>0</v>
      </c>
      <c r="AQ61" s="73">
        <f t="shared" si="286"/>
        <v>0</v>
      </c>
      <c r="AR61" s="73">
        <f t="shared" si="286"/>
        <v>0</v>
      </c>
      <c r="AS61" s="73">
        <f t="shared" si="286"/>
        <v>0</v>
      </c>
      <c r="AT61" s="73">
        <f t="shared" si="286"/>
        <v>0</v>
      </c>
      <c r="AU61" s="174"/>
      <c r="AV61" s="73">
        <f>CT!T88</f>
      </c>
      <c r="AW61" s="73">
        <f>CT!U88</f>
      </c>
      <c r="AX61" s="73">
        <f>CT!V88</f>
      </c>
      <c r="AY61" s="73">
        <f>CT!W88</f>
      </c>
      <c r="AZ61" s="73">
        <f>CT!X88</f>
      </c>
      <c r="BA61" s="73">
        <f>CT!Y88</f>
      </c>
      <c r="BB61" s="73">
        <f>Attn_Assign!U88</f>
      </c>
      <c r="BC61" s="73">
        <f>Attn_Assign!V88</f>
      </c>
      <c r="BD61" s="73">
        <f>Attn_Assign!W88</f>
      </c>
      <c r="BE61" s="73">
        <f>Attn_Assign!X88</f>
      </c>
      <c r="BF61" s="73">
        <f>Attn_Assign!Y88</f>
      </c>
      <c r="BG61" s="73">
        <f>Attn_Assign!Z88</f>
      </c>
      <c r="BH61" s="4"/>
      <c r="BI61" s="73">
        <f>Attn_Assign!B88</f>
      </c>
      <c r="BJ61" s="73">
        <f t="shared" si="5"/>
        <v>0</v>
      </c>
      <c r="BK61" s="73" t="str">
        <f t="shared" si="6"/>
        <v>F</v>
      </c>
      <c r="BL61" s="4"/>
      <c r="BM61" s="4"/>
      <c r="BN61" s="4"/>
      <c r="BO61" s="174"/>
      <c r="BP61" s="73">
        <f>SUM(AI61,LabActivity!W88)</f>
        <v>0</v>
      </c>
      <c r="BQ61" s="73">
        <f>SUM(AJ61,LabActivity!X88)</f>
        <v>0</v>
      </c>
      <c r="BR61" s="73">
        <f>SUM(AK61,LabActivity!Y88)</f>
        <v>0</v>
      </c>
      <c r="BS61" s="73">
        <f>SUM(AL61,LabActivity!Z88)</f>
        <v>0</v>
      </c>
      <c r="BT61" s="73">
        <f>SUM(AM61,LabActivity!AA88)</f>
        <v>0</v>
      </c>
      <c r="BU61" s="73">
        <f>SUM(AN61,LabActivity!AB88)</f>
        <v>0</v>
      </c>
      <c r="BV61" s="73">
        <f t="shared" ref="BV61:CA61" si="287">SUM(AO61,BV$4)</f>
        <v>0</v>
      </c>
      <c r="BW61" s="73">
        <f t="shared" si="287"/>
        <v>0</v>
      </c>
      <c r="BX61" s="73">
        <f t="shared" si="287"/>
        <v>0</v>
      </c>
      <c r="BY61" s="73">
        <f t="shared" si="287"/>
        <v>0</v>
      </c>
      <c r="BZ61" s="73">
        <f t="shared" si="287"/>
        <v>0</v>
      </c>
      <c r="CA61" s="73">
        <f t="shared" si="287"/>
        <v>0</v>
      </c>
      <c r="CB61" s="174"/>
      <c r="CC61" s="73">
        <f t="shared" ref="CC61:CH61" si="288">IFERROR( BP61/BV61,0)</f>
        <v>0</v>
      </c>
      <c r="CD61" s="73">
        <f t="shared" si="288"/>
        <v>0</v>
      </c>
      <c r="CE61" s="73">
        <f t="shared" si="288"/>
        <v>0</v>
      </c>
      <c r="CF61" s="73">
        <f t="shared" si="288"/>
        <v>0</v>
      </c>
      <c r="CG61" s="73">
        <f t="shared" si="288"/>
        <v>0</v>
      </c>
      <c r="CH61" s="73">
        <f t="shared" si="288"/>
        <v>0</v>
      </c>
    </row>
    <row r="62" ht="14.25" customHeight="1" spans="1:86" x14ac:dyDescent="0.25">
      <c r="A62" s="68">
        <f>IF(ISBLANK(CT!A89),"",CT!A89)</f>
      </c>
      <c r="B62" s="73">
        <f>SectionA!V74</f>
      </c>
      <c r="C62" s="73">
        <f>SectionA!W74</f>
      </c>
      <c r="D62" s="73">
        <f>SectionA!X74</f>
      </c>
      <c r="E62" s="73">
        <f>SectionA!Y74</f>
      </c>
      <c r="F62" s="73">
        <f>SectionA!Z74</f>
      </c>
      <c r="G62" s="73">
        <f>SectionA!AA74</f>
      </c>
      <c r="H62" s="73">
        <f>SectionA!AJ74</f>
      </c>
      <c r="I62" s="73">
        <f>SectionA!AK74</f>
      </c>
      <c r="J62" s="73">
        <f>SectionA!AL74</f>
      </c>
      <c r="K62" s="73">
        <f>SectionA!AM74</f>
      </c>
      <c r="L62" s="73">
        <f>SectionA!AN74</f>
      </c>
      <c r="M62" s="73">
        <f>SectionA!AO74</f>
      </c>
      <c r="N62" s="174"/>
      <c r="O62" s="73">
        <f>SectionB!V74</f>
      </c>
      <c r="P62" s="73">
        <f>SectionB!W74</f>
      </c>
      <c r="Q62" s="73">
        <f>SectionB!X74</f>
      </c>
      <c r="R62" s="73">
        <f>SectionB!Y74</f>
      </c>
      <c r="S62" s="73">
        <f>SectionB!Z74</f>
      </c>
      <c r="T62" s="73">
        <f>SectionB!AA74</f>
      </c>
      <c r="U62" s="73">
        <f>SectionB!AJ74</f>
      </c>
      <c r="V62" s="73">
        <f>SectionB!AK74</f>
      </c>
      <c r="W62" s="73">
        <f>SectionB!AL74</f>
      </c>
      <c r="X62" s="73">
        <f>SectionB!AM74</f>
      </c>
      <c r="Y62" s="73">
        <f>SectionB!AN74</f>
      </c>
      <c r="Z62" s="73">
        <f>SectionB!AO74</f>
      </c>
      <c r="AA62" s="174"/>
      <c r="AB62" s="73">
        <f t="shared" ref="AB62:AG62" si="289">IF(AO62=0, 0,  AI62/AO62)</f>
        <v>0</v>
      </c>
      <c r="AC62" s="73">
        <f t="shared" si="289"/>
        <v>0</v>
      </c>
      <c r="AD62" s="73">
        <f t="shared" si="289"/>
        <v>0</v>
      </c>
      <c r="AE62" s="73">
        <f t="shared" si="289"/>
        <v>0</v>
      </c>
      <c r="AF62" s="73">
        <f t="shared" si="289"/>
        <v>0</v>
      </c>
      <c r="AG62" s="73">
        <f t="shared" si="289"/>
        <v>0</v>
      </c>
      <c r="AH62" s="174"/>
      <c r="AI62" s="73">
        <f t="shared" ref="AI62:AN62" si="290">SUM(B62,O62,AV62,BB62)</f>
        <v>0</v>
      </c>
      <c r="AJ62" s="73">
        <f t="shared" si="290"/>
        <v>0</v>
      </c>
      <c r="AK62" s="73">
        <f t="shared" si="290"/>
        <v>0</v>
      </c>
      <c r="AL62" s="73">
        <f t="shared" si="290"/>
        <v>0</v>
      </c>
      <c r="AM62" s="73">
        <f t="shared" si="290"/>
        <v>0</v>
      </c>
      <c r="AN62" s="73">
        <f t="shared" si="290"/>
        <v>0</v>
      </c>
      <c r="AO62" s="73">
        <f t="shared" ref="AO62:AT62" si="291">SUM(H62,U62,AV$4,BB$4)</f>
        <v>0</v>
      </c>
      <c r="AP62" s="73">
        <f t="shared" si="291"/>
        <v>0</v>
      </c>
      <c r="AQ62" s="73">
        <f t="shared" si="291"/>
        <v>0</v>
      </c>
      <c r="AR62" s="73">
        <f t="shared" si="291"/>
        <v>0</v>
      </c>
      <c r="AS62" s="73">
        <f t="shared" si="291"/>
        <v>0</v>
      </c>
      <c r="AT62" s="73">
        <f t="shared" si="291"/>
        <v>0</v>
      </c>
      <c r="AU62" s="174"/>
      <c r="AV62" s="73">
        <f>CT!T89</f>
      </c>
      <c r="AW62" s="73">
        <f>CT!U89</f>
      </c>
      <c r="AX62" s="73">
        <f>CT!V89</f>
      </c>
      <c r="AY62" s="73">
        <f>CT!W89</f>
      </c>
      <c r="AZ62" s="73">
        <f>CT!X89</f>
      </c>
      <c r="BA62" s="73">
        <f>CT!Y89</f>
      </c>
      <c r="BB62" s="73">
        <f>Attn_Assign!U89</f>
      </c>
      <c r="BC62" s="73">
        <f>Attn_Assign!V89</f>
      </c>
      <c r="BD62" s="73">
        <f>Attn_Assign!W89</f>
      </c>
      <c r="BE62" s="73">
        <f>Attn_Assign!X89</f>
      </c>
      <c r="BF62" s="73">
        <f>Attn_Assign!Y89</f>
      </c>
      <c r="BG62" s="73">
        <f>Attn_Assign!Z89</f>
      </c>
      <c r="BH62" s="4"/>
      <c r="BI62" s="73">
        <f>Attn_Assign!B89</f>
      </c>
      <c r="BJ62" s="73">
        <f t="shared" si="5"/>
        <v>0</v>
      </c>
      <c r="BK62" s="73" t="str">
        <f t="shared" si="6"/>
        <v>F</v>
      </c>
      <c r="BL62" s="4"/>
      <c r="BM62" s="4"/>
      <c r="BN62" s="4"/>
      <c r="BO62" s="174"/>
      <c r="BP62" s="73">
        <f>SUM(AI62,LabActivity!W89)</f>
        <v>0</v>
      </c>
      <c r="BQ62" s="73">
        <f>SUM(AJ62,LabActivity!X89)</f>
        <v>0</v>
      </c>
      <c r="BR62" s="73">
        <f>SUM(AK62,LabActivity!Y89)</f>
        <v>0</v>
      </c>
      <c r="BS62" s="73">
        <f>SUM(AL62,LabActivity!Z89)</f>
        <v>0</v>
      </c>
      <c r="BT62" s="73">
        <f>SUM(AM62,LabActivity!AA89)</f>
        <v>0</v>
      </c>
      <c r="BU62" s="73">
        <f>SUM(AN62,LabActivity!AB89)</f>
        <v>0</v>
      </c>
      <c r="BV62" s="73">
        <f t="shared" ref="BV62:CA62" si="292">SUM(AO62,BV$4)</f>
        <v>0</v>
      </c>
      <c r="BW62" s="73">
        <f t="shared" si="292"/>
        <v>0</v>
      </c>
      <c r="BX62" s="73">
        <f t="shared" si="292"/>
        <v>0</v>
      </c>
      <c r="BY62" s="73">
        <f t="shared" si="292"/>
        <v>0</v>
      </c>
      <c r="BZ62" s="73">
        <f t="shared" si="292"/>
        <v>0</v>
      </c>
      <c r="CA62" s="73">
        <f t="shared" si="292"/>
        <v>0</v>
      </c>
      <c r="CB62" s="174"/>
      <c r="CC62" s="73">
        <f t="shared" ref="CC62:CH62" si="293">IFERROR( BP62/BV62,0)</f>
        <v>0</v>
      </c>
      <c r="CD62" s="73">
        <f t="shared" si="293"/>
        <v>0</v>
      </c>
      <c r="CE62" s="73">
        <f t="shared" si="293"/>
        <v>0</v>
      </c>
      <c r="CF62" s="73">
        <f t="shared" si="293"/>
        <v>0</v>
      </c>
      <c r="CG62" s="73">
        <f t="shared" si="293"/>
        <v>0</v>
      </c>
      <c r="CH62" s="73">
        <f t="shared" si="293"/>
        <v>0</v>
      </c>
    </row>
    <row r="63" ht="14.25" customHeight="1" spans="1:86" x14ac:dyDescent="0.25">
      <c r="A63" s="68">
        <f>IF(ISBLANK(CT!A90),"",CT!A90)</f>
      </c>
      <c r="B63" s="73">
        <f>SectionA!V75</f>
      </c>
      <c r="C63" s="73">
        <f>SectionA!W75</f>
      </c>
      <c r="D63" s="73">
        <f>SectionA!X75</f>
      </c>
      <c r="E63" s="73">
        <f>SectionA!Y75</f>
      </c>
      <c r="F63" s="73">
        <f>SectionA!Z75</f>
      </c>
      <c r="G63" s="73">
        <f>SectionA!AA75</f>
      </c>
      <c r="H63" s="73">
        <f>SectionA!AJ75</f>
      </c>
      <c r="I63" s="73">
        <f>SectionA!AK75</f>
      </c>
      <c r="J63" s="73">
        <f>SectionA!AL75</f>
      </c>
      <c r="K63" s="73">
        <f>SectionA!AM75</f>
      </c>
      <c r="L63" s="73">
        <f>SectionA!AN75</f>
      </c>
      <c r="M63" s="73">
        <f>SectionA!AO75</f>
      </c>
      <c r="N63" s="174"/>
      <c r="O63" s="73">
        <f>SectionB!V75</f>
      </c>
      <c r="P63" s="73">
        <f>SectionB!W75</f>
      </c>
      <c r="Q63" s="73">
        <f>SectionB!X75</f>
      </c>
      <c r="R63" s="73">
        <f>SectionB!Y75</f>
      </c>
      <c r="S63" s="73">
        <f>SectionB!Z75</f>
      </c>
      <c r="T63" s="73">
        <f>SectionB!AA75</f>
      </c>
      <c r="U63" s="73">
        <f>SectionB!AJ75</f>
      </c>
      <c r="V63" s="73">
        <f>SectionB!AK75</f>
      </c>
      <c r="W63" s="73">
        <f>SectionB!AL75</f>
      </c>
      <c r="X63" s="73">
        <f>SectionB!AM75</f>
      </c>
      <c r="Y63" s="73">
        <f>SectionB!AN75</f>
      </c>
      <c r="Z63" s="73">
        <f>SectionB!AO75</f>
      </c>
      <c r="AA63" s="174"/>
      <c r="AB63" s="73">
        <f t="shared" ref="AB63:AG63" si="294">IF(AO63=0, 0,  AI63/AO63)</f>
        <v>0</v>
      </c>
      <c r="AC63" s="73">
        <f t="shared" si="294"/>
        <v>0</v>
      </c>
      <c r="AD63" s="73">
        <f t="shared" si="294"/>
        <v>0</v>
      </c>
      <c r="AE63" s="73">
        <f t="shared" si="294"/>
        <v>0</v>
      </c>
      <c r="AF63" s="73">
        <f t="shared" si="294"/>
        <v>0</v>
      </c>
      <c r="AG63" s="73">
        <f t="shared" si="294"/>
        <v>0</v>
      </c>
      <c r="AH63" s="174"/>
      <c r="AI63" s="73">
        <f t="shared" ref="AI63:AN63" si="295">SUM(B63,O63,AV63,BB63)</f>
        <v>0</v>
      </c>
      <c r="AJ63" s="73">
        <f t="shared" si="295"/>
        <v>0</v>
      </c>
      <c r="AK63" s="73">
        <f t="shared" si="295"/>
        <v>0</v>
      </c>
      <c r="AL63" s="73">
        <f t="shared" si="295"/>
        <v>0</v>
      </c>
      <c r="AM63" s="73">
        <f t="shared" si="295"/>
        <v>0</v>
      </c>
      <c r="AN63" s="73">
        <f t="shared" si="295"/>
        <v>0</v>
      </c>
      <c r="AO63" s="73">
        <f t="shared" ref="AO63:AT63" si="296">SUM(H63,U63,AV$4,BB$4)</f>
        <v>0</v>
      </c>
      <c r="AP63" s="73">
        <f t="shared" si="296"/>
        <v>0</v>
      </c>
      <c r="AQ63" s="73">
        <f t="shared" si="296"/>
        <v>0</v>
      </c>
      <c r="AR63" s="73">
        <f t="shared" si="296"/>
        <v>0</v>
      </c>
      <c r="AS63" s="73">
        <f t="shared" si="296"/>
        <v>0</v>
      </c>
      <c r="AT63" s="73">
        <f t="shared" si="296"/>
        <v>0</v>
      </c>
      <c r="AU63" s="174"/>
      <c r="AV63" s="73">
        <f>CT!T90</f>
      </c>
      <c r="AW63" s="73">
        <f>CT!U90</f>
      </c>
      <c r="AX63" s="73">
        <f>CT!V90</f>
      </c>
      <c r="AY63" s="73">
        <f>CT!W90</f>
      </c>
      <c r="AZ63" s="73">
        <f>CT!X90</f>
      </c>
      <c r="BA63" s="73">
        <f>CT!Y90</f>
      </c>
      <c r="BB63" s="73">
        <f>Attn_Assign!U90</f>
      </c>
      <c r="BC63" s="73">
        <f>Attn_Assign!V90</f>
      </c>
      <c r="BD63" s="73">
        <f>Attn_Assign!W90</f>
      </c>
      <c r="BE63" s="73">
        <f>Attn_Assign!X90</f>
      </c>
      <c r="BF63" s="73">
        <f>Attn_Assign!Y90</f>
      </c>
      <c r="BG63" s="73">
        <f>Attn_Assign!Z90</f>
      </c>
      <c r="BH63" s="4"/>
      <c r="BI63" s="73">
        <f>Attn_Assign!B90</f>
      </c>
      <c r="BJ63" s="73">
        <f t="shared" si="5"/>
        <v>0</v>
      </c>
      <c r="BK63" s="73" t="str">
        <f t="shared" si="6"/>
        <v>F</v>
      </c>
      <c r="BL63" s="4"/>
      <c r="BM63" s="4"/>
      <c r="BN63" s="4"/>
      <c r="BO63" s="174"/>
      <c r="BP63" s="73">
        <f>SUM(AI63,LabActivity!W90)</f>
        <v>0</v>
      </c>
      <c r="BQ63" s="73">
        <f>SUM(AJ63,LabActivity!X90)</f>
        <v>0</v>
      </c>
      <c r="BR63" s="73">
        <f>SUM(AK63,LabActivity!Y90)</f>
        <v>0</v>
      </c>
      <c r="BS63" s="73">
        <f>SUM(AL63,LabActivity!Z90)</f>
        <v>0</v>
      </c>
      <c r="BT63" s="73">
        <f>SUM(AM63,LabActivity!AA90)</f>
        <v>0</v>
      </c>
      <c r="BU63" s="73">
        <f>SUM(AN63,LabActivity!AB90)</f>
        <v>0</v>
      </c>
      <c r="BV63" s="73">
        <f t="shared" ref="BV63:CA63" si="297">SUM(AO63,BV$4)</f>
        <v>0</v>
      </c>
      <c r="BW63" s="73">
        <f t="shared" si="297"/>
        <v>0</v>
      </c>
      <c r="BX63" s="73">
        <f t="shared" si="297"/>
        <v>0</v>
      </c>
      <c r="BY63" s="73">
        <f t="shared" si="297"/>
        <v>0</v>
      </c>
      <c r="BZ63" s="73">
        <f t="shared" si="297"/>
        <v>0</v>
      </c>
      <c r="CA63" s="73">
        <f t="shared" si="297"/>
        <v>0</v>
      </c>
      <c r="CB63" s="174"/>
      <c r="CC63" s="73">
        <f t="shared" ref="CC63:CH63" si="298">IFERROR( BP63/BV63,0)</f>
        <v>0</v>
      </c>
      <c r="CD63" s="73">
        <f t="shared" si="298"/>
        <v>0</v>
      </c>
      <c r="CE63" s="73">
        <f t="shared" si="298"/>
        <v>0</v>
      </c>
      <c r="CF63" s="73">
        <f t="shared" si="298"/>
        <v>0</v>
      </c>
      <c r="CG63" s="73">
        <f t="shared" si="298"/>
        <v>0</v>
      </c>
      <c r="CH63" s="73">
        <f t="shared" si="298"/>
        <v>0</v>
      </c>
    </row>
    <row r="64" ht="14.25" customHeight="1" spans="1:86" x14ac:dyDescent="0.25">
      <c r="A64" s="68">
        <f>IF(ISBLANK(CT!A91),"",CT!A91)</f>
      </c>
      <c r="B64" s="73">
        <f>SectionA!V76</f>
      </c>
      <c r="C64" s="73">
        <f>SectionA!W76</f>
      </c>
      <c r="D64" s="73">
        <f>SectionA!X76</f>
      </c>
      <c r="E64" s="73">
        <f>SectionA!Y76</f>
      </c>
      <c r="F64" s="73">
        <f>SectionA!Z76</f>
      </c>
      <c r="G64" s="73">
        <f>SectionA!AA76</f>
      </c>
      <c r="H64" s="73">
        <f>SectionA!AJ76</f>
      </c>
      <c r="I64" s="73">
        <f>SectionA!AK76</f>
      </c>
      <c r="J64" s="73">
        <f>SectionA!AL76</f>
      </c>
      <c r="K64" s="73">
        <f>SectionA!AM76</f>
      </c>
      <c r="L64" s="73">
        <f>SectionA!AN76</f>
      </c>
      <c r="M64" s="73">
        <f>SectionA!AO76</f>
      </c>
      <c r="N64" s="174"/>
      <c r="O64" s="73">
        <f>SectionB!V76</f>
      </c>
      <c r="P64" s="73">
        <f>SectionB!W76</f>
      </c>
      <c r="Q64" s="73">
        <f>SectionB!X76</f>
      </c>
      <c r="R64" s="73">
        <f>SectionB!Y76</f>
      </c>
      <c r="S64" s="73">
        <f>SectionB!Z76</f>
      </c>
      <c r="T64" s="73">
        <f>SectionB!AA76</f>
      </c>
      <c r="U64" s="73">
        <f>SectionB!AJ76</f>
      </c>
      <c r="V64" s="73">
        <f>SectionB!AK76</f>
      </c>
      <c r="W64" s="73">
        <f>SectionB!AL76</f>
      </c>
      <c r="X64" s="73">
        <f>SectionB!AM76</f>
      </c>
      <c r="Y64" s="73">
        <f>SectionB!AN76</f>
      </c>
      <c r="Z64" s="73">
        <f>SectionB!AO76</f>
      </c>
      <c r="AA64" s="174"/>
      <c r="AB64" s="73">
        <f t="shared" ref="AB64:AG64" si="299">IF(AO64=0, 0,  AI64/AO64)</f>
        <v>0</v>
      </c>
      <c r="AC64" s="73">
        <f t="shared" si="299"/>
        <v>0</v>
      </c>
      <c r="AD64" s="73">
        <f t="shared" si="299"/>
        <v>0</v>
      </c>
      <c r="AE64" s="73">
        <f t="shared" si="299"/>
        <v>0</v>
      </c>
      <c r="AF64" s="73">
        <f t="shared" si="299"/>
        <v>0</v>
      </c>
      <c r="AG64" s="73">
        <f t="shared" si="299"/>
        <v>0</v>
      </c>
      <c r="AH64" s="174"/>
      <c r="AI64" s="73">
        <f t="shared" ref="AI64:AN64" si="300">SUM(B64,O64,AV64,BB64)</f>
        <v>0</v>
      </c>
      <c r="AJ64" s="73">
        <f t="shared" si="300"/>
        <v>0</v>
      </c>
      <c r="AK64" s="73">
        <f t="shared" si="300"/>
        <v>0</v>
      </c>
      <c r="AL64" s="73">
        <f t="shared" si="300"/>
        <v>0</v>
      </c>
      <c r="AM64" s="73">
        <f t="shared" si="300"/>
        <v>0</v>
      </c>
      <c r="AN64" s="73">
        <f t="shared" si="300"/>
        <v>0</v>
      </c>
      <c r="AO64" s="73">
        <f t="shared" ref="AO64:AT64" si="301">SUM(H64,U64,AV$4,BB$4)</f>
        <v>0</v>
      </c>
      <c r="AP64" s="73">
        <f t="shared" si="301"/>
        <v>0</v>
      </c>
      <c r="AQ64" s="73">
        <f t="shared" si="301"/>
        <v>0</v>
      </c>
      <c r="AR64" s="73">
        <f t="shared" si="301"/>
        <v>0</v>
      </c>
      <c r="AS64" s="73">
        <f t="shared" si="301"/>
        <v>0</v>
      </c>
      <c r="AT64" s="73">
        <f t="shared" si="301"/>
        <v>0</v>
      </c>
      <c r="AU64" s="174"/>
      <c r="AV64" s="73">
        <f>CT!T91</f>
      </c>
      <c r="AW64" s="73">
        <f>CT!U91</f>
      </c>
      <c r="AX64" s="73">
        <f>CT!V91</f>
      </c>
      <c r="AY64" s="73">
        <f>CT!W91</f>
      </c>
      <c r="AZ64" s="73">
        <f>CT!X91</f>
      </c>
      <c r="BA64" s="73">
        <f>CT!Y91</f>
      </c>
      <c r="BB64" s="73">
        <f>Attn_Assign!U91</f>
      </c>
      <c r="BC64" s="73">
        <f>Attn_Assign!V91</f>
      </c>
      <c r="BD64" s="73">
        <f>Attn_Assign!W91</f>
      </c>
      <c r="BE64" s="73">
        <f>Attn_Assign!X91</f>
      </c>
      <c r="BF64" s="73">
        <f>Attn_Assign!Y91</f>
      </c>
      <c r="BG64" s="73">
        <f>Attn_Assign!Z91</f>
      </c>
      <c r="BH64" s="4"/>
      <c r="BI64" s="73">
        <f>Attn_Assign!B91</f>
      </c>
      <c r="BJ64" s="73">
        <f t="shared" si="5"/>
        <v>0</v>
      </c>
      <c r="BK64" s="73" t="str">
        <f t="shared" si="6"/>
        <v>F</v>
      </c>
      <c r="BL64" s="4"/>
      <c r="BM64" s="4"/>
      <c r="BN64" s="4"/>
      <c r="BO64" s="174"/>
      <c r="BP64" s="73">
        <f>SUM(AI64,LabActivity!W91)</f>
        <v>0</v>
      </c>
      <c r="BQ64" s="73">
        <f>SUM(AJ64,LabActivity!X91)</f>
        <v>0</v>
      </c>
      <c r="BR64" s="73">
        <f>SUM(AK64,LabActivity!Y91)</f>
        <v>0</v>
      </c>
      <c r="BS64" s="73">
        <f>SUM(AL64,LabActivity!Z91)</f>
        <v>0</v>
      </c>
      <c r="BT64" s="73">
        <f>SUM(AM64,LabActivity!AA91)</f>
        <v>0</v>
      </c>
      <c r="BU64" s="73">
        <f>SUM(AN64,LabActivity!AB91)</f>
        <v>0</v>
      </c>
      <c r="BV64" s="73">
        <f t="shared" ref="BV64:CA64" si="302">SUM(AO64,BV$4)</f>
        <v>0</v>
      </c>
      <c r="BW64" s="73">
        <f t="shared" si="302"/>
        <v>0</v>
      </c>
      <c r="BX64" s="73">
        <f t="shared" si="302"/>
        <v>0</v>
      </c>
      <c r="BY64" s="73">
        <f t="shared" si="302"/>
        <v>0</v>
      </c>
      <c r="BZ64" s="73">
        <f t="shared" si="302"/>
        <v>0</v>
      </c>
      <c r="CA64" s="73">
        <f t="shared" si="302"/>
        <v>0</v>
      </c>
      <c r="CB64" s="174"/>
      <c r="CC64" s="73">
        <f t="shared" ref="CC64:CH64" si="303">IFERROR( BP64/BV64,0)</f>
        <v>0</v>
      </c>
      <c r="CD64" s="73">
        <f t="shared" si="303"/>
        <v>0</v>
      </c>
      <c r="CE64" s="73">
        <f t="shared" si="303"/>
        <v>0</v>
      </c>
      <c r="CF64" s="73">
        <f t="shared" si="303"/>
        <v>0</v>
      </c>
      <c r="CG64" s="73">
        <f t="shared" si="303"/>
        <v>0</v>
      </c>
      <c r="CH64" s="73">
        <f t="shared" si="303"/>
        <v>0</v>
      </c>
    </row>
    <row r="65" ht="14.25" customHeight="1" spans="1:86" x14ac:dyDescent="0.25">
      <c r="A65" s="68">
        <f>IF(ISBLANK(CT!A92),"",CT!A92)</f>
      </c>
      <c r="B65" s="73">
        <f>SectionA!V77</f>
      </c>
      <c r="C65" s="73">
        <f>SectionA!W77</f>
      </c>
      <c r="D65" s="73">
        <f>SectionA!X77</f>
      </c>
      <c r="E65" s="73">
        <f>SectionA!Y77</f>
      </c>
      <c r="F65" s="73">
        <f>SectionA!Z77</f>
      </c>
      <c r="G65" s="73">
        <f>SectionA!AA77</f>
      </c>
      <c r="H65" s="73">
        <f>SectionA!AJ77</f>
      </c>
      <c r="I65" s="73">
        <f>SectionA!AK77</f>
      </c>
      <c r="J65" s="73">
        <f>SectionA!AL77</f>
      </c>
      <c r="K65" s="73">
        <f>SectionA!AM77</f>
      </c>
      <c r="L65" s="73">
        <f>SectionA!AN77</f>
      </c>
      <c r="M65" s="73">
        <f>SectionA!AO77</f>
      </c>
      <c r="N65" s="194"/>
      <c r="O65" s="73">
        <f>SectionB!V77</f>
      </c>
      <c r="P65" s="73">
        <f>SectionB!W77</f>
      </c>
      <c r="Q65" s="73">
        <f>SectionB!X77</f>
      </c>
      <c r="R65" s="73">
        <f>SectionB!Y77</f>
      </c>
      <c r="S65" s="73">
        <f>SectionB!Z77</f>
      </c>
      <c r="T65" s="73">
        <f>SectionB!AA77</f>
      </c>
      <c r="U65" s="73">
        <f>SectionB!AJ77</f>
      </c>
      <c r="V65" s="73">
        <f>SectionB!AK77</f>
      </c>
      <c r="W65" s="73">
        <f>SectionB!AL77</f>
      </c>
      <c r="X65" s="73">
        <f>SectionB!AM77</f>
      </c>
      <c r="Y65" s="73">
        <f>SectionB!AN77</f>
      </c>
      <c r="Z65" s="73">
        <f>SectionB!AO77</f>
      </c>
      <c r="AA65" s="194"/>
      <c r="AB65" s="73">
        <f t="shared" ref="AB65:AG65" si="304">IF(AO65=0, 0,  AI65/AO65)</f>
        <v>0</v>
      </c>
      <c r="AC65" s="73">
        <f t="shared" si="304"/>
        <v>0</v>
      </c>
      <c r="AD65" s="73">
        <f t="shared" si="304"/>
        <v>0</v>
      </c>
      <c r="AE65" s="73">
        <f t="shared" si="304"/>
        <v>0</v>
      </c>
      <c r="AF65" s="73">
        <f t="shared" si="304"/>
        <v>0</v>
      </c>
      <c r="AG65" s="73">
        <f t="shared" si="304"/>
        <v>0</v>
      </c>
      <c r="AH65" s="174"/>
      <c r="AI65" s="73">
        <f t="shared" ref="AI65:AN65" si="305">SUM(B65,O65,AV65,BB65)</f>
        <v>0</v>
      </c>
      <c r="AJ65" s="73">
        <f t="shared" si="305"/>
        <v>0</v>
      </c>
      <c r="AK65" s="73">
        <f t="shared" si="305"/>
        <v>0</v>
      </c>
      <c r="AL65" s="73">
        <f t="shared" si="305"/>
        <v>0</v>
      </c>
      <c r="AM65" s="73">
        <f t="shared" si="305"/>
        <v>0</v>
      </c>
      <c r="AN65" s="73">
        <f t="shared" si="305"/>
        <v>0</v>
      </c>
      <c r="AO65" s="73">
        <f t="shared" ref="AO65:AT65" si="306">SUM(H65,U65,AV$4,BB$4)</f>
        <v>0</v>
      </c>
      <c r="AP65" s="73">
        <f t="shared" si="306"/>
        <v>0</v>
      </c>
      <c r="AQ65" s="73">
        <f t="shared" si="306"/>
        <v>0</v>
      </c>
      <c r="AR65" s="73">
        <f t="shared" si="306"/>
        <v>0</v>
      </c>
      <c r="AS65" s="73">
        <f t="shared" si="306"/>
        <v>0</v>
      </c>
      <c r="AT65" s="73">
        <f t="shared" si="306"/>
        <v>0</v>
      </c>
      <c r="AU65" s="174"/>
      <c r="AV65" s="73">
        <f>CT!T92</f>
      </c>
      <c r="AW65" s="73">
        <f>CT!U92</f>
      </c>
      <c r="AX65" s="73">
        <f>CT!V92</f>
      </c>
      <c r="AY65" s="73">
        <f>CT!W92</f>
      </c>
      <c r="AZ65" s="73">
        <f>CT!X92</f>
      </c>
      <c r="BA65" s="73">
        <f>CT!Y92</f>
      </c>
      <c r="BB65" s="73">
        <f>Attn_Assign!U92</f>
      </c>
      <c r="BC65" s="73">
        <f>Attn_Assign!V92</f>
      </c>
      <c r="BD65" s="73">
        <f>Attn_Assign!W92</f>
      </c>
      <c r="BE65" s="73">
        <f>Attn_Assign!X92</f>
      </c>
      <c r="BF65" s="73">
        <f>Attn_Assign!Y92</f>
      </c>
      <c r="BG65" s="73">
        <f>Attn_Assign!Z92</f>
      </c>
      <c r="BH65" s="4"/>
      <c r="BI65" s="73">
        <f>Attn_Assign!B92</f>
      </c>
      <c r="BJ65" s="73">
        <f t="shared" si="5"/>
        <v>0</v>
      </c>
      <c r="BK65" s="73" t="str">
        <f t="shared" si="6"/>
        <v>F</v>
      </c>
      <c r="BL65" s="4"/>
      <c r="BM65" s="4"/>
      <c r="BN65" s="4"/>
      <c r="BO65" s="174"/>
      <c r="BP65" s="73">
        <f>SUM(AI65,LabActivity!W92)</f>
        <v>0</v>
      </c>
      <c r="BQ65" s="73">
        <f>SUM(AJ65,LabActivity!X92)</f>
        <v>0</v>
      </c>
      <c r="BR65" s="73">
        <f>SUM(AK65,LabActivity!Y92)</f>
        <v>0</v>
      </c>
      <c r="BS65" s="73">
        <f>SUM(AL65,LabActivity!Z92)</f>
        <v>0</v>
      </c>
      <c r="BT65" s="73">
        <f>SUM(AM65,LabActivity!AA92)</f>
        <v>0</v>
      </c>
      <c r="BU65" s="73">
        <f>SUM(AN65,LabActivity!AB92)</f>
        <v>0</v>
      </c>
      <c r="BV65" s="73">
        <f t="shared" ref="BV65:CA65" si="307">SUM(AO65,BV$4)</f>
        <v>0</v>
      </c>
      <c r="BW65" s="73">
        <f t="shared" si="307"/>
        <v>0</v>
      </c>
      <c r="BX65" s="73">
        <f t="shared" si="307"/>
        <v>0</v>
      </c>
      <c r="BY65" s="73">
        <f t="shared" si="307"/>
        <v>0</v>
      </c>
      <c r="BZ65" s="73">
        <f t="shared" si="307"/>
        <v>0</v>
      </c>
      <c r="CA65" s="73">
        <f t="shared" si="307"/>
        <v>0</v>
      </c>
      <c r="CB65" s="194"/>
      <c r="CC65" s="73">
        <f t="shared" ref="CC65:CH65" si="308">IFERROR( BP65/BV65,0)</f>
        <v>0</v>
      </c>
      <c r="CD65" s="73">
        <f t="shared" si="308"/>
        <v>0</v>
      </c>
      <c r="CE65" s="73">
        <f t="shared" si="308"/>
        <v>0</v>
      </c>
      <c r="CF65" s="73">
        <f t="shared" si="308"/>
        <v>0</v>
      </c>
      <c r="CG65" s="73">
        <f t="shared" si="308"/>
        <v>0</v>
      </c>
      <c r="CH65" s="73">
        <f t="shared" si="308"/>
        <v>0</v>
      </c>
    </row>
    <row r="66" ht="14.25" customHeight="1" spans="1:86" x14ac:dyDescent="0.25">
      <c r="A66" s="68">
        <f>IF(ISBLANK(CT!A93),"",CT!A93)</f>
      </c>
      <c r="B66" s="73">
        <f>SectionA!V78</f>
      </c>
      <c r="C66" s="73">
        <f>SectionA!W78</f>
      </c>
      <c r="D66" s="73">
        <f>SectionA!X78</f>
      </c>
      <c r="E66" s="73">
        <f>SectionA!Y78</f>
      </c>
      <c r="F66" s="73">
        <f>SectionA!Z78</f>
      </c>
      <c r="G66" s="73">
        <f>SectionA!AA78</f>
      </c>
      <c r="H66" s="73">
        <f>SectionA!AJ78</f>
      </c>
      <c r="I66" s="73">
        <f>SectionA!AK78</f>
      </c>
      <c r="J66" s="73">
        <f>SectionA!AL78</f>
      </c>
      <c r="K66" s="73">
        <f>SectionA!AM78</f>
      </c>
      <c r="L66" s="73">
        <f>SectionA!AN78</f>
      </c>
      <c r="M66" s="73">
        <f>SectionA!AO78</f>
      </c>
      <c r="N66" s="194"/>
      <c r="O66" s="73">
        <f>SectionB!V78</f>
      </c>
      <c r="P66" s="73">
        <f>SectionB!W78</f>
      </c>
      <c r="Q66" s="73">
        <f>SectionB!X78</f>
      </c>
      <c r="R66" s="73">
        <f>SectionB!Y78</f>
      </c>
      <c r="S66" s="73">
        <f>SectionB!Z78</f>
      </c>
      <c r="T66" s="73">
        <f>SectionB!AA78</f>
      </c>
      <c r="U66" s="73">
        <f>SectionB!AJ78</f>
      </c>
      <c r="V66" s="73">
        <f>SectionB!AK78</f>
      </c>
      <c r="W66" s="73">
        <f>SectionB!AL78</f>
      </c>
      <c r="X66" s="73">
        <f>SectionB!AM78</f>
      </c>
      <c r="Y66" s="73">
        <f>SectionB!AN78</f>
      </c>
      <c r="Z66" s="73">
        <f>SectionB!AO78</f>
      </c>
      <c r="AA66" s="194"/>
      <c r="AB66" s="73">
        <f t="shared" ref="AB66:AG66" si="309">IF(AO66=0, 0,  AI66/AO66)</f>
        <v>0</v>
      </c>
      <c r="AC66" s="73">
        <f t="shared" si="309"/>
        <v>0</v>
      </c>
      <c r="AD66" s="73">
        <f t="shared" si="309"/>
        <v>0</v>
      </c>
      <c r="AE66" s="73">
        <f t="shared" si="309"/>
        <v>0</v>
      </c>
      <c r="AF66" s="73">
        <f t="shared" si="309"/>
        <v>0</v>
      </c>
      <c r="AG66" s="73">
        <f t="shared" si="309"/>
        <v>0</v>
      </c>
      <c r="AH66" s="174"/>
      <c r="AI66" s="73">
        <f t="shared" ref="AI66:AN66" si="310">SUM(B66,O66,AV66,BB66)</f>
        <v>0</v>
      </c>
      <c r="AJ66" s="73">
        <f t="shared" si="310"/>
        <v>0</v>
      </c>
      <c r="AK66" s="73">
        <f t="shared" si="310"/>
        <v>0</v>
      </c>
      <c r="AL66" s="73">
        <f t="shared" si="310"/>
        <v>0</v>
      </c>
      <c r="AM66" s="73">
        <f t="shared" si="310"/>
        <v>0</v>
      </c>
      <c r="AN66" s="73">
        <f t="shared" si="310"/>
        <v>0</v>
      </c>
      <c r="AO66" s="73">
        <f t="shared" ref="AO66:AT66" si="311">SUM(H66,U66,AV$4,BB$4)</f>
        <v>0</v>
      </c>
      <c r="AP66" s="73">
        <f t="shared" si="311"/>
        <v>0</v>
      </c>
      <c r="AQ66" s="73">
        <f t="shared" si="311"/>
        <v>0</v>
      </c>
      <c r="AR66" s="73">
        <f t="shared" si="311"/>
        <v>0</v>
      </c>
      <c r="AS66" s="73">
        <f t="shared" si="311"/>
        <v>0</v>
      </c>
      <c r="AT66" s="73">
        <f t="shared" si="311"/>
        <v>0</v>
      </c>
      <c r="AU66" s="174"/>
      <c r="AV66" s="73">
        <f>CT!T93</f>
      </c>
      <c r="AW66" s="73">
        <f>CT!U93</f>
      </c>
      <c r="AX66" s="73">
        <f>CT!V93</f>
      </c>
      <c r="AY66" s="73">
        <f>CT!W93</f>
      </c>
      <c r="AZ66" s="73">
        <f>CT!X93</f>
      </c>
      <c r="BA66" s="73">
        <f>CT!Y93</f>
      </c>
      <c r="BB66" s="73">
        <f>Attn_Assign!U93</f>
      </c>
      <c r="BC66" s="73">
        <f>Attn_Assign!V93</f>
      </c>
      <c r="BD66" s="73">
        <f>Attn_Assign!W93</f>
      </c>
      <c r="BE66" s="73">
        <f>Attn_Assign!X93</f>
      </c>
      <c r="BF66" s="73">
        <f>Attn_Assign!Y93</f>
      </c>
      <c r="BG66" s="73">
        <f>Attn_Assign!Z93</f>
      </c>
      <c r="BH66" s="4"/>
      <c r="BI66" s="73">
        <f>Attn_Assign!B93</f>
      </c>
      <c r="BJ66" s="73">
        <f t="shared" si="5"/>
        <v>0</v>
      </c>
      <c r="BK66" s="73" t="str">
        <f t="shared" si="6"/>
        <v>F</v>
      </c>
      <c r="BL66" s="4"/>
      <c r="BM66" s="4"/>
      <c r="BN66" s="4"/>
      <c r="BO66" s="174"/>
      <c r="BP66" s="73">
        <f>SUM(AI66,LabActivity!W93)</f>
        <v>0</v>
      </c>
      <c r="BQ66" s="73">
        <f>SUM(AJ66,LabActivity!X93)</f>
        <v>0</v>
      </c>
      <c r="BR66" s="73">
        <f>SUM(AK66,LabActivity!Y93)</f>
        <v>0</v>
      </c>
      <c r="BS66" s="73">
        <f>SUM(AL66,LabActivity!Z93)</f>
        <v>0</v>
      </c>
      <c r="BT66" s="73">
        <f>SUM(AM66,LabActivity!AA93)</f>
        <v>0</v>
      </c>
      <c r="BU66" s="73">
        <f>SUM(AN66,LabActivity!AB93)</f>
        <v>0</v>
      </c>
      <c r="BV66" s="73">
        <f t="shared" ref="BV66:CA66" si="312">SUM(AO66,BV$4)</f>
        <v>0</v>
      </c>
      <c r="BW66" s="73">
        <f t="shared" si="312"/>
        <v>0</v>
      </c>
      <c r="BX66" s="73">
        <f t="shared" si="312"/>
        <v>0</v>
      </c>
      <c r="BY66" s="73">
        <f t="shared" si="312"/>
        <v>0</v>
      </c>
      <c r="BZ66" s="73">
        <f t="shared" si="312"/>
        <v>0</v>
      </c>
      <c r="CA66" s="73">
        <f t="shared" si="312"/>
        <v>0</v>
      </c>
      <c r="CB66" s="194"/>
      <c r="CC66" s="73">
        <f t="shared" ref="CC66:CH66" si="313">IFERROR( BP66/BV66,0)</f>
        <v>0</v>
      </c>
      <c r="CD66" s="73">
        <f t="shared" si="313"/>
        <v>0</v>
      </c>
      <c r="CE66" s="73">
        <f t="shared" si="313"/>
        <v>0</v>
      </c>
      <c r="CF66" s="73">
        <f t="shared" si="313"/>
        <v>0</v>
      </c>
      <c r="CG66" s="73">
        <f t="shared" si="313"/>
        <v>0</v>
      </c>
      <c r="CH66" s="73">
        <f t="shared" si="313"/>
        <v>0</v>
      </c>
    </row>
    <row r="67" ht="14.25" customHeight="1" spans="1:86" x14ac:dyDescent="0.25">
      <c r="A67" s="68">
        <f>IF(ISBLANK(CT!A94),"",CT!A94)</f>
      </c>
      <c r="B67" s="73">
        <f>SectionA!V79</f>
      </c>
      <c r="C67" s="73">
        <f>SectionA!W79</f>
      </c>
      <c r="D67" s="73">
        <f>SectionA!X79</f>
      </c>
      <c r="E67" s="73">
        <f>SectionA!Y79</f>
      </c>
      <c r="F67" s="73">
        <f>SectionA!Z79</f>
      </c>
      <c r="G67" s="73">
        <f>SectionA!AA79</f>
      </c>
      <c r="H67" s="73">
        <f>SectionA!AJ79</f>
      </c>
      <c r="I67" s="73">
        <f>SectionA!AK79</f>
      </c>
      <c r="J67" s="73">
        <f>SectionA!AL79</f>
      </c>
      <c r="K67" s="73">
        <f>SectionA!AM79</f>
      </c>
      <c r="L67" s="73">
        <f>SectionA!AN79</f>
      </c>
      <c r="M67" s="73">
        <f>SectionA!AO79</f>
      </c>
      <c r="N67" s="194"/>
      <c r="O67" s="73">
        <f>SectionB!V79</f>
      </c>
      <c r="P67" s="73">
        <f>SectionB!W79</f>
      </c>
      <c r="Q67" s="73">
        <f>SectionB!X79</f>
      </c>
      <c r="R67" s="73">
        <f>SectionB!Y79</f>
      </c>
      <c r="S67" s="73">
        <f>SectionB!Z79</f>
      </c>
      <c r="T67" s="73">
        <f>SectionB!AA79</f>
      </c>
      <c r="U67" s="73">
        <f>SectionB!AJ79</f>
      </c>
      <c r="V67" s="73">
        <f>SectionB!AK79</f>
      </c>
      <c r="W67" s="73">
        <f>SectionB!AL79</f>
      </c>
      <c r="X67" s="73">
        <f>SectionB!AM79</f>
      </c>
      <c r="Y67" s="73">
        <f>SectionB!AN79</f>
      </c>
      <c r="Z67" s="73">
        <f>SectionB!AO79</f>
      </c>
      <c r="AA67" s="194"/>
      <c r="AB67" s="73">
        <f t="shared" ref="AB67:AG67" si="314">IF(AO67=0, 0,  AI67/AO67)</f>
        <v>0</v>
      </c>
      <c r="AC67" s="73">
        <f t="shared" si="314"/>
        <v>0</v>
      </c>
      <c r="AD67" s="73">
        <f t="shared" si="314"/>
        <v>0</v>
      </c>
      <c r="AE67" s="73">
        <f t="shared" si="314"/>
        <v>0</v>
      </c>
      <c r="AF67" s="73">
        <f t="shared" si="314"/>
        <v>0</v>
      </c>
      <c r="AG67" s="73">
        <f t="shared" si="314"/>
        <v>0</v>
      </c>
      <c r="AH67" s="174"/>
      <c r="AI67" s="73">
        <f t="shared" ref="AI67:AN67" si="315">SUM(B67,O67,AV67,BB67)</f>
        <v>0</v>
      </c>
      <c r="AJ67" s="73">
        <f t="shared" si="315"/>
        <v>0</v>
      </c>
      <c r="AK67" s="73">
        <f t="shared" si="315"/>
        <v>0</v>
      </c>
      <c r="AL67" s="73">
        <f t="shared" si="315"/>
        <v>0</v>
      </c>
      <c r="AM67" s="73">
        <f t="shared" si="315"/>
        <v>0</v>
      </c>
      <c r="AN67" s="73">
        <f t="shared" si="315"/>
        <v>0</v>
      </c>
      <c r="AO67" s="73">
        <f t="shared" ref="AO67:AT67" si="316">SUM(H67,U67,AV$4,BB$4)</f>
        <v>0</v>
      </c>
      <c r="AP67" s="73">
        <f t="shared" si="316"/>
        <v>0</v>
      </c>
      <c r="AQ67" s="73">
        <f t="shared" si="316"/>
        <v>0</v>
      </c>
      <c r="AR67" s="73">
        <f t="shared" si="316"/>
        <v>0</v>
      </c>
      <c r="AS67" s="73">
        <f t="shared" si="316"/>
        <v>0</v>
      </c>
      <c r="AT67" s="73">
        <f t="shared" si="316"/>
        <v>0</v>
      </c>
      <c r="AU67" s="174"/>
      <c r="AV67" s="73">
        <f>CT!T94</f>
      </c>
      <c r="AW67" s="73">
        <f>CT!U94</f>
      </c>
      <c r="AX67" s="73">
        <f>CT!V94</f>
      </c>
      <c r="AY67" s="73">
        <f>CT!W94</f>
      </c>
      <c r="AZ67" s="73">
        <f>CT!X94</f>
      </c>
      <c r="BA67" s="73">
        <f>CT!Y94</f>
      </c>
      <c r="BB67" s="73">
        <f>Attn_Assign!U94</f>
      </c>
      <c r="BC67" s="73">
        <f>Attn_Assign!V94</f>
      </c>
      <c r="BD67" s="73">
        <f>Attn_Assign!W94</f>
      </c>
      <c r="BE67" s="73">
        <f>Attn_Assign!X94</f>
      </c>
      <c r="BF67" s="73">
        <f>Attn_Assign!Y94</f>
      </c>
      <c r="BG67" s="73">
        <f>Attn_Assign!Z94</f>
      </c>
      <c r="BH67" s="4"/>
      <c r="BI67" s="73">
        <f>Attn_Assign!B94</f>
      </c>
      <c r="BJ67" s="73">
        <f t="shared" si="5"/>
        <v>0</v>
      </c>
      <c r="BK67" s="73" t="str">
        <f t="shared" si="6"/>
        <v>F</v>
      </c>
      <c r="BL67" s="4"/>
      <c r="BM67" s="4"/>
      <c r="BN67" s="4"/>
      <c r="BO67" s="174"/>
      <c r="BP67" s="73">
        <f>SUM(AI67,LabActivity!W94)</f>
        <v>0</v>
      </c>
      <c r="BQ67" s="73">
        <f>SUM(AJ67,LabActivity!X94)</f>
        <v>0</v>
      </c>
      <c r="BR67" s="73">
        <f>SUM(AK67,LabActivity!Y94)</f>
        <v>0</v>
      </c>
      <c r="BS67" s="73">
        <f>SUM(AL67,LabActivity!Z94)</f>
        <v>0</v>
      </c>
      <c r="BT67" s="73">
        <f>SUM(AM67,LabActivity!AA94)</f>
        <v>0</v>
      </c>
      <c r="BU67" s="73">
        <f>SUM(AN67,LabActivity!AB94)</f>
        <v>0</v>
      </c>
      <c r="BV67" s="73">
        <f t="shared" ref="BV67:CA67" si="317">SUM(AO67,BV$4)</f>
        <v>0</v>
      </c>
      <c r="BW67" s="73">
        <f t="shared" si="317"/>
        <v>0</v>
      </c>
      <c r="BX67" s="73">
        <f t="shared" si="317"/>
        <v>0</v>
      </c>
      <c r="BY67" s="73">
        <f t="shared" si="317"/>
        <v>0</v>
      </c>
      <c r="BZ67" s="73">
        <f t="shared" si="317"/>
        <v>0</v>
      </c>
      <c r="CA67" s="73">
        <f t="shared" si="317"/>
        <v>0</v>
      </c>
      <c r="CB67" s="194"/>
      <c r="CC67" s="73">
        <f t="shared" ref="CC67:CH67" si="318">IFERROR( BP67/BV67,0)</f>
        <v>0</v>
      </c>
      <c r="CD67" s="73">
        <f t="shared" si="318"/>
        <v>0</v>
      </c>
      <c r="CE67" s="73">
        <f t="shared" si="318"/>
        <v>0</v>
      </c>
      <c r="CF67" s="73">
        <f t="shared" si="318"/>
        <v>0</v>
      </c>
      <c r="CG67" s="73">
        <f t="shared" si="318"/>
        <v>0</v>
      </c>
      <c r="CH67" s="73">
        <f t="shared" si="318"/>
        <v>0</v>
      </c>
    </row>
    <row r="68" ht="14.25" customHeight="1" spans="1:86" x14ac:dyDescent="0.25">
      <c r="A68" s="68">
        <f>IF(ISBLANK(CT!A95),"",CT!A95)</f>
      </c>
      <c r="B68" s="73">
        <f>SectionA!V80</f>
      </c>
      <c r="C68" s="73">
        <f>SectionA!W80</f>
      </c>
      <c r="D68" s="73">
        <f>SectionA!X80</f>
      </c>
      <c r="E68" s="73">
        <f>SectionA!Y80</f>
      </c>
      <c r="F68" s="73">
        <f>SectionA!Z80</f>
      </c>
      <c r="G68" s="73">
        <f>SectionA!AA80</f>
      </c>
      <c r="H68" s="73">
        <f>SectionA!AJ80</f>
      </c>
      <c r="I68" s="73">
        <f>SectionA!AK80</f>
      </c>
      <c r="J68" s="73">
        <f>SectionA!AL80</f>
      </c>
      <c r="K68" s="73">
        <f>SectionA!AM80</f>
      </c>
      <c r="L68" s="73">
        <f>SectionA!AN80</f>
      </c>
      <c r="M68" s="73">
        <f>SectionA!AO80</f>
      </c>
      <c r="N68" s="194"/>
      <c r="O68" s="73">
        <f>SectionB!V80</f>
      </c>
      <c r="P68" s="73">
        <f>SectionB!W80</f>
      </c>
      <c r="Q68" s="73">
        <f>SectionB!X80</f>
      </c>
      <c r="R68" s="73">
        <f>SectionB!Y80</f>
      </c>
      <c r="S68" s="73">
        <f>SectionB!Z80</f>
      </c>
      <c r="T68" s="73">
        <f>SectionB!AA80</f>
      </c>
      <c r="U68" s="73">
        <f>SectionB!AJ80</f>
      </c>
      <c r="V68" s="73">
        <f>SectionB!AK80</f>
      </c>
      <c r="W68" s="73">
        <f>SectionB!AL80</f>
      </c>
      <c r="X68" s="73">
        <f>SectionB!AM80</f>
      </c>
      <c r="Y68" s="73">
        <f>SectionB!AN80</f>
      </c>
      <c r="Z68" s="73">
        <f>SectionB!AO80</f>
      </c>
      <c r="AA68" s="194"/>
      <c r="AB68" s="73">
        <f t="shared" ref="AB68:AG68" si="319">IF(AO68=0, 0,  AI68/AO68)</f>
        <v>0</v>
      </c>
      <c r="AC68" s="73">
        <f t="shared" si="319"/>
        <v>0</v>
      </c>
      <c r="AD68" s="73">
        <f t="shared" si="319"/>
        <v>0</v>
      </c>
      <c r="AE68" s="73">
        <f t="shared" si="319"/>
        <v>0</v>
      </c>
      <c r="AF68" s="73">
        <f t="shared" si="319"/>
        <v>0</v>
      </c>
      <c r="AG68" s="73">
        <f t="shared" si="319"/>
        <v>0</v>
      </c>
      <c r="AH68" s="174"/>
      <c r="AI68" s="73">
        <f t="shared" ref="AI68:AN68" si="320">SUM(B68,O68,AV68,BB68)</f>
        <v>0</v>
      </c>
      <c r="AJ68" s="73">
        <f t="shared" si="320"/>
        <v>0</v>
      </c>
      <c r="AK68" s="73">
        <f t="shared" si="320"/>
        <v>0</v>
      </c>
      <c r="AL68" s="73">
        <f t="shared" si="320"/>
        <v>0</v>
      </c>
      <c r="AM68" s="73">
        <f t="shared" si="320"/>
        <v>0</v>
      </c>
      <c r="AN68" s="73">
        <f t="shared" si="320"/>
        <v>0</v>
      </c>
      <c r="AO68" s="73">
        <f t="shared" ref="AO68:AT68" si="321">SUM(H68,U68,AV$4,BB$4)</f>
        <v>0</v>
      </c>
      <c r="AP68" s="73">
        <f t="shared" si="321"/>
        <v>0</v>
      </c>
      <c r="AQ68" s="73">
        <f t="shared" si="321"/>
        <v>0</v>
      </c>
      <c r="AR68" s="73">
        <f t="shared" si="321"/>
        <v>0</v>
      </c>
      <c r="AS68" s="73">
        <f t="shared" si="321"/>
        <v>0</v>
      </c>
      <c r="AT68" s="73">
        <f t="shared" si="321"/>
        <v>0</v>
      </c>
      <c r="AU68" s="174"/>
      <c r="AV68" s="73">
        <f>CT!T95</f>
      </c>
      <c r="AW68" s="73">
        <f>CT!U95</f>
      </c>
      <c r="AX68" s="73">
        <f>CT!V95</f>
      </c>
      <c r="AY68" s="73">
        <f>CT!W95</f>
      </c>
      <c r="AZ68" s="73">
        <f>CT!X95</f>
      </c>
      <c r="BA68" s="73">
        <f>CT!Y95</f>
      </c>
      <c r="BB68" s="73">
        <f>Attn_Assign!U95</f>
      </c>
      <c r="BC68" s="73">
        <f>Attn_Assign!V95</f>
      </c>
      <c r="BD68" s="73">
        <f>Attn_Assign!W95</f>
      </c>
      <c r="BE68" s="73">
        <f>Attn_Assign!X95</f>
      </c>
      <c r="BF68" s="73">
        <f>Attn_Assign!Y95</f>
      </c>
      <c r="BG68" s="73">
        <f>Attn_Assign!Z95</f>
      </c>
      <c r="BH68" s="4"/>
      <c r="BI68" s="73">
        <f>Attn_Assign!B95</f>
      </c>
      <c r="BJ68" s="73">
        <f t="shared" si="5"/>
        <v>0</v>
      </c>
      <c r="BK68" s="73" t="str">
        <f t="shared" si="6"/>
        <v>F</v>
      </c>
      <c r="BL68" s="4"/>
      <c r="BM68" s="4"/>
      <c r="BN68" s="4"/>
      <c r="BO68" s="174"/>
      <c r="BP68" s="73">
        <f>SUM(AI68,LabActivity!W95)</f>
        <v>0</v>
      </c>
      <c r="BQ68" s="73">
        <f>SUM(AJ68,LabActivity!X95)</f>
        <v>0</v>
      </c>
      <c r="BR68" s="73">
        <f>SUM(AK68,LabActivity!Y95)</f>
        <v>0</v>
      </c>
      <c r="BS68" s="73">
        <f>SUM(AL68,LabActivity!Z95)</f>
        <v>0</v>
      </c>
      <c r="BT68" s="73">
        <f>SUM(AM68,LabActivity!AA95)</f>
        <v>0</v>
      </c>
      <c r="BU68" s="73">
        <f>SUM(AN68,LabActivity!AB95)</f>
        <v>0</v>
      </c>
      <c r="BV68" s="73">
        <f t="shared" ref="BV68:CA68" si="322">SUM(AO68,BV$4)</f>
        <v>0</v>
      </c>
      <c r="BW68" s="73">
        <f t="shared" si="322"/>
        <v>0</v>
      </c>
      <c r="BX68" s="73">
        <f t="shared" si="322"/>
        <v>0</v>
      </c>
      <c r="BY68" s="73">
        <f t="shared" si="322"/>
        <v>0</v>
      </c>
      <c r="BZ68" s="73">
        <f t="shared" si="322"/>
        <v>0</v>
      </c>
      <c r="CA68" s="73">
        <f t="shared" si="322"/>
        <v>0</v>
      </c>
      <c r="CB68" s="194"/>
      <c r="CC68" s="73">
        <f t="shared" ref="CC68:CH68" si="323">IFERROR( BP68/BV68,0)</f>
        <v>0</v>
      </c>
      <c r="CD68" s="73">
        <f t="shared" si="323"/>
        <v>0</v>
      </c>
      <c r="CE68" s="73">
        <f t="shared" si="323"/>
        <v>0</v>
      </c>
      <c r="CF68" s="73">
        <f t="shared" si="323"/>
        <v>0</v>
      </c>
      <c r="CG68" s="73">
        <f t="shared" si="323"/>
        <v>0</v>
      </c>
      <c r="CH68" s="73">
        <f t="shared" si="323"/>
        <v>0</v>
      </c>
    </row>
    <row r="69" ht="15" customHeight="1" spans="1:86" x14ac:dyDescent="0.25">
      <c r="A69" s="68">
        <f>IF(ISBLANK(CT!A96),"",CT!A96)</f>
      </c>
      <c r="B69" s="73">
        <f>SectionA!V81</f>
      </c>
      <c r="C69" s="73">
        <f>SectionA!W81</f>
      </c>
      <c r="D69" s="73">
        <f>SectionA!X81</f>
      </c>
      <c r="E69" s="73">
        <f>SectionA!Y81</f>
      </c>
      <c r="F69" s="73">
        <f>SectionA!Z81</f>
      </c>
      <c r="G69" s="73">
        <f>SectionA!AA81</f>
      </c>
      <c r="H69" s="73">
        <f>SectionA!AJ81</f>
      </c>
      <c r="I69" s="73">
        <f>SectionA!AK81</f>
      </c>
      <c r="J69" s="73">
        <f>SectionA!AL81</f>
      </c>
      <c r="K69" s="73">
        <f>SectionA!AM81</f>
      </c>
      <c r="L69" s="73">
        <f>SectionA!AN81</f>
      </c>
      <c r="M69" s="73">
        <f>SectionA!AO81</f>
      </c>
      <c r="N69" s="194"/>
      <c r="O69" s="73">
        <f>SectionB!V81</f>
      </c>
      <c r="P69" s="73">
        <f>SectionB!W81</f>
      </c>
      <c r="Q69" s="73">
        <f>SectionB!X81</f>
      </c>
      <c r="R69" s="73">
        <f>SectionB!Y81</f>
      </c>
      <c r="S69" s="73">
        <f>SectionB!Z81</f>
      </c>
      <c r="T69" s="73">
        <f>SectionB!AA81</f>
      </c>
      <c r="U69" s="73">
        <f>SectionB!AJ81</f>
      </c>
      <c r="V69" s="73">
        <f>SectionB!AK81</f>
      </c>
      <c r="W69" s="73">
        <f>SectionB!AL81</f>
      </c>
      <c r="X69" s="73">
        <f>SectionB!AM81</f>
      </c>
      <c r="Y69" s="73">
        <f>SectionB!AN81</f>
      </c>
      <c r="Z69" s="73">
        <f>SectionB!AO81</f>
      </c>
      <c r="AA69" s="1"/>
      <c r="AB69" s="73">
        <f t="shared" ref="AB69:AG69" si="324">IF(AO69=0, 0,  AI69/AO69)</f>
        <v>0</v>
      </c>
      <c r="AC69" s="73">
        <f t="shared" si="324"/>
        <v>0</v>
      </c>
      <c r="AD69" s="73">
        <f t="shared" si="324"/>
        <v>0</v>
      </c>
      <c r="AE69" s="73">
        <f t="shared" si="324"/>
        <v>0</v>
      </c>
      <c r="AF69" s="73">
        <f t="shared" si="324"/>
        <v>0</v>
      </c>
      <c r="AG69" s="73">
        <f t="shared" si="324"/>
        <v>0</v>
      </c>
      <c r="AH69" s="174"/>
      <c r="AI69" s="73">
        <f t="shared" ref="AI69:AN69" si="325">SUM(B69,O69,AV69,BB69)</f>
        <v>0</v>
      </c>
      <c r="AJ69" s="73">
        <f t="shared" si="325"/>
        <v>0</v>
      </c>
      <c r="AK69" s="73">
        <f t="shared" si="325"/>
        <v>0</v>
      </c>
      <c r="AL69" s="73">
        <f t="shared" si="325"/>
        <v>0</v>
      </c>
      <c r="AM69" s="73">
        <f t="shared" si="325"/>
        <v>0</v>
      </c>
      <c r="AN69" s="73">
        <f t="shared" si="325"/>
        <v>0</v>
      </c>
      <c r="AO69" s="73">
        <f t="shared" ref="AO69:AT69" si="326">SUM(H69,U69,AV$4,BB$4)</f>
        <v>0</v>
      </c>
      <c r="AP69" s="73">
        <f t="shared" si="326"/>
        <v>0</v>
      </c>
      <c r="AQ69" s="73">
        <f t="shared" si="326"/>
        <v>0</v>
      </c>
      <c r="AR69" s="73">
        <f t="shared" si="326"/>
        <v>0</v>
      </c>
      <c r="AS69" s="73">
        <f t="shared" si="326"/>
        <v>0</v>
      </c>
      <c r="AT69" s="73">
        <f t="shared" si="326"/>
        <v>0</v>
      </c>
      <c r="AU69" s="174"/>
      <c r="AV69" s="73">
        <f>CT!T96</f>
      </c>
      <c r="AW69" s="73">
        <f>CT!U96</f>
      </c>
      <c r="AX69" s="73">
        <f>CT!V96</f>
      </c>
      <c r="AY69" s="73">
        <f>CT!W96</f>
      </c>
      <c r="AZ69" s="73">
        <f>CT!X96</f>
      </c>
      <c r="BA69" s="73">
        <f>CT!Y96</f>
      </c>
      <c r="BB69" s="73">
        <f>Attn_Assign!U96</f>
      </c>
      <c r="BC69" s="73">
        <f>Attn_Assign!V96</f>
      </c>
      <c r="BD69" s="73">
        <f>Attn_Assign!W96</f>
      </c>
      <c r="BE69" s="73">
        <f>Attn_Assign!X96</f>
      </c>
      <c r="BF69" s="73">
        <f>Attn_Assign!Y96</f>
      </c>
      <c r="BG69" s="73">
        <f>Attn_Assign!Z96</f>
      </c>
      <c r="BH69" s="4"/>
      <c r="BI69" s="73">
        <f>Attn_Assign!B96</f>
      </c>
      <c r="BJ69" s="73">
        <f t="shared" si="5"/>
        <v>0</v>
      </c>
      <c r="BK69" s="73" t="str">
        <f t="shared" si="6"/>
        <v>F</v>
      </c>
      <c r="BL69" s="4"/>
      <c r="BM69" s="4"/>
      <c r="BN69" s="4"/>
      <c r="BO69" s="174"/>
      <c r="BP69" s="73">
        <f>SUM(AI69,LabActivity!W96)</f>
        <v>0</v>
      </c>
      <c r="BQ69" s="73">
        <f>SUM(AJ69,LabActivity!X96)</f>
        <v>0</v>
      </c>
      <c r="BR69" s="73">
        <f>SUM(AK69,LabActivity!Y96)</f>
        <v>0</v>
      </c>
      <c r="BS69" s="73">
        <f>SUM(AL69,LabActivity!Z96)</f>
        <v>0</v>
      </c>
      <c r="BT69" s="73">
        <f>SUM(AM69,LabActivity!AA96)</f>
        <v>0</v>
      </c>
      <c r="BU69" s="73">
        <f>SUM(AN69,LabActivity!AB96)</f>
        <v>0</v>
      </c>
      <c r="BV69" s="73">
        <f t="shared" ref="BV69:CA69" si="327">SUM(AO69,BV$4)</f>
        <v>0</v>
      </c>
      <c r="BW69" s="73">
        <f t="shared" si="327"/>
        <v>0</v>
      </c>
      <c r="BX69" s="73">
        <f t="shared" si="327"/>
        <v>0</v>
      </c>
      <c r="BY69" s="73">
        <f t="shared" si="327"/>
        <v>0</v>
      </c>
      <c r="BZ69" s="73">
        <f t="shared" si="327"/>
        <v>0</v>
      </c>
      <c r="CA69" s="73">
        <f t="shared" si="327"/>
        <v>0</v>
      </c>
      <c r="CB69" s="1"/>
      <c r="CC69" s="73">
        <f t="shared" ref="CC69:CH69" si="328">IFERROR( BP69/BV69,0)</f>
        <v>0</v>
      </c>
      <c r="CD69" s="73">
        <f t="shared" si="328"/>
        <v>0</v>
      </c>
      <c r="CE69" s="73">
        <f t="shared" si="328"/>
        <v>0</v>
      </c>
      <c r="CF69" s="73">
        <f t="shared" si="328"/>
        <v>0</v>
      </c>
      <c r="CG69" s="73">
        <f t="shared" si="328"/>
        <v>0</v>
      </c>
      <c r="CH69" s="73">
        <f t="shared" si="328"/>
        <v>0</v>
      </c>
    </row>
    <row r="70" ht="14.25" customHeight="1" spans="1:86" x14ac:dyDescent="0.25">
      <c r="A70" s="68">
        <f>IF(ISBLANK(CT!A97),"",CT!A97)</f>
      </c>
      <c r="B70" s="73">
        <f>SectionA!V82</f>
      </c>
      <c r="C70" s="73">
        <f>SectionA!W82</f>
      </c>
      <c r="D70" s="73">
        <f>SectionA!X82</f>
      </c>
      <c r="E70" s="73">
        <f>SectionA!Y82</f>
      </c>
      <c r="F70" s="73">
        <f>SectionA!Z82</f>
      </c>
      <c r="G70" s="73">
        <f>SectionA!AA82</f>
      </c>
      <c r="H70" s="73">
        <f>SectionA!AJ82</f>
      </c>
      <c r="I70" s="73">
        <f>SectionA!AK82</f>
      </c>
      <c r="J70" s="73">
        <f>SectionA!AL82</f>
      </c>
      <c r="K70" s="73">
        <f>SectionA!AM82</f>
      </c>
      <c r="L70" s="73">
        <f>SectionA!AN82</f>
      </c>
      <c r="M70" s="73">
        <f>SectionA!AO82</f>
      </c>
      <c r="N70" s="194"/>
      <c r="O70" s="73">
        <f>SectionB!V82</f>
      </c>
      <c r="P70" s="73">
        <f>SectionB!W82</f>
      </c>
      <c r="Q70" s="73">
        <f>SectionB!X82</f>
      </c>
      <c r="R70" s="73">
        <f>SectionB!Y82</f>
      </c>
      <c r="S70" s="73">
        <f>SectionB!Z82</f>
      </c>
      <c r="T70" s="73">
        <f>SectionB!AA82</f>
      </c>
      <c r="U70" s="73">
        <f>SectionB!AJ82</f>
      </c>
      <c r="V70" s="73">
        <f>SectionB!AK82</f>
      </c>
      <c r="W70" s="73">
        <f>SectionB!AL82</f>
      </c>
      <c r="X70" s="73">
        <f>SectionB!AM82</f>
      </c>
      <c r="Y70" s="73">
        <f>SectionB!AN82</f>
      </c>
      <c r="Z70" s="73">
        <f>SectionB!AO82</f>
      </c>
      <c r="AA70" s="1"/>
      <c r="AB70" s="73">
        <f t="shared" ref="AB70:AG70" si="329">IF(AO70=0, 0,  AI70/AO70)</f>
        <v>0</v>
      </c>
      <c r="AC70" s="73">
        <f t="shared" si="329"/>
        <v>0</v>
      </c>
      <c r="AD70" s="73">
        <f t="shared" si="329"/>
        <v>0</v>
      </c>
      <c r="AE70" s="73">
        <f t="shared" si="329"/>
        <v>0</v>
      </c>
      <c r="AF70" s="73">
        <f t="shared" si="329"/>
        <v>0</v>
      </c>
      <c r="AG70" s="73">
        <f t="shared" si="329"/>
        <v>0</v>
      </c>
      <c r="AH70" s="174"/>
      <c r="AI70" s="73">
        <f t="shared" ref="AI70:AN70" si="330">SUM(B70,O70,AV70,BB70)</f>
        <v>0</v>
      </c>
      <c r="AJ70" s="73">
        <f t="shared" si="330"/>
        <v>0</v>
      </c>
      <c r="AK70" s="73">
        <f t="shared" si="330"/>
        <v>0</v>
      </c>
      <c r="AL70" s="73">
        <f t="shared" si="330"/>
        <v>0</v>
      </c>
      <c r="AM70" s="73">
        <f t="shared" si="330"/>
        <v>0</v>
      </c>
      <c r="AN70" s="73">
        <f t="shared" si="330"/>
        <v>0</v>
      </c>
      <c r="AO70" s="73">
        <f t="shared" ref="AO70:AT70" si="331">SUM(H70,U70,AV$4,BB$4)</f>
        <v>0</v>
      </c>
      <c r="AP70" s="73">
        <f t="shared" si="331"/>
        <v>0</v>
      </c>
      <c r="AQ70" s="73">
        <f t="shared" si="331"/>
        <v>0</v>
      </c>
      <c r="AR70" s="73">
        <f t="shared" si="331"/>
        <v>0</v>
      </c>
      <c r="AS70" s="73">
        <f t="shared" si="331"/>
        <v>0</v>
      </c>
      <c r="AT70" s="73">
        <f t="shared" si="331"/>
        <v>0</v>
      </c>
      <c r="AU70" s="174"/>
      <c r="AV70" s="73">
        <f>CT!T97</f>
      </c>
      <c r="AW70" s="73">
        <f>CT!U97</f>
      </c>
      <c r="AX70" s="73">
        <f>CT!V97</f>
      </c>
      <c r="AY70" s="73">
        <f>CT!W97</f>
      </c>
      <c r="AZ70" s="73">
        <f>CT!X97</f>
      </c>
      <c r="BA70" s="73">
        <f>CT!Y97</f>
      </c>
      <c r="BB70" s="73">
        <f>Attn_Assign!U97</f>
      </c>
      <c r="BC70" s="73">
        <f>Attn_Assign!V97</f>
      </c>
      <c r="BD70" s="73">
        <f>Attn_Assign!W97</f>
      </c>
      <c r="BE70" s="73">
        <f>Attn_Assign!X97</f>
      </c>
      <c r="BF70" s="73">
        <f>Attn_Assign!Y97</f>
      </c>
      <c r="BG70" s="73">
        <f>Attn_Assign!Z97</f>
      </c>
      <c r="BH70" s="4"/>
      <c r="BI70" s="73">
        <f>Attn_Assign!B97</f>
      </c>
      <c r="BJ70" s="73">
        <f t="shared" si="5"/>
        <v>0</v>
      </c>
      <c r="BK70" s="73" t="str">
        <f t="shared" si="6"/>
        <v>F</v>
      </c>
      <c r="BL70" s="4"/>
      <c r="BM70" s="4"/>
      <c r="BN70" s="4"/>
      <c r="BO70" s="174"/>
      <c r="BP70" s="73">
        <f>SUM(AI70,LabActivity!W97)</f>
        <v>0</v>
      </c>
      <c r="BQ70" s="73">
        <f>SUM(AJ70,LabActivity!X97)</f>
        <v>0</v>
      </c>
      <c r="BR70" s="73">
        <f>SUM(AK70,LabActivity!Y97)</f>
        <v>0</v>
      </c>
      <c r="BS70" s="73">
        <f>SUM(AL70,LabActivity!Z97)</f>
        <v>0</v>
      </c>
      <c r="BT70" s="73">
        <f>SUM(AM70,LabActivity!AA97)</f>
        <v>0</v>
      </c>
      <c r="BU70" s="73">
        <f>SUM(AN70,LabActivity!AB97)</f>
        <v>0</v>
      </c>
      <c r="BV70" s="73">
        <f t="shared" ref="BV70:CA70" si="332">SUM(AO70,BV$4)</f>
        <v>0</v>
      </c>
      <c r="BW70" s="73">
        <f t="shared" si="332"/>
        <v>0</v>
      </c>
      <c r="BX70" s="73">
        <f t="shared" si="332"/>
        <v>0</v>
      </c>
      <c r="BY70" s="73">
        <f t="shared" si="332"/>
        <v>0</v>
      </c>
      <c r="BZ70" s="73">
        <f t="shared" si="332"/>
        <v>0</v>
      </c>
      <c r="CA70" s="73">
        <f t="shared" si="332"/>
        <v>0</v>
      </c>
      <c r="CB70" s="1"/>
      <c r="CC70" s="73">
        <f t="shared" ref="CC70:CH70" si="333">IFERROR( BP70/BV70,0)</f>
        <v>0</v>
      </c>
      <c r="CD70" s="73">
        <f t="shared" si="333"/>
        <v>0</v>
      </c>
      <c r="CE70" s="73">
        <f t="shared" si="333"/>
        <v>0</v>
      </c>
      <c r="CF70" s="73">
        <f t="shared" si="333"/>
        <v>0</v>
      </c>
      <c r="CG70" s="73">
        <f t="shared" si="333"/>
        <v>0</v>
      </c>
      <c r="CH70" s="73">
        <f t="shared" si="333"/>
        <v>0</v>
      </c>
    </row>
    <row r="71" ht="14.25" customHeight="1" spans="1:86" x14ac:dyDescent="0.25">
      <c r="A71" s="68">
        <f>IF(ISBLANK(CT!A98),"",CT!A98)</f>
      </c>
      <c r="B71" s="73">
        <f>SectionA!V83</f>
      </c>
      <c r="C71" s="73">
        <f>SectionA!W83</f>
      </c>
      <c r="D71" s="73">
        <f>SectionA!X83</f>
      </c>
      <c r="E71" s="73">
        <f>SectionA!Y83</f>
      </c>
      <c r="F71" s="73">
        <f>SectionA!Z83</f>
      </c>
      <c r="G71" s="73">
        <f>SectionA!AA83</f>
      </c>
      <c r="H71" s="73">
        <f>SectionA!AJ83</f>
      </c>
      <c r="I71" s="73">
        <f>SectionA!AK83</f>
      </c>
      <c r="J71" s="73">
        <f>SectionA!AL83</f>
      </c>
      <c r="K71" s="73">
        <f>SectionA!AM83</f>
      </c>
      <c r="L71" s="73">
        <f>SectionA!AN83</f>
      </c>
      <c r="M71" s="73">
        <f>SectionA!AO83</f>
      </c>
      <c r="N71" s="174"/>
      <c r="O71" s="73">
        <f>SectionB!V83</f>
      </c>
      <c r="P71" s="73">
        <f>SectionB!W83</f>
      </c>
      <c r="Q71" s="73">
        <f>SectionB!X83</f>
      </c>
      <c r="R71" s="73">
        <f>SectionB!Y83</f>
      </c>
      <c r="S71" s="73">
        <f>SectionB!Z83</f>
      </c>
      <c r="T71" s="73">
        <f>SectionB!AA83</f>
      </c>
      <c r="U71" s="73">
        <f>SectionB!AJ83</f>
      </c>
      <c r="V71" s="73">
        <f>SectionB!AK83</f>
      </c>
      <c r="W71" s="73">
        <f>SectionB!AL83</f>
      </c>
      <c r="X71" s="73">
        <f>SectionB!AM83</f>
      </c>
      <c r="Y71" s="73">
        <f>SectionB!AN83</f>
      </c>
      <c r="Z71" s="73">
        <f>SectionB!AO83</f>
      </c>
      <c r="AA71" s="1"/>
      <c r="AB71" s="73">
        <f t="shared" ref="AB71:AG71" si="334">IF(AO71=0, 0,  AI71/AO71)</f>
        <v>0</v>
      </c>
      <c r="AC71" s="73">
        <f t="shared" si="334"/>
        <v>0</v>
      </c>
      <c r="AD71" s="73">
        <f t="shared" si="334"/>
        <v>0</v>
      </c>
      <c r="AE71" s="73">
        <f t="shared" si="334"/>
        <v>0</v>
      </c>
      <c r="AF71" s="73">
        <f t="shared" si="334"/>
        <v>0</v>
      </c>
      <c r="AG71" s="73">
        <f t="shared" si="334"/>
        <v>0</v>
      </c>
      <c r="AH71" s="174"/>
      <c r="AI71" s="73">
        <f t="shared" ref="AI71:AN71" si="335">SUM(B71,O71,AV71,BB71)</f>
        <v>0</v>
      </c>
      <c r="AJ71" s="73">
        <f t="shared" si="335"/>
        <v>0</v>
      </c>
      <c r="AK71" s="73">
        <f t="shared" si="335"/>
        <v>0</v>
      </c>
      <c r="AL71" s="73">
        <f t="shared" si="335"/>
        <v>0</v>
      </c>
      <c r="AM71" s="73">
        <f t="shared" si="335"/>
        <v>0</v>
      </c>
      <c r="AN71" s="73">
        <f t="shared" si="335"/>
        <v>0</v>
      </c>
      <c r="AO71" s="73">
        <f t="shared" ref="AO71:AT71" si="336">SUM(H71,U71,AV$4,BB$4)</f>
        <v>0</v>
      </c>
      <c r="AP71" s="73">
        <f t="shared" si="336"/>
        <v>0</v>
      </c>
      <c r="AQ71" s="73">
        <f t="shared" si="336"/>
        <v>0</v>
      </c>
      <c r="AR71" s="73">
        <f t="shared" si="336"/>
        <v>0</v>
      </c>
      <c r="AS71" s="73">
        <f t="shared" si="336"/>
        <v>0</v>
      </c>
      <c r="AT71" s="73">
        <f t="shared" si="336"/>
        <v>0</v>
      </c>
      <c r="AU71" s="174"/>
      <c r="AV71" s="73">
        <f>CT!T98</f>
      </c>
      <c r="AW71" s="73">
        <f>CT!U98</f>
      </c>
      <c r="AX71" s="73">
        <f>CT!V98</f>
      </c>
      <c r="AY71" s="73">
        <f>CT!W98</f>
      </c>
      <c r="AZ71" s="73">
        <f>CT!X98</f>
      </c>
      <c r="BA71" s="73">
        <f>CT!Y98</f>
      </c>
      <c r="BB71" s="73">
        <f>Attn_Assign!U98</f>
      </c>
      <c r="BC71" s="73">
        <f>Attn_Assign!V98</f>
      </c>
      <c r="BD71" s="73">
        <f>Attn_Assign!W98</f>
      </c>
      <c r="BE71" s="73">
        <f>Attn_Assign!X98</f>
      </c>
      <c r="BF71" s="73">
        <f>Attn_Assign!Y98</f>
      </c>
      <c r="BG71" s="73">
        <f>Attn_Assign!Z98</f>
      </c>
      <c r="BH71" s="4"/>
      <c r="BI71" s="73">
        <f>Attn_Assign!B98</f>
      </c>
      <c r="BJ71" s="73">
        <f t="shared" si="5"/>
        <v>0</v>
      </c>
      <c r="BK71" s="73" t="str">
        <f t="shared" si="6"/>
        <v>F</v>
      </c>
      <c r="BL71" s="4"/>
      <c r="BM71" s="4"/>
      <c r="BN71" s="4"/>
      <c r="BO71" s="174"/>
      <c r="BP71" s="73">
        <f>SUM(AI71,LabActivity!W98)</f>
        <v>0</v>
      </c>
      <c r="BQ71" s="73">
        <f>SUM(AJ71,LabActivity!X98)</f>
        <v>0</v>
      </c>
      <c r="BR71" s="73">
        <f>SUM(AK71,LabActivity!Y98)</f>
        <v>0</v>
      </c>
      <c r="BS71" s="73">
        <f>SUM(AL71,LabActivity!Z98)</f>
        <v>0</v>
      </c>
      <c r="BT71" s="73">
        <f>SUM(AM71,LabActivity!AA98)</f>
        <v>0</v>
      </c>
      <c r="BU71" s="73">
        <f>SUM(AN71,LabActivity!AB98)</f>
        <v>0</v>
      </c>
      <c r="BV71" s="73">
        <f t="shared" ref="BV71:CA71" si="337">SUM(AO71,BV$4)</f>
        <v>0</v>
      </c>
      <c r="BW71" s="73">
        <f t="shared" si="337"/>
        <v>0</v>
      </c>
      <c r="BX71" s="73">
        <f t="shared" si="337"/>
        <v>0</v>
      </c>
      <c r="BY71" s="73">
        <f t="shared" si="337"/>
        <v>0</v>
      </c>
      <c r="BZ71" s="73">
        <f t="shared" si="337"/>
        <v>0</v>
      </c>
      <c r="CA71" s="73">
        <f t="shared" si="337"/>
        <v>0</v>
      </c>
      <c r="CB71" s="1"/>
      <c r="CC71" s="73">
        <f t="shared" ref="CC71:CH71" si="338">IFERROR( BP71/BV71,0)</f>
        <v>0</v>
      </c>
      <c r="CD71" s="73">
        <f t="shared" si="338"/>
        <v>0</v>
      </c>
      <c r="CE71" s="73">
        <f t="shared" si="338"/>
        <v>0</v>
      </c>
      <c r="CF71" s="73">
        <f t="shared" si="338"/>
        <v>0</v>
      </c>
      <c r="CG71" s="73">
        <f t="shared" si="338"/>
        <v>0</v>
      </c>
      <c r="CH71" s="73">
        <f t="shared" si="338"/>
        <v>0</v>
      </c>
    </row>
    <row r="72" ht="14.25" customHeight="1" spans="1:86" x14ac:dyDescent="0.25">
      <c r="A72" s="68">
        <f>IF(ISBLANK(CT!A99),"",CT!A99)</f>
      </c>
      <c r="B72" s="73">
        <f>SectionA!V84</f>
      </c>
      <c r="C72" s="73">
        <f>SectionA!W84</f>
      </c>
      <c r="D72" s="73">
        <f>SectionA!X84</f>
      </c>
      <c r="E72" s="73">
        <f>SectionA!Y84</f>
      </c>
      <c r="F72" s="73">
        <f>SectionA!Z84</f>
      </c>
      <c r="G72" s="73">
        <f>SectionA!AA84</f>
      </c>
      <c r="H72" s="73">
        <f>SectionA!AJ84</f>
      </c>
      <c r="I72" s="73">
        <f>SectionA!AK84</f>
      </c>
      <c r="J72" s="73">
        <f>SectionA!AL84</f>
      </c>
      <c r="K72" s="73">
        <f>SectionA!AM84</f>
      </c>
      <c r="L72" s="73">
        <f>SectionA!AN84</f>
      </c>
      <c r="M72" s="73">
        <f>SectionA!AO84</f>
      </c>
      <c r="N72" s="174"/>
      <c r="O72" s="73">
        <f>SectionB!V84</f>
      </c>
      <c r="P72" s="73">
        <f>SectionB!W84</f>
      </c>
      <c r="Q72" s="73">
        <f>SectionB!X84</f>
      </c>
      <c r="R72" s="73">
        <f>SectionB!Y84</f>
      </c>
      <c r="S72" s="73">
        <f>SectionB!Z84</f>
      </c>
      <c r="T72" s="73">
        <f>SectionB!AA84</f>
      </c>
      <c r="U72" s="73">
        <f>SectionB!AJ84</f>
      </c>
      <c r="V72" s="73">
        <f>SectionB!AK84</f>
      </c>
      <c r="W72" s="73">
        <f>SectionB!AL84</f>
      </c>
      <c r="X72" s="73">
        <f>SectionB!AM84</f>
      </c>
      <c r="Y72" s="73">
        <f>SectionB!AN84</f>
      </c>
      <c r="Z72" s="73">
        <f>SectionB!AO84</f>
      </c>
      <c r="AA72" s="1"/>
      <c r="AB72" s="73">
        <f t="shared" ref="AB72:AG72" si="339">IF(AO72=0, 0,  AI72/AO72)</f>
        <v>0</v>
      </c>
      <c r="AC72" s="73">
        <f t="shared" si="339"/>
        <v>0</v>
      </c>
      <c r="AD72" s="73">
        <f t="shared" si="339"/>
        <v>0</v>
      </c>
      <c r="AE72" s="73">
        <f t="shared" si="339"/>
        <v>0</v>
      </c>
      <c r="AF72" s="73">
        <f t="shared" si="339"/>
        <v>0</v>
      </c>
      <c r="AG72" s="73">
        <f t="shared" si="339"/>
        <v>0</v>
      </c>
      <c r="AH72" s="174"/>
      <c r="AI72" s="73">
        <f t="shared" ref="AI72:AN72" si="340">SUM(B72,O72,AV72,BB72)</f>
        <v>0</v>
      </c>
      <c r="AJ72" s="73">
        <f t="shared" si="340"/>
        <v>0</v>
      </c>
      <c r="AK72" s="73">
        <f t="shared" si="340"/>
        <v>0</v>
      </c>
      <c r="AL72" s="73">
        <f t="shared" si="340"/>
        <v>0</v>
      </c>
      <c r="AM72" s="73">
        <f t="shared" si="340"/>
        <v>0</v>
      </c>
      <c r="AN72" s="73">
        <f t="shared" si="340"/>
        <v>0</v>
      </c>
      <c r="AO72" s="73">
        <f t="shared" ref="AO72:AT72" si="341">SUM(H72,U72,AV$4,BB$4)</f>
        <v>0</v>
      </c>
      <c r="AP72" s="73">
        <f t="shared" si="341"/>
        <v>0</v>
      </c>
      <c r="AQ72" s="73">
        <f t="shared" si="341"/>
        <v>0</v>
      </c>
      <c r="AR72" s="73">
        <f t="shared" si="341"/>
        <v>0</v>
      </c>
      <c r="AS72" s="73">
        <f t="shared" si="341"/>
        <v>0</v>
      </c>
      <c r="AT72" s="73">
        <f t="shared" si="341"/>
        <v>0</v>
      </c>
      <c r="AU72" s="174"/>
      <c r="AV72" s="73">
        <f>CT!T99</f>
      </c>
      <c r="AW72" s="73">
        <f>CT!U99</f>
      </c>
      <c r="AX72" s="73">
        <f>CT!V99</f>
      </c>
      <c r="AY72" s="73">
        <f>CT!W99</f>
      </c>
      <c r="AZ72" s="73">
        <f>CT!X99</f>
      </c>
      <c r="BA72" s="73">
        <f>CT!Y99</f>
      </c>
      <c r="BB72" s="73">
        <f>Attn_Assign!U99</f>
      </c>
      <c r="BC72" s="73">
        <f>Attn_Assign!V99</f>
      </c>
      <c r="BD72" s="73">
        <f>Attn_Assign!W99</f>
      </c>
      <c r="BE72" s="73">
        <f>Attn_Assign!X99</f>
      </c>
      <c r="BF72" s="73">
        <f>Attn_Assign!Y99</f>
      </c>
      <c r="BG72" s="73">
        <f>Attn_Assign!Z99</f>
      </c>
      <c r="BH72" s="4"/>
      <c r="BI72" s="73">
        <f>Attn_Assign!B99</f>
      </c>
      <c r="BJ72" s="73">
        <f t="shared" si="5"/>
        <v>0</v>
      </c>
      <c r="BK72" s="73" t="str">
        <f t="shared" si="6"/>
        <v>F</v>
      </c>
      <c r="BL72" s="4"/>
      <c r="BM72" s="4"/>
      <c r="BN72" s="4"/>
      <c r="BO72" s="174"/>
      <c r="BP72" s="73">
        <f>SUM(AI72,LabActivity!W99)</f>
        <v>0</v>
      </c>
      <c r="BQ72" s="73">
        <f>SUM(AJ72,LabActivity!X99)</f>
        <v>0</v>
      </c>
      <c r="BR72" s="73">
        <f>SUM(AK72,LabActivity!Y99)</f>
        <v>0</v>
      </c>
      <c r="BS72" s="73">
        <f>SUM(AL72,LabActivity!Z99)</f>
        <v>0</v>
      </c>
      <c r="BT72" s="73">
        <f>SUM(AM72,LabActivity!AA99)</f>
        <v>0</v>
      </c>
      <c r="BU72" s="73">
        <f>SUM(AN72,LabActivity!AB99)</f>
        <v>0</v>
      </c>
      <c r="BV72" s="73">
        <f t="shared" ref="BV72:CA72" si="342">SUM(AO72,BV$4)</f>
        <v>0</v>
      </c>
      <c r="BW72" s="73">
        <f t="shared" si="342"/>
        <v>0</v>
      </c>
      <c r="BX72" s="73">
        <f t="shared" si="342"/>
        <v>0</v>
      </c>
      <c r="BY72" s="73">
        <f t="shared" si="342"/>
        <v>0</v>
      </c>
      <c r="BZ72" s="73">
        <f t="shared" si="342"/>
        <v>0</v>
      </c>
      <c r="CA72" s="73">
        <f t="shared" si="342"/>
        <v>0</v>
      </c>
      <c r="CB72" s="1"/>
      <c r="CC72" s="73">
        <f t="shared" ref="CC72:CH72" si="343">IFERROR( BP72/BV72,0)</f>
        <v>0</v>
      </c>
      <c r="CD72" s="73">
        <f t="shared" si="343"/>
        <v>0</v>
      </c>
      <c r="CE72" s="73">
        <f t="shared" si="343"/>
        <v>0</v>
      </c>
      <c r="CF72" s="73">
        <f t="shared" si="343"/>
        <v>0</v>
      </c>
      <c r="CG72" s="73">
        <f t="shared" si="343"/>
        <v>0</v>
      </c>
      <c r="CH72" s="73">
        <f t="shared" si="343"/>
        <v>0</v>
      </c>
    </row>
    <row r="73" ht="14.25" customHeight="1" spans="1:86" x14ac:dyDescent="0.25">
      <c r="A73" s="68">
        <f>IF(ISBLANK(CT!A100),"",CT!A100)</f>
      </c>
      <c r="B73" s="73">
        <f>SectionA!V85</f>
      </c>
      <c r="C73" s="73">
        <f>SectionA!W85</f>
      </c>
      <c r="D73" s="73">
        <f>SectionA!X85</f>
      </c>
      <c r="E73" s="73">
        <f>SectionA!Y85</f>
      </c>
      <c r="F73" s="73">
        <f>SectionA!Z85</f>
      </c>
      <c r="G73" s="73">
        <f>SectionA!AA85</f>
      </c>
      <c r="H73" s="73">
        <f>SectionA!AJ85</f>
      </c>
      <c r="I73" s="73">
        <f>SectionA!AK85</f>
      </c>
      <c r="J73" s="73">
        <f>SectionA!AL85</f>
      </c>
      <c r="K73" s="73">
        <f>SectionA!AM85</f>
      </c>
      <c r="L73" s="73">
        <f>SectionA!AN85</f>
      </c>
      <c r="M73" s="73">
        <f>SectionA!AO85</f>
      </c>
      <c r="N73" s="174"/>
      <c r="O73" s="73">
        <f>SectionB!V85</f>
      </c>
      <c r="P73" s="73">
        <f>SectionB!W85</f>
      </c>
      <c r="Q73" s="73">
        <f>SectionB!X85</f>
      </c>
      <c r="R73" s="73">
        <f>SectionB!Y85</f>
      </c>
      <c r="S73" s="73">
        <f>SectionB!Z85</f>
      </c>
      <c r="T73" s="73">
        <f>SectionB!AA85</f>
      </c>
      <c r="U73" s="73">
        <f>SectionB!AJ85</f>
      </c>
      <c r="V73" s="73">
        <f>SectionB!AK85</f>
      </c>
      <c r="W73" s="73">
        <f>SectionB!AL85</f>
      </c>
      <c r="X73" s="73">
        <f>SectionB!AM85</f>
      </c>
      <c r="Y73" s="73">
        <f>SectionB!AN85</f>
      </c>
      <c r="Z73" s="73">
        <f>SectionB!AO85</f>
      </c>
      <c r="AA73" s="194"/>
      <c r="AB73" s="73">
        <f t="shared" ref="AB73:AG73" si="344">IF(AO73=0, 0,  AI73/AO73)</f>
        <v>0</v>
      </c>
      <c r="AC73" s="73">
        <f t="shared" si="344"/>
        <v>0</v>
      </c>
      <c r="AD73" s="73">
        <f t="shared" si="344"/>
        <v>0</v>
      </c>
      <c r="AE73" s="73">
        <f t="shared" si="344"/>
        <v>0</v>
      </c>
      <c r="AF73" s="73">
        <f t="shared" si="344"/>
        <v>0</v>
      </c>
      <c r="AG73" s="73">
        <f t="shared" si="344"/>
        <v>0</v>
      </c>
      <c r="AH73" s="174"/>
      <c r="AI73" s="73">
        <f t="shared" ref="AI73:AN73" si="345">SUM(B73,O73,AV73,BB73)</f>
        <v>0</v>
      </c>
      <c r="AJ73" s="73">
        <f t="shared" si="345"/>
        <v>0</v>
      </c>
      <c r="AK73" s="73">
        <f t="shared" si="345"/>
        <v>0</v>
      </c>
      <c r="AL73" s="73">
        <f t="shared" si="345"/>
        <v>0</v>
      </c>
      <c r="AM73" s="73">
        <f t="shared" si="345"/>
        <v>0</v>
      </c>
      <c r="AN73" s="73">
        <f t="shared" si="345"/>
        <v>0</v>
      </c>
      <c r="AO73" s="73">
        <f t="shared" ref="AO73:AT73" si="346">SUM(H73,U73,AV$4,BB$4)</f>
        <v>0</v>
      </c>
      <c r="AP73" s="73">
        <f t="shared" si="346"/>
        <v>0</v>
      </c>
      <c r="AQ73" s="73">
        <f t="shared" si="346"/>
        <v>0</v>
      </c>
      <c r="AR73" s="73">
        <f t="shared" si="346"/>
        <v>0</v>
      </c>
      <c r="AS73" s="73">
        <f t="shared" si="346"/>
        <v>0</v>
      </c>
      <c r="AT73" s="73">
        <f t="shared" si="346"/>
        <v>0</v>
      </c>
      <c r="AU73" s="174"/>
      <c r="AV73" s="73">
        <f>CT!T100</f>
      </c>
      <c r="AW73" s="73">
        <f>CT!U100</f>
      </c>
      <c r="AX73" s="73">
        <f>CT!V100</f>
      </c>
      <c r="AY73" s="73">
        <f>CT!W100</f>
      </c>
      <c r="AZ73" s="73">
        <f>CT!X100</f>
      </c>
      <c r="BA73" s="73">
        <f>CT!Y100</f>
      </c>
      <c r="BB73" s="73">
        <f>Attn_Assign!U100</f>
      </c>
      <c r="BC73" s="73">
        <f>Attn_Assign!V100</f>
      </c>
      <c r="BD73" s="73">
        <f>Attn_Assign!W100</f>
      </c>
      <c r="BE73" s="73">
        <f>Attn_Assign!X100</f>
      </c>
      <c r="BF73" s="73">
        <f>Attn_Assign!Y100</f>
      </c>
      <c r="BG73" s="73">
        <f>Attn_Assign!Z100</f>
      </c>
      <c r="BH73" s="4"/>
      <c r="BI73" s="73">
        <f>Attn_Assign!B100</f>
      </c>
      <c r="BJ73" s="73">
        <f t="shared" si="5"/>
        <v>0</v>
      </c>
      <c r="BK73" s="73" t="str">
        <f t="shared" si="6"/>
        <v>F</v>
      </c>
      <c r="BL73" s="4"/>
      <c r="BM73" s="4"/>
      <c r="BN73" s="4"/>
      <c r="BO73" s="174"/>
      <c r="BP73" s="73">
        <f>SUM(AI73,LabActivity!W100)</f>
        <v>0</v>
      </c>
      <c r="BQ73" s="73">
        <f>SUM(AJ73,LabActivity!X100)</f>
        <v>0</v>
      </c>
      <c r="BR73" s="73">
        <f>SUM(AK73,LabActivity!Y100)</f>
        <v>0</v>
      </c>
      <c r="BS73" s="73">
        <f>SUM(AL73,LabActivity!Z100)</f>
        <v>0</v>
      </c>
      <c r="BT73" s="73">
        <f>SUM(AM73,LabActivity!AA100)</f>
        <v>0</v>
      </c>
      <c r="BU73" s="73">
        <f>SUM(AN73,LabActivity!AB100)</f>
        <v>0</v>
      </c>
      <c r="BV73" s="73">
        <f t="shared" ref="BV73:CA73" si="347">SUM(AO73,BV$4)</f>
        <v>0</v>
      </c>
      <c r="BW73" s="73">
        <f t="shared" si="347"/>
        <v>0</v>
      </c>
      <c r="BX73" s="73">
        <f t="shared" si="347"/>
        <v>0</v>
      </c>
      <c r="BY73" s="73">
        <f t="shared" si="347"/>
        <v>0</v>
      </c>
      <c r="BZ73" s="73">
        <f t="shared" si="347"/>
        <v>0</v>
      </c>
      <c r="CA73" s="73">
        <f t="shared" si="347"/>
        <v>0</v>
      </c>
      <c r="CB73" s="194"/>
      <c r="CC73" s="73">
        <f t="shared" ref="CC73:CH73" si="348">IFERROR( BP73/BV73,0)</f>
        <v>0</v>
      </c>
      <c r="CD73" s="73">
        <f t="shared" si="348"/>
        <v>0</v>
      </c>
      <c r="CE73" s="73">
        <f t="shared" si="348"/>
        <v>0</v>
      </c>
      <c r="CF73" s="73">
        <f t="shared" si="348"/>
        <v>0</v>
      </c>
      <c r="CG73" s="73">
        <f t="shared" si="348"/>
        <v>0</v>
      </c>
      <c r="CH73" s="73">
        <f t="shared" si="348"/>
        <v>0</v>
      </c>
    </row>
    <row r="74" ht="14.25" customHeight="1" spans="1:86" x14ac:dyDescent="0.25">
      <c r="A74" s="68">
        <f>IF(ISBLANK(CT!A101),"",CT!A101)</f>
      </c>
      <c r="B74" s="73">
        <f>SectionA!V86</f>
      </c>
      <c r="C74" s="73">
        <f>SectionA!W86</f>
      </c>
      <c r="D74" s="73">
        <f>SectionA!X86</f>
      </c>
      <c r="E74" s="73">
        <f>SectionA!Y86</f>
      </c>
      <c r="F74" s="73">
        <f>SectionA!Z86</f>
      </c>
      <c r="G74" s="73">
        <f>SectionA!AA86</f>
      </c>
      <c r="H74" s="73">
        <f>SectionA!AJ86</f>
      </c>
      <c r="I74" s="73">
        <f>SectionA!AK86</f>
      </c>
      <c r="J74" s="73">
        <f>SectionA!AL86</f>
      </c>
      <c r="K74" s="73">
        <f>SectionA!AM86</f>
      </c>
      <c r="L74" s="73">
        <f>SectionA!AN86</f>
      </c>
      <c r="M74" s="73">
        <f>SectionA!AO86</f>
      </c>
      <c r="N74" s="174"/>
      <c r="O74" s="73">
        <f>SectionB!V86</f>
      </c>
      <c r="P74" s="73">
        <f>SectionB!W86</f>
      </c>
      <c r="Q74" s="73">
        <f>SectionB!X86</f>
      </c>
      <c r="R74" s="73">
        <f>SectionB!Y86</f>
      </c>
      <c r="S74" s="73">
        <f>SectionB!Z86</f>
      </c>
      <c r="T74" s="73">
        <f>SectionB!AA86</f>
      </c>
      <c r="U74" s="73">
        <f>SectionB!AJ86</f>
      </c>
      <c r="V74" s="73">
        <f>SectionB!AK86</f>
      </c>
      <c r="W74" s="73">
        <f>SectionB!AL86</f>
      </c>
      <c r="X74" s="73">
        <f>SectionB!AM86</f>
      </c>
      <c r="Y74" s="73">
        <f>SectionB!AN86</f>
      </c>
      <c r="Z74" s="73">
        <f>SectionB!AO86</f>
      </c>
      <c r="AA74" s="194"/>
      <c r="AB74" s="73">
        <f t="shared" ref="AB74:AG74" si="349">IF(AO74=0, 0,  AI74/AO74)</f>
        <v>0</v>
      </c>
      <c r="AC74" s="73">
        <f t="shared" si="349"/>
        <v>0</v>
      </c>
      <c r="AD74" s="73">
        <f t="shared" si="349"/>
        <v>0</v>
      </c>
      <c r="AE74" s="73">
        <f t="shared" si="349"/>
        <v>0</v>
      </c>
      <c r="AF74" s="73">
        <f t="shared" si="349"/>
        <v>0</v>
      </c>
      <c r="AG74" s="73">
        <f t="shared" si="349"/>
        <v>0</v>
      </c>
      <c r="AH74" s="174"/>
      <c r="AI74" s="73">
        <f t="shared" ref="AI74:AN74" si="350">SUM(B74,O74,AV74,BB74)</f>
        <v>0</v>
      </c>
      <c r="AJ74" s="73">
        <f t="shared" si="350"/>
        <v>0</v>
      </c>
      <c r="AK74" s="73">
        <f t="shared" si="350"/>
        <v>0</v>
      </c>
      <c r="AL74" s="73">
        <f t="shared" si="350"/>
        <v>0</v>
      </c>
      <c r="AM74" s="73">
        <f t="shared" si="350"/>
        <v>0</v>
      </c>
      <c r="AN74" s="73">
        <f t="shared" si="350"/>
        <v>0</v>
      </c>
      <c r="AO74" s="73">
        <f t="shared" ref="AO74:AT74" si="351">SUM(H74,U74,AV$4,BB$4)</f>
        <v>0</v>
      </c>
      <c r="AP74" s="73">
        <f t="shared" si="351"/>
        <v>0</v>
      </c>
      <c r="AQ74" s="73">
        <f t="shared" si="351"/>
        <v>0</v>
      </c>
      <c r="AR74" s="73">
        <f t="shared" si="351"/>
        <v>0</v>
      </c>
      <c r="AS74" s="73">
        <f t="shared" si="351"/>
        <v>0</v>
      </c>
      <c r="AT74" s="73">
        <f t="shared" si="351"/>
        <v>0</v>
      </c>
      <c r="AU74" s="174"/>
      <c r="AV74" s="73">
        <f>CT!T101</f>
      </c>
      <c r="AW74" s="73">
        <f>CT!U101</f>
      </c>
      <c r="AX74" s="73">
        <f>CT!V101</f>
      </c>
      <c r="AY74" s="73">
        <f>CT!W101</f>
      </c>
      <c r="AZ74" s="73">
        <f>CT!X101</f>
      </c>
      <c r="BA74" s="73">
        <f>CT!Y101</f>
      </c>
      <c r="BB74" s="73">
        <f>Attn_Assign!U101</f>
      </c>
      <c r="BC74" s="73">
        <f>Attn_Assign!V101</f>
      </c>
      <c r="BD74" s="73">
        <f>Attn_Assign!W101</f>
      </c>
      <c r="BE74" s="73">
        <f>Attn_Assign!X101</f>
      </c>
      <c r="BF74" s="73">
        <f>Attn_Assign!Y101</f>
      </c>
      <c r="BG74" s="73">
        <f>Attn_Assign!Z101</f>
      </c>
      <c r="BH74" s="4"/>
      <c r="BI74" s="73">
        <f>Attn_Assign!B101</f>
      </c>
      <c r="BJ74" s="73">
        <f t="shared" si="5"/>
        <v>0</v>
      </c>
      <c r="BK74" s="73" t="str">
        <f t="shared" si="6"/>
        <v>F</v>
      </c>
      <c r="BL74" s="4"/>
      <c r="BM74" s="4"/>
      <c r="BN74" s="4"/>
      <c r="BO74" s="174"/>
      <c r="BP74" s="73">
        <f>SUM(AI74,LabActivity!W101)</f>
        <v>0</v>
      </c>
      <c r="BQ74" s="73">
        <f>SUM(AJ74,LabActivity!X101)</f>
        <v>0</v>
      </c>
      <c r="BR74" s="73">
        <f>SUM(AK74,LabActivity!Y101)</f>
        <v>0</v>
      </c>
      <c r="BS74" s="73">
        <f>SUM(AL74,LabActivity!Z101)</f>
        <v>0</v>
      </c>
      <c r="BT74" s="73">
        <f>SUM(AM74,LabActivity!AA101)</f>
        <v>0</v>
      </c>
      <c r="BU74" s="73">
        <f>SUM(AN74,LabActivity!AB101)</f>
        <v>0</v>
      </c>
      <c r="BV74" s="73">
        <f t="shared" ref="BV74:CA74" si="352">SUM(AO74,BV$4)</f>
        <v>0</v>
      </c>
      <c r="BW74" s="73">
        <f t="shared" si="352"/>
        <v>0</v>
      </c>
      <c r="BX74" s="73">
        <f t="shared" si="352"/>
        <v>0</v>
      </c>
      <c r="BY74" s="73">
        <f t="shared" si="352"/>
        <v>0</v>
      </c>
      <c r="BZ74" s="73">
        <f t="shared" si="352"/>
        <v>0</v>
      </c>
      <c r="CA74" s="73">
        <f t="shared" si="352"/>
        <v>0</v>
      </c>
      <c r="CB74" s="194"/>
      <c r="CC74" s="73">
        <f t="shared" ref="CC74:CH74" si="353">IFERROR( BP74/BV74,0)</f>
        <v>0</v>
      </c>
      <c r="CD74" s="73">
        <f t="shared" si="353"/>
        <v>0</v>
      </c>
      <c r="CE74" s="73">
        <f t="shared" si="353"/>
        <v>0</v>
      </c>
      <c r="CF74" s="73">
        <f t="shared" si="353"/>
        <v>0</v>
      </c>
      <c r="CG74" s="73">
        <f t="shared" si="353"/>
        <v>0</v>
      </c>
      <c r="CH74" s="73">
        <f t="shared" si="353"/>
        <v>0</v>
      </c>
    </row>
    <row r="75" ht="14.25" customHeight="1" spans="1:86" x14ac:dyDescent="0.25">
      <c r="A75" s="68">
        <f>IF(ISBLANK(CT!A102),"",CT!A102)</f>
      </c>
      <c r="B75" s="73">
        <f>SectionA!V87</f>
      </c>
      <c r="C75" s="73">
        <f>SectionA!W87</f>
      </c>
      <c r="D75" s="73">
        <f>SectionA!X87</f>
      </c>
      <c r="E75" s="73">
        <f>SectionA!Y87</f>
      </c>
      <c r="F75" s="73">
        <f>SectionA!Z87</f>
      </c>
      <c r="G75" s="73">
        <f>SectionA!AA87</f>
      </c>
      <c r="H75" s="73">
        <f>SectionA!AJ87</f>
      </c>
      <c r="I75" s="73">
        <f>SectionA!AK87</f>
      </c>
      <c r="J75" s="73">
        <f>SectionA!AL87</f>
      </c>
      <c r="K75" s="73">
        <f>SectionA!AM87</f>
      </c>
      <c r="L75" s="73">
        <f>SectionA!AN87</f>
      </c>
      <c r="M75" s="73">
        <f>SectionA!AO87</f>
      </c>
      <c r="N75" s="174"/>
      <c r="O75" s="73">
        <f>SectionB!V87</f>
      </c>
      <c r="P75" s="73">
        <f>SectionB!W87</f>
      </c>
      <c r="Q75" s="73">
        <f>SectionB!X87</f>
      </c>
      <c r="R75" s="73">
        <f>SectionB!Y87</f>
      </c>
      <c r="S75" s="73">
        <f>SectionB!Z87</f>
      </c>
      <c r="T75" s="73">
        <f>SectionB!AA87</f>
      </c>
      <c r="U75" s="73">
        <f>SectionB!AJ87</f>
      </c>
      <c r="V75" s="73">
        <f>SectionB!AK87</f>
      </c>
      <c r="W75" s="73">
        <f>SectionB!AL87</f>
      </c>
      <c r="X75" s="73">
        <f>SectionB!AM87</f>
      </c>
      <c r="Y75" s="73">
        <f>SectionB!AN87</f>
      </c>
      <c r="Z75" s="73">
        <f>SectionB!AO87</f>
      </c>
      <c r="AA75" s="194"/>
      <c r="AB75" s="73">
        <f t="shared" ref="AB75:AG75" si="354">IF(AO75=0, 0,  AI75/AO75)</f>
        <v>0</v>
      </c>
      <c r="AC75" s="73">
        <f t="shared" si="354"/>
        <v>0</v>
      </c>
      <c r="AD75" s="73">
        <f t="shared" si="354"/>
        <v>0</v>
      </c>
      <c r="AE75" s="73">
        <f t="shared" si="354"/>
        <v>0</v>
      </c>
      <c r="AF75" s="73">
        <f t="shared" si="354"/>
        <v>0</v>
      </c>
      <c r="AG75" s="73">
        <f t="shared" si="354"/>
        <v>0</v>
      </c>
      <c r="AH75" s="174"/>
      <c r="AI75" s="73">
        <f t="shared" ref="AI75:AN75" si="355">SUM(B75,O75,AV75,BB75)</f>
        <v>0</v>
      </c>
      <c r="AJ75" s="73">
        <f t="shared" si="355"/>
        <v>0</v>
      </c>
      <c r="AK75" s="73">
        <f t="shared" si="355"/>
        <v>0</v>
      </c>
      <c r="AL75" s="73">
        <f t="shared" si="355"/>
        <v>0</v>
      </c>
      <c r="AM75" s="73">
        <f t="shared" si="355"/>
        <v>0</v>
      </c>
      <c r="AN75" s="73">
        <f t="shared" si="355"/>
        <v>0</v>
      </c>
      <c r="AO75" s="73">
        <f t="shared" ref="AO75:AT75" si="356">SUM(H75,U75,AV$4,BB$4)</f>
        <v>0</v>
      </c>
      <c r="AP75" s="73">
        <f t="shared" si="356"/>
        <v>0</v>
      </c>
      <c r="AQ75" s="73">
        <f t="shared" si="356"/>
        <v>0</v>
      </c>
      <c r="AR75" s="73">
        <f t="shared" si="356"/>
        <v>0</v>
      </c>
      <c r="AS75" s="73">
        <f t="shared" si="356"/>
        <v>0</v>
      </c>
      <c r="AT75" s="73">
        <f t="shared" si="356"/>
        <v>0</v>
      </c>
      <c r="AU75" s="174"/>
      <c r="AV75" s="73">
        <f>CT!T102</f>
      </c>
      <c r="AW75" s="73">
        <f>CT!U102</f>
      </c>
      <c r="AX75" s="73">
        <f>CT!V102</f>
      </c>
      <c r="AY75" s="73">
        <f>CT!W102</f>
      </c>
      <c r="AZ75" s="73">
        <f>CT!X102</f>
      </c>
      <c r="BA75" s="73">
        <f>CT!Y102</f>
      </c>
      <c r="BB75" s="73">
        <f>Attn_Assign!U102</f>
      </c>
      <c r="BC75" s="73">
        <f>Attn_Assign!V102</f>
      </c>
      <c r="BD75" s="73">
        <f>Attn_Assign!W102</f>
      </c>
      <c r="BE75" s="73">
        <f>Attn_Assign!X102</f>
      </c>
      <c r="BF75" s="73">
        <f>Attn_Assign!Y102</f>
      </c>
      <c r="BG75" s="73">
        <f>Attn_Assign!Z102</f>
      </c>
      <c r="BH75" s="4"/>
      <c r="BI75" s="73">
        <f>Attn_Assign!B102</f>
      </c>
      <c r="BJ75" s="73">
        <f t="shared" si="5"/>
        <v>0</v>
      </c>
      <c r="BK75" s="73" t="str">
        <f t="shared" si="6"/>
        <v>F</v>
      </c>
      <c r="BL75" s="4"/>
      <c r="BM75" s="4"/>
      <c r="BN75" s="4"/>
      <c r="BO75" s="174"/>
      <c r="BP75" s="73">
        <f>SUM(AI75,LabActivity!W102)</f>
        <v>0</v>
      </c>
      <c r="BQ75" s="73">
        <f>SUM(AJ75,LabActivity!X102)</f>
        <v>0</v>
      </c>
      <c r="BR75" s="73">
        <f>SUM(AK75,LabActivity!Y102)</f>
        <v>0</v>
      </c>
      <c r="BS75" s="73">
        <f>SUM(AL75,LabActivity!Z102)</f>
        <v>0</v>
      </c>
      <c r="BT75" s="73">
        <f>SUM(AM75,LabActivity!AA102)</f>
        <v>0</v>
      </c>
      <c r="BU75" s="73">
        <f>SUM(AN75,LabActivity!AB102)</f>
        <v>0</v>
      </c>
      <c r="BV75" s="73">
        <f t="shared" ref="BV75:CA75" si="357">SUM(AO75,BV$4)</f>
        <v>0</v>
      </c>
      <c r="BW75" s="73">
        <f t="shared" si="357"/>
        <v>0</v>
      </c>
      <c r="BX75" s="73">
        <f t="shared" si="357"/>
        <v>0</v>
      </c>
      <c r="BY75" s="73">
        <f t="shared" si="357"/>
        <v>0</v>
      </c>
      <c r="BZ75" s="73">
        <f t="shared" si="357"/>
        <v>0</v>
      </c>
      <c r="CA75" s="73">
        <f t="shared" si="357"/>
        <v>0</v>
      </c>
      <c r="CB75" s="194"/>
      <c r="CC75" s="73">
        <f t="shared" ref="CC75:CH75" si="358">IFERROR( BP75/BV75,0)</f>
        <v>0</v>
      </c>
      <c r="CD75" s="73">
        <f t="shared" si="358"/>
        <v>0</v>
      </c>
      <c r="CE75" s="73">
        <f t="shared" si="358"/>
        <v>0</v>
      </c>
      <c r="CF75" s="73">
        <f t="shared" si="358"/>
        <v>0</v>
      </c>
      <c r="CG75" s="73">
        <f t="shared" si="358"/>
        <v>0</v>
      </c>
      <c r="CH75" s="73">
        <f t="shared" si="358"/>
        <v>0</v>
      </c>
    </row>
    <row r="76" ht="14.25" customHeight="1" spans="1:86" x14ac:dyDescent="0.25">
      <c r="A76" s="68">
        <f>IF(ISBLANK(CT!A103),"",CT!A103)</f>
      </c>
      <c r="B76" s="73">
        <f>SectionA!V88</f>
      </c>
      <c r="C76" s="73">
        <f>SectionA!W88</f>
      </c>
      <c r="D76" s="73">
        <f>SectionA!X88</f>
      </c>
      <c r="E76" s="73">
        <f>SectionA!Y88</f>
      </c>
      <c r="F76" s="73">
        <f>SectionA!Z88</f>
      </c>
      <c r="G76" s="73">
        <f>SectionA!AA88</f>
      </c>
      <c r="H76" s="73">
        <f>SectionA!AJ88</f>
      </c>
      <c r="I76" s="73">
        <f>SectionA!AK88</f>
      </c>
      <c r="J76" s="73">
        <f>SectionA!AL88</f>
      </c>
      <c r="K76" s="73">
        <f>SectionA!AM88</f>
      </c>
      <c r="L76" s="73">
        <f>SectionA!AN88</f>
      </c>
      <c r="M76" s="73">
        <f>SectionA!AO88</f>
      </c>
      <c r="N76" s="174"/>
      <c r="O76" s="73">
        <f>SectionB!V88</f>
      </c>
      <c r="P76" s="73">
        <f>SectionB!W88</f>
      </c>
      <c r="Q76" s="73">
        <f>SectionB!X88</f>
      </c>
      <c r="R76" s="73">
        <f>SectionB!Y88</f>
      </c>
      <c r="S76" s="73">
        <f>SectionB!Z88</f>
      </c>
      <c r="T76" s="73">
        <f>SectionB!AA88</f>
      </c>
      <c r="U76" s="73">
        <f>SectionB!AJ88</f>
      </c>
      <c r="V76" s="73">
        <f>SectionB!AK88</f>
      </c>
      <c r="W76" s="73">
        <f>SectionB!AL88</f>
      </c>
      <c r="X76" s="73">
        <f>SectionB!AM88</f>
      </c>
      <c r="Y76" s="73">
        <f>SectionB!AN88</f>
      </c>
      <c r="Z76" s="73">
        <f>SectionB!AO88</f>
      </c>
      <c r="AA76" s="194"/>
      <c r="AB76" s="73">
        <f t="shared" ref="AB76:AG76" si="359">IF(AO76=0, 0,  AI76/AO76)</f>
        <v>0</v>
      </c>
      <c r="AC76" s="73">
        <f t="shared" si="359"/>
        <v>0</v>
      </c>
      <c r="AD76" s="73">
        <f t="shared" si="359"/>
        <v>0</v>
      </c>
      <c r="AE76" s="73">
        <f t="shared" si="359"/>
        <v>0</v>
      </c>
      <c r="AF76" s="73">
        <f t="shared" si="359"/>
        <v>0</v>
      </c>
      <c r="AG76" s="73">
        <f t="shared" si="359"/>
        <v>0</v>
      </c>
      <c r="AH76" s="174"/>
      <c r="AI76" s="73">
        <f t="shared" ref="AI76:AN76" si="360">SUM(B76,O76,AV76,BB76)</f>
        <v>0</v>
      </c>
      <c r="AJ76" s="73">
        <f t="shared" si="360"/>
        <v>0</v>
      </c>
      <c r="AK76" s="73">
        <f t="shared" si="360"/>
        <v>0</v>
      </c>
      <c r="AL76" s="73">
        <f t="shared" si="360"/>
        <v>0</v>
      </c>
      <c r="AM76" s="73">
        <f t="shared" si="360"/>
        <v>0</v>
      </c>
      <c r="AN76" s="73">
        <f t="shared" si="360"/>
        <v>0</v>
      </c>
      <c r="AO76" s="73">
        <f t="shared" ref="AO76:AT76" si="361">SUM(H76,U76,AV$4,BB$4)</f>
        <v>0</v>
      </c>
      <c r="AP76" s="73">
        <f t="shared" si="361"/>
        <v>0</v>
      </c>
      <c r="AQ76" s="73">
        <f t="shared" si="361"/>
        <v>0</v>
      </c>
      <c r="AR76" s="73">
        <f t="shared" si="361"/>
        <v>0</v>
      </c>
      <c r="AS76" s="73">
        <f t="shared" si="361"/>
        <v>0</v>
      </c>
      <c r="AT76" s="73">
        <f t="shared" si="361"/>
        <v>0</v>
      </c>
      <c r="AU76" s="174"/>
      <c r="AV76" s="73">
        <f>CT!T103</f>
      </c>
      <c r="AW76" s="73">
        <f>CT!U103</f>
      </c>
      <c r="AX76" s="73">
        <f>CT!V103</f>
      </c>
      <c r="AY76" s="73">
        <f>CT!W103</f>
      </c>
      <c r="AZ76" s="73">
        <f>CT!X103</f>
      </c>
      <c r="BA76" s="73">
        <f>CT!Y103</f>
      </c>
      <c r="BB76" s="73">
        <f>Attn_Assign!U103</f>
      </c>
      <c r="BC76" s="73">
        <f>Attn_Assign!V103</f>
      </c>
      <c r="BD76" s="73">
        <f>Attn_Assign!W103</f>
      </c>
      <c r="BE76" s="73">
        <f>Attn_Assign!X103</f>
      </c>
      <c r="BF76" s="73">
        <f>Attn_Assign!Y103</f>
      </c>
      <c r="BG76" s="73">
        <f>Attn_Assign!Z103</f>
      </c>
      <c r="BH76" s="4"/>
      <c r="BI76" s="73">
        <f>Attn_Assign!B103</f>
      </c>
      <c r="BJ76" s="73">
        <f t="shared" si="5"/>
        <v>0</v>
      </c>
      <c r="BK76" s="73" t="str">
        <f t="shared" si="6"/>
        <v>F</v>
      </c>
      <c r="BL76" s="4"/>
      <c r="BM76" s="4"/>
      <c r="BN76" s="4"/>
      <c r="BO76" s="174"/>
      <c r="BP76" s="73">
        <f>SUM(AI76,LabActivity!W103)</f>
        <v>0</v>
      </c>
      <c r="BQ76" s="73">
        <f>SUM(AJ76,LabActivity!X103)</f>
        <v>0</v>
      </c>
      <c r="BR76" s="73">
        <f>SUM(AK76,LabActivity!Y103)</f>
        <v>0</v>
      </c>
      <c r="BS76" s="73">
        <f>SUM(AL76,LabActivity!Z103)</f>
        <v>0</v>
      </c>
      <c r="BT76" s="73">
        <f>SUM(AM76,LabActivity!AA103)</f>
        <v>0</v>
      </c>
      <c r="BU76" s="73">
        <f>SUM(AN76,LabActivity!AB103)</f>
        <v>0</v>
      </c>
      <c r="BV76" s="73">
        <f t="shared" ref="BV76:CA76" si="362">SUM(AO76,BV$4)</f>
        <v>0</v>
      </c>
      <c r="BW76" s="73">
        <f t="shared" si="362"/>
        <v>0</v>
      </c>
      <c r="BX76" s="73">
        <f t="shared" si="362"/>
        <v>0</v>
      </c>
      <c r="BY76" s="73">
        <f t="shared" si="362"/>
        <v>0</v>
      </c>
      <c r="BZ76" s="73">
        <f t="shared" si="362"/>
        <v>0</v>
      </c>
      <c r="CA76" s="73">
        <f t="shared" si="362"/>
        <v>0</v>
      </c>
      <c r="CB76" s="194"/>
      <c r="CC76" s="73">
        <f t="shared" ref="CC76:CH76" si="363">IFERROR( BP76/BV76,0)</f>
        <v>0</v>
      </c>
      <c r="CD76" s="73">
        <f t="shared" si="363"/>
        <v>0</v>
      </c>
      <c r="CE76" s="73">
        <f t="shared" si="363"/>
        <v>0</v>
      </c>
      <c r="CF76" s="73">
        <f t="shared" si="363"/>
        <v>0</v>
      </c>
      <c r="CG76" s="73">
        <f t="shared" si="363"/>
        <v>0</v>
      </c>
      <c r="CH76" s="73">
        <f t="shared" si="363"/>
        <v>0</v>
      </c>
    </row>
    <row r="77" ht="14.25" customHeight="1" spans="1:86" x14ac:dyDescent="0.25">
      <c r="A77" s="68">
        <f>IF(ISBLANK(CT!A104),"",CT!A104)</f>
      </c>
      <c r="B77" s="73">
        <f>SectionA!V89</f>
      </c>
      <c r="C77" s="73">
        <f>SectionA!W89</f>
      </c>
      <c r="D77" s="73">
        <f>SectionA!X89</f>
      </c>
      <c r="E77" s="73">
        <f>SectionA!Y89</f>
      </c>
      <c r="F77" s="73">
        <f>SectionA!Z89</f>
      </c>
      <c r="G77" s="73">
        <f>SectionA!AA89</f>
      </c>
      <c r="H77" s="73">
        <f>SectionA!AJ89</f>
      </c>
      <c r="I77" s="73">
        <f>SectionA!AK89</f>
      </c>
      <c r="J77" s="73">
        <f>SectionA!AL89</f>
      </c>
      <c r="K77" s="73">
        <f>SectionA!AM89</f>
      </c>
      <c r="L77" s="73">
        <f>SectionA!AN89</f>
      </c>
      <c r="M77" s="73">
        <f>SectionA!AO89</f>
      </c>
      <c r="N77" s="174"/>
      <c r="O77" s="73">
        <f>SectionB!V89</f>
      </c>
      <c r="P77" s="73">
        <f>SectionB!W89</f>
      </c>
      <c r="Q77" s="73">
        <f>SectionB!X89</f>
      </c>
      <c r="R77" s="73">
        <f>SectionB!Y89</f>
      </c>
      <c r="S77" s="73">
        <f>SectionB!Z89</f>
      </c>
      <c r="T77" s="73">
        <f>SectionB!AA89</f>
      </c>
      <c r="U77" s="73">
        <f>SectionB!AJ89</f>
      </c>
      <c r="V77" s="73">
        <f>SectionB!AK89</f>
      </c>
      <c r="W77" s="73">
        <f>SectionB!AL89</f>
      </c>
      <c r="X77" s="73">
        <f>SectionB!AM89</f>
      </c>
      <c r="Y77" s="73">
        <f>SectionB!AN89</f>
      </c>
      <c r="Z77" s="73">
        <f>SectionB!AO89</f>
      </c>
      <c r="AA77" s="194"/>
      <c r="AB77" s="73">
        <f t="shared" ref="AB77:AG77" si="364">IF(AO77=0, 0,  AI77/AO77)</f>
        <v>0</v>
      </c>
      <c r="AC77" s="73">
        <f t="shared" si="364"/>
        <v>0</v>
      </c>
      <c r="AD77" s="73">
        <f t="shared" si="364"/>
        <v>0</v>
      </c>
      <c r="AE77" s="73">
        <f t="shared" si="364"/>
        <v>0</v>
      </c>
      <c r="AF77" s="73">
        <f t="shared" si="364"/>
        <v>0</v>
      </c>
      <c r="AG77" s="73">
        <f t="shared" si="364"/>
        <v>0</v>
      </c>
      <c r="AH77" s="174"/>
      <c r="AI77" s="73">
        <f t="shared" ref="AI77:AN77" si="365">SUM(B77,O77,AV77,BB77)</f>
        <v>0</v>
      </c>
      <c r="AJ77" s="73">
        <f t="shared" si="365"/>
        <v>0</v>
      </c>
      <c r="AK77" s="73">
        <f t="shared" si="365"/>
        <v>0</v>
      </c>
      <c r="AL77" s="73">
        <f t="shared" si="365"/>
        <v>0</v>
      </c>
      <c r="AM77" s="73">
        <f t="shared" si="365"/>
        <v>0</v>
      </c>
      <c r="AN77" s="73">
        <f t="shared" si="365"/>
        <v>0</v>
      </c>
      <c r="AO77" s="73">
        <f t="shared" ref="AO77:AT77" si="366">SUM(H77,U77,AV$4,BB$4)</f>
        <v>0</v>
      </c>
      <c r="AP77" s="73">
        <f t="shared" si="366"/>
        <v>0</v>
      </c>
      <c r="AQ77" s="73">
        <f t="shared" si="366"/>
        <v>0</v>
      </c>
      <c r="AR77" s="73">
        <f t="shared" si="366"/>
        <v>0</v>
      </c>
      <c r="AS77" s="73">
        <f t="shared" si="366"/>
        <v>0</v>
      </c>
      <c r="AT77" s="73">
        <f t="shared" si="366"/>
        <v>0</v>
      </c>
      <c r="AU77" s="174"/>
      <c r="AV77" s="73">
        <f>CT!T104</f>
      </c>
      <c r="AW77" s="73">
        <f>CT!U104</f>
      </c>
      <c r="AX77" s="73">
        <f>CT!V104</f>
      </c>
      <c r="AY77" s="73">
        <f>CT!W104</f>
      </c>
      <c r="AZ77" s="73">
        <f>CT!X104</f>
      </c>
      <c r="BA77" s="73">
        <f>CT!Y104</f>
      </c>
      <c r="BB77" s="73">
        <f>Attn_Assign!U104</f>
      </c>
      <c r="BC77" s="73">
        <f>Attn_Assign!V104</f>
      </c>
      <c r="BD77" s="73">
        <f>Attn_Assign!W104</f>
      </c>
      <c r="BE77" s="73">
        <f>Attn_Assign!X104</f>
      </c>
      <c r="BF77" s="73">
        <f>Attn_Assign!Y104</f>
      </c>
      <c r="BG77" s="73">
        <f>Attn_Assign!Z104</f>
      </c>
      <c r="BH77" s="4"/>
      <c r="BI77" s="73">
        <f>Attn_Assign!B104</f>
      </c>
      <c r="BJ77" s="73">
        <f t="shared" si="5"/>
        <v>0</v>
      </c>
      <c r="BK77" s="73" t="str">
        <f t="shared" si="6"/>
        <v>F</v>
      </c>
      <c r="BL77" s="4"/>
      <c r="BM77" s="4"/>
      <c r="BN77" s="4"/>
      <c r="BO77" s="174"/>
      <c r="BP77" s="73">
        <f>SUM(AI77,LabActivity!W104)</f>
        <v>0</v>
      </c>
      <c r="BQ77" s="73">
        <f>SUM(AJ77,LabActivity!X104)</f>
        <v>0</v>
      </c>
      <c r="BR77" s="73">
        <f>SUM(AK77,LabActivity!Y104)</f>
        <v>0</v>
      </c>
      <c r="BS77" s="73">
        <f>SUM(AL77,LabActivity!Z104)</f>
        <v>0</v>
      </c>
      <c r="BT77" s="73">
        <f>SUM(AM77,LabActivity!AA104)</f>
        <v>0</v>
      </c>
      <c r="BU77" s="73">
        <f>SUM(AN77,LabActivity!AB104)</f>
        <v>0</v>
      </c>
      <c r="BV77" s="73">
        <f t="shared" ref="BV77:CA77" si="367">SUM(AO77,BV$4)</f>
        <v>0</v>
      </c>
      <c r="BW77" s="73">
        <f t="shared" si="367"/>
        <v>0</v>
      </c>
      <c r="BX77" s="73">
        <f t="shared" si="367"/>
        <v>0</v>
      </c>
      <c r="BY77" s="73">
        <f t="shared" si="367"/>
        <v>0</v>
      </c>
      <c r="BZ77" s="73">
        <f t="shared" si="367"/>
        <v>0</v>
      </c>
      <c r="CA77" s="73">
        <f t="shared" si="367"/>
        <v>0</v>
      </c>
      <c r="CB77" s="194"/>
      <c r="CC77" s="73">
        <f t="shared" ref="CC77:CH77" si="368">IFERROR( BP77/BV77,0)</f>
        <v>0</v>
      </c>
      <c r="CD77" s="73">
        <f t="shared" si="368"/>
        <v>0</v>
      </c>
      <c r="CE77" s="73">
        <f t="shared" si="368"/>
        <v>0</v>
      </c>
      <c r="CF77" s="73">
        <f t="shared" si="368"/>
        <v>0</v>
      </c>
      <c r="CG77" s="73">
        <f t="shared" si="368"/>
        <v>0</v>
      </c>
      <c r="CH77" s="73">
        <f t="shared" si="368"/>
        <v>0</v>
      </c>
    </row>
    <row r="78" ht="14.25" customHeight="1" spans="1:86" x14ac:dyDescent="0.25">
      <c r="A78" s="68">
        <f>IF(ISBLANK(CT!A105),"",CT!A105)</f>
      </c>
      <c r="B78" s="73">
        <f>SectionA!V90</f>
      </c>
      <c r="C78" s="73">
        <f>SectionA!W90</f>
      </c>
      <c r="D78" s="73">
        <f>SectionA!X90</f>
      </c>
      <c r="E78" s="73">
        <f>SectionA!Y90</f>
      </c>
      <c r="F78" s="73">
        <f>SectionA!Z90</f>
      </c>
      <c r="G78" s="73">
        <f>SectionA!AA90</f>
      </c>
      <c r="H78" s="73">
        <f>SectionA!AJ90</f>
      </c>
      <c r="I78" s="73">
        <f>SectionA!AK90</f>
      </c>
      <c r="J78" s="73">
        <f>SectionA!AL90</f>
      </c>
      <c r="K78" s="73">
        <f>SectionA!AM90</f>
      </c>
      <c r="L78" s="73">
        <f>SectionA!AN90</f>
      </c>
      <c r="M78" s="73">
        <f>SectionA!AO90</f>
      </c>
      <c r="N78" s="174"/>
      <c r="O78" s="73">
        <f>SectionB!V90</f>
      </c>
      <c r="P78" s="73">
        <f>SectionB!W90</f>
      </c>
      <c r="Q78" s="73">
        <f>SectionB!X90</f>
      </c>
      <c r="R78" s="73">
        <f>SectionB!Y90</f>
      </c>
      <c r="S78" s="73">
        <f>SectionB!Z90</f>
      </c>
      <c r="T78" s="73">
        <f>SectionB!AA90</f>
      </c>
      <c r="U78" s="73">
        <f>SectionB!AJ90</f>
      </c>
      <c r="V78" s="73">
        <f>SectionB!AK90</f>
      </c>
      <c r="W78" s="73">
        <f>SectionB!AL90</f>
      </c>
      <c r="X78" s="73">
        <f>SectionB!AM90</f>
      </c>
      <c r="Y78" s="73">
        <f>SectionB!AN90</f>
      </c>
      <c r="Z78" s="73">
        <f>SectionB!AO90</f>
      </c>
      <c r="AA78" s="194"/>
      <c r="AB78" s="73">
        <f t="shared" ref="AB78:AG78" si="369">IF(AO78=0, 0,  AI78/AO78)</f>
        <v>0</v>
      </c>
      <c r="AC78" s="73">
        <f t="shared" si="369"/>
        <v>0</v>
      </c>
      <c r="AD78" s="73">
        <f t="shared" si="369"/>
        <v>0</v>
      </c>
      <c r="AE78" s="73">
        <f t="shared" si="369"/>
        <v>0</v>
      </c>
      <c r="AF78" s="73">
        <f t="shared" si="369"/>
        <v>0</v>
      </c>
      <c r="AG78" s="73">
        <f t="shared" si="369"/>
        <v>0</v>
      </c>
      <c r="AH78" s="174"/>
      <c r="AI78" s="73">
        <f t="shared" ref="AI78:AN78" si="370">SUM(B78,O78,AV78,BB78)</f>
        <v>0</v>
      </c>
      <c r="AJ78" s="73">
        <f t="shared" si="370"/>
        <v>0</v>
      </c>
      <c r="AK78" s="73">
        <f t="shared" si="370"/>
        <v>0</v>
      </c>
      <c r="AL78" s="73">
        <f t="shared" si="370"/>
        <v>0</v>
      </c>
      <c r="AM78" s="73">
        <f t="shared" si="370"/>
        <v>0</v>
      </c>
      <c r="AN78" s="73">
        <f t="shared" si="370"/>
        <v>0</v>
      </c>
      <c r="AO78" s="73">
        <f t="shared" ref="AO78:AT78" si="371">SUM(H78,U78,AV$4,BB$4)</f>
        <v>0</v>
      </c>
      <c r="AP78" s="73">
        <f t="shared" si="371"/>
        <v>0</v>
      </c>
      <c r="AQ78" s="73">
        <f t="shared" si="371"/>
        <v>0</v>
      </c>
      <c r="AR78" s="73">
        <f t="shared" si="371"/>
        <v>0</v>
      </c>
      <c r="AS78" s="73">
        <f t="shared" si="371"/>
        <v>0</v>
      </c>
      <c r="AT78" s="73">
        <f t="shared" si="371"/>
        <v>0</v>
      </c>
      <c r="AU78" s="174"/>
      <c r="AV78" s="73">
        <f>CT!T105</f>
      </c>
      <c r="AW78" s="73">
        <f>CT!U105</f>
      </c>
      <c r="AX78" s="73">
        <f>CT!V105</f>
      </c>
      <c r="AY78" s="73">
        <f>CT!W105</f>
      </c>
      <c r="AZ78" s="73">
        <f>CT!X105</f>
      </c>
      <c r="BA78" s="73">
        <f>CT!Y105</f>
      </c>
      <c r="BB78" s="73">
        <f>Attn_Assign!U105</f>
      </c>
      <c r="BC78" s="73">
        <f>Attn_Assign!V105</f>
      </c>
      <c r="BD78" s="73">
        <f>Attn_Assign!W105</f>
      </c>
      <c r="BE78" s="73">
        <f>Attn_Assign!X105</f>
      </c>
      <c r="BF78" s="73">
        <f>Attn_Assign!Y105</f>
      </c>
      <c r="BG78" s="73">
        <f>Attn_Assign!Z105</f>
      </c>
      <c r="BH78" s="4"/>
      <c r="BI78" s="73">
        <f>Attn_Assign!B105</f>
      </c>
      <c r="BJ78" s="73">
        <f t="shared" si="5"/>
        <v>0</v>
      </c>
      <c r="BK78" s="73" t="str">
        <f t="shared" si="6"/>
        <v>F</v>
      </c>
      <c r="BL78" s="4"/>
      <c r="BM78" s="4"/>
      <c r="BN78" s="4"/>
      <c r="BO78" s="174"/>
      <c r="BP78" s="73">
        <f>SUM(AI78,LabActivity!W105)</f>
        <v>0</v>
      </c>
      <c r="BQ78" s="73">
        <f>SUM(AJ78,LabActivity!X105)</f>
        <v>0</v>
      </c>
      <c r="BR78" s="73">
        <f>SUM(AK78,LabActivity!Y105)</f>
        <v>0</v>
      </c>
      <c r="BS78" s="73">
        <f>SUM(AL78,LabActivity!Z105)</f>
        <v>0</v>
      </c>
      <c r="BT78" s="73">
        <f>SUM(AM78,LabActivity!AA105)</f>
        <v>0</v>
      </c>
      <c r="BU78" s="73">
        <f>SUM(AN78,LabActivity!AB105)</f>
        <v>0</v>
      </c>
      <c r="BV78" s="73">
        <f t="shared" ref="BV78:CA78" si="372">SUM(AO78,BV$4)</f>
        <v>0</v>
      </c>
      <c r="BW78" s="73">
        <f t="shared" si="372"/>
        <v>0</v>
      </c>
      <c r="BX78" s="73">
        <f t="shared" si="372"/>
        <v>0</v>
      </c>
      <c r="BY78" s="73">
        <f t="shared" si="372"/>
        <v>0</v>
      </c>
      <c r="BZ78" s="73">
        <f t="shared" si="372"/>
        <v>0</v>
      </c>
      <c r="CA78" s="73">
        <f t="shared" si="372"/>
        <v>0</v>
      </c>
      <c r="CB78" s="194"/>
      <c r="CC78" s="73">
        <f t="shared" ref="CC78:CH78" si="373">IFERROR( BP78/BV78,0)</f>
        <v>0</v>
      </c>
      <c r="CD78" s="73">
        <f t="shared" si="373"/>
        <v>0</v>
      </c>
      <c r="CE78" s="73">
        <f t="shared" si="373"/>
        <v>0</v>
      </c>
      <c r="CF78" s="73">
        <f t="shared" si="373"/>
        <v>0</v>
      </c>
      <c r="CG78" s="73">
        <f t="shared" si="373"/>
        <v>0</v>
      </c>
      <c r="CH78" s="73">
        <f t="shared" si="373"/>
        <v>0</v>
      </c>
    </row>
    <row r="79" ht="14.25" customHeight="1" spans="1:86" x14ac:dyDescent="0.25">
      <c r="A79" s="68">
        <f>IF(ISBLANK(CT!A106),"",CT!A106)</f>
      </c>
      <c r="B79" s="73">
        <f>SectionA!V91</f>
      </c>
      <c r="C79" s="73">
        <f>SectionA!W91</f>
      </c>
      <c r="D79" s="73">
        <f>SectionA!X91</f>
      </c>
      <c r="E79" s="73">
        <f>SectionA!Y91</f>
      </c>
      <c r="F79" s="73">
        <f>SectionA!Z91</f>
      </c>
      <c r="G79" s="73">
        <f>SectionA!AA91</f>
      </c>
      <c r="H79" s="73">
        <f>SectionA!AJ91</f>
      </c>
      <c r="I79" s="73">
        <f>SectionA!AK91</f>
      </c>
      <c r="J79" s="73">
        <f>SectionA!AL91</f>
      </c>
      <c r="K79" s="73">
        <f>SectionA!AM91</f>
      </c>
      <c r="L79" s="73">
        <f>SectionA!AN91</f>
      </c>
      <c r="M79" s="73">
        <f>SectionA!AO91</f>
      </c>
      <c r="N79" s="174"/>
      <c r="O79" s="73">
        <f>SectionB!V91</f>
      </c>
      <c r="P79" s="73">
        <f>SectionB!W91</f>
      </c>
      <c r="Q79" s="73">
        <f>SectionB!X91</f>
      </c>
      <c r="R79" s="73">
        <f>SectionB!Y91</f>
      </c>
      <c r="S79" s="73">
        <f>SectionB!Z91</f>
      </c>
      <c r="T79" s="73">
        <f>SectionB!AA91</f>
      </c>
      <c r="U79" s="73">
        <f>SectionB!AJ91</f>
      </c>
      <c r="V79" s="73">
        <f>SectionB!AK91</f>
      </c>
      <c r="W79" s="73">
        <f>SectionB!AL91</f>
      </c>
      <c r="X79" s="73">
        <f>SectionB!AM91</f>
      </c>
      <c r="Y79" s="73">
        <f>SectionB!AN91</f>
      </c>
      <c r="Z79" s="73">
        <f>SectionB!AO91</f>
      </c>
      <c r="AA79" s="194"/>
      <c r="AB79" s="73">
        <f t="shared" ref="AB79:AG79" si="374">IF(AO79=0, 0,  AI79/AO79)</f>
        <v>0</v>
      </c>
      <c r="AC79" s="73">
        <f t="shared" si="374"/>
        <v>0</v>
      </c>
      <c r="AD79" s="73">
        <f t="shared" si="374"/>
        <v>0</v>
      </c>
      <c r="AE79" s="73">
        <f t="shared" si="374"/>
        <v>0</v>
      </c>
      <c r="AF79" s="73">
        <f t="shared" si="374"/>
        <v>0</v>
      </c>
      <c r="AG79" s="73">
        <f t="shared" si="374"/>
        <v>0</v>
      </c>
      <c r="AH79" s="174"/>
      <c r="AI79" s="73">
        <f t="shared" ref="AI79:AN79" si="375">SUM(B79,O79,AV79,BB79)</f>
        <v>0</v>
      </c>
      <c r="AJ79" s="73">
        <f t="shared" si="375"/>
        <v>0</v>
      </c>
      <c r="AK79" s="73">
        <f t="shared" si="375"/>
        <v>0</v>
      </c>
      <c r="AL79" s="73">
        <f t="shared" si="375"/>
        <v>0</v>
      </c>
      <c r="AM79" s="73">
        <f t="shared" si="375"/>
        <v>0</v>
      </c>
      <c r="AN79" s="73">
        <f t="shared" si="375"/>
        <v>0</v>
      </c>
      <c r="AO79" s="73">
        <f t="shared" ref="AO79:AT79" si="376">SUM(H79,U79,AV$4,BB$4)</f>
        <v>0</v>
      </c>
      <c r="AP79" s="73">
        <f t="shared" si="376"/>
        <v>0</v>
      </c>
      <c r="AQ79" s="73">
        <f t="shared" si="376"/>
        <v>0</v>
      </c>
      <c r="AR79" s="73">
        <f t="shared" si="376"/>
        <v>0</v>
      </c>
      <c r="AS79" s="73">
        <f t="shared" si="376"/>
        <v>0</v>
      </c>
      <c r="AT79" s="73">
        <f t="shared" si="376"/>
        <v>0</v>
      </c>
      <c r="AU79" s="174"/>
      <c r="AV79" s="73">
        <f>CT!T106</f>
      </c>
      <c r="AW79" s="73">
        <f>CT!U106</f>
      </c>
      <c r="AX79" s="73">
        <f>CT!V106</f>
      </c>
      <c r="AY79" s="73">
        <f>CT!W106</f>
      </c>
      <c r="AZ79" s="73">
        <f>CT!X106</f>
      </c>
      <c r="BA79" s="73">
        <f>CT!Y106</f>
      </c>
      <c r="BB79" s="73">
        <f>Attn_Assign!U106</f>
      </c>
      <c r="BC79" s="73">
        <f>Attn_Assign!V106</f>
      </c>
      <c r="BD79" s="73">
        <f>Attn_Assign!W106</f>
      </c>
      <c r="BE79" s="73">
        <f>Attn_Assign!X106</f>
      </c>
      <c r="BF79" s="73">
        <f>Attn_Assign!Y106</f>
      </c>
      <c r="BG79" s="73">
        <f>Attn_Assign!Z106</f>
      </c>
      <c r="BH79" s="4"/>
      <c r="BI79" s="73">
        <f>Attn_Assign!B106</f>
      </c>
      <c r="BJ79" s="73">
        <f t="shared" si="5"/>
        <v>0</v>
      </c>
      <c r="BK79" s="73" t="str">
        <f t="shared" si="6"/>
        <v>F</v>
      </c>
      <c r="BL79" s="4"/>
      <c r="BM79" s="4"/>
      <c r="BN79" s="4"/>
      <c r="BO79" s="174"/>
      <c r="BP79" s="73">
        <f>SUM(AI79,LabActivity!W106)</f>
        <v>0</v>
      </c>
      <c r="BQ79" s="73">
        <f>SUM(AJ79,LabActivity!X106)</f>
        <v>0</v>
      </c>
      <c r="BR79" s="73">
        <f>SUM(AK79,LabActivity!Y106)</f>
        <v>0</v>
      </c>
      <c r="BS79" s="73">
        <f>SUM(AL79,LabActivity!Z106)</f>
        <v>0</v>
      </c>
      <c r="BT79" s="73">
        <f>SUM(AM79,LabActivity!AA106)</f>
        <v>0</v>
      </c>
      <c r="BU79" s="73">
        <f>SUM(AN79,LabActivity!AB106)</f>
        <v>0</v>
      </c>
      <c r="BV79" s="73">
        <f t="shared" ref="BV79:CA79" si="377">SUM(AO79,BV$4)</f>
        <v>0</v>
      </c>
      <c r="BW79" s="73">
        <f t="shared" si="377"/>
        <v>0</v>
      </c>
      <c r="BX79" s="73">
        <f t="shared" si="377"/>
        <v>0</v>
      </c>
      <c r="BY79" s="73">
        <f t="shared" si="377"/>
        <v>0</v>
      </c>
      <c r="BZ79" s="73">
        <f t="shared" si="377"/>
        <v>0</v>
      </c>
      <c r="CA79" s="73">
        <f t="shared" si="377"/>
        <v>0</v>
      </c>
      <c r="CB79" s="194"/>
      <c r="CC79" s="73">
        <f t="shared" ref="CC79:CH79" si="378">IFERROR( BP79/BV79,0)</f>
        <v>0</v>
      </c>
      <c r="CD79" s="73">
        <f t="shared" si="378"/>
        <v>0</v>
      </c>
      <c r="CE79" s="73">
        <f t="shared" si="378"/>
        <v>0</v>
      </c>
      <c r="CF79" s="73">
        <f t="shared" si="378"/>
        <v>0</v>
      </c>
      <c r="CG79" s="73">
        <f t="shared" si="378"/>
        <v>0</v>
      </c>
      <c r="CH79" s="73">
        <f t="shared" si="378"/>
        <v>0</v>
      </c>
    </row>
    <row r="80" ht="14.25" customHeight="1" spans="1:86" x14ac:dyDescent="0.25">
      <c r="A80" s="68">
        <f>IF(ISBLANK(CT!A107),"",CT!A107)</f>
      </c>
      <c r="B80" s="73">
        <f>SectionA!V92</f>
      </c>
      <c r="C80" s="73">
        <f>SectionA!W92</f>
      </c>
      <c r="D80" s="73">
        <f>SectionA!X92</f>
      </c>
      <c r="E80" s="73">
        <f>SectionA!Y92</f>
      </c>
      <c r="F80" s="73">
        <f>SectionA!Z92</f>
      </c>
      <c r="G80" s="73">
        <f>SectionA!AA92</f>
      </c>
      <c r="H80" s="73">
        <f>SectionA!AJ92</f>
      </c>
      <c r="I80" s="73">
        <f>SectionA!AK92</f>
      </c>
      <c r="J80" s="73">
        <f>SectionA!AL92</f>
      </c>
      <c r="K80" s="73">
        <f>SectionA!AM92</f>
      </c>
      <c r="L80" s="73">
        <f>SectionA!AN92</f>
      </c>
      <c r="M80" s="73">
        <f>SectionA!AO92</f>
      </c>
      <c r="N80" s="174"/>
      <c r="O80" s="73">
        <f>SectionB!V92</f>
      </c>
      <c r="P80" s="73">
        <f>SectionB!W92</f>
      </c>
      <c r="Q80" s="73">
        <f>SectionB!X92</f>
      </c>
      <c r="R80" s="73">
        <f>SectionB!Y92</f>
      </c>
      <c r="S80" s="73">
        <f>SectionB!Z92</f>
      </c>
      <c r="T80" s="73">
        <f>SectionB!AA92</f>
      </c>
      <c r="U80" s="73">
        <f>SectionB!AJ92</f>
      </c>
      <c r="V80" s="73">
        <f>SectionB!AK92</f>
      </c>
      <c r="W80" s="73">
        <f>SectionB!AL92</f>
      </c>
      <c r="X80" s="73">
        <f>SectionB!AM92</f>
      </c>
      <c r="Y80" s="73">
        <f>SectionB!AN92</f>
      </c>
      <c r="Z80" s="73">
        <f>SectionB!AO92</f>
      </c>
      <c r="AA80" s="194"/>
      <c r="AB80" s="73">
        <f t="shared" ref="AB80:AG80" si="379">IF(AO80=0, 0,  AI80/AO80)</f>
        <v>0</v>
      </c>
      <c r="AC80" s="73">
        <f t="shared" si="379"/>
        <v>0</v>
      </c>
      <c r="AD80" s="73">
        <f t="shared" si="379"/>
        <v>0</v>
      </c>
      <c r="AE80" s="73">
        <f t="shared" si="379"/>
        <v>0</v>
      </c>
      <c r="AF80" s="73">
        <f t="shared" si="379"/>
        <v>0</v>
      </c>
      <c r="AG80" s="73">
        <f t="shared" si="379"/>
        <v>0</v>
      </c>
      <c r="AH80" s="174"/>
      <c r="AI80" s="73">
        <f t="shared" ref="AI80:AN80" si="380">SUM(B80,O80,AV80,BB80)</f>
        <v>0</v>
      </c>
      <c r="AJ80" s="73">
        <f t="shared" si="380"/>
        <v>0</v>
      </c>
      <c r="AK80" s="73">
        <f t="shared" si="380"/>
        <v>0</v>
      </c>
      <c r="AL80" s="73">
        <f t="shared" si="380"/>
        <v>0</v>
      </c>
      <c r="AM80" s="73">
        <f t="shared" si="380"/>
        <v>0</v>
      </c>
      <c r="AN80" s="73">
        <f t="shared" si="380"/>
        <v>0</v>
      </c>
      <c r="AO80" s="73">
        <f t="shared" ref="AO80:AT80" si="381">SUM(H80,U80,AV$4,BB$4)</f>
        <v>0</v>
      </c>
      <c r="AP80" s="73">
        <f t="shared" si="381"/>
        <v>0</v>
      </c>
      <c r="AQ80" s="73">
        <f t="shared" si="381"/>
        <v>0</v>
      </c>
      <c r="AR80" s="73">
        <f t="shared" si="381"/>
        <v>0</v>
      </c>
      <c r="AS80" s="73">
        <f t="shared" si="381"/>
        <v>0</v>
      </c>
      <c r="AT80" s="73">
        <f t="shared" si="381"/>
        <v>0</v>
      </c>
      <c r="AU80" s="174"/>
      <c r="AV80" s="73">
        <f>CT!T107</f>
      </c>
      <c r="AW80" s="73">
        <f>CT!U107</f>
      </c>
      <c r="AX80" s="73">
        <f>CT!V107</f>
      </c>
      <c r="AY80" s="73">
        <f>CT!W107</f>
      </c>
      <c r="AZ80" s="73">
        <f>CT!X107</f>
      </c>
      <c r="BA80" s="73">
        <f>CT!Y107</f>
      </c>
      <c r="BB80" s="73">
        <f>Attn_Assign!U107</f>
      </c>
      <c r="BC80" s="73">
        <f>Attn_Assign!V107</f>
      </c>
      <c r="BD80" s="73">
        <f>Attn_Assign!W107</f>
      </c>
      <c r="BE80" s="73">
        <f>Attn_Assign!X107</f>
      </c>
      <c r="BF80" s="73">
        <f>Attn_Assign!Y107</f>
      </c>
      <c r="BG80" s="73">
        <f>Attn_Assign!Z107</f>
      </c>
      <c r="BH80" s="4"/>
      <c r="BI80" s="73">
        <f>Attn_Assign!B107</f>
      </c>
      <c r="BJ80" s="73">
        <f t="shared" si="5"/>
        <v>0</v>
      </c>
      <c r="BK80" s="73" t="str">
        <f t="shared" si="6"/>
        <v>F</v>
      </c>
      <c r="BL80" s="4"/>
      <c r="BM80" s="4"/>
      <c r="BN80" s="4"/>
      <c r="BO80" s="174"/>
      <c r="BP80" s="73">
        <f>SUM(AI80,LabActivity!W107)</f>
        <v>0</v>
      </c>
      <c r="BQ80" s="73">
        <f>SUM(AJ80,LabActivity!X107)</f>
        <v>0</v>
      </c>
      <c r="BR80" s="73">
        <f>SUM(AK80,LabActivity!Y107)</f>
        <v>0</v>
      </c>
      <c r="BS80" s="73">
        <f>SUM(AL80,LabActivity!Z107)</f>
        <v>0</v>
      </c>
      <c r="BT80" s="73">
        <f>SUM(AM80,LabActivity!AA107)</f>
        <v>0</v>
      </c>
      <c r="BU80" s="73">
        <f>SUM(AN80,LabActivity!AB107)</f>
        <v>0</v>
      </c>
      <c r="BV80" s="73">
        <f t="shared" ref="BV80:CA80" si="382">SUM(AO80,BV$4)</f>
        <v>0</v>
      </c>
      <c r="BW80" s="73">
        <f t="shared" si="382"/>
        <v>0</v>
      </c>
      <c r="BX80" s="73">
        <f t="shared" si="382"/>
        <v>0</v>
      </c>
      <c r="BY80" s="73">
        <f t="shared" si="382"/>
        <v>0</v>
      </c>
      <c r="BZ80" s="73">
        <f t="shared" si="382"/>
        <v>0</v>
      </c>
      <c r="CA80" s="73">
        <f t="shared" si="382"/>
        <v>0</v>
      </c>
      <c r="CB80" s="194"/>
      <c r="CC80" s="73">
        <f t="shared" ref="CC80:CH80" si="383">IFERROR( BP80/BV80,0)</f>
        <v>0</v>
      </c>
      <c r="CD80" s="73">
        <f t="shared" si="383"/>
        <v>0</v>
      </c>
      <c r="CE80" s="73">
        <f t="shared" si="383"/>
        <v>0</v>
      </c>
      <c r="CF80" s="73">
        <f t="shared" si="383"/>
        <v>0</v>
      </c>
      <c r="CG80" s="73">
        <f t="shared" si="383"/>
        <v>0</v>
      </c>
      <c r="CH80" s="73">
        <f t="shared" si="383"/>
        <v>0</v>
      </c>
    </row>
    <row r="81" ht="14.25" customHeight="1" spans="1:86" x14ac:dyDescent="0.25">
      <c r="A81" s="68">
        <f>IF(ISBLANK(CT!A108),"",CT!A108)</f>
      </c>
      <c r="B81" s="73">
        <f>SectionA!V93</f>
      </c>
      <c r="C81" s="73">
        <f>SectionA!W93</f>
      </c>
      <c r="D81" s="73">
        <f>SectionA!X93</f>
      </c>
      <c r="E81" s="73">
        <f>SectionA!Y93</f>
      </c>
      <c r="F81" s="73">
        <f>SectionA!Z93</f>
      </c>
      <c r="G81" s="73">
        <f>SectionA!AA93</f>
      </c>
      <c r="H81" s="73">
        <f>SectionA!AJ93</f>
      </c>
      <c r="I81" s="73">
        <f>SectionA!AK93</f>
      </c>
      <c r="J81" s="73">
        <f>SectionA!AL93</f>
      </c>
      <c r="K81" s="73">
        <f>SectionA!AM93</f>
      </c>
      <c r="L81" s="73">
        <f>SectionA!AN93</f>
      </c>
      <c r="M81" s="73">
        <f>SectionA!AO93</f>
      </c>
      <c r="N81" s="174"/>
      <c r="O81" s="73">
        <f>SectionB!V93</f>
      </c>
      <c r="P81" s="73">
        <f>SectionB!W93</f>
      </c>
      <c r="Q81" s="73">
        <f>SectionB!X93</f>
      </c>
      <c r="R81" s="73">
        <f>SectionB!Y93</f>
      </c>
      <c r="S81" s="73">
        <f>SectionB!Z93</f>
      </c>
      <c r="T81" s="73">
        <f>SectionB!AA93</f>
      </c>
      <c r="U81" s="73">
        <f>SectionB!AJ93</f>
      </c>
      <c r="V81" s="73">
        <f>SectionB!AK93</f>
      </c>
      <c r="W81" s="73">
        <f>SectionB!AL93</f>
      </c>
      <c r="X81" s="73">
        <f>SectionB!AM93</f>
      </c>
      <c r="Y81" s="73">
        <f>SectionB!AN93</f>
      </c>
      <c r="Z81" s="73">
        <f>SectionB!AO93</f>
      </c>
      <c r="AA81" s="194"/>
      <c r="AB81" s="73">
        <f t="shared" ref="AB81:AG81" si="384">IF(AO81=0, 0,  AI81/AO81)</f>
        <v>0</v>
      </c>
      <c r="AC81" s="73">
        <f t="shared" si="384"/>
        <v>0</v>
      </c>
      <c r="AD81" s="73">
        <f t="shared" si="384"/>
        <v>0</v>
      </c>
      <c r="AE81" s="73">
        <f t="shared" si="384"/>
        <v>0</v>
      </c>
      <c r="AF81" s="73">
        <f t="shared" si="384"/>
        <v>0</v>
      </c>
      <c r="AG81" s="73">
        <f t="shared" si="384"/>
        <v>0</v>
      </c>
      <c r="AH81" s="174"/>
      <c r="AI81" s="73">
        <f t="shared" ref="AI81:AN81" si="385">SUM(B81,O81,AV81,BB81)</f>
        <v>0</v>
      </c>
      <c r="AJ81" s="73">
        <f t="shared" si="385"/>
        <v>0</v>
      </c>
      <c r="AK81" s="73">
        <f t="shared" si="385"/>
        <v>0</v>
      </c>
      <c r="AL81" s="73">
        <f t="shared" si="385"/>
        <v>0</v>
      </c>
      <c r="AM81" s="73">
        <f t="shared" si="385"/>
        <v>0</v>
      </c>
      <c r="AN81" s="73">
        <f t="shared" si="385"/>
        <v>0</v>
      </c>
      <c r="AO81" s="73">
        <f t="shared" ref="AO81:AT81" si="386">SUM(H81,U81,AV$4,BB$4)</f>
        <v>0</v>
      </c>
      <c r="AP81" s="73">
        <f t="shared" si="386"/>
        <v>0</v>
      </c>
      <c r="AQ81" s="73">
        <f t="shared" si="386"/>
        <v>0</v>
      </c>
      <c r="AR81" s="73">
        <f t="shared" si="386"/>
        <v>0</v>
      </c>
      <c r="AS81" s="73">
        <f t="shared" si="386"/>
        <v>0</v>
      </c>
      <c r="AT81" s="73">
        <f t="shared" si="386"/>
        <v>0</v>
      </c>
      <c r="AU81" s="174"/>
      <c r="AV81" s="73">
        <f>CT!T108</f>
      </c>
      <c r="AW81" s="73">
        <f>CT!U108</f>
      </c>
      <c r="AX81" s="73">
        <f>CT!V108</f>
      </c>
      <c r="AY81" s="73">
        <f>CT!W108</f>
      </c>
      <c r="AZ81" s="73">
        <f>CT!X108</f>
      </c>
      <c r="BA81" s="73">
        <f>CT!Y108</f>
      </c>
      <c r="BB81" s="73">
        <f>Attn_Assign!U108</f>
      </c>
      <c r="BC81" s="73">
        <f>Attn_Assign!V108</f>
      </c>
      <c r="BD81" s="73">
        <f>Attn_Assign!W108</f>
      </c>
      <c r="BE81" s="73">
        <f>Attn_Assign!X108</f>
      </c>
      <c r="BF81" s="73">
        <f>Attn_Assign!Y108</f>
      </c>
      <c r="BG81" s="73">
        <f>Attn_Assign!Z108</f>
      </c>
      <c r="BH81" s="4"/>
      <c r="BI81" s="73">
        <f>Attn_Assign!B108</f>
      </c>
      <c r="BJ81" s="73">
        <f t="shared" si="5"/>
        <v>0</v>
      </c>
      <c r="BK81" s="73" t="str">
        <f t="shared" si="6"/>
        <v>F</v>
      </c>
      <c r="BL81" s="4"/>
      <c r="BM81" s="4"/>
      <c r="BN81" s="4"/>
      <c r="BO81" s="174"/>
      <c r="BP81" s="73">
        <f>SUM(AI81,LabActivity!W108)</f>
        <v>0</v>
      </c>
      <c r="BQ81" s="73">
        <f>SUM(AJ81,LabActivity!X108)</f>
        <v>0</v>
      </c>
      <c r="BR81" s="73">
        <f>SUM(AK81,LabActivity!Y108)</f>
        <v>0</v>
      </c>
      <c r="BS81" s="73">
        <f>SUM(AL81,LabActivity!Z108)</f>
        <v>0</v>
      </c>
      <c r="BT81" s="73">
        <f>SUM(AM81,LabActivity!AA108)</f>
        <v>0</v>
      </c>
      <c r="BU81" s="73">
        <f>SUM(AN81,LabActivity!AB108)</f>
        <v>0</v>
      </c>
      <c r="BV81" s="73">
        <f t="shared" ref="BV81:CA81" si="387">SUM(AO81,BV$4)</f>
        <v>0</v>
      </c>
      <c r="BW81" s="73">
        <f t="shared" si="387"/>
        <v>0</v>
      </c>
      <c r="BX81" s="73">
        <f t="shared" si="387"/>
        <v>0</v>
      </c>
      <c r="BY81" s="73">
        <f t="shared" si="387"/>
        <v>0</v>
      </c>
      <c r="BZ81" s="73">
        <f t="shared" si="387"/>
        <v>0</v>
      </c>
      <c r="CA81" s="73">
        <f t="shared" si="387"/>
        <v>0</v>
      </c>
      <c r="CB81" s="194"/>
      <c r="CC81" s="73">
        <f t="shared" ref="CC81:CH81" si="388">IFERROR( BP81/BV81,0)</f>
        <v>0</v>
      </c>
      <c r="CD81" s="73">
        <f t="shared" si="388"/>
        <v>0</v>
      </c>
      <c r="CE81" s="73">
        <f t="shared" si="388"/>
        <v>0</v>
      </c>
      <c r="CF81" s="73">
        <f t="shared" si="388"/>
        <v>0</v>
      </c>
      <c r="CG81" s="73">
        <f t="shared" si="388"/>
        <v>0</v>
      </c>
      <c r="CH81" s="73">
        <f t="shared" si="388"/>
        <v>0</v>
      </c>
    </row>
    <row r="82" ht="14.25" customHeight="1" spans="1:86" x14ac:dyDescent="0.25">
      <c r="A82" s="68">
        <f>IF(ISBLANK(CT!A109),"",CT!A109)</f>
      </c>
      <c r="B82" s="73">
        <f>SectionA!V94</f>
      </c>
      <c r="C82" s="73">
        <f>SectionA!W94</f>
      </c>
      <c r="D82" s="73">
        <f>SectionA!X94</f>
      </c>
      <c r="E82" s="73">
        <f>SectionA!Y94</f>
      </c>
      <c r="F82" s="73">
        <f>SectionA!Z94</f>
      </c>
      <c r="G82" s="73">
        <f>SectionA!AA94</f>
      </c>
      <c r="H82" s="73">
        <f>SectionA!AJ94</f>
      </c>
      <c r="I82" s="73">
        <f>SectionA!AK94</f>
      </c>
      <c r="J82" s="73">
        <f>SectionA!AL94</f>
      </c>
      <c r="K82" s="73">
        <f>SectionA!AM94</f>
      </c>
      <c r="L82" s="73">
        <f>SectionA!AN94</f>
      </c>
      <c r="M82" s="73">
        <f>SectionA!AO94</f>
      </c>
      <c r="N82" s="174"/>
      <c r="O82" s="73">
        <f>SectionB!V94</f>
      </c>
      <c r="P82" s="73">
        <f>SectionB!W94</f>
      </c>
      <c r="Q82" s="73">
        <f>SectionB!X94</f>
      </c>
      <c r="R82" s="73">
        <f>SectionB!Y94</f>
      </c>
      <c r="S82" s="73">
        <f>SectionB!Z94</f>
      </c>
      <c r="T82" s="73">
        <f>SectionB!AA94</f>
      </c>
      <c r="U82" s="73">
        <f>SectionB!AJ94</f>
      </c>
      <c r="V82" s="73">
        <f>SectionB!AK94</f>
      </c>
      <c r="W82" s="73">
        <f>SectionB!AL94</f>
      </c>
      <c r="X82" s="73">
        <f>SectionB!AM94</f>
      </c>
      <c r="Y82" s="73">
        <f>SectionB!AN94</f>
      </c>
      <c r="Z82" s="73">
        <f>SectionB!AO94</f>
      </c>
      <c r="AA82" s="194"/>
      <c r="AB82" s="73">
        <f t="shared" ref="AB82:AG82" si="389">IF(AO82=0, 0,  AI82/AO82)</f>
        <v>0</v>
      </c>
      <c r="AC82" s="73">
        <f t="shared" si="389"/>
        <v>0</v>
      </c>
      <c r="AD82" s="73">
        <f t="shared" si="389"/>
        <v>0</v>
      </c>
      <c r="AE82" s="73">
        <f t="shared" si="389"/>
        <v>0</v>
      </c>
      <c r="AF82" s="73">
        <f t="shared" si="389"/>
        <v>0</v>
      </c>
      <c r="AG82" s="73">
        <f t="shared" si="389"/>
        <v>0</v>
      </c>
      <c r="AH82" s="174"/>
      <c r="AI82" s="73">
        <f t="shared" ref="AI82:AN82" si="390">SUM(B82,O82,AV82,BB82)</f>
        <v>0</v>
      </c>
      <c r="AJ82" s="73">
        <f t="shared" si="390"/>
        <v>0</v>
      </c>
      <c r="AK82" s="73">
        <f t="shared" si="390"/>
        <v>0</v>
      </c>
      <c r="AL82" s="73">
        <f t="shared" si="390"/>
        <v>0</v>
      </c>
      <c r="AM82" s="73">
        <f t="shared" si="390"/>
        <v>0</v>
      </c>
      <c r="AN82" s="73">
        <f t="shared" si="390"/>
        <v>0</v>
      </c>
      <c r="AO82" s="73">
        <f t="shared" ref="AO82:AT82" si="391">SUM(H82,U82,AV$4,BB$4)</f>
        <v>0</v>
      </c>
      <c r="AP82" s="73">
        <f t="shared" si="391"/>
        <v>0</v>
      </c>
      <c r="AQ82" s="73">
        <f t="shared" si="391"/>
        <v>0</v>
      </c>
      <c r="AR82" s="73">
        <f t="shared" si="391"/>
        <v>0</v>
      </c>
      <c r="AS82" s="73">
        <f t="shared" si="391"/>
        <v>0</v>
      </c>
      <c r="AT82" s="73">
        <f t="shared" si="391"/>
        <v>0</v>
      </c>
      <c r="AU82" s="174"/>
      <c r="AV82" s="73">
        <f>CT!T109</f>
      </c>
      <c r="AW82" s="73">
        <f>CT!U109</f>
      </c>
      <c r="AX82" s="73">
        <f>CT!V109</f>
      </c>
      <c r="AY82" s="73">
        <f>CT!W109</f>
      </c>
      <c r="AZ82" s="73">
        <f>CT!X109</f>
      </c>
      <c r="BA82" s="73">
        <f>CT!Y109</f>
      </c>
      <c r="BB82" s="73">
        <f>Attn_Assign!U109</f>
      </c>
      <c r="BC82" s="73">
        <f>Attn_Assign!V109</f>
      </c>
      <c r="BD82" s="73">
        <f>Attn_Assign!W109</f>
      </c>
      <c r="BE82" s="73">
        <f>Attn_Assign!X109</f>
      </c>
      <c r="BF82" s="73">
        <f>Attn_Assign!Y109</f>
      </c>
      <c r="BG82" s="73">
        <f>Attn_Assign!Z109</f>
      </c>
      <c r="BH82" s="4"/>
      <c r="BI82" s="73">
        <f>Attn_Assign!B109</f>
      </c>
      <c r="BJ82" s="73">
        <f t="shared" si="5"/>
        <v>0</v>
      </c>
      <c r="BK82" s="73" t="str">
        <f t="shared" si="6"/>
        <v>F</v>
      </c>
      <c r="BL82" s="4"/>
      <c r="BM82" s="4"/>
      <c r="BN82" s="4"/>
      <c r="BO82" s="174"/>
      <c r="BP82" s="73">
        <f>SUM(AI82,LabActivity!W109)</f>
        <v>0</v>
      </c>
      <c r="BQ82" s="73">
        <f>SUM(AJ82,LabActivity!X109)</f>
        <v>0</v>
      </c>
      <c r="BR82" s="73">
        <f>SUM(AK82,LabActivity!Y109)</f>
        <v>0</v>
      </c>
      <c r="BS82" s="73">
        <f>SUM(AL82,LabActivity!Z109)</f>
        <v>0</v>
      </c>
      <c r="BT82" s="73">
        <f>SUM(AM82,LabActivity!AA109)</f>
        <v>0</v>
      </c>
      <c r="BU82" s="73">
        <f>SUM(AN82,LabActivity!AB109)</f>
        <v>0</v>
      </c>
      <c r="BV82" s="73">
        <f t="shared" ref="BV82:CA82" si="392">SUM(AO82,BV$4)</f>
        <v>0</v>
      </c>
      <c r="BW82" s="73">
        <f t="shared" si="392"/>
        <v>0</v>
      </c>
      <c r="BX82" s="73">
        <f t="shared" si="392"/>
        <v>0</v>
      </c>
      <c r="BY82" s="73">
        <f t="shared" si="392"/>
        <v>0</v>
      </c>
      <c r="BZ82" s="73">
        <f t="shared" si="392"/>
        <v>0</v>
      </c>
      <c r="CA82" s="73">
        <f t="shared" si="392"/>
        <v>0</v>
      </c>
      <c r="CB82" s="194"/>
      <c r="CC82" s="73">
        <f t="shared" ref="CC82:CH82" si="393">IFERROR( BP82/BV82,0)</f>
        <v>0</v>
      </c>
      <c r="CD82" s="73">
        <f t="shared" si="393"/>
        <v>0</v>
      </c>
      <c r="CE82" s="73">
        <f t="shared" si="393"/>
        <v>0</v>
      </c>
      <c r="CF82" s="73">
        <f t="shared" si="393"/>
        <v>0</v>
      </c>
      <c r="CG82" s="73">
        <f t="shared" si="393"/>
        <v>0</v>
      </c>
      <c r="CH82" s="73">
        <f t="shared" si="393"/>
        <v>0</v>
      </c>
    </row>
    <row r="83" ht="14.25" customHeight="1" spans="1:86" x14ac:dyDescent="0.25">
      <c r="A83" s="68">
        <f>IF(ISBLANK(CT!A110),"",CT!A110)</f>
      </c>
      <c r="B83" s="73">
        <f>SectionA!V95</f>
      </c>
      <c r="C83" s="73">
        <f>SectionA!W95</f>
      </c>
      <c r="D83" s="73">
        <f>SectionA!X95</f>
      </c>
      <c r="E83" s="73">
        <f>SectionA!Y95</f>
      </c>
      <c r="F83" s="73">
        <f>SectionA!Z95</f>
      </c>
      <c r="G83" s="73">
        <f>SectionA!AA95</f>
      </c>
      <c r="H83" s="73">
        <f>SectionA!AJ95</f>
      </c>
      <c r="I83" s="73">
        <f>SectionA!AK95</f>
      </c>
      <c r="J83" s="73">
        <f>SectionA!AL95</f>
      </c>
      <c r="K83" s="73">
        <f>SectionA!AM95</f>
      </c>
      <c r="L83" s="73">
        <f>SectionA!AN95</f>
      </c>
      <c r="M83" s="73">
        <f>SectionA!AO95</f>
      </c>
      <c r="N83" s="174"/>
      <c r="O83" s="73">
        <f>SectionB!V95</f>
      </c>
      <c r="P83" s="73">
        <f>SectionB!W95</f>
      </c>
      <c r="Q83" s="73">
        <f>SectionB!X95</f>
      </c>
      <c r="R83" s="73">
        <f>SectionB!Y95</f>
      </c>
      <c r="S83" s="73">
        <f>SectionB!Z95</f>
      </c>
      <c r="T83" s="73">
        <f>SectionB!AA95</f>
      </c>
      <c r="U83" s="73">
        <f>SectionB!AJ95</f>
      </c>
      <c r="V83" s="73">
        <f>SectionB!AK95</f>
      </c>
      <c r="W83" s="73">
        <f>SectionB!AL95</f>
      </c>
      <c r="X83" s="73">
        <f>SectionB!AM95</f>
      </c>
      <c r="Y83" s="73">
        <f>SectionB!AN95</f>
      </c>
      <c r="Z83" s="73">
        <f>SectionB!AO95</f>
      </c>
      <c r="AA83" s="194"/>
      <c r="AB83" s="73">
        <f t="shared" ref="AB83:AG83" si="394">IF(AO83=0, 0,  AI83/AO83)</f>
        <v>0</v>
      </c>
      <c r="AC83" s="73">
        <f t="shared" si="394"/>
        <v>0</v>
      </c>
      <c r="AD83" s="73">
        <f t="shared" si="394"/>
        <v>0</v>
      </c>
      <c r="AE83" s="73">
        <f t="shared" si="394"/>
        <v>0</v>
      </c>
      <c r="AF83" s="73">
        <f t="shared" si="394"/>
        <v>0</v>
      </c>
      <c r="AG83" s="73">
        <f t="shared" si="394"/>
        <v>0</v>
      </c>
      <c r="AH83" s="174"/>
      <c r="AI83" s="73">
        <f t="shared" ref="AI83:AN83" si="395">SUM(B83,O83,AV83,BB83)</f>
        <v>0</v>
      </c>
      <c r="AJ83" s="73">
        <f t="shared" si="395"/>
        <v>0</v>
      </c>
      <c r="AK83" s="73">
        <f t="shared" si="395"/>
        <v>0</v>
      </c>
      <c r="AL83" s="73">
        <f t="shared" si="395"/>
        <v>0</v>
      </c>
      <c r="AM83" s="73">
        <f t="shared" si="395"/>
        <v>0</v>
      </c>
      <c r="AN83" s="73">
        <f t="shared" si="395"/>
        <v>0</v>
      </c>
      <c r="AO83" s="73">
        <f t="shared" ref="AO83:AT83" si="396">SUM(H83,U83,AV$4,BB$4)</f>
        <v>0</v>
      </c>
      <c r="AP83" s="73">
        <f t="shared" si="396"/>
        <v>0</v>
      </c>
      <c r="AQ83" s="73">
        <f t="shared" si="396"/>
        <v>0</v>
      </c>
      <c r="AR83" s="73">
        <f t="shared" si="396"/>
        <v>0</v>
      </c>
      <c r="AS83" s="73">
        <f t="shared" si="396"/>
        <v>0</v>
      </c>
      <c r="AT83" s="73">
        <f t="shared" si="396"/>
        <v>0</v>
      </c>
      <c r="AU83" s="174"/>
      <c r="AV83" s="73">
        <f>CT!T110</f>
      </c>
      <c r="AW83" s="73">
        <f>CT!U110</f>
      </c>
      <c r="AX83" s="73">
        <f>CT!V110</f>
      </c>
      <c r="AY83" s="73">
        <f>CT!W110</f>
      </c>
      <c r="AZ83" s="73">
        <f>CT!X110</f>
      </c>
      <c r="BA83" s="73">
        <f>CT!Y110</f>
      </c>
      <c r="BB83" s="73">
        <f>Attn_Assign!U110</f>
      </c>
      <c r="BC83" s="73">
        <f>Attn_Assign!V110</f>
      </c>
      <c r="BD83" s="73">
        <f>Attn_Assign!W110</f>
      </c>
      <c r="BE83" s="73">
        <f>Attn_Assign!X110</f>
      </c>
      <c r="BF83" s="73">
        <f>Attn_Assign!Y110</f>
      </c>
      <c r="BG83" s="73">
        <f>Attn_Assign!Z110</f>
      </c>
      <c r="BH83" s="4"/>
      <c r="BI83" s="73">
        <f>Attn_Assign!B110</f>
      </c>
      <c r="BJ83" s="73">
        <f t="shared" si="5"/>
        <v>0</v>
      </c>
      <c r="BK83" s="73" t="str">
        <f t="shared" si="6"/>
        <v>F</v>
      </c>
      <c r="BL83" s="4"/>
      <c r="BM83" s="4"/>
      <c r="BN83" s="4"/>
      <c r="BO83" s="174"/>
      <c r="BP83" s="73">
        <f>SUM(AI83,LabActivity!W110)</f>
        <v>0</v>
      </c>
      <c r="BQ83" s="73">
        <f>SUM(AJ83,LabActivity!X110)</f>
        <v>0</v>
      </c>
      <c r="BR83" s="73">
        <f>SUM(AK83,LabActivity!Y110)</f>
        <v>0</v>
      </c>
      <c r="BS83" s="73">
        <f>SUM(AL83,LabActivity!Z110)</f>
        <v>0</v>
      </c>
      <c r="BT83" s="73">
        <f>SUM(AM83,LabActivity!AA110)</f>
        <v>0</v>
      </c>
      <c r="BU83" s="73">
        <f>SUM(AN83,LabActivity!AB110)</f>
        <v>0</v>
      </c>
      <c r="BV83" s="73">
        <f t="shared" ref="BV83:CA83" si="397">SUM(AO83,BV$4)</f>
        <v>0</v>
      </c>
      <c r="BW83" s="73">
        <f t="shared" si="397"/>
        <v>0</v>
      </c>
      <c r="BX83" s="73">
        <f t="shared" si="397"/>
        <v>0</v>
      </c>
      <c r="BY83" s="73">
        <f t="shared" si="397"/>
        <v>0</v>
      </c>
      <c r="BZ83" s="73">
        <f t="shared" si="397"/>
        <v>0</v>
      </c>
      <c r="CA83" s="73">
        <f t="shared" si="397"/>
        <v>0</v>
      </c>
      <c r="CB83" s="194"/>
      <c r="CC83" s="73">
        <f t="shared" ref="CC83:CH83" si="398">IFERROR( BP83/BV83,0)</f>
        <v>0</v>
      </c>
      <c r="CD83" s="73">
        <f t="shared" si="398"/>
        <v>0</v>
      </c>
      <c r="CE83" s="73">
        <f t="shared" si="398"/>
        <v>0</v>
      </c>
      <c r="CF83" s="73">
        <f t="shared" si="398"/>
        <v>0</v>
      </c>
      <c r="CG83" s="73">
        <f t="shared" si="398"/>
        <v>0</v>
      </c>
      <c r="CH83" s="73">
        <f t="shared" si="398"/>
        <v>0</v>
      </c>
    </row>
    <row r="84" ht="14.25" customHeight="1" spans="1:86" x14ac:dyDescent="0.25">
      <c r="A84" s="68">
        <f>IF(ISBLANK(CT!A111),"",CT!A111)</f>
      </c>
      <c r="B84" s="73">
        <f>SectionA!V96</f>
      </c>
      <c r="C84" s="73">
        <f>SectionA!W96</f>
      </c>
      <c r="D84" s="73">
        <f>SectionA!X96</f>
      </c>
      <c r="E84" s="73">
        <f>SectionA!Y96</f>
      </c>
      <c r="F84" s="73">
        <f>SectionA!Z96</f>
      </c>
      <c r="G84" s="73">
        <f>SectionA!AA96</f>
      </c>
      <c r="H84" s="73">
        <f>SectionA!AJ96</f>
      </c>
      <c r="I84" s="73">
        <f>SectionA!AK96</f>
      </c>
      <c r="J84" s="73">
        <f>SectionA!AL96</f>
      </c>
      <c r="K84" s="73">
        <f>SectionA!AM96</f>
      </c>
      <c r="L84" s="73">
        <f>SectionA!AN96</f>
      </c>
      <c r="M84" s="73">
        <f>SectionA!AO96</f>
      </c>
      <c r="N84" s="174"/>
      <c r="O84" s="73">
        <f>SectionB!V96</f>
      </c>
      <c r="P84" s="73">
        <f>SectionB!W96</f>
      </c>
      <c r="Q84" s="73">
        <f>SectionB!X96</f>
      </c>
      <c r="R84" s="73">
        <f>SectionB!Y96</f>
      </c>
      <c r="S84" s="73">
        <f>SectionB!Z96</f>
      </c>
      <c r="T84" s="73">
        <f>SectionB!AA96</f>
      </c>
      <c r="U84" s="73">
        <f>SectionB!AJ96</f>
      </c>
      <c r="V84" s="73">
        <f>SectionB!AK96</f>
      </c>
      <c r="W84" s="73">
        <f>SectionB!AL96</f>
      </c>
      <c r="X84" s="73">
        <f>SectionB!AM96</f>
      </c>
      <c r="Y84" s="73">
        <f>SectionB!AN96</f>
      </c>
      <c r="Z84" s="73">
        <f>SectionB!AO96</f>
      </c>
      <c r="AA84" s="194"/>
      <c r="AB84" s="73">
        <f t="shared" ref="AB84:AG84" si="399">IF(AO84=0, 0,  AI84/AO84)</f>
        <v>0</v>
      </c>
      <c r="AC84" s="73">
        <f t="shared" si="399"/>
        <v>0</v>
      </c>
      <c r="AD84" s="73">
        <f t="shared" si="399"/>
        <v>0</v>
      </c>
      <c r="AE84" s="73">
        <f t="shared" si="399"/>
        <v>0</v>
      </c>
      <c r="AF84" s="73">
        <f t="shared" si="399"/>
        <v>0</v>
      </c>
      <c r="AG84" s="73">
        <f t="shared" si="399"/>
        <v>0</v>
      </c>
      <c r="AH84" s="174"/>
      <c r="AI84" s="73">
        <f t="shared" ref="AI84:AN84" si="400">SUM(B84,O84,AV84,BB84)</f>
        <v>0</v>
      </c>
      <c r="AJ84" s="73">
        <f t="shared" si="400"/>
        <v>0</v>
      </c>
      <c r="AK84" s="73">
        <f t="shared" si="400"/>
        <v>0</v>
      </c>
      <c r="AL84" s="73">
        <f t="shared" si="400"/>
        <v>0</v>
      </c>
      <c r="AM84" s="73">
        <f t="shared" si="400"/>
        <v>0</v>
      </c>
      <c r="AN84" s="73">
        <f t="shared" si="400"/>
        <v>0</v>
      </c>
      <c r="AO84" s="73">
        <f t="shared" ref="AO84:AT84" si="401">SUM(H84,U84,AV$4,BB$4)</f>
        <v>0</v>
      </c>
      <c r="AP84" s="73">
        <f t="shared" si="401"/>
        <v>0</v>
      </c>
      <c r="AQ84" s="73">
        <f t="shared" si="401"/>
        <v>0</v>
      </c>
      <c r="AR84" s="73">
        <f t="shared" si="401"/>
        <v>0</v>
      </c>
      <c r="AS84" s="73">
        <f t="shared" si="401"/>
        <v>0</v>
      </c>
      <c r="AT84" s="73">
        <f t="shared" si="401"/>
        <v>0</v>
      </c>
      <c r="AU84" s="174"/>
      <c r="AV84" s="73">
        <f>CT!T111</f>
      </c>
      <c r="AW84" s="73">
        <f>CT!U111</f>
      </c>
      <c r="AX84" s="73">
        <f>CT!V111</f>
      </c>
      <c r="AY84" s="73">
        <f>CT!W111</f>
      </c>
      <c r="AZ84" s="73">
        <f>CT!X111</f>
      </c>
      <c r="BA84" s="73">
        <f>CT!Y111</f>
      </c>
      <c r="BB84" s="73">
        <f>Attn_Assign!U111</f>
      </c>
      <c r="BC84" s="73">
        <f>Attn_Assign!V111</f>
      </c>
      <c r="BD84" s="73">
        <f>Attn_Assign!W111</f>
      </c>
      <c r="BE84" s="73">
        <f>Attn_Assign!X111</f>
      </c>
      <c r="BF84" s="73">
        <f>Attn_Assign!Y111</f>
      </c>
      <c r="BG84" s="73">
        <f>Attn_Assign!Z111</f>
      </c>
      <c r="BH84" s="4"/>
      <c r="BI84" s="73">
        <f>Attn_Assign!B111</f>
      </c>
      <c r="BJ84" s="73">
        <f t="shared" si="5"/>
        <v>0</v>
      </c>
      <c r="BK84" s="73" t="str">
        <f t="shared" si="6"/>
        <v>F</v>
      </c>
      <c r="BL84" s="4"/>
      <c r="BM84" s="4"/>
      <c r="BN84" s="4"/>
      <c r="BO84" s="174"/>
      <c r="BP84" s="73">
        <f>SUM(AI84,LabActivity!W111)</f>
        <v>0</v>
      </c>
      <c r="BQ84" s="73">
        <f>SUM(AJ84,LabActivity!X111)</f>
        <v>0</v>
      </c>
      <c r="BR84" s="73">
        <f>SUM(AK84,LabActivity!Y111)</f>
        <v>0</v>
      </c>
      <c r="BS84" s="73">
        <f>SUM(AL84,LabActivity!Z111)</f>
        <v>0</v>
      </c>
      <c r="BT84" s="73">
        <f>SUM(AM84,LabActivity!AA111)</f>
        <v>0</v>
      </c>
      <c r="BU84" s="73">
        <f>SUM(AN84,LabActivity!AB111)</f>
        <v>0</v>
      </c>
      <c r="BV84" s="73">
        <f t="shared" ref="BV84:CA84" si="402">SUM(AO84,BV$4)</f>
        <v>0</v>
      </c>
      <c r="BW84" s="73">
        <f t="shared" si="402"/>
        <v>0</v>
      </c>
      <c r="BX84" s="73">
        <f t="shared" si="402"/>
        <v>0</v>
      </c>
      <c r="BY84" s="73">
        <f t="shared" si="402"/>
        <v>0</v>
      </c>
      <c r="BZ84" s="73">
        <f t="shared" si="402"/>
        <v>0</v>
      </c>
      <c r="CA84" s="73">
        <f t="shared" si="402"/>
        <v>0</v>
      </c>
      <c r="CB84" s="194"/>
      <c r="CC84" s="73">
        <f t="shared" ref="CC84:CH84" si="403">IFERROR( BP84/BV84,0)</f>
        <v>0</v>
      </c>
      <c r="CD84" s="73">
        <f t="shared" si="403"/>
        <v>0</v>
      </c>
      <c r="CE84" s="73">
        <f t="shared" si="403"/>
        <v>0</v>
      </c>
      <c r="CF84" s="73">
        <f t="shared" si="403"/>
        <v>0</v>
      </c>
      <c r="CG84" s="73">
        <f t="shared" si="403"/>
        <v>0</v>
      </c>
      <c r="CH84" s="73">
        <f t="shared" si="403"/>
        <v>0</v>
      </c>
    </row>
    <row r="85" ht="14.25" customHeight="1" spans="1:86" x14ac:dyDescent="0.25">
      <c r="A85" s="68">
        <f>IF(ISBLANK(CT!A112),"",CT!A112)</f>
      </c>
      <c r="B85" s="73">
        <f>SectionA!V97</f>
      </c>
      <c r="C85" s="73">
        <f>SectionA!W97</f>
      </c>
      <c r="D85" s="73">
        <f>SectionA!X97</f>
      </c>
      <c r="E85" s="73">
        <f>SectionA!Y97</f>
      </c>
      <c r="F85" s="73">
        <f>SectionA!Z97</f>
      </c>
      <c r="G85" s="73">
        <f>SectionA!AA97</f>
      </c>
      <c r="H85" s="73">
        <f>SectionA!AJ97</f>
      </c>
      <c r="I85" s="73">
        <f>SectionA!AK97</f>
      </c>
      <c r="J85" s="73">
        <f>SectionA!AL97</f>
      </c>
      <c r="K85" s="73">
        <f>SectionA!AM97</f>
      </c>
      <c r="L85" s="73">
        <f>SectionA!AN97</f>
      </c>
      <c r="M85" s="73">
        <f>SectionA!AO97</f>
      </c>
      <c r="N85" s="174"/>
      <c r="O85" s="73">
        <f>SectionB!V97</f>
      </c>
      <c r="P85" s="73">
        <f>SectionB!W97</f>
      </c>
      <c r="Q85" s="73">
        <f>SectionB!X97</f>
      </c>
      <c r="R85" s="73">
        <f>SectionB!Y97</f>
      </c>
      <c r="S85" s="73">
        <f>SectionB!Z97</f>
      </c>
      <c r="T85" s="73">
        <f>SectionB!AA97</f>
      </c>
      <c r="U85" s="73">
        <f>SectionB!AJ97</f>
      </c>
      <c r="V85" s="73">
        <f>SectionB!AK97</f>
      </c>
      <c r="W85" s="73">
        <f>SectionB!AL97</f>
      </c>
      <c r="X85" s="73">
        <f>SectionB!AM97</f>
      </c>
      <c r="Y85" s="73">
        <f>SectionB!AN97</f>
      </c>
      <c r="Z85" s="73">
        <f>SectionB!AO97</f>
      </c>
      <c r="AA85" s="194"/>
      <c r="AB85" s="73">
        <f t="shared" ref="AB85:AG85" si="404">IF(AO85=0, 0,  AI85/AO85)</f>
        <v>0</v>
      </c>
      <c r="AC85" s="73">
        <f t="shared" si="404"/>
        <v>0</v>
      </c>
      <c r="AD85" s="73">
        <f t="shared" si="404"/>
        <v>0</v>
      </c>
      <c r="AE85" s="73">
        <f t="shared" si="404"/>
        <v>0</v>
      </c>
      <c r="AF85" s="73">
        <f t="shared" si="404"/>
        <v>0</v>
      </c>
      <c r="AG85" s="73">
        <f t="shared" si="404"/>
        <v>0</v>
      </c>
      <c r="AH85" s="174"/>
      <c r="AI85" s="73">
        <f t="shared" ref="AI85:AN85" si="405">SUM(B85,O85,AV85,BB85)</f>
        <v>0</v>
      </c>
      <c r="AJ85" s="73">
        <f t="shared" si="405"/>
        <v>0</v>
      </c>
      <c r="AK85" s="73">
        <f t="shared" si="405"/>
        <v>0</v>
      </c>
      <c r="AL85" s="73">
        <f t="shared" si="405"/>
        <v>0</v>
      </c>
      <c r="AM85" s="73">
        <f t="shared" si="405"/>
        <v>0</v>
      </c>
      <c r="AN85" s="73">
        <f t="shared" si="405"/>
        <v>0</v>
      </c>
      <c r="AO85" s="73">
        <f t="shared" ref="AO85:AT85" si="406">SUM(H85,U85,AV$4,BB$4)</f>
        <v>0</v>
      </c>
      <c r="AP85" s="73">
        <f t="shared" si="406"/>
        <v>0</v>
      </c>
      <c r="AQ85" s="73">
        <f t="shared" si="406"/>
        <v>0</v>
      </c>
      <c r="AR85" s="73">
        <f t="shared" si="406"/>
        <v>0</v>
      </c>
      <c r="AS85" s="73">
        <f t="shared" si="406"/>
        <v>0</v>
      </c>
      <c r="AT85" s="73">
        <f t="shared" si="406"/>
        <v>0</v>
      </c>
      <c r="AU85" s="174"/>
      <c r="AV85" s="73">
        <f>CT!T112</f>
      </c>
      <c r="AW85" s="73">
        <f>CT!U112</f>
      </c>
      <c r="AX85" s="73">
        <f>CT!V112</f>
      </c>
      <c r="AY85" s="73">
        <f>CT!W112</f>
      </c>
      <c r="AZ85" s="73">
        <f>CT!X112</f>
      </c>
      <c r="BA85" s="73">
        <f>CT!Y112</f>
      </c>
      <c r="BB85" s="73">
        <f>Attn_Assign!U112</f>
      </c>
      <c r="BC85" s="73">
        <f>Attn_Assign!V112</f>
      </c>
      <c r="BD85" s="73">
        <f>Attn_Assign!W112</f>
      </c>
      <c r="BE85" s="73">
        <f>Attn_Assign!X112</f>
      </c>
      <c r="BF85" s="73">
        <f>Attn_Assign!Y112</f>
      </c>
      <c r="BG85" s="73">
        <f>Attn_Assign!Z112</f>
      </c>
      <c r="BH85" s="4"/>
      <c r="BI85" s="73">
        <f>Attn_Assign!B112</f>
      </c>
      <c r="BJ85" s="73">
        <f t="shared" si="5"/>
        <v>0</v>
      </c>
      <c r="BK85" s="73" t="str">
        <f t="shared" si="6"/>
        <v>F</v>
      </c>
      <c r="BL85" s="4"/>
      <c r="BM85" s="4"/>
      <c r="BN85" s="4"/>
      <c r="BO85" s="174"/>
      <c r="BP85" s="73">
        <f>SUM(AI85,LabActivity!W112)</f>
        <v>0</v>
      </c>
      <c r="BQ85" s="73">
        <f>SUM(AJ85,LabActivity!X112)</f>
        <v>0</v>
      </c>
      <c r="BR85" s="73">
        <f>SUM(AK85,LabActivity!Y112)</f>
        <v>0</v>
      </c>
      <c r="BS85" s="73">
        <f>SUM(AL85,LabActivity!Z112)</f>
        <v>0</v>
      </c>
      <c r="BT85" s="73">
        <f>SUM(AM85,LabActivity!AA112)</f>
        <v>0</v>
      </c>
      <c r="BU85" s="73">
        <f>SUM(AN85,LabActivity!AB112)</f>
        <v>0</v>
      </c>
      <c r="BV85" s="73">
        <f t="shared" ref="BV85:CA85" si="407">SUM(AO85,BV$4)</f>
        <v>0</v>
      </c>
      <c r="BW85" s="73">
        <f t="shared" si="407"/>
        <v>0</v>
      </c>
      <c r="BX85" s="73">
        <f t="shared" si="407"/>
        <v>0</v>
      </c>
      <c r="BY85" s="73">
        <f t="shared" si="407"/>
        <v>0</v>
      </c>
      <c r="BZ85" s="73">
        <f t="shared" si="407"/>
        <v>0</v>
      </c>
      <c r="CA85" s="73">
        <f t="shared" si="407"/>
        <v>0</v>
      </c>
      <c r="CB85" s="194"/>
      <c r="CC85" s="73">
        <f t="shared" ref="CC85:CH85" si="408">IFERROR( BP85/BV85,0)</f>
        <v>0</v>
      </c>
      <c r="CD85" s="73">
        <f t="shared" si="408"/>
        <v>0</v>
      </c>
      <c r="CE85" s="73">
        <f t="shared" si="408"/>
        <v>0</v>
      </c>
      <c r="CF85" s="73">
        <f t="shared" si="408"/>
        <v>0</v>
      </c>
      <c r="CG85" s="73">
        <f t="shared" si="408"/>
        <v>0</v>
      </c>
      <c r="CH85" s="73">
        <f t="shared" si="408"/>
        <v>0</v>
      </c>
    </row>
    <row r="86" ht="14.25" customHeight="1" spans="1:86" x14ac:dyDescent="0.25">
      <c r="A86" s="68">
        <f>IF(ISBLANK(CT!A113),"",CT!A113)</f>
      </c>
      <c r="B86" s="73">
        <f>SectionA!V98</f>
      </c>
      <c r="C86" s="73">
        <f>SectionA!W98</f>
      </c>
      <c r="D86" s="73">
        <f>SectionA!X98</f>
      </c>
      <c r="E86" s="73">
        <f>SectionA!Y98</f>
      </c>
      <c r="F86" s="73">
        <f>SectionA!Z98</f>
      </c>
      <c r="G86" s="73">
        <f>SectionA!AA98</f>
      </c>
      <c r="H86" s="73">
        <f>SectionA!AJ98</f>
      </c>
      <c r="I86" s="73">
        <f>SectionA!AK98</f>
      </c>
      <c r="J86" s="73">
        <f>SectionA!AL98</f>
      </c>
      <c r="K86" s="73">
        <f>SectionA!AM98</f>
      </c>
      <c r="L86" s="73">
        <f>SectionA!AN98</f>
      </c>
      <c r="M86" s="73">
        <f>SectionA!AO98</f>
      </c>
      <c r="N86" s="174"/>
      <c r="O86" s="73">
        <f>SectionB!V98</f>
      </c>
      <c r="P86" s="73">
        <f>SectionB!W98</f>
      </c>
      <c r="Q86" s="73">
        <f>SectionB!X98</f>
      </c>
      <c r="R86" s="73">
        <f>SectionB!Y98</f>
      </c>
      <c r="S86" s="73">
        <f>SectionB!Z98</f>
      </c>
      <c r="T86" s="73">
        <f>SectionB!AA98</f>
      </c>
      <c r="U86" s="73">
        <f>SectionB!AJ98</f>
      </c>
      <c r="V86" s="73">
        <f>SectionB!AK98</f>
      </c>
      <c r="W86" s="73">
        <f>SectionB!AL98</f>
      </c>
      <c r="X86" s="73">
        <f>SectionB!AM98</f>
      </c>
      <c r="Y86" s="73">
        <f>SectionB!AN98</f>
      </c>
      <c r="Z86" s="73">
        <f>SectionB!AO98</f>
      </c>
      <c r="AA86" s="194"/>
      <c r="AB86" s="73">
        <f t="shared" ref="AB86:AG86" si="409">IF(AO86=0, 0,  AI86/AO86)</f>
        <v>0</v>
      </c>
      <c r="AC86" s="73">
        <f t="shared" si="409"/>
        <v>0</v>
      </c>
      <c r="AD86" s="73">
        <f t="shared" si="409"/>
        <v>0</v>
      </c>
      <c r="AE86" s="73">
        <f t="shared" si="409"/>
        <v>0</v>
      </c>
      <c r="AF86" s="73">
        <f t="shared" si="409"/>
        <v>0</v>
      </c>
      <c r="AG86" s="73">
        <f t="shared" si="409"/>
        <v>0</v>
      </c>
      <c r="AH86" s="174"/>
      <c r="AI86" s="73">
        <f t="shared" ref="AI86:AN86" si="410">SUM(B86,O86,AV86,BB86)</f>
        <v>0</v>
      </c>
      <c r="AJ86" s="73">
        <f t="shared" si="410"/>
        <v>0</v>
      </c>
      <c r="AK86" s="73">
        <f t="shared" si="410"/>
        <v>0</v>
      </c>
      <c r="AL86" s="73">
        <f t="shared" si="410"/>
        <v>0</v>
      </c>
      <c r="AM86" s="73">
        <f t="shared" si="410"/>
        <v>0</v>
      </c>
      <c r="AN86" s="73">
        <f t="shared" si="410"/>
        <v>0</v>
      </c>
      <c r="AO86" s="73">
        <f t="shared" ref="AO86:AT86" si="411">SUM(H86,U86,AV$4,BB$4)</f>
        <v>0</v>
      </c>
      <c r="AP86" s="73">
        <f t="shared" si="411"/>
        <v>0</v>
      </c>
      <c r="AQ86" s="73">
        <f t="shared" si="411"/>
        <v>0</v>
      </c>
      <c r="AR86" s="73">
        <f t="shared" si="411"/>
        <v>0</v>
      </c>
      <c r="AS86" s="73">
        <f t="shared" si="411"/>
        <v>0</v>
      </c>
      <c r="AT86" s="73">
        <f t="shared" si="411"/>
        <v>0</v>
      </c>
      <c r="AU86" s="174"/>
      <c r="AV86" s="73">
        <f>CT!T113</f>
      </c>
      <c r="AW86" s="73">
        <f>CT!U113</f>
      </c>
      <c r="AX86" s="73">
        <f>CT!V113</f>
      </c>
      <c r="AY86" s="73">
        <f>CT!W113</f>
      </c>
      <c r="AZ86" s="73">
        <f>CT!X113</f>
      </c>
      <c r="BA86" s="73">
        <f>CT!Y113</f>
      </c>
      <c r="BB86" s="73">
        <f>Attn_Assign!U113</f>
      </c>
      <c r="BC86" s="73">
        <f>Attn_Assign!V113</f>
      </c>
      <c r="BD86" s="73">
        <f>Attn_Assign!W113</f>
      </c>
      <c r="BE86" s="73">
        <f>Attn_Assign!X113</f>
      </c>
      <c r="BF86" s="73">
        <f>Attn_Assign!Y113</f>
      </c>
      <c r="BG86" s="73">
        <f>Attn_Assign!Z113</f>
      </c>
      <c r="BH86" s="4"/>
      <c r="BI86" s="73">
        <f>Attn_Assign!B113</f>
      </c>
      <c r="BJ86" s="73">
        <f t="shared" si="5"/>
        <v>0</v>
      </c>
      <c r="BK86" s="73" t="str">
        <f t="shared" si="6"/>
        <v>F</v>
      </c>
      <c r="BL86" s="4"/>
      <c r="BM86" s="4"/>
      <c r="BN86" s="4"/>
      <c r="BO86" s="174"/>
      <c r="BP86" s="73">
        <f>SUM(AI86,LabActivity!W113)</f>
        <v>0</v>
      </c>
      <c r="BQ86" s="73">
        <f>SUM(AJ86,LabActivity!X113)</f>
        <v>0</v>
      </c>
      <c r="BR86" s="73">
        <f>SUM(AK86,LabActivity!Y113)</f>
        <v>0</v>
      </c>
      <c r="BS86" s="73">
        <f>SUM(AL86,LabActivity!Z113)</f>
        <v>0</v>
      </c>
      <c r="BT86" s="73">
        <f>SUM(AM86,LabActivity!AA113)</f>
        <v>0</v>
      </c>
      <c r="BU86" s="73">
        <f>SUM(AN86,LabActivity!AB113)</f>
        <v>0</v>
      </c>
      <c r="BV86" s="73">
        <f t="shared" ref="BV86:CA86" si="412">SUM(AO86,BV$4)</f>
        <v>0</v>
      </c>
      <c r="BW86" s="73">
        <f t="shared" si="412"/>
        <v>0</v>
      </c>
      <c r="BX86" s="73">
        <f t="shared" si="412"/>
        <v>0</v>
      </c>
      <c r="BY86" s="73">
        <f t="shared" si="412"/>
        <v>0</v>
      </c>
      <c r="BZ86" s="73">
        <f t="shared" si="412"/>
        <v>0</v>
      </c>
      <c r="CA86" s="73">
        <f t="shared" si="412"/>
        <v>0</v>
      </c>
      <c r="CB86" s="194"/>
      <c r="CC86" s="73">
        <f t="shared" ref="CC86:CH86" si="413">IFERROR( BP86/BV86,0)</f>
        <v>0</v>
      </c>
      <c r="CD86" s="73">
        <f t="shared" si="413"/>
        <v>0</v>
      </c>
      <c r="CE86" s="73">
        <f t="shared" si="413"/>
        <v>0</v>
      </c>
      <c r="CF86" s="73">
        <f t="shared" si="413"/>
        <v>0</v>
      </c>
      <c r="CG86" s="73">
        <f t="shared" si="413"/>
        <v>0</v>
      </c>
      <c r="CH86" s="73">
        <f t="shared" si="413"/>
        <v>0</v>
      </c>
    </row>
    <row r="87" ht="14.25" customHeight="1" spans="1:86" x14ac:dyDescent="0.25">
      <c r="A87" s="68">
        <f>IF(ISBLANK(CT!A114),"",CT!A114)</f>
      </c>
      <c r="B87" s="73">
        <f>SectionA!V99</f>
      </c>
      <c r="C87" s="73">
        <f>SectionA!W99</f>
      </c>
      <c r="D87" s="73">
        <f>SectionA!X99</f>
      </c>
      <c r="E87" s="73">
        <f>SectionA!Y99</f>
      </c>
      <c r="F87" s="73">
        <f>SectionA!Z99</f>
      </c>
      <c r="G87" s="73">
        <f>SectionA!AA99</f>
      </c>
      <c r="H87" s="73">
        <f>SectionA!AJ99</f>
      </c>
      <c r="I87" s="73">
        <f>SectionA!AK99</f>
      </c>
      <c r="J87" s="73">
        <f>SectionA!AL99</f>
      </c>
      <c r="K87" s="73">
        <f>SectionA!AM99</f>
      </c>
      <c r="L87" s="73">
        <f>SectionA!AN99</f>
      </c>
      <c r="M87" s="73">
        <f>SectionA!AO99</f>
      </c>
      <c r="N87" s="174"/>
      <c r="O87" s="73">
        <f>SectionB!V99</f>
      </c>
      <c r="P87" s="73">
        <f>SectionB!W99</f>
      </c>
      <c r="Q87" s="73">
        <f>SectionB!X99</f>
      </c>
      <c r="R87" s="73">
        <f>SectionB!Y99</f>
      </c>
      <c r="S87" s="73">
        <f>SectionB!Z99</f>
      </c>
      <c r="T87" s="73">
        <f>SectionB!AA99</f>
      </c>
      <c r="U87" s="73">
        <f>SectionB!AJ99</f>
      </c>
      <c r="V87" s="73">
        <f>SectionB!AK99</f>
      </c>
      <c r="W87" s="73">
        <f>SectionB!AL99</f>
      </c>
      <c r="X87" s="73">
        <f>SectionB!AM99</f>
      </c>
      <c r="Y87" s="73">
        <f>SectionB!AN99</f>
      </c>
      <c r="Z87" s="73">
        <f>SectionB!AO99</f>
      </c>
      <c r="AA87" s="194"/>
      <c r="AB87" s="73">
        <f t="shared" ref="AB87:AG87" si="414">IF(AO87=0, 0,  AI87/AO87)</f>
        <v>0</v>
      </c>
      <c r="AC87" s="73">
        <f t="shared" si="414"/>
        <v>0</v>
      </c>
      <c r="AD87" s="73">
        <f t="shared" si="414"/>
        <v>0</v>
      </c>
      <c r="AE87" s="73">
        <f t="shared" si="414"/>
        <v>0</v>
      </c>
      <c r="AF87" s="73">
        <f t="shared" si="414"/>
        <v>0</v>
      </c>
      <c r="AG87" s="73">
        <f t="shared" si="414"/>
        <v>0</v>
      </c>
      <c r="AH87" s="174"/>
      <c r="AI87" s="73">
        <f t="shared" ref="AI87:AN87" si="415">SUM(B87,O87,AV87,BB87)</f>
        <v>0</v>
      </c>
      <c r="AJ87" s="73">
        <f t="shared" si="415"/>
        <v>0</v>
      </c>
      <c r="AK87" s="73">
        <f t="shared" si="415"/>
        <v>0</v>
      </c>
      <c r="AL87" s="73">
        <f t="shared" si="415"/>
        <v>0</v>
      </c>
      <c r="AM87" s="73">
        <f t="shared" si="415"/>
        <v>0</v>
      </c>
      <c r="AN87" s="73">
        <f t="shared" si="415"/>
        <v>0</v>
      </c>
      <c r="AO87" s="73">
        <f t="shared" ref="AO87:AT87" si="416">SUM(H87,U87,AV$4,BB$4)</f>
        <v>0</v>
      </c>
      <c r="AP87" s="73">
        <f t="shared" si="416"/>
        <v>0</v>
      </c>
      <c r="AQ87" s="73">
        <f t="shared" si="416"/>
        <v>0</v>
      </c>
      <c r="AR87" s="73">
        <f t="shared" si="416"/>
        <v>0</v>
      </c>
      <c r="AS87" s="73">
        <f t="shared" si="416"/>
        <v>0</v>
      </c>
      <c r="AT87" s="73">
        <f t="shared" si="416"/>
        <v>0</v>
      </c>
      <c r="AU87" s="174"/>
      <c r="AV87" s="73">
        <f>CT!T114</f>
      </c>
      <c r="AW87" s="73">
        <f>CT!U114</f>
      </c>
      <c r="AX87" s="73">
        <f>CT!V114</f>
      </c>
      <c r="AY87" s="73">
        <f>CT!W114</f>
      </c>
      <c r="AZ87" s="73">
        <f>CT!X114</f>
      </c>
      <c r="BA87" s="73">
        <f>CT!Y114</f>
      </c>
      <c r="BB87" s="73">
        <f>Attn_Assign!U114</f>
      </c>
      <c r="BC87" s="73">
        <f>Attn_Assign!V114</f>
      </c>
      <c r="BD87" s="73">
        <f>Attn_Assign!W114</f>
      </c>
      <c r="BE87" s="73">
        <f>Attn_Assign!X114</f>
      </c>
      <c r="BF87" s="73">
        <f>Attn_Assign!Y114</f>
      </c>
      <c r="BG87" s="73">
        <f>Attn_Assign!Z114</f>
      </c>
      <c r="BH87" s="4"/>
      <c r="BI87" s="73">
        <f>Attn_Assign!B114</f>
      </c>
      <c r="BJ87" s="73">
        <f t="shared" si="5"/>
        <v>0</v>
      </c>
      <c r="BK87" s="73" t="str">
        <f t="shared" si="6"/>
        <v>F</v>
      </c>
      <c r="BL87" s="4"/>
      <c r="BM87" s="4"/>
      <c r="BN87" s="4"/>
      <c r="BO87" s="174"/>
      <c r="BP87" s="73">
        <f>SUM(AI87,LabActivity!W114)</f>
        <v>0</v>
      </c>
      <c r="BQ87" s="73">
        <f>SUM(AJ87,LabActivity!X114)</f>
        <v>0</v>
      </c>
      <c r="BR87" s="73">
        <f>SUM(AK87,LabActivity!Y114)</f>
        <v>0</v>
      </c>
      <c r="BS87" s="73">
        <f>SUM(AL87,LabActivity!Z114)</f>
        <v>0</v>
      </c>
      <c r="BT87" s="73">
        <f>SUM(AM87,LabActivity!AA114)</f>
        <v>0</v>
      </c>
      <c r="BU87" s="73">
        <f>SUM(AN87,LabActivity!AB114)</f>
        <v>0</v>
      </c>
      <c r="BV87" s="73">
        <f t="shared" ref="BV87:CA87" si="417">SUM(AO87,BV$4)</f>
        <v>0</v>
      </c>
      <c r="BW87" s="73">
        <f t="shared" si="417"/>
        <v>0</v>
      </c>
      <c r="BX87" s="73">
        <f t="shared" si="417"/>
        <v>0</v>
      </c>
      <c r="BY87" s="73">
        <f t="shared" si="417"/>
        <v>0</v>
      </c>
      <c r="BZ87" s="73">
        <f t="shared" si="417"/>
        <v>0</v>
      </c>
      <c r="CA87" s="73">
        <f t="shared" si="417"/>
        <v>0</v>
      </c>
      <c r="CB87" s="194"/>
      <c r="CC87" s="73">
        <f t="shared" ref="CC87:CH87" si="418">IFERROR( BP87/BV87,0)</f>
        <v>0</v>
      </c>
      <c r="CD87" s="73">
        <f t="shared" si="418"/>
        <v>0</v>
      </c>
      <c r="CE87" s="73">
        <f t="shared" si="418"/>
        <v>0</v>
      </c>
      <c r="CF87" s="73">
        <f t="shared" si="418"/>
        <v>0</v>
      </c>
      <c r="CG87" s="73">
        <f t="shared" si="418"/>
        <v>0</v>
      </c>
      <c r="CH87" s="73">
        <f t="shared" si="418"/>
        <v>0</v>
      </c>
    </row>
    <row r="88" ht="14.25" customHeight="1" spans="1:86" x14ac:dyDescent="0.25">
      <c r="A88" s="68">
        <f>IF(ISBLANK(CT!A115),"",CT!A115)</f>
      </c>
      <c r="B88" s="73">
        <f>SectionA!V100</f>
      </c>
      <c r="C88" s="73">
        <f>SectionA!W100</f>
      </c>
      <c r="D88" s="73">
        <f>SectionA!X100</f>
      </c>
      <c r="E88" s="73">
        <f>SectionA!Y100</f>
      </c>
      <c r="F88" s="73">
        <f>SectionA!Z100</f>
      </c>
      <c r="G88" s="73">
        <f>SectionA!AA100</f>
      </c>
      <c r="H88" s="73">
        <f>SectionA!AJ100</f>
      </c>
      <c r="I88" s="73">
        <f>SectionA!AK100</f>
      </c>
      <c r="J88" s="73">
        <f>SectionA!AL100</f>
      </c>
      <c r="K88" s="73">
        <f>SectionA!AM100</f>
      </c>
      <c r="L88" s="73">
        <f>SectionA!AN100</f>
      </c>
      <c r="M88" s="73">
        <f>SectionA!AO100</f>
      </c>
      <c r="N88" s="174"/>
      <c r="O88" s="73">
        <f>SectionB!V100</f>
      </c>
      <c r="P88" s="73">
        <f>SectionB!W100</f>
      </c>
      <c r="Q88" s="73">
        <f>SectionB!X100</f>
      </c>
      <c r="R88" s="73">
        <f>SectionB!Y100</f>
      </c>
      <c r="S88" s="73">
        <f>SectionB!Z100</f>
      </c>
      <c r="T88" s="73">
        <f>SectionB!AA100</f>
      </c>
      <c r="U88" s="73">
        <f>SectionB!AJ100</f>
      </c>
      <c r="V88" s="73">
        <f>SectionB!AK100</f>
      </c>
      <c r="W88" s="73">
        <f>SectionB!AL100</f>
      </c>
      <c r="X88" s="73">
        <f>SectionB!AM100</f>
      </c>
      <c r="Y88" s="73">
        <f>SectionB!AN100</f>
      </c>
      <c r="Z88" s="73">
        <f>SectionB!AO100</f>
      </c>
      <c r="AA88" s="194"/>
      <c r="AB88" s="73">
        <f t="shared" ref="AB88:AG88" si="419">IF(AO88=0, 0,  AI88/AO88)</f>
        <v>0</v>
      </c>
      <c r="AC88" s="73">
        <f t="shared" si="419"/>
        <v>0</v>
      </c>
      <c r="AD88" s="73">
        <f t="shared" si="419"/>
        <v>0</v>
      </c>
      <c r="AE88" s="73">
        <f t="shared" si="419"/>
        <v>0</v>
      </c>
      <c r="AF88" s="73">
        <f t="shared" si="419"/>
        <v>0</v>
      </c>
      <c r="AG88" s="73">
        <f t="shared" si="419"/>
        <v>0</v>
      </c>
      <c r="AH88" s="174"/>
      <c r="AI88" s="73">
        <f t="shared" ref="AI88:AN88" si="420">SUM(B88,O88,AV88,BB88)</f>
        <v>0</v>
      </c>
      <c r="AJ88" s="73">
        <f t="shared" si="420"/>
        <v>0</v>
      </c>
      <c r="AK88" s="73">
        <f t="shared" si="420"/>
        <v>0</v>
      </c>
      <c r="AL88" s="73">
        <f t="shared" si="420"/>
        <v>0</v>
      </c>
      <c r="AM88" s="73">
        <f t="shared" si="420"/>
        <v>0</v>
      </c>
      <c r="AN88" s="73">
        <f t="shared" si="420"/>
        <v>0</v>
      </c>
      <c r="AO88" s="73">
        <f t="shared" ref="AO88:AT88" si="421">SUM(H88,U88,AV$4,BB$4)</f>
        <v>0</v>
      </c>
      <c r="AP88" s="73">
        <f t="shared" si="421"/>
        <v>0</v>
      </c>
      <c r="AQ88" s="73">
        <f t="shared" si="421"/>
        <v>0</v>
      </c>
      <c r="AR88" s="73">
        <f t="shared" si="421"/>
        <v>0</v>
      </c>
      <c r="AS88" s="73">
        <f t="shared" si="421"/>
        <v>0</v>
      </c>
      <c r="AT88" s="73">
        <f t="shared" si="421"/>
        <v>0</v>
      </c>
      <c r="AU88" s="174"/>
      <c r="AV88" s="73">
        <f>CT!T115</f>
      </c>
      <c r="AW88" s="73">
        <f>CT!U115</f>
      </c>
      <c r="AX88" s="73">
        <f>CT!V115</f>
      </c>
      <c r="AY88" s="73">
        <f>CT!W115</f>
      </c>
      <c r="AZ88" s="73">
        <f>CT!X115</f>
      </c>
      <c r="BA88" s="73">
        <f>CT!Y115</f>
      </c>
      <c r="BB88" s="73">
        <f>Attn_Assign!U115</f>
      </c>
      <c r="BC88" s="73">
        <f>Attn_Assign!V115</f>
      </c>
      <c r="BD88" s="73">
        <f>Attn_Assign!W115</f>
      </c>
      <c r="BE88" s="73">
        <f>Attn_Assign!X115</f>
      </c>
      <c r="BF88" s="73">
        <f>Attn_Assign!Y115</f>
      </c>
      <c r="BG88" s="73">
        <f>Attn_Assign!Z115</f>
      </c>
      <c r="BH88" s="4"/>
      <c r="BI88" s="73">
        <f>Attn_Assign!B115</f>
      </c>
      <c r="BJ88" s="73">
        <f t="shared" si="5"/>
        <v>0</v>
      </c>
      <c r="BK88" s="73" t="str">
        <f t="shared" si="6"/>
        <v>F</v>
      </c>
      <c r="BL88" s="4"/>
      <c r="BM88" s="4"/>
      <c r="BN88" s="4"/>
      <c r="BO88" s="174"/>
      <c r="BP88" s="73">
        <f>SUM(AI88,LabActivity!W115)</f>
        <v>0</v>
      </c>
      <c r="BQ88" s="73">
        <f>SUM(AJ88,LabActivity!X115)</f>
        <v>0</v>
      </c>
      <c r="BR88" s="73">
        <f>SUM(AK88,LabActivity!Y115)</f>
        <v>0</v>
      </c>
      <c r="BS88" s="73">
        <f>SUM(AL88,LabActivity!Z115)</f>
        <v>0</v>
      </c>
      <c r="BT88" s="73">
        <f>SUM(AM88,LabActivity!AA115)</f>
        <v>0</v>
      </c>
      <c r="BU88" s="73">
        <f>SUM(AN88,LabActivity!AB115)</f>
        <v>0</v>
      </c>
      <c r="BV88" s="73">
        <f t="shared" ref="BV88:CA88" si="422">SUM(AO88,BV$4)</f>
        <v>0</v>
      </c>
      <c r="BW88" s="73">
        <f t="shared" si="422"/>
        <v>0</v>
      </c>
      <c r="BX88" s="73">
        <f t="shared" si="422"/>
        <v>0</v>
      </c>
      <c r="BY88" s="73">
        <f t="shared" si="422"/>
        <v>0</v>
      </c>
      <c r="BZ88" s="73">
        <f t="shared" si="422"/>
        <v>0</v>
      </c>
      <c r="CA88" s="73">
        <f t="shared" si="422"/>
        <v>0</v>
      </c>
      <c r="CB88" s="194"/>
      <c r="CC88" s="73">
        <f t="shared" ref="CC88:CH88" si="423">IFERROR( BP88/BV88,0)</f>
        <v>0</v>
      </c>
      <c r="CD88" s="73">
        <f t="shared" si="423"/>
        <v>0</v>
      </c>
      <c r="CE88" s="73">
        <f t="shared" si="423"/>
        <v>0</v>
      </c>
      <c r="CF88" s="73">
        <f t="shared" si="423"/>
        <v>0</v>
      </c>
      <c r="CG88" s="73">
        <f t="shared" si="423"/>
        <v>0</v>
      </c>
      <c r="CH88" s="73">
        <f t="shared" si="423"/>
        <v>0</v>
      </c>
    </row>
    <row r="89" ht="14.25" customHeight="1" spans="1:86" x14ac:dyDescent="0.25">
      <c r="A89" s="68">
        <f>IF(ISBLANK(CT!A116),"",CT!A116)</f>
      </c>
      <c r="B89" s="73">
        <f>SectionA!V101</f>
      </c>
      <c r="C89" s="73">
        <f>SectionA!W101</f>
      </c>
      <c r="D89" s="73">
        <f>SectionA!X101</f>
      </c>
      <c r="E89" s="73">
        <f>SectionA!Y101</f>
      </c>
      <c r="F89" s="73">
        <f>SectionA!Z101</f>
      </c>
      <c r="G89" s="73">
        <f>SectionA!AA101</f>
      </c>
      <c r="H89" s="73">
        <f>SectionA!AJ101</f>
      </c>
      <c r="I89" s="73">
        <f>SectionA!AK101</f>
      </c>
      <c r="J89" s="73">
        <f>SectionA!AL101</f>
      </c>
      <c r="K89" s="73">
        <f>SectionA!AM101</f>
      </c>
      <c r="L89" s="73">
        <f>SectionA!AN101</f>
      </c>
      <c r="M89" s="73">
        <f>SectionA!AO101</f>
      </c>
      <c r="N89" s="174"/>
      <c r="O89" s="73">
        <f>SectionB!V101</f>
      </c>
      <c r="P89" s="73">
        <f>SectionB!W101</f>
      </c>
      <c r="Q89" s="73">
        <f>SectionB!X101</f>
      </c>
      <c r="R89" s="73">
        <f>SectionB!Y101</f>
      </c>
      <c r="S89" s="73">
        <f>SectionB!Z101</f>
      </c>
      <c r="T89" s="73">
        <f>SectionB!AA101</f>
      </c>
      <c r="U89" s="73">
        <f>SectionB!AJ101</f>
      </c>
      <c r="V89" s="73">
        <f>SectionB!AK101</f>
      </c>
      <c r="W89" s="73">
        <f>SectionB!AL101</f>
      </c>
      <c r="X89" s="73">
        <f>SectionB!AM101</f>
      </c>
      <c r="Y89" s="73">
        <f>SectionB!AN101</f>
      </c>
      <c r="Z89" s="73">
        <f>SectionB!AO101</f>
      </c>
      <c r="AA89" s="194"/>
      <c r="AB89" s="73">
        <f t="shared" ref="AB89:AG89" si="424">IF(AO89=0, 0,  AI89/AO89)</f>
        <v>0</v>
      </c>
      <c r="AC89" s="73">
        <f t="shared" si="424"/>
        <v>0</v>
      </c>
      <c r="AD89" s="73">
        <f t="shared" si="424"/>
        <v>0</v>
      </c>
      <c r="AE89" s="73">
        <f t="shared" si="424"/>
        <v>0</v>
      </c>
      <c r="AF89" s="73">
        <f t="shared" si="424"/>
        <v>0</v>
      </c>
      <c r="AG89" s="73">
        <f t="shared" si="424"/>
        <v>0</v>
      </c>
      <c r="AH89" s="174"/>
      <c r="AI89" s="73">
        <f t="shared" ref="AI89:AN89" si="425">SUM(B89,O89,AV89,BB89)</f>
        <v>0</v>
      </c>
      <c r="AJ89" s="73">
        <f t="shared" si="425"/>
        <v>0</v>
      </c>
      <c r="AK89" s="73">
        <f t="shared" si="425"/>
        <v>0</v>
      </c>
      <c r="AL89" s="73">
        <f t="shared" si="425"/>
        <v>0</v>
      </c>
      <c r="AM89" s="73">
        <f t="shared" si="425"/>
        <v>0</v>
      </c>
      <c r="AN89" s="73">
        <f t="shared" si="425"/>
        <v>0</v>
      </c>
      <c r="AO89" s="73">
        <f t="shared" ref="AO89:AT89" si="426">SUM(H89,U89,AV$4,BB$4)</f>
        <v>0</v>
      </c>
      <c r="AP89" s="73">
        <f t="shared" si="426"/>
        <v>0</v>
      </c>
      <c r="AQ89" s="73">
        <f t="shared" si="426"/>
        <v>0</v>
      </c>
      <c r="AR89" s="73">
        <f t="shared" si="426"/>
        <v>0</v>
      </c>
      <c r="AS89" s="73">
        <f t="shared" si="426"/>
        <v>0</v>
      </c>
      <c r="AT89" s="73">
        <f t="shared" si="426"/>
        <v>0</v>
      </c>
      <c r="AU89" s="174"/>
      <c r="AV89" s="73">
        <f>CT!T116</f>
      </c>
      <c r="AW89" s="73">
        <f>CT!U116</f>
      </c>
      <c r="AX89" s="73">
        <f>CT!V116</f>
      </c>
      <c r="AY89" s="73">
        <f>CT!W116</f>
      </c>
      <c r="AZ89" s="73">
        <f>CT!X116</f>
      </c>
      <c r="BA89" s="73">
        <f>CT!Y116</f>
      </c>
      <c r="BB89" s="73">
        <f>Attn_Assign!U116</f>
      </c>
      <c r="BC89" s="73">
        <f>Attn_Assign!V116</f>
      </c>
      <c r="BD89" s="73">
        <f>Attn_Assign!W116</f>
      </c>
      <c r="BE89" s="73">
        <f>Attn_Assign!X116</f>
      </c>
      <c r="BF89" s="73">
        <f>Attn_Assign!Y116</f>
      </c>
      <c r="BG89" s="73">
        <f>Attn_Assign!Z116</f>
      </c>
      <c r="BH89" s="4"/>
      <c r="BI89" s="73">
        <f>Attn_Assign!B116</f>
      </c>
      <c r="BJ89" s="73">
        <f t="shared" si="5"/>
        <v>0</v>
      </c>
      <c r="BK89" s="73" t="str">
        <f t="shared" si="6"/>
        <v>F</v>
      </c>
      <c r="BL89" s="4"/>
      <c r="BM89" s="4"/>
      <c r="BN89" s="4"/>
      <c r="BO89" s="174"/>
      <c r="BP89" s="73">
        <f>SUM(AI89,LabActivity!W116)</f>
        <v>0</v>
      </c>
      <c r="BQ89" s="73">
        <f>SUM(AJ89,LabActivity!X116)</f>
        <v>0</v>
      </c>
      <c r="BR89" s="73">
        <f>SUM(AK89,LabActivity!Y116)</f>
        <v>0</v>
      </c>
      <c r="BS89" s="73">
        <f>SUM(AL89,LabActivity!Z116)</f>
        <v>0</v>
      </c>
      <c r="BT89" s="73">
        <f>SUM(AM89,LabActivity!AA116)</f>
        <v>0</v>
      </c>
      <c r="BU89" s="73">
        <f>SUM(AN89,LabActivity!AB116)</f>
        <v>0</v>
      </c>
      <c r="BV89" s="73">
        <f t="shared" ref="BV89:CA89" si="427">SUM(AO89,BV$4)</f>
        <v>0</v>
      </c>
      <c r="BW89" s="73">
        <f t="shared" si="427"/>
        <v>0</v>
      </c>
      <c r="BX89" s="73">
        <f t="shared" si="427"/>
        <v>0</v>
      </c>
      <c r="BY89" s="73">
        <f t="shared" si="427"/>
        <v>0</v>
      </c>
      <c r="BZ89" s="73">
        <f t="shared" si="427"/>
        <v>0</v>
      </c>
      <c r="CA89" s="73">
        <f t="shared" si="427"/>
        <v>0</v>
      </c>
      <c r="CB89" s="194"/>
      <c r="CC89" s="73">
        <f t="shared" ref="CC89:CH89" si="428">IFERROR( BP89/BV89,0)</f>
        <v>0</v>
      </c>
      <c r="CD89" s="73">
        <f t="shared" si="428"/>
        <v>0</v>
      </c>
      <c r="CE89" s="73">
        <f t="shared" si="428"/>
        <v>0</v>
      </c>
      <c r="CF89" s="73">
        <f t="shared" si="428"/>
        <v>0</v>
      </c>
      <c r="CG89" s="73">
        <f t="shared" si="428"/>
        <v>0</v>
      </c>
      <c r="CH89" s="73">
        <f t="shared" si="428"/>
        <v>0</v>
      </c>
    </row>
    <row r="90" ht="14.25" customHeight="1" spans="1:86" x14ac:dyDescent="0.25">
      <c r="A90" s="68">
        <f>IF(ISBLANK(CT!A117),"",CT!A117)</f>
      </c>
      <c r="B90" s="73">
        <f>SectionA!V102</f>
      </c>
      <c r="C90" s="73">
        <f>SectionA!W102</f>
      </c>
      <c r="D90" s="73">
        <f>SectionA!X102</f>
      </c>
      <c r="E90" s="73">
        <f>SectionA!Y102</f>
      </c>
      <c r="F90" s="73">
        <f>SectionA!Z102</f>
      </c>
      <c r="G90" s="73">
        <f>SectionA!AA102</f>
      </c>
      <c r="H90" s="73">
        <f>SectionA!AJ102</f>
      </c>
      <c r="I90" s="73">
        <f>SectionA!AK102</f>
      </c>
      <c r="J90" s="73">
        <f>SectionA!AL102</f>
      </c>
      <c r="K90" s="73">
        <f>SectionA!AM102</f>
      </c>
      <c r="L90" s="73">
        <f>SectionA!AN102</f>
      </c>
      <c r="M90" s="73">
        <f>SectionA!AO102</f>
      </c>
      <c r="N90" s="174"/>
      <c r="O90" s="73">
        <f>SectionB!V102</f>
      </c>
      <c r="P90" s="73">
        <f>SectionB!W102</f>
      </c>
      <c r="Q90" s="73">
        <f>SectionB!X102</f>
      </c>
      <c r="R90" s="73">
        <f>SectionB!Y102</f>
      </c>
      <c r="S90" s="73">
        <f>SectionB!Z102</f>
      </c>
      <c r="T90" s="73">
        <f>SectionB!AA102</f>
      </c>
      <c r="U90" s="73">
        <f>SectionB!AJ102</f>
      </c>
      <c r="V90" s="73">
        <f>SectionB!AK102</f>
      </c>
      <c r="W90" s="73">
        <f>SectionB!AL102</f>
      </c>
      <c r="X90" s="73">
        <f>SectionB!AM102</f>
      </c>
      <c r="Y90" s="73">
        <f>SectionB!AN102</f>
      </c>
      <c r="Z90" s="73">
        <f>SectionB!AO102</f>
      </c>
      <c r="AA90" s="194"/>
      <c r="AB90" s="73">
        <f t="shared" ref="AB90:AG90" si="429">IF(AO90=0, 0,  AI90/AO90)</f>
        <v>0</v>
      </c>
      <c r="AC90" s="73">
        <f t="shared" si="429"/>
        <v>0</v>
      </c>
      <c r="AD90" s="73">
        <f t="shared" si="429"/>
        <v>0</v>
      </c>
      <c r="AE90" s="73">
        <f t="shared" si="429"/>
        <v>0</v>
      </c>
      <c r="AF90" s="73">
        <f t="shared" si="429"/>
        <v>0</v>
      </c>
      <c r="AG90" s="73">
        <f t="shared" si="429"/>
        <v>0</v>
      </c>
      <c r="AH90" s="174"/>
      <c r="AI90" s="73">
        <f t="shared" ref="AI90:AN90" si="430">SUM(B90,O90,AV90,BB90)</f>
        <v>0</v>
      </c>
      <c r="AJ90" s="73">
        <f t="shared" si="430"/>
        <v>0</v>
      </c>
      <c r="AK90" s="73">
        <f t="shared" si="430"/>
        <v>0</v>
      </c>
      <c r="AL90" s="73">
        <f t="shared" si="430"/>
        <v>0</v>
      </c>
      <c r="AM90" s="73">
        <f t="shared" si="430"/>
        <v>0</v>
      </c>
      <c r="AN90" s="73">
        <f t="shared" si="430"/>
        <v>0</v>
      </c>
      <c r="AO90" s="73">
        <f t="shared" ref="AO90:AT90" si="431">SUM(H90,U90,AV$4,BB$4)</f>
        <v>0</v>
      </c>
      <c r="AP90" s="73">
        <f t="shared" si="431"/>
        <v>0</v>
      </c>
      <c r="AQ90" s="73">
        <f t="shared" si="431"/>
        <v>0</v>
      </c>
      <c r="AR90" s="73">
        <f t="shared" si="431"/>
        <v>0</v>
      </c>
      <c r="AS90" s="73">
        <f t="shared" si="431"/>
        <v>0</v>
      </c>
      <c r="AT90" s="73">
        <f t="shared" si="431"/>
        <v>0</v>
      </c>
      <c r="AU90" s="174"/>
      <c r="AV90" s="73">
        <f>CT!T117</f>
      </c>
      <c r="AW90" s="73">
        <f>CT!U117</f>
      </c>
      <c r="AX90" s="73">
        <f>CT!V117</f>
      </c>
      <c r="AY90" s="73">
        <f>CT!W117</f>
      </c>
      <c r="AZ90" s="73">
        <f>CT!X117</f>
      </c>
      <c r="BA90" s="73">
        <f>CT!Y117</f>
      </c>
      <c r="BB90" s="73">
        <f>Attn_Assign!U117</f>
      </c>
      <c r="BC90" s="73">
        <f>Attn_Assign!V117</f>
      </c>
      <c r="BD90" s="73">
        <f>Attn_Assign!W117</f>
      </c>
      <c r="BE90" s="73">
        <f>Attn_Assign!X117</f>
      </c>
      <c r="BF90" s="73">
        <f>Attn_Assign!Y117</f>
      </c>
      <c r="BG90" s="73">
        <f>Attn_Assign!Z117</f>
      </c>
      <c r="BH90" s="4"/>
      <c r="BI90" s="73">
        <f>Attn_Assign!B117</f>
      </c>
      <c r="BJ90" s="73">
        <f t="shared" si="5"/>
        <v>0</v>
      </c>
      <c r="BK90" s="73" t="str">
        <f t="shared" si="6"/>
        <v>F</v>
      </c>
      <c r="BL90" s="4"/>
      <c r="BM90" s="4"/>
      <c r="BN90" s="4"/>
      <c r="BO90" s="174"/>
      <c r="BP90" s="73">
        <f>SUM(AI90,LabActivity!W117)</f>
        <v>0</v>
      </c>
      <c r="BQ90" s="73">
        <f>SUM(AJ90,LabActivity!X117)</f>
        <v>0</v>
      </c>
      <c r="BR90" s="73">
        <f>SUM(AK90,LabActivity!Y117)</f>
        <v>0</v>
      </c>
      <c r="BS90" s="73">
        <f>SUM(AL90,LabActivity!Z117)</f>
        <v>0</v>
      </c>
      <c r="BT90" s="73">
        <f>SUM(AM90,LabActivity!AA117)</f>
        <v>0</v>
      </c>
      <c r="BU90" s="73">
        <f>SUM(AN90,LabActivity!AB117)</f>
        <v>0</v>
      </c>
      <c r="BV90" s="73">
        <f t="shared" ref="BV90:CA90" si="432">SUM(AO90,BV$4)</f>
        <v>0</v>
      </c>
      <c r="BW90" s="73">
        <f t="shared" si="432"/>
        <v>0</v>
      </c>
      <c r="BX90" s="73">
        <f t="shared" si="432"/>
        <v>0</v>
      </c>
      <c r="BY90" s="73">
        <f t="shared" si="432"/>
        <v>0</v>
      </c>
      <c r="BZ90" s="73">
        <f t="shared" si="432"/>
        <v>0</v>
      </c>
      <c r="CA90" s="73">
        <f t="shared" si="432"/>
        <v>0</v>
      </c>
      <c r="CB90" s="194"/>
      <c r="CC90" s="73">
        <f t="shared" ref="CC90:CH90" si="433">IFERROR( BP90/BV90,0)</f>
        <v>0</v>
      </c>
      <c r="CD90" s="73">
        <f t="shared" si="433"/>
        <v>0</v>
      </c>
      <c r="CE90" s="73">
        <f t="shared" si="433"/>
        <v>0</v>
      </c>
      <c r="CF90" s="73">
        <f t="shared" si="433"/>
        <v>0</v>
      </c>
      <c r="CG90" s="73">
        <f t="shared" si="433"/>
        <v>0</v>
      </c>
      <c r="CH90" s="73">
        <f t="shared" si="433"/>
        <v>0</v>
      </c>
    </row>
    <row r="91" ht="14.25" customHeight="1" spans="1:86" x14ac:dyDescent="0.25">
      <c r="A91" s="68">
        <f>IF(ISBLANK(CT!A118),"",CT!A118)</f>
      </c>
      <c r="B91" s="73">
        <f>SectionA!V103</f>
      </c>
      <c r="C91" s="73">
        <f>SectionA!W103</f>
      </c>
      <c r="D91" s="73">
        <f>SectionA!X103</f>
      </c>
      <c r="E91" s="73">
        <f>SectionA!Y103</f>
      </c>
      <c r="F91" s="73">
        <f>SectionA!Z103</f>
      </c>
      <c r="G91" s="73">
        <f>SectionA!AA103</f>
      </c>
      <c r="H91" s="73">
        <f>SectionA!AJ103</f>
      </c>
      <c r="I91" s="73">
        <f>SectionA!AK103</f>
      </c>
      <c r="J91" s="73">
        <f>SectionA!AL103</f>
      </c>
      <c r="K91" s="73">
        <f>SectionA!AM103</f>
      </c>
      <c r="L91" s="73">
        <f>SectionA!AN103</f>
      </c>
      <c r="M91" s="73">
        <f>SectionA!AO103</f>
      </c>
      <c r="N91" s="174"/>
      <c r="O91" s="73">
        <f>SectionB!V103</f>
      </c>
      <c r="P91" s="73">
        <f>SectionB!W103</f>
      </c>
      <c r="Q91" s="73">
        <f>SectionB!X103</f>
      </c>
      <c r="R91" s="73">
        <f>SectionB!Y103</f>
      </c>
      <c r="S91" s="73">
        <f>SectionB!Z103</f>
      </c>
      <c r="T91" s="73">
        <f>SectionB!AA103</f>
      </c>
      <c r="U91" s="73">
        <f>SectionB!AJ103</f>
      </c>
      <c r="V91" s="73">
        <f>SectionB!AK103</f>
      </c>
      <c r="W91" s="73">
        <f>SectionB!AL103</f>
      </c>
      <c r="X91" s="73">
        <f>SectionB!AM103</f>
      </c>
      <c r="Y91" s="73">
        <f>SectionB!AN103</f>
      </c>
      <c r="Z91" s="73">
        <f>SectionB!AO103</f>
      </c>
      <c r="AA91" s="194"/>
      <c r="AB91" s="73">
        <f t="shared" ref="AB91:AG91" si="434">IF(AO91=0, 0,  AI91/AO91)</f>
        <v>0</v>
      </c>
      <c r="AC91" s="73">
        <f t="shared" si="434"/>
        <v>0</v>
      </c>
      <c r="AD91" s="73">
        <f t="shared" si="434"/>
        <v>0</v>
      </c>
      <c r="AE91" s="73">
        <f t="shared" si="434"/>
        <v>0</v>
      </c>
      <c r="AF91" s="73">
        <f t="shared" si="434"/>
        <v>0</v>
      </c>
      <c r="AG91" s="73">
        <f t="shared" si="434"/>
        <v>0</v>
      </c>
      <c r="AH91" s="174"/>
      <c r="AI91" s="73">
        <f t="shared" ref="AI91:AN91" si="435">SUM(B91,O91,AV91,BB91)</f>
        <v>0</v>
      </c>
      <c r="AJ91" s="73">
        <f t="shared" si="435"/>
        <v>0</v>
      </c>
      <c r="AK91" s="73">
        <f t="shared" si="435"/>
        <v>0</v>
      </c>
      <c r="AL91" s="73">
        <f t="shared" si="435"/>
        <v>0</v>
      </c>
      <c r="AM91" s="73">
        <f t="shared" si="435"/>
        <v>0</v>
      </c>
      <c r="AN91" s="73">
        <f t="shared" si="435"/>
        <v>0</v>
      </c>
      <c r="AO91" s="73">
        <f t="shared" ref="AO91:AT91" si="436">SUM(H91,U91,AV$4,BB$4)</f>
        <v>0</v>
      </c>
      <c r="AP91" s="73">
        <f t="shared" si="436"/>
        <v>0</v>
      </c>
      <c r="AQ91" s="73">
        <f t="shared" si="436"/>
        <v>0</v>
      </c>
      <c r="AR91" s="73">
        <f t="shared" si="436"/>
        <v>0</v>
      </c>
      <c r="AS91" s="73">
        <f t="shared" si="436"/>
        <v>0</v>
      </c>
      <c r="AT91" s="73">
        <f t="shared" si="436"/>
        <v>0</v>
      </c>
      <c r="AU91" s="174"/>
      <c r="AV91" s="73">
        <f>CT!T118</f>
      </c>
      <c r="AW91" s="73">
        <f>CT!U118</f>
      </c>
      <c r="AX91" s="73">
        <f>CT!V118</f>
      </c>
      <c r="AY91" s="73">
        <f>CT!W118</f>
      </c>
      <c r="AZ91" s="73">
        <f>CT!X118</f>
      </c>
      <c r="BA91" s="73">
        <f>CT!Y118</f>
      </c>
      <c r="BB91" s="73">
        <f>Attn_Assign!U118</f>
      </c>
      <c r="BC91" s="73">
        <f>Attn_Assign!V118</f>
      </c>
      <c r="BD91" s="73">
        <f>Attn_Assign!W118</f>
      </c>
      <c r="BE91" s="73">
        <f>Attn_Assign!X118</f>
      </c>
      <c r="BF91" s="73">
        <f>Attn_Assign!Y118</f>
      </c>
      <c r="BG91" s="73">
        <f>Attn_Assign!Z118</f>
      </c>
      <c r="BH91" s="4"/>
      <c r="BI91" s="73">
        <f>Attn_Assign!B118</f>
      </c>
      <c r="BJ91" s="73">
        <f t="shared" si="5"/>
        <v>0</v>
      </c>
      <c r="BK91" s="73" t="str">
        <f t="shared" si="6"/>
        <v>F</v>
      </c>
      <c r="BL91" s="4"/>
      <c r="BM91" s="4"/>
      <c r="BN91" s="4"/>
      <c r="BO91" s="174"/>
      <c r="BP91" s="73">
        <f>SUM(AI91,LabActivity!W118)</f>
        <v>0</v>
      </c>
      <c r="BQ91" s="73">
        <f>SUM(AJ91,LabActivity!X118)</f>
        <v>0</v>
      </c>
      <c r="BR91" s="73">
        <f>SUM(AK91,LabActivity!Y118)</f>
        <v>0</v>
      </c>
      <c r="BS91" s="73">
        <f>SUM(AL91,LabActivity!Z118)</f>
        <v>0</v>
      </c>
      <c r="BT91" s="73">
        <f>SUM(AM91,LabActivity!AA118)</f>
        <v>0</v>
      </c>
      <c r="BU91" s="73">
        <f>SUM(AN91,LabActivity!AB118)</f>
        <v>0</v>
      </c>
      <c r="BV91" s="73">
        <f t="shared" ref="BV91:CA91" si="437">SUM(AO91,BV$4)</f>
        <v>0</v>
      </c>
      <c r="BW91" s="73">
        <f t="shared" si="437"/>
        <v>0</v>
      </c>
      <c r="BX91" s="73">
        <f t="shared" si="437"/>
        <v>0</v>
      </c>
      <c r="BY91" s="73">
        <f t="shared" si="437"/>
        <v>0</v>
      </c>
      <c r="BZ91" s="73">
        <f t="shared" si="437"/>
        <v>0</v>
      </c>
      <c r="CA91" s="73">
        <f t="shared" si="437"/>
        <v>0</v>
      </c>
      <c r="CB91" s="194"/>
      <c r="CC91" s="73">
        <f t="shared" ref="CC91:CH91" si="438">IFERROR( BP91/BV91,0)</f>
        <v>0</v>
      </c>
      <c r="CD91" s="73">
        <f t="shared" si="438"/>
        <v>0</v>
      </c>
      <c r="CE91" s="73">
        <f t="shared" si="438"/>
        <v>0</v>
      </c>
      <c r="CF91" s="73">
        <f t="shared" si="438"/>
        <v>0</v>
      </c>
      <c r="CG91" s="73">
        <f t="shared" si="438"/>
        <v>0</v>
      </c>
      <c r="CH91" s="73">
        <f t="shared" si="438"/>
        <v>0</v>
      </c>
    </row>
    <row r="92" ht="14.25" customHeight="1" spans="1:86" x14ac:dyDescent="0.25">
      <c r="A92" s="68">
        <f>IF(ISBLANK(CT!A119),"",CT!A119)</f>
      </c>
      <c r="B92" s="73">
        <f>SectionA!V104</f>
      </c>
      <c r="C92" s="73">
        <f>SectionA!W104</f>
      </c>
      <c r="D92" s="73">
        <f>SectionA!X104</f>
      </c>
      <c r="E92" s="73">
        <f>SectionA!Y104</f>
      </c>
      <c r="F92" s="73">
        <f>SectionA!Z104</f>
      </c>
      <c r="G92" s="73">
        <f>SectionA!AA104</f>
      </c>
      <c r="H92" s="73">
        <f>SectionA!AJ104</f>
      </c>
      <c r="I92" s="73">
        <f>SectionA!AK104</f>
      </c>
      <c r="J92" s="73">
        <f>SectionA!AL104</f>
      </c>
      <c r="K92" s="73">
        <f>SectionA!AM104</f>
      </c>
      <c r="L92" s="73">
        <f>SectionA!AN104</f>
      </c>
      <c r="M92" s="73">
        <f>SectionA!AO104</f>
      </c>
      <c r="N92" s="174"/>
      <c r="O92" s="73">
        <f>SectionB!V104</f>
      </c>
      <c r="P92" s="73">
        <f>SectionB!W104</f>
      </c>
      <c r="Q92" s="73">
        <f>SectionB!X104</f>
      </c>
      <c r="R92" s="73">
        <f>SectionB!Y104</f>
      </c>
      <c r="S92" s="73">
        <f>SectionB!Z104</f>
      </c>
      <c r="T92" s="73">
        <f>SectionB!AA104</f>
      </c>
      <c r="U92" s="73">
        <f>SectionB!AJ104</f>
      </c>
      <c r="V92" s="73">
        <f>SectionB!AK104</f>
      </c>
      <c r="W92" s="73">
        <f>SectionB!AL104</f>
      </c>
      <c r="X92" s="73">
        <f>SectionB!AM104</f>
      </c>
      <c r="Y92" s="73">
        <f>SectionB!AN104</f>
      </c>
      <c r="Z92" s="73">
        <f>SectionB!AO104</f>
      </c>
      <c r="AA92" s="194"/>
      <c r="AB92" s="73">
        <f t="shared" ref="AB92:AG92" si="439">IF(AO92=0, 0,  AI92/AO92)</f>
        <v>0</v>
      </c>
      <c r="AC92" s="73">
        <f t="shared" si="439"/>
        <v>0</v>
      </c>
      <c r="AD92" s="73">
        <f t="shared" si="439"/>
        <v>0</v>
      </c>
      <c r="AE92" s="73">
        <f t="shared" si="439"/>
        <v>0</v>
      </c>
      <c r="AF92" s="73">
        <f t="shared" si="439"/>
        <v>0</v>
      </c>
      <c r="AG92" s="73">
        <f t="shared" si="439"/>
        <v>0</v>
      </c>
      <c r="AH92" s="174"/>
      <c r="AI92" s="73">
        <f t="shared" ref="AI92:AN92" si="440">SUM(B92,O92,AV92,BB92)</f>
        <v>0</v>
      </c>
      <c r="AJ92" s="73">
        <f t="shared" si="440"/>
        <v>0</v>
      </c>
      <c r="AK92" s="73">
        <f t="shared" si="440"/>
        <v>0</v>
      </c>
      <c r="AL92" s="73">
        <f t="shared" si="440"/>
        <v>0</v>
      </c>
      <c r="AM92" s="73">
        <f t="shared" si="440"/>
        <v>0</v>
      </c>
      <c r="AN92" s="73">
        <f t="shared" si="440"/>
        <v>0</v>
      </c>
      <c r="AO92" s="73">
        <f t="shared" ref="AO92:AT92" si="441">SUM(H92,U92,AV$4,BB$4)</f>
        <v>0</v>
      </c>
      <c r="AP92" s="73">
        <f t="shared" si="441"/>
        <v>0</v>
      </c>
      <c r="AQ92" s="73">
        <f t="shared" si="441"/>
        <v>0</v>
      </c>
      <c r="AR92" s="73">
        <f t="shared" si="441"/>
        <v>0</v>
      </c>
      <c r="AS92" s="73">
        <f t="shared" si="441"/>
        <v>0</v>
      </c>
      <c r="AT92" s="73">
        <f t="shared" si="441"/>
        <v>0</v>
      </c>
      <c r="AU92" s="174"/>
      <c r="AV92" s="73">
        <f>CT!T119</f>
      </c>
      <c r="AW92" s="73">
        <f>CT!U119</f>
      </c>
      <c r="AX92" s="73">
        <f>CT!V119</f>
      </c>
      <c r="AY92" s="73">
        <f>CT!W119</f>
      </c>
      <c r="AZ92" s="73">
        <f>CT!X119</f>
      </c>
      <c r="BA92" s="73">
        <f>CT!Y119</f>
      </c>
      <c r="BB92" s="73">
        <f>Attn_Assign!U119</f>
      </c>
      <c r="BC92" s="73">
        <f>Attn_Assign!V119</f>
      </c>
      <c r="BD92" s="73">
        <f>Attn_Assign!W119</f>
      </c>
      <c r="BE92" s="73">
        <f>Attn_Assign!X119</f>
      </c>
      <c r="BF92" s="73">
        <f>Attn_Assign!Y119</f>
      </c>
      <c r="BG92" s="73">
        <f>Attn_Assign!Z119</f>
      </c>
      <c r="BH92" s="4"/>
      <c r="BI92" s="73">
        <f>Attn_Assign!B119</f>
      </c>
      <c r="BJ92" s="73">
        <f t="shared" si="5"/>
        <v>0</v>
      </c>
      <c r="BK92" s="73" t="str">
        <f t="shared" si="6"/>
        <v>F</v>
      </c>
      <c r="BL92" s="4"/>
      <c r="BM92" s="4"/>
      <c r="BN92" s="4"/>
      <c r="BO92" s="174"/>
      <c r="BP92" s="73">
        <f>SUM(AI92,LabActivity!W119)</f>
        <v>0</v>
      </c>
      <c r="BQ92" s="73">
        <f>SUM(AJ92,LabActivity!X119)</f>
        <v>0</v>
      </c>
      <c r="BR92" s="73">
        <f>SUM(AK92,LabActivity!Y119)</f>
        <v>0</v>
      </c>
      <c r="BS92" s="73">
        <f>SUM(AL92,LabActivity!Z119)</f>
        <v>0</v>
      </c>
      <c r="BT92" s="73">
        <f>SUM(AM92,LabActivity!AA119)</f>
        <v>0</v>
      </c>
      <c r="BU92" s="73">
        <f>SUM(AN92,LabActivity!AB119)</f>
        <v>0</v>
      </c>
      <c r="BV92" s="73">
        <f t="shared" ref="BV92:CA92" si="442">SUM(AO92,BV$4)</f>
        <v>0</v>
      </c>
      <c r="BW92" s="73">
        <f t="shared" si="442"/>
        <v>0</v>
      </c>
      <c r="BX92" s="73">
        <f t="shared" si="442"/>
        <v>0</v>
      </c>
      <c r="BY92" s="73">
        <f t="shared" si="442"/>
        <v>0</v>
      </c>
      <c r="BZ92" s="73">
        <f t="shared" si="442"/>
        <v>0</v>
      </c>
      <c r="CA92" s="73">
        <f t="shared" si="442"/>
        <v>0</v>
      </c>
      <c r="CB92" s="194"/>
      <c r="CC92" s="73">
        <f t="shared" ref="CC92:CH92" si="443">IFERROR( BP92/BV92,0)</f>
        <v>0</v>
      </c>
      <c r="CD92" s="73">
        <f t="shared" si="443"/>
        <v>0</v>
      </c>
      <c r="CE92" s="73">
        <f t="shared" si="443"/>
        <v>0</v>
      </c>
      <c r="CF92" s="73">
        <f t="shared" si="443"/>
        <v>0</v>
      </c>
      <c r="CG92" s="73">
        <f t="shared" si="443"/>
        <v>0</v>
      </c>
      <c r="CH92" s="73">
        <f t="shared" si="443"/>
        <v>0</v>
      </c>
    </row>
    <row r="93" ht="14.25" customHeight="1" spans="1:86" x14ac:dyDescent="0.25">
      <c r="A93" s="68">
        <f>IF(ISBLANK(CT!A120),"",CT!A120)</f>
      </c>
      <c r="B93" s="73">
        <f>SectionA!V105</f>
      </c>
      <c r="C93" s="73">
        <f>SectionA!W105</f>
      </c>
      <c r="D93" s="73">
        <f>SectionA!X105</f>
      </c>
      <c r="E93" s="73">
        <f>SectionA!Y105</f>
      </c>
      <c r="F93" s="73">
        <f>SectionA!Z105</f>
      </c>
      <c r="G93" s="73">
        <f>SectionA!AA105</f>
      </c>
      <c r="H93" s="73">
        <f>SectionA!AJ105</f>
      </c>
      <c r="I93" s="73">
        <f>SectionA!AK105</f>
      </c>
      <c r="J93" s="73">
        <f>SectionA!AL105</f>
      </c>
      <c r="K93" s="73">
        <f>SectionA!AM105</f>
      </c>
      <c r="L93" s="73">
        <f>SectionA!AN105</f>
      </c>
      <c r="M93" s="73">
        <f>SectionA!AO105</f>
      </c>
      <c r="N93" s="174"/>
      <c r="O93" s="73">
        <f>SectionB!V105</f>
      </c>
      <c r="P93" s="73">
        <f>SectionB!W105</f>
      </c>
      <c r="Q93" s="73">
        <f>SectionB!X105</f>
      </c>
      <c r="R93" s="73">
        <f>SectionB!Y105</f>
      </c>
      <c r="S93" s="73">
        <f>SectionB!Z105</f>
      </c>
      <c r="T93" s="73">
        <f>SectionB!AA105</f>
      </c>
      <c r="U93" s="73">
        <f>SectionB!AJ105</f>
      </c>
      <c r="V93" s="73">
        <f>SectionB!AK105</f>
      </c>
      <c r="W93" s="73">
        <f>SectionB!AL105</f>
      </c>
      <c r="X93" s="73">
        <f>SectionB!AM105</f>
      </c>
      <c r="Y93" s="73">
        <f>SectionB!AN105</f>
      </c>
      <c r="Z93" s="73">
        <f>SectionB!AO105</f>
      </c>
      <c r="AA93" s="194"/>
      <c r="AB93" s="73">
        <f t="shared" ref="AB93:AG93" si="444">IF(AO93=0, 0,  AI93/AO93)</f>
        <v>0</v>
      </c>
      <c r="AC93" s="73">
        <f t="shared" si="444"/>
        <v>0</v>
      </c>
      <c r="AD93" s="73">
        <f t="shared" si="444"/>
        <v>0</v>
      </c>
      <c r="AE93" s="73">
        <f t="shared" si="444"/>
        <v>0</v>
      </c>
      <c r="AF93" s="73">
        <f t="shared" si="444"/>
        <v>0</v>
      </c>
      <c r="AG93" s="73">
        <f t="shared" si="444"/>
        <v>0</v>
      </c>
      <c r="AH93" s="174"/>
      <c r="AI93" s="73">
        <f t="shared" ref="AI93:AN93" si="445">SUM(B93,O93,AV93,BB93)</f>
        <v>0</v>
      </c>
      <c r="AJ93" s="73">
        <f t="shared" si="445"/>
        <v>0</v>
      </c>
      <c r="AK93" s="73">
        <f t="shared" si="445"/>
        <v>0</v>
      </c>
      <c r="AL93" s="73">
        <f t="shared" si="445"/>
        <v>0</v>
      </c>
      <c r="AM93" s="73">
        <f t="shared" si="445"/>
        <v>0</v>
      </c>
      <c r="AN93" s="73">
        <f t="shared" si="445"/>
        <v>0</v>
      </c>
      <c r="AO93" s="73">
        <f t="shared" ref="AO93:AT93" si="446">SUM(H93,U93,AV$4,BB$4)</f>
        <v>0</v>
      </c>
      <c r="AP93" s="73">
        <f t="shared" si="446"/>
        <v>0</v>
      </c>
      <c r="AQ93" s="73">
        <f t="shared" si="446"/>
        <v>0</v>
      </c>
      <c r="AR93" s="73">
        <f t="shared" si="446"/>
        <v>0</v>
      </c>
      <c r="AS93" s="73">
        <f t="shared" si="446"/>
        <v>0</v>
      </c>
      <c r="AT93" s="73">
        <f t="shared" si="446"/>
        <v>0</v>
      </c>
      <c r="AU93" s="174"/>
      <c r="AV93" s="73">
        <f>CT!T120</f>
      </c>
      <c r="AW93" s="73">
        <f>CT!U120</f>
      </c>
      <c r="AX93" s="73">
        <f>CT!V120</f>
      </c>
      <c r="AY93" s="73">
        <f>CT!W120</f>
      </c>
      <c r="AZ93" s="73">
        <f>CT!X120</f>
      </c>
      <c r="BA93" s="73">
        <f>CT!Y120</f>
      </c>
      <c r="BB93" s="73">
        <f>Attn_Assign!U120</f>
      </c>
      <c r="BC93" s="73">
        <f>Attn_Assign!V120</f>
      </c>
      <c r="BD93" s="73">
        <f>Attn_Assign!W120</f>
      </c>
      <c r="BE93" s="73">
        <f>Attn_Assign!X120</f>
      </c>
      <c r="BF93" s="73">
        <f>Attn_Assign!Y120</f>
      </c>
      <c r="BG93" s="73">
        <f>Attn_Assign!Z120</f>
      </c>
      <c r="BH93" s="4"/>
      <c r="BI93" s="73">
        <f>Attn_Assign!B120</f>
      </c>
      <c r="BJ93" s="73">
        <f t="shared" si="5"/>
        <v>0</v>
      </c>
      <c r="BK93" s="73" t="str">
        <f t="shared" si="6"/>
        <v>F</v>
      </c>
      <c r="BL93" s="4"/>
      <c r="BM93" s="4"/>
      <c r="BN93" s="4"/>
      <c r="BO93" s="174"/>
      <c r="BP93" s="73">
        <f>SUM(AI93,LabActivity!W120)</f>
        <v>0</v>
      </c>
      <c r="BQ93" s="73">
        <f>SUM(AJ93,LabActivity!X120)</f>
        <v>0</v>
      </c>
      <c r="BR93" s="73">
        <f>SUM(AK93,LabActivity!Y120)</f>
        <v>0</v>
      </c>
      <c r="BS93" s="73">
        <f>SUM(AL93,LabActivity!Z120)</f>
        <v>0</v>
      </c>
      <c r="BT93" s="73">
        <f>SUM(AM93,LabActivity!AA120)</f>
        <v>0</v>
      </c>
      <c r="BU93" s="73">
        <f>SUM(AN93,LabActivity!AB120)</f>
        <v>0</v>
      </c>
      <c r="BV93" s="73">
        <f t="shared" ref="BV93:CA93" si="447">SUM(AO93,BV$4)</f>
        <v>0</v>
      </c>
      <c r="BW93" s="73">
        <f t="shared" si="447"/>
        <v>0</v>
      </c>
      <c r="BX93" s="73">
        <f t="shared" si="447"/>
        <v>0</v>
      </c>
      <c r="BY93" s="73">
        <f t="shared" si="447"/>
        <v>0</v>
      </c>
      <c r="BZ93" s="73">
        <f t="shared" si="447"/>
        <v>0</v>
      </c>
      <c r="CA93" s="73">
        <f t="shared" si="447"/>
        <v>0</v>
      </c>
      <c r="CB93" s="194"/>
      <c r="CC93" s="73">
        <f t="shared" ref="CC93:CH93" si="448">IFERROR( BP93/BV93,0)</f>
        <v>0</v>
      </c>
      <c r="CD93" s="73">
        <f t="shared" si="448"/>
        <v>0</v>
      </c>
      <c r="CE93" s="73">
        <f t="shared" si="448"/>
        <v>0</v>
      </c>
      <c r="CF93" s="73">
        <f t="shared" si="448"/>
        <v>0</v>
      </c>
      <c r="CG93" s="73">
        <f t="shared" si="448"/>
        <v>0</v>
      </c>
      <c r="CH93" s="73">
        <f t="shared" si="448"/>
        <v>0</v>
      </c>
    </row>
    <row r="94" ht="14.25" customHeight="1" spans="1:86" x14ac:dyDescent="0.25">
      <c r="A94" s="68">
        <f>IF(ISBLANK(CT!A121),"",CT!A121)</f>
      </c>
      <c r="B94" s="73">
        <f>SectionA!V106</f>
      </c>
      <c r="C94" s="73">
        <f>SectionA!W106</f>
      </c>
      <c r="D94" s="73">
        <f>SectionA!X106</f>
      </c>
      <c r="E94" s="73">
        <f>SectionA!Y106</f>
      </c>
      <c r="F94" s="73">
        <f>SectionA!Z106</f>
      </c>
      <c r="G94" s="73">
        <f>SectionA!AA106</f>
      </c>
      <c r="H94" s="73">
        <f>SectionA!AJ106</f>
      </c>
      <c r="I94" s="73">
        <f>SectionA!AK106</f>
      </c>
      <c r="J94" s="73">
        <f>SectionA!AL106</f>
      </c>
      <c r="K94" s="73">
        <f>SectionA!AM106</f>
      </c>
      <c r="L94" s="73">
        <f>SectionA!AN106</f>
      </c>
      <c r="M94" s="73">
        <f>SectionA!AO106</f>
      </c>
      <c r="N94" s="174"/>
      <c r="O94" s="73">
        <f>SectionB!V106</f>
      </c>
      <c r="P94" s="73">
        <f>SectionB!W106</f>
      </c>
      <c r="Q94" s="73">
        <f>SectionB!X106</f>
      </c>
      <c r="R94" s="73">
        <f>SectionB!Y106</f>
      </c>
      <c r="S94" s="73">
        <f>SectionB!Z106</f>
      </c>
      <c r="T94" s="73">
        <f>SectionB!AA106</f>
      </c>
      <c r="U94" s="73">
        <f>SectionB!AJ106</f>
      </c>
      <c r="V94" s="73">
        <f>SectionB!AK106</f>
      </c>
      <c r="W94" s="73">
        <f>SectionB!AL106</f>
      </c>
      <c r="X94" s="73">
        <f>SectionB!AM106</f>
      </c>
      <c r="Y94" s="73">
        <f>SectionB!AN106</f>
      </c>
      <c r="Z94" s="73">
        <f>SectionB!AO106</f>
      </c>
      <c r="AA94" s="194"/>
      <c r="AB94" s="73">
        <f t="shared" ref="AB94:AG94" si="449">IF(AO94=0, 0,  AI94/AO94)</f>
        <v>0</v>
      </c>
      <c r="AC94" s="73">
        <f t="shared" si="449"/>
        <v>0</v>
      </c>
      <c r="AD94" s="73">
        <f t="shared" si="449"/>
        <v>0</v>
      </c>
      <c r="AE94" s="73">
        <f t="shared" si="449"/>
        <v>0</v>
      </c>
      <c r="AF94" s="73">
        <f t="shared" si="449"/>
        <v>0</v>
      </c>
      <c r="AG94" s="73">
        <f t="shared" si="449"/>
        <v>0</v>
      </c>
      <c r="AH94" s="174"/>
      <c r="AI94" s="73">
        <f t="shared" ref="AI94:AN94" si="450">SUM(B94,O94,AV94,BB94)</f>
        <v>0</v>
      </c>
      <c r="AJ94" s="73">
        <f t="shared" si="450"/>
        <v>0</v>
      </c>
      <c r="AK94" s="73">
        <f t="shared" si="450"/>
        <v>0</v>
      </c>
      <c r="AL94" s="73">
        <f t="shared" si="450"/>
        <v>0</v>
      </c>
      <c r="AM94" s="73">
        <f t="shared" si="450"/>
        <v>0</v>
      </c>
      <c r="AN94" s="73">
        <f t="shared" si="450"/>
        <v>0</v>
      </c>
      <c r="AO94" s="73">
        <f t="shared" ref="AO94:AT94" si="451">SUM(H94,U94,AV$4,BB$4)</f>
        <v>0</v>
      </c>
      <c r="AP94" s="73">
        <f t="shared" si="451"/>
        <v>0</v>
      </c>
      <c r="AQ94" s="73">
        <f t="shared" si="451"/>
        <v>0</v>
      </c>
      <c r="AR94" s="73">
        <f t="shared" si="451"/>
        <v>0</v>
      </c>
      <c r="AS94" s="73">
        <f t="shared" si="451"/>
        <v>0</v>
      </c>
      <c r="AT94" s="73">
        <f t="shared" si="451"/>
        <v>0</v>
      </c>
      <c r="AU94" s="174"/>
      <c r="AV94" s="73">
        <f>CT!T121</f>
      </c>
      <c r="AW94" s="73">
        <f>CT!U121</f>
      </c>
      <c r="AX94" s="73">
        <f>CT!V121</f>
      </c>
      <c r="AY94" s="73">
        <f>CT!W121</f>
      </c>
      <c r="AZ94" s="73">
        <f>CT!X121</f>
      </c>
      <c r="BA94" s="73">
        <f>CT!Y121</f>
      </c>
      <c r="BB94" s="73">
        <f>Attn_Assign!U121</f>
      </c>
      <c r="BC94" s="73">
        <f>Attn_Assign!V121</f>
      </c>
      <c r="BD94" s="73">
        <f>Attn_Assign!W121</f>
      </c>
      <c r="BE94" s="73">
        <f>Attn_Assign!X121</f>
      </c>
      <c r="BF94" s="73">
        <f>Attn_Assign!Y121</f>
      </c>
      <c r="BG94" s="73">
        <f>Attn_Assign!Z121</f>
      </c>
      <c r="BH94" s="4"/>
      <c r="BI94" s="73">
        <f>Attn_Assign!B121</f>
      </c>
      <c r="BJ94" s="73">
        <f t="shared" si="5"/>
        <v>0</v>
      </c>
      <c r="BK94" s="73" t="str">
        <f t="shared" si="6"/>
        <v>F</v>
      </c>
      <c r="BL94" s="4"/>
      <c r="BM94" s="4"/>
      <c r="BN94" s="4"/>
      <c r="BO94" s="174"/>
      <c r="BP94" s="73">
        <f>SUM(AI94,LabActivity!W121)</f>
        <v>0</v>
      </c>
      <c r="BQ94" s="73">
        <f>SUM(AJ94,LabActivity!X121)</f>
        <v>0</v>
      </c>
      <c r="BR94" s="73">
        <f>SUM(AK94,LabActivity!Y121)</f>
        <v>0</v>
      </c>
      <c r="BS94" s="73">
        <f>SUM(AL94,LabActivity!Z121)</f>
        <v>0</v>
      </c>
      <c r="BT94" s="73">
        <f>SUM(AM94,LabActivity!AA121)</f>
        <v>0</v>
      </c>
      <c r="BU94" s="73">
        <f>SUM(AN94,LabActivity!AB121)</f>
        <v>0</v>
      </c>
      <c r="BV94" s="73">
        <f t="shared" ref="BV94:CA94" si="452">SUM(AO94,BV$4)</f>
        <v>0</v>
      </c>
      <c r="BW94" s="73">
        <f t="shared" si="452"/>
        <v>0</v>
      </c>
      <c r="BX94" s="73">
        <f t="shared" si="452"/>
        <v>0</v>
      </c>
      <c r="BY94" s="73">
        <f t="shared" si="452"/>
        <v>0</v>
      </c>
      <c r="BZ94" s="73">
        <f t="shared" si="452"/>
        <v>0</v>
      </c>
      <c r="CA94" s="73">
        <f t="shared" si="452"/>
        <v>0</v>
      </c>
      <c r="CB94" s="194"/>
      <c r="CC94" s="73">
        <f t="shared" ref="CC94:CH94" si="453">IFERROR( BP94/BV94,0)</f>
        <v>0</v>
      </c>
      <c r="CD94" s="73">
        <f t="shared" si="453"/>
        <v>0</v>
      </c>
      <c r="CE94" s="73">
        <f t="shared" si="453"/>
        <v>0</v>
      </c>
      <c r="CF94" s="73">
        <f t="shared" si="453"/>
        <v>0</v>
      </c>
      <c r="CG94" s="73">
        <f t="shared" si="453"/>
        <v>0</v>
      </c>
      <c r="CH94" s="73">
        <f t="shared" si="453"/>
        <v>0</v>
      </c>
    </row>
    <row r="95" ht="14.25" customHeight="1" spans="1:86" x14ac:dyDescent="0.25">
      <c r="A95" s="68">
        <f>IF(ISBLANK(CT!A122),"",CT!A122)</f>
      </c>
      <c r="B95" s="73">
        <f>SectionA!V107</f>
      </c>
      <c r="C95" s="73">
        <f>SectionA!W107</f>
      </c>
      <c r="D95" s="73">
        <f>SectionA!X107</f>
      </c>
      <c r="E95" s="73">
        <f>SectionA!Y107</f>
      </c>
      <c r="F95" s="73">
        <f>SectionA!Z107</f>
      </c>
      <c r="G95" s="73">
        <f>SectionA!AA107</f>
      </c>
      <c r="H95" s="73">
        <f>SectionA!AJ107</f>
      </c>
      <c r="I95" s="73">
        <f>SectionA!AK107</f>
      </c>
      <c r="J95" s="73">
        <f>SectionA!AL107</f>
      </c>
      <c r="K95" s="73">
        <f>SectionA!AM107</f>
      </c>
      <c r="L95" s="73">
        <f>SectionA!AN107</f>
      </c>
      <c r="M95" s="73">
        <f>SectionA!AO107</f>
      </c>
      <c r="N95" s="174"/>
      <c r="O95" s="73">
        <f>SectionB!V107</f>
      </c>
      <c r="P95" s="73">
        <f>SectionB!W107</f>
      </c>
      <c r="Q95" s="73">
        <f>SectionB!X107</f>
      </c>
      <c r="R95" s="73">
        <f>SectionB!Y107</f>
      </c>
      <c r="S95" s="73">
        <f>SectionB!Z107</f>
      </c>
      <c r="T95" s="73">
        <f>SectionB!AA107</f>
      </c>
      <c r="U95" s="73">
        <f>SectionB!AJ107</f>
      </c>
      <c r="V95" s="73">
        <f>SectionB!AK107</f>
      </c>
      <c r="W95" s="73">
        <f>SectionB!AL107</f>
      </c>
      <c r="X95" s="73">
        <f>SectionB!AM107</f>
      </c>
      <c r="Y95" s="73">
        <f>SectionB!AN107</f>
      </c>
      <c r="Z95" s="73">
        <f>SectionB!AO107</f>
      </c>
      <c r="AA95" s="194"/>
      <c r="AB95" s="73">
        <f t="shared" ref="AB95:AG95" si="454">IF(AO95=0, 0,  AI95/AO95)</f>
        <v>0</v>
      </c>
      <c r="AC95" s="73">
        <f t="shared" si="454"/>
        <v>0</v>
      </c>
      <c r="AD95" s="73">
        <f t="shared" si="454"/>
        <v>0</v>
      </c>
      <c r="AE95" s="73">
        <f t="shared" si="454"/>
        <v>0</v>
      </c>
      <c r="AF95" s="73">
        <f t="shared" si="454"/>
        <v>0</v>
      </c>
      <c r="AG95" s="73">
        <f t="shared" si="454"/>
        <v>0</v>
      </c>
      <c r="AH95" s="174"/>
      <c r="AI95" s="73">
        <f t="shared" ref="AI95:AN95" si="455">SUM(B95,O95,AV95,BB95)</f>
        <v>0</v>
      </c>
      <c r="AJ95" s="73">
        <f t="shared" si="455"/>
        <v>0</v>
      </c>
      <c r="AK95" s="73">
        <f t="shared" si="455"/>
        <v>0</v>
      </c>
      <c r="AL95" s="73">
        <f t="shared" si="455"/>
        <v>0</v>
      </c>
      <c r="AM95" s="73">
        <f t="shared" si="455"/>
        <v>0</v>
      </c>
      <c r="AN95" s="73">
        <f t="shared" si="455"/>
        <v>0</v>
      </c>
      <c r="AO95" s="73">
        <f t="shared" ref="AO95:AT95" si="456">SUM(H95,U95,AV$4,BB$4)</f>
        <v>0</v>
      </c>
      <c r="AP95" s="73">
        <f t="shared" si="456"/>
        <v>0</v>
      </c>
      <c r="AQ95" s="73">
        <f t="shared" si="456"/>
        <v>0</v>
      </c>
      <c r="AR95" s="73">
        <f t="shared" si="456"/>
        <v>0</v>
      </c>
      <c r="AS95" s="73">
        <f t="shared" si="456"/>
        <v>0</v>
      </c>
      <c r="AT95" s="73">
        <f t="shared" si="456"/>
        <v>0</v>
      </c>
      <c r="AU95" s="174"/>
      <c r="AV95" s="73">
        <f>CT!T122</f>
      </c>
      <c r="AW95" s="73">
        <f>CT!U122</f>
      </c>
      <c r="AX95" s="73">
        <f>CT!V122</f>
      </c>
      <c r="AY95" s="73">
        <f>CT!W122</f>
      </c>
      <c r="AZ95" s="73">
        <f>CT!X122</f>
      </c>
      <c r="BA95" s="73">
        <f>CT!Y122</f>
      </c>
      <c r="BB95" s="73">
        <f>Attn_Assign!U122</f>
      </c>
      <c r="BC95" s="73">
        <f>Attn_Assign!V122</f>
      </c>
      <c r="BD95" s="73">
        <f>Attn_Assign!W122</f>
      </c>
      <c r="BE95" s="73">
        <f>Attn_Assign!X122</f>
      </c>
      <c r="BF95" s="73">
        <f>Attn_Assign!Y122</f>
      </c>
      <c r="BG95" s="73">
        <f>Attn_Assign!Z122</f>
      </c>
      <c r="BH95" s="4"/>
      <c r="BI95" s="73">
        <f>Attn_Assign!B122</f>
      </c>
      <c r="BJ95" s="73">
        <f t="shared" si="5"/>
        <v>0</v>
      </c>
      <c r="BK95" s="73" t="str">
        <f t="shared" si="6"/>
        <v>F</v>
      </c>
      <c r="BL95" s="4"/>
      <c r="BM95" s="4"/>
      <c r="BN95" s="4"/>
      <c r="BO95" s="174"/>
      <c r="BP95" s="73">
        <f>SUM(AI95,LabActivity!W122)</f>
        <v>0</v>
      </c>
      <c r="BQ95" s="73">
        <f>SUM(AJ95,LabActivity!X122)</f>
        <v>0</v>
      </c>
      <c r="BR95" s="73">
        <f>SUM(AK95,LabActivity!Y122)</f>
        <v>0</v>
      </c>
      <c r="BS95" s="73">
        <f>SUM(AL95,LabActivity!Z122)</f>
        <v>0</v>
      </c>
      <c r="BT95" s="73">
        <f>SUM(AM95,LabActivity!AA122)</f>
        <v>0</v>
      </c>
      <c r="BU95" s="73">
        <f>SUM(AN95,LabActivity!AB122)</f>
        <v>0</v>
      </c>
      <c r="BV95" s="73">
        <f t="shared" ref="BV95:CA95" si="457">SUM(AO95,BV$4)</f>
        <v>0</v>
      </c>
      <c r="BW95" s="73">
        <f t="shared" si="457"/>
        <v>0</v>
      </c>
      <c r="BX95" s="73">
        <f t="shared" si="457"/>
        <v>0</v>
      </c>
      <c r="BY95" s="73">
        <f t="shared" si="457"/>
        <v>0</v>
      </c>
      <c r="BZ95" s="73">
        <f t="shared" si="457"/>
        <v>0</v>
      </c>
      <c r="CA95" s="73">
        <f t="shared" si="457"/>
        <v>0</v>
      </c>
      <c r="CB95" s="194"/>
      <c r="CC95" s="73">
        <f t="shared" ref="CC95:CH95" si="458">IFERROR( BP95/BV95,0)</f>
        <v>0</v>
      </c>
      <c r="CD95" s="73">
        <f t="shared" si="458"/>
        <v>0</v>
      </c>
      <c r="CE95" s="73">
        <f t="shared" si="458"/>
        <v>0</v>
      </c>
      <c r="CF95" s="73">
        <f t="shared" si="458"/>
        <v>0</v>
      </c>
      <c r="CG95" s="73">
        <f t="shared" si="458"/>
        <v>0</v>
      </c>
      <c r="CH95" s="73">
        <f t="shared" si="458"/>
        <v>0</v>
      </c>
    </row>
    <row r="96" ht="14.25" customHeight="1" spans="1:86" x14ac:dyDescent="0.25">
      <c r="A96" s="68">
        <f>IF(ISBLANK(CT!A123),"",CT!A123)</f>
      </c>
      <c r="B96" s="73">
        <f>SectionA!V108</f>
      </c>
      <c r="C96" s="73">
        <f>SectionA!W108</f>
      </c>
      <c r="D96" s="73">
        <f>SectionA!X108</f>
      </c>
      <c r="E96" s="73">
        <f>SectionA!Y108</f>
      </c>
      <c r="F96" s="73">
        <f>SectionA!Z108</f>
      </c>
      <c r="G96" s="73">
        <f>SectionA!AA108</f>
      </c>
      <c r="H96" s="73">
        <f>SectionA!AJ108</f>
      </c>
      <c r="I96" s="73">
        <f>SectionA!AK108</f>
      </c>
      <c r="J96" s="73">
        <f>SectionA!AL108</f>
      </c>
      <c r="K96" s="73">
        <f>SectionA!AM108</f>
      </c>
      <c r="L96" s="73">
        <f>SectionA!AN108</f>
      </c>
      <c r="M96" s="73">
        <f>SectionA!AO108</f>
      </c>
      <c r="N96" s="174"/>
      <c r="O96" s="73">
        <f>SectionB!V108</f>
      </c>
      <c r="P96" s="73">
        <f>SectionB!W108</f>
      </c>
      <c r="Q96" s="73">
        <f>SectionB!X108</f>
      </c>
      <c r="R96" s="73">
        <f>SectionB!Y108</f>
      </c>
      <c r="S96" s="73">
        <f>SectionB!Z108</f>
      </c>
      <c r="T96" s="73">
        <f>SectionB!AA108</f>
      </c>
      <c r="U96" s="73">
        <f>SectionB!AJ108</f>
      </c>
      <c r="V96" s="73">
        <f>SectionB!AK108</f>
      </c>
      <c r="W96" s="73">
        <f>SectionB!AL108</f>
      </c>
      <c r="X96" s="73">
        <f>SectionB!AM108</f>
      </c>
      <c r="Y96" s="73">
        <f>SectionB!AN108</f>
      </c>
      <c r="Z96" s="73">
        <f>SectionB!AO108</f>
      </c>
      <c r="AA96" s="194"/>
      <c r="AB96" s="73">
        <f t="shared" ref="AB96:AG96" si="459">IF(AO96=0, 0,  AI96/AO96)</f>
        <v>0</v>
      </c>
      <c r="AC96" s="73">
        <f t="shared" si="459"/>
        <v>0</v>
      </c>
      <c r="AD96" s="73">
        <f t="shared" si="459"/>
        <v>0</v>
      </c>
      <c r="AE96" s="73">
        <f t="shared" si="459"/>
        <v>0</v>
      </c>
      <c r="AF96" s="73">
        <f t="shared" si="459"/>
        <v>0</v>
      </c>
      <c r="AG96" s="73">
        <f t="shared" si="459"/>
        <v>0</v>
      </c>
      <c r="AH96" s="174"/>
      <c r="AI96" s="73">
        <f t="shared" ref="AI96:AN96" si="460">SUM(B96,O96,AV96,BB96)</f>
        <v>0</v>
      </c>
      <c r="AJ96" s="73">
        <f t="shared" si="460"/>
        <v>0</v>
      </c>
      <c r="AK96" s="73">
        <f t="shared" si="460"/>
        <v>0</v>
      </c>
      <c r="AL96" s="73">
        <f t="shared" si="460"/>
        <v>0</v>
      </c>
      <c r="AM96" s="73">
        <f t="shared" si="460"/>
        <v>0</v>
      </c>
      <c r="AN96" s="73">
        <f t="shared" si="460"/>
        <v>0</v>
      </c>
      <c r="AO96" s="73">
        <f t="shared" ref="AO96:AT96" si="461">SUM(H96,U96,AV$4,BB$4)</f>
        <v>0</v>
      </c>
      <c r="AP96" s="73">
        <f t="shared" si="461"/>
        <v>0</v>
      </c>
      <c r="AQ96" s="73">
        <f t="shared" si="461"/>
        <v>0</v>
      </c>
      <c r="AR96" s="73">
        <f t="shared" si="461"/>
        <v>0</v>
      </c>
      <c r="AS96" s="73">
        <f t="shared" si="461"/>
        <v>0</v>
      </c>
      <c r="AT96" s="73">
        <f t="shared" si="461"/>
        <v>0</v>
      </c>
      <c r="AU96" s="174"/>
      <c r="AV96" s="73">
        <f>CT!T123</f>
      </c>
      <c r="AW96" s="73">
        <f>CT!U123</f>
      </c>
      <c r="AX96" s="73">
        <f>CT!V123</f>
      </c>
      <c r="AY96" s="73">
        <f>CT!W123</f>
      </c>
      <c r="AZ96" s="73">
        <f>CT!X123</f>
      </c>
      <c r="BA96" s="73">
        <f>CT!Y123</f>
      </c>
      <c r="BB96" s="73">
        <f>Attn_Assign!U123</f>
      </c>
      <c r="BC96" s="73">
        <f>Attn_Assign!V123</f>
      </c>
      <c r="BD96" s="73">
        <f>Attn_Assign!W123</f>
      </c>
      <c r="BE96" s="73">
        <f>Attn_Assign!X123</f>
      </c>
      <c r="BF96" s="73">
        <f>Attn_Assign!Y123</f>
      </c>
      <c r="BG96" s="73">
        <f>Attn_Assign!Z123</f>
      </c>
      <c r="BH96" s="4"/>
      <c r="BI96" s="73">
        <f>Attn_Assign!B123</f>
      </c>
      <c r="BJ96" s="73">
        <f t="shared" si="5"/>
        <v>0</v>
      </c>
      <c r="BK96" s="73" t="str">
        <f t="shared" si="6"/>
        <v>F</v>
      </c>
      <c r="BL96" s="4"/>
      <c r="BM96" s="4"/>
      <c r="BN96" s="4"/>
      <c r="BO96" s="174"/>
      <c r="BP96" s="73">
        <f>SUM(AI96,LabActivity!W123)</f>
        <v>0</v>
      </c>
      <c r="BQ96" s="73">
        <f>SUM(AJ96,LabActivity!X123)</f>
        <v>0</v>
      </c>
      <c r="BR96" s="73">
        <f>SUM(AK96,LabActivity!Y123)</f>
        <v>0</v>
      </c>
      <c r="BS96" s="73">
        <f>SUM(AL96,LabActivity!Z123)</f>
        <v>0</v>
      </c>
      <c r="BT96" s="73">
        <f>SUM(AM96,LabActivity!AA123)</f>
        <v>0</v>
      </c>
      <c r="BU96" s="73">
        <f>SUM(AN96,LabActivity!AB123)</f>
        <v>0</v>
      </c>
      <c r="BV96" s="73">
        <f t="shared" ref="BV96:CA96" si="462">SUM(AO96,BV$4)</f>
        <v>0</v>
      </c>
      <c r="BW96" s="73">
        <f t="shared" si="462"/>
        <v>0</v>
      </c>
      <c r="BX96" s="73">
        <f t="shared" si="462"/>
        <v>0</v>
      </c>
      <c r="BY96" s="73">
        <f t="shared" si="462"/>
        <v>0</v>
      </c>
      <c r="BZ96" s="73">
        <f t="shared" si="462"/>
        <v>0</v>
      </c>
      <c r="CA96" s="73">
        <f t="shared" si="462"/>
        <v>0</v>
      </c>
      <c r="CB96" s="194"/>
      <c r="CC96" s="73">
        <f t="shared" ref="CC96:CH96" si="463">IFERROR( BP96/BV96,0)</f>
        <v>0</v>
      </c>
      <c r="CD96" s="73">
        <f t="shared" si="463"/>
        <v>0</v>
      </c>
      <c r="CE96" s="73">
        <f t="shared" si="463"/>
        <v>0</v>
      </c>
      <c r="CF96" s="73">
        <f t="shared" si="463"/>
        <v>0</v>
      </c>
      <c r="CG96" s="73">
        <f t="shared" si="463"/>
        <v>0</v>
      </c>
      <c r="CH96" s="73">
        <f t="shared" si="463"/>
        <v>0</v>
      </c>
    </row>
    <row r="97" ht="14.25" customHeight="1" spans="1:86" x14ac:dyDescent="0.25">
      <c r="A97" s="68">
        <f>IF(ISBLANK(CT!A124),"",CT!A124)</f>
      </c>
      <c r="B97" s="73">
        <f>SectionA!V109</f>
      </c>
      <c r="C97" s="73">
        <f>SectionA!W109</f>
      </c>
      <c r="D97" s="73">
        <f>SectionA!X109</f>
      </c>
      <c r="E97" s="73">
        <f>SectionA!Y109</f>
      </c>
      <c r="F97" s="73">
        <f>SectionA!Z109</f>
      </c>
      <c r="G97" s="73">
        <f>SectionA!AA109</f>
      </c>
      <c r="H97" s="73">
        <f>SectionA!AJ109</f>
      </c>
      <c r="I97" s="73">
        <f>SectionA!AK109</f>
      </c>
      <c r="J97" s="73">
        <f>SectionA!AL109</f>
      </c>
      <c r="K97" s="73">
        <f>SectionA!AM109</f>
      </c>
      <c r="L97" s="73">
        <f>SectionA!AN109</f>
      </c>
      <c r="M97" s="73">
        <f>SectionA!AO109</f>
      </c>
      <c r="N97" s="174"/>
      <c r="O97" s="73">
        <f>SectionB!V109</f>
      </c>
      <c r="P97" s="73">
        <f>SectionB!W109</f>
      </c>
      <c r="Q97" s="73">
        <f>SectionB!X109</f>
      </c>
      <c r="R97" s="73">
        <f>SectionB!Y109</f>
      </c>
      <c r="S97" s="73">
        <f>SectionB!Z109</f>
      </c>
      <c r="T97" s="73">
        <f>SectionB!AA109</f>
      </c>
      <c r="U97" s="73">
        <f>SectionB!AJ109</f>
      </c>
      <c r="V97" s="73">
        <f>SectionB!AK109</f>
      </c>
      <c r="W97" s="73">
        <f>SectionB!AL109</f>
      </c>
      <c r="X97" s="73">
        <f>SectionB!AM109</f>
      </c>
      <c r="Y97" s="73">
        <f>SectionB!AN109</f>
      </c>
      <c r="Z97" s="73">
        <f>SectionB!AO109</f>
      </c>
      <c r="AA97" s="194"/>
      <c r="AB97" s="73">
        <f t="shared" ref="AB97:AG97" si="464">IF(AO97=0, 0,  AI97/AO97)</f>
        <v>0</v>
      </c>
      <c r="AC97" s="73">
        <f t="shared" si="464"/>
        <v>0</v>
      </c>
      <c r="AD97" s="73">
        <f t="shared" si="464"/>
        <v>0</v>
      </c>
      <c r="AE97" s="73">
        <f t="shared" si="464"/>
        <v>0</v>
      </c>
      <c r="AF97" s="73">
        <f t="shared" si="464"/>
        <v>0</v>
      </c>
      <c r="AG97" s="73">
        <f t="shared" si="464"/>
        <v>0</v>
      </c>
      <c r="AH97" s="174"/>
      <c r="AI97" s="73">
        <f t="shared" ref="AI97:AN97" si="465">SUM(B97,O97,AV97,BB97)</f>
        <v>0</v>
      </c>
      <c r="AJ97" s="73">
        <f t="shared" si="465"/>
        <v>0</v>
      </c>
      <c r="AK97" s="73">
        <f t="shared" si="465"/>
        <v>0</v>
      </c>
      <c r="AL97" s="73">
        <f t="shared" si="465"/>
        <v>0</v>
      </c>
      <c r="AM97" s="73">
        <f t="shared" si="465"/>
        <v>0</v>
      </c>
      <c r="AN97" s="73">
        <f t="shared" si="465"/>
        <v>0</v>
      </c>
      <c r="AO97" s="73">
        <f t="shared" ref="AO97:AT97" si="466">SUM(H97,U97,AV$4,BB$4)</f>
        <v>0</v>
      </c>
      <c r="AP97" s="73">
        <f t="shared" si="466"/>
        <v>0</v>
      </c>
      <c r="AQ97" s="73">
        <f t="shared" si="466"/>
        <v>0</v>
      </c>
      <c r="AR97" s="73">
        <f t="shared" si="466"/>
        <v>0</v>
      </c>
      <c r="AS97" s="73">
        <f t="shared" si="466"/>
        <v>0</v>
      </c>
      <c r="AT97" s="73">
        <f t="shared" si="466"/>
        <v>0</v>
      </c>
      <c r="AU97" s="174"/>
      <c r="AV97" s="73">
        <f>CT!T124</f>
      </c>
      <c r="AW97" s="73">
        <f>CT!U124</f>
      </c>
      <c r="AX97" s="73">
        <f>CT!V124</f>
      </c>
      <c r="AY97" s="73">
        <f>CT!W124</f>
      </c>
      <c r="AZ97" s="73">
        <f>CT!X124</f>
      </c>
      <c r="BA97" s="73">
        <f>CT!Y124</f>
      </c>
      <c r="BB97" s="73">
        <f>Attn_Assign!U124</f>
      </c>
      <c r="BC97" s="73">
        <f>Attn_Assign!V124</f>
      </c>
      <c r="BD97" s="73">
        <f>Attn_Assign!W124</f>
      </c>
      <c r="BE97" s="73">
        <f>Attn_Assign!X124</f>
      </c>
      <c r="BF97" s="73">
        <f>Attn_Assign!Y124</f>
      </c>
      <c r="BG97" s="73">
        <f>Attn_Assign!Z124</f>
      </c>
      <c r="BH97" s="4"/>
      <c r="BI97" s="73">
        <f>Attn_Assign!B124</f>
      </c>
      <c r="BJ97" s="73">
        <f t="shared" si="5"/>
        <v>0</v>
      </c>
      <c r="BK97" s="73" t="str">
        <f t="shared" si="6"/>
        <v>F</v>
      </c>
      <c r="BL97" s="4"/>
      <c r="BM97" s="4"/>
      <c r="BN97" s="4"/>
      <c r="BO97" s="174"/>
      <c r="BP97" s="73">
        <f>SUM(AI97,LabActivity!W124)</f>
        <v>0</v>
      </c>
      <c r="BQ97" s="73">
        <f>SUM(AJ97,LabActivity!X124)</f>
        <v>0</v>
      </c>
      <c r="BR97" s="73">
        <f>SUM(AK97,LabActivity!Y124)</f>
        <v>0</v>
      </c>
      <c r="BS97" s="73">
        <f>SUM(AL97,LabActivity!Z124)</f>
        <v>0</v>
      </c>
      <c r="BT97" s="73">
        <f>SUM(AM97,LabActivity!AA124)</f>
        <v>0</v>
      </c>
      <c r="BU97" s="73">
        <f>SUM(AN97,LabActivity!AB124)</f>
        <v>0</v>
      </c>
      <c r="BV97" s="73">
        <f t="shared" ref="BV97:CA97" si="467">SUM(AO97,BV$4)</f>
        <v>0</v>
      </c>
      <c r="BW97" s="73">
        <f t="shared" si="467"/>
        <v>0</v>
      </c>
      <c r="BX97" s="73">
        <f t="shared" si="467"/>
        <v>0</v>
      </c>
      <c r="BY97" s="73">
        <f t="shared" si="467"/>
        <v>0</v>
      </c>
      <c r="BZ97" s="73">
        <f t="shared" si="467"/>
        <v>0</v>
      </c>
      <c r="CA97" s="73">
        <f t="shared" si="467"/>
        <v>0</v>
      </c>
      <c r="CB97" s="194"/>
      <c r="CC97" s="73">
        <f t="shared" ref="CC97:CH97" si="468">IFERROR( BP97/BV97,0)</f>
        <v>0</v>
      </c>
      <c r="CD97" s="73">
        <f t="shared" si="468"/>
        <v>0</v>
      </c>
      <c r="CE97" s="73">
        <f t="shared" si="468"/>
        <v>0</v>
      </c>
      <c r="CF97" s="73">
        <f t="shared" si="468"/>
        <v>0</v>
      </c>
      <c r="CG97" s="73">
        <f t="shared" si="468"/>
        <v>0</v>
      </c>
      <c r="CH97" s="73">
        <f t="shared" si="468"/>
        <v>0</v>
      </c>
    </row>
    <row r="98" ht="14.25" customHeight="1" spans="1:86" x14ac:dyDescent="0.25">
      <c r="A98" s="68">
        <f>IF(ISBLANK(CT!A125),"",CT!A125)</f>
      </c>
      <c r="B98" s="73">
        <f>SectionA!V110</f>
      </c>
      <c r="C98" s="73">
        <f>SectionA!W110</f>
      </c>
      <c r="D98" s="73">
        <f>SectionA!X110</f>
      </c>
      <c r="E98" s="73">
        <f>SectionA!Y110</f>
      </c>
      <c r="F98" s="73">
        <f>SectionA!Z110</f>
      </c>
      <c r="G98" s="73">
        <f>SectionA!AA110</f>
      </c>
      <c r="H98" s="73">
        <f>SectionA!AJ110</f>
      </c>
      <c r="I98" s="73">
        <f>SectionA!AK110</f>
      </c>
      <c r="J98" s="73">
        <f>SectionA!AL110</f>
      </c>
      <c r="K98" s="73">
        <f>SectionA!AM110</f>
      </c>
      <c r="L98" s="73">
        <f>SectionA!AN110</f>
      </c>
      <c r="M98" s="73">
        <f>SectionA!AO110</f>
      </c>
      <c r="N98" s="174"/>
      <c r="O98" s="73">
        <f>SectionB!V110</f>
      </c>
      <c r="P98" s="73">
        <f>SectionB!W110</f>
      </c>
      <c r="Q98" s="73">
        <f>SectionB!X110</f>
      </c>
      <c r="R98" s="73">
        <f>SectionB!Y110</f>
      </c>
      <c r="S98" s="73">
        <f>SectionB!Z110</f>
      </c>
      <c r="T98" s="73">
        <f>SectionB!AA110</f>
      </c>
      <c r="U98" s="73">
        <f>SectionB!AJ110</f>
      </c>
      <c r="V98" s="73">
        <f>SectionB!AK110</f>
      </c>
      <c r="W98" s="73">
        <f>SectionB!AL110</f>
      </c>
      <c r="X98" s="73">
        <f>SectionB!AM110</f>
      </c>
      <c r="Y98" s="73">
        <f>SectionB!AN110</f>
      </c>
      <c r="Z98" s="73">
        <f>SectionB!AO110</f>
      </c>
      <c r="AA98" s="194"/>
      <c r="AB98" s="73">
        <f t="shared" ref="AB98:AG98" si="469">IF(AO98=0, 0,  AI98/AO98)</f>
        <v>0</v>
      </c>
      <c r="AC98" s="73">
        <f t="shared" si="469"/>
        <v>0</v>
      </c>
      <c r="AD98" s="73">
        <f t="shared" si="469"/>
        <v>0</v>
      </c>
      <c r="AE98" s="73">
        <f t="shared" si="469"/>
        <v>0</v>
      </c>
      <c r="AF98" s="73">
        <f t="shared" si="469"/>
        <v>0</v>
      </c>
      <c r="AG98" s="73">
        <f t="shared" si="469"/>
        <v>0</v>
      </c>
      <c r="AH98" s="174"/>
      <c r="AI98" s="73">
        <f t="shared" ref="AI98:AN98" si="470">SUM(B98,O98,AV98,BB98)</f>
        <v>0</v>
      </c>
      <c r="AJ98" s="73">
        <f t="shared" si="470"/>
        <v>0</v>
      </c>
      <c r="AK98" s="73">
        <f t="shared" si="470"/>
        <v>0</v>
      </c>
      <c r="AL98" s="73">
        <f t="shared" si="470"/>
        <v>0</v>
      </c>
      <c r="AM98" s="73">
        <f t="shared" si="470"/>
        <v>0</v>
      </c>
      <c r="AN98" s="73">
        <f t="shared" si="470"/>
        <v>0</v>
      </c>
      <c r="AO98" s="73">
        <f t="shared" ref="AO98:AT98" si="471">SUM(H98,U98,AV$4,BB$4)</f>
        <v>0</v>
      </c>
      <c r="AP98" s="73">
        <f t="shared" si="471"/>
        <v>0</v>
      </c>
      <c r="AQ98" s="73">
        <f t="shared" si="471"/>
        <v>0</v>
      </c>
      <c r="AR98" s="73">
        <f t="shared" si="471"/>
        <v>0</v>
      </c>
      <c r="AS98" s="73">
        <f t="shared" si="471"/>
        <v>0</v>
      </c>
      <c r="AT98" s="73">
        <f t="shared" si="471"/>
        <v>0</v>
      </c>
      <c r="AU98" s="174"/>
      <c r="AV98" s="73">
        <f>CT!T125</f>
      </c>
      <c r="AW98" s="73">
        <f>CT!U125</f>
      </c>
      <c r="AX98" s="73">
        <f>CT!V125</f>
      </c>
      <c r="AY98" s="73">
        <f>CT!W125</f>
      </c>
      <c r="AZ98" s="73">
        <f>CT!X125</f>
      </c>
      <c r="BA98" s="73">
        <f>CT!Y125</f>
      </c>
      <c r="BB98" s="73">
        <f>Attn_Assign!U125</f>
      </c>
      <c r="BC98" s="73">
        <f>Attn_Assign!V125</f>
      </c>
      <c r="BD98" s="73">
        <f>Attn_Assign!W125</f>
      </c>
      <c r="BE98" s="73">
        <f>Attn_Assign!X125</f>
      </c>
      <c r="BF98" s="73">
        <f>Attn_Assign!Y125</f>
      </c>
      <c r="BG98" s="73">
        <f>Attn_Assign!Z125</f>
      </c>
      <c r="BH98" s="4"/>
      <c r="BI98" s="73">
        <f>Attn_Assign!B125</f>
      </c>
      <c r="BJ98" s="73">
        <f t="shared" si="5"/>
        <v>0</v>
      </c>
      <c r="BK98" s="73" t="str">
        <f t="shared" si="6"/>
        <v>F</v>
      </c>
      <c r="BL98" s="4"/>
      <c r="BM98" s="4"/>
      <c r="BN98" s="4"/>
      <c r="BO98" s="174"/>
      <c r="BP98" s="73">
        <f>SUM(AI98,LabActivity!W125)</f>
        <v>0</v>
      </c>
      <c r="BQ98" s="73">
        <f>SUM(AJ98,LabActivity!X125)</f>
        <v>0</v>
      </c>
      <c r="BR98" s="73">
        <f>SUM(AK98,LabActivity!Y125)</f>
        <v>0</v>
      </c>
      <c r="BS98" s="73">
        <f>SUM(AL98,LabActivity!Z125)</f>
        <v>0</v>
      </c>
      <c r="BT98" s="73">
        <f>SUM(AM98,LabActivity!AA125)</f>
        <v>0</v>
      </c>
      <c r="BU98" s="73">
        <f>SUM(AN98,LabActivity!AB125)</f>
        <v>0</v>
      </c>
      <c r="BV98" s="73">
        <f t="shared" ref="BV98:CA98" si="472">SUM(AO98,BV$4)</f>
        <v>0</v>
      </c>
      <c r="BW98" s="73">
        <f t="shared" si="472"/>
        <v>0</v>
      </c>
      <c r="BX98" s="73">
        <f t="shared" si="472"/>
        <v>0</v>
      </c>
      <c r="BY98" s="73">
        <f t="shared" si="472"/>
        <v>0</v>
      </c>
      <c r="BZ98" s="73">
        <f t="shared" si="472"/>
        <v>0</v>
      </c>
      <c r="CA98" s="73">
        <f t="shared" si="472"/>
        <v>0</v>
      </c>
      <c r="CB98" s="194"/>
      <c r="CC98" s="73">
        <f t="shared" ref="CC98:CH98" si="473">IFERROR( BP98/BV98,0)</f>
        <v>0</v>
      </c>
      <c r="CD98" s="73">
        <f t="shared" si="473"/>
        <v>0</v>
      </c>
      <c r="CE98" s="73">
        <f t="shared" si="473"/>
        <v>0</v>
      </c>
      <c r="CF98" s="73">
        <f t="shared" si="473"/>
        <v>0</v>
      </c>
      <c r="CG98" s="73">
        <f t="shared" si="473"/>
        <v>0</v>
      </c>
      <c r="CH98" s="73">
        <f t="shared" si="473"/>
        <v>0</v>
      </c>
    </row>
    <row r="99" ht="14.25" customHeight="1" spans="1:86" x14ac:dyDescent="0.25">
      <c r="A99" s="68">
        <f>IF(ISBLANK(CT!A126),"",CT!A126)</f>
      </c>
      <c r="B99" s="73">
        <f>SectionA!V111</f>
      </c>
      <c r="C99" s="73">
        <f>SectionA!W111</f>
      </c>
      <c r="D99" s="73">
        <f>SectionA!X111</f>
      </c>
      <c r="E99" s="73">
        <f>SectionA!Y111</f>
      </c>
      <c r="F99" s="73">
        <f>SectionA!Z111</f>
      </c>
      <c r="G99" s="73">
        <f>SectionA!AA111</f>
      </c>
      <c r="H99" s="73">
        <f>SectionA!AJ111</f>
      </c>
      <c r="I99" s="73">
        <f>SectionA!AK111</f>
      </c>
      <c r="J99" s="73">
        <f>SectionA!AL111</f>
      </c>
      <c r="K99" s="73">
        <f>SectionA!AM111</f>
      </c>
      <c r="L99" s="73">
        <f>SectionA!AN111</f>
      </c>
      <c r="M99" s="73">
        <f>SectionA!AO111</f>
      </c>
      <c r="N99" s="174"/>
      <c r="O99" s="73">
        <f>SectionB!V111</f>
      </c>
      <c r="P99" s="73">
        <f>SectionB!W111</f>
      </c>
      <c r="Q99" s="73">
        <f>SectionB!X111</f>
      </c>
      <c r="R99" s="73">
        <f>SectionB!Y111</f>
      </c>
      <c r="S99" s="73">
        <f>SectionB!Z111</f>
      </c>
      <c r="T99" s="73">
        <f>SectionB!AA111</f>
      </c>
      <c r="U99" s="73">
        <f>SectionB!AJ111</f>
      </c>
      <c r="V99" s="73">
        <f>SectionB!AK111</f>
      </c>
      <c r="W99" s="73">
        <f>SectionB!AL111</f>
      </c>
      <c r="X99" s="73">
        <f>SectionB!AM111</f>
      </c>
      <c r="Y99" s="73">
        <f>SectionB!AN111</f>
      </c>
      <c r="Z99" s="73">
        <f>SectionB!AO111</f>
      </c>
      <c r="AA99" s="194"/>
      <c r="AB99" s="73">
        <f t="shared" ref="AB99:AG99" si="474">IF(AO99=0, 0,  AI99/AO99)</f>
        <v>0</v>
      </c>
      <c r="AC99" s="73">
        <f t="shared" si="474"/>
        <v>0</v>
      </c>
      <c r="AD99" s="73">
        <f t="shared" si="474"/>
        <v>0</v>
      </c>
      <c r="AE99" s="73">
        <f t="shared" si="474"/>
        <v>0</v>
      </c>
      <c r="AF99" s="73">
        <f t="shared" si="474"/>
        <v>0</v>
      </c>
      <c r="AG99" s="73">
        <f t="shared" si="474"/>
        <v>0</v>
      </c>
      <c r="AH99" s="174"/>
      <c r="AI99" s="73">
        <f t="shared" ref="AI99:AN99" si="475">SUM(B99,O99,AV99,BB99)</f>
        <v>0</v>
      </c>
      <c r="AJ99" s="73">
        <f t="shared" si="475"/>
        <v>0</v>
      </c>
      <c r="AK99" s="73">
        <f t="shared" si="475"/>
        <v>0</v>
      </c>
      <c r="AL99" s="73">
        <f t="shared" si="475"/>
        <v>0</v>
      </c>
      <c r="AM99" s="73">
        <f t="shared" si="475"/>
        <v>0</v>
      </c>
      <c r="AN99" s="73">
        <f t="shared" si="475"/>
        <v>0</v>
      </c>
      <c r="AO99" s="73">
        <f t="shared" ref="AO99:AT99" si="476">SUM(H99,U99,AV$4,BB$4)</f>
        <v>0</v>
      </c>
      <c r="AP99" s="73">
        <f t="shared" si="476"/>
        <v>0</v>
      </c>
      <c r="AQ99" s="73">
        <f t="shared" si="476"/>
        <v>0</v>
      </c>
      <c r="AR99" s="73">
        <f t="shared" si="476"/>
        <v>0</v>
      </c>
      <c r="AS99" s="73">
        <f t="shared" si="476"/>
        <v>0</v>
      </c>
      <c r="AT99" s="73">
        <f t="shared" si="476"/>
        <v>0</v>
      </c>
      <c r="AU99" s="174"/>
      <c r="AV99" s="73">
        <f>CT!T126</f>
      </c>
      <c r="AW99" s="73">
        <f>CT!U126</f>
      </c>
      <c r="AX99" s="73">
        <f>CT!V126</f>
      </c>
      <c r="AY99" s="73">
        <f>CT!W126</f>
      </c>
      <c r="AZ99" s="73">
        <f>CT!X126</f>
      </c>
      <c r="BA99" s="73">
        <f>CT!Y126</f>
      </c>
      <c r="BB99" s="73">
        <f>Attn_Assign!U126</f>
      </c>
      <c r="BC99" s="73">
        <f>Attn_Assign!V126</f>
      </c>
      <c r="BD99" s="73">
        <f>Attn_Assign!W126</f>
      </c>
      <c r="BE99" s="73">
        <f>Attn_Assign!X126</f>
      </c>
      <c r="BF99" s="73">
        <f>Attn_Assign!Y126</f>
      </c>
      <c r="BG99" s="73">
        <f>Attn_Assign!Z126</f>
      </c>
      <c r="BH99" s="4"/>
      <c r="BI99" s="73">
        <f>Attn_Assign!B126</f>
      </c>
      <c r="BJ99" s="73">
        <f t="shared" si="5"/>
        <v>0</v>
      </c>
      <c r="BK99" s="73" t="str">
        <f t="shared" si="6"/>
        <v>F</v>
      </c>
      <c r="BL99" s="4"/>
      <c r="BM99" s="4"/>
      <c r="BN99" s="4"/>
      <c r="BO99" s="174"/>
      <c r="BP99" s="73">
        <f>SUM(AI99,LabActivity!W126)</f>
        <v>0</v>
      </c>
      <c r="BQ99" s="73">
        <f>SUM(AJ99,LabActivity!X126)</f>
        <v>0</v>
      </c>
      <c r="BR99" s="73">
        <f>SUM(AK99,LabActivity!Y126)</f>
        <v>0</v>
      </c>
      <c r="BS99" s="73">
        <f>SUM(AL99,LabActivity!Z126)</f>
        <v>0</v>
      </c>
      <c r="BT99" s="73">
        <f>SUM(AM99,LabActivity!AA126)</f>
        <v>0</v>
      </c>
      <c r="BU99" s="73">
        <f>SUM(AN99,LabActivity!AB126)</f>
        <v>0</v>
      </c>
      <c r="BV99" s="73">
        <f t="shared" ref="BV99:CA99" si="477">SUM(AO99,BV$4)</f>
        <v>0</v>
      </c>
      <c r="BW99" s="73">
        <f t="shared" si="477"/>
        <v>0</v>
      </c>
      <c r="BX99" s="73">
        <f t="shared" si="477"/>
        <v>0</v>
      </c>
      <c r="BY99" s="73">
        <f t="shared" si="477"/>
        <v>0</v>
      </c>
      <c r="BZ99" s="73">
        <f t="shared" si="477"/>
        <v>0</v>
      </c>
      <c r="CA99" s="73">
        <f t="shared" si="477"/>
        <v>0</v>
      </c>
      <c r="CB99" s="194"/>
      <c r="CC99" s="73">
        <f t="shared" ref="CC99:CH99" si="478">IFERROR( BP99/BV99,0)</f>
        <v>0</v>
      </c>
      <c r="CD99" s="73">
        <f t="shared" si="478"/>
        <v>0</v>
      </c>
      <c r="CE99" s="73">
        <f t="shared" si="478"/>
        <v>0</v>
      </c>
      <c r="CF99" s="73">
        <f t="shared" si="478"/>
        <v>0</v>
      </c>
      <c r="CG99" s="73">
        <f t="shared" si="478"/>
        <v>0</v>
      </c>
      <c r="CH99" s="73">
        <f t="shared" si="478"/>
        <v>0</v>
      </c>
    </row>
    <row r="100" ht="14.25" customHeight="1" spans="1:86" x14ac:dyDescent="0.25">
      <c r="A100" s="68">
        <f>IF(ISBLANK(CT!A127),"",CT!A127)</f>
      </c>
      <c r="B100" s="73">
        <f>SectionA!V112</f>
      </c>
      <c r="C100" s="73">
        <f>SectionA!W112</f>
      </c>
      <c r="D100" s="73">
        <f>SectionA!X112</f>
      </c>
      <c r="E100" s="73">
        <f>SectionA!Y112</f>
      </c>
      <c r="F100" s="73">
        <f>SectionA!Z112</f>
      </c>
      <c r="G100" s="73">
        <f>SectionA!AA112</f>
      </c>
      <c r="H100" s="73">
        <f>SectionA!AJ112</f>
      </c>
      <c r="I100" s="73">
        <f>SectionA!AK112</f>
      </c>
      <c r="J100" s="73">
        <f>SectionA!AL112</f>
      </c>
      <c r="K100" s="73">
        <f>SectionA!AM112</f>
      </c>
      <c r="L100" s="73">
        <f>SectionA!AN112</f>
      </c>
      <c r="M100" s="73">
        <f>SectionA!AO112</f>
      </c>
      <c r="N100" s="174"/>
      <c r="O100" s="73">
        <f>SectionB!V112</f>
      </c>
      <c r="P100" s="73">
        <f>SectionB!W112</f>
      </c>
      <c r="Q100" s="73">
        <f>SectionB!X112</f>
      </c>
      <c r="R100" s="73">
        <f>SectionB!Y112</f>
      </c>
      <c r="S100" s="73">
        <f>SectionB!Z112</f>
      </c>
      <c r="T100" s="73">
        <f>SectionB!AA112</f>
      </c>
      <c r="U100" s="73">
        <f>SectionB!AJ112</f>
      </c>
      <c r="V100" s="73">
        <f>SectionB!AK112</f>
      </c>
      <c r="W100" s="73">
        <f>SectionB!AL112</f>
      </c>
      <c r="X100" s="73">
        <f>SectionB!AM112</f>
      </c>
      <c r="Y100" s="73">
        <f>SectionB!AN112</f>
      </c>
      <c r="Z100" s="73">
        <f>SectionB!AO112</f>
      </c>
      <c r="AA100" s="194"/>
      <c r="AB100" s="73">
        <f t="shared" ref="AB100:AG100" si="479">IF(AO100=0, 0,  AI100/AO100)</f>
        <v>0</v>
      </c>
      <c r="AC100" s="73">
        <f t="shared" si="479"/>
        <v>0</v>
      </c>
      <c r="AD100" s="73">
        <f t="shared" si="479"/>
        <v>0</v>
      </c>
      <c r="AE100" s="73">
        <f t="shared" si="479"/>
        <v>0</v>
      </c>
      <c r="AF100" s="73">
        <f t="shared" si="479"/>
        <v>0</v>
      </c>
      <c r="AG100" s="73">
        <f t="shared" si="479"/>
        <v>0</v>
      </c>
      <c r="AH100" s="174"/>
      <c r="AI100" s="73">
        <f t="shared" ref="AI100:AN100" si="480">SUM(B100,O100,AV100,BB100)</f>
        <v>0</v>
      </c>
      <c r="AJ100" s="73">
        <f t="shared" si="480"/>
        <v>0</v>
      </c>
      <c r="AK100" s="73">
        <f t="shared" si="480"/>
        <v>0</v>
      </c>
      <c r="AL100" s="73">
        <f t="shared" si="480"/>
        <v>0</v>
      </c>
      <c r="AM100" s="73">
        <f t="shared" si="480"/>
        <v>0</v>
      </c>
      <c r="AN100" s="73">
        <f t="shared" si="480"/>
        <v>0</v>
      </c>
      <c r="AO100" s="73">
        <f t="shared" ref="AO100:AT100" si="481">SUM(H100,U100,AV$4,BB$4)</f>
        <v>0</v>
      </c>
      <c r="AP100" s="73">
        <f t="shared" si="481"/>
        <v>0</v>
      </c>
      <c r="AQ100" s="73">
        <f t="shared" si="481"/>
        <v>0</v>
      </c>
      <c r="AR100" s="73">
        <f t="shared" si="481"/>
        <v>0</v>
      </c>
      <c r="AS100" s="73">
        <f t="shared" si="481"/>
        <v>0</v>
      </c>
      <c r="AT100" s="73">
        <f t="shared" si="481"/>
        <v>0</v>
      </c>
      <c r="AU100" s="174"/>
      <c r="AV100" s="73">
        <f>CT!T127</f>
      </c>
      <c r="AW100" s="73">
        <f>CT!U127</f>
      </c>
      <c r="AX100" s="73">
        <f>CT!V127</f>
      </c>
      <c r="AY100" s="73">
        <f>CT!W127</f>
      </c>
      <c r="AZ100" s="73">
        <f>CT!X127</f>
      </c>
      <c r="BA100" s="73">
        <f>CT!Y127</f>
      </c>
      <c r="BB100" s="73">
        <f>Attn_Assign!U127</f>
      </c>
      <c r="BC100" s="73">
        <f>Attn_Assign!V127</f>
      </c>
      <c r="BD100" s="73">
        <f>Attn_Assign!W127</f>
      </c>
      <c r="BE100" s="73">
        <f>Attn_Assign!X127</f>
      </c>
      <c r="BF100" s="73">
        <f>Attn_Assign!Y127</f>
      </c>
      <c r="BG100" s="73">
        <f>Attn_Assign!Z127</f>
      </c>
      <c r="BH100" s="4"/>
      <c r="BI100" s="73">
        <f>Attn_Assign!B127</f>
      </c>
      <c r="BJ100" s="73">
        <f t="shared" si="5"/>
        <v>0</v>
      </c>
      <c r="BK100" s="73" t="str">
        <f t="shared" si="6"/>
        <v>F</v>
      </c>
      <c r="BL100" s="4"/>
      <c r="BM100" s="4"/>
      <c r="BN100" s="4"/>
      <c r="BO100" s="174"/>
      <c r="BP100" s="73">
        <f>SUM(AI100,LabActivity!W127)</f>
        <v>0</v>
      </c>
      <c r="BQ100" s="73">
        <f>SUM(AJ100,LabActivity!X127)</f>
        <v>0</v>
      </c>
      <c r="BR100" s="73">
        <f>SUM(AK100,LabActivity!Y127)</f>
        <v>0</v>
      </c>
      <c r="BS100" s="73">
        <f>SUM(AL100,LabActivity!Z127)</f>
        <v>0</v>
      </c>
      <c r="BT100" s="73">
        <f>SUM(AM100,LabActivity!AA127)</f>
        <v>0</v>
      </c>
      <c r="BU100" s="73">
        <f>SUM(AN100,LabActivity!AB127)</f>
        <v>0</v>
      </c>
      <c r="BV100" s="73">
        <f t="shared" ref="BV100:CA100" si="482">SUM(AO100,BV$4)</f>
        <v>0</v>
      </c>
      <c r="BW100" s="73">
        <f t="shared" si="482"/>
        <v>0</v>
      </c>
      <c r="BX100" s="73">
        <f t="shared" si="482"/>
        <v>0</v>
      </c>
      <c r="BY100" s="73">
        <f t="shared" si="482"/>
        <v>0</v>
      </c>
      <c r="BZ100" s="73">
        <f t="shared" si="482"/>
        <v>0</v>
      </c>
      <c r="CA100" s="73">
        <f t="shared" si="482"/>
        <v>0</v>
      </c>
      <c r="CB100" s="194"/>
      <c r="CC100" s="73">
        <f t="shared" ref="CC100:CH100" si="483">IFERROR( BP100/BV100,0)</f>
        <v>0</v>
      </c>
      <c r="CD100" s="73">
        <f t="shared" si="483"/>
        <v>0</v>
      </c>
      <c r="CE100" s="73">
        <f t="shared" si="483"/>
        <v>0</v>
      </c>
      <c r="CF100" s="73">
        <f t="shared" si="483"/>
        <v>0</v>
      </c>
      <c r="CG100" s="73">
        <f t="shared" si="483"/>
        <v>0</v>
      </c>
      <c r="CH100" s="73">
        <f t="shared" si="483"/>
        <v>0</v>
      </c>
    </row>
    <row r="101" ht="14.25" customHeight="1" spans="1:86" x14ac:dyDescent="0.25">
      <c r="A101" s="68">
        <f>IF(ISBLANK(CT!A128),"",CT!A128)</f>
      </c>
      <c r="B101" s="73">
        <f>SectionA!V113</f>
      </c>
      <c r="C101" s="73">
        <f>SectionA!W113</f>
      </c>
      <c r="D101" s="73">
        <f>SectionA!X113</f>
      </c>
      <c r="E101" s="73">
        <f>SectionA!Y113</f>
      </c>
      <c r="F101" s="73">
        <f>SectionA!Z113</f>
      </c>
      <c r="G101" s="73">
        <f>SectionA!AA113</f>
      </c>
      <c r="H101" s="73">
        <f>SectionA!AJ113</f>
      </c>
      <c r="I101" s="73">
        <f>SectionA!AK113</f>
      </c>
      <c r="J101" s="73">
        <f>SectionA!AL113</f>
      </c>
      <c r="K101" s="73">
        <f>SectionA!AM113</f>
      </c>
      <c r="L101" s="73">
        <f>SectionA!AN113</f>
      </c>
      <c r="M101" s="73">
        <f>SectionA!AO113</f>
      </c>
      <c r="N101" s="174"/>
      <c r="O101" s="73">
        <f>SectionB!V113</f>
      </c>
      <c r="P101" s="73">
        <f>SectionB!W113</f>
      </c>
      <c r="Q101" s="73">
        <f>SectionB!X113</f>
      </c>
      <c r="R101" s="73">
        <f>SectionB!Y113</f>
      </c>
      <c r="S101" s="73">
        <f>SectionB!Z113</f>
      </c>
      <c r="T101" s="73">
        <f>SectionB!AA113</f>
      </c>
      <c r="U101" s="73">
        <f>SectionB!AJ113</f>
      </c>
      <c r="V101" s="73">
        <f>SectionB!AK113</f>
      </c>
      <c r="W101" s="73">
        <f>SectionB!AL113</f>
      </c>
      <c r="X101" s="73">
        <f>SectionB!AM113</f>
      </c>
      <c r="Y101" s="73">
        <f>SectionB!AN113</f>
      </c>
      <c r="Z101" s="73">
        <f>SectionB!AO113</f>
      </c>
      <c r="AA101" s="194"/>
      <c r="AB101" s="73">
        <f t="shared" ref="AB101:AG101" si="484">IF(AO101=0, 0,  AI101/AO101)</f>
        <v>0</v>
      </c>
      <c r="AC101" s="73">
        <f t="shared" si="484"/>
        <v>0</v>
      </c>
      <c r="AD101" s="73">
        <f t="shared" si="484"/>
        <v>0</v>
      </c>
      <c r="AE101" s="73">
        <f t="shared" si="484"/>
        <v>0</v>
      </c>
      <c r="AF101" s="73">
        <f t="shared" si="484"/>
        <v>0</v>
      </c>
      <c r="AG101" s="73">
        <f t="shared" si="484"/>
        <v>0</v>
      </c>
      <c r="AH101" s="174"/>
      <c r="AI101" s="73">
        <f t="shared" ref="AI101:AN101" si="485">SUM(B101,O101,AV101,BB101)</f>
        <v>0</v>
      </c>
      <c r="AJ101" s="73">
        <f t="shared" si="485"/>
        <v>0</v>
      </c>
      <c r="AK101" s="73">
        <f t="shared" si="485"/>
        <v>0</v>
      </c>
      <c r="AL101" s="73">
        <f t="shared" si="485"/>
        <v>0</v>
      </c>
      <c r="AM101" s="73">
        <f t="shared" si="485"/>
        <v>0</v>
      </c>
      <c r="AN101" s="73">
        <f t="shared" si="485"/>
        <v>0</v>
      </c>
      <c r="AO101" s="73">
        <f t="shared" ref="AO101:AT101" si="486">SUM(H101,U101,AV$4,BB$4)</f>
        <v>0</v>
      </c>
      <c r="AP101" s="73">
        <f t="shared" si="486"/>
        <v>0</v>
      </c>
      <c r="AQ101" s="73">
        <f t="shared" si="486"/>
        <v>0</v>
      </c>
      <c r="AR101" s="73">
        <f t="shared" si="486"/>
        <v>0</v>
      </c>
      <c r="AS101" s="73">
        <f t="shared" si="486"/>
        <v>0</v>
      </c>
      <c r="AT101" s="73">
        <f t="shared" si="486"/>
        <v>0</v>
      </c>
      <c r="AU101" s="174"/>
      <c r="AV101" s="73">
        <f>CT!T128</f>
      </c>
      <c r="AW101" s="73">
        <f>CT!U128</f>
      </c>
      <c r="AX101" s="73">
        <f>CT!V128</f>
      </c>
      <c r="AY101" s="73">
        <f>CT!W128</f>
      </c>
      <c r="AZ101" s="73">
        <f>CT!X128</f>
      </c>
      <c r="BA101" s="73">
        <f>CT!Y128</f>
      </c>
      <c r="BB101" s="73">
        <f>Attn_Assign!U128</f>
      </c>
      <c r="BC101" s="73">
        <f>Attn_Assign!V128</f>
      </c>
      <c r="BD101" s="73">
        <f>Attn_Assign!W128</f>
      </c>
      <c r="BE101" s="73">
        <f>Attn_Assign!X128</f>
      </c>
      <c r="BF101" s="73">
        <f>Attn_Assign!Y128</f>
      </c>
      <c r="BG101" s="73">
        <f>Attn_Assign!Z128</f>
      </c>
      <c r="BH101" s="4"/>
      <c r="BI101" s="73">
        <f>Attn_Assign!B128</f>
      </c>
      <c r="BJ101" s="73">
        <f t="shared" si="5"/>
        <v>0</v>
      </c>
      <c r="BK101" s="73" t="str">
        <f t="shared" si="6"/>
        <v>F</v>
      </c>
      <c r="BL101" s="4"/>
      <c r="BM101" s="4"/>
      <c r="BN101" s="4"/>
      <c r="BO101" s="174"/>
      <c r="BP101" s="73">
        <f>SUM(AI101,LabActivity!W128)</f>
        <v>0</v>
      </c>
      <c r="BQ101" s="73">
        <f>SUM(AJ101,LabActivity!X128)</f>
        <v>0</v>
      </c>
      <c r="BR101" s="73">
        <f>SUM(AK101,LabActivity!Y128)</f>
        <v>0</v>
      </c>
      <c r="BS101" s="73">
        <f>SUM(AL101,LabActivity!Z128)</f>
        <v>0</v>
      </c>
      <c r="BT101" s="73">
        <f>SUM(AM101,LabActivity!AA128)</f>
        <v>0</v>
      </c>
      <c r="BU101" s="73">
        <f>SUM(AN101,LabActivity!AB128)</f>
        <v>0</v>
      </c>
      <c r="BV101" s="73">
        <f t="shared" ref="BV101:CA101" si="487">SUM(AO101,BV$4)</f>
        <v>0</v>
      </c>
      <c r="BW101" s="73">
        <f t="shared" si="487"/>
        <v>0</v>
      </c>
      <c r="BX101" s="73">
        <f t="shared" si="487"/>
        <v>0</v>
      </c>
      <c r="BY101" s="73">
        <f t="shared" si="487"/>
        <v>0</v>
      </c>
      <c r="BZ101" s="73">
        <f t="shared" si="487"/>
        <v>0</v>
      </c>
      <c r="CA101" s="73">
        <f t="shared" si="487"/>
        <v>0</v>
      </c>
      <c r="CB101" s="194"/>
      <c r="CC101" s="73">
        <f t="shared" ref="CC101:CH101" si="488">IFERROR( BP101/BV101,0)</f>
        <v>0</v>
      </c>
      <c r="CD101" s="73">
        <f t="shared" si="488"/>
        <v>0</v>
      </c>
      <c r="CE101" s="73">
        <f t="shared" si="488"/>
        <v>0</v>
      </c>
      <c r="CF101" s="73">
        <f t="shared" si="488"/>
        <v>0</v>
      </c>
      <c r="CG101" s="73">
        <f t="shared" si="488"/>
        <v>0</v>
      </c>
      <c r="CH101" s="73">
        <f t="shared" si="488"/>
        <v>0</v>
      </c>
    </row>
    <row r="102" ht="14.25" customHeight="1" spans="1:86" x14ac:dyDescent="0.25">
      <c r="A102" s="68">
        <f>IF(ISBLANK(CT!A129),"",CT!A129)</f>
      </c>
      <c r="B102" s="73">
        <f>SectionA!V114</f>
      </c>
      <c r="C102" s="73">
        <f>SectionA!W114</f>
      </c>
      <c r="D102" s="73">
        <f>SectionA!X114</f>
      </c>
      <c r="E102" s="73">
        <f>SectionA!Y114</f>
      </c>
      <c r="F102" s="73">
        <f>SectionA!Z114</f>
      </c>
      <c r="G102" s="73">
        <f>SectionA!AA114</f>
      </c>
      <c r="H102" s="73">
        <f>SectionA!AJ114</f>
      </c>
      <c r="I102" s="73">
        <f>SectionA!AK114</f>
      </c>
      <c r="J102" s="73">
        <f>SectionA!AL114</f>
      </c>
      <c r="K102" s="73">
        <f>SectionA!AM114</f>
      </c>
      <c r="L102" s="73">
        <f>SectionA!AN114</f>
      </c>
      <c r="M102" s="73">
        <f>SectionA!AO114</f>
      </c>
      <c r="N102" s="174"/>
      <c r="O102" s="73">
        <f>SectionB!V114</f>
      </c>
      <c r="P102" s="73">
        <f>SectionB!W114</f>
      </c>
      <c r="Q102" s="73">
        <f>SectionB!X114</f>
      </c>
      <c r="R102" s="73">
        <f>SectionB!Y114</f>
      </c>
      <c r="S102" s="73">
        <f>SectionB!Z114</f>
      </c>
      <c r="T102" s="73">
        <f>SectionB!AA114</f>
      </c>
      <c r="U102" s="73">
        <f>SectionB!AJ114</f>
      </c>
      <c r="V102" s="73">
        <f>SectionB!AK114</f>
      </c>
      <c r="W102" s="73">
        <f>SectionB!AL114</f>
      </c>
      <c r="X102" s="73">
        <f>SectionB!AM114</f>
      </c>
      <c r="Y102" s="73">
        <f>SectionB!AN114</f>
      </c>
      <c r="Z102" s="73">
        <f>SectionB!AO114</f>
      </c>
      <c r="AA102" s="194"/>
      <c r="AB102" s="73">
        <f t="shared" ref="AB102:AG102" si="489">IF(AO102=0, 0,  AI102/AO102)</f>
        <v>0</v>
      </c>
      <c r="AC102" s="73">
        <f t="shared" si="489"/>
        <v>0</v>
      </c>
      <c r="AD102" s="73">
        <f t="shared" si="489"/>
        <v>0</v>
      </c>
      <c r="AE102" s="73">
        <f t="shared" si="489"/>
        <v>0</v>
      </c>
      <c r="AF102" s="73">
        <f t="shared" si="489"/>
        <v>0</v>
      </c>
      <c r="AG102" s="73">
        <f t="shared" si="489"/>
        <v>0</v>
      </c>
      <c r="AH102" s="174"/>
      <c r="AI102" s="73">
        <f t="shared" ref="AI102:AN102" si="490">SUM(B102,O102,AV102,BB102)</f>
        <v>0</v>
      </c>
      <c r="AJ102" s="73">
        <f t="shared" si="490"/>
        <v>0</v>
      </c>
      <c r="AK102" s="73">
        <f t="shared" si="490"/>
        <v>0</v>
      </c>
      <c r="AL102" s="73">
        <f t="shared" si="490"/>
        <v>0</v>
      </c>
      <c r="AM102" s="73">
        <f t="shared" si="490"/>
        <v>0</v>
      </c>
      <c r="AN102" s="73">
        <f t="shared" si="490"/>
        <v>0</v>
      </c>
      <c r="AO102" s="73">
        <f t="shared" ref="AO102:AT102" si="491">SUM(H102,U102,AV$4,BB$4)</f>
        <v>0</v>
      </c>
      <c r="AP102" s="73">
        <f t="shared" si="491"/>
        <v>0</v>
      </c>
      <c r="AQ102" s="73">
        <f t="shared" si="491"/>
        <v>0</v>
      </c>
      <c r="AR102" s="73">
        <f t="shared" si="491"/>
        <v>0</v>
      </c>
      <c r="AS102" s="73">
        <f t="shared" si="491"/>
        <v>0</v>
      </c>
      <c r="AT102" s="73">
        <f t="shared" si="491"/>
        <v>0</v>
      </c>
      <c r="AU102" s="174"/>
      <c r="AV102" s="73">
        <f>CT!T129</f>
      </c>
      <c r="AW102" s="73">
        <f>CT!U129</f>
      </c>
      <c r="AX102" s="73">
        <f>CT!V129</f>
      </c>
      <c r="AY102" s="73">
        <f>CT!W129</f>
      </c>
      <c r="AZ102" s="73">
        <f>CT!X129</f>
      </c>
      <c r="BA102" s="73">
        <f>CT!Y129</f>
      </c>
      <c r="BB102" s="73">
        <f>Attn_Assign!U129</f>
      </c>
      <c r="BC102" s="73">
        <f>Attn_Assign!V129</f>
      </c>
      <c r="BD102" s="73">
        <f>Attn_Assign!W129</f>
      </c>
      <c r="BE102" s="73">
        <f>Attn_Assign!X129</f>
      </c>
      <c r="BF102" s="73">
        <f>Attn_Assign!Y129</f>
      </c>
      <c r="BG102" s="73">
        <f>Attn_Assign!Z129</f>
      </c>
      <c r="BH102" s="4"/>
      <c r="BI102" s="73">
        <f>Attn_Assign!B129</f>
      </c>
      <c r="BJ102" s="73">
        <f t="shared" si="5"/>
        <v>0</v>
      </c>
      <c r="BK102" s="73" t="str">
        <f t="shared" si="6"/>
        <v>F</v>
      </c>
      <c r="BL102" s="4"/>
      <c r="BM102" s="4"/>
      <c r="BN102" s="4"/>
      <c r="BO102" s="174"/>
      <c r="BP102" s="73">
        <f>SUM(AI102,LabActivity!W129)</f>
        <v>0</v>
      </c>
      <c r="BQ102" s="73">
        <f>SUM(AJ102,LabActivity!X129)</f>
        <v>0</v>
      </c>
      <c r="BR102" s="73">
        <f>SUM(AK102,LabActivity!Y129)</f>
        <v>0</v>
      </c>
      <c r="BS102" s="73">
        <f>SUM(AL102,LabActivity!Z129)</f>
        <v>0</v>
      </c>
      <c r="BT102" s="73">
        <f>SUM(AM102,LabActivity!AA129)</f>
        <v>0</v>
      </c>
      <c r="BU102" s="73">
        <f>SUM(AN102,LabActivity!AB129)</f>
        <v>0</v>
      </c>
      <c r="BV102" s="73">
        <f t="shared" ref="BV102:CA102" si="492">SUM(AO102,BV$4)</f>
        <v>0</v>
      </c>
      <c r="BW102" s="73">
        <f t="shared" si="492"/>
        <v>0</v>
      </c>
      <c r="BX102" s="73">
        <f t="shared" si="492"/>
        <v>0</v>
      </c>
      <c r="BY102" s="73">
        <f t="shared" si="492"/>
        <v>0</v>
      </c>
      <c r="BZ102" s="73">
        <f t="shared" si="492"/>
        <v>0</v>
      </c>
      <c r="CA102" s="73">
        <f t="shared" si="492"/>
        <v>0</v>
      </c>
      <c r="CB102" s="194"/>
      <c r="CC102" s="73">
        <f t="shared" ref="CC102:CH102" si="493">IFERROR( BP102/BV102,0)</f>
        <v>0</v>
      </c>
      <c r="CD102" s="73">
        <f t="shared" si="493"/>
        <v>0</v>
      </c>
      <c r="CE102" s="73">
        <f t="shared" si="493"/>
        <v>0</v>
      </c>
      <c r="CF102" s="73">
        <f t="shared" si="493"/>
        <v>0</v>
      </c>
      <c r="CG102" s="73">
        <f t="shared" si="493"/>
        <v>0</v>
      </c>
      <c r="CH102" s="73">
        <f t="shared" si="493"/>
        <v>0</v>
      </c>
    </row>
    <row r="103" ht="14.25" customHeight="1" spans="1:86" x14ac:dyDescent="0.25">
      <c r="A103" s="68">
        <f>IF(ISBLANK(CT!A130),"",CT!A130)</f>
      </c>
      <c r="B103" s="73">
        <f>SectionA!V115</f>
      </c>
      <c r="C103" s="73">
        <f>SectionA!W115</f>
      </c>
      <c r="D103" s="73">
        <f>SectionA!X115</f>
      </c>
      <c r="E103" s="73">
        <f>SectionA!Y115</f>
      </c>
      <c r="F103" s="73">
        <f>SectionA!Z115</f>
      </c>
      <c r="G103" s="73">
        <f>SectionA!AA115</f>
      </c>
      <c r="H103" s="73">
        <f>SectionA!AJ115</f>
      </c>
      <c r="I103" s="73">
        <f>SectionA!AK115</f>
      </c>
      <c r="J103" s="73">
        <f>SectionA!AL115</f>
      </c>
      <c r="K103" s="73">
        <f>SectionA!AM115</f>
      </c>
      <c r="L103" s="73">
        <f>SectionA!AN115</f>
      </c>
      <c r="M103" s="73">
        <f>SectionA!AO115</f>
      </c>
      <c r="N103" s="174"/>
      <c r="O103" s="73">
        <f>SectionB!V115</f>
      </c>
      <c r="P103" s="73">
        <f>SectionB!W115</f>
      </c>
      <c r="Q103" s="73">
        <f>SectionB!X115</f>
      </c>
      <c r="R103" s="73">
        <f>SectionB!Y115</f>
      </c>
      <c r="S103" s="73">
        <f>SectionB!Z115</f>
      </c>
      <c r="T103" s="73">
        <f>SectionB!AA115</f>
      </c>
      <c r="U103" s="73">
        <f>SectionB!AJ115</f>
      </c>
      <c r="V103" s="73">
        <f>SectionB!AK115</f>
      </c>
      <c r="W103" s="73">
        <f>SectionB!AL115</f>
      </c>
      <c r="X103" s="73">
        <f>SectionB!AM115</f>
      </c>
      <c r="Y103" s="73">
        <f>SectionB!AN115</f>
      </c>
      <c r="Z103" s="73">
        <f>SectionB!AO115</f>
      </c>
      <c r="AA103" s="194"/>
      <c r="AB103" s="73">
        <f t="shared" ref="AB103:AG103" si="494">IF(AO103=0, 0,  AI103/AO103)</f>
        <v>0</v>
      </c>
      <c r="AC103" s="73">
        <f t="shared" si="494"/>
        <v>0</v>
      </c>
      <c r="AD103" s="73">
        <f t="shared" si="494"/>
        <v>0</v>
      </c>
      <c r="AE103" s="73">
        <f t="shared" si="494"/>
        <v>0</v>
      </c>
      <c r="AF103" s="73">
        <f t="shared" si="494"/>
        <v>0</v>
      </c>
      <c r="AG103" s="73">
        <f t="shared" si="494"/>
        <v>0</v>
      </c>
      <c r="AH103" s="174"/>
      <c r="AI103" s="73">
        <f t="shared" ref="AI103:AN103" si="495">SUM(B103,O103,AV103,BB103)</f>
        <v>0</v>
      </c>
      <c r="AJ103" s="73">
        <f t="shared" si="495"/>
        <v>0</v>
      </c>
      <c r="AK103" s="73">
        <f t="shared" si="495"/>
        <v>0</v>
      </c>
      <c r="AL103" s="73">
        <f t="shared" si="495"/>
        <v>0</v>
      </c>
      <c r="AM103" s="73">
        <f t="shared" si="495"/>
        <v>0</v>
      </c>
      <c r="AN103" s="73">
        <f t="shared" si="495"/>
        <v>0</v>
      </c>
      <c r="AO103" s="73">
        <f t="shared" ref="AO103:AT103" si="496">SUM(H103,U103,AV$4,BB$4)</f>
        <v>0</v>
      </c>
      <c r="AP103" s="73">
        <f t="shared" si="496"/>
        <v>0</v>
      </c>
      <c r="AQ103" s="73">
        <f t="shared" si="496"/>
        <v>0</v>
      </c>
      <c r="AR103" s="73">
        <f t="shared" si="496"/>
        <v>0</v>
      </c>
      <c r="AS103" s="73">
        <f t="shared" si="496"/>
        <v>0</v>
      </c>
      <c r="AT103" s="73">
        <f t="shared" si="496"/>
        <v>0</v>
      </c>
      <c r="AU103" s="174"/>
      <c r="AV103" s="73">
        <f>CT!T130</f>
      </c>
      <c r="AW103" s="73">
        <f>CT!U130</f>
      </c>
      <c r="AX103" s="73">
        <f>CT!V130</f>
      </c>
      <c r="AY103" s="73">
        <f>CT!W130</f>
      </c>
      <c r="AZ103" s="73">
        <f>CT!X130</f>
      </c>
      <c r="BA103" s="73">
        <f>CT!Y130</f>
      </c>
      <c r="BB103" s="73">
        <f>Attn_Assign!U130</f>
      </c>
      <c r="BC103" s="73">
        <f>Attn_Assign!V130</f>
      </c>
      <c r="BD103" s="73">
        <f>Attn_Assign!W130</f>
      </c>
      <c r="BE103" s="73">
        <f>Attn_Assign!X130</f>
      </c>
      <c r="BF103" s="73">
        <f>Attn_Assign!Y130</f>
      </c>
      <c r="BG103" s="73">
        <f>Attn_Assign!Z130</f>
      </c>
      <c r="BH103" s="4"/>
      <c r="BI103" s="73">
        <f>Attn_Assign!B130</f>
      </c>
      <c r="BJ103" s="73">
        <f t="shared" si="5"/>
        <v>0</v>
      </c>
      <c r="BK103" s="73" t="str">
        <f t="shared" si="6"/>
        <v>F</v>
      </c>
      <c r="BL103" s="4"/>
      <c r="BM103" s="4"/>
      <c r="BN103" s="4"/>
      <c r="BO103" s="174"/>
      <c r="BP103" s="73">
        <f>SUM(AI103,LabActivity!W130)</f>
        <v>0</v>
      </c>
      <c r="BQ103" s="73">
        <f>SUM(AJ103,LabActivity!X130)</f>
        <v>0</v>
      </c>
      <c r="BR103" s="73">
        <f>SUM(AK103,LabActivity!Y130)</f>
        <v>0</v>
      </c>
      <c r="BS103" s="73">
        <f>SUM(AL103,LabActivity!Z130)</f>
        <v>0</v>
      </c>
      <c r="BT103" s="73">
        <f>SUM(AM103,LabActivity!AA130)</f>
        <v>0</v>
      </c>
      <c r="BU103" s="73">
        <f>SUM(AN103,LabActivity!AB130)</f>
        <v>0</v>
      </c>
      <c r="BV103" s="73">
        <f t="shared" ref="BV103:CA103" si="497">SUM(AO103,BV$4)</f>
        <v>0</v>
      </c>
      <c r="BW103" s="73">
        <f t="shared" si="497"/>
        <v>0</v>
      </c>
      <c r="BX103" s="73">
        <f t="shared" si="497"/>
        <v>0</v>
      </c>
      <c r="BY103" s="73">
        <f t="shared" si="497"/>
        <v>0</v>
      </c>
      <c r="BZ103" s="73">
        <f t="shared" si="497"/>
        <v>0</v>
      </c>
      <c r="CA103" s="73">
        <f t="shared" si="497"/>
        <v>0</v>
      </c>
      <c r="CB103" s="194"/>
      <c r="CC103" s="73">
        <f t="shared" ref="CC103:CH103" si="498">IFERROR( BP103/BV103,0)</f>
        <v>0</v>
      </c>
      <c r="CD103" s="73">
        <f t="shared" si="498"/>
        <v>0</v>
      </c>
      <c r="CE103" s="73">
        <f t="shared" si="498"/>
        <v>0</v>
      </c>
      <c r="CF103" s="73">
        <f t="shared" si="498"/>
        <v>0</v>
      </c>
      <c r="CG103" s="73">
        <f t="shared" si="498"/>
        <v>0</v>
      </c>
      <c r="CH103" s="73">
        <f t="shared" si="498"/>
        <v>0</v>
      </c>
    </row>
    <row r="104" ht="14.25" customHeight="1" spans="1:86" x14ac:dyDescent="0.25">
      <c r="A104" s="68">
        <f>IF(ISBLANK(CT!A131),"",CT!A131)</f>
      </c>
      <c r="B104" s="73">
        <f>SectionA!V116</f>
      </c>
      <c r="C104" s="73">
        <f>SectionA!W116</f>
      </c>
      <c r="D104" s="73">
        <f>SectionA!X116</f>
      </c>
      <c r="E104" s="73">
        <f>SectionA!Y116</f>
      </c>
      <c r="F104" s="73">
        <f>SectionA!Z116</f>
      </c>
      <c r="G104" s="73">
        <f>SectionA!AA116</f>
      </c>
      <c r="H104" s="73">
        <f>SectionA!AJ116</f>
      </c>
      <c r="I104" s="73">
        <f>SectionA!AK116</f>
      </c>
      <c r="J104" s="73">
        <f>SectionA!AL116</f>
      </c>
      <c r="K104" s="73">
        <f>SectionA!AM116</f>
      </c>
      <c r="L104" s="73">
        <f>SectionA!AN116</f>
      </c>
      <c r="M104" s="73">
        <f>SectionA!AO116</f>
      </c>
      <c r="N104" s="174"/>
      <c r="O104" s="73">
        <f>SectionB!V116</f>
      </c>
      <c r="P104" s="73">
        <f>SectionB!W116</f>
      </c>
      <c r="Q104" s="73">
        <f>SectionB!X116</f>
      </c>
      <c r="R104" s="73">
        <f>SectionB!Y116</f>
      </c>
      <c r="S104" s="73">
        <f>SectionB!Z116</f>
      </c>
      <c r="T104" s="73">
        <f>SectionB!AA116</f>
      </c>
      <c r="U104" s="73">
        <f>SectionB!AJ116</f>
      </c>
      <c r="V104" s="73">
        <f>SectionB!AK116</f>
      </c>
      <c r="W104" s="73">
        <f>SectionB!AL116</f>
      </c>
      <c r="X104" s="73">
        <f>SectionB!AM116</f>
      </c>
      <c r="Y104" s="73">
        <f>SectionB!AN116</f>
      </c>
      <c r="Z104" s="73">
        <f>SectionB!AO116</f>
      </c>
      <c r="AA104" s="194"/>
      <c r="AB104" s="73">
        <f t="shared" ref="AB104:AG104" si="499">IF(AO104=0, 0,  AI104/AO104)</f>
        <v>0</v>
      </c>
      <c r="AC104" s="73">
        <f t="shared" si="499"/>
        <v>0</v>
      </c>
      <c r="AD104" s="73">
        <f t="shared" si="499"/>
        <v>0</v>
      </c>
      <c r="AE104" s="73">
        <f t="shared" si="499"/>
        <v>0</v>
      </c>
      <c r="AF104" s="73">
        <f t="shared" si="499"/>
        <v>0</v>
      </c>
      <c r="AG104" s="73">
        <f t="shared" si="499"/>
        <v>0</v>
      </c>
      <c r="AH104" s="174"/>
      <c r="AI104" s="73">
        <f t="shared" ref="AI104:AN104" si="500">SUM(B104,O104,AV104,BB104)</f>
        <v>0</v>
      </c>
      <c r="AJ104" s="73">
        <f t="shared" si="500"/>
        <v>0</v>
      </c>
      <c r="AK104" s="73">
        <f t="shared" si="500"/>
        <v>0</v>
      </c>
      <c r="AL104" s="73">
        <f t="shared" si="500"/>
        <v>0</v>
      </c>
      <c r="AM104" s="73">
        <f t="shared" si="500"/>
        <v>0</v>
      </c>
      <c r="AN104" s="73">
        <f t="shared" si="500"/>
        <v>0</v>
      </c>
      <c r="AO104" s="73">
        <f t="shared" ref="AO104:AT104" si="501">SUM(H104,U104,AV$4,BB$4)</f>
        <v>0</v>
      </c>
      <c r="AP104" s="73">
        <f t="shared" si="501"/>
        <v>0</v>
      </c>
      <c r="AQ104" s="73">
        <f t="shared" si="501"/>
        <v>0</v>
      </c>
      <c r="AR104" s="73">
        <f t="shared" si="501"/>
        <v>0</v>
      </c>
      <c r="AS104" s="73">
        <f t="shared" si="501"/>
        <v>0</v>
      </c>
      <c r="AT104" s="73">
        <f t="shared" si="501"/>
        <v>0</v>
      </c>
      <c r="AU104" s="174"/>
      <c r="AV104" s="73">
        <f>CT!T131</f>
      </c>
      <c r="AW104" s="73">
        <f>CT!U131</f>
      </c>
      <c r="AX104" s="73">
        <f>CT!V131</f>
      </c>
      <c r="AY104" s="73">
        <f>CT!W131</f>
      </c>
      <c r="AZ104" s="73">
        <f>CT!X131</f>
      </c>
      <c r="BA104" s="73">
        <f>CT!Y131</f>
      </c>
      <c r="BB104" s="73">
        <f>Attn_Assign!U131</f>
      </c>
      <c r="BC104" s="73">
        <f>Attn_Assign!V131</f>
      </c>
      <c r="BD104" s="73">
        <f>Attn_Assign!W131</f>
      </c>
      <c r="BE104" s="73">
        <f>Attn_Assign!X131</f>
      </c>
      <c r="BF104" s="73">
        <f>Attn_Assign!Y131</f>
      </c>
      <c r="BG104" s="73">
        <f>Attn_Assign!Z131</f>
      </c>
      <c r="BH104" s="4"/>
      <c r="BI104" s="73">
        <f>Attn_Assign!B131</f>
      </c>
      <c r="BJ104" s="73">
        <f t="shared" si="5"/>
        <v>0</v>
      </c>
      <c r="BK104" s="73" t="str">
        <f t="shared" si="6"/>
        <v>F</v>
      </c>
      <c r="BL104" s="4"/>
      <c r="BM104" s="4"/>
      <c r="BN104" s="4"/>
      <c r="BO104" s="174"/>
      <c r="BP104" s="73">
        <f>SUM(AI104,LabActivity!W131)</f>
        <v>0</v>
      </c>
      <c r="BQ104" s="73">
        <f>SUM(AJ104,LabActivity!X131)</f>
        <v>0</v>
      </c>
      <c r="BR104" s="73">
        <f>SUM(AK104,LabActivity!Y131)</f>
        <v>0</v>
      </c>
      <c r="BS104" s="73">
        <f>SUM(AL104,LabActivity!Z131)</f>
        <v>0</v>
      </c>
      <c r="BT104" s="73">
        <f>SUM(AM104,LabActivity!AA131)</f>
        <v>0</v>
      </c>
      <c r="BU104" s="73">
        <f>SUM(AN104,LabActivity!AB131)</f>
        <v>0</v>
      </c>
      <c r="BV104" s="73">
        <f t="shared" ref="BV104:CA104" si="502">SUM(AO104,BV$4)</f>
        <v>0</v>
      </c>
      <c r="BW104" s="73">
        <f t="shared" si="502"/>
        <v>0</v>
      </c>
      <c r="BX104" s="73">
        <f t="shared" si="502"/>
        <v>0</v>
      </c>
      <c r="BY104" s="73">
        <f t="shared" si="502"/>
        <v>0</v>
      </c>
      <c r="BZ104" s="73">
        <f t="shared" si="502"/>
        <v>0</v>
      </c>
      <c r="CA104" s="73">
        <f t="shared" si="502"/>
        <v>0</v>
      </c>
      <c r="CB104" s="194"/>
      <c r="CC104" s="73">
        <f t="shared" ref="CC104:CH104" si="503">IFERROR( BP104/BV104,0)</f>
        <v>0</v>
      </c>
      <c r="CD104" s="73">
        <f t="shared" si="503"/>
        <v>0</v>
      </c>
      <c r="CE104" s="73">
        <f t="shared" si="503"/>
        <v>0</v>
      </c>
      <c r="CF104" s="73">
        <f t="shared" si="503"/>
        <v>0</v>
      </c>
      <c r="CG104" s="73">
        <f t="shared" si="503"/>
        <v>0</v>
      </c>
      <c r="CH104" s="73">
        <f t="shared" si="503"/>
        <v>0</v>
      </c>
    </row>
    <row r="105" ht="14.25" customHeight="1" spans="1:86" x14ac:dyDescent="0.25">
      <c r="A105" s="68">
        <f>IF(ISBLANK(CT!A132),"",CT!A132)</f>
      </c>
      <c r="B105" s="73">
        <f>SectionA!V117</f>
      </c>
      <c r="C105" s="73">
        <f>SectionA!W117</f>
      </c>
      <c r="D105" s="73">
        <f>SectionA!X117</f>
      </c>
      <c r="E105" s="73">
        <f>SectionA!Y117</f>
      </c>
      <c r="F105" s="73">
        <f>SectionA!Z117</f>
      </c>
      <c r="G105" s="73">
        <f>SectionA!AA117</f>
      </c>
      <c r="H105" s="73">
        <f>SectionA!AJ117</f>
      </c>
      <c r="I105" s="73">
        <f>SectionA!AK117</f>
      </c>
      <c r="J105" s="73">
        <f>SectionA!AL117</f>
      </c>
      <c r="K105" s="73">
        <f>SectionA!AM117</f>
      </c>
      <c r="L105" s="73">
        <f>SectionA!AN117</f>
      </c>
      <c r="M105" s="73">
        <f>SectionA!AO117</f>
      </c>
      <c r="N105" s="174"/>
      <c r="O105" s="73">
        <f>SectionB!V117</f>
      </c>
      <c r="P105" s="73">
        <f>SectionB!W117</f>
      </c>
      <c r="Q105" s="73">
        <f>SectionB!X117</f>
      </c>
      <c r="R105" s="73">
        <f>SectionB!Y117</f>
      </c>
      <c r="S105" s="73">
        <f>SectionB!Z117</f>
      </c>
      <c r="T105" s="73">
        <f>SectionB!AA117</f>
      </c>
      <c r="U105" s="73">
        <f>SectionB!AJ117</f>
      </c>
      <c r="V105" s="73">
        <f>SectionB!AK117</f>
      </c>
      <c r="W105" s="73">
        <f>SectionB!AL117</f>
      </c>
      <c r="X105" s="73">
        <f>SectionB!AM117</f>
      </c>
      <c r="Y105" s="73">
        <f>SectionB!AN117</f>
      </c>
      <c r="Z105" s="73">
        <f>SectionB!AO117</f>
      </c>
      <c r="AA105" s="194"/>
      <c r="AB105" s="73">
        <f t="shared" ref="AB105:AG105" si="504">IF(AO105=0, 0,  AI105/AO105)</f>
        <v>0</v>
      </c>
      <c r="AC105" s="73">
        <f t="shared" si="504"/>
        <v>0</v>
      </c>
      <c r="AD105" s="73">
        <f t="shared" si="504"/>
        <v>0</v>
      </c>
      <c r="AE105" s="73">
        <f t="shared" si="504"/>
        <v>0</v>
      </c>
      <c r="AF105" s="73">
        <f t="shared" si="504"/>
        <v>0</v>
      </c>
      <c r="AG105" s="73">
        <f t="shared" si="504"/>
        <v>0</v>
      </c>
      <c r="AH105" s="174"/>
      <c r="AI105" s="73">
        <f t="shared" ref="AI105:AN105" si="505">SUM(B105,O105,AV105,BB105)</f>
        <v>0</v>
      </c>
      <c r="AJ105" s="73">
        <f t="shared" si="505"/>
        <v>0</v>
      </c>
      <c r="AK105" s="73">
        <f t="shared" si="505"/>
        <v>0</v>
      </c>
      <c r="AL105" s="73">
        <f t="shared" si="505"/>
        <v>0</v>
      </c>
      <c r="AM105" s="73">
        <f t="shared" si="505"/>
        <v>0</v>
      </c>
      <c r="AN105" s="73">
        <f t="shared" si="505"/>
        <v>0</v>
      </c>
      <c r="AO105" s="73">
        <f t="shared" ref="AO105:AT105" si="506">SUM(H105,U105,AV$4,BB$4)</f>
        <v>0</v>
      </c>
      <c r="AP105" s="73">
        <f t="shared" si="506"/>
        <v>0</v>
      </c>
      <c r="AQ105" s="73">
        <f t="shared" si="506"/>
        <v>0</v>
      </c>
      <c r="AR105" s="73">
        <f t="shared" si="506"/>
        <v>0</v>
      </c>
      <c r="AS105" s="73">
        <f t="shared" si="506"/>
        <v>0</v>
      </c>
      <c r="AT105" s="73">
        <f t="shared" si="506"/>
        <v>0</v>
      </c>
      <c r="AU105" s="174"/>
      <c r="AV105" s="73">
        <f>CT!T132</f>
      </c>
      <c r="AW105" s="73">
        <f>CT!U132</f>
      </c>
      <c r="AX105" s="73">
        <f>CT!V132</f>
      </c>
      <c r="AY105" s="73">
        <f>CT!W132</f>
      </c>
      <c r="AZ105" s="73">
        <f>CT!X132</f>
      </c>
      <c r="BA105" s="73">
        <f>CT!Y132</f>
      </c>
      <c r="BB105" s="73">
        <f>Attn_Assign!U132</f>
      </c>
      <c r="BC105" s="73">
        <f>Attn_Assign!V132</f>
      </c>
      <c r="BD105" s="73">
        <f>Attn_Assign!W132</f>
      </c>
      <c r="BE105" s="73">
        <f>Attn_Assign!X132</f>
      </c>
      <c r="BF105" s="73">
        <f>Attn_Assign!Y132</f>
      </c>
      <c r="BG105" s="73">
        <f>Attn_Assign!Z132</f>
      </c>
      <c r="BH105" s="4"/>
      <c r="BI105" s="73">
        <f>Attn_Assign!B132</f>
      </c>
      <c r="BJ105" s="73">
        <f t="shared" si="5"/>
        <v>0</v>
      </c>
      <c r="BK105" s="73" t="str">
        <f t="shared" si="6"/>
        <v>F</v>
      </c>
      <c r="BL105" s="4"/>
      <c r="BM105" s="4"/>
      <c r="BN105" s="4"/>
      <c r="BO105" s="174"/>
      <c r="BP105" s="73">
        <f>SUM(AI105,LabActivity!W132)</f>
        <v>0</v>
      </c>
      <c r="BQ105" s="73">
        <f>SUM(AJ105,LabActivity!X132)</f>
        <v>0</v>
      </c>
      <c r="BR105" s="73">
        <f>SUM(AK105,LabActivity!Y132)</f>
        <v>0</v>
      </c>
      <c r="BS105" s="73">
        <f>SUM(AL105,LabActivity!Z132)</f>
        <v>0</v>
      </c>
      <c r="BT105" s="73">
        <f>SUM(AM105,LabActivity!AA132)</f>
        <v>0</v>
      </c>
      <c r="BU105" s="73">
        <f>SUM(AN105,LabActivity!AB132)</f>
        <v>0</v>
      </c>
      <c r="BV105" s="73">
        <f t="shared" ref="BV105:CA105" si="507">SUM(AO105,BV$4)</f>
        <v>0</v>
      </c>
      <c r="BW105" s="73">
        <f t="shared" si="507"/>
        <v>0</v>
      </c>
      <c r="BX105" s="73">
        <f t="shared" si="507"/>
        <v>0</v>
      </c>
      <c r="BY105" s="73">
        <f t="shared" si="507"/>
        <v>0</v>
      </c>
      <c r="BZ105" s="73">
        <f t="shared" si="507"/>
        <v>0</v>
      </c>
      <c r="CA105" s="73">
        <f t="shared" si="507"/>
        <v>0</v>
      </c>
      <c r="CB105" s="194"/>
      <c r="CC105" s="73">
        <f t="shared" ref="CC105:CH105" si="508">IFERROR( BP105/BV105,0)</f>
        <v>0</v>
      </c>
      <c r="CD105" s="73">
        <f t="shared" si="508"/>
        <v>0</v>
      </c>
      <c r="CE105" s="73">
        <f t="shared" si="508"/>
        <v>0</v>
      </c>
      <c r="CF105" s="73">
        <f t="shared" si="508"/>
        <v>0</v>
      </c>
      <c r="CG105" s="73">
        <f t="shared" si="508"/>
        <v>0</v>
      </c>
      <c r="CH105" s="73">
        <f t="shared" si="508"/>
        <v>0</v>
      </c>
    </row>
    <row r="106" ht="14.25" customHeight="1" spans="1:86" x14ac:dyDescent="0.25">
      <c r="A106" s="68">
        <f>IF(ISBLANK(CT!A133),"",CT!A133)</f>
      </c>
      <c r="B106" s="73">
        <f>SectionA!V118</f>
      </c>
      <c r="C106" s="73">
        <f>SectionA!W118</f>
      </c>
      <c r="D106" s="73">
        <f>SectionA!X118</f>
      </c>
      <c r="E106" s="73">
        <f>SectionA!Y118</f>
      </c>
      <c r="F106" s="73">
        <f>SectionA!Z118</f>
      </c>
      <c r="G106" s="73">
        <f>SectionA!AA118</f>
      </c>
      <c r="H106" s="73">
        <f>SectionA!AJ118</f>
      </c>
      <c r="I106" s="73">
        <f>SectionA!AK118</f>
      </c>
      <c r="J106" s="73">
        <f>SectionA!AL118</f>
      </c>
      <c r="K106" s="73">
        <f>SectionA!AM118</f>
      </c>
      <c r="L106" s="73">
        <f>SectionA!AN118</f>
      </c>
      <c r="M106" s="73">
        <f>SectionA!AO118</f>
      </c>
      <c r="N106" s="174"/>
      <c r="O106" s="73">
        <f>SectionB!V118</f>
      </c>
      <c r="P106" s="73">
        <f>SectionB!W118</f>
      </c>
      <c r="Q106" s="73">
        <f>SectionB!X118</f>
      </c>
      <c r="R106" s="73">
        <f>SectionB!Y118</f>
      </c>
      <c r="S106" s="73">
        <f>SectionB!Z118</f>
      </c>
      <c r="T106" s="73">
        <f>SectionB!AA118</f>
      </c>
      <c r="U106" s="73">
        <f>SectionB!AJ118</f>
      </c>
      <c r="V106" s="73">
        <f>SectionB!AK118</f>
      </c>
      <c r="W106" s="73">
        <f>SectionB!AL118</f>
      </c>
      <c r="X106" s="73">
        <f>SectionB!AM118</f>
      </c>
      <c r="Y106" s="73">
        <f>SectionB!AN118</f>
      </c>
      <c r="Z106" s="73">
        <f>SectionB!AO118</f>
      </c>
      <c r="AA106" s="194"/>
      <c r="AB106" s="73">
        <f t="shared" ref="AB106:AG106" si="509">IF(AO106=0, 0,  AI106/AO106)</f>
        <v>0</v>
      </c>
      <c r="AC106" s="73">
        <f t="shared" si="509"/>
        <v>0</v>
      </c>
      <c r="AD106" s="73">
        <f t="shared" si="509"/>
        <v>0</v>
      </c>
      <c r="AE106" s="73">
        <f t="shared" si="509"/>
        <v>0</v>
      </c>
      <c r="AF106" s="73">
        <f t="shared" si="509"/>
        <v>0</v>
      </c>
      <c r="AG106" s="73">
        <f t="shared" si="509"/>
        <v>0</v>
      </c>
      <c r="AH106" s="174"/>
      <c r="AI106" s="73">
        <f t="shared" ref="AI106:AN106" si="510">SUM(B106,O106,AV106,BB106)</f>
        <v>0</v>
      </c>
      <c r="AJ106" s="73">
        <f t="shared" si="510"/>
        <v>0</v>
      </c>
      <c r="AK106" s="73">
        <f t="shared" si="510"/>
        <v>0</v>
      </c>
      <c r="AL106" s="73">
        <f t="shared" si="510"/>
        <v>0</v>
      </c>
      <c r="AM106" s="73">
        <f t="shared" si="510"/>
        <v>0</v>
      </c>
      <c r="AN106" s="73">
        <f t="shared" si="510"/>
        <v>0</v>
      </c>
      <c r="AO106" s="73">
        <f t="shared" ref="AO106:AT106" si="511">SUM(H106,U106,AV$4,BB$4)</f>
        <v>0</v>
      </c>
      <c r="AP106" s="73">
        <f t="shared" si="511"/>
        <v>0</v>
      </c>
      <c r="AQ106" s="73">
        <f t="shared" si="511"/>
        <v>0</v>
      </c>
      <c r="AR106" s="73">
        <f t="shared" si="511"/>
        <v>0</v>
      </c>
      <c r="AS106" s="73">
        <f t="shared" si="511"/>
        <v>0</v>
      </c>
      <c r="AT106" s="73">
        <f t="shared" si="511"/>
        <v>0</v>
      </c>
      <c r="AU106" s="174"/>
      <c r="AV106" s="73">
        <f>CT!T133</f>
      </c>
      <c r="AW106" s="73">
        <f>CT!U133</f>
      </c>
      <c r="AX106" s="73">
        <f>CT!V133</f>
      </c>
      <c r="AY106" s="73">
        <f>CT!W133</f>
      </c>
      <c r="AZ106" s="73">
        <f>CT!X133</f>
      </c>
      <c r="BA106" s="73">
        <f>CT!Y133</f>
      </c>
      <c r="BB106" s="73">
        <f>Attn_Assign!U133</f>
      </c>
      <c r="BC106" s="73">
        <f>Attn_Assign!V133</f>
      </c>
      <c r="BD106" s="73">
        <f>Attn_Assign!W133</f>
      </c>
      <c r="BE106" s="73">
        <f>Attn_Assign!X133</f>
      </c>
      <c r="BF106" s="73">
        <f>Attn_Assign!Y133</f>
      </c>
      <c r="BG106" s="73">
        <f>Attn_Assign!Z133</f>
      </c>
      <c r="BH106" s="4"/>
      <c r="BI106" s="73">
        <f>Attn_Assign!B133</f>
      </c>
      <c r="BJ106" s="73">
        <f t="shared" si="5"/>
        <v>0</v>
      </c>
      <c r="BK106" s="73" t="str">
        <f t="shared" si="6"/>
        <v>F</v>
      </c>
      <c r="BL106" s="4"/>
      <c r="BM106" s="4"/>
      <c r="BN106" s="4"/>
      <c r="BO106" s="174"/>
      <c r="BP106" s="73">
        <f>SUM(AI106,LabActivity!W133)</f>
        <v>0</v>
      </c>
      <c r="BQ106" s="73">
        <f>SUM(AJ106,LabActivity!X133)</f>
        <v>0</v>
      </c>
      <c r="BR106" s="73">
        <f>SUM(AK106,LabActivity!Y133)</f>
        <v>0</v>
      </c>
      <c r="BS106" s="73">
        <f>SUM(AL106,LabActivity!Z133)</f>
        <v>0</v>
      </c>
      <c r="BT106" s="73">
        <f>SUM(AM106,LabActivity!AA133)</f>
        <v>0</v>
      </c>
      <c r="BU106" s="73">
        <f>SUM(AN106,LabActivity!AB133)</f>
        <v>0</v>
      </c>
      <c r="BV106" s="73">
        <f t="shared" ref="BV106:CA106" si="512">SUM(AO106,BV$4)</f>
        <v>0</v>
      </c>
      <c r="BW106" s="73">
        <f t="shared" si="512"/>
        <v>0</v>
      </c>
      <c r="BX106" s="73">
        <f t="shared" si="512"/>
        <v>0</v>
      </c>
      <c r="BY106" s="73">
        <f t="shared" si="512"/>
        <v>0</v>
      </c>
      <c r="BZ106" s="73">
        <f t="shared" si="512"/>
        <v>0</v>
      </c>
      <c r="CA106" s="73">
        <f t="shared" si="512"/>
        <v>0</v>
      </c>
      <c r="CB106" s="194"/>
      <c r="CC106" s="73">
        <f t="shared" ref="CC106:CH106" si="513">IFERROR( BP106/BV106,0)</f>
        <v>0</v>
      </c>
      <c r="CD106" s="73">
        <f t="shared" si="513"/>
        <v>0</v>
      </c>
      <c r="CE106" s="73">
        <f t="shared" si="513"/>
        <v>0</v>
      </c>
      <c r="CF106" s="73">
        <f t="shared" si="513"/>
        <v>0</v>
      </c>
      <c r="CG106" s="73">
        <f t="shared" si="513"/>
        <v>0</v>
      </c>
      <c r="CH106" s="73">
        <f t="shared" si="513"/>
        <v>0</v>
      </c>
    </row>
    <row r="107" ht="14.25" customHeight="1" spans="1:86" x14ac:dyDescent="0.25">
      <c r="A107" s="68">
        <f>IF(ISBLANK(CT!A134),"",CT!A134)</f>
      </c>
      <c r="B107" s="73">
        <f>SectionA!V119</f>
      </c>
      <c r="C107" s="73">
        <f>SectionA!W119</f>
      </c>
      <c r="D107" s="73">
        <f>SectionA!X119</f>
      </c>
      <c r="E107" s="73">
        <f>SectionA!Y119</f>
      </c>
      <c r="F107" s="73">
        <f>SectionA!Z119</f>
      </c>
      <c r="G107" s="73">
        <f>SectionA!AA119</f>
      </c>
      <c r="H107" s="73">
        <f>SectionA!AJ119</f>
      </c>
      <c r="I107" s="73">
        <f>SectionA!AK119</f>
      </c>
      <c r="J107" s="73">
        <f>SectionA!AL119</f>
      </c>
      <c r="K107" s="73">
        <f>SectionA!AM119</f>
      </c>
      <c r="L107" s="73">
        <f>SectionA!AN119</f>
      </c>
      <c r="M107" s="73">
        <f>SectionA!AO119</f>
      </c>
      <c r="N107" s="174"/>
      <c r="O107" s="73">
        <f>SectionB!V119</f>
      </c>
      <c r="P107" s="73">
        <f>SectionB!W119</f>
      </c>
      <c r="Q107" s="73">
        <f>SectionB!X119</f>
      </c>
      <c r="R107" s="73">
        <f>SectionB!Y119</f>
      </c>
      <c r="S107" s="73">
        <f>SectionB!Z119</f>
      </c>
      <c r="T107" s="73">
        <f>SectionB!AA119</f>
      </c>
      <c r="U107" s="73">
        <f>SectionB!AJ119</f>
      </c>
      <c r="V107" s="73">
        <f>SectionB!AK119</f>
      </c>
      <c r="W107" s="73">
        <f>SectionB!AL119</f>
      </c>
      <c r="X107" s="73">
        <f>SectionB!AM119</f>
      </c>
      <c r="Y107" s="73">
        <f>SectionB!AN119</f>
      </c>
      <c r="Z107" s="73">
        <f>SectionB!AO119</f>
      </c>
      <c r="AA107" s="194"/>
      <c r="AB107" s="73">
        <f t="shared" ref="AB107:AG107" si="514">IF(AO107=0, 0,  AI107/AO107)</f>
        <v>0</v>
      </c>
      <c r="AC107" s="73">
        <f t="shared" si="514"/>
        <v>0</v>
      </c>
      <c r="AD107" s="73">
        <f t="shared" si="514"/>
        <v>0</v>
      </c>
      <c r="AE107" s="73">
        <f t="shared" si="514"/>
        <v>0</v>
      </c>
      <c r="AF107" s="73">
        <f t="shared" si="514"/>
        <v>0</v>
      </c>
      <c r="AG107" s="73">
        <f t="shared" si="514"/>
        <v>0</v>
      </c>
      <c r="AH107" s="174"/>
      <c r="AI107" s="73">
        <f t="shared" ref="AI107:AN107" si="515">SUM(B107,O107,AV107,BB107)</f>
        <v>0</v>
      </c>
      <c r="AJ107" s="73">
        <f t="shared" si="515"/>
        <v>0</v>
      </c>
      <c r="AK107" s="73">
        <f t="shared" si="515"/>
        <v>0</v>
      </c>
      <c r="AL107" s="73">
        <f t="shared" si="515"/>
        <v>0</v>
      </c>
      <c r="AM107" s="73">
        <f t="shared" si="515"/>
        <v>0</v>
      </c>
      <c r="AN107" s="73">
        <f t="shared" si="515"/>
        <v>0</v>
      </c>
      <c r="AO107" s="73">
        <f t="shared" ref="AO107:AT107" si="516">SUM(H107,U107,AV$4,BB$4)</f>
        <v>0</v>
      </c>
      <c r="AP107" s="73">
        <f t="shared" si="516"/>
        <v>0</v>
      </c>
      <c r="AQ107" s="73">
        <f t="shared" si="516"/>
        <v>0</v>
      </c>
      <c r="AR107" s="73">
        <f t="shared" si="516"/>
        <v>0</v>
      </c>
      <c r="AS107" s="73">
        <f t="shared" si="516"/>
        <v>0</v>
      </c>
      <c r="AT107" s="73">
        <f t="shared" si="516"/>
        <v>0</v>
      </c>
      <c r="AU107" s="174"/>
      <c r="AV107" s="73">
        <f>CT!T134</f>
      </c>
      <c r="AW107" s="73">
        <f>CT!U134</f>
      </c>
      <c r="AX107" s="73">
        <f>CT!V134</f>
      </c>
      <c r="AY107" s="73">
        <f>CT!W134</f>
      </c>
      <c r="AZ107" s="73">
        <f>CT!X134</f>
      </c>
      <c r="BA107" s="73">
        <f>CT!Y134</f>
      </c>
      <c r="BB107" s="73">
        <f>Attn_Assign!U134</f>
      </c>
      <c r="BC107" s="73">
        <f>Attn_Assign!V134</f>
      </c>
      <c r="BD107" s="73">
        <f>Attn_Assign!W134</f>
      </c>
      <c r="BE107" s="73">
        <f>Attn_Assign!X134</f>
      </c>
      <c r="BF107" s="73">
        <f>Attn_Assign!Y134</f>
      </c>
      <c r="BG107" s="73">
        <f>Attn_Assign!Z134</f>
      </c>
      <c r="BH107" s="4"/>
      <c r="BI107" s="73">
        <f>Attn_Assign!B134</f>
      </c>
      <c r="BJ107" s="73">
        <f t="shared" si="5"/>
        <v>0</v>
      </c>
      <c r="BK107" s="73" t="str">
        <f t="shared" si="6"/>
        <v>F</v>
      </c>
      <c r="BL107" s="4"/>
      <c r="BM107" s="4"/>
      <c r="BN107" s="4"/>
      <c r="BO107" s="174"/>
      <c r="BP107" s="73">
        <f>SUM(AI107,LabActivity!W134)</f>
        <v>0</v>
      </c>
      <c r="BQ107" s="73">
        <f>SUM(AJ107,LabActivity!X134)</f>
        <v>0</v>
      </c>
      <c r="BR107" s="73">
        <f>SUM(AK107,LabActivity!Y134)</f>
        <v>0</v>
      </c>
      <c r="BS107" s="73">
        <f>SUM(AL107,LabActivity!Z134)</f>
        <v>0</v>
      </c>
      <c r="BT107" s="73">
        <f>SUM(AM107,LabActivity!AA134)</f>
        <v>0</v>
      </c>
      <c r="BU107" s="73">
        <f>SUM(AN107,LabActivity!AB134)</f>
        <v>0</v>
      </c>
      <c r="BV107" s="73">
        <f t="shared" ref="BV107:CA107" si="517">SUM(AO107,BV$4)</f>
        <v>0</v>
      </c>
      <c r="BW107" s="73">
        <f t="shared" si="517"/>
        <v>0</v>
      </c>
      <c r="BX107" s="73">
        <f t="shared" si="517"/>
        <v>0</v>
      </c>
      <c r="BY107" s="73">
        <f t="shared" si="517"/>
        <v>0</v>
      </c>
      <c r="BZ107" s="73">
        <f t="shared" si="517"/>
        <v>0</v>
      </c>
      <c r="CA107" s="73">
        <f t="shared" si="517"/>
        <v>0</v>
      </c>
      <c r="CB107" s="194"/>
      <c r="CC107" s="73">
        <f t="shared" ref="CC107:CH107" si="518">IFERROR( BP107/BV107,0)</f>
        <v>0</v>
      </c>
      <c r="CD107" s="73">
        <f t="shared" si="518"/>
        <v>0</v>
      </c>
      <c r="CE107" s="73">
        <f t="shared" si="518"/>
        <v>0</v>
      </c>
      <c r="CF107" s="73">
        <f t="shared" si="518"/>
        <v>0</v>
      </c>
      <c r="CG107" s="73">
        <f t="shared" si="518"/>
        <v>0</v>
      </c>
      <c r="CH107" s="73">
        <f t="shared" si="518"/>
        <v>0</v>
      </c>
    </row>
    <row r="108" ht="14.25" customHeight="1" spans="1:86" x14ac:dyDescent="0.25">
      <c r="A108" s="68">
        <f>IF(ISBLANK(CT!A135),"",CT!A135)</f>
      </c>
      <c r="B108" s="73">
        <f>SectionA!V120</f>
      </c>
      <c r="C108" s="73">
        <f>SectionA!W120</f>
      </c>
      <c r="D108" s="73">
        <f>SectionA!X120</f>
      </c>
      <c r="E108" s="73">
        <f>SectionA!Y120</f>
      </c>
      <c r="F108" s="73">
        <f>SectionA!Z120</f>
      </c>
      <c r="G108" s="73">
        <f>SectionA!AA120</f>
      </c>
      <c r="H108" s="73">
        <f>SectionA!AJ120</f>
      </c>
      <c r="I108" s="73">
        <f>SectionA!AK120</f>
      </c>
      <c r="J108" s="73">
        <f>SectionA!AL120</f>
      </c>
      <c r="K108" s="73">
        <f>SectionA!AM120</f>
      </c>
      <c r="L108" s="73">
        <f>SectionA!AN120</f>
      </c>
      <c r="M108" s="73">
        <f>SectionA!AO120</f>
      </c>
      <c r="N108" s="174"/>
      <c r="O108" s="73">
        <f>SectionB!V120</f>
      </c>
      <c r="P108" s="73">
        <f>SectionB!W120</f>
      </c>
      <c r="Q108" s="73">
        <f>SectionB!X120</f>
      </c>
      <c r="R108" s="73">
        <f>SectionB!Y120</f>
      </c>
      <c r="S108" s="73">
        <f>SectionB!Z120</f>
      </c>
      <c r="T108" s="73">
        <f>SectionB!AA120</f>
      </c>
      <c r="U108" s="73">
        <f>SectionB!AJ120</f>
      </c>
      <c r="V108" s="73">
        <f>SectionB!AK120</f>
      </c>
      <c r="W108" s="73">
        <f>SectionB!AL120</f>
      </c>
      <c r="X108" s="73">
        <f>SectionB!AM120</f>
      </c>
      <c r="Y108" s="73">
        <f>SectionB!AN120</f>
      </c>
      <c r="Z108" s="73">
        <f>SectionB!AO120</f>
      </c>
      <c r="AA108" s="194"/>
      <c r="AB108" s="73">
        <f t="shared" ref="AB108:AG108" si="519">IF(AO108=0, 0,  AI108/AO108)</f>
        <v>0</v>
      </c>
      <c r="AC108" s="73">
        <f t="shared" si="519"/>
        <v>0</v>
      </c>
      <c r="AD108" s="73">
        <f t="shared" si="519"/>
        <v>0</v>
      </c>
      <c r="AE108" s="73">
        <f t="shared" si="519"/>
        <v>0</v>
      </c>
      <c r="AF108" s="73">
        <f t="shared" si="519"/>
        <v>0</v>
      </c>
      <c r="AG108" s="73">
        <f t="shared" si="519"/>
        <v>0</v>
      </c>
      <c r="AH108" s="174"/>
      <c r="AI108" s="73">
        <f t="shared" ref="AI108:AN108" si="520">SUM(B108,O108,AV108,BB108)</f>
        <v>0</v>
      </c>
      <c r="AJ108" s="73">
        <f t="shared" si="520"/>
        <v>0</v>
      </c>
      <c r="AK108" s="73">
        <f t="shared" si="520"/>
        <v>0</v>
      </c>
      <c r="AL108" s="73">
        <f t="shared" si="520"/>
        <v>0</v>
      </c>
      <c r="AM108" s="73">
        <f t="shared" si="520"/>
        <v>0</v>
      </c>
      <c r="AN108" s="73">
        <f t="shared" si="520"/>
        <v>0</v>
      </c>
      <c r="AO108" s="73">
        <f t="shared" ref="AO108:AT108" si="521">SUM(H108,U108,AV$4,BB$4)</f>
        <v>0</v>
      </c>
      <c r="AP108" s="73">
        <f t="shared" si="521"/>
        <v>0</v>
      </c>
      <c r="AQ108" s="73">
        <f t="shared" si="521"/>
        <v>0</v>
      </c>
      <c r="AR108" s="73">
        <f t="shared" si="521"/>
        <v>0</v>
      </c>
      <c r="AS108" s="73">
        <f t="shared" si="521"/>
        <v>0</v>
      </c>
      <c r="AT108" s="73">
        <f t="shared" si="521"/>
        <v>0</v>
      </c>
      <c r="AU108" s="174"/>
      <c r="AV108" s="73">
        <f>CT!T135</f>
      </c>
      <c r="AW108" s="73">
        <f>CT!U135</f>
      </c>
      <c r="AX108" s="73">
        <f>CT!V135</f>
      </c>
      <c r="AY108" s="73">
        <f>CT!W135</f>
      </c>
      <c r="AZ108" s="73">
        <f>CT!X135</f>
      </c>
      <c r="BA108" s="73">
        <f>CT!Y135</f>
      </c>
      <c r="BB108" s="73">
        <f>Attn_Assign!U135</f>
      </c>
      <c r="BC108" s="73">
        <f>Attn_Assign!V135</f>
      </c>
      <c r="BD108" s="73">
        <f>Attn_Assign!W135</f>
      </c>
      <c r="BE108" s="73">
        <f>Attn_Assign!X135</f>
      </c>
      <c r="BF108" s="73">
        <f>Attn_Assign!Y135</f>
      </c>
      <c r="BG108" s="73">
        <f>Attn_Assign!Z135</f>
      </c>
      <c r="BH108" s="4"/>
      <c r="BI108" s="73">
        <f>Attn_Assign!B135</f>
      </c>
      <c r="BJ108" s="73">
        <f t="shared" si="5"/>
        <v>0</v>
      </c>
      <c r="BK108" s="73" t="str">
        <f t="shared" si="6"/>
        <v>F</v>
      </c>
      <c r="BL108" s="4"/>
      <c r="BM108" s="4"/>
      <c r="BN108" s="4"/>
      <c r="BO108" s="174"/>
      <c r="BP108" s="73">
        <f>SUM(AI108,LabActivity!W135)</f>
        <v>0</v>
      </c>
      <c r="BQ108" s="73">
        <f>SUM(AJ108,LabActivity!X135)</f>
        <v>0</v>
      </c>
      <c r="BR108" s="73">
        <f>SUM(AK108,LabActivity!Y135)</f>
        <v>0</v>
      </c>
      <c r="BS108" s="73">
        <f>SUM(AL108,LabActivity!Z135)</f>
        <v>0</v>
      </c>
      <c r="BT108" s="73">
        <f>SUM(AM108,LabActivity!AA135)</f>
        <v>0</v>
      </c>
      <c r="BU108" s="73">
        <f>SUM(AN108,LabActivity!AB135)</f>
        <v>0</v>
      </c>
      <c r="BV108" s="73">
        <f t="shared" ref="BV108:CA108" si="522">SUM(AO108,BV$4)</f>
        <v>0</v>
      </c>
      <c r="BW108" s="73">
        <f t="shared" si="522"/>
        <v>0</v>
      </c>
      <c r="BX108" s="73">
        <f t="shared" si="522"/>
        <v>0</v>
      </c>
      <c r="BY108" s="73">
        <f t="shared" si="522"/>
        <v>0</v>
      </c>
      <c r="BZ108" s="73">
        <f t="shared" si="522"/>
        <v>0</v>
      </c>
      <c r="CA108" s="73">
        <f t="shared" si="522"/>
        <v>0</v>
      </c>
      <c r="CB108" s="194"/>
      <c r="CC108" s="73">
        <f t="shared" ref="CC108:CH108" si="523">IFERROR( BP108/BV108,0)</f>
        <v>0</v>
      </c>
      <c r="CD108" s="73">
        <f t="shared" si="523"/>
        <v>0</v>
      </c>
      <c r="CE108" s="73">
        <f t="shared" si="523"/>
        <v>0</v>
      </c>
      <c r="CF108" s="73">
        <f t="shared" si="523"/>
        <v>0</v>
      </c>
      <c r="CG108" s="73">
        <f t="shared" si="523"/>
        <v>0</v>
      </c>
      <c r="CH108" s="73">
        <f t="shared" si="523"/>
        <v>0</v>
      </c>
    </row>
    <row r="109" ht="14.25" customHeight="1" spans="1:86" x14ac:dyDescent="0.25">
      <c r="A109" s="68">
        <f>IF(ISBLANK(CT!A136),"",CT!A136)</f>
      </c>
      <c r="B109" s="73">
        <f>SectionA!V121</f>
      </c>
      <c r="C109" s="73">
        <f>SectionA!W121</f>
      </c>
      <c r="D109" s="73">
        <f>SectionA!X121</f>
      </c>
      <c r="E109" s="73">
        <f>SectionA!Y121</f>
      </c>
      <c r="F109" s="73">
        <f>SectionA!Z121</f>
      </c>
      <c r="G109" s="73">
        <f>SectionA!AA121</f>
      </c>
      <c r="H109" s="73">
        <f>SectionA!AJ121</f>
      </c>
      <c r="I109" s="73">
        <f>SectionA!AK121</f>
      </c>
      <c r="J109" s="73">
        <f>SectionA!AL121</f>
      </c>
      <c r="K109" s="73">
        <f>SectionA!AM121</f>
      </c>
      <c r="L109" s="73">
        <f>SectionA!AN121</f>
      </c>
      <c r="M109" s="73">
        <f>SectionA!AO121</f>
      </c>
      <c r="N109" s="174"/>
      <c r="O109" s="73">
        <f>SectionB!V121</f>
      </c>
      <c r="P109" s="73">
        <f>SectionB!W121</f>
      </c>
      <c r="Q109" s="73">
        <f>SectionB!X121</f>
      </c>
      <c r="R109" s="73">
        <f>SectionB!Y121</f>
      </c>
      <c r="S109" s="73">
        <f>SectionB!Z121</f>
      </c>
      <c r="T109" s="73">
        <f>SectionB!AA121</f>
      </c>
      <c r="U109" s="73">
        <f>SectionB!AJ121</f>
      </c>
      <c r="V109" s="73">
        <f>SectionB!AK121</f>
      </c>
      <c r="W109" s="73">
        <f>SectionB!AL121</f>
      </c>
      <c r="X109" s="73">
        <f>SectionB!AM121</f>
      </c>
      <c r="Y109" s="73">
        <f>SectionB!AN121</f>
      </c>
      <c r="Z109" s="73">
        <f>SectionB!AO121</f>
      </c>
      <c r="AA109" s="194"/>
      <c r="AB109" s="73">
        <f t="shared" ref="AB109:AG109" si="524">IF(AO109=0, 0,  AI109/AO109)</f>
        <v>0</v>
      </c>
      <c r="AC109" s="73">
        <f t="shared" si="524"/>
        <v>0</v>
      </c>
      <c r="AD109" s="73">
        <f t="shared" si="524"/>
        <v>0</v>
      </c>
      <c r="AE109" s="73">
        <f t="shared" si="524"/>
        <v>0</v>
      </c>
      <c r="AF109" s="73">
        <f t="shared" si="524"/>
        <v>0</v>
      </c>
      <c r="AG109" s="73">
        <f t="shared" si="524"/>
        <v>0</v>
      </c>
      <c r="AH109" s="174"/>
      <c r="AI109" s="73">
        <f t="shared" ref="AI109:AN109" si="525">SUM(B109,O109,AV109,BB109)</f>
        <v>0</v>
      </c>
      <c r="AJ109" s="73">
        <f t="shared" si="525"/>
        <v>0</v>
      </c>
      <c r="AK109" s="73">
        <f t="shared" si="525"/>
        <v>0</v>
      </c>
      <c r="AL109" s="73">
        <f t="shared" si="525"/>
        <v>0</v>
      </c>
      <c r="AM109" s="73">
        <f t="shared" si="525"/>
        <v>0</v>
      </c>
      <c r="AN109" s="73">
        <f t="shared" si="525"/>
        <v>0</v>
      </c>
      <c r="AO109" s="73">
        <f t="shared" ref="AO109:AT109" si="526">SUM(H109,U109,AV$4,BB$4)</f>
        <v>0</v>
      </c>
      <c r="AP109" s="73">
        <f t="shared" si="526"/>
        <v>0</v>
      </c>
      <c r="AQ109" s="73">
        <f t="shared" si="526"/>
        <v>0</v>
      </c>
      <c r="AR109" s="73">
        <f t="shared" si="526"/>
        <v>0</v>
      </c>
      <c r="AS109" s="73">
        <f t="shared" si="526"/>
        <v>0</v>
      </c>
      <c r="AT109" s="73">
        <f t="shared" si="526"/>
        <v>0</v>
      </c>
      <c r="AU109" s="174"/>
      <c r="AV109" s="73">
        <f>CT!T136</f>
      </c>
      <c r="AW109" s="73">
        <f>CT!U136</f>
      </c>
      <c r="AX109" s="73">
        <f>CT!V136</f>
      </c>
      <c r="AY109" s="73">
        <f>CT!W136</f>
      </c>
      <c r="AZ109" s="73">
        <f>CT!X136</f>
      </c>
      <c r="BA109" s="73">
        <f>CT!Y136</f>
      </c>
      <c r="BB109" s="73">
        <f>Attn_Assign!U136</f>
      </c>
      <c r="BC109" s="73">
        <f>Attn_Assign!V136</f>
      </c>
      <c r="BD109" s="73">
        <f>Attn_Assign!W136</f>
      </c>
      <c r="BE109" s="73">
        <f>Attn_Assign!X136</f>
      </c>
      <c r="BF109" s="73">
        <f>Attn_Assign!Y136</f>
      </c>
      <c r="BG109" s="73">
        <f>Attn_Assign!Z136</f>
      </c>
      <c r="BH109" s="4"/>
      <c r="BI109" s="73">
        <f>Attn_Assign!B136</f>
      </c>
      <c r="BJ109" s="73">
        <f t="shared" si="5"/>
        <v>0</v>
      </c>
      <c r="BK109" s="73" t="str">
        <f t="shared" si="6"/>
        <v>F</v>
      </c>
      <c r="BL109" s="4"/>
      <c r="BM109" s="4"/>
      <c r="BN109" s="4"/>
      <c r="BO109" s="174"/>
      <c r="BP109" s="73">
        <f>SUM(AI109,LabActivity!W136)</f>
        <v>0</v>
      </c>
      <c r="BQ109" s="73">
        <f>SUM(AJ109,LabActivity!X136)</f>
        <v>0</v>
      </c>
      <c r="BR109" s="73">
        <f>SUM(AK109,LabActivity!Y136)</f>
        <v>0</v>
      </c>
      <c r="BS109" s="73">
        <f>SUM(AL109,LabActivity!Z136)</f>
        <v>0</v>
      </c>
      <c r="BT109" s="73">
        <f>SUM(AM109,LabActivity!AA136)</f>
        <v>0</v>
      </c>
      <c r="BU109" s="73">
        <f>SUM(AN109,LabActivity!AB136)</f>
        <v>0</v>
      </c>
      <c r="BV109" s="73">
        <f t="shared" ref="BV109:CA109" si="527">SUM(AO109,BV$4)</f>
        <v>0</v>
      </c>
      <c r="BW109" s="73">
        <f t="shared" si="527"/>
        <v>0</v>
      </c>
      <c r="BX109" s="73">
        <f t="shared" si="527"/>
        <v>0</v>
      </c>
      <c r="BY109" s="73">
        <f t="shared" si="527"/>
        <v>0</v>
      </c>
      <c r="BZ109" s="73">
        <f t="shared" si="527"/>
        <v>0</v>
      </c>
      <c r="CA109" s="73">
        <f t="shared" si="527"/>
        <v>0</v>
      </c>
      <c r="CB109" s="194"/>
      <c r="CC109" s="73">
        <f t="shared" ref="CC109:CH109" si="528">IFERROR( BP109/BV109,0)</f>
        <v>0</v>
      </c>
      <c r="CD109" s="73">
        <f t="shared" si="528"/>
        <v>0</v>
      </c>
      <c r="CE109" s="73">
        <f t="shared" si="528"/>
        <v>0</v>
      </c>
      <c r="CF109" s="73">
        <f t="shared" si="528"/>
        <v>0</v>
      </c>
      <c r="CG109" s="73">
        <f t="shared" si="528"/>
        <v>0</v>
      </c>
      <c r="CH109" s="73">
        <f t="shared" si="528"/>
        <v>0</v>
      </c>
    </row>
    <row r="110" ht="14.25" customHeight="1" spans="1:86" x14ac:dyDescent="0.25">
      <c r="A110" s="68">
        <f>IF(ISBLANK(CT!A137),"",CT!A137)</f>
      </c>
      <c r="B110" s="73">
        <f>SectionA!V122</f>
      </c>
      <c r="C110" s="73">
        <f>SectionA!W122</f>
      </c>
      <c r="D110" s="73">
        <f>SectionA!X122</f>
      </c>
      <c r="E110" s="73">
        <f>SectionA!Y122</f>
      </c>
      <c r="F110" s="73">
        <f>SectionA!Z122</f>
      </c>
      <c r="G110" s="73">
        <f>SectionA!AA122</f>
      </c>
      <c r="H110" s="73">
        <f>SectionA!AJ122</f>
      </c>
      <c r="I110" s="73">
        <f>SectionA!AK122</f>
      </c>
      <c r="J110" s="73">
        <f>SectionA!AL122</f>
      </c>
      <c r="K110" s="73">
        <f>SectionA!AM122</f>
      </c>
      <c r="L110" s="73">
        <f>SectionA!AN122</f>
      </c>
      <c r="M110" s="73">
        <f>SectionA!AO122</f>
      </c>
      <c r="N110" s="174"/>
      <c r="O110" s="73">
        <f>SectionB!V122</f>
      </c>
      <c r="P110" s="73">
        <f>SectionB!W122</f>
      </c>
      <c r="Q110" s="73">
        <f>SectionB!X122</f>
      </c>
      <c r="R110" s="73">
        <f>SectionB!Y122</f>
      </c>
      <c r="S110" s="73">
        <f>SectionB!Z122</f>
      </c>
      <c r="T110" s="73">
        <f>SectionB!AA122</f>
      </c>
      <c r="U110" s="73">
        <f>SectionB!AJ122</f>
      </c>
      <c r="V110" s="73">
        <f>SectionB!AK122</f>
      </c>
      <c r="W110" s="73">
        <f>SectionB!AL122</f>
      </c>
      <c r="X110" s="73">
        <f>SectionB!AM122</f>
      </c>
      <c r="Y110" s="73">
        <f>SectionB!AN122</f>
      </c>
      <c r="Z110" s="73">
        <f>SectionB!AO122</f>
      </c>
      <c r="AA110" s="194"/>
      <c r="AB110" s="73">
        <f t="shared" ref="AB110:AG110" si="529">IF(AO110=0, 0,  AI110/AO110)</f>
        <v>0</v>
      </c>
      <c r="AC110" s="73">
        <f t="shared" si="529"/>
        <v>0</v>
      </c>
      <c r="AD110" s="73">
        <f t="shared" si="529"/>
        <v>0</v>
      </c>
      <c r="AE110" s="73">
        <f t="shared" si="529"/>
        <v>0</v>
      </c>
      <c r="AF110" s="73">
        <f t="shared" si="529"/>
        <v>0</v>
      </c>
      <c r="AG110" s="73">
        <f t="shared" si="529"/>
        <v>0</v>
      </c>
      <c r="AH110" s="174"/>
      <c r="AI110" s="73">
        <f t="shared" ref="AI110:AN110" si="530">SUM(B110,O110,AV110,BB110)</f>
        <v>0</v>
      </c>
      <c r="AJ110" s="73">
        <f t="shared" si="530"/>
        <v>0</v>
      </c>
      <c r="AK110" s="73">
        <f t="shared" si="530"/>
        <v>0</v>
      </c>
      <c r="AL110" s="73">
        <f t="shared" si="530"/>
        <v>0</v>
      </c>
      <c r="AM110" s="73">
        <f t="shared" si="530"/>
        <v>0</v>
      </c>
      <c r="AN110" s="73">
        <f t="shared" si="530"/>
        <v>0</v>
      </c>
      <c r="AO110" s="73">
        <f t="shared" ref="AO110:AT110" si="531">SUM(H110,U110,AV$4,BB$4)</f>
        <v>0</v>
      </c>
      <c r="AP110" s="73">
        <f t="shared" si="531"/>
        <v>0</v>
      </c>
      <c r="AQ110" s="73">
        <f t="shared" si="531"/>
        <v>0</v>
      </c>
      <c r="AR110" s="73">
        <f t="shared" si="531"/>
        <v>0</v>
      </c>
      <c r="AS110" s="73">
        <f t="shared" si="531"/>
        <v>0</v>
      </c>
      <c r="AT110" s="73">
        <f t="shared" si="531"/>
        <v>0</v>
      </c>
      <c r="AU110" s="174"/>
      <c r="AV110" s="73">
        <f>CT!T137</f>
      </c>
      <c r="AW110" s="73">
        <f>CT!U137</f>
      </c>
      <c r="AX110" s="73">
        <f>CT!V137</f>
      </c>
      <c r="AY110" s="73">
        <f>CT!W137</f>
      </c>
      <c r="AZ110" s="73">
        <f>CT!X137</f>
      </c>
      <c r="BA110" s="73">
        <f>CT!Y137</f>
      </c>
      <c r="BB110" s="73">
        <f>Attn_Assign!U137</f>
      </c>
      <c r="BC110" s="73">
        <f>Attn_Assign!V137</f>
      </c>
      <c r="BD110" s="73">
        <f>Attn_Assign!W137</f>
      </c>
      <c r="BE110" s="73">
        <f>Attn_Assign!X137</f>
      </c>
      <c r="BF110" s="73">
        <f>Attn_Assign!Y137</f>
      </c>
      <c r="BG110" s="73">
        <f>Attn_Assign!Z137</f>
      </c>
      <c r="BH110" s="4"/>
      <c r="BI110" s="73">
        <f>Attn_Assign!B137</f>
      </c>
      <c r="BJ110" s="73">
        <f t="shared" si="5"/>
        <v>0</v>
      </c>
      <c r="BK110" s="73" t="str">
        <f t="shared" si="6"/>
        <v>F</v>
      </c>
      <c r="BL110" s="4"/>
      <c r="BM110" s="4"/>
      <c r="BN110" s="4"/>
      <c r="BO110" s="174"/>
      <c r="BP110" s="73">
        <f>SUM(AI110,LabActivity!W137)</f>
        <v>0</v>
      </c>
      <c r="BQ110" s="73">
        <f>SUM(AJ110,LabActivity!X137)</f>
        <v>0</v>
      </c>
      <c r="BR110" s="73">
        <f>SUM(AK110,LabActivity!Y137)</f>
        <v>0</v>
      </c>
      <c r="BS110" s="73">
        <f>SUM(AL110,LabActivity!Z137)</f>
        <v>0</v>
      </c>
      <c r="BT110" s="73">
        <f>SUM(AM110,LabActivity!AA137)</f>
        <v>0</v>
      </c>
      <c r="BU110" s="73">
        <f>SUM(AN110,LabActivity!AB137)</f>
        <v>0</v>
      </c>
      <c r="BV110" s="73">
        <f t="shared" ref="BV110:CA110" si="532">SUM(AO110,BV$4)</f>
        <v>0</v>
      </c>
      <c r="BW110" s="73">
        <f t="shared" si="532"/>
        <v>0</v>
      </c>
      <c r="BX110" s="73">
        <f t="shared" si="532"/>
        <v>0</v>
      </c>
      <c r="BY110" s="73">
        <f t="shared" si="532"/>
        <v>0</v>
      </c>
      <c r="BZ110" s="73">
        <f t="shared" si="532"/>
        <v>0</v>
      </c>
      <c r="CA110" s="73">
        <f t="shared" si="532"/>
        <v>0</v>
      </c>
      <c r="CB110" s="194"/>
      <c r="CC110" s="73">
        <f t="shared" ref="CC110:CH110" si="533">IFERROR( BP110/BV110,0)</f>
        <v>0</v>
      </c>
      <c r="CD110" s="73">
        <f t="shared" si="533"/>
        <v>0</v>
      </c>
      <c r="CE110" s="73">
        <f t="shared" si="533"/>
        <v>0</v>
      </c>
      <c r="CF110" s="73">
        <f t="shared" si="533"/>
        <v>0</v>
      </c>
      <c r="CG110" s="73">
        <f t="shared" si="533"/>
        <v>0</v>
      </c>
      <c r="CH110" s="73">
        <f t="shared" si="533"/>
        <v>0</v>
      </c>
    </row>
    <row r="111" ht="14.25" customHeight="1" spans="1:86" x14ac:dyDescent="0.25">
      <c r="A111" s="68">
        <f>IF(ISBLANK(CT!A138),"",CT!A138)</f>
      </c>
      <c r="B111" s="73">
        <f>SectionA!V123</f>
      </c>
      <c r="C111" s="73">
        <f>SectionA!W123</f>
      </c>
      <c r="D111" s="73">
        <f>SectionA!X123</f>
      </c>
      <c r="E111" s="73">
        <f>SectionA!Y123</f>
      </c>
      <c r="F111" s="73">
        <f>SectionA!Z123</f>
      </c>
      <c r="G111" s="73">
        <f>SectionA!AA123</f>
      </c>
      <c r="H111" s="73">
        <f>SectionA!AJ123</f>
      </c>
      <c r="I111" s="73">
        <f>SectionA!AK123</f>
      </c>
      <c r="J111" s="73">
        <f>SectionA!AL123</f>
      </c>
      <c r="K111" s="73">
        <f>SectionA!AM123</f>
      </c>
      <c r="L111" s="73">
        <f>SectionA!AN123</f>
      </c>
      <c r="M111" s="73">
        <f>SectionA!AO123</f>
      </c>
      <c r="N111" s="174"/>
      <c r="O111" s="73">
        <f>SectionB!V123</f>
      </c>
      <c r="P111" s="73">
        <f>SectionB!W123</f>
      </c>
      <c r="Q111" s="73">
        <f>SectionB!X123</f>
      </c>
      <c r="R111" s="73">
        <f>SectionB!Y123</f>
      </c>
      <c r="S111" s="73">
        <f>SectionB!Z123</f>
      </c>
      <c r="T111" s="73">
        <f>SectionB!AA123</f>
      </c>
      <c r="U111" s="73">
        <f>SectionB!AJ123</f>
      </c>
      <c r="V111" s="73">
        <f>SectionB!AK123</f>
      </c>
      <c r="W111" s="73">
        <f>SectionB!AL123</f>
      </c>
      <c r="X111" s="73">
        <f>SectionB!AM123</f>
      </c>
      <c r="Y111" s="73">
        <f>SectionB!AN123</f>
      </c>
      <c r="Z111" s="73">
        <f>SectionB!AO123</f>
      </c>
      <c r="AA111" s="194"/>
      <c r="AB111" s="73">
        <f t="shared" ref="AB111:AG111" si="534">IF(AO111=0, 0,  AI111/AO111)</f>
        <v>0</v>
      </c>
      <c r="AC111" s="73">
        <f t="shared" si="534"/>
        <v>0</v>
      </c>
      <c r="AD111" s="73">
        <f t="shared" si="534"/>
        <v>0</v>
      </c>
      <c r="AE111" s="73">
        <f t="shared" si="534"/>
        <v>0</v>
      </c>
      <c r="AF111" s="73">
        <f t="shared" si="534"/>
        <v>0</v>
      </c>
      <c r="AG111" s="73">
        <f t="shared" si="534"/>
        <v>0</v>
      </c>
      <c r="AH111" s="174"/>
      <c r="AI111" s="73">
        <f t="shared" ref="AI111:AN111" si="535">SUM(B111,O111,AV111,BB111)</f>
        <v>0</v>
      </c>
      <c r="AJ111" s="73">
        <f t="shared" si="535"/>
        <v>0</v>
      </c>
      <c r="AK111" s="73">
        <f t="shared" si="535"/>
        <v>0</v>
      </c>
      <c r="AL111" s="73">
        <f t="shared" si="535"/>
        <v>0</v>
      </c>
      <c r="AM111" s="73">
        <f t="shared" si="535"/>
        <v>0</v>
      </c>
      <c r="AN111" s="73">
        <f t="shared" si="535"/>
        <v>0</v>
      </c>
      <c r="AO111" s="73">
        <f t="shared" ref="AO111:AT111" si="536">SUM(H111,U111,AV$4,BB$4)</f>
        <v>0</v>
      </c>
      <c r="AP111" s="73">
        <f t="shared" si="536"/>
        <v>0</v>
      </c>
      <c r="AQ111" s="73">
        <f t="shared" si="536"/>
        <v>0</v>
      </c>
      <c r="AR111" s="73">
        <f t="shared" si="536"/>
        <v>0</v>
      </c>
      <c r="AS111" s="73">
        <f t="shared" si="536"/>
        <v>0</v>
      </c>
      <c r="AT111" s="73">
        <f t="shared" si="536"/>
        <v>0</v>
      </c>
      <c r="AU111" s="174"/>
      <c r="AV111" s="73">
        <f>CT!T138</f>
      </c>
      <c r="AW111" s="73">
        <f>CT!U138</f>
      </c>
      <c r="AX111" s="73">
        <f>CT!V138</f>
      </c>
      <c r="AY111" s="73">
        <f>CT!W138</f>
      </c>
      <c r="AZ111" s="73">
        <f>CT!X138</f>
      </c>
      <c r="BA111" s="73">
        <f>CT!Y138</f>
      </c>
      <c r="BB111" s="73">
        <f>Attn_Assign!U138</f>
      </c>
      <c r="BC111" s="73">
        <f>Attn_Assign!V138</f>
      </c>
      <c r="BD111" s="73">
        <f>Attn_Assign!W138</f>
      </c>
      <c r="BE111" s="73">
        <f>Attn_Assign!X138</f>
      </c>
      <c r="BF111" s="73">
        <f>Attn_Assign!Y138</f>
      </c>
      <c r="BG111" s="73">
        <f>Attn_Assign!Z138</f>
      </c>
      <c r="BH111" s="4"/>
      <c r="BI111" s="73">
        <f>Attn_Assign!B138</f>
      </c>
      <c r="BJ111" s="73">
        <f t="shared" si="5"/>
        <v>0</v>
      </c>
      <c r="BK111" s="73" t="str">
        <f t="shared" si="6"/>
        <v>F</v>
      </c>
      <c r="BL111" s="4"/>
      <c r="BM111" s="4"/>
      <c r="BN111" s="4"/>
      <c r="BO111" s="174"/>
      <c r="BP111" s="73">
        <f>SUM(AI111,LabActivity!W138)</f>
        <v>0</v>
      </c>
      <c r="BQ111" s="73">
        <f>SUM(AJ111,LabActivity!X138)</f>
        <v>0</v>
      </c>
      <c r="BR111" s="73">
        <f>SUM(AK111,LabActivity!Y138)</f>
        <v>0</v>
      </c>
      <c r="BS111" s="73">
        <f>SUM(AL111,LabActivity!Z138)</f>
        <v>0</v>
      </c>
      <c r="BT111" s="73">
        <f>SUM(AM111,LabActivity!AA138)</f>
        <v>0</v>
      </c>
      <c r="BU111" s="73">
        <f>SUM(AN111,LabActivity!AB138)</f>
        <v>0</v>
      </c>
      <c r="BV111" s="73">
        <f t="shared" ref="BV111:CA111" si="537">SUM(AO111,BV$4)</f>
        <v>0</v>
      </c>
      <c r="BW111" s="73">
        <f t="shared" si="537"/>
        <v>0</v>
      </c>
      <c r="BX111" s="73">
        <f t="shared" si="537"/>
        <v>0</v>
      </c>
      <c r="BY111" s="73">
        <f t="shared" si="537"/>
        <v>0</v>
      </c>
      <c r="BZ111" s="73">
        <f t="shared" si="537"/>
        <v>0</v>
      </c>
      <c r="CA111" s="73">
        <f t="shared" si="537"/>
        <v>0</v>
      </c>
      <c r="CB111" s="194"/>
      <c r="CC111" s="73">
        <f t="shared" ref="CC111:CH111" si="538">IFERROR( BP111/BV111,0)</f>
        <v>0</v>
      </c>
      <c r="CD111" s="73">
        <f t="shared" si="538"/>
        <v>0</v>
      </c>
      <c r="CE111" s="73">
        <f t="shared" si="538"/>
        <v>0</v>
      </c>
      <c r="CF111" s="73">
        <f t="shared" si="538"/>
        <v>0</v>
      </c>
      <c r="CG111" s="73">
        <f t="shared" si="538"/>
        <v>0</v>
      </c>
      <c r="CH111" s="73">
        <f t="shared" si="538"/>
        <v>0</v>
      </c>
    </row>
    <row r="112" ht="14.25" customHeight="1" spans="1:86" x14ac:dyDescent="0.25">
      <c r="A112" s="68">
        <f>IF(ISBLANK(CT!A139),"",CT!A139)</f>
      </c>
      <c r="B112" s="73">
        <f>SectionA!V124</f>
      </c>
      <c r="C112" s="73">
        <f>SectionA!W124</f>
      </c>
      <c r="D112" s="73">
        <f>SectionA!X124</f>
      </c>
      <c r="E112" s="73">
        <f>SectionA!Y124</f>
      </c>
      <c r="F112" s="73">
        <f>SectionA!Z124</f>
      </c>
      <c r="G112" s="73">
        <f>SectionA!AA124</f>
      </c>
      <c r="H112" s="73">
        <f>SectionA!AJ124</f>
      </c>
      <c r="I112" s="73">
        <f>SectionA!AK124</f>
      </c>
      <c r="J112" s="73">
        <f>SectionA!AL124</f>
      </c>
      <c r="K112" s="73">
        <f>SectionA!AM124</f>
      </c>
      <c r="L112" s="73">
        <f>SectionA!AN124</f>
      </c>
      <c r="M112" s="73">
        <f>SectionA!AO124</f>
      </c>
      <c r="N112" s="174"/>
      <c r="O112" s="73">
        <f>SectionB!V124</f>
      </c>
      <c r="P112" s="73">
        <f>SectionB!W124</f>
      </c>
      <c r="Q112" s="73">
        <f>SectionB!X124</f>
      </c>
      <c r="R112" s="73">
        <f>SectionB!Y124</f>
      </c>
      <c r="S112" s="73">
        <f>SectionB!Z124</f>
      </c>
      <c r="T112" s="73">
        <f>SectionB!AA124</f>
      </c>
      <c r="U112" s="73">
        <f>SectionB!AJ124</f>
      </c>
      <c r="V112" s="73">
        <f>SectionB!AK124</f>
      </c>
      <c r="W112" s="73">
        <f>SectionB!AL124</f>
      </c>
      <c r="X112" s="73">
        <f>SectionB!AM124</f>
      </c>
      <c r="Y112" s="73">
        <f>SectionB!AN124</f>
      </c>
      <c r="Z112" s="73">
        <f>SectionB!AO124</f>
      </c>
      <c r="AA112" s="194"/>
      <c r="AB112" s="73">
        <f t="shared" ref="AB112:AG112" si="539">IF(AO112=0, 0,  AI112/AO112)</f>
        <v>0</v>
      </c>
      <c r="AC112" s="73">
        <f t="shared" si="539"/>
        <v>0</v>
      </c>
      <c r="AD112" s="73">
        <f t="shared" si="539"/>
        <v>0</v>
      </c>
      <c r="AE112" s="73">
        <f t="shared" si="539"/>
        <v>0</v>
      </c>
      <c r="AF112" s="73">
        <f t="shared" si="539"/>
        <v>0</v>
      </c>
      <c r="AG112" s="73">
        <f t="shared" si="539"/>
        <v>0</v>
      </c>
      <c r="AH112" s="174"/>
      <c r="AI112" s="73">
        <f t="shared" ref="AI112:AN112" si="540">SUM(B112,O112,AV112,BB112)</f>
        <v>0</v>
      </c>
      <c r="AJ112" s="73">
        <f t="shared" si="540"/>
        <v>0</v>
      </c>
      <c r="AK112" s="73">
        <f t="shared" si="540"/>
        <v>0</v>
      </c>
      <c r="AL112" s="73">
        <f t="shared" si="540"/>
        <v>0</v>
      </c>
      <c r="AM112" s="73">
        <f t="shared" si="540"/>
        <v>0</v>
      </c>
      <c r="AN112" s="73">
        <f t="shared" si="540"/>
        <v>0</v>
      </c>
      <c r="AO112" s="73">
        <f t="shared" ref="AO112:AT112" si="541">SUM(H112,U112,AV$4,BB$4)</f>
        <v>0</v>
      </c>
      <c r="AP112" s="73">
        <f t="shared" si="541"/>
        <v>0</v>
      </c>
      <c r="AQ112" s="73">
        <f t="shared" si="541"/>
        <v>0</v>
      </c>
      <c r="AR112" s="73">
        <f t="shared" si="541"/>
        <v>0</v>
      </c>
      <c r="AS112" s="73">
        <f t="shared" si="541"/>
        <v>0</v>
      </c>
      <c r="AT112" s="73">
        <f t="shared" si="541"/>
        <v>0</v>
      </c>
      <c r="AU112" s="174"/>
      <c r="AV112" s="73">
        <f>CT!T139</f>
      </c>
      <c r="AW112" s="73">
        <f>CT!U139</f>
      </c>
      <c r="AX112" s="73">
        <f>CT!V139</f>
      </c>
      <c r="AY112" s="73">
        <f>CT!W139</f>
      </c>
      <c r="AZ112" s="73">
        <f>CT!X139</f>
      </c>
      <c r="BA112" s="73">
        <f>CT!Y139</f>
      </c>
      <c r="BB112" s="73">
        <f>Attn_Assign!U139</f>
      </c>
      <c r="BC112" s="73">
        <f>Attn_Assign!V139</f>
      </c>
      <c r="BD112" s="73">
        <f>Attn_Assign!W139</f>
      </c>
      <c r="BE112" s="73">
        <f>Attn_Assign!X139</f>
      </c>
      <c r="BF112" s="73">
        <f>Attn_Assign!Y139</f>
      </c>
      <c r="BG112" s="73">
        <f>Attn_Assign!Z139</f>
      </c>
      <c r="BH112" s="4"/>
      <c r="BI112" s="73">
        <f>Attn_Assign!B139</f>
      </c>
      <c r="BJ112" s="73">
        <f t="shared" si="5"/>
        <v>0</v>
      </c>
      <c r="BK112" s="73" t="str">
        <f t="shared" si="6"/>
        <v>F</v>
      </c>
      <c r="BL112" s="4"/>
      <c r="BM112" s="4"/>
      <c r="BN112" s="4"/>
      <c r="BO112" s="174"/>
      <c r="BP112" s="73">
        <f>SUM(AI112,LabActivity!W139)</f>
        <v>0</v>
      </c>
      <c r="BQ112" s="73">
        <f>SUM(AJ112,LabActivity!X139)</f>
        <v>0</v>
      </c>
      <c r="BR112" s="73">
        <f>SUM(AK112,LabActivity!Y139)</f>
        <v>0</v>
      </c>
      <c r="BS112" s="73">
        <f>SUM(AL112,LabActivity!Z139)</f>
        <v>0</v>
      </c>
      <c r="BT112" s="73">
        <f>SUM(AM112,LabActivity!AA139)</f>
        <v>0</v>
      </c>
      <c r="BU112" s="73">
        <f>SUM(AN112,LabActivity!AB139)</f>
        <v>0</v>
      </c>
      <c r="BV112" s="73">
        <f t="shared" ref="BV112:CA112" si="542">SUM(AO112,BV$4)</f>
        <v>0</v>
      </c>
      <c r="BW112" s="73">
        <f t="shared" si="542"/>
        <v>0</v>
      </c>
      <c r="BX112" s="73">
        <f t="shared" si="542"/>
        <v>0</v>
      </c>
      <c r="BY112" s="73">
        <f t="shared" si="542"/>
        <v>0</v>
      </c>
      <c r="BZ112" s="73">
        <f t="shared" si="542"/>
        <v>0</v>
      </c>
      <c r="CA112" s="73">
        <f t="shared" si="542"/>
        <v>0</v>
      </c>
      <c r="CB112" s="194"/>
      <c r="CC112" s="73">
        <f t="shared" ref="CC112:CH112" si="543">IFERROR( BP112/BV112,0)</f>
        <v>0</v>
      </c>
      <c r="CD112" s="73">
        <f t="shared" si="543"/>
        <v>0</v>
      </c>
      <c r="CE112" s="73">
        <f t="shared" si="543"/>
        <v>0</v>
      </c>
      <c r="CF112" s="73">
        <f t="shared" si="543"/>
        <v>0</v>
      </c>
      <c r="CG112" s="73">
        <f t="shared" si="543"/>
        <v>0</v>
      </c>
      <c r="CH112" s="73">
        <f t="shared" si="543"/>
        <v>0</v>
      </c>
    </row>
    <row r="113" ht="14.25" customHeight="1" spans="1:86" x14ac:dyDescent="0.25">
      <c r="A113" s="68">
        <f>IF(ISBLANK(CT!A140),"",CT!A140)</f>
      </c>
      <c r="B113" s="73">
        <f>SectionA!V125</f>
      </c>
      <c r="C113" s="73">
        <f>SectionA!W125</f>
      </c>
      <c r="D113" s="73">
        <f>SectionA!X125</f>
      </c>
      <c r="E113" s="73">
        <f>SectionA!Y125</f>
      </c>
      <c r="F113" s="73">
        <f>SectionA!Z125</f>
      </c>
      <c r="G113" s="73">
        <f>SectionA!AA125</f>
      </c>
      <c r="H113" s="73">
        <f>SectionA!AJ125</f>
      </c>
      <c r="I113" s="73">
        <f>SectionA!AK125</f>
      </c>
      <c r="J113" s="73">
        <f>SectionA!AL125</f>
      </c>
      <c r="K113" s="73">
        <f>SectionA!AM125</f>
      </c>
      <c r="L113" s="73">
        <f>SectionA!AN125</f>
      </c>
      <c r="M113" s="73">
        <f>SectionA!AO125</f>
      </c>
      <c r="N113" s="174"/>
      <c r="O113" s="73">
        <f>SectionB!V125</f>
      </c>
      <c r="P113" s="73">
        <f>SectionB!W125</f>
      </c>
      <c r="Q113" s="73">
        <f>SectionB!X125</f>
      </c>
      <c r="R113" s="73">
        <f>SectionB!Y125</f>
      </c>
      <c r="S113" s="73">
        <f>SectionB!Z125</f>
      </c>
      <c r="T113" s="73">
        <f>SectionB!AA125</f>
      </c>
      <c r="U113" s="73">
        <f>SectionB!AJ125</f>
      </c>
      <c r="V113" s="73">
        <f>SectionB!AK125</f>
      </c>
      <c r="W113" s="73">
        <f>SectionB!AL125</f>
      </c>
      <c r="X113" s="73">
        <f>SectionB!AM125</f>
      </c>
      <c r="Y113" s="73">
        <f>SectionB!AN125</f>
      </c>
      <c r="Z113" s="73">
        <f>SectionB!AO125</f>
      </c>
      <c r="AA113" s="194"/>
      <c r="AB113" s="73">
        <f t="shared" ref="AB113:AG113" si="544">IF(AO113=0, 0,  AI113/AO113)</f>
        <v>0</v>
      </c>
      <c r="AC113" s="73">
        <f t="shared" si="544"/>
        <v>0</v>
      </c>
      <c r="AD113" s="73">
        <f t="shared" si="544"/>
        <v>0</v>
      </c>
      <c r="AE113" s="73">
        <f t="shared" si="544"/>
        <v>0</v>
      </c>
      <c r="AF113" s="73">
        <f t="shared" si="544"/>
        <v>0</v>
      </c>
      <c r="AG113" s="73">
        <f t="shared" si="544"/>
        <v>0</v>
      </c>
      <c r="AH113" s="174"/>
      <c r="AI113" s="73">
        <f t="shared" ref="AI113:AN113" si="545">SUM(B113,O113,AV113,BB113)</f>
        <v>0</v>
      </c>
      <c r="AJ113" s="73">
        <f t="shared" si="545"/>
        <v>0</v>
      </c>
      <c r="AK113" s="73">
        <f t="shared" si="545"/>
        <v>0</v>
      </c>
      <c r="AL113" s="73">
        <f t="shared" si="545"/>
        <v>0</v>
      </c>
      <c r="AM113" s="73">
        <f t="shared" si="545"/>
        <v>0</v>
      </c>
      <c r="AN113" s="73">
        <f t="shared" si="545"/>
        <v>0</v>
      </c>
      <c r="AO113" s="73">
        <f t="shared" ref="AO113:AT113" si="546">SUM(H113,U113,AV$4,BB$4)</f>
        <v>0</v>
      </c>
      <c r="AP113" s="73">
        <f t="shared" si="546"/>
        <v>0</v>
      </c>
      <c r="AQ113" s="73">
        <f t="shared" si="546"/>
        <v>0</v>
      </c>
      <c r="AR113" s="73">
        <f t="shared" si="546"/>
        <v>0</v>
      </c>
      <c r="AS113" s="73">
        <f t="shared" si="546"/>
        <v>0</v>
      </c>
      <c r="AT113" s="73">
        <f t="shared" si="546"/>
        <v>0</v>
      </c>
      <c r="AU113" s="174"/>
      <c r="AV113" s="73">
        <f>CT!T140</f>
      </c>
      <c r="AW113" s="73">
        <f>CT!U140</f>
      </c>
      <c r="AX113" s="73">
        <f>CT!V140</f>
      </c>
      <c r="AY113" s="73">
        <f>CT!W140</f>
      </c>
      <c r="AZ113" s="73">
        <f>CT!X140</f>
      </c>
      <c r="BA113" s="73">
        <f>CT!Y140</f>
      </c>
      <c r="BB113" s="73">
        <f>Attn_Assign!U140</f>
      </c>
      <c r="BC113" s="73">
        <f>Attn_Assign!V140</f>
      </c>
      <c r="BD113" s="73">
        <f>Attn_Assign!W140</f>
      </c>
      <c r="BE113" s="73">
        <f>Attn_Assign!X140</f>
      </c>
      <c r="BF113" s="73">
        <f>Attn_Assign!Y140</f>
      </c>
      <c r="BG113" s="73">
        <f>Attn_Assign!Z140</f>
      </c>
      <c r="BH113" s="4"/>
      <c r="BI113" s="73">
        <f>Attn_Assign!B140</f>
      </c>
      <c r="BJ113" s="73">
        <f t="shared" si="5"/>
        <v>0</v>
      </c>
      <c r="BK113" s="73" t="str">
        <f t="shared" si="6"/>
        <v>F</v>
      </c>
      <c r="BL113" s="4"/>
      <c r="BM113" s="4"/>
      <c r="BN113" s="4"/>
      <c r="BO113" s="174"/>
      <c r="BP113" s="73">
        <f>SUM(AI113,LabActivity!W140)</f>
        <v>0</v>
      </c>
      <c r="BQ113" s="73">
        <f>SUM(AJ113,LabActivity!X140)</f>
        <v>0</v>
      </c>
      <c r="BR113" s="73">
        <f>SUM(AK113,LabActivity!Y140)</f>
        <v>0</v>
      </c>
      <c r="BS113" s="73">
        <f>SUM(AL113,LabActivity!Z140)</f>
        <v>0</v>
      </c>
      <c r="BT113" s="73">
        <f>SUM(AM113,LabActivity!AA140)</f>
        <v>0</v>
      </c>
      <c r="BU113" s="73">
        <f>SUM(AN113,LabActivity!AB140)</f>
        <v>0</v>
      </c>
      <c r="BV113" s="73">
        <f t="shared" ref="BV113:CA113" si="547">SUM(AO113,BV$4)</f>
        <v>0</v>
      </c>
      <c r="BW113" s="73">
        <f t="shared" si="547"/>
        <v>0</v>
      </c>
      <c r="BX113" s="73">
        <f t="shared" si="547"/>
        <v>0</v>
      </c>
      <c r="BY113" s="73">
        <f t="shared" si="547"/>
        <v>0</v>
      </c>
      <c r="BZ113" s="73">
        <f t="shared" si="547"/>
        <v>0</v>
      </c>
      <c r="CA113" s="73">
        <f t="shared" si="547"/>
        <v>0</v>
      </c>
      <c r="CB113" s="194"/>
      <c r="CC113" s="73">
        <f t="shared" ref="CC113:CH113" si="548">IFERROR( BP113/BV113,0)</f>
        <v>0</v>
      </c>
      <c r="CD113" s="73">
        <f t="shared" si="548"/>
        <v>0</v>
      </c>
      <c r="CE113" s="73">
        <f t="shared" si="548"/>
        <v>0</v>
      </c>
      <c r="CF113" s="73">
        <f t="shared" si="548"/>
        <v>0</v>
      </c>
      <c r="CG113" s="73">
        <f t="shared" si="548"/>
        <v>0</v>
      </c>
      <c r="CH113" s="73">
        <f t="shared" si="548"/>
        <v>0</v>
      </c>
    </row>
    <row r="114" ht="14.25" customHeight="1" spans="1:86" x14ac:dyDescent="0.25">
      <c r="A114" s="68">
        <f>IF(ISBLANK(CT!A141),"",CT!A141)</f>
      </c>
      <c r="B114" s="73">
        <f>SectionA!V126</f>
      </c>
      <c r="C114" s="73">
        <f>SectionA!W126</f>
      </c>
      <c r="D114" s="73">
        <f>SectionA!X126</f>
      </c>
      <c r="E114" s="73">
        <f>SectionA!Y126</f>
      </c>
      <c r="F114" s="73">
        <f>SectionA!Z126</f>
      </c>
      <c r="G114" s="73">
        <f>SectionA!AA126</f>
      </c>
      <c r="H114" s="73">
        <f>SectionA!AJ126</f>
      </c>
      <c r="I114" s="73">
        <f>SectionA!AK126</f>
      </c>
      <c r="J114" s="73">
        <f>SectionA!AL126</f>
      </c>
      <c r="K114" s="73">
        <f>SectionA!AM126</f>
      </c>
      <c r="L114" s="73">
        <f>SectionA!AN126</f>
      </c>
      <c r="M114" s="73">
        <f>SectionA!AO126</f>
      </c>
      <c r="N114" s="174"/>
      <c r="O114" s="73">
        <f>SectionB!V126</f>
      </c>
      <c r="P114" s="73">
        <f>SectionB!W126</f>
      </c>
      <c r="Q114" s="73">
        <f>SectionB!X126</f>
      </c>
      <c r="R114" s="73">
        <f>SectionB!Y126</f>
      </c>
      <c r="S114" s="73">
        <f>SectionB!Z126</f>
      </c>
      <c r="T114" s="73">
        <f>SectionB!AA126</f>
      </c>
      <c r="U114" s="73">
        <f>SectionB!AJ126</f>
      </c>
      <c r="V114" s="73">
        <f>SectionB!AK126</f>
      </c>
      <c r="W114" s="73">
        <f>SectionB!AL126</f>
      </c>
      <c r="X114" s="73">
        <f>SectionB!AM126</f>
      </c>
      <c r="Y114" s="73">
        <f>SectionB!AN126</f>
      </c>
      <c r="Z114" s="73">
        <f>SectionB!AO126</f>
      </c>
      <c r="AA114" s="194"/>
      <c r="AB114" s="73">
        <f t="shared" ref="AB114:AG114" si="549">IF(AO114=0, 0,  AI114/AO114)</f>
        <v>0</v>
      </c>
      <c r="AC114" s="73">
        <f t="shared" si="549"/>
        <v>0</v>
      </c>
      <c r="AD114" s="73">
        <f t="shared" si="549"/>
        <v>0</v>
      </c>
      <c r="AE114" s="73">
        <f t="shared" si="549"/>
        <v>0</v>
      </c>
      <c r="AF114" s="73">
        <f t="shared" si="549"/>
        <v>0</v>
      </c>
      <c r="AG114" s="73">
        <f t="shared" si="549"/>
        <v>0</v>
      </c>
      <c r="AH114" s="174"/>
      <c r="AI114" s="73">
        <f t="shared" ref="AI114:AN114" si="550">SUM(B114,O114,AV114,BB114)</f>
        <v>0</v>
      </c>
      <c r="AJ114" s="73">
        <f t="shared" si="550"/>
        <v>0</v>
      </c>
      <c r="AK114" s="73">
        <f t="shared" si="550"/>
        <v>0</v>
      </c>
      <c r="AL114" s="73">
        <f t="shared" si="550"/>
        <v>0</v>
      </c>
      <c r="AM114" s="73">
        <f t="shared" si="550"/>
        <v>0</v>
      </c>
      <c r="AN114" s="73">
        <f t="shared" si="550"/>
        <v>0</v>
      </c>
      <c r="AO114" s="73">
        <f t="shared" ref="AO114:AT114" si="551">SUM(H114,U114,AV$4,BB$4)</f>
        <v>0</v>
      </c>
      <c r="AP114" s="73">
        <f t="shared" si="551"/>
        <v>0</v>
      </c>
      <c r="AQ114" s="73">
        <f t="shared" si="551"/>
        <v>0</v>
      </c>
      <c r="AR114" s="73">
        <f t="shared" si="551"/>
        <v>0</v>
      </c>
      <c r="AS114" s="73">
        <f t="shared" si="551"/>
        <v>0</v>
      </c>
      <c r="AT114" s="73">
        <f t="shared" si="551"/>
        <v>0</v>
      </c>
      <c r="AU114" s="174"/>
      <c r="AV114" s="73">
        <f>CT!T141</f>
      </c>
      <c r="AW114" s="73">
        <f>CT!U141</f>
      </c>
      <c r="AX114" s="73">
        <f>CT!V141</f>
      </c>
      <c r="AY114" s="73">
        <f>CT!W141</f>
      </c>
      <c r="AZ114" s="73">
        <f>CT!X141</f>
      </c>
      <c r="BA114" s="73">
        <f>CT!Y141</f>
      </c>
      <c r="BB114" s="73">
        <f>Attn_Assign!U141</f>
      </c>
      <c r="BC114" s="73">
        <f>Attn_Assign!V141</f>
      </c>
      <c r="BD114" s="73">
        <f>Attn_Assign!W141</f>
      </c>
      <c r="BE114" s="73">
        <f>Attn_Assign!X141</f>
      </c>
      <c r="BF114" s="73">
        <f>Attn_Assign!Y141</f>
      </c>
      <c r="BG114" s="73">
        <f>Attn_Assign!Z141</f>
      </c>
      <c r="BH114" s="4"/>
      <c r="BI114" s="73">
        <f>Attn_Assign!B141</f>
      </c>
      <c r="BJ114" s="73">
        <f t="shared" si="5"/>
        <v>0</v>
      </c>
      <c r="BK114" s="73" t="str">
        <f t="shared" si="6"/>
        <v>F</v>
      </c>
      <c r="BL114" s="4"/>
      <c r="BM114" s="4"/>
      <c r="BN114" s="4"/>
      <c r="BO114" s="174"/>
      <c r="BP114" s="73">
        <f>SUM(AI114,LabActivity!W141)</f>
        <v>0</v>
      </c>
      <c r="BQ114" s="73">
        <f>SUM(AJ114,LabActivity!X141)</f>
        <v>0</v>
      </c>
      <c r="BR114" s="73">
        <f>SUM(AK114,LabActivity!Y141)</f>
        <v>0</v>
      </c>
      <c r="BS114" s="73">
        <f>SUM(AL114,LabActivity!Z141)</f>
        <v>0</v>
      </c>
      <c r="BT114" s="73">
        <f>SUM(AM114,LabActivity!AA141)</f>
        <v>0</v>
      </c>
      <c r="BU114" s="73">
        <f>SUM(AN114,LabActivity!AB141)</f>
        <v>0</v>
      </c>
      <c r="BV114" s="73">
        <f t="shared" ref="BV114:CA114" si="552">SUM(AO114,BV$4)</f>
        <v>0</v>
      </c>
      <c r="BW114" s="73">
        <f t="shared" si="552"/>
        <v>0</v>
      </c>
      <c r="BX114" s="73">
        <f t="shared" si="552"/>
        <v>0</v>
      </c>
      <c r="BY114" s="73">
        <f t="shared" si="552"/>
        <v>0</v>
      </c>
      <c r="BZ114" s="73">
        <f t="shared" si="552"/>
        <v>0</v>
      </c>
      <c r="CA114" s="73">
        <f t="shared" si="552"/>
        <v>0</v>
      </c>
      <c r="CB114" s="194"/>
      <c r="CC114" s="73">
        <f t="shared" ref="CC114:CH114" si="553">IFERROR( BP114/BV114,0)</f>
        <v>0</v>
      </c>
      <c r="CD114" s="73">
        <f t="shared" si="553"/>
        <v>0</v>
      </c>
      <c r="CE114" s="73">
        <f t="shared" si="553"/>
        <v>0</v>
      </c>
      <c r="CF114" s="73">
        <f t="shared" si="553"/>
        <v>0</v>
      </c>
      <c r="CG114" s="73">
        <f t="shared" si="553"/>
        <v>0</v>
      </c>
      <c r="CH114" s="73">
        <f t="shared" si="553"/>
        <v>0</v>
      </c>
    </row>
    <row r="115" ht="14.25" customHeight="1" spans="1:86" x14ac:dyDescent="0.25">
      <c r="A115" s="68">
        <f>IF(ISBLANK(CT!A142),"",CT!A142)</f>
      </c>
      <c r="B115" s="73">
        <f>SectionA!V127</f>
      </c>
      <c r="C115" s="73">
        <f>SectionA!W127</f>
      </c>
      <c r="D115" s="73">
        <f>SectionA!X127</f>
      </c>
      <c r="E115" s="73">
        <f>SectionA!Y127</f>
      </c>
      <c r="F115" s="73">
        <f>SectionA!Z127</f>
      </c>
      <c r="G115" s="73">
        <f>SectionA!AA127</f>
      </c>
      <c r="H115" s="73">
        <f>SectionA!AJ127</f>
      </c>
      <c r="I115" s="73">
        <f>SectionA!AK127</f>
      </c>
      <c r="J115" s="73">
        <f>SectionA!AL127</f>
      </c>
      <c r="K115" s="73">
        <f>SectionA!AM127</f>
      </c>
      <c r="L115" s="73">
        <f>SectionA!AN127</f>
      </c>
      <c r="M115" s="73">
        <f>SectionA!AO127</f>
      </c>
      <c r="N115" s="174"/>
      <c r="O115" s="73">
        <f>SectionB!V127</f>
      </c>
      <c r="P115" s="73">
        <f>SectionB!W127</f>
      </c>
      <c r="Q115" s="73">
        <f>SectionB!X127</f>
      </c>
      <c r="R115" s="73">
        <f>SectionB!Y127</f>
      </c>
      <c r="S115" s="73">
        <f>SectionB!Z127</f>
      </c>
      <c r="T115" s="73">
        <f>SectionB!AA127</f>
      </c>
      <c r="U115" s="73">
        <f>SectionB!AJ127</f>
      </c>
      <c r="V115" s="73">
        <f>SectionB!AK127</f>
      </c>
      <c r="W115" s="73">
        <f>SectionB!AL127</f>
      </c>
      <c r="X115" s="73">
        <f>SectionB!AM127</f>
      </c>
      <c r="Y115" s="73">
        <f>SectionB!AN127</f>
      </c>
      <c r="Z115" s="73">
        <f>SectionB!AO127</f>
      </c>
      <c r="AA115" s="194"/>
      <c r="AB115" s="73">
        <f t="shared" ref="AB115:AG115" si="554">IF(AO115=0, 0,  AI115/AO115)</f>
        <v>0</v>
      </c>
      <c r="AC115" s="73">
        <f t="shared" si="554"/>
        <v>0</v>
      </c>
      <c r="AD115" s="73">
        <f t="shared" si="554"/>
        <v>0</v>
      </c>
      <c r="AE115" s="73">
        <f t="shared" si="554"/>
        <v>0</v>
      </c>
      <c r="AF115" s="73">
        <f t="shared" si="554"/>
        <v>0</v>
      </c>
      <c r="AG115" s="73">
        <f t="shared" si="554"/>
        <v>0</v>
      </c>
      <c r="AH115" s="174"/>
      <c r="AI115" s="73">
        <f t="shared" ref="AI115:AN115" si="555">SUM(B115,O115,AV115,BB115)</f>
        <v>0</v>
      </c>
      <c r="AJ115" s="73">
        <f t="shared" si="555"/>
        <v>0</v>
      </c>
      <c r="AK115" s="73">
        <f t="shared" si="555"/>
        <v>0</v>
      </c>
      <c r="AL115" s="73">
        <f t="shared" si="555"/>
        <v>0</v>
      </c>
      <c r="AM115" s="73">
        <f t="shared" si="555"/>
        <v>0</v>
      </c>
      <c r="AN115" s="73">
        <f t="shared" si="555"/>
        <v>0</v>
      </c>
      <c r="AO115" s="73">
        <f t="shared" ref="AO115:AT115" si="556">SUM(H115,U115,AV$4,BB$4)</f>
        <v>0</v>
      </c>
      <c r="AP115" s="73">
        <f t="shared" si="556"/>
        <v>0</v>
      </c>
      <c r="AQ115" s="73">
        <f t="shared" si="556"/>
        <v>0</v>
      </c>
      <c r="AR115" s="73">
        <f t="shared" si="556"/>
        <v>0</v>
      </c>
      <c r="AS115" s="73">
        <f t="shared" si="556"/>
        <v>0</v>
      </c>
      <c r="AT115" s="73">
        <f t="shared" si="556"/>
        <v>0</v>
      </c>
      <c r="AU115" s="174"/>
      <c r="AV115" s="73">
        <f>CT!T142</f>
      </c>
      <c r="AW115" s="73">
        <f>CT!U142</f>
      </c>
      <c r="AX115" s="73">
        <f>CT!V142</f>
      </c>
      <c r="AY115" s="73">
        <f>CT!W142</f>
      </c>
      <c r="AZ115" s="73">
        <f>CT!X142</f>
      </c>
      <c r="BA115" s="73">
        <f>CT!Y142</f>
      </c>
      <c r="BB115" s="73">
        <f>Attn_Assign!U142</f>
      </c>
      <c r="BC115" s="73">
        <f>Attn_Assign!V142</f>
      </c>
      <c r="BD115" s="73">
        <f>Attn_Assign!W142</f>
      </c>
      <c r="BE115" s="73">
        <f>Attn_Assign!X142</f>
      </c>
      <c r="BF115" s="73">
        <f>Attn_Assign!Y142</f>
      </c>
      <c r="BG115" s="73">
        <f>Attn_Assign!Z142</f>
      </c>
      <c r="BH115" s="4"/>
      <c r="BI115" s="73">
        <f>Attn_Assign!B142</f>
      </c>
      <c r="BJ115" s="73">
        <f t="shared" si="5"/>
        <v>0</v>
      </c>
      <c r="BK115" s="73" t="str">
        <f t="shared" si="6"/>
        <v>F</v>
      </c>
      <c r="BL115" s="4"/>
      <c r="BM115" s="4"/>
      <c r="BN115" s="4"/>
      <c r="BO115" s="174"/>
      <c r="BP115" s="73">
        <f>SUM(AI115,LabActivity!W142)</f>
        <v>0</v>
      </c>
      <c r="BQ115" s="73">
        <f>SUM(AJ115,LabActivity!X142)</f>
        <v>0</v>
      </c>
      <c r="BR115" s="73">
        <f>SUM(AK115,LabActivity!Y142)</f>
        <v>0</v>
      </c>
      <c r="BS115" s="73">
        <f>SUM(AL115,LabActivity!Z142)</f>
        <v>0</v>
      </c>
      <c r="BT115" s="73">
        <f>SUM(AM115,LabActivity!AA142)</f>
        <v>0</v>
      </c>
      <c r="BU115" s="73">
        <f>SUM(AN115,LabActivity!AB142)</f>
        <v>0</v>
      </c>
      <c r="BV115" s="73">
        <f t="shared" ref="BV115:CA115" si="557">SUM(AO115,BV$4)</f>
        <v>0</v>
      </c>
      <c r="BW115" s="73">
        <f t="shared" si="557"/>
        <v>0</v>
      </c>
      <c r="BX115" s="73">
        <f t="shared" si="557"/>
        <v>0</v>
      </c>
      <c r="BY115" s="73">
        <f t="shared" si="557"/>
        <v>0</v>
      </c>
      <c r="BZ115" s="73">
        <f t="shared" si="557"/>
        <v>0</v>
      </c>
      <c r="CA115" s="73">
        <f t="shared" si="557"/>
        <v>0</v>
      </c>
      <c r="CB115" s="194"/>
      <c r="CC115" s="73">
        <f t="shared" ref="CC115:CH115" si="558">IFERROR( BP115/BV115,0)</f>
        <v>0</v>
      </c>
      <c r="CD115" s="73">
        <f t="shared" si="558"/>
        <v>0</v>
      </c>
      <c r="CE115" s="73">
        <f t="shared" si="558"/>
        <v>0</v>
      </c>
      <c r="CF115" s="73">
        <f t="shared" si="558"/>
        <v>0</v>
      </c>
      <c r="CG115" s="73">
        <f t="shared" si="558"/>
        <v>0</v>
      </c>
      <c r="CH115" s="73">
        <f t="shared" si="558"/>
        <v>0</v>
      </c>
    </row>
    <row r="116" ht="14.25" customHeight="1" spans="1:86" x14ac:dyDescent="0.25">
      <c r="A116" s="68">
        <f>IF(ISBLANK(CT!A143),"",CT!A143)</f>
      </c>
      <c r="B116" s="73">
        <f>SectionA!V128</f>
      </c>
      <c r="C116" s="73">
        <f>SectionA!W128</f>
      </c>
      <c r="D116" s="73">
        <f>SectionA!X128</f>
      </c>
      <c r="E116" s="73">
        <f>SectionA!Y128</f>
      </c>
      <c r="F116" s="73">
        <f>SectionA!Z128</f>
      </c>
      <c r="G116" s="73">
        <f>SectionA!AA128</f>
      </c>
      <c r="H116" s="73">
        <f>SectionA!AJ128</f>
      </c>
      <c r="I116" s="73">
        <f>SectionA!AK128</f>
      </c>
      <c r="J116" s="73">
        <f>SectionA!AL128</f>
      </c>
      <c r="K116" s="73">
        <f>SectionA!AM128</f>
      </c>
      <c r="L116" s="73">
        <f>SectionA!AN128</f>
      </c>
      <c r="M116" s="73">
        <f>SectionA!AO128</f>
      </c>
      <c r="N116" s="174"/>
      <c r="O116" s="73">
        <f>SectionB!V128</f>
      </c>
      <c r="P116" s="73">
        <f>SectionB!W128</f>
      </c>
      <c r="Q116" s="73">
        <f>SectionB!X128</f>
      </c>
      <c r="R116" s="73">
        <f>SectionB!Y128</f>
      </c>
      <c r="S116" s="73">
        <f>SectionB!Z128</f>
      </c>
      <c r="T116" s="73">
        <f>SectionB!AA128</f>
      </c>
      <c r="U116" s="73">
        <f>SectionB!AJ128</f>
      </c>
      <c r="V116" s="73">
        <f>SectionB!AK128</f>
      </c>
      <c r="W116" s="73">
        <f>SectionB!AL128</f>
      </c>
      <c r="X116" s="73">
        <f>SectionB!AM128</f>
      </c>
      <c r="Y116" s="73">
        <f>SectionB!AN128</f>
      </c>
      <c r="Z116" s="73">
        <f>SectionB!AO128</f>
      </c>
      <c r="AA116" s="194"/>
      <c r="AB116" s="73">
        <f t="shared" ref="AB116:AG116" si="559">IF(AO116=0, 0,  AI116/AO116)</f>
        <v>0</v>
      </c>
      <c r="AC116" s="73">
        <f t="shared" si="559"/>
        <v>0</v>
      </c>
      <c r="AD116" s="73">
        <f t="shared" si="559"/>
        <v>0</v>
      </c>
      <c r="AE116" s="73">
        <f t="shared" si="559"/>
        <v>0</v>
      </c>
      <c r="AF116" s="73">
        <f t="shared" si="559"/>
        <v>0</v>
      </c>
      <c r="AG116" s="73">
        <f t="shared" si="559"/>
        <v>0</v>
      </c>
      <c r="AH116" s="174"/>
      <c r="AI116" s="73">
        <f t="shared" ref="AI116:AN116" si="560">SUM(B116,O116,AV116,BB116)</f>
        <v>0</v>
      </c>
      <c r="AJ116" s="73">
        <f t="shared" si="560"/>
        <v>0</v>
      </c>
      <c r="AK116" s="73">
        <f t="shared" si="560"/>
        <v>0</v>
      </c>
      <c r="AL116" s="73">
        <f t="shared" si="560"/>
        <v>0</v>
      </c>
      <c r="AM116" s="73">
        <f t="shared" si="560"/>
        <v>0</v>
      </c>
      <c r="AN116" s="73">
        <f t="shared" si="560"/>
        <v>0</v>
      </c>
      <c r="AO116" s="73">
        <f t="shared" ref="AO116:AT116" si="561">SUM(H116,U116,AV$4,BB$4)</f>
        <v>0</v>
      </c>
      <c r="AP116" s="73">
        <f t="shared" si="561"/>
        <v>0</v>
      </c>
      <c r="AQ116" s="73">
        <f t="shared" si="561"/>
        <v>0</v>
      </c>
      <c r="AR116" s="73">
        <f t="shared" si="561"/>
        <v>0</v>
      </c>
      <c r="AS116" s="73">
        <f t="shared" si="561"/>
        <v>0</v>
      </c>
      <c r="AT116" s="73">
        <f t="shared" si="561"/>
        <v>0</v>
      </c>
      <c r="AU116" s="174"/>
      <c r="AV116" s="73">
        <f>CT!T143</f>
      </c>
      <c r="AW116" s="73">
        <f>CT!U143</f>
      </c>
      <c r="AX116" s="73">
        <f>CT!V143</f>
      </c>
      <c r="AY116" s="73">
        <f>CT!W143</f>
      </c>
      <c r="AZ116" s="73">
        <f>CT!X143</f>
      </c>
      <c r="BA116" s="73">
        <f>CT!Y143</f>
      </c>
      <c r="BB116" s="73">
        <f>Attn_Assign!U143</f>
      </c>
      <c r="BC116" s="73">
        <f>Attn_Assign!V143</f>
      </c>
      <c r="BD116" s="73">
        <f>Attn_Assign!W143</f>
      </c>
      <c r="BE116" s="73">
        <f>Attn_Assign!X143</f>
      </c>
      <c r="BF116" s="73">
        <f>Attn_Assign!Y143</f>
      </c>
      <c r="BG116" s="73">
        <f>Attn_Assign!Z143</f>
      </c>
      <c r="BH116" s="4"/>
      <c r="BI116" s="73">
        <f>Attn_Assign!B143</f>
      </c>
      <c r="BJ116" s="73">
        <f t="shared" si="5"/>
        <v>0</v>
      </c>
      <c r="BK116" s="73" t="str">
        <f t="shared" si="6"/>
        <v>F</v>
      </c>
      <c r="BL116" s="4"/>
      <c r="BM116" s="4"/>
      <c r="BN116" s="4"/>
      <c r="BO116" s="174"/>
      <c r="BP116" s="73">
        <f>SUM(AI116,LabActivity!W143)</f>
        <v>0</v>
      </c>
      <c r="BQ116" s="73">
        <f>SUM(AJ116,LabActivity!X143)</f>
        <v>0</v>
      </c>
      <c r="BR116" s="73">
        <f>SUM(AK116,LabActivity!Y143)</f>
        <v>0</v>
      </c>
      <c r="BS116" s="73">
        <f>SUM(AL116,LabActivity!Z143)</f>
        <v>0</v>
      </c>
      <c r="BT116" s="73">
        <f>SUM(AM116,LabActivity!AA143)</f>
        <v>0</v>
      </c>
      <c r="BU116" s="73">
        <f>SUM(AN116,LabActivity!AB143)</f>
        <v>0</v>
      </c>
      <c r="BV116" s="73">
        <f t="shared" ref="BV116:CA116" si="562">SUM(AO116,BV$4)</f>
        <v>0</v>
      </c>
      <c r="BW116" s="73">
        <f t="shared" si="562"/>
        <v>0</v>
      </c>
      <c r="BX116" s="73">
        <f t="shared" si="562"/>
        <v>0</v>
      </c>
      <c r="BY116" s="73">
        <f t="shared" si="562"/>
        <v>0</v>
      </c>
      <c r="BZ116" s="73">
        <f t="shared" si="562"/>
        <v>0</v>
      </c>
      <c r="CA116" s="73">
        <f t="shared" si="562"/>
        <v>0</v>
      </c>
      <c r="CB116" s="194"/>
      <c r="CC116" s="73">
        <f t="shared" ref="CC116:CH116" si="563">IFERROR( BP116/BV116,0)</f>
        <v>0</v>
      </c>
      <c r="CD116" s="73">
        <f t="shared" si="563"/>
        <v>0</v>
      </c>
      <c r="CE116" s="73">
        <f t="shared" si="563"/>
        <v>0</v>
      </c>
      <c r="CF116" s="73">
        <f t="shared" si="563"/>
        <v>0</v>
      </c>
      <c r="CG116" s="73">
        <f t="shared" si="563"/>
        <v>0</v>
      </c>
      <c r="CH116" s="73">
        <f t="shared" si="563"/>
        <v>0</v>
      </c>
    </row>
    <row r="117" ht="14.25" customHeight="1" spans="1:86" x14ac:dyDescent="0.25">
      <c r="A117" s="68">
        <f>IF(ISBLANK(CT!A144),"",CT!A144)</f>
      </c>
      <c r="B117" s="73">
        <f>SectionA!V129</f>
      </c>
      <c r="C117" s="73">
        <f>SectionA!W129</f>
      </c>
      <c r="D117" s="73">
        <f>SectionA!X129</f>
      </c>
      <c r="E117" s="73">
        <f>SectionA!Y129</f>
      </c>
      <c r="F117" s="73">
        <f>SectionA!Z129</f>
      </c>
      <c r="G117" s="73">
        <f>SectionA!AA129</f>
      </c>
      <c r="H117" s="73">
        <f>SectionA!AJ129</f>
      </c>
      <c r="I117" s="73">
        <f>SectionA!AK129</f>
      </c>
      <c r="J117" s="73">
        <f>SectionA!AL129</f>
      </c>
      <c r="K117" s="73">
        <f>SectionA!AM129</f>
      </c>
      <c r="L117" s="73">
        <f>SectionA!AN129</f>
      </c>
      <c r="M117" s="73">
        <f>SectionA!AO129</f>
      </c>
      <c r="N117" s="174"/>
      <c r="O117" s="73">
        <f>SectionB!V129</f>
      </c>
      <c r="P117" s="73">
        <f>SectionB!W129</f>
      </c>
      <c r="Q117" s="73">
        <f>SectionB!X129</f>
      </c>
      <c r="R117" s="73">
        <f>SectionB!Y129</f>
      </c>
      <c r="S117" s="73">
        <f>SectionB!Z129</f>
      </c>
      <c r="T117" s="73">
        <f>SectionB!AA129</f>
      </c>
      <c r="U117" s="73">
        <f>SectionB!AJ129</f>
      </c>
      <c r="V117" s="73">
        <f>SectionB!AK129</f>
      </c>
      <c r="W117" s="73">
        <f>SectionB!AL129</f>
      </c>
      <c r="X117" s="73">
        <f>SectionB!AM129</f>
      </c>
      <c r="Y117" s="73">
        <f>SectionB!AN129</f>
      </c>
      <c r="Z117" s="73">
        <f>SectionB!AO129</f>
      </c>
      <c r="AA117" s="194"/>
      <c r="AB117" s="73">
        <f t="shared" ref="AB117:AG117" si="564">IF(AO117=0, 0,  AI117/AO117)</f>
        <v>0</v>
      </c>
      <c r="AC117" s="73">
        <f t="shared" si="564"/>
        <v>0</v>
      </c>
      <c r="AD117" s="73">
        <f t="shared" si="564"/>
        <v>0</v>
      </c>
      <c r="AE117" s="73">
        <f t="shared" si="564"/>
        <v>0</v>
      </c>
      <c r="AF117" s="73">
        <f t="shared" si="564"/>
        <v>0</v>
      </c>
      <c r="AG117" s="73">
        <f t="shared" si="564"/>
        <v>0</v>
      </c>
      <c r="AH117" s="174"/>
      <c r="AI117" s="73">
        <f t="shared" ref="AI117:AN117" si="565">SUM(B117,O117,AV117,BB117)</f>
        <v>0</v>
      </c>
      <c r="AJ117" s="73">
        <f t="shared" si="565"/>
        <v>0</v>
      </c>
      <c r="AK117" s="73">
        <f t="shared" si="565"/>
        <v>0</v>
      </c>
      <c r="AL117" s="73">
        <f t="shared" si="565"/>
        <v>0</v>
      </c>
      <c r="AM117" s="73">
        <f t="shared" si="565"/>
        <v>0</v>
      </c>
      <c r="AN117" s="73">
        <f t="shared" si="565"/>
        <v>0</v>
      </c>
      <c r="AO117" s="73">
        <f t="shared" ref="AO117:AT117" si="566">SUM(H117,U117,AV$4,BB$4)</f>
        <v>0</v>
      </c>
      <c r="AP117" s="73">
        <f t="shared" si="566"/>
        <v>0</v>
      </c>
      <c r="AQ117" s="73">
        <f t="shared" si="566"/>
        <v>0</v>
      </c>
      <c r="AR117" s="73">
        <f t="shared" si="566"/>
        <v>0</v>
      </c>
      <c r="AS117" s="73">
        <f t="shared" si="566"/>
        <v>0</v>
      </c>
      <c r="AT117" s="73">
        <f t="shared" si="566"/>
        <v>0</v>
      </c>
      <c r="AU117" s="174"/>
      <c r="AV117" s="73">
        <f>CT!T144</f>
      </c>
      <c r="AW117" s="73">
        <f>CT!U144</f>
      </c>
      <c r="AX117" s="73">
        <f>CT!V144</f>
      </c>
      <c r="AY117" s="73">
        <f>CT!W144</f>
      </c>
      <c r="AZ117" s="73">
        <f>CT!X144</f>
      </c>
      <c r="BA117" s="73">
        <f>CT!Y144</f>
      </c>
      <c r="BB117" s="73">
        <f>Attn_Assign!U144</f>
      </c>
      <c r="BC117" s="73">
        <f>Attn_Assign!V144</f>
      </c>
      <c r="BD117" s="73">
        <f>Attn_Assign!W144</f>
      </c>
      <c r="BE117" s="73">
        <f>Attn_Assign!X144</f>
      </c>
      <c r="BF117" s="73">
        <f>Attn_Assign!Y144</f>
      </c>
      <c r="BG117" s="73">
        <f>Attn_Assign!Z144</f>
      </c>
      <c r="BH117" s="4"/>
      <c r="BI117" s="73">
        <f>Attn_Assign!B144</f>
      </c>
      <c r="BJ117" s="73">
        <f t="shared" si="5"/>
        <v>0</v>
      </c>
      <c r="BK117" s="73" t="str">
        <f t="shared" si="6"/>
        <v>F</v>
      </c>
      <c r="BL117" s="4"/>
      <c r="BM117" s="4"/>
      <c r="BN117" s="4"/>
      <c r="BO117" s="174"/>
      <c r="BP117" s="73">
        <f>SUM(AI117,LabActivity!W144)</f>
        <v>0</v>
      </c>
      <c r="BQ117" s="73">
        <f>SUM(AJ117,LabActivity!X144)</f>
        <v>0</v>
      </c>
      <c r="BR117" s="73">
        <f>SUM(AK117,LabActivity!Y144)</f>
        <v>0</v>
      </c>
      <c r="BS117" s="73">
        <f>SUM(AL117,LabActivity!Z144)</f>
        <v>0</v>
      </c>
      <c r="BT117" s="73">
        <f>SUM(AM117,LabActivity!AA144)</f>
        <v>0</v>
      </c>
      <c r="BU117" s="73">
        <f>SUM(AN117,LabActivity!AB144)</f>
        <v>0</v>
      </c>
      <c r="BV117" s="73">
        <f t="shared" ref="BV117:CA117" si="567">SUM(AO117,BV$4)</f>
        <v>0</v>
      </c>
      <c r="BW117" s="73">
        <f t="shared" si="567"/>
        <v>0</v>
      </c>
      <c r="BX117" s="73">
        <f t="shared" si="567"/>
        <v>0</v>
      </c>
      <c r="BY117" s="73">
        <f t="shared" si="567"/>
        <v>0</v>
      </c>
      <c r="BZ117" s="73">
        <f t="shared" si="567"/>
        <v>0</v>
      </c>
      <c r="CA117" s="73">
        <f t="shared" si="567"/>
        <v>0</v>
      </c>
      <c r="CB117" s="194"/>
      <c r="CC117" s="73">
        <f t="shared" ref="CC117:CH117" si="568">IFERROR( BP117/BV117,0)</f>
        <v>0</v>
      </c>
      <c r="CD117" s="73">
        <f t="shared" si="568"/>
        <v>0</v>
      </c>
      <c r="CE117" s="73">
        <f t="shared" si="568"/>
        <v>0</v>
      </c>
      <c r="CF117" s="73">
        <f t="shared" si="568"/>
        <v>0</v>
      </c>
      <c r="CG117" s="73">
        <f t="shared" si="568"/>
        <v>0</v>
      </c>
      <c r="CH117" s="73">
        <f t="shared" si="568"/>
        <v>0</v>
      </c>
    </row>
    <row r="118" ht="14.25" customHeight="1" spans="1:86" x14ac:dyDescent="0.25">
      <c r="A118" s="68">
        <f>IF(ISBLANK(CT!A145),"",CT!A145)</f>
      </c>
      <c r="B118" s="73">
        <f>SectionA!V130</f>
      </c>
      <c r="C118" s="73">
        <f>SectionA!W130</f>
      </c>
      <c r="D118" s="73">
        <f>SectionA!X130</f>
      </c>
      <c r="E118" s="73">
        <f>SectionA!Y130</f>
      </c>
      <c r="F118" s="73">
        <f>SectionA!Z130</f>
      </c>
      <c r="G118" s="73">
        <f>SectionA!AA130</f>
      </c>
      <c r="H118" s="73">
        <f>SectionA!AJ130</f>
      </c>
      <c r="I118" s="73">
        <f>SectionA!AK130</f>
      </c>
      <c r="J118" s="73">
        <f>SectionA!AL130</f>
      </c>
      <c r="K118" s="73">
        <f>SectionA!AM130</f>
      </c>
      <c r="L118" s="73">
        <f>SectionA!AN130</f>
      </c>
      <c r="M118" s="73">
        <f>SectionA!AO130</f>
      </c>
      <c r="N118" s="174"/>
      <c r="O118" s="73">
        <f>SectionB!V130</f>
      </c>
      <c r="P118" s="73">
        <f>SectionB!W130</f>
      </c>
      <c r="Q118" s="73">
        <f>SectionB!X130</f>
      </c>
      <c r="R118" s="73">
        <f>SectionB!Y130</f>
      </c>
      <c r="S118" s="73">
        <f>SectionB!Z130</f>
      </c>
      <c r="T118" s="73">
        <f>SectionB!AA130</f>
      </c>
      <c r="U118" s="73">
        <f>SectionB!AJ130</f>
      </c>
      <c r="V118" s="73">
        <f>SectionB!AK130</f>
      </c>
      <c r="W118" s="73">
        <f>SectionB!AL130</f>
      </c>
      <c r="X118" s="73">
        <f>SectionB!AM130</f>
      </c>
      <c r="Y118" s="73">
        <f>SectionB!AN130</f>
      </c>
      <c r="Z118" s="73">
        <f>SectionB!AO130</f>
      </c>
      <c r="AA118" s="194"/>
      <c r="AB118" s="73">
        <f t="shared" ref="AB118:AG118" si="569">IF(AO118=0, 0,  AI118/AO118)</f>
        <v>0</v>
      </c>
      <c r="AC118" s="73">
        <f t="shared" si="569"/>
        <v>0</v>
      </c>
      <c r="AD118" s="73">
        <f t="shared" si="569"/>
        <v>0</v>
      </c>
      <c r="AE118" s="73">
        <f t="shared" si="569"/>
        <v>0</v>
      </c>
      <c r="AF118" s="73">
        <f t="shared" si="569"/>
        <v>0</v>
      </c>
      <c r="AG118" s="73">
        <f t="shared" si="569"/>
        <v>0</v>
      </c>
      <c r="AH118" s="174"/>
      <c r="AI118" s="73">
        <f t="shared" ref="AI118:AN118" si="570">SUM(B118,O118,AV118,BB118)</f>
        <v>0</v>
      </c>
      <c r="AJ118" s="73">
        <f t="shared" si="570"/>
        <v>0</v>
      </c>
      <c r="AK118" s="73">
        <f t="shared" si="570"/>
        <v>0</v>
      </c>
      <c r="AL118" s="73">
        <f t="shared" si="570"/>
        <v>0</v>
      </c>
      <c r="AM118" s="73">
        <f t="shared" si="570"/>
        <v>0</v>
      </c>
      <c r="AN118" s="73">
        <f t="shared" si="570"/>
        <v>0</v>
      </c>
      <c r="AO118" s="73">
        <f t="shared" ref="AO118:AT118" si="571">SUM(H118,U118,AV$4,BB$4)</f>
        <v>0</v>
      </c>
      <c r="AP118" s="73">
        <f t="shared" si="571"/>
        <v>0</v>
      </c>
      <c r="AQ118" s="73">
        <f t="shared" si="571"/>
        <v>0</v>
      </c>
      <c r="AR118" s="73">
        <f t="shared" si="571"/>
        <v>0</v>
      </c>
      <c r="AS118" s="73">
        <f t="shared" si="571"/>
        <v>0</v>
      </c>
      <c r="AT118" s="73">
        <f t="shared" si="571"/>
        <v>0</v>
      </c>
      <c r="AU118" s="174"/>
      <c r="AV118" s="73">
        <f>CT!T145</f>
      </c>
      <c r="AW118" s="73">
        <f>CT!U145</f>
      </c>
      <c r="AX118" s="73">
        <f>CT!V145</f>
      </c>
      <c r="AY118" s="73">
        <f>CT!W145</f>
      </c>
      <c r="AZ118" s="73">
        <f>CT!X145</f>
      </c>
      <c r="BA118" s="73">
        <f>CT!Y145</f>
      </c>
      <c r="BB118" s="73">
        <f>Attn_Assign!U145</f>
      </c>
      <c r="BC118" s="73">
        <f>Attn_Assign!V145</f>
      </c>
      <c r="BD118" s="73">
        <f>Attn_Assign!W145</f>
      </c>
      <c r="BE118" s="73">
        <f>Attn_Assign!X145</f>
      </c>
      <c r="BF118" s="73">
        <f>Attn_Assign!Y145</f>
      </c>
      <c r="BG118" s="73">
        <f>Attn_Assign!Z145</f>
      </c>
      <c r="BH118" s="4"/>
      <c r="BI118" s="73">
        <f>Attn_Assign!B145</f>
      </c>
      <c r="BJ118" s="73">
        <f t="shared" si="5"/>
        <v>0</v>
      </c>
      <c r="BK118" s="73" t="str">
        <f t="shared" si="6"/>
        <v>F</v>
      </c>
      <c r="BL118" s="4"/>
      <c r="BM118" s="4"/>
      <c r="BN118" s="4"/>
      <c r="BO118" s="174"/>
      <c r="BP118" s="73">
        <f>SUM(AI118,LabActivity!W145)</f>
        <v>0</v>
      </c>
      <c r="BQ118" s="73">
        <f>SUM(AJ118,LabActivity!X145)</f>
        <v>0</v>
      </c>
      <c r="BR118" s="73">
        <f>SUM(AK118,LabActivity!Y145)</f>
        <v>0</v>
      </c>
      <c r="BS118" s="73">
        <f>SUM(AL118,LabActivity!Z145)</f>
        <v>0</v>
      </c>
      <c r="BT118" s="73">
        <f>SUM(AM118,LabActivity!AA145)</f>
        <v>0</v>
      </c>
      <c r="BU118" s="73">
        <f>SUM(AN118,LabActivity!AB145)</f>
        <v>0</v>
      </c>
      <c r="BV118" s="73">
        <f t="shared" ref="BV118:CA118" si="572">SUM(AO118,BV$4)</f>
        <v>0</v>
      </c>
      <c r="BW118" s="73">
        <f t="shared" si="572"/>
        <v>0</v>
      </c>
      <c r="BX118" s="73">
        <f t="shared" si="572"/>
        <v>0</v>
      </c>
      <c r="BY118" s="73">
        <f t="shared" si="572"/>
        <v>0</v>
      </c>
      <c r="BZ118" s="73">
        <f t="shared" si="572"/>
        <v>0</v>
      </c>
      <c r="CA118" s="73">
        <f t="shared" si="572"/>
        <v>0</v>
      </c>
      <c r="CB118" s="194"/>
      <c r="CC118" s="73">
        <f t="shared" ref="CC118:CH118" si="573">IFERROR( BP118/BV118,0)</f>
        <v>0</v>
      </c>
      <c r="CD118" s="73">
        <f t="shared" si="573"/>
        <v>0</v>
      </c>
      <c r="CE118" s="73">
        <f t="shared" si="573"/>
        <v>0</v>
      </c>
      <c r="CF118" s="73">
        <f t="shared" si="573"/>
        <v>0</v>
      </c>
      <c r="CG118" s="73">
        <f t="shared" si="573"/>
        <v>0</v>
      </c>
      <c r="CH118" s="73">
        <f t="shared" si="573"/>
        <v>0</v>
      </c>
    </row>
    <row r="119" ht="14.25" customHeight="1" spans="1:86" x14ac:dyDescent="0.25">
      <c r="A119" s="68">
        <f>IF(ISBLANK(CT!A146),"",CT!A146)</f>
      </c>
      <c r="B119" s="73">
        <f>SectionA!V131</f>
      </c>
      <c r="C119" s="73">
        <f>SectionA!W131</f>
      </c>
      <c r="D119" s="73">
        <f>SectionA!X131</f>
      </c>
      <c r="E119" s="73">
        <f>SectionA!Y131</f>
      </c>
      <c r="F119" s="73">
        <f>SectionA!Z131</f>
      </c>
      <c r="G119" s="73">
        <f>SectionA!AA131</f>
      </c>
      <c r="H119" s="73">
        <f>SectionA!AJ131</f>
      </c>
      <c r="I119" s="73">
        <f>SectionA!AK131</f>
      </c>
      <c r="J119" s="73">
        <f>SectionA!AL131</f>
      </c>
      <c r="K119" s="73">
        <f>SectionA!AM131</f>
      </c>
      <c r="L119" s="73">
        <f>SectionA!AN131</f>
      </c>
      <c r="M119" s="73">
        <f>SectionA!AO131</f>
      </c>
      <c r="N119" s="174"/>
      <c r="O119" s="73">
        <f>SectionB!V131</f>
      </c>
      <c r="P119" s="73">
        <f>SectionB!W131</f>
      </c>
      <c r="Q119" s="73">
        <f>SectionB!X131</f>
      </c>
      <c r="R119" s="73">
        <f>SectionB!Y131</f>
      </c>
      <c r="S119" s="73">
        <f>SectionB!Z131</f>
      </c>
      <c r="T119" s="73">
        <f>SectionB!AA131</f>
      </c>
      <c r="U119" s="73">
        <f>SectionB!AJ131</f>
      </c>
      <c r="V119" s="73">
        <f>SectionB!AK131</f>
      </c>
      <c r="W119" s="73">
        <f>SectionB!AL131</f>
      </c>
      <c r="X119" s="73">
        <f>SectionB!AM131</f>
      </c>
      <c r="Y119" s="73">
        <f>SectionB!AN131</f>
      </c>
      <c r="Z119" s="73">
        <f>SectionB!AO131</f>
      </c>
      <c r="AA119" s="194"/>
      <c r="AB119" s="73">
        <f t="shared" ref="AB119:AG119" si="574">IF(AO119=0, 0,  AI119/AO119)</f>
        <v>0</v>
      </c>
      <c r="AC119" s="73">
        <f t="shared" si="574"/>
        <v>0</v>
      </c>
      <c r="AD119" s="73">
        <f t="shared" si="574"/>
        <v>0</v>
      </c>
      <c r="AE119" s="73">
        <f t="shared" si="574"/>
        <v>0</v>
      </c>
      <c r="AF119" s="73">
        <f t="shared" si="574"/>
        <v>0</v>
      </c>
      <c r="AG119" s="73">
        <f t="shared" si="574"/>
        <v>0</v>
      </c>
      <c r="AH119" s="174"/>
      <c r="AI119" s="73">
        <f t="shared" ref="AI119:AN119" si="575">SUM(B119,O119,AV119,BB119)</f>
        <v>0</v>
      </c>
      <c r="AJ119" s="73">
        <f t="shared" si="575"/>
        <v>0</v>
      </c>
      <c r="AK119" s="73">
        <f t="shared" si="575"/>
        <v>0</v>
      </c>
      <c r="AL119" s="73">
        <f t="shared" si="575"/>
        <v>0</v>
      </c>
      <c r="AM119" s="73">
        <f t="shared" si="575"/>
        <v>0</v>
      </c>
      <c r="AN119" s="73">
        <f t="shared" si="575"/>
        <v>0</v>
      </c>
      <c r="AO119" s="73">
        <f t="shared" ref="AO119:AT119" si="576">SUM(H119,U119,AV$4,BB$4)</f>
        <v>0</v>
      </c>
      <c r="AP119" s="73">
        <f t="shared" si="576"/>
        <v>0</v>
      </c>
      <c r="AQ119" s="73">
        <f t="shared" si="576"/>
        <v>0</v>
      </c>
      <c r="AR119" s="73">
        <f t="shared" si="576"/>
        <v>0</v>
      </c>
      <c r="AS119" s="73">
        <f t="shared" si="576"/>
        <v>0</v>
      </c>
      <c r="AT119" s="73">
        <f t="shared" si="576"/>
        <v>0</v>
      </c>
      <c r="AU119" s="174"/>
      <c r="AV119" s="73">
        <f>CT!T146</f>
      </c>
      <c r="AW119" s="73">
        <f>CT!U146</f>
      </c>
      <c r="AX119" s="73">
        <f>CT!V146</f>
      </c>
      <c r="AY119" s="73">
        <f>CT!W146</f>
      </c>
      <c r="AZ119" s="73">
        <f>CT!X146</f>
      </c>
      <c r="BA119" s="73">
        <f>CT!Y146</f>
      </c>
      <c r="BB119" s="73">
        <f>Attn_Assign!U146</f>
      </c>
      <c r="BC119" s="73">
        <f>Attn_Assign!V146</f>
      </c>
      <c r="BD119" s="73">
        <f>Attn_Assign!W146</f>
      </c>
      <c r="BE119" s="73">
        <f>Attn_Assign!X146</f>
      </c>
      <c r="BF119" s="73">
        <f>Attn_Assign!Y146</f>
      </c>
      <c r="BG119" s="73">
        <f>Attn_Assign!Z146</f>
      </c>
      <c r="BH119" s="4"/>
      <c r="BI119" s="73">
        <f>Attn_Assign!B146</f>
      </c>
      <c r="BJ119" s="73">
        <f t="shared" si="5"/>
        <v>0</v>
      </c>
      <c r="BK119" s="73" t="str">
        <f t="shared" si="6"/>
        <v>F</v>
      </c>
      <c r="BL119" s="4"/>
      <c r="BM119" s="4"/>
      <c r="BN119" s="4"/>
      <c r="BO119" s="174"/>
      <c r="BP119" s="73">
        <f>SUM(AI119,LabActivity!W146)</f>
        <v>0</v>
      </c>
      <c r="BQ119" s="73">
        <f>SUM(AJ119,LabActivity!X146)</f>
        <v>0</v>
      </c>
      <c r="BR119" s="73">
        <f>SUM(AK119,LabActivity!Y146)</f>
        <v>0</v>
      </c>
      <c r="BS119" s="73">
        <f>SUM(AL119,LabActivity!Z146)</f>
        <v>0</v>
      </c>
      <c r="BT119" s="73">
        <f>SUM(AM119,LabActivity!AA146)</f>
        <v>0</v>
      </c>
      <c r="BU119" s="73">
        <f>SUM(AN119,LabActivity!AB146)</f>
        <v>0</v>
      </c>
      <c r="BV119" s="73">
        <f t="shared" ref="BV119:CA119" si="577">SUM(AO119,BV$4)</f>
        <v>0</v>
      </c>
      <c r="BW119" s="73">
        <f t="shared" si="577"/>
        <v>0</v>
      </c>
      <c r="BX119" s="73">
        <f t="shared" si="577"/>
        <v>0</v>
      </c>
      <c r="BY119" s="73">
        <f t="shared" si="577"/>
        <v>0</v>
      </c>
      <c r="BZ119" s="73">
        <f t="shared" si="577"/>
        <v>0</v>
      </c>
      <c r="CA119" s="73">
        <f t="shared" si="577"/>
        <v>0</v>
      </c>
      <c r="CB119" s="194"/>
      <c r="CC119" s="73">
        <f t="shared" ref="CC119:CH119" si="578">IFERROR( BP119/BV119,0)</f>
        <v>0</v>
      </c>
      <c r="CD119" s="73">
        <f t="shared" si="578"/>
        <v>0</v>
      </c>
      <c r="CE119" s="73">
        <f t="shared" si="578"/>
        <v>0</v>
      </c>
      <c r="CF119" s="73">
        <f t="shared" si="578"/>
        <v>0</v>
      </c>
      <c r="CG119" s="73">
        <f t="shared" si="578"/>
        <v>0</v>
      </c>
      <c r="CH119" s="73">
        <f t="shared" si="578"/>
        <v>0</v>
      </c>
    </row>
    <row r="120" ht="14.25" customHeight="1" spans="1:86" x14ac:dyDescent="0.25">
      <c r="A120" s="68">
        <f>IF(ISBLANK(CT!A147),"",CT!A147)</f>
      </c>
      <c r="B120" s="73">
        <f>SectionA!V132</f>
      </c>
      <c r="C120" s="73">
        <f>SectionA!W132</f>
      </c>
      <c r="D120" s="73">
        <f>SectionA!X132</f>
      </c>
      <c r="E120" s="73">
        <f>SectionA!Y132</f>
      </c>
      <c r="F120" s="73">
        <f>SectionA!Z132</f>
      </c>
      <c r="G120" s="73">
        <f>SectionA!AA132</f>
      </c>
      <c r="H120" s="73">
        <f>SectionA!AJ132</f>
      </c>
      <c r="I120" s="73">
        <f>SectionA!AK132</f>
      </c>
      <c r="J120" s="73">
        <f>SectionA!AL132</f>
      </c>
      <c r="K120" s="73">
        <f>SectionA!AM132</f>
      </c>
      <c r="L120" s="73">
        <f>SectionA!AN132</f>
      </c>
      <c r="M120" s="73">
        <f>SectionA!AO132</f>
      </c>
      <c r="N120" s="174"/>
      <c r="O120" s="73">
        <f>SectionB!V132</f>
      </c>
      <c r="P120" s="73">
        <f>SectionB!W132</f>
      </c>
      <c r="Q120" s="73">
        <f>SectionB!X132</f>
      </c>
      <c r="R120" s="73">
        <f>SectionB!Y132</f>
      </c>
      <c r="S120" s="73">
        <f>SectionB!Z132</f>
      </c>
      <c r="T120" s="73">
        <f>SectionB!AA132</f>
      </c>
      <c r="U120" s="73">
        <f>SectionB!AJ132</f>
      </c>
      <c r="V120" s="73">
        <f>SectionB!AK132</f>
      </c>
      <c r="W120" s="73">
        <f>SectionB!AL132</f>
      </c>
      <c r="X120" s="73">
        <f>SectionB!AM132</f>
      </c>
      <c r="Y120" s="73">
        <f>SectionB!AN132</f>
      </c>
      <c r="Z120" s="73">
        <f>SectionB!AO132</f>
      </c>
      <c r="AA120" s="194"/>
      <c r="AB120" s="73">
        <f t="shared" ref="AB120:AG120" si="579">IF(AO120=0, 0,  AI120/AO120)</f>
        <v>0</v>
      </c>
      <c r="AC120" s="73">
        <f t="shared" si="579"/>
        <v>0</v>
      </c>
      <c r="AD120" s="73">
        <f t="shared" si="579"/>
        <v>0</v>
      </c>
      <c r="AE120" s="73">
        <f t="shared" si="579"/>
        <v>0</v>
      </c>
      <c r="AF120" s="73">
        <f t="shared" si="579"/>
        <v>0</v>
      </c>
      <c r="AG120" s="73">
        <f t="shared" si="579"/>
        <v>0</v>
      </c>
      <c r="AH120" s="174"/>
      <c r="AI120" s="73">
        <f t="shared" ref="AI120:AN120" si="580">SUM(B120,O120,AV120,BB120)</f>
        <v>0</v>
      </c>
      <c r="AJ120" s="73">
        <f t="shared" si="580"/>
        <v>0</v>
      </c>
      <c r="AK120" s="73">
        <f t="shared" si="580"/>
        <v>0</v>
      </c>
      <c r="AL120" s="73">
        <f t="shared" si="580"/>
        <v>0</v>
      </c>
      <c r="AM120" s="73">
        <f t="shared" si="580"/>
        <v>0</v>
      </c>
      <c r="AN120" s="73">
        <f t="shared" si="580"/>
        <v>0</v>
      </c>
      <c r="AO120" s="73">
        <f t="shared" ref="AO120:AT120" si="581">SUM(H120,U120,AV$4,BB$4)</f>
        <v>0</v>
      </c>
      <c r="AP120" s="73">
        <f t="shared" si="581"/>
        <v>0</v>
      </c>
      <c r="AQ120" s="73">
        <f t="shared" si="581"/>
        <v>0</v>
      </c>
      <c r="AR120" s="73">
        <f t="shared" si="581"/>
        <v>0</v>
      </c>
      <c r="AS120" s="73">
        <f t="shared" si="581"/>
        <v>0</v>
      </c>
      <c r="AT120" s="73">
        <f t="shared" si="581"/>
        <v>0</v>
      </c>
      <c r="AU120" s="174"/>
      <c r="AV120" s="73">
        <f>CT!T147</f>
      </c>
      <c r="AW120" s="73">
        <f>CT!U147</f>
      </c>
      <c r="AX120" s="73">
        <f>CT!V147</f>
      </c>
      <c r="AY120" s="73">
        <f>CT!W147</f>
      </c>
      <c r="AZ120" s="73">
        <f>CT!X147</f>
      </c>
      <c r="BA120" s="73">
        <f>CT!Y147</f>
      </c>
      <c r="BB120" s="73">
        <f>Attn_Assign!U147</f>
      </c>
      <c r="BC120" s="73">
        <f>Attn_Assign!V147</f>
      </c>
      <c r="BD120" s="73">
        <f>Attn_Assign!W147</f>
      </c>
      <c r="BE120" s="73">
        <f>Attn_Assign!X147</f>
      </c>
      <c r="BF120" s="73">
        <f>Attn_Assign!Y147</f>
      </c>
      <c r="BG120" s="73">
        <f>Attn_Assign!Z147</f>
      </c>
      <c r="BH120" s="4"/>
      <c r="BI120" s="73">
        <f>Attn_Assign!B147</f>
      </c>
      <c r="BJ120" s="73">
        <f t="shared" si="5"/>
        <v>0</v>
      </c>
      <c r="BK120" s="73" t="str">
        <f t="shared" si="6"/>
        <v>F</v>
      </c>
      <c r="BL120" s="4"/>
      <c r="BM120" s="4"/>
      <c r="BN120" s="4"/>
      <c r="BO120" s="174"/>
      <c r="BP120" s="73">
        <f>SUM(AI120,LabActivity!W147)</f>
        <v>0</v>
      </c>
      <c r="BQ120" s="73">
        <f>SUM(AJ120,LabActivity!X147)</f>
        <v>0</v>
      </c>
      <c r="BR120" s="73">
        <f>SUM(AK120,LabActivity!Y147)</f>
        <v>0</v>
      </c>
      <c r="BS120" s="73">
        <f>SUM(AL120,LabActivity!Z147)</f>
        <v>0</v>
      </c>
      <c r="BT120" s="73">
        <f>SUM(AM120,LabActivity!AA147)</f>
        <v>0</v>
      </c>
      <c r="BU120" s="73">
        <f>SUM(AN120,LabActivity!AB147)</f>
        <v>0</v>
      </c>
      <c r="BV120" s="73">
        <f t="shared" ref="BV120:CA120" si="582">SUM(AO120,BV$4)</f>
        <v>0</v>
      </c>
      <c r="BW120" s="73">
        <f t="shared" si="582"/>
        <v>0</v>
      </c>
      <c r="BX120" s="73">
        <f t="shared" si="582"/>
        <v>0</v>
      </c>
      <c r="BY120" s="73">
        <f t="shared" si="582"/>
        <v>0</v>
      </c>
      <c r="BZ120" s="73">
        <f t="shared" si="582"/>
        <v>0</v>
      </c>
      <c r="CA120" s="73">
        <f t="shared" si="582"/>
        <v>0</v>
      </c>
      <c r="CB120" s="194"/>
      <c r="CC120" s="73">
        <f t="shared" ref="CC120:CH120" si="583">IFERROR( BP120/BV120,0)</f>
        <v>0</v>
      </c>
      <c r="CD120" s="73">
        <f t="shared" si="583"/>
        <v>0</v>
      </c>
      <c r="CE120" s="73">
        <f t="shared" si="583"/>
        <v>0</v>
      </c>
      <c r="CF120" s="73">
        <f t="shared" si="583"/>
        <v>0</v>
      </c>
      <c r="CG120" s="73">
        <f t="shared" si="583"/>
        <v>0</v>
      </c>
      <c r="CH120" s="73">
        <f t="shared" si="583"/>
        <v>0</v>
      </c>
    </row>
    <row r="121" ht="14.25" customHeight="1" spans="1:86" x14ac:dyDescent="0.25">
      <c r="A121" s="68">
        <f>IF(ISBLANK(CT!A148),"",CT!A148)</f>
      </c>
      <c r="B121" s="73">
        <f>SectionA!V133</f>
      </c>
      <c r="C121" s="73">
        <f>SectionA!W133</f>
      </c>
      <c r="D121" s="73">
        <f>SectionA!X133</f>
      </c>
      <c r="E121" s="73">
        <f>SectionA!Y133</f>
      </c>
      <c r="F121" s="73">
        <f>SectionA!Z133</f>
      </c>
      <c r="G121" s="73">
        <f>SectionA!AA133</f>
      </c>
      <c r="H121" s="73">
        <f>SectionA!AJ133</f>
      </c>
      <c r="I121" s="73">
        <f>SectionA!AK133</f>
      </c>
      <c r="J121" s="73">
        <f>SectionA!AL133</f>
      </c>
      <c r="K121" s="73">
        <f>SectionA!AM133</f>
      </c>
      <c r="L121" s="73">
        <f>SectionA!AN133</f>
      </c>
      <c r="M121" s="73">
        <f>SectionA!AO133</f>
      </c>
      <c r="N121" s="174"/>
      <c r="O121" s="73">
        <f>SectionB!V133</f>
      </c>
      <c r="P121" s="73">
        <f>SectionB!W133</f>
      </c>
      <c r="Q121" s="73">
        <f>SectionB!X133</f>
      </c>
      <c r="R121" s="73">
        <f>SectionB!Y133</f>
      </c>
      <c r="S121" s="73">
        <f>SectionB!Z133</f>
      </c>
      <c r="T121" s="73">
        <f>SectionB!AA133</f>
      </c>
      <c r="U121" s="73">
        <f>SectionB!AJ133</f>
      </c>
      <c r="V121" s="73">
        <f>SectionB!AK133</f>
      </c>
      <c r="W121" s="73">
        <f>SectionB!AL133</f>
      </c>
      <c r="X121" s="73">
        <f>SectionB!AM133</f>
      </c>
      <c r="Y121" s="73">
        <f>SectionB!AN133</f>
      </c>
      <c r="Z121" s="73">
        <f>SectionB!AO133</f>
      </c>
      <c r="AA121" s="194"/>
      <c r="AB121" s="73">
        <f t="shared" ref="AB121:AG121" si="584">IF(AO121=0, 0,  AI121/AO121)</f>
        <v>0</v>
      </c>
      <c r="AC121" s="73">
        <f t="shared" si="584"/>
        <v>0</v>
      </c>
      <c r="AD121" s="73">
        <f t="shared" si="584"/>
        <v>0</v>
      </c>
      <c r="AE121" s="73">
        <f t="shared" si="584"/>
        <v>0</v>
      </c>
      <c r="AF121" s="73">
        <f t="shared" si="584"/>
        <v>0</v>
      </c>
      <c r="AG121" s="73">
        <f t="shared" si="584"/>
        <v>0</v>
      </c>
      <c r="AH121" s="174"/>
      <c r="AI121" s="73">
        <f t="shared" ref="AI121:AN121" si="585">SUM(B121,O121,AV121,BB121)</f>
        <v>0</v>
      </c>
      <c r="AJ121" s="73">
        <f t="shared" si="585"/>
        <v>0</v>
      </c>
      <c r="AK121" s="73">
        <f t="shared" si="585"/>
        <v>0</v>
      </c>
      <c r="AL121" s="73">
        <f t="shared" si="585"/>
        <v>0</v>
      </c>
      <c r="AM121" s="73">
        <f t="shared" si="585"/>
        <v>0</v>
      </c>
      <c r="AN121" s="73">
        <f t="shared" si="585"/>
        <v>0</v>
      </c>
      <c r="AO121" s="73">
        <f t="shared" ref="AO121:AT121" si="586">SUM(H121,U121,AV$4,BB$4)</f>
        <v>0</v>
      </c>
      <c r="AP121" s="73">
        <f t="shared" si="586"/>
        <v>0</v>
      </c>
      <c r="AQ121" s="73">
        <f t="shared" si="586"/>
        <v>0</v>
      </c>
      <c r="AR121" s="73">
        <f t="shared" si="586"/>
        <v>0</v>
      </c>
      <c r="AS121" s="73">
        <f t="shared" si="586"/>
        <v>0</v>
      </c>
      <c r="AT121" s="73">
        <f t="shared" si="586"/>
        <v>0</v>
      </c>
      <c r="AU121" s="174"/>
      <c r="AV121" s="73">
        <f>CT!T148</f>
      </c>
      <c r="AW121" s="73">
        <f>CT!U148</f>
      </c>
      <c r="AX121" s="73">
        <f>CT!V148</f>
      </c>
      <c r="AY121" s="73">
        <f>CT!W148</f>
      </c>
      <c r="AZ121" s="73">
        <f>CT!X148</f>
      </c>
      <c r="BA121" s="73">
        <f>CT!Y148</f>
      </c>
      <c r="BB121" s="73">
        <f>Attn_Assign!U148</f>
      </c>
      <c r="BC121" s="73">
        <f>Attn_Assign!V148</f>
      </c>
      <c r="BD121" s="73">
        <f>Attn_Assign!W148</f>
      </c>
      <c r="BE121" s="73">
        <f>Attn_Assign!X148</f>
      </c>
      <c r="BF121" s="73">
        <f>Attn_Assign!Y148</f>
      </c>
      <c r="BG121" s="73">
        <f>Attn_Assign!Z148</f>
      </c>
      <c r="BH121" s="4"/>
      <c r="BI121" s="73">
        <f>Attn_Assign!B148</f>
      </c>
      <c r="BJ121" s="73">
        <f t="shared" si="5"/>
        <v>0</v>
      </c>
      <c r="BK121" s="73" t="str">
        <f t="shared" si="6"/>
        <v>F</v>
      </c>
      <c r="BL121" s="4"/>
      <c r="BM121" s="4"/>
      <c r="BN121" s="4"/>
      <c r="BO121" s="174"/>
      <c r="BP121" s="73">
        <f>SUM(AI121,LabActivity!W148)</f>
        <v>0</v>
      </c>
      <c r="BQ121" s="73">
        <f>SUM(AJ121,LabActivity!X148)</f>
        <v>0</v>
      </c>
      <c r="BR121" s="73">
        <f>SUM(AK121,LabActivity!Y148)</f>
        <v>0</v>
      </c>
      <c r="BS121" s="73">
        <f>SUM(AL121,LabActivity!Z148)</f>
        <v>0</v>
      </c>
      <c r="BT121" s="73">
        <f>SUM(AM121,LabActivity!AA148)</f>
        <v>0</v>
      </c>
      <c r="BU121" s="73">
        <f>SUM(AN121,LabActivity!AB148)</f>
        <v>0</v>
      </c>
      <c r="BV121" s="73">
        <f t="shared" ref="BV121:CA121" si="587">SUM(AO121,BV$4)</f>
        <v>0</v>
      </c>
      <c r="BW121" s="73">
        <f t="shared" si="587"/>
        <v>0</v>
      </c>
      <c r="BX121" s="73">
        <f t="shared" si="587"/>
        <v>0</v>
      </c>
      <c r="BY121" s="73">
        <f t="shared" si="587"/>
        <v>0</v>
      </c>
      <c r="BZ121" s="73">
        <f t="shared" si="587"/>
        <v>0</v>
      </c>
      <c r="CA121" s="73">
        <f t="shared" si="587"/>
        <v>0</v>
      </c>
      <c r="CB121" s="194"/>
      <c r="CC121" s="73">
        <f t="shared" ref="CC121:CH121" si="588">IFERROR( BP121/BV121,0)</f>
        <v>0</v>
      </c>
      <c r="CD121" s="73">
        <f t="shared" si="588"/>
        <v>0</v>
      </c>
      <c r="CE121" s="73">
        <f t="shared" si="588"/>
        <v>0</v>
      </c>
      <c r="CF121" s="73">
        <f t="shared" si="588"/>
        <v>0</v>
      </c>
      <c r="CG121" s="73">
        <f t="shared" si="588"/>
        <v>0</v>
      </c>
      <c r="CH121" s="73">
        <f t="shared" si="588"/>
        <v>0</v>
      </c>
    </row>
    <row r="122" ht="14.25" customHeight="1" spans="1:86" x14ac:dyDescent="0.25">
      <c r="A122" s="68">
        <f>IF(ISBLANK(CT!A149),"",CT!A149)</f>
      </c>
      <c r="B122" s="73">
        <f>SectionA!V134</f>
      </c>
      <c r="C122" s="73">
        <f>SectionA!W134</f>
      </c>
      <c r="D122" s="73">
        <f>SectionA!X134</f>
      </c>
      <c r="E122" s="73">
        <f>SectionA!Y134</f>
      </c>
      <c r="F122" s="73">
        <f>SectionA!Z134</f>
      </c>
      <c r="G122" s="73">
        <f>SectionA!AA134</f>
      </c>
      <c r="H122" s="73">
        <f>SectionA!AJ134</f>
      </c>
      <c r="I122" s="73">
        <f>SectionA!AK134</f>
      </c>
      <c r="J122" s="73">
        <f>SectionA!AL134</f>
      </c>
      <c r="K122" s="73">
        <f>SectionA!AM134</f>
      </c>
      <c r="L122" s="73">
        <f>SectionA!AN134</f>
      </c>
      <c r="M122" s="73">
        <f>SectionA!AO134</f>
      </c>
      <c r="N122" s="174"/>
      <c r="O122" s="73">
        <f>SectionB!V134</f>
      </c>
      <c r="P122" s="73">
        <f>SectionB!W134</f>
      </c>
      <c r="Q122" s="73">
        <f>SectionB!X134</f>
      </c>
      <c r="R122" s="73">
        <f>SectionB!Y134</f>
      </c>
      <c r="S122" s="73">
        <f>SectionB!Z134</f>
      </c>
      <c r="T122" s="73">
        <f>SectionB!AA134</f>
      </c>
      <c r="U122" s="73">
        <f>SectionB!AJ134</f>
      </c>
      <c r="V122" s="73">
        <f>SectionB!AK134</f>
      </c>
      <c r="W122" s="73">
        <f>SectionB!AL134</f>
      </c>
      <c r="X122" s="73">
        <f>SectionB!AM134</f>
      </c>
      <c r="Y122" s="73">
        <f>SectionB!AN134</f>
      </c>
      <c r="Z122" s="73">
        <f>SectionB!AO134</f>
      </c>
      <c r="AA122" s="194"/>
      <c r="AB122" s="73">
        <f t="shared" ref="AB122:AG122" si="589">IF(AO122=0, 0,  AI122/AO122)</f>
        <v>0</v>
      </c>
      <c r="AC122" s="73">
        <f t="shared" si="589"/>
        <v>0</v>
      </c>
      <c r="AD122" s="73">
        <f t="shared" si="589"/>
        <v>0</v>
      </c>
      <c r="AE122" s="73">
        <f t="shared" si="589"/>
        <v>0</v>
      </c>
      <c r="AF122" s="73">
        <f t="shared" si="589"/>
        <v>0</v>
      </c>
      <c r="AG122" s="73">
        <f t="shared" si="589"/>
        <v>0</v>
      </c>
      <c r="AH122" s="174"/>
      <c r="AI122" s="73">
        <f t="shared" ref="AI122:AN122" si="590">SUM(B122,O122,AV122,BB122)</f>
        <v>0</v>
      </c>
      <c r="AJ122" s="73">
        <f t="shared" si="590"/>
        <v>0</v>
      </c>
      <c r="AK122" s="73">
        <f t="shared" si="590"/>
        <v>0</v>
      </c>
      <c r="AL122" s="73">
        <f t="shared" si="590"/>
        <v>0</v>
      </c>
      <c r="AM122" s="73">
        <f t="shared" si="590"/>
        <v>0</v>
      </c>
      <c r="AN122" s="73">
        <f t="shared" si="590"/>
        <v>0</v>
      </c>
      <c r="AO122" s="73">
        <f t="shared" ref="AO122:AT122" si="591">SUM(H122,U122,AV$4,BB$4)</f>
        <v>0</v>
      </c>
      <c r="AP122" s="73">
        <f t="shared" si="591"/>
        <v>0</v>
      </c>
      <c r="AQ122" s="73">
        <f t="shared" si="591"/>
        <v>0</v>
      </c>
      <c r="AR122" s="73">
        <f t="shared" si="591"/>
        <v>0</v>
      </c>
      <c r="AS122" s="73">
        <f t="shared" si="591"/>
        <v>0</v>
      </c>
      <c r="AT122" s="73">
        <f t="shared" si="591"/>
        <v>0</v>
      </c>
      <c r="AU122" s="174"/>
      <c r="AV122" s="73">
        <f>CT!T149</f>
      </c>
      <c r="AW122" s="73">
        <f>CT!U149</f>
      </c>
      <c r="AX122" s="73">
        <f>CT!V149</f>
      </c>
      <c r="AY122" s="73">
        <f>CT!W149</f>
      </c>
      <c r="AZ122" s="73">
        <f>CT!X149</f>
      </c>
      <c r="BA122" s="73">
        <f>CT!Y149</f>
      </c>
      <c r="BB122" s="73">
        <f>Attn_Assign!U149</f>
      </c>
      <c r="BC122" s="73">
        <f>Attn_Assign!V149</f>
      </c>
      <c r="BD122" s="73">
        <f>Attn_Assign!W149</f>
      </c>
      <c r="BE122" s="73">
        <f>Attn_Assign!X149</f>
      </c>
      <c r="BF122" s="73">
        <f>Attn_Assign!Y149</f>
      </c>
      <c r="BG122" s="73">
        <f>Attn_Assign!Z149</f>
      </c>
      <c r="BH122" s="4"/>
      <c r="BI122" s="73">
        <f>Attn_Assign!B149</f>
      </c>
      <c r="BJ122" s="73">
        <f t="shared" si="5"/>
        <v>0</v>
      </c>
      <c r="BK122" s="73" t="str">
        <f t="shared" si="6"/>
        <v>F</v>
      </c>
      <c r="BL122" s="4"/>
      <c r="BM122" s="4"/>
      <c r="BN122" s="4"/>
      <c r="BO122" s="174"/>
      <c r="BP122" s="73">
        <f>SUM(AI122,LabActivity!W149)</f>
        <v>0</v>
      </c>
      <c r="BQ122" s="73">
        <f>SUM(AJ122,LabActivity!X149)</f>
        <v>0</v>
      </c>
      <c r="BR122" s="73">
        <f>SUM(AK122,LabActivity!Y149)</f>
        <v>0</v>
      </c>
      <c r="BS122" s="73">
        <f>SUM(AL122,LabActivity!Z149)</f>
        <v>0</v>
      </c>
      <c r="BT122" s="73">
        <f>SUM(AM122,LabActivity!AA149)</f>
        <v>0</v>
      </c>
      <c r="BU122" s="73">
        <f>SUM(AN122,LabActivity!AB149)</f>
        <v>0</v>
      </c>
      <c r="BV122" s="73">
        <f t="shared" ref="BV122:CA122" si="592">SUM(AO122,BV$4)</f>
        <v>0</v>
      </c>
      <c r="BW122" s="73">
        <f t="shared" si="592"/>
        <v>0</v>
      </c>
      <c r="BX122" s="73">
        <f t="shared" si="592"/>
        <v>0</v>
      </c>
      <c r="BY122" s="73">
        <f t="shared" si="592"/>
        <v>0</v>
      </c>
      <c r="BZ122" s="73">
        <f t="shared" si="592"/>
        <v>0</v>
      </c>
      <c r="CA122" s="73">
        <f t="shared" si="592"/>
        <v>0</v>
      </c>
      <c r="CB122" s="194"/>
      <c r="CC122" s="73">
        <f t="shared" ref="CC122:CH122" si="593">IFERROR( BP122/BV122,0)</f>
        <v>0</v>
      </c>
      <c r="CD122" s="73">
        <f t="shared" si="593"/>
        <v>0</v>
      </c>
      <c r="CE122" s="73">
        <f t="shared" si="593"/>
        <v>0</v>
      </c>
      <c r="CF122" s="73">
        <f t="shared" si="593"/>
        <v>0</v>
      </c>
      <c r="CG122" s="73">
        <f t="shared" si="593"/>
        <v>0</v>
      </c>
      <c r="CH122" s="73">
        <f t="shared" si="593"/>
        <v>0</v>
      </c>
    </row>
    <row r="123" ht="14.25" customHeight="1" spans="1:86" x14ac:dyDescent="0.25">
      <c r="A123" s="68">
        <f>IF(ISBLANK(CT!A150),"",CT!A150)</f>
      </c>
      <c r="B123" s="73">
        <f>SectionA!V135</f>
      </c>
      <c r="C123" s="73">
        <f>SectionA!W135</f>
      </c>
      <c r="D123" s="73">
        <f>SectionA!X135</f>
      </c>
      <c r="E123" s="73">
        <f>SectionA!Y135</f>
      </c>
      <c r="F123" s="73">
        <f>SectionA!Z135</f>
      </c>
      <c r="G123" s="73">
        <f>SectionA!AA135</f>
      </c>
      <c r="H123" s="73">
        <f>SectionA!AJ135</f>
      </c>
      <c r="I123" s="73">
        <f>SectionA!AK135</f>
      </c>
      <c r="J123" s="73">
        <f>SectionA!AL135</f>
      </c>
      <c r="K123" s="73">
        <f>SectionA!AM135</f>
      </c>
      <c r="L123" s="73">
        <f>SectionA!AN135</f>
      </c>
      <c r="M123" s="73">
        <f>SectionA!AO135</f>
      </c>
      <c r="N123" s="174"/>
      <c r="O123" s="73">
        <f>SectionB!V135</f>
      </c>
      <c r="P123" s="73">
        <f>SectionB!W135</f>
      </c>
      <c r="Q123" s="73">
        <f>SectionB!X135</f>
      </c>
      <c r="R123" s="73">
        <f>SectionB!Y135</f>
      </c>
      <c r="S123" s="73">
        <f>SectionB!Z135</f>
      </c>
      <c r="T123" s="73">
        <f>SectionB!AA135</f>
      </c>
      <c r="U123" s="73">
        <f>SectionB!AJ135</f>
      </c>
      <c r="V123" s="73">
        <f>SectionB!AK135</f>
      </c>
      <c r="W123" s="73">
        <f>SectionB!AL135</f>
      </c>
      <c r="X123" s="73">
        <f>SectionB!AM135</f>
      </c>
      <c r="Y123" s="73">
        <f>SectionB!AN135</f>
      </c>
      <c r="Z123" s="73">
        <f>SectionB!AO135</f>
      </c>
      <c r="AA123" s="194"/>
      <c r="AB123" s="73">
        <f t="shared" ref="AB123:AG123" si="594">IF(AO123=0, 0,  AI123/AO123)</f>
        <v>0</v>
      </c>
      <c r="AC123" s="73">
        <f t="shared" si="594"/>
        <v>0</v>
      </c>
      <c r="AD123" s="73">
        <f t="shared" si="594"/>
        <v>0</v>
      </c>
      <c r="AE123" s="73">
        <f t="shared" si="594"/>
        <v>0</v>
      </c>
      <c r="AF123" s="73">
        <f t="shared" si="594"/>
        <v>0</v>
      </c>
      <c r="AG123" s="73">
        <f t="shared" si="594"/>
        <v>0</v>
      </c>
      <c r="AH123" s="174"/>
      <c r="AI123" s="73">
        <f t="shared" ref="AI123:AN123" si="595">SUM(B123,O123,AV123,BB123)</f>
        <v>0</v>
      </c>
      <c r="AJ123" s="73">
        <f t="shared" si="595"/>
        <v>0</v>
      </c>
      <c r="AK123" s="73">
        <f t="shared" si="595"/>
        <v>0</v>
      </c>
      <c r="AL123" s="73">
        <f t="shared" si="595"/>
        <v>0</v>
      </c>
      <c r="AM123" s="73">
        <f t="shared" si="595"/>
        <v>0</v>
      </c>
      <c r="AN123" s="73">
        <f t="shared" si="595"/>
        <v>0</v>
      </c>
      <c r="AO123" s="73">
        <f t="shared" ref="AO123:AT123" si="596">SUM(H123,U123,AV$4,BB$4)</f>
        <v>0</v>
      </c>
      <c r="AP123" s="73">
        <f t="shared" si="596"/>
        <v>0</v>
      </c>
      <c r="AQ123" s="73">
        <f t="shared" si="596"/>
        <v>0</v>
      </c>
      <c r="AR123" s="73">
        <f t="shared" si="596"/>
        <v>0</v>
      </c>
      <c r="AS123" s="73">
        <f t="shared" si="596"/>
        <v>0</v>
      </c>
      <c r="AT123" s="73">
        <f t="shared" si="596"/>
        <v>0</v>
      </c>
      <c r="AU123" s="174"/>
      <c r="AV123" s="73">
        <f>CT!T150</f>
      </c>
      <c r="AW123" s="73">
        <f>CT!U150</f>
      </c>
      <c r="AX123" s="73">
        <f>CT!V150</f>
      </c>
      <c r="AY123" s="73">
        <f>CT!W150</f>
      </c>
      <c r="AZ123" s="73">
        <f>CT!X150</f>
      </c>
      <c r="BA123" s="73">
        <f>CT!Y150</f>
      </c>
      <c r="BB123" s="73">
        <f>Attn_Assign!U150</f>
      </c>
      <c r="BC123" s="73">
        <f>Attn_Assign!V150</f>
      </c>
      <c r="BD123" s="73">
        <f>Attn_Assign!W150</f>
      </c>
      <c r="BE123" s="73">
        <f>Attn_Assign!X150</f>
      </c>
      <c r="BF123" s="73">
        <f>Attn_Assign!Y150</f>
      </c>
      <c r="BG123" s="73">
        <f>Attn_Assign!Z150</f>
      </c>
      <c r="BH123" s="4"/>
      <c r="BI123" s="73">
        <f>Attn_Assign!B150</f>
      </c>
      <c r="BJ123" s="73">
        <f t="shared" si="5"/>
        <v>0</v>
      </c>
      <c r="BK123" s="73" t="str">
        <f t="shared" si="6"/>
        <v>F</v>
      </c>
      <c r="BL123" s="4"/>
      <c r="BM123" s="4"/>
      <c r="BN123" s="4"/>
      <c r="BO123" s="174"/>
      <c r="BP123" s="73">
        <f>SUM(AI123,LabActivity!W150)</f>
        <v>0</v>
      </c>
      <c r="BQ123" s="73">
        <f>SUM(AJ123,LabActivity!X150)</f>
        <v>0</v>
      </c>
      <c r="BR123" s="73">
        <f>SUM(AK123,LabActivity!Y150)</f>
        <v>0</v>
      </c>
      <c r="BS123" s="73">
        <f>SUM(AL123,LabActivity!Z150)</f>
        <v>0</v>
      </c>
      <c r="BT123" s="73">
        <f>SUM(AM123,LabActivity!AA150)</f>
        <v>0</v>
      </c>
      <c r="BU123" s="73">
        <f>SUM(AN123,LabActivity!AB150)</f>
        <v>0</v>
      </c>
      <c r="BV123" s="73">
        <f t="shared" ref="BV123:CA123" si="597">SUM(AO123,BV$4)</f>
        <v>0</v>
      </c>
      <c r="BW123" s="73">
        <f t="shared" si="597"/>
        <v>0</v>
      </c>
      <c r="BX123" s="73">
        <f t="shared" si="597"/>
        <v>0</v>
      </c>
      <c r="BY123" s="73">
        <f t="shared" si="597"/>
        <v>0</v>
      </c>
      <c r="BZ123" s="73">
        <f t="shared" si="597"/>
        <v>0</v>
      </c>
      <c r="CA123" s="73">
        <f t="shared" si="597"/>
        <v>0</v>
      </c>
      <c r="CB123" s="194"/>
      <c r="CC123" s="73">
        <f t="shared" ref="CC123:CH123" si="598">IFERROR( BP123/BV123,0)</f>
        <v>0</v>
      </c>
      <c r="CD123" s="73">
        <f t="shared" si="598"/>
        <v>0</v>
      </c>
      <c r="CE123" s="73">
        <f t="shared" si="598"/>
        <v>0</v>
      </c>
      <c r="CF123" s="73">
        <f t="shared" si="598"/>
        <v>0</v>
      </c>
      <c r="CG123" s="73">
        <f t="shared" si="598"/>
        <v>0</v>
      </c>
      <c r="CH123" s="73">
        <f t="shared" si="598"/>
        <v>0</v>
      </c>
    </row>
    <row r="124" ht="14.25" customHeight="1" spans="1:86" x14ac:dyDescent="0.25">
      <c r="A124" s="68">
        <f>IF(ISBLANK(CT!A151),"",CT!A151)</f>
      </c>
      <c r="B124" s="73">
        <f>SectionA!V136</f>
      </c>
      <c r="C124" s="73">
        <f>SectionA!W136</f>
      </c>
      <c r="D124" s="73">
        <f>SectionA!X136</f>
      </c>
      <c r="E124" s="73">
        <f>SectionA!Y136</f>
      </c>
      <c r="F124" s="73">
        <f>SectionA!Z136</f>
      </c>
      <c r="G124" s="73">
        <f>SectionA!AA136</f>
      </c>
      <c r="H124" s="73">
        <f>SectionA!AJ136</f>
      </c>
      <c r="I124" s="73">
        <f>SectionA!AK136</f>
      </c>
      <c r="J124" s="73">
        <f>SectionA!AL136</f>
      </c>
      <c r="K124" s="73">
        <f>SectionA!AM136</f>
      </c>
      <c r="L124" s="73">
        <f>SectionA!AN136</f>
      </c>
      <c r="M124" s="73">
        <f>SectionA!AO136</f>
      </c>
      <c r="N124" s="174"/>
      <c r="O124" s="73">
        <f>SectionB!V136</f>
      </c>
      <c r="P124" s="73">
        <f>SectionB!W136</f>
      </c>
      <c r="Q124" s="73">
        <f>SectionB!X136</f>
      </c>
      <c r="R124" s="73">
        <f>SectionB!Y136</f>
      </c>
      <c r="S124" s="73">
        <f>SectionB!Z136</f>
      </c>
      <c r="T124" s="73">
        <f>SectionB!AA136</f>
      </c>
      <c r="U124" s="73">
        <f>SectionB!AJ136</f>
      </c>
      <c r="V124" s="73">
        <f>SectionB!AK136</f>
      </c>
      <c r="W124" s="73">
        <f>SectionB!AL136</f>
      </c>
      <c r="X124" s="73">
        <f>SectionB!AM136</f>
      </c>
      <c r="Y124" s="73">
        <f>SectionB!AN136</f>
      </c>
      <c r="Z124" s="73">
        <f>SectionB!AO136</f>
      </c>
      <c r="AA124" s="194"/>
      <c r="AB124" s="73">
        <f t="shared" ref="AB124:AG124" si="599">IF(AO124=0, 0,  AI124/AO124)</f>
        <v>0</v>
      </c>
      <c r="AC124" s="73">
        <f t="shared" si="599"/>
        <v>0</v>
      </c>
      <c r="AD124" s="73">
        <f t="shared" si="599"/>
        <v>0</v>
      </c>
      <c r="AE124" s="73">
        <f t="shared" si="599"/>
        <v>0</v>
      </c>
      <c r="AF124" s="73">
        <f t="shared" si="599"/>
        <v>0</v>
      </c>
      <c r="AG124" s="73">
        <f t="shared" si="599"/>
        <v>0</v>
      </c>
      <c r="AH124" s="174"/>
      <c r="AI124" s="73">
        <f t="shared" ref="AI124:AN124" si="600">SUM(B124,O124,AV124,BB124)</f>
        <v>0</v>
      </c>
      <c r="AJ124" s="73">
        <f t="shared" si="600"/>
        <v>0</v>
      </c>
      <c r="AK124" s="73">
        <f t="shared" si="600"/>
        <v>0</v>
      </c>
      <c r="AL124" s="73">
        <f t="shared" si="600"/>
        <v>0</v>
      </c>
      <c r="AM124" s="73">
        <f t="shared" si="600"/>
        <v>0</v>
      </c>
      <c r="AN124" s="73">
        <f t="shared" si="600"/>
        <v>0</v>
      </c>
      <c r="AO124" s="73">
        <f t="shared" ref="AO124:AT124" si="601">SUM(H124,U124,AV$4,BB$4)</f>
        <v>0</v>
      </c>
      <c r="AP124" s="73">
        <f t="shared" si="601"/>
        <v>0</v>
      </c>
      <c r="AQ124" s="73">
        <f t="shared" si="601"/>
        <v>0</v>
      </c>
      <c r="AR124" s="73">
        <f t="shared" si="601"/>
        <v>0</v>
      </c>
      <c r="AS124" s="73">
        <f t="shared" si="601"/>
        <v>0</v>
      </c>
      <c r="AT124" s="73">
        <f t="shared" si="601"/>
        <v>0</v>
      </c>
      <c r="AU124" s="174"/>
      <c r="AV124" s="73">
        <f>CT!T151</f>
      </c>
      <c r="AW124" s="73">
        <f>CT!U151</f>
      </c>
      <c r="AX124" s="73">
        <f>CT!V151</f>
      </c>
      <c r="AY124" s="73">
        <f>CT!W151</f>
      </c>
      <c r="AZ124" s="73">
        <f>CT!X151</f>
      </c>
      <c r="BA124" s="73">
        <f>CT!Y151</f>
      </c>
      <c r="BB124" s="73">
        <f>Attn_Assign!U151</f>
      </c>
      <c r="BC124" s="73">
        <f>Attn_Assign!V151</f>
      </c>
      <c r="BD124" s="73">
        <f>Attn_Assign!W151</f>
      </c>
      <c r="BE124" s="73">
        <f>Attn_Assign!X151</f>
      </c>
      <c r="BF124" s="73">
        <f>Attn_Assign!Y151</f>
      </c>
      <c r="BG124" s="73">
        <f>Attn_Assign!Z151</f>
      </c>
      <c r="BH124" s="4"/>
      <c r="BI124" s="73">
        <f>Attn_Assign!B151</f>
      </c>
      <c r="BJ124" s="73">
        <f t="shared" si="5"/>
        <v>0</v>
      </c>
      <c r="BK124" s="73" t="str">
        <f t="shared" si="6"/>
        <v>F</v>
      </c>
      <c r="BL124" s="4"/>
      <c r="BM124" s="4"/>
      <c r="BN124" s="4"/>
      <c r="BO124" s="174"/>
      <c r="BP124" s="73">
        <f>SUM(AI124,LabActivity!W151)</f>
        <v>0</v>
      </c>
      <c r="BQ124" s="73">
        <f>SUM(AJ124,LabActivity!X151)</f>
        <v>0</v>
      </c>
      <c r="BR124" s="73">
        <f>SUM(AK124,LabActivity!Y151)</f>
        <v>0</v>
      </c>
      <c r="BS124" s="73">
        <f>SUM(AL124,LabActivity!Z151)</f>
        <v>0</v>
      </c>
      <c r="BT124" s="73">
        <f>SUM(AM124,LabActivity!AA151)</f>
        <v>0</v>
      </c>
      <c r="BU124" s="73">
        <f>SUM(AN124,LabActivity!AB151)</f>
        <v>0</v>
      </c>
      <c r="BV124" s="73">
        <f t="shared" ref="BV124:CA124" si="602">SUM(AO124,BV$4)</f>
        <v>0</v>
      </c>
      <c r="BW124" s="73">
        <f t="shared" si="602"/>
        <v>0</v>
      </c>
      <c r="BX124" s="73">
        <f t="shared" si="602"/>
        <v>0</v>
      </c>
      <c r="BY124" s="73">
        <f t="shared" si="602"/>
        <v>0</v>
      </c>
      <c r="BZ124" s="73">
        <f t="shared" si="602"/>
        <v>0</v>
      </c>
      <c r="CA124" s="73">
        <f t="shared" si="602"/>
        <v>0</v>
      </c>
      <c r="CB124" s="194"/>
      <c r="CC124" s="73">
        <f t="shared" ref="CC124:CH124" si="603">IFERROR( BP124/BV124,0)</f>
        <v>0</v>
      </c>
      <c r="CD124" s="73">
        <f t="shared" si="603"/>
        <v>0</v>
      </c>
      <c r="CE124" s="73">
        <f t="shared" si="603"/>
        <v>0</v>
      </c>
      <c r="CF124" s="73">
        <f t="shared" si="603"/>
        <v>0</v>
      </c>
      <c r="CG124" s="73">
        <f t="shared" si="603"/>
        <v>0</v>
      </c>
      <c r="CH124" s="73">
        <f t="shared" si="603"/>
        <v>0</v>
      </c>
    </row>
    <row r="125" ht="14.25" customHeight="1" spans="1:86" x14ac:dyDescent="0.25">
      <c r="A125" s="68">
        <f>IF(ISBLANK(CT!A152),"",CT!A152)</f>
      </c>
      <c r="B125" s="73">
        <f>SectionA!V137</f>
      </c>
      <c r="C125" s="73">
        <f>SectionA!W137</f>
      </c>
      <c r="D125" s="73">
        <f>SectionA!X137</f>
      </c>
      <c r="E125" s="73">
        <f>SectionA!Y137</f>
      </c>
      <c r="F125" s="73">
        <f>SectionA!Z137</f>
      </c>
      <c r="G125" s="73">
        <f>SectionA!AA137</f>
      </c>
      <c r="H125" s="73">
        <f>SectionA!AJ137</f>
      </c>
      <c r="I125" s="73">
        <f>SectionA!AK137</f>
      </c>
      <c r="J125" s="73">
        <f>SectionA!AL137</f>
      </c>
      <c r="K125" s="73">
        <f>SectionA!AM137</f>
      </c>
      <c r="L125" s="73">
        <f>SectionA!AN137</f>
      </c>
      <c r="M125" s="73">
        <f>SectionA!AO137</f>
      </c>
      <c r="N125" s="174"/>
      <c r="O125" s="73">
        <f>SectionB!V137</f>
      </c>
      <c r="P125" s="73">
        <f>SectionB!W137</f>
      </c>
      <c r="Q125" s="73">
        <f>SectionB!X137</f>
      </c>
      <c r="R125" s="73">
        <f>SectionB!Y137</f>
      </c>
      <c r="S125" s="73">
        <f>SectionB!Z137</f>
      </c>
      <c r="T125" s="73">
        <f>SectionB!AA137</f>
      </c>
      <c r="U125" s="73">
        <f>SectionB!AJ137</f>
      </c>
      <c r="V125" s="73">
        <f>SectionB!AK137</f>
      </c>
      <c r="W125" s="73">
        <f>SectionB!AL137</f>
      </c>
      <c r="X125" s="73">
        <f>SectionB!AM137</f>
      </c>
      <c r="Y125" s="73">
        <f>SectionB!AN137</f>
      </c>
      <c r="Z125" s="73">
        <f>SectionB!AO137</f>
      </c>
      <c r="AA125" s="194"/>
      <c r="AB125" s="73">
        <f t="shared" ref="AB125:AG125" si="604">IF(AO125=0, 0,  AI125/AO125)</f>
        <v>0</v>
      </c>
      <c r="AC125" s="73">
        <f t="shared" si="604"/>
        <v>0</v>
      </c>
      <c r="AD125" s="73">
        <f t="shared" si="604"/>
        <v>0</v>
      </c>
      <c r="AE125" s="73">
        <f t="shared" si="604"/>
        <v>0</v>
      </c>
      <c r="AF125" s="73">
        <f t="shared" si="604"/>
        <v>0</v>
      </c>
      <c r="AG125" s="73">
        <f t="shared" si="604"/>
        <v>0</v>
      </c>
      <c r="AH125" s="174"/>
      <c r="AI125" s="73">
        <f t="shared" ref="AI125:AN125" si="605">SUM(B125,O125,AV125,BB125)</f>
        <v>0</v>
      </c>
      <c r="AJ125" s="73">
        <f t="shared" si="605"/>
        <v>0</v>
      </c>
      <c r="AK125" s="73">
        <f t="shared" si="605"/>
        <v>0</v>
      </c>
      <c r="AL125" s="73">
        <f t="shared" si="605"/>
        <v>0</v>
      </c>
      <c r="AM125" s="73">
        <f t="shared" si="605"/>
        <v>0</v>
      </c>
      <c r="AN125" s="73">
        <f t="shared" si="605"/>
        <v>0</v>
      </c>
      <c r="AO125" s="73">
        <f t="shared" ref="AO125:AT125" si="606">SUM(H125,U125,AV$4,BB$4)</f>
        <v>0</v>
      </c>
      <c r="AP125" s="73">
        <f t="shared" si="606"/>
        <v>0</v>
      </c>
      <c r="AQ125" s="73">
        <f t="shared" si="606"/>
        <v>0</v>
      </c>
      <c r="AR125" s="73">
        <f t="shared" si="606"/>
        <v>0</v>
      </c>
      <c r="AS125" s="73">
        <f t="shared" si="606"/>
        <v>0</v>
      </c>
      <c r="AT125" s="73">
        <f t="shared" si="606"/>
        <v>0</v>
      </c>
      <c r="AU125" s="174"/>
      <c r="AV125" s="73">
        <f>CT!T152</f>
      </c>
      <c r="AW125" s="73">
        <f>CT!U152</f>
      </c>
      <c r="AX125" s="73">
        <f>CT!V152</f>
      </c>
      <c r="AY125" s="73">
        <f>CT!W152</f>
      </c>
      <c r="AZ125" s="73">
        <f>CT!X152</f>
      </c>
      <c r="BA125" s="73">
        <f>CT!Y152</f>
      </c>
      <c r="BB125" s="73">
        <f>Attn_Assign!U152</f>
      </c>
      <c r="BC125" s="73">
        <f>Attn_Assign!V152</f>
      </c>
      <c r="BD125" s="73">
        <f>Attn_Assign!W152</f>
      </c>
      <c r="BE125" s="73">
        <f>Attn_Assign!X152</f>
      </c>
      <c r="BF125" s="73">
        <f>Attn_Assign!Y152</f>
      </c>
      <c r="BG125" s="73">
        <f>Attn_Assign!Z152</f>
      </c>
      <c r="BH125" s="4"/>
      <c r="BI125" s="73">
        <f>Attn_Assign!B152</f>
      </c>
      <c r="BJ125" s="73">
        <f t="shared" si="5"/>
        <v>0</v>
      </c>
      <c r="BK125" s="73" t="str">
        <f t="shared" si="6"/>
        <v>F</v>
      </c>
      <c r="BL125" s="4"/>
      <c r="BM125" s="4"/>
      <c r="BN125" s="4"/>
      <c r="BO125" s="174"/>
      <c r="BP125" s="73">
        <f>SUM(AI125,LabActivity!W152)</f>
        <v>0</v>
      </c>
      <c r="BQ125" s="73">
        <f>SUM(AJ125,LabActivity!X152)</f>
        <v>0</v>
      </c>
      <c r="BR125" s="73">
        <f>SUM(AK125,LabActivity!Y152)</f>
        <v>0</v>
      </c>
      <c r="BS125" s="73">
        <f>SUM(AL125,LabActivity!Z152)</f>
        <v>0</v>
      </c>
      <c r="BT125" s="73">
        <f>SUM(AM125,LabActivity!AA152)</f>
        <v>0</v>
      </c>
      <c r="BU125" s="73">
        <f>SUM(AN125,LabActivity!AB152)</f>
        <v>0</v>
      </c>
      <c r="BV125" s="73">
        <f t="shared" ref="BV125:CA125" si="607">SUM(AO125,BV$4)</f>
        <v>0</v>
      </c>
      <c r="BW125" s="73">
        <f t="shared" si="607"/>
        <v>0</v>
      </c>
      <c r="BX125" s="73">
        <f t="shared" si="607"/>
        <v>0</v>
      </c>
      <c r="BY125" s="73">
        <f t="shared" si="607"/>
        <v>0</v>
      </c>
      <c r="BZ125" s="73">
        <f t="shared" si="607"/>
        <v>0</v>
      </c>
      <c r="CA125" s="73">
        <f t="shared" si="607"/>
        <v>0</v>
      </c>
      <c r="CB125" s="194"/>
      <c r="CC125" s="73">
        <f t="shared" ref="CC125:CH125" si="608">IFERROR( BP125/BV125,0)</f>
        <v>0</v>
      </c>
      <c r="CD125" s="73">
        <f t="shared" si="608"/>
        <v>0</v>
      </c>
      <c r="CE125" s="73">
        <f t="shared" si="608"/>
        <v>0</v>
      </c>
      <c r="CF125" s="73">
        <f t="shared" si="608"/>
        <v>0</v>
      </c>
      <c r="CG125" s="73">
        <f t="shared" si="608"/>
        <v>0</v>
      </c>
      <c r="CH125" s="73">
        <f t="shared" si="608"/>
        <v>0</v>
      </c>
    </row>
    <row r="126" ht="14.25" customHeight="1" spans="1:86" x14ac:dyDescent="0.25">
      <c r="A126" s="68">
        <f>IF(ISBLANK(CT!A153),"",CT!A153)</f>
      </c>
      <c r="B126" s="73">
        <f>SectionA!V138</f>
      </c>
      <c r="C126" s="73">
        <f>SectionA!W138</f>
      </c>
      <c r="D126" s="73">
        <f>SectionA!X138</f>
      </c>
      <c r="E126" s="73">
        <f>SectionA!Y138</f>
      </c>
      <c r="F126" s="73">
        <f>SectionA!Z138</f>
      </c>
      <c r="G126" s="73">
        <f>SectionA!AA138</f>
      </c>
      <c r="H126" s="73">
        <f>SectionA!AJ138</f>
      </c>
      <c r="I126" s="73">
        <f>SectionA!AK138</f>
      </c>
      <c r="J126" s="73">
        <f>SectionA!AL138</f>
      </c>
      <c r="K126" s="73">
        <f>SectionA!AM138</f>
      </c>
      <c r="L126" s="73">
        <f>SectionA!AN138</f>
      </c>
      <c r="M126" s="73">
        <f>SectionA!AO138</f>
      </c>
      <c r="N126" s="174"/>
      <c r="O126" s="73">
        <f>SectionB!V138</f>
      </c>
      <c r="P126" s="73">
        <f>SectionB!W138</f>
      </c>
      <c r="Q126" s="73">
        <f>SectionB!X138</f>
      </c>
      <c r="R126" s="73">
        <f>SectionB!Y138</f>
      </c>
      <c r="S126" s="73">
        <f>SectionB!Z138</f>
      </c>
      <c r="T126" s="73">
        <f>SectionB!AA138</f>
      </c>
      <c r="U126" s="73">
        <f>SectionB!AJ138</f>
      </c>
      <c r="V126" s="73">
        <f>SectionB!AK138</f>
      </c>
      <c r="W126" s="73">
        <f>SectionB!AL138</f>
      </c>
      <c r="X126" s="73">
        <f>SectionB!AM138</f>
      </c>
      <c r="Y126" s="73">
        <f>SectionB!AN138</f>
      </c>
      <c r="Z126" s="73">
        <f>SectionB!AO138</f>
      </c>
      <c r="AA126" s="194"/>
      <c r="AB126" s="73">
        <f t="shared" ref="AB126:AG126" si="609">IF(AO126=0, 0,  AI126/AO126)</f>
        <v>0</v>
      </c>
      <c r="AC126" s="73">
        <f t="shared" si="609"/>
        <v>0</v>
      </c>
      <c r="AD126" s="73">
        <f t="shared" si="609"/>
        <v>0</v>
      </c>
      <c r="AE126" s="73">
        <f t="shared" si="609"/>
        <v>0</v>
      </c>
      <c r="AF126" s="73">
        <f t="shared" si="609"/>
        <v>0</v>
      </c>
      <c r="AG126" s="73">
        <f t="shared" si="609"/>
        <v>0</v>
      </c>
      <c r="AH126" s="174"/>
      <c r="AI126" s="73">
        <f t="shared" ref="AI126:AN126" si="610">SUM(B126,O126,AV126,BB126)</f>
        <v>0</v>
      </c>
      <c r="AJ126" s="73">
        <f t="shared" si="610"/>
        <v>0</v>
      </c>
      <c r="AK126" s="73">
        <f t="shared" si="610"/>
        <v>0</v>
      </c>
      <c r="AL126" s="73">
        <f t="shared" si="610"/>
        <v>0</v>
      </c>
      <c r="AM126" s="73">
        <f t="shared" si="610"/>
        <v>0</v>
      </c>
      <c r="AN126" s="73">
        <f t="shared" si="610"/>
        <v>0</v>
      </c>
      <c r="AO126" s="73">
        <f t="shared" ref="AO126:AT126" si="611">SUM(H126,U126,AV$4,BB$4)</f>
        <v>0</v>
      </c>
      <c r="AP126" s="73">
        <f t="shared" si="611"/>
        <v>0</v>
      </c>
      <c r="AQ126" s="73">
        <f t="shared" si="611"/>
        <v>0</v>
      </c>
      <c r="AR126" s="73">
        <f t="shared" si="611"/>
        <v>0</v>
      </c>
      <c r="AS126" s="73">
        <f t="shared" si="611"/>
        <v>0</v>
      </c>
      <c r="AT126" s="73">
        <f t="shared" si="611"/>
        <v>0</v>
      </c>
      <c r="AU126" s="174"/>
      <c r="AV126" s="73">
        <f>CT!T153</f>
      </c>
      <c r="AW126" s="73">
        <f>CT!U153</f>
      </c>
      <c r="AX126" s="73">
        <f>CT!V153</f>
      </c>
      <c r="AY126" s="73">
        <f>CT!W153</f>
      </c>
      <c r="AZ126" s="73">
        <f>CT!X153</f>
      </c>
      <c r="BA126" s="73">
        <f>CT!Y153</f>
      </c>
      <c r="BB126" s="73">
        <f>Attn_Assign!U153</f>
      </c>
      <c r="BC126" s="73">
        <f>Attn_Assign!V153</f>
      </c>
      <c r="BD126" s="73">
        <f>Attn_Assign!W153</f>
      </c>
      <c r="BE126" s="73">
        <f>Attn_Assign!X153</f>
      </c>
      <c r="BF126" s="73">
        <f>Attn_Assign!Y153</f>
      </c>
      <c r="BG126" s="73">
        <f>Attn_Assign!Z153</f>
      </c>
      <c r="BH126" s="4"/>
      <c r="BI126" s="73">
        <f>Attn_Assign!B153</f>
      </c>
      <c r="BJ126" s="73">
        <f t="shared" si="5"/>
        <v>0</v>
      </c>
      <c r="BK126" s="73" t="str">
        <f t="shared" si="6"/>
        <v>F</v>
      </c>
      <c r="BL126" s="4"/>
      <c r="BM126" s="4"/>
      <c r="BN126" s="4"/>
      <c r="BO126" s="174"/>
      <c r="BP126" s="73">
        <f>SUM(AI126,LabActivity!W153)</f>
        <v>0</v>
      </c>
      <c r="BQ126" s="73">
        <f>SUM(AJ126,LabActivity!X153)</f>
        <v>0</v>
      </c>
      <c r="BR126" s="73">
        <f>SUM(AK126,LabActivity!Y153)</f>
        <v>0</v>
      </c>
      <c r="BS126" s="73">
        <f>SUM(AL126,LabActivity!Z153)</f>
        <v>0</v>
      </c>
      <c r="BT126" s="73">
        <f>SUM(AM126,LabActivity!AA153)</f>
        <v>0</v>
      </c>
      <c r="BU126" s="73">
        <f>SUM(AN126,LabActivity!AB153)</f>
        <v>0</v>
      </c>
      <c r="BV126" s="73">
        <f t="shared" ref="BV126:CA126" si="612">SUM(AO126,BV$4)</f>
        <v>0</v>
      </c>
      <c r="BW126" s="73">
        <f t="shared" si="612"/>
        <v>0</v>
      </c>
      <c r="BX126" s="73">
        <f t="shared" si="612"/>
        <v>0</v>
      </c>
      <c r="BY126" s="73">
        <f t="shared" si="612"/>
        <v>0</v>
      </c>
      <c r="BZ126" s="73">
        <f t="shared" si="612"/>
        <v>0</v>
      </c>
      <c r="CA126" s="73">
        <f t="shared" si="612"/>
        <v>0</v>
      </c>
      <c r="CB126" s="194"/>
      <c r="CC126" s="73">
        <f t="shared" ref="CC126:CH126" si="613">IFERROR( BP126/BV126,0)</f>
        <v>0</v>
      </c>
      <c r="CD126" s="73">
        <f t="shared" si="613"/>
        <v>0</v>
      </c>
      <c r="CE126" s="73">
        <f t="shared" si="613"/>
        <v>0</v>
      </c>
      <c r="CF126" s="73">
        <f t="shared" si="613"/>
        <v>0</v>
      </c>
      <c r="CG126" s="73">
        <f t="shared" si="613"/>
        <v>0</v>
      </c>
      <c r="CH126" s="73">
        <f t="shared" si="613"/>
        <v>0</v>
      </c>
    </row>
    <row r="127" ht="14.25" customHeight="1" spans="1:86" x14ac:dyDescent="0.25">
      <c r="A127" s="68">
        <f>IF(ISBLANK(CT!A154),"",CT!A154)</f>
      </c>
      <c r="B127" s="73">
        <f>SectionA!V139</f>
      </c>
      <c r="C127" s="73">
        <f>SectionA!W139</f>
      </c>
      <c r="D127" s="73">
        <f>SectionA!X139</f>
      </c>
      <c r="E127" s="73">
        <f>SectionA!Y139</f>
      </c>
      <c r="F127" s="73">
        <f>SectionA!Z139</f>
      </c>
      <c r="G127" s="73">
        <f>SectionA!AA139</f>
      </c>
      <c r="H127" s="73">
        <f>SectionA!AJ139</f>
      </c>
      <c r="I127" s="73">
        <f>SectionA!AK139</f>
      </c>
      <c r="J127" s="73">
        <f>SectionA!AL139</f>
      </c>
      <c r="K127" s="73">
        <f>SectionA!AM139</f>
      </c>
      <c r="L127" s="73">
        <f>SectionA!AN139</f>
      </c>
      <c r="M127" s="73">
        <f>SectionA!AO139</f>
      </c>
      <c r="N127" s="174"/>
      <c r="O127" s="73">
        <f>SectionB!V139</f>
      </c>
      <c r="P127" s="73">
        <f>SectionB!W139</f>
      </c>
      <c r="Q127" s="73">
        <f>SectionB!X139</f>
      </c>
      <c r="R127" s="73">
        <f>SectionB!Y139</f>
      </c>
      <c r="S127" s="73">
        <f>SectionB!Z139</f>
      </c>
      <c r="T127" s="73">
        <f>SectionB!AA139</f>
      </c>
      <c r="U127" s="73">
        <f>SectionB!AJ139</f>
      </c>
      <c r="V127" s="73">
        <f>SectionB!AK139</f>
      </c>
      <c r="W127" s="73">
        <f>SectionB!AL139</f>
      </c>
      <c r="X127" s="73">
        <f>SectionB!AM139</f>
      </c>
      <c r="Y127" s="73">
        <f>SectionB!AN139</f>
      </c>
      <c r="Z127" s="73">
        <f>SectionB!AO139</f>
      </c>
      <c r="AA127" s="194"/>
      <c r="AB127" s="73">
        <f t="shared" ref="AB127:AG127" si="614">IF(AO127=0, 0,  AI127/AO127)</f>
        <v>0</v>
      </c>
      <c r="AC127" s="73">
        <f t="shared" si="614"/>
        <v>0</v>
      </c>
      <c r="AD127" s="73">
        <f t="shared" si="614"/>
        <v>0</v>
      </c>
      <c r="AE127" s="73">
        <f t="shared" si="614"/>
        <v>0</v>
      </c>
      <c r="AF127" s="73">
        <f t="shared" si="614"/>
        <v>0</v>
      </c>
      <c r="AG127" s="73">
        <f t="shared" si="614"/>
        <v>0</v>
      </c>
      <c r="AH127" s="174"/>
      <c r="AI127" s="73">
        <f t="shared" ref="AI127:AN127" si="615">SUM(B127,O127,AV127,BB127)</f>
        <v>0</v>
      </c>
      <c r="AJ127" s="73">
        <f t="shared" si="615"/>
        <v>0</v>
      </c>
      <c r="AK127" s="73">
        <f t="shared" si="615"/>
        <v>0</v>
      </c>
      <c r="AL127" s="73">
        <f t="shared" si="615"/>
        <v>0</v>
      </c>
      <c r="AM127" s="73">
        <f t="shared" si="615"/>
        <v>0</v>
      </c>
      <c r="AN127" s="73">
        <f t="shared" si="615"/>
        <v>0</v>
      </c>
      <c r="AO127" s="73">
        <f t="shared" ref="AO127:AT127" si="616">SUM(H127,U127,AV$4,BB$4)</f>
        <v>0</v>
      </c>
      <c r="AP127" s="73">
        <f t="shared" si="616"/>
        <v>0</v>
      </c>
      <c r="AQ127" s="73">
        <f t="shared" si="616"/>
        <v>0</v>
      </c>
      <c r="AR127" s="73">
        <f t="shared" si="616"/>
        <v>0</v>
      </c>
      <c r="AS127" s="73">
        <f t="shared" si="616"/>
        <v>0</v>
      </c>
      <c r="AT127" s="73">
        <f t="shared" si="616"/>
        <v>0</v>
      </c>
      <c r="AU127" s="174"/>
      <c r="AV127" s="73">
        <f>CT!T154</f>
      </c>
      <c r="AW127" s="73">
        <f>CT!U154</f>
      </c>
      <c r="AX127" s="73">
        <f>CT!V154</f>
      </c>
      <c r="AY127" s="73">
        <f>CT!W154</f>
      </c>
      <c r="AZ127" s="73">
        <f>CT!X154</f>
      </c>
      <c r="BA127" s="73">
        <f>CT!Y154</f>
      </c>
      <c r="BB127" s="73">
        <f>Attn_Assign!U154</f>
      </c>
      <c r="BC127" s="73">
        <f>Attn_Assign!V154</f>
      </c>
      <c r="BD127" s="73">
        <f>Attn_Assign!W154</f>
      </c>
      <c r="BE127" s="73">
        <f>Attn_Assign!X154</f>
      </c>
      <c r="BF127" s="73">
        <f>Attn_Assign!Y154</f>
      </c>
      <c r="BG127" s="73">
        <f>Attn_Assign!Z154</f>
      </c>
      <c r="BH127" s="4"/>
      <c r="BI127" s="73">
        <f>Attn_Assign!B154</f>
      </c>
      <c r="BJ127" s="73">
        <f t="shared" si="5"/>
        <v>0</v>
      </c>
      <c r="BK127" s="73" t="str">
        <f t="shared" si="6"/>
        <v>F</v>
      </c>
      <c r="BL127" s="4"/>
      <c r="BM127" s="4"/>
      <c r="BN127" s="4"/>
      <c r="BO127" s="174"/>
      <c r="BP127" s="73">
        <f>SUM(AI127,LabActivity!W154)</f>
        <v>0</v>
      </c>
      <c r="BQ127" s="73">
        <f>SUM(AJ127,LabActivity!X154)</f>
        <v>0</v>
      </c>
      <c r="BR127" s="73">
        <f>SUM(AK127,LabActivity!Y154)</f>
        <v>0</v>
      </c>
      <c r="BS127" s="73">
        <f>SUM(AL127,LabActivity!Z154)</f>
        <v>0</v>
      </c>
      <c r="BT127" s="73">
        <f>SUM(AM127,LabActivity!AA154)</f>
        <v>0</v>
      </c>
      <c r="BU127" s="73">
        <f>SUM(AN127,LabActivity!AB154)</f>
        <v>0</v>
      </c>
      <c r="BV127" s="73">
        <f t="shared" ref="BV127:CA127" si="617">SUM(AO127,BV$4)</f>
        <v>0</v>
      </c>
      <c r="BW127" s="73">
        <f t="shared" si="617"/>
        <v>0</v>
      </c>
      <c r="BX127" s="73">
        <f t="shared" si="617"/>
        <v>0</v>
      </c>
      <c r="BY127" s="73">
        <f t="shared" si="617"/>
        <v>0</v>
      </c>
      <c r="BZ127" s="73">
        <f t="shared" si="617"/>
        <v>0</v>
      </c>
      <c r="CA127" s="73">
        <f t="shared" si="617"/>
        <v>0</v>
      </c>
      <c r="CB127" s="194"/>
      <c r="CC127" s="73">
        <f t="shared" ref="CC127:CH127" si="618">IFERROR( BP127/BV127,0)</f>
        <v>0</v>
      </c>
      <c r="CD127" s="73">
        <f t="shared" si="618"/>
        <v>0</v>
      </c>
      <c r="CE127" s="73">
        <f t="shared" si="618"/>
        <v>0</v>
      </c>
      <c r="CF127" s="73">
        <f t="shared" si="618"/>
        <v>0</v>
      </c>
      <c r="CG127" s="73">
        <f t="shared" si="618"/>
        <v>0</v>
      </c>
      <c r="CH127" s="73">
        <f t="shared" si="618"/>
        <v>0</v>
      </c>
    </row>
    <row r="128" ht="14.25" customHeight="1" spans="1:86" x14ac:dyDescent="0.25">
      <c r="A128" s="68">
        <f>IF(ISBLANK(CT!A155),"",CT!A155)</f>
      </c>
      <c r="B128" s="73">
        <f>SectionA!V140</f>
      </c>
      <c r="C128" s="73">
        <f>SectionA!W140</f>
      </c>
      <c r="D128" s="73">
        <f>SectionA!X140</f>
      </c>
      <c r="E128" s="73">
        <f>SectionA!Y140</f>
      </c>
      <c r="F128" s="73">
        <f>SectionA!Z140</f>
      </c>
      <c r="G128" s="73">
        <f>SectionA!AA140</f>
      </c>
      <c r="H128" s="73">
        <f>SectionA!AJ140</f>
      </c>
      <c r="I128" s="73">
        <f>SectionA!AK140</f>
      </c>
      <c r="J128" s="73">
        <f>SectionA!AL140</f>
      </c>
      <c r="K128" s="73">
        <f>SectionA!AM140</f>
      </c>
      <c r="L128" s="73">
        <f>SectionA!AN140</f>
      </c>
      <c r="M128" s="73">
        <f>SectionA!AO140</f>
      </c>
      <c r="N128" s="174"/>
      <c r="O128" s="73">
        <f>SectionB!V140</f>
      </c>
      <c r="P128" s="73">
        <f>SectionB!W140</f>
      </c>
      <c r="Q128" s="73">
        <f>SectionB!X140</f>
      </c>
      <c r="R128" s="73">
        <f>SectionB!Y140</f>
      </c>
      <c r="S128" s="73">
        <f>SectionB!Z140</f>
      </c>
      <c r="T128" s="73">
        <f>SectionB!AA140</f>
      </c>
      <c r="U128" s="73">
        <f>SectionB!AJ140</f>
      </c>
      <c r="V128" s="73">
        <f>SectionB!AK140</f>
      </c>
      <c r="W128" s="73">
        <f>SectionB!AL140</f>
      </c>
      <c r="X128" s="73">
        <f>SectionB!AM140</f>
      </c>
      <c r="Y128" s="73">
        <f>SectionB!AN140</f>
      </c>
      <c r="Z128" s="73">
        <f>SectionB!AO140</f>
      </c>
      <c r="AA128" s="194"/>
      <c r="AB128" s="73">
        <f t="shared" ref="AB128:AG128" si="619">IF(AO128=0, 0,  AI128/AO128)</f>
        <v>0</v>
      </c>
      <c r="AC128" s="73">
        <f t="shared" si="619"/>
        <v>0</v>
      </c>
      <c r="AD128" s="73">
        <f t="shared" si="619"/>
        <v>0</v>
      </c>
      <c r="AE128" s="73">
        <f t="shared" si="619"/>
        <v>0</v>
      </c>
      <c r="AF128" s="73">
        <f t="shared" si="619"/>
        <v>0</v>
      </c>
      <c r="AG128" s="73">
        <f t="shared" si="619"/>
        <v>0</v>
      </c>
      <c r="AH128" s="174"/>
      <c r="AI128" s="73">
        <f t="shared" ref="AI128:AN128" si="620">SUM(B128,O128,AV128,BB128)</f>
        <v>0</v>
      </c>
      <c r="AJ128" s="73">
        <f t="shared" si="620"/>
        <v>0</v>
      </c>
      <c r="AK128" s="73">
        <f t="shared" si="620"/>
        <v>0</v>
      </c>
      <c r="AL128" s="73">
        <f t="shared" si="620"/>
        <v>0</v>
      </c>
      <c r="AM128" s="73">
        <f t="shared" si="620"/>
        <v>0</v>
      </c>
      <c r="AN128" s="73">
        <f t="shared" si="620"/>
        <v>0</v>
      </c>
      <c r="AO128" s="73">
        <f t="shared" ref="AO128:AT128" si="621">SUM(H128,U128,AV$4,BB$4)</f>
        <v>0</v>
      </c>
      <c r="AP128" s="73">
        <f t="shared" si="621"/>
        <v>0</v>
      </c>
      <c r="AQ128" s="73">
        <f t="shared" si="621"/>
        <v>0</v>
      </c>
      <c r="AR128" s="73">
        <f t="shared" si="621"/>
        <v>0</v>
      </c>
      <c r="AS128" s="73">
        <f t="shared" si="621"/>
        <v>0</v>
      </c>
      <c r="AT128" s="73">
        <f t="shared" si="621"/>
        <v>0</v>
      </c>
      <c r="AU128" s="174"/>
      <c r="AV128" s="73">
        <f>CT!T155</f>
      </c>
      <c r="AW128" s="73">
        <f>CT!U155</f>
      </c>
      <c r="AX128" s="73">
        <f>CT!V155</f>
      </c>
      <c r="AY128" s="73">
        <f>CT!W155</f>
      </c>
      <c r="AZ128" s="73">
        <f>CT!X155</f>
      </c>
      <c r="BA128" s="73">
        <f>CT!Y155</f>
      </c>
      <c r="BB128" s="73">
        <f>Attn_Assign!U155</f>
      </c>
      <c r="BC128" s="73">
        <f>Attn_Assign!V155</f>
      </c>
      <c r="BD128" s="73">
        <f>Attn_Assign!W155</f>
      </c>
      <c r="BE128" s="73">
        <f>Attn_Assign!X155</f>
      </c>
      <c r="BF128" s="73">
        <f>Attn_Assign!Y155</f>
      </c>
      <c r="BG128" s="73">
        <f>Attn_Assign!Z155</f>
      </c>
      <c r="BH128" s="4"/>
      <c r="BI128" s="73">
        <f>Attn_Assign!B155</f>
      </c>
      <c r="BJ128" s="73">
        <f t="shared" si="5"/>
        <v>0</v>
      </c>
      <c r="BK128" s="73" t="str">
        <f t="shared" si="6"/>
        <v>F</v>
      </c>
      <c r="BL128" s="4"/>
      <c r="BM128" s="4"/>
      <c r="BN128" s="4"/>
      <c r="BO128" s="174"/>
      <c r="BP128" s="73">
        <f>SUM(AI128,LabActivity!W155)</f>
        <v>0</v>
      </c>
      <c r="BQ128" s="73">
        <f>SUM(AJ128,LabActivity!X155)</f>
        <v>0</v>
      </c>
      <c r="BR128" s="73">
        <f>SUM(AK128,LabActivity!Y155)</f>
        <v>0</v>
      </c>
      <c r="BS128" s="73">
        <f>SUM(AL128,LabActivity!Z155)</f>
        <v>0</v>
      </c>
      <c r="BT128" s="73">
        <f>SUM(AM128,LabActivity!AA155)</f>
        <v>0</v>
      </c>
      <c r="BU128" s="73">
        <f>SUM(AN128,LabActivity!AB155)</f>
        <v>0</v>
      </c>
      <c r="BV128" s="73">
        <f t="shared" ref="BV128:CA128" si="622">SUM(AO128,BV$4)</f>
        <v>0</v>
      </c>
      <c r="BW128" s="73">
        <f t="shared" si="622"/>
        <v>0</v>
      </c>
      <c r="BX128" s="73">
        <f t="shared" si="622"/>
        <v>0</v>
      </c>
      <c r="BY128" s="73">
        <f t="shared" si="622"/>
        <v>0</v>
      </c>
      <c r="BZ128" s="73">
        <f t="shared" si="622"/>
        <v>0</v>
      </c>
      <c r="CA128" s="73">
        <f t="shared" si="622"/>
        <v>0</v>
      </c>
      <c r="CB128" s="194"/>
      <c r="CC128" s="73">
        <f t="shared" ref="CC128:CH128" si="623">IFERROR( BP128/BV128,0)</f>
        <v>0</v>
      </c>
      <c r="CD128" s="73">
        <f t="shared" si="623"/>
        <v>0</v>
      </c>
      <c r="CE128" s="73">
        <f t="shared" si="623"/>
        <v>0</v>
      </c>
      <c r="CF128" s="73">
        <f t="shared" si="623"/>
        <v>0</v>
      </c>
      <c r="CG128" s="73">
        <f t="shared" si="623"/>
        <v>0</v>
      </c>
      <c r="CH128" s="73">
        <f t="shared" si="623"/>
        <v>0</v>
      </c>
    </row>
    <row r="129" ht="14.25" customHeight="1" spans="1:86" x14ac:dyDescent="0.25">
      <c r="A129" s="195">
        <f>IF(ISBLANK(CT!A156),"",CT!A156)</f>
      </c>
      <c r="B129" s="61">
        <f>SectionA!V141</f>
      </c>
      <c r="C129" s="61">
        <f>SectionA!W141</f>
      </c>
      <c r="D129" s="61">
        <f>SectionA!X141</f>
      </c>
      <c r="E129" s="61">
        <f>SectionA!Y141</f>
      </c>
      <c r="F129" s="61">
        <f>SectionA!Z141</f>
      </c>
      <c r="G129" s="73">
        <f>SectionA!AA141</f>
      </c>
      <c r="H129" s="61">
        <f>SectionA!AJ141</f>
      </c>
      <c r="I129" s="61">
        <f>SectionA!AK141</f>
      </c>
      <c r="J129" s="61">
        <f>SectionA!AL141</f>
      </c>
      <c r="K129" s="61">
        <f>SectionA!AM141</f>
      </c>
      <c r="L129" s="61">
        <f>SectionA!AN141</f>
      </c>
      <c r="M129" s="73">
        <f>SectionA!AO141</f>
      </c>
      <c r="N129" s="196"/>
      <c r="O129" s="73">
        <f>SectionB!V141</f>
      </c>
      <c r="P129" s="73">
        <f>SectionB!W141</f>
      </c>
      <c r="Q129" s="73">
        <f>SectionB!X141</f>
      </c>
      <c r="R129" s="73">
        <f>SectionB!Y141</f>
      </c>
      <c r="S129" s="73">
        <f>SectionB!Z141</f>
      </c>
      <c r="T129" s="73">
        <f>SectionB!AA141</f>
      </c>
      <c r="U129" s="73">
        <f>SectionB!AJ141</f>
      </c>
      <c r="V129" s="73">
        <f>SectionB!AK141</f>
      </c>
      <c r="W129" s="73">
        <f>SectionB!AL141</f>
      </c>
      <c r="X129" s="73">
        <f>SectionB!AM141</f>
      </c>
      <c r="Y129" s="73">
        <f>SectionB!AN141</f>
      </c>
      <c r="Z129" s="73">
        <f>SectionB!AO141</f>
      </c>
      <c r="AA129" s="194"/>
      <c r="AB129" s="61">
        <f t="shared" ref="AB129:AG129" si="624">IF(AO129=0, 0,  AI129/AO129)</f>
        <v>0</v>
      </c>
      <c r="AC129" s="61">
        <f t="shared" si="624"/>
        <v>0</v>
      </c>
      <c r="AD129" s="61">
        <f t="shared" si="624"/>
        <v>0</v>
      </c>
      <c r="AE129" s="61">
        <f t="shared" si="624"/>
        <v>0</v>
      </c>
      <c r="AF129" s="61">
        <f t="shared" si="624"/>
        <v>0</v>
      </c>
      <c r="AG129" s="73">
        <f t="shared" si="624"/>
        <v>0</v>
      </c>
      <c r="AH129" s="196"/>
      <c r="AI129" s="61">
        <f t="shared" ref="AI129:AN129" si="625">SUM(B129,O129,AV129,BB129)</f>
        <v>0</v>
      </c>
      <c r="AJ129" s="73">
        <f t="shared" si="625"/>
        <v>0</v>
      </c>
      <c r="AK129" s="73">
        <f t="shared" si="625"/>
        <v>0</v>
      </c>
      <c r="AL129" s="73">
        <f t="shared" si="625"/>
        <v>0</v>
      </c>
      <c r="AM129" s="73">
        <f t="shared" si="625"/>
        <v>0</v>
      </c>
      <c r="AN129" s="73">
        <f t="shared" si="625"/>
        <v>0</v>
      </c>
      <c r="AO129" s="73">
        <f t="shared" ref="AO129:AT129" si="626">SUM(H129,U129,AV$4,BB$4)</f>
        <v>0</v>
      </c>
      <c r="AP129" s="73">
        <f t="shared" si="626"/>
        <v>0</v>
      </c>
      <c r="AQ129" s="73">
        <f t="shared" si="626"/>
        <v>0</v>
      </c>
      <c r="AR129" s="73">
        <f t="shared" si="626"/>
        <v>0</v>
      </c>
      <c r="AS129" s="73">
        <f t="shared" si="626"/>
        <v>0</v>
      </c>
      <c r="AT129" s="73">
        <f t="shared" si="626"/>
        <v>0</v>
      </c>
      <c r="AU129" s="174"/>
      <c r="AV129" s="73">
        <f>CT!T156</f>
      </c>
      <c r="AW129" s="73">
        <f>CT!U156</f>
      </c>
      <c r="AX129" s="73">
        <f>CT!V156</f>
      </c>
      <c r="AY129" s="73">
        <f>CT!W156</f>
      </c>
      <c r="AZ129" s="73">
        <f>CT!X156</f>
      </c>
      <c r="BA129" s="73">
        <f>CT!Y156</f>
      </c>
      <c r="BB129" s="73">
        <f>Attn_Assign!U156</f>
      </c>
      <c r="BC129" s="73">
        <f>Attn_Assign!V156</f>
      </c>
      <c r="BD129" s="73">
        <f>Attn_Assign!W156</f>
      </c>
      <c r="BE129" s="73">
        <f>Attn_Assign!X156</f>
      </c>
      <c r="BF129" s="73">
        <f>Attn_Assign!Y156</f>
      </c>
      <c r="BG129" s="73">
        <f>Attn_Assign!Z156</f>
      </c>
      <c r="BH129" s="4"/>
      <c r="BI129" s="73">
        <f>Attn_Assign!B156</f>
      </c>
      <c r="BJ129" s="73">
        <f t="shared" si="5"/>
        <v>0</v>
      </c>
      <c r="BK129" s="73" t="str">
        <f t="shared" si="6"/>
        <v>F</v>
      </c>
      <c r="BL129" s="4"/>
      <c r="BM129" s="4"/>
      <c r="BN129" s="4"/>
      <c r="BO129" s="196"/>
      <c r="BP129" s="73">
        <f t="array" ref="BP129:BU129">LabActivity!W156:AB156</f>
      </c>
      <c r="BQ129" s="73" t="s">
        <v>187</v>
      </c>
      <c r="BR129" s="73" t="s">
        <v>187</v>
      </c>
      <c r="BS129" s="73" t="s">
        <v>187</v>
      </c>
      <c r="BT129" s="73" t="s">
        <v>187</v>
      </c>
      <c r="BU129" s="73" t="s">
        <v>187</v>
      </c>
      <c r="BV129" s="73">
        <f t="shared" ref="BV129:BZ129" si="627">SUM(AO129,BV$4)</f>
        <v>0</v>
      </c>
      <c r="BW129" s="73">
        <f t="shared" si="627"/>
        <v>0</v>
      </c>
      <c r="BX129" s="73">
        <f t="shared" si="627"/>
        <v>0</v>
      </c>
      <c r="BY129" s="73">
        <f t="shared" si="627"/>
        <v>0</v>
      </c>
      <c r="BZ129" s="73">
        <f t="shared" si="627"/>
        <v>0</v>
      </c>
      <c r="CA129" s="95"/>
      <c r="CB129" s="194"/>
      <c r="CC129" s="73">
        <f t="shared" ref="CC129:CH129" si="628">IFERROR( BP129/BV129,0)</f>
        <v>0</v>
      </c>
      <c r="CD129" s="73">
        <f t="shared" si="628"/>
        <v>0</v>
      </c>
      <c r="CE129" s="73">
        <f t="shared" si="628"/>
        <v>0</v>
      </c>
      <c r="CF129" s="73">
        <f t="shared" si="628"/>
        <v>0</v>
      </c>
      <c r="CG129" s="73">
        <f t="shared" si="628"/>
        <v>0</v>
      </c>
      <c r="CH129" s="73">
        <f t="shared" si="628"/>
        <v>0</v>
      </c>
    </row>
    <row r="130" ht="14.25" customHeight="1" spans="1:86" x14ac:dyDescent="0.25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</row>
    <row r="131" ht="14.25" customHeight="1" spans="1:8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19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</row>
    <row r="132" ht="14.25" customHeight="1" spans="1:8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19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</row>
    <row r="133" ht="14.25" customHeight="1" spans="1:8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19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</row>
    <row r="134" ht="14.25" customHeight="1" spans="1:8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19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194"/>
      <c r="AB134" s="4"/>
      <c r="AC134" s="4"/>
      <c r="AD134" s="4"/>
      <c r="AE134" s="4"/>
      <c r="AF134" s="4"/>
      <c r="AG134" s="4"/>
      <c r="AH134" s="19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19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19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194"/>
      <c r="CC134" s="4"/>
      <c r="CD134" s="4"/>
      <c r="CE134" s="4"/>
      <c r="CF134" s="4"/>
      <c r="CG134" s="4"/>
      <c r="CH134" s="4"/>
    </row>
    <row r="135" ht="14.25" customHeight="1" spans="1:8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19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194"/>
      <c r="AB135" s="4"/>
      <c r="AC135" s="4"/>
      <c r="AD135" s="4"/>
      <c r="AE135" s="4"/>
      <c r="AF135" s="4"/>
      <c r="AG135" s="4"/>
      <c r="AH135" s="19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19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19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194"/>
      <c r="CC135" s="4"/>
      <c r="CD135" s="4"/>
      <c r="CE135" s="4"/>
      <c r="CF135" s="4"/>
      <c r="CG135" s="4"/>
      <c r="CH135" s="4"/>
    </row>
    <row r="136" ht="14.25" customHeight="1" spans="1:8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19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194"/>
      <c r="AB136" s="4"/>
      <c r="AC136" s="4"/>
      <c r="AD136" s="4"/>
      <c r="AE136" s="4"/>
      <c r="AF136" s="4"/>
      <c r="AG136" s="4"/>
      <c r="AH136" s="19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19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19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194"/>
      <c r="CC136" s="4"/>
      <c r="CD136" s="4"/>
      <c r="CE136" s="4"/>
      <c r="CF136" s="4"/>
      <c r="CG136" s="4"/>
      <c r="CH136" s="4"/>
    </row>
    <row r="137" ht="14.25" customHeight="1" spans="1:8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19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194"/>
      <c r="AB137" s="4"/>
      <c r="AC137" s="4"/>
      <c r="AD137" s="4"/>
      <c r="AE137" s="4"/>
      <c r="AF137" s="4"/>
      <c r="AG137" s="4"/>
      <c r="AH137" s="19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19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19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194"/>
      <c r="CC137" s="4"/>
      <c r="CD137" s="4"/>
      <c r="CE137" s="4"/>
      <c r="CF137" s="4"/>
      <c r="CG137" s="4"/>
      <c r="CH137" s="4"/>
    </row>
    <row r="138" ht="14.25" customHeight="1" spans="1:8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19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194"/>
      <c r="AB138" s="4"/>
      <c r="AC138" s="4"/>
      <c r="AD138" s="4"/>
      <c r="AE138" s="4"/>
      <c r="AF138" s="4"/>
      <c r="AG138" s="4"/>
      <c r="AH138" s="19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19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19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194"/>
      <c r="CC138" s="4"/>
      <c r="CD138" s="4"/>
      <c r="CE138" s="4"/>
      <c r="CF138" s="4"/>
      <c r="CG138" s="4"/>
      <c r="CH138" s="4"/>
    </row>
    <row r="139" ht="14.25" customHeight="1" spans="1:8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19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194"/>
      <c r="AB139" s="4"/>
      <c r="AC139" s="4"/>
      <c r="AD139" s="4"/>
      <c r="AE139" s="4"/>
      <c r="AF139" s="4"/>
      <c r="AG139" s="4"/>
      <c r="AH139" s="19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19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19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194"/>
      <c r="CC139" s="4"/>
      <c r="CD139" s="4"/>
      <c r="CE139" s="4"/>
      <c r="CF139" s="4"/>
      <c r="CG139" s="4"/>
      <c r="CH139" s="4"/>
    </row>
    <row r="140" ht="14.25" customHeight="1" spans="1:8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19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194"/>
      <c r="AB140" s="4"/>
      <c r="AC140" s="4"/>
      <c r="AD140" s="4"/>
      <c r="AE140" s="4"/>
      <c r="AF140" s="4"/>
      <c r="AG140" s="4"/>
      <c r="AH140" s="19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19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19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194"/>
      <c r="CC140" s="4"/>
      <c r="CD140" s="4"/>
      <c r="CE140" s="4"/>
      <c r="CF140" s="4"/>
      <c r="CG140" s="4"/>
      <c r="CH140" s="4"/>
    </row>
    <row r="141" ht="14.25" customHeight="1" spans="1:8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9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194"/>
      <c r="AB141" s="4"/>
      <c r="AC141" s="4"/>
      <c r="AD141" s="4"/>
      <c r="AE141" s="4"/>
      <c r="AF141" s="4"/>
      <c r="AG141" s="4"/>
      <c r="AH141" s="19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19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19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194"/>
      <c r="CC141" s="4"/>
      <c r="CD141" s="4"/>
      <c r="CE141" s="4"/>
      <c r="CF141" s="4"/>
      <c r="CG141" s="4"/>
      <c r="CH141" s="4"/>
    </row>
    <row r="142" ht="14.25" customHeight="1" spans="1:8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9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194"/>
      <c r="AB142" s="4"/>
      <c r="AC142" s="4"/>
      <c r="AD142" s="4"/>
      <c r="AE142" s="4"/>
      <c r="AF142" s="4"/>
      <c r="AG142" s="4"/>
      <c r="AH142" s="19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19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19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194"/>
      <c r="CC142" s="4"/>
      <c r="CD142" s="4"/>
      <c r="CE142" s="4"/>
      <c r="CF142" s="4"/>
      <c r="CG142" s="4"/>
      <c r="CH142" s="4"/>
    </row>
    <row r="143" ht="14.25" customHeight="1" spans="1:8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9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194"/>
      <c r="AB143" s="4"/>
      <c r="AC143" s="4"/>
      <c r="AD143" s="4"/>
      <c r="AE143" s="4"/>
      <c r="AF143" s="4"/>
      <c r="AG143" s="4"/>
      <c r="AH143" s="19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19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19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194"/>
      <c r="CC143" s="4"/>
      <c r="CD143" s="4"/>
      <c r="CE143" s="4"/>
      <c r="CF143" s="4"/>
      <c r="CG143" s="4"/>
      <c r="CH143" s="4"/>
    </row>
    <row r="144" ht="14.25" customHeight="1" spans="1:8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9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194"/>
      <c r="AB144" s="4"/>
      <c r="AC144" s="4"/>
      <c r="AD144" s="4"/>
      <c r="AE144" s="4"/>
      <c r="AF144" s="4"/>
      <c r="AG144" s="4"/>
      <c r="AH144" s="19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19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19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194"/>
      <c r="CC144" s="4"/>
      <c r="CD144" s="4"/>
      <c r="CE144" s="4"/>
      <c r="CF144" s="4"/>
      <c r="CG144" s="4"/>
      <c r="CH144" s="4"/>
    </row>
    <row r="145" ht="14.25" customHeight="1" spans="1:8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9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194"/>
      <c r="AB145" s="4"/>
      <c r="AC145" s="4"/>
      <c r="AD145" s="4"/>
      <c r="AE145" s="4"/>
      <c r="AF145" s="4"/>
      <c r="AG145" s="4"/>
      <c r="AH145" s="19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19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19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194"/>
      <c r="CC145" s="4"/>
      <c r="CD145" s="4"/>
      <c r="CE145" s="4"/>
      <c r="CF145" s="4"/>
      <c r="CG145" s="4"/>
      <c r="CH145" s="4"/>
    </row>
    <row r="146" ht="14.25" customHeight="1" spans="1:8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9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194"/>
      <c r="AB146" s="4"/>
      <c r="AC146" s="4"/>
      <c r="AD146" s="4"/>
      <c r="AE146" s="4"/>
      <c r="AF146" s="4"/>
      <c r="AG146" s="4"/>
      <c r="AH146" s="19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19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19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194"/>
      <c r="CC146" s="4"/>
      <c r="CD146" s="4"/>
      <c r="CE146" s="4"/>
      <c r="CF146" s="4"/>
      <c r="CG146" s="4"/>
      <c r="CH146" s="4"/>
    </row>
    <row r="147" ht="14.25" customHeight="1" spans="1:8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9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194"/>
      <c r="AB147" s="4"/>
      <c r="AC147" s="4"/>
      <c r="AD147" s="4"/>
      <c r="AE147" s="4"/>
      <c r="AF147" s="4"/>
      <c r="AG147" s="4"/>
      <c r="AH147" s="19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19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19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194"/>
      <c r="CC147" s="4"/>
      <c r="CD147" s="4"/>
      <c r="CE147" s="4"/>
      <c r="CF147" s="4"/>
      <c r="CG147" s="4"/>
      <c r="CH147" s="4"/>
    </row>
    <row r="148" ht="14.25" customHeight="1" spans="1:8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19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194"/>
      <c r="AB148" s="4"/>
      <c r="AC148" s="4"/>
      <c r="AD148" s="4"/>
      <c r="AE148" s="4"/>
      <c r="AF148" s="4"/>
      <c r="AG148" s="4"/>
      <c r="AH148" s="19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19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19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194"/>
      <c r="CC148" s="4"/>
      <c r="CD148" s="4"/>
      <c r="CE148" s="4"/>
      <c r="CF148" s="4"/>
      <c r="CG148" s="4"/>
      <c r="CH148" s="4"/>
    </row>
    <row r="149" ht="14.25" customHeight="1" spans="1:8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9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194"/>
      <c r="AB149" s="4"/>
      <c r="AC149" s="4"/>
      <c r="AD149" s="4"/>
      <c r="AE149" s="4"/>
      <c r="AF149" s="4"/>
      <c r="AG149" s="4"/>
      <c r="AH149" s="19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19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19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194"/>
      <c r="CC149" s="4"/>
      <c r="CD149" s="4"/>
      <c r="CE149" s="4"/>
      <c r="CF149" s="4"/>
      <c r="CG149" s="4"/>
      <c r="CH149" s="4"/>
    </row>
    <row r="150" ht="14.25" customHeight="1" spans="1:8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9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194"/>
      <c r="AB150" s="4"/>
      <c r="AC150" s="4"/>
      <c r="AD150" s="4"/>
      <c r="AE150" s="4"/>
      <c r="AF150" s="4"/>
      <c r="AG150" s="4"/>
      <c r="AH150" s="19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19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19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194"/>
      <c r="CC150" s="4"/>
      <c r="CD150" s="4"/>
      <c r="CE150" s="4"/>
      <c r="CF150" s="4"/>
      <c r="CG150" s="4"/>
      <c r="CH150" s="4"/>
    </row>
    <row r="151" ht="14.25" customHeight="1" spans="1:8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9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194"/>
      <c r="AB151" s="4"/>
      <c r="AC151" s="4"/>
      <c r="AD151" s="4"/>
      <c r="AE151" s="4"/>
      <c r="AF151" s="4"/>
      <c r="AG151" s="4"/>
      <c r="AH151" s="19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19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19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194"/>
      <c r="CC151" s="4"/>
      <c r="CD151" s="4"/>
      <c r="CE151" s="4"/>
      <c r="CF151" s="4"/>
      <c r="CG151" s="4"/>
      <c r="CH151" s="4"/>
    </row>
    <row r="152" ht="14.25" customHeight="1" spans="1:8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9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194"/>
      <c r="AB152" s="4"/>
      <c r="AC152" s="4"/>
      <c r="AD152" s="4"/>
      <c r="AE152" s="4"/>
      <c r="AF152" s="4"/>
      <c r="AG152" s="4"/>
      <c r="AH152" s="19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19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19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194"/>
      <c r="CC152" s="4"/>
      <c r="CD152" s="4"/>
      <c r="CE152" s="4"/>
      <c r="CF152" s="4"/>
      <c r="CG152" s="4"/>
      <c r="CH152" s="4"/>
    </row>
    <row r="153" ht="14.25" customHeight="1" spans="1:8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9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194"/>
      <c r="AB153" s="4"/>
      <c r="AC153" s="4"/>
      <c r="AD153" s="4"/>
      <c r="AE153" s="4"/>
      <c r="AF153" s="4"/>
      <c r="AG153" s="4"/>
      <c r="AH153" s="19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19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19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194"/>
      <c r="CC153" s="4"/>
      <c r="CD153" s="4"/>
      <c r="CE153" s="4"/>
      <c r="CF153" s="4"/>
      <c r="CG153" s="4"/>
      <c r="CH153" s="4"/>
    </row>
    <row r="154" ht="14.25" customHeight="1" spans="1:8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9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94"/>
      <c r="AB154" s="4"/>
      <c r="AC154" s="4"/>
      <c r="AD154" s="4"/>
      <c r="AE154" s="4"/>
      <c r="AF154" s="4"/>
      <c r="AG154" s="4"/>
      <c r="AH154" s="19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19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19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194"/>
      <c r="CC154" s="4"/>
      <c r="CD154" s="4"/>
      <c r="CE154" s="4"/>
      <c r="CF154" s="4"/>
      <c r="CG154" s="4"/>
      <c r="CH154" s="4"/>
    </row>
    <row r="155" ht="14.25" customHeight="1" spans="1:8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19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94"/>
      <c r="AB155" s="4"/>
      <c r="AC155" s="4"/>
      <c r="AD155" s="4"/>
      <c r="AE155" s="4"/>
      <c r="AF155" s="4"/>
      <c r="AG155" s="4"/>
      <c r="AH155" s="19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19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19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194"/>
      <c r="CC155" s="4"/>
      <c r="CD155" s="4"/>
      <c r="CE155" s="4"/>
      <c r="CF155" s="4"/>
      <c r="CG155" s="4"/>
      <c r="CH155" s="4"/>
    </row>
    <row r="156" ht="14.25" customHeight="1" spans="1:8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9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94"/>
      <c r="AB156" s="4"/>
      <c r="AC156" s="4"/>
      <c r="AD156" s="4"/>
      <c r="AE156" s="4"/>
      <c r="AF156" s="4"/>
      <c r="AG156" s="4"/>
      <c r="AH156" s="19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19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19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194"/>
      <c r="CC156" s="4"/>
      <c r="CD156" s="4"/>
      <c r="CE156" s="4"/>
      <c r="CF156" s="4"/>
      <c r="CG156" s="4"/>
      <c r="CH156" s="4"/>
    </row>
    <row r="157" ht="14.25" customHeight="1" spans="1:8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9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94"/>
      <c r="AB157" s="4"/>
      <c r="AC157" s="4"/>
      <c r="AD157" s="4"/>
      <c r="AE157" s="4"/>
      <c r="AF157" s="4"/>
      <c r="AG157" s="4"/>
      <c r="AH157" s="19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19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19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194"/>
      <c r="CC157" s="4"/>
      <c r="CD157" s="4"/>
      <c r="CE157" s="4"/>
      <c r="CF157" s="4"/>
      <c r="CG157" s="4"/>
      <c r="CH157" s="4"/>
    </row>
    <row r="158" ht="14.25" customHeight="1" spans="1:8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9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94"/>
      <c r="AB158" s="4"/>
      <c r="AC158" s="4"/>
      <c r="AD158" s="4"/>
      <c r="AE158" s="4"/>
      <c r="AF158" s="4"/>
      <c r="AG158" s="4"/>
      <c r="AH158" s="19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19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19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194"/>
      <c r="CC158" s="4"/>
      <c r="CD158" s="4"/>
      <c r="CE158" s="4"/>
      <c r="CF158" s="4"/>
      <c r="CG158" s="4"/>
      <c r="CH158" s="4"/>
    </row>
    <row r="159" ht="14.25" customHeight="1" spans="1:8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9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94"/>
      <c r="AB159" s="4"/>
      <c r="AC159" s="4"/>
      <c r="AD159" s="4"/>
      <c r="AE159" s="4"/>
      <c r="AF159" s="4"/>
      <c r="AG159" s="4"/>
      <c r="AH159" s="19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19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19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194"/>
      <c r="CC159" s="4"/>
      <c r="CD159" s="4"/>
      <c r="CE159" s="4"/>
      <c r="CF159" s="4"/>
      <c r="CG159" s="4"/>
      <c r="CH159" s="4"/>
    </row>
    <row r="160" ht="14.25" customHeight="1" spans="1:8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9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194"/>
      <c r="AB160" s="4"/>
      <c r="AC160" s="4"/>
      <c r="AD160" s="4"/>
      <c r="AE160" s="4"/>
      <c r="AF160" s="4"/>
      <c r="AG160" s="4"/>
      <c r="AH160" s="19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19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19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194"/>
      <c r="CC160" s="4"/>
      <c r="CD160" s="4"/>
      <c r="CE160" s="4"/>
      <c r="CF160" s="4"/>
      <c r="CG160" s="4"/>
      <c r="CH160" s="4"/>
    </row>
    <row r="161" ht="14.25" customHeight="1" spans="1:8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19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194"/>
      <c r="AB161" s="4"/>
      <c r="AC161" s="4"/>
      <c r="AD161" s="4"/>
      <c r="AE161" s="4"/>
      <c r="AF161" s="4"/>
      <c r="AG161" s="4"/>
      <c r="AH161" s="19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19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19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194"/>
      <c r="CC161" s="4"/>
      <c r="CD161" s="4"/>
      <c r="CE161" s="4"/>
      <c r="CF161" s="4"/>
      <c r="CG161" s="4"/>
      <c r="CH161" s="4"/>
    </row>
    <row r="162" ht="14.25" customHeight="1" spans="1:8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19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194"/>
      <c r="AB162" s="4"/>
      <c r="AC162" s="4"/>
      <c r="AD162" s="4"/>
      <c r="AE162" s="4"/>
      <c r="AF162" s="4"/>
      <c r="AG162" s="4"/>
      <c r="AH162" s="19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19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19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194"/>
      <c r="CC162" s="4"/>
      <c r="CD162" s="4"/>
      <c r="CE162" s="4"/>
      <c r="CF162" s="4"/>
      <c r="CG162" s="4"/>
      <c r="CH162" s="4"/>
    </row>
    <row r="163" ht="14.25" customHeight="1" spans="1:8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19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194"/>
      <c r="AB163" s="4"/>
      <c r="AC163" s="4"/>
      <c r="AD163" s="4"/>
      <c r="AE163" s="4"/>
      <c r="AF163" s="4"/>
      <c r="AG163" s="4"/>
      <c r="AH163" s="19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19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19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194"/>
      <c r="CC163" s="4"/>
      <c r="CD163" s="4"/>
      <c r="CE163" s="4"/>
      <c r="CF163" s="4"/>
      <c r="CG163" s="4"/>
      <c r="CH163" s="4"/>
    </row>
    <row r="164" ht="14.25" customHeight="1" spans="1:8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9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194"/>
      <c r="AB164" s="4"/>
      <c r="AC164" s="4"/>
      <c r="AD164" s="4"/>
      <c r="AE164" s="4"/>
      <c r="AF164" s="4"/>
      <c r="AG164" s="4"/>
      <c r="AH164" s="19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19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19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194"/>
      <c r="CC164" s="4"/>
      <c r="CD164" s="4"/>
      <c r="CE164" s="4"/>
      <c r="CF164" s="4"/>
      <c r="CG164" s="4"/>
      <c r="CH164" s="4"/>
    </row>
    <row r="165" ht="14.25" customHeight="1" spans="1:8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19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194"/>
      <c r="AB165" s="4"/>
      <c r="AC165" s="4"/>
      <c r="AD165" s="4"/>
      <c r="AE165" s="4"/>
      <c r="AF165" s="4"/>
      <c r="AG165" s="4"/>
      <c r="AH165" s="19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19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19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194"/>
      <c r="CC165" s="4"/>
      <c r="CD165" s="4"/>
      <c r="CE165" s="4"/>
      <c r="CF165" s="4"/>
      <c r="CG165" s="4"/>
      <c r="CH165" s="4"/>
    </row>
    <row r="166" ht="14.25" customHeight="1" spans="1:8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9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194"/>
      <c r="AB166" s="4"/>
      <c r="AC166" s="4"/>
      <c r="AD166" s="4"/>
      <c r="AE166" s="4"/>
      <c r="AF166" s="4"/>
      <c r="AG166" s="4"/>
      <c r="AH166" s="19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19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19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194"/>
      <c r="CC166" s="4"/>
      <c r="CD166" s="4"/>
      <c r="CE166" s="4"/>
      <c r="CF166" s="4"/>
      <c r="CG166" s="4"/>
      <c r="CH166" s="4"/>
    </row>
    <row r="167" ht="14.25" customHeight="1" spans="1:8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9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194"/>
      <c r="AB167" s="4"/>
      <c r="AC167" s="4"/>
      <c r="AD167" s="4"/>
      <c r="AE167" s="4"/>
      <c r="AF167" s="4"/>
      <c r="AG167" s="4"/>
      <c r="AH167" s="19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19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19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194"/>
      <c r="CC167" s="4"/>
      <c r="CD167" s="4"/>
      <c r="CE167" s="4"/>
      <c r="CF167" s="4"/>
      <c r="CG167" s="4"/>
      <c r="CH167" s="4"/>
    </row>
    <row r="168" ht="14.25" customHeight="1" spans="1:8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9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194"/>
      <c r="AB168" s="4"/>
      <c r="AC168" s="4"/>
      <c r="AD168" s="4"/>
      <c r="AE168" s="4"/>
      <c r="AF168" s="4"/>
      <c r="AG168" s="4"/>
      <c r="AH168" s="19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19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19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194"/>
      <c r="CC168" s="4"/>
      <c r="CD168" s="4"/>
      <c r="CE168" s="4"/>
      <c r="CF168" s="4"/>
      <c r="CG168" s="4"/>
      <c r="CH168" s="4"/>
    </row>
    <row r="169" ht="14.25" customHeight="1" spans="1:8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9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194"/>
      <c r="AB169" s="4"/>
      <c r="AC169" s="4"/>
      <c r="AD169" s="4"/>
      <c r="AE169" s="4"/>
      <c r="AF169" s="4"/>
      <c r="AG169" s="4"/>
      <c r="AH169" s="19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19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19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194"/>
      <c r="CC169" s="4"/>
      <c r="CD169" s="4"/>
      <c r="CE169" s="4"/>
      <c r="CF169" s="4"/>
      <c r="CG169" s="4"/>
      <c r="CH169" s="4"/>
    </row>
    <row r="170" ht="14.25" customHeight="1" spans="1:8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9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194"/>
      <c r="AB170" s="4"/>
      <c r="AC170" s="4"/>
      <c r="AD170" s="4"/>
      <c r="AE170" s="4"/>
      <c r="AF170" s="4"/>
      <c r="AG170" s="4"/>
      <c r="AH170" s="19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19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19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194"/>
      <c r="CC170" s="4"/>
      <c r="CD170" s="4"/>
      <c r="CE170" s="4"/>
      <c r="CF170" s="4"/>
      <c r="CG170" s="4"/>
      <c r="CH170" s="4"/>
    </row>
    <row r="171" ht="14.25" customHeight="1" spans="1:8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9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194"/>
      <c r="AB171" s="4"/>
      <c r="AC171" s="4"/>
      <c r="AD171" s="4"/>
      <c r="AE171" s="4"/>
      <c r="AF171" s="4"/>
      <c r="AG171" s="4"/>
      <c r="AH171" s="19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19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19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194"/>
      <c r="CC171" s="4"/>
      <c r="CD171" s="4"/>
      <c r="CE171" s="4"/>
      <c r="CF171" s="4"/>
      <c r="CG171" s="4"/>
      <c r="CH171" s="4"/>
    </row>
    <row r="172" ht="14.25" customHeight="1" spans="1:8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9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194"/>
      <c r="AB172" s="4"/>
      <c r="AC172" s="4"/>
      <c r="AD172" s="4"/>
      <c r="AE172" s="4"/>
      <c r="AF172" s="4"/>
      <c r="AG172" s="4"/>
      <c r="AH172" s="19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19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19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194"/>
      <c r="CC172" s="4"/>
      <c r="CD172" s="4"/>
      <c r="CE172" s="4"/>
      <c r="CF172" s="4"/>
      <c r="CG172" s="4"/>
      <c r="CH172" s="4"/>
    </row>
    <row r="173" ht="14.25" customHeight="1" spans="1:8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9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194"/>
      <c r="AB173" s="4"/>
      <c r="AC173" s="4"/>
      <c r="AD173" s="4"/>
      <c r="AE173" s="4"/>
      <c r="AF173" s="4"/>
      <c r="AG173" s="4"/>
      <c r="AH173" s="19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19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19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194"/>
      <c r="CC173" s="4"/>
      <c r="CD173" s="4"/>
      <c r="CE173" s="4"/>
      <c r="CF173" s="4"/>
      <c r="CG173" s="4"/>
      <c r="CH173" s="4"/>
    </row>
    <row r="174" ht="14.25" customHeight="1" spans="1:8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9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194"/>
      <c r="AB174" s="4"/>
      <c r="AC174" s="4"/>
      <c r="AD174" s="4"/>
      <c r="AE174" s="4"/>
      <c r="AF174" s="4"/>
      <c r="AG174" s="4"/>
      <c r="AH174" s="19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19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19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194"/>
      <c r="CC174" s="4"/>
      <c r="CD174" s="4"/>
      <c r="CE174" s="4"/>
      <c r="CF174" s="4"/>
      <c r="CG174" s="4"/>
      <c r="CH174" s="4"/>
    </row>
    <row r="175" ht="14.25" customHeight="1" spans="1:8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9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194"/>
      <c r="AB175" s="4"/>
      <c r="AC175" s="4"/>
      <c r="AD175" s="4"/>
      <c r="AE175" s="4"/>
      <c r="AF175" s="4"/>
      <c r="AG175" s="4"/>
      <c r="AH175" s="19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19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19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194"/>
      <c r="CC175" s="4"/>
      <c r="CD175" s="4"/>
      <c r="CE175" s="4"/>
      <c r="CF175" s="4"/>
      <c r="CG175" s="4"/>
      <c r="CH175" s="4"/>
    </row>
    <row r="176" ht="14.25" customHeight="1" spans="1:8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9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194"/>
      <c r="AB176" s="4"/>
      <c r="AC176" s="4"/>
      <c r="AD176" s="4"/>
      <c r="AE176" s="4"/>
      <c r="AF176" s="4"/>
      <c r="AG176" s="4"/>
      <c r="AH176" s="19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19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19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194"/>
      <c r="CC176" s="4"/>
      <c r="CD176" s="4"/>
      <c r="CE176" s="4"/>
      <c r="CF176" s="4"/>
      <c r="CG176" s="4"/>
      <c r="CH176" s="4"/>
    </row>
    <row r="177" ht="14.25" customHeight="1" spans="1:8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19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194"/>
      <c r="AB177" s="4"/>
      <c r="AC177" s="4"/>
      <c r="AD177" s="4"/>
      <c r="AE177" s="4"/>
      <c r="AF177" s="4"/>
      <c r="AG177" s="4"/>
      <c r="AH177" s="19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19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19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194"/>
      <c r="CC177" s="4"/>
      <c r="CD177" s="4"/>
      <c r="CE177" s="4"/>
      <c r="CF177" s="4"/>
      <c r="CG177" s="4"/>
      <c r="CH177" s="4"/>
    </row>
    <row r="178" ht="14.25" customHeight="1" spans="1:8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9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194"/>
      <c r="AB178" s="4"/>
      <c r="AC178" s="4"/>
      <c r="AD178" s="4"/>
      <c r="AE178" s="4"/>
      <c r="AF178" s="4"/>
      <c r="AG178" s="4"/>
      <c r="AH178" s="19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19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19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194"/>
      <c r="CC178" s="4"/>
      <c r="CD178" s="4"/>
      <c r="CE178" s="4"/>
      <c r="CF178" s="4"/>
      <c r="CG178" s="4"/>
      <c r="CH178" s="4"/>
    </row>
    <row r="179" ht="14.25" customHeight="1" spans="1:8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9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194"/>
      <c r="AB179" s="4"/>
      <c r="AC179" s="4"/>
      <c r="AD179" s="4"/>
      <c r="AE179" s="4"/>
      <c r="AF179" s="4"/>
      <c r="AG179" s="4"/>
      <c r="AH179" s="19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19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19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194"/>
      <c r="CC179" s="4"/>
      <c r="CD179" s="4"/>
      <c r="CE179" s="4"/>
      <c r="CF179" s="4"/>
      <c r="CG179" s="4"/>
      <c r="CH179" s="4"/>
    </row>
    <row r="180" ht="14.25" customHeight="1" spans="1:8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9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194"/>
      <c r="AB180" s="4"/>
      <c r="AC180" s="4"/>
      <c r="AD180" s="4"/>
      <c r="AE180" s="4"/>
      <c r="AF180" s="4"/>
      <c r="AG180" s="4"/>
      <c r="AH180" s="19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19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19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194"/>
      <c r="CC180" s="4"/>
      <c r="CD180" s="4"/>
      <c r="CE180" s="4"/>
      <c r="CF180" s="4"/>
      <c r="CG180" s="4"/>
      <c r="CH180" s="4"/>
    </row>
    <row r="181" ht="14.25" customHeight="1" spans="1:8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9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194"/>
      <c r="AB181" s="4"/>
      <c r="AC181" s="4"/>
      <c r="AD181" s="4"/>
      <c r="AE181" s="4"/>
      <c r="AF181" s="4"/>
      <c r="AG181" s="4"/>
      <c r="AH181" s="19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19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19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194"/>
      <c r="CC181" s="4"/>
      <c r="CD181" s="4"/>
      <c r="CE181" s="4"/>
      <c r="CF181" s="4"/>
      <c r="CG181" s="4"/>
      <c r="CH181" s="4"/>
    </row>
    <row r="182" ht="14.25" customHeight="1" spans="1:8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9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194"/>
      <c r="AB182" s="4"/>
      <c r="AC182" s="4"/>
      <c r="AD182" s="4"/>
      <c r="AE182" s="4"/>
      <c r="AF182" s="4"/>
      <c r="AG182" s="4"/>
      <c r="AH182" s="19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19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19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194"/>
      <c r="CC182" s="4"/>
      <c r="CD182" s="4"/>
      <c r="CE182" s="4"/>
      <c r="CF182" s="4"/>
      <c r="CG182" s="4"/>
      <c r="CH182" s="4"/>
    </row>
    <row r="183" ht="14.25" customHeight="1" spans="1:8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9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194"/>
      <c r="AB183" s="4"/>
      <c r="AC183" s="4"/>
      <c r="AD183" s="4"/>
      <c r="AE183" s="4"/>
      <c r="AF183" s="4"/>
      <c r="AG183" s="4"/>
      <c r="AH183" s="19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19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19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194"/>
      <c r="CC183" s="4"/>
      <c r="CD183" s="4"/>
      <c r="CE183" s="4"/>
      <c r="CF183" s="4"/>
      <c r="CG183" s="4"/>
      <c r="CH183" s="4"/>
    </row>
    <row r="184" ht="14.25" customHeight="1" spans="1:8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9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194"/>
      <c r="AB184" s="4"/>
      <c r="AC184" s="4"/>
      <c r="AD184" s="4"/>
      <c r="AE184" s="4"/>
      <c r="AF184" s="4"/>
      <c r="AG184" s="4"/>
      <c r="AH184" s="19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19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19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194"/>
      <c r="CC184" s="4"/>
      <c r="CD184" s="4"/>
      <c r="CE184" s="4"/>
      <c r="CF184" s="4"/>
      <c r="CG184" s="4"/>
      <c r="CH184" s="4"/>
    </row>
    <row r="185" ht="14.25" customHeight="1" spans="1:8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9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194"/>
      <c r="AB185" s="4"/>
      <c r="AC185" s="4"/>
      <c r="AD185" s="4"/>
      <c r="AE185" s="4"/>
      <c r="AF185" s="4"/>
      <c r="AG185" s="4"/>
      <c r="AH185" s="19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19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19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194"/>
      <c r="CC185" s="4"/>
      <c r="CD185" s="4"/>
      <c r="CE185" s="4"/>
      <c r="CF185" s="4"/>
      <c r="CG185" s="4"/>
      <c r="CH185" s="4"/>
    </row>
    <row r="186" ht="14.25" customHeight="1" spans="1:8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9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194"/>
      <c r="AB186" s="4"/>
      <c r="AC186" s="4"/>
      <c r="AD186" s="4"/>
      <c r="AE186" s="4"/>
      <c r="AF186" s="4"/>
      <c r="AG186" s="4"/>
      <c r="AH186" s="19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19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19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194"/>
      <c r="CC186" s="4"/>
      <c r="CD186" s="4"/>
      <c r="CE186" s="4"/>
      <c r="CF186" s="4"/>
      <c r="CG186" s="4"/>
      <c r="CH186" s="4"/>
    </row>
    <row r="187" ht="14.25" customHeight="1" spans="1:8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9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194"/>
      <c r="AB187" s="4"/>
      <c r="AC187" s="4"/>
      <c r="AD187" s="4"/>
      <c r="AE187" s="4"/>
      <c r="AF187" s="4"/>
      <c r="AG187" s="4"/>
      <c r="AH187" s="19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19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19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194"/>
      <c r="CC187" s="4"/>
      <c r="CD187" s="4"/>
      <c r="CE187" s="4"/>
      <c r="CF187" s="4"/>
      <c r="CG187" s="4"/>
      <c r="CH187" s="4"/>
    </row>
    <row r="188" ht="14.25" customHeight="1" spans="1:8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9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194"/>
      <c r="AB188" s="4"/>
      <c r="AC188" s="4"/>
      <c r="AD188" s="4"/>
      <c r="AE188" s="4"/>
      <c r="AF188" s="4"/>
      <c r="AG188" s="4"/>
      <c r="AH188" s="19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19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19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194"/>
      <c r="CC188" s="4"/>
      <c r="CD188" s="4"/>
      <c r="CE188" s="4"/>
      <c r="CF188" s="4"/>
      <c r="CG188" s="4"/>
      <c r="CH188" s="4"/>
    </row>
    <row r="189" ht="14.25" customHeight="1" spans="1:8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9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194"/>
      <c r="AB189" s="4"/>
      <c r="AC189" s="4"/>
      <c r="AD189" s="4"/>
      <c r="AE189" s="4"/>
      <c r="AF189" s="4"/>
      <c r="AG189" s="4"/>
      <c r="AH189" s="19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19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19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194"/>
      <c r="CC189" s="4"/>
      <c r="CD189" s="4"/>
      <c r="CE189" s="4"/>
      <c r="CF189" s="4"/>
      <c r="CG189" s="4"/>
      <c r="CH189" s="4"/>
    </row>
    <row r="190" ht="14.25" customHeight="1" spans="1:8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9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194"/>
      <c r="AB190" s="4"/>
      <c r="AC190" s="4"/>
      <c r="AD190" s="4"/>
      <c r="AE190" s="4"/>
      <c r="AF190" s="4"/>
      <c r="AG190" s="4"/>
      <c r="AH190" s="19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19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19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194"/>
      <c r="CC190" s="4"/>
      <c r="CD190" s="4"/>
      <c r="CE190" s="4"/>
      <c r="CF190" s="4"/>
      <c r="CG190" s="4"/>
      <c r="CH190" s="4"/>
    </row>
    <row r="191" ht="14.25" customHeight="1" spans="1:8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9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194"/>
      <c r="AB191" s="4"/>
      <c r="AC191" s="4"/>
      <c r="AD191" s="4"/>
      <c r="AE191" s="4"/>
      <c r="AF191" s="4"/>
      <c r="AG191" s="4"/>
      <c r="AH191" s="19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19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19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194"/>
      <c r="CC191" s="4"/>
      <c r="CD191" s="4"/>
      <c r="CE191" s="4"/>
      <c r="CF191" s="4"/>
      <c r="CG191" s="4"/>
      <c r="CH191" s="4"/>
    </row>
    <row r="192" ht="14.25" customHeight="1" spans="1:8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9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194"/>
      <c r="AB192" s="4"/>
      <c r="AC192" s="4"/>
      <c r="AD192" s="4"/>
      <c r="AE192" s="4"/>
      <c r="AF192" s="4"/>
      <c r="AG192" s="4"/>
      <c r="AH192" s="19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19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19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194"/>
      <c r="CC192" s="4"/>
      <c r="CD192" s="4"/>
      <c r="CE192" s="4"/>
      <c r="CF192" s="4"/>
      <c r="CG192" s="4"/>
      <c r="CH192" s="4"/>
    </row>
    <row r="193" ht="14.25" customHeight="1" spans="1:8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9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194"/>
      <c r="AB193" s="4"/>
      <c r="AC193" s="4"/>
      <c r="AD193" s="4"/>
      <c r="AE193" s="4"/>
      <c r="AF193" s="4"/>
      <c r="AG193" s="4"/>
      <c r="AH193" s="19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19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19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194"/>
      <c r="CC193" s="4"/>
      <c r="CD193" s="4"/>
      <c r="CE193" s="4"/>
      <c r="CF193" s="4"/>
      <c r="CG193" s="4"/>
      <c r="CH193" s="4"/>
    </row>
    <row r="194" ht="14.25" customHeight="1" spans="1:8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9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194"/>
      <c r="AB194" s="4"/>
      <c r="AC194" s="4"/>
      <c r="AD194" s="4"/>
      <c r="AE194" s="4"/>
      <c r="AF194" s="4"/>
      <c r="AG194" s="4"/>
      <c r="AH194" s="19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19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19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194"/>
      <c r="CC194" s="4"/>
      <c r="CD194" s="4"/>
      <c r="CE194" s="4"/>
      <c r="CF194" s="4"/>
      <c r="CG194" s="4"/>
      <c r="CH194" s="4"/>
    </row>
    <row r="195" ht="14.25" customHeight="1" spans="1:8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9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194"/>
      <c r="AB195" s="4"/>
      <c r="AC195" s="4"/>
      <c r="AD195" s="4"/>
      <c r="AE195" s="4"/>
      <c r="AF195" s="4"/>
      <c r="AG195" s="4"/>
      <c r="AH195" s="19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19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19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194"/>
      <c r="CC195" s="4"/>
      <c r="CD195" s="4"/>
      <c r="CE195" s="4"/>
      <c r="CF195" s="4"/>
      <c r="CG195" s="4"/>
      <c r="CH195" s="4"/>
    </row>
    <row r="196" ht="14.25" customHeight="1" spans="1:8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9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194"/>
      <c r="AB196" s="4"/>
      <c r="AC196" s="4"/>
      <c r="AD196" s="4"/>
      <c r="AE196" s="4"/>
      <c r="AF196" s="4"/>
      <c r="AG196" s="4"/>
      <c r="AH196" s="19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19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19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194"/>
      <c r="CC196" s="4"/>
      <c r="CD196" s="4"/>
      <c r="CE196" s="4"/>
      <c r="CF196" s="4"/>
      <c r="CG196" s="4"/>
      <c r="CH196" s="4"/>
    </row>
    <row r="197" ht="14.25" customHeight="1" spans="1:8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9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194"/>
      <c r="AB197" s="4"/>
      <c r="AC197" s="4"/>
      <c r="AD197" s="4"/>
      <c r="AE197" s="4"/>
      <c r="AF197" s="4"/>
      <c r="AG197" s="4"/>
      <c r="AH197" s="19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19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19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194"/>
      <c r="CC197" s="4"/>
      <c r="CD197" s="4"/>
      <c r="CE197" s="4"/>
      <c r="CF197" s="4"/>
      <c r="CG197" s="4"/>
      <c r="CH197" s="4"/>
    </row>
    <row r="198" ht="14.25" customHeight="1" spans="1:8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9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194"/>
      <c r="AB198" s="4"/>
      <c r="AC198" s="4"/>
      <c r="AD198" s="4"/>
      <c r="AE198" s="4"/>
      <c r="AF198" s="4"/>
      <c r="AG198" s="4"/>
      <c r="AH198" s="19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19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19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194"/>
      <c r="CC198" s="4"/>
      <c r="CD198" s="4"/>
      <c r="CE198" s="4"/>
      <c r="CF198" s="4"/>
      <c r="CG198" s="4"/>
      <c r="CH198" s="4"/>
    </row>
    <row r="199" ht="14.25" customHeight="1" spans="1:8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9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194"/>
      <c r="AB199" s="4"/>
      <c r="AC199" s="4"/>
      <c r="AD199" s="4"/>
      <c r="AE199" s="4"/>
      <c r="AF199" s="4"/>
      <c r="AG199" s="4"/>
      <c r="AH199" s="19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19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19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194"/>
      <c r="CC199" s="4"/>
      <c r="CD199" s="4"/>
      <c r="CE199" s="4"/>
      <c r="CF199" s="4"/>
      <c r="CG199" s="4"/>
      <c r="CH199" s="4"/>
    </row>
    <row r="200" ht="14.25" customHeight="1" spans="1:8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9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194"/>
      <c r="AB200" s="4"/>
      <c r="AC200" s="4"/>
      <c r="AD200" s="4"/>
      <c r="AE200" s="4"/>
      <c r="AF200" s="4"/>
      <c r="AG200" s="4"/>
      <c r="AH200" s="19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19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19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194"/>
      <c r="CC200" s="4"/>
      <c r="CD200" s="4"/>
      <c r="CE200" s="4"/>
      <c r="CF200" s="4"/>
      <c r="CG200" s="4"/>
      <c r="CH200" s="4"/>
    </row>
    <row r="201" ht="14.25" customHeight="1" spans="1:8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9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194"/>
      <c r="AB201" s="4"/>
      <c r="AC201" s="4"/>
      <c r="AD201" s="4"/>
      <c r="AE201" s="4"/>
      <c r="AF201" s="4"/>
      <c r="AG201" s="4"/>
      <c r="AH201" s="19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19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19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194"/>
      <c r="CC201" s="4"/>
      <c r="CD201" s="4"/>
      <c r="CE201" s="4"/>
      <c r="CF201" s="4"/>
      <c r="CG201" s="4"/>
      <c r="CH201" s="4"/>
    </row>
    <row r="202" ht="14.25" customHeight="1" spans="1:8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9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194"/>
      <c r="AB202" s="4"/>
      <c r="AC202" s="4"/>
      <c r="AD202" s="4"/>
      <c r="AE202" s="4"/>
      <c r="AF202" s="4"/>
      <c r="AG202" s="4"/>
      <c r="AH202" s="19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19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19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194"/>
      <c r="CC202" s="4"/>
      <c r="CD202" s="4"/>
      <c r="CE202" s="4"/>
      <c r="CF202" s="4"/>
      <c r="CG202" s="4"/>
      <c r="CH202" s="4"/>
    </row>
    <row r="203" ht="14.25" customHeight="1" spans="1:8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9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194"/>
      <c r="AB203" s="4"/>
      <c r="AC203" s="4"/>
      <c r="AD203" s="4"/>
      <c r="AE203" s="4"/>
      <c r="AF203" s="4"/>
      <c r="AG203" s="4"/>
      <c r="AH203" s="19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19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19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194"/>
      <c r="CC203" s="4"/>
      <c r="CD203" s="4"/>
      <c r="CE203" s="4"/>
      <c r="CF203" s="4"/>
      <c r="CG203" s="4"/>
      <c r="CH203" s="4"/>
    </row>
    <row r="204" ht="14.25" customHeight="1" spans="1:8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9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194"/>
      <c r="AB204" s="4"/>
      <c r="AC204" s="4"/>
      <c r="AD204" s="4"/>
      <c r="AE204" s="4"/>
      <c r="AF204" s="4"/>
      <c r="AG204" s="4"/>
      <c r="AH204" s="19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19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19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194"/>
      <c r="CC204" s="4"/>
      <c r="CD204" s="4"/>
      <c r="CE204" s="4"/>
      <c r="CF204" s="4"/>
      <c r="CG204" s="4"/>
      <c r="CH204" s="4"/>
    </row>
    <row r="205" ht="14.25" customHeight="1" spans="1:8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9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194"/>
      <c r="AB205" s="4"/>
      <c r="AC205" s="4"/>
      <c r="AD205" s="4"/>
      <c r="AE205" s="4"/>
      <c r="AF205" s="4"/>
      <c r="AG205" s="4"/>
      <c r="AH205" s="19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19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19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194"/>
      <c r="CC205" s="4"/>
      <c r="CD205" s="4"/>
      <c r="CE205" s="4"/>
      <c r="CF205" s="4"/>
      <c r="CG205" s="4"/>
      <c r="CH205" s="4"/>
    </row>
    <row r="206" ht="14.25" customHeight="1" spans="1:8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9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194"/>
      <c r="AB206" s="4"/>
      <c r="AC206" s="4"/>
      <c r="AD206" s="4"/>
      <c r="AE206" s="4"/>
      <c r="AF206" s="4"/>
      <c r="AG206" s="4"/>
      <c r="AH206" s="19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19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19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194"/>
      <c r="CC206" s="4"/>
      <c r="CD206" s="4"/>
      <c r="CE206" s="4"/>
      <c r="CF206" s="4"/>
      <c r="CG206" s="4"/>
      <c r="CH206" s="4"/>
    </row>
    <row r="207" ht="14.25" customHeight="1" spans="1:8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9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194"/>
      <c r="AB207" s="4"/>
      <c r="AC207" s="4"/>
      <c r="AD207" s="4"/>
      <c r="AE207" s="4"/>
      <c r="AF207" s="4"/>
      <c r="AG207" s="4"/>
      <c r="AH207" s="19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19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19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194"/>
      <c r="CC207" s="4"/>
      <c r="CD207" s="4"/>
      <c r="CE207" s="4"/>
      <c r="CF207" s="4"/>
      <c r="CG207" s="4"/>
      <c r="CH207" s="4"/>
    </row>
    <row r="208" ht="14.25" customHeight="1" spans="1:8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9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194"/>
      <c r="AB208" s="4"/>
      <c r="AC208" s="4"/>
      <c r="AD208" s="4"/>
      <c r="AE208" s="4"/>
      <c r="AF208" s="4"/>
      <c r="AG208" s="4"/>
      <c r="AH208" s="19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19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19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194"/>
      <c r="CC208" s="4"/>
      <c r="CD208" s="4"/>
      <c r="CE208" s="4"/>
      <c r="CF208" s="4"/>
      <c r="CG208" s="4"/>
      <c r="CH208" s="4"/>
    </row>
    <row r="209" ht="14.25" customHeight="1" spans="1:8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9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194"/>
      <c r="AB209" s="4"/>
      <c r="AC209" s="4"/>
      <c r="AD209" s="4"/>
      <c r="AE209" s="4"/>
      <c r="AF209" s="4"/>
      <c r="AG209" s="4"/>
      <c r="AH209" s="19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19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19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194"/>
      <c r="CC209" s="4"/>
      <c r="CD209" s="4"/>
      <c r="CE209" s="4"/>
      <c r="CF209" s="4"/>
      <c r="CG209" s="4"/>
      <c r="CH209" s="4"/>
    </row>
    <row r="210" ht="14.25" customHeight="1" spans="1:8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9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194"/>
      <c r="AB210" s="4"/>
      <c r="AC210" s="4"/>
      <c r="AD210" s="4"/>
      <c r="AE210" s="4"/>
      <c r="AF210" s="4"/>
      <c r="AG210" s="4"/>
      <c r="AH210" s="19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19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19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194"/>
      <c r="CC210" s="4"/>
      <c r="CD210" s="4"/>
      <c r="CE210" s="4"/>
      <c r="CF210" s="4"/>
      <c r="CG210" s="4"/>
      <c r="CH210" s="4"/>
    </row>
    <row r="211" ht="14.25" customHeight="1" spans="1:8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9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194"/>
      <c r="AB211" s="4"/>
      <c r="AC211" s="4"/>
      <c r="AD211" s="4"/>
      <c r="AE211" s="4"/>
      <c r="AF211" s="4"/>
      <c r="AG211" s="4"/>
      <c r="AH211" s="19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19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19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194"/>
      <c r="CC211" s="4"/>
      <c r="CD211" s="4"/>
      <c r="CE211" s="4"/>
      <c r="CF211" s="4"/>
      <c r="CG211" s="4"/>
      <c r="CH211" s="4"/>
    </row>
    <row r="212" ht="14.25" customHeight="1" spans="1:8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9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194"/>
      <c r="AB212" s="4"/>
      <c r="AC212" s="4"/>
      <c r="AD212" s="4"/>
      <c r="AE212" s="4"/>
      <c r="AF212" s="4"/>
      <c r="AG212" s="4"/>
      <c r="AH212" s="19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19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19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194"/>
      <c r="CC212" s="4"/>
      <c r="CD212" s="4"/>
      <c r="CE212" s="4"/>
      <c r="CF212" s="4"/>
      <c r="CG212" s="4"/>
      <c r="CH212" s="4"/>
    </row>
    <row r="213" ht="14.25" customHeight="1" spans="1:8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9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194"/>
      <c r="AB213" s="4"/>
      <c r="AC213" s="4"/>
      <c r="AD213" s="4"/>
      <c r="AE213" s="4"/>
      <c r="AF213" s="4"/>
      <c r="AG213" s="4"/>
      <c r="AH213" s="19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19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19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194"/>
      <c r="CC213" s="4"/>
      <c r="CD213" s="4"/>
      <c r="CE213" s="4"/>
      <c r="CF213" s="4"/>
      <c r="CG213" s="4"/>
      <c r="CH213" s="4"/>
    </row>
    <row r="214" ht="14.25" customHeight="1" spans="1:8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9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194"/>
      <c r="AB214" s="4"/>
      <c r="AC214" s="4"/>
      <c r="AD214" s="4"/>
      <c r="AE214" s="4"/>
      <c r="AF214" s="4"/>
      <c r="AG214" s="4"/>
      <c r="AH214" s="19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19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19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194"/>
      <c r="CC214" s="4"/>
      <c r="CD214" s="4"/>
      <c r="CE214" s="4"/>
      <c r="CF214" s="4"/>
      <c r="CG214" s="4"/>
      <c r="CH214" s="4"/>
    </row>
    <row r="215" ht="14.25" customHeight="1" spans="1:8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9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194"/>
      <c r="AB215" s="4"/>
      <c r="AC215" s="4"/>
      <c r="AD215" s="4"/>
      <c r="AE215" s="4"/>
      <c r="AF215" s="4"/>
      <c r="AG215" s="4"/>
      <c r="AH215" s="19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19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19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194"/>
      <c r="CC215" s="4"/>
      <c r="CD215" s="4"/>
      <c r="CE215" s="4"/>
      <c r="CF215" s="4"/>
      <c r="CG215" s="4"/>
      <c r="CH215" s="4"/>
    </row>
    <row r="216" ht="14.25" customHeight="1" spans="1:8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9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194"/>
      <c r="AB216" s="4"/>
      <c r="AC216" s="4"/>
      <c r="AD216" s="4"/>
      <c r="AE216" s="4"/>
      <c r="AF216" s="4"/>
      <c r="AG216" s="4"/>
      <c r="AH216" s="19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19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19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194"/>
      <c r="CC216" s="4"/>
      <c r="CD216" s="4"/>
      <c r="CE216" s="4"/>
      <c r="CF216" s="4"/>
      <c r="CG216" s="4"/>
      <c r="CH216" s="4"/>
    </row>
    <row r="217" ht="14.25" customHeight="1" spans="1:8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9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194"/>
      <c r="AB217" s="4"/>
      <c r="AC217" s="4"/>
      <c r="AD217" s="4"/>
      <c r="AE217" s="4"/>
      <c r="AF217" s="4"/>
      <c r="AG217" s="4"/>
      <c r="AH217" s="19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19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19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194"/>
      <c r="CC217" s="4"/>
      <c r="CD217" s="4"/>
      <c r="CE217" s="4"/>
      <c r="CF217" s="4"/>
      <c r="CG217" s="4"/>
      <c r="CH217" s="4"/>
    </row>
    <row r="218" ht="14.25" customHeight="1" spans="1:8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9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194"/>
      <c r="AB218" s="4"/>
      <c r="AC218" s="4"/>
      <c r="AD218" s="4"/>
      <c r="AE218" s="4"/>
      <c r="AF218" s="4"/>
      <c r="AG218" s="4"/>
      <c r="AH218" s="19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19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19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194"/>
      <c r="CC218" s="4"/>
      <c r="CD218" s="4"/>
      <c r="CE218" s="4"/>
      <c r="CF218" s="4"/>
      <c r="CG218" s="4"/>
      <c r="CH218" s="4"/>
    </row>
    <row r="219" ht="14.25" customHeight="1" spans="1:8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9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194"/>
      <c r="AB219" s="4"/>
      <c r="AC219" s="4"/>
      <c r="AD219" s="4"/>
      <c r="AE219" s="4"/>
      <c r="AF219" s="4"/>
      <c r="AG219" s="4"/>
      <c r="AH219" s="19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19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19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194"/>
      <c r="CC219" s="4"/>
      <c r="CD219" s="4"/>
      <c r="CE219" s="4"/>
      <c r="CF219" s="4"/>
      <c r="CG219" s="4"/>
      <c r="CH219" s="4"/>
    </row>
    <row r="220" ht="14.25" customHeight="1" spans="1:8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9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194"/>
      <c r="AB220" s="4"/>
      <c r="AC220" s="4"/>
      <c r="AD220" s="4"/>
      <c r="AE220" s="4"/>
      <c r="AF220" s="4"/>
      <c r="AG220" s="4"/>
      <c r="AH220" s="19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19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19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194"/>
      <c r="CC220" s="4"/>
      <c r="CD220" s="4"/>
      <c r="CE220" s="4"/>
      <c r="CF220" s="4"/>
      <c r="CG220" s="4"/>
      <c r="CH220" s="4"/>
    </row>
    <row r="221" ht="14.25" customHeight="1" spans="1:8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9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194"/>
      <c r="AB221" s="4"/>
      <c r="AC221" s="4"/>
      <c r="AD221" s="4"/>
      <c r="AE221" s="4"/>
      <c r="AF221" s="4"/>
      <c r="AG221" s="4"/>
      <c r="AH221" s="19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19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19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194"/>
      <c r="CC221" s="4"/>
      <c r="CD221" s="4"/>
      <c r="CE221" s="4"/>
      <c r="CF221" s="4"/>
      <c r="CG221" s="4"/>
      <c r="CH221" s="4"/>
    </row>
    <row r="222" ht="14.25" customHeight="1" spans="1:8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9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194"/>
      <c r="AB222" s="4"/>
      <c r="AC222" s="4"/>
      <c r="AD222" s="4"/>
      <c r="AE222" s="4"/>
      <c r="AF222" s="4"/>
      <c r="AG222" s="4"/>
      <c r="AH222" s="19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19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19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194"/>
      <c r="CC222" s="4"/>
      <c r="CD222" s="4"/>
      <c r="CE222" s="4"/>
      <c r="CF222" s="4"/>
      <c r="CG222" s="4"/>
      <c r="CH222" s="4"/>
    </row>
    <row r="223" ht="14.25" customHeight="1" spans="1:8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9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194"/>
      <c r="AB223" s="4"/>
      <c r="AC223" s="4"/>
      <c r="AD223" s="4"/>
      <c r="AE223" s="4"/>
      <c r="AF223" s="4"/>
      <c r="AG223" s="4"/>
      <c r="AH223" s="19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19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19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194"/>
      <c r="CC223" s="4"/>
      <c r="CD223" s="4"/>
      <c r="CE223" s="4"/>
      <c r="CF223" s="4"/>
      <c r="CG223" s="4"/>
      <c r="CH223" s="4"/>
    </row>
    <row r="224" ht="14.25" customHeight="1" spans="1:8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9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194"/>
      <c r="AB224" s="4"/>
      <c r="AC224" s="4"/>
      <c r="AD224" s="4"/>
      <c r="AE224" s="4"/>
      <c r="AF224" s="4"/>
      <c r="AG224" s="4"/>
      <c r="AH224" s="19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19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19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194"/>
      <c r="CC224" s="4"/>
      <c r="CD224" s="4"/>
      <c r="CE224" s="4"/>
      <c r="CF224" s="4"/>
      <c r="CG224" s="4"/>
      <c r="CH224" s="4"/>
    </row>
    <row r="225" ht="14.25" customHeight="1" spans="1:8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9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194"/>
      <c r="AB225" s="4"/>
      <c r="AC225" s="4"/>
      <c r="AD225" s="4"/>
      <c r="AE225" s="4"/>
      <c r="AF225" s="4"/>
      <c r="AG225" s="4"/>
      <c r="AH225" s="19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19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19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194"/>
      <c r="CC225" s="4"/>
      <c r="CD225" s="4"/>
      <c r="CE225" s="4"/>
      <c r="CF225" s="4"/>
      <c r="CG225" s="4"/>
      <c r="CH225" s="4"/>
    </row>
    <row r="226" ht="14.25" customHeight="1" spans="1:8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9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194"/>
      <c r="AB226" s="4"/>
      <c r="AC226" s="4"/>
      <c r="AD226" s="4"/>
      <c r="AE226" s="4"/>
      <c r="AF226" s="4"/>
      <c r="AG226" s="4"/>
      <c r="AH226" s="19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19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19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194"/>
      <c r="CC226" s="4"/>
      <c r="CD226" s="4"/>
      <c r="CE226" s="4"/>
      <c r="CF226" s="4"/>
      <c r="CG226" s="4"/>
      <c r="CH226" s="4"/>
    </row>
    <row r="227" ht="14.25" customHeight="1" spans="1:8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9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194"/>
      <c r="AB227" s="4"/>
      <c r="AC227" s="4"/>
      <c r="AD227" s="4"/>
      <c r="AE227" s="4"/>
      <c r="AF227" s="4"/>
      <c r="AG227" s="4"/>
      <c r="AH227" s="19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19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19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194"/>
      <c r="CC227" s="4"/>
      <c r="CD227" s="4"/>
      <c r="CE227" s="4"/>
      <c r="CF227" s="4"/>
      <c r="CG227" s="4"/>
      <c r="CH227" s="4"/>
    </row>
    <row r="228" ht="14.25" customHeight="1" spans="1:8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9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194"/>
      <c r="AB228" s="4"/>
      <c r="AC228" s="4"/>
      <c r="AD228" s="4"/>
      <c r="AE228" s="4"/>
      <c r="AF228" s="4"/>
      <c r="AG228" s="4"/>
      <c r="AH228" s="19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19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19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194"/>
      <c r="CC228" s="4"/>
      <c r="CD228" s="4"/>
      <c r="CE228" s="4"/>
      <c r="CF228" s="4"/>
      <c r="CG228" s="4"/>
      <c r="CH228" s="4"/>
    </row>
    <row r="229" ht="14.25" customHeight="1" spans="1:8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9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194"/>
      <c r="AB229" s="4"/>
      <c r="AC229" s="4"/>
      <c r="AD229" s="4"/>
      <c r="AE229" s="4"/>
      <c r="AF229" s="4"/>
      <c r="AG229" s="4"/>
      <c r="AH229" s="19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19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19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194"/>
      <c r="CC229" s="4"/>
      <c r="CD229" s="4"/>
      <c r="CE229" s="4"/>
      <c r="CF229" s="4"/>
      <c r="CG229" s="4"/>
      <c r="CH229" s="4"/>
    </row>
    <row r="230" ht="14.25" customHeight="1" spans="1:8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9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194"/>
      <c r="AB230" s="4"/>
      <c r="AC230" s="4"/>
      <c r="AD230" s="4"/>
      <c r="AE230" s="4"/>
      <c r="AF230" s="4"/>
      <c r="AG230" s="4"/>
      <c r="AH230" s="19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19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19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194"/>
      <c r="CC230" s="4"/>
      <c r="CD230" s="4"/>
      <c r="CE230" s="4"/>
      <c r="CF230" s="4"/>
      <c r="CG230" s="4"/>
      <c r="CH230" s="4"/>
    </row>
    <row r="231" ht="14.25" customHeight="1" spans="1:8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9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194"/>
      <c r="AB231" s="4"/>
      <c r="AC231" s="4"/>
      <c r="AD231" s="4"/>
      <c r="AE231" s="4"/>
      <c r="AF231" s="4"/>
      <c r="AG231" s="4"/>
      <c r="AH231" s="19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19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19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194"/>
      <c r="CC231" s="4"/>
      <c r="CD231" s="4"/>
      <c r="CE231" s="4"/>
      <c r="CF231" s="4"/>
      <c r="CG231" s="4"/>
      <c r="CH231" s="4"/>
    </row>
    <row r="232" ht="14.25" customHeight="1" spans="1:8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9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194"/>
      <c r="AB232" s="4"/>
      <c r="AC232" s="4"/>
      <c r="AD232" s="4"/>
      <c r="AE232" s="4"/>
      <c r="AF232" s="4"/>
      <c r="AG232" s="4"/>
      <c r="AH232" s="19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19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19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194"/>
      <c r="CC232" s="4"/>
      <c r="CD232" s="4"/>
      <c r="CE232" s="4"/>
      <c r="CF232" s="4"/>
      <c r="CG232" s="4"/>
      <c r="CH232" s="4"/>
    </row>
    <row r="233" ht="14.25" customHeight="1" spans="1:8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9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194"/>
      <c r="AB233" s="4"/>
      <c r="AC233" s="4"/>
      <c r="AD233" s="4"/>
      <c r="AE233" s="4"/>
      <c r="AF233" s="4"/>
      <c r="AG233" s="4"/>
      <c r="AH233" s="19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19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19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194"/>
      <c r="CC233" s="4"/>
      <c r="CD233" s="4"/>
      <c r="CE233" s="4"/>
      <c r="CF233" s="4"/>
      <c r="CG233" s="4"/>
      <c r="CH233" s="4"/>
    </row>
    <row r="234" ht="14.25" customHeight="1" spans="1:8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9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194"/>
      <c r="AB234" s="4"/>
      <c r="AC234" s="4"/>
      <c r="AD234" s="4"/>
      <c r="AE234" s="4"/>
      <c r="AF234" s="4"/>
      <c r="AG234" s="4"/>
      <c r="AH234" s="19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19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19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194"/>
      <c r="CC234" s="4"/>
      <c r="CD234" s="4"/>
      <c r="CE234" s="4"/>
      <c r="CF234" s="4"/>
      <c r="CG234" s="4"/>
      <c r="CH234" s="4"/>
    </row>
    <row r="235" ht="14.25" customHeight="1" spans="1:8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9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194"/>
      <c r="AB235" s="4"/>
      <c r="AC235" s="4"/>
      <c r="AD235" s="4"/>
      <c r="AE235" s="4"/>
      <c r="AF235" s="4"/>
      <c r="AG235" s="4"/>
      <c r="AH235" s="19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19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19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194"/>
      <c r="CC235" s="4"/>
      <c r="CD235" s="4"/>
      <c r="CE235" s="4"/>
      <c r="CF235" s="4"/>
      <c r="CG235" s="4"/>
      <c r="CH235" s="4"/>
    </row>
    <row r="236" ht="14.25" customHeight="1" spans="1:8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9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194"/>
      <c r="AB236" s="4"/>
      <c r="AC236" s="4"/>
      <c r="AD236" s="4"/>
      <c r="AE236" s="4"/>
      <c r="AF236" s="4"/>
      <c r="AG236" s="4"/>
      <c r="AH236" s="19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19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19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194"/>
      <c r="CC236" s="4"/>
      <c r="CD236" s="4"/>
      <c r="CE236" s="4"/>
      <c r="CF236" s="4"/>
      <c r="CG236" s="4"/>
      <c r="CH236" s="4"/>
    </row>
    <row r="237" ht="14.25" customHeight="1" spans="1:8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9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194"/>
      <c r="AB237" s="4"/>
      <c r="AC237" s="4"/>
      <c r="AD237" s="4"/>
      <c r="AE237" s="4"/>
      <c r="AF237" s="4"/>
      <c r="AG237" s="4"/>
      <c r="AH237" s="19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19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19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194"/>
      <c r="CC237" s="4"/>
      <c r="CD237" s="4"/>
      <c r="CE237" s="4"/>
      <c r="CF237" s="4"/>
      <c r="CG237" s="4"/>
      <c r="CH237" s="4"/>
    </row>
    <row r="238" ht="14.25" customHeight="1" spans="1:8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9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194"/>
      <c r="AB238" s="4"/>
      <c r="AC238" s="4"/>
      <c r="AD238" s="4"/>
      <c r="AE238" s="4"/>
      <c r="AF238" s="4"/>
      <c r="AG238" s="4"/>
      <c r="AH238" s="19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19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19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194"/>
      <c r="CC238" s="4"/>
      <c r="CD238" s="4"/>
      <c r="CE238" s="4"/>
      <c r="CF238" s="4"/>
      <c r="CG238" s="4"/>
      <c r="CH238" s="4"/>
    </row>
    <row r="239" ht="14.25" customHeight="1" spans="1:8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9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194"/>
      <c r="AB239" s="4"/>
      <c r="AC239" s="4"/>
      <c r="AD239" s="4"/>
      <c r="AE239" s="4"/>
      <c r="AF239" s="4"/>
      <c r="AG239" s="4"/>
      <c r="AH239" s="19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19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19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194"/>
      <c r="CC239" s="4"/>
      <c r="CD239" s="4"/>
      <c r="CE239" s="4"/>
      <c r="CF239" s="4"/>
      <c r="CG239" s="4"/>
      <c r="CH239" s="4"/>
    </row>
    <row r="240" ht="14.25" customHeight="1" spans="1:8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9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194"/>
      <c r="AB240" s="4"/>
      <c r="AC240" s="4"/>
      <c r="AD240" s="4"/>
      <c r="AE240" s="4"/>
      <c r="AF240" s="4"/>
      <c r="AG240" s="4"/>
      <c r="AH240" s="19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19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19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194"/>
      <c r="CC240" s="4"/>
      <c r="CD240" s="4"/>
      <c r="CE240" s="4"/>
      <c r="CF240" s="4"/>
      <c r="CG240" s="4"/>
      <c r="CH240" s="4"/>
    </row>
    <row r="241" ht="14.25" customHeight="1" spans="1:8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9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194"/>
      <c r="AB241" s="4"/>
      <c r="AC241" s="4"/>
      <c r="AD241" s="4"/>
      <c r="AE241" s="4"/>
      <c r="AF241" s="4"/>
      <c r="AG241" s="4"/>
      <c r="AH241" s="19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19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19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194"/>
      <c r="CC241" s="4"/>
      <c r="CD241" s="4"/>
      <c r="CE241" s="4"/>
      <c r="CF241" s="4"/>
      <c r="CG241" s="4"/>
      <c r="CH241" s="4"/>
    </row>
    <row r="242" ht="14.25" customHeight="1" spans="1:8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9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194"/>
      <c r="AB242" s="4"/>
      <c r="AC242" s="4"/>
      <c r="AD242" s="4"/>
      <c r="AE242" s="4"/>
      <c r="AF242" s="4"/>
      <c r="AG242" s="4"/>
      <c r="AH242" s="19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19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19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194"/>
      <c r="CC242" s="4"/>
      <c r="CD242" s="4"/>
      <c r="CE242" s="4"/>
      <c r="CF242" s="4"/>
      <c r="CG242" s="4"/>
      <c r="CH242" s="4"/>
    </row>
    <row r="243" ht="14.25" customHeight="1" spans="1:8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9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194"/>
      <c r="AB243" s="4"/>
      <c r="AC243" s="4"/>
      <c r="AD243" s="4"/>
      <c r="AE243" s="4"/>
      <c r="AF243" s="4"/>
      <c r="AG243" s="4"/>
      <c r="AH243" s="19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19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19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194"/>
      <c r="CC243" s="4"/>
      <c r="CD243" s="4"/>
      <c r="CE243" s="4"/>
      <c r="CF243" s="4"/>
      <c r="CG243" s="4"/>
      <c r="CH243" s="4"/>
    </row>
    <row r="244" ht="14.25" customHeight="1" spans="1:8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9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194"/>
      <c r="AB244" s="4"/>
      <c r="AC244" s="4"/>
      <c r="AD244" s="4"/>
      <c r="AE244" s="4"/>
      <c r="AF244" s="4"/>
      <c r="AG244" s="4"/>
      <c r="AH244" s="19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19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19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194"/>
      <c r="CC244" s="4"/>
      <c r="CD244" s="4"/>
      <c r="CE244" s="4"/>
      <c r="CF244" s="4"/>
      <c r="CG244" s="4"/>
      <c r="CH244" s="4"/>
    </row>
    <row r="245" ht="14.25" customHeight="1" spans="1:8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9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194"/>
      <c r="AB245" s="4"/>
      <c r="AC245" s="4"/>
      <c r="AD245" s="4"/>
      <c r="AE245" s="4"/>
      <c r="AF245" s="4"/>
      <c r="AG245" s="4"/>
      <c r="AH245" s="19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19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19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194"/>
      <c r="CC245" s="4"/>
      <c r="CD245" s="4"/>
      <c r="CE245" s="4"/>
      <c r="CF245" s="4"/>
      <c r="CG245" s="4"/>
      <c r="CH245" s="4"/>
    </row>
    <row r="246" ht="14.25" customHeight="1" spans="1:8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9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194"/>
      <c r="AB246" s="4"/>
      <c r="AC246" s="4"/>
      <c r="AD246" s="4"/>
      <c r="AE246" s="4"/>
      <c r="AF246" s="4"/>
      <c r="AG246" s="4"/>
      <c r="AH246" s="19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19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19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194"/>
      <c r="CC246" s="4"/>
      <c r="CD246" s="4"/>
      <c r="CE246" s="4"/>
      <c r="CF246" s="4"/>
      <c r="CG246" s="4"/>
      <c r="CH246" s="4"/>
    </row>
    <row r="247" ht="14.25" customHeight="1" spans="1:8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9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194"/>
      <c r="AB247" s="4"/>
      <c r="AC247" s="4"/>
      <c r="AD247" s="4"/>
      <c r="AE247" s="4"/>
      <c r="AF247" s="4"/>
      <c r="AG247" s="4"/>
      <c r="AH247" s="19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19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19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194"/>
      <c r="CC247" s="4"/>
      <c r="CD247" s="4"/>
      <c r="CE247" s="4"/>
      <c r="CF247" s="4"/>
      <c r="CG247" s="4"/>
      <c r="CH247" s="4"/>
    </row>
    <row r="248" ht="14.25" customHeight="1" spans="1:8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9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194"/>
      <c r="AB248" s="4"/>
      <c r="AC248" s="4"/>
      <c r="AD248" s="4"/>
      <c r="AE248" s="4"/>
      <c r="AF248" s="4"/>
      <c r="AG248" s="4"/>
      <c r="AH248" s="19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19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19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194"/>
      <c r="CC248" s="4"/>
      <c r="CD248" s="4"/>
      <c r="CE248" s="4"/>
      <c r="CF248" s="4"/>
      <c r="CG248" s="4"/>
      <c r="CH248" s="4"/>
    </row>
    <row r="249" ht="14.25" customHeight="1" spans="1:8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9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194"/>
      <c r="AB249" s="4"/>
      <c r="AC249" s="4"/>
      <c r="AD249" s="4"/>
      <c r="AE249" s="4"/>
      <c r="AF249" s="4"/>
      <c r="AG249" s="4"/>
      <c r="AH249" s="19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19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19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194"/>
      <c r="CC249" s="4"/>
      <c r="CD249" s="4"/>
      <c r="CE249" s="4"/>
      <c r="CF249" s="4"/>
      <c r="CG249" s="4"/>
      <c r="CH249" s="4"/>
    </row>
    <row r="250" ht="14.25" customHeight="1" spans="1:8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9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194"/>
      <c r="AB250" s="4"/>
      <c r="AC250" s="4"/>
      <c r="AD250" s="4"/>
      <c r="AE250" s="4"/>
      <c r="AF250" s="4"/>
      <c r="AG250" s="4"/>
      <c r="AH250" s="19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19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19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194"/>
      <c r="CC250" s="4"/>
      <c r="CD250" s="4"/>
      <c r="CE250" s="4"/>
      <c r="CF250" s="4"/>
      <c r="CG250" s="4"/>
      <c r="CH250" s="4"/>
    </row>
    <row r="251" ht="14.25" customHeight="1" spans="1:8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9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194"/>
      <c r="AB251" s="4"/>
      <c r="AC251" s="4"/>
      <c r="AD251" s="4"/>
      <c r="AE251" s="4"/>
      <c r="AF251" s="4"/>
      <c r="AG251" s="4"/>
      <c r="AH251" s="19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19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19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194"/>
      <c r="CC251" s="4"/>
      <c r="CD251" s="4"/>
      <c r="CE251" s="4"/>
      <c r="CF251" s="4"/>
      <c r="CG251" s="4"/>
      <c r="CH251" s="4"/>
    </row>
    <row r="252" ht="14.25" customHeight="1" spans="1:8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9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194"/>
      <c r="AB252" s="4"/>
      <c r="AC252" s="4"/>
      <c r="AD252" s="4"/>
      <c r="AE252" s="4"/>
      <c r="AF252" s="4"/>
      <c r="AG252" s="4"/>
      <c r="AH252" s="19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19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19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194"/>
      <c r="CC252" s="4"/>
      <c r="CD252" s="4"/>
      <c r="CE252" s="4"/>
      <c r="CF252" s="4"/>
      <c r="CG252" s="4"/>
      <c r="CH252" s="4"/>
    </row>
    <row r="253" ht="14.25" customHeight="1" spans="1:8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9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194"/>
      <c r="AB253" s="4"/>
      <c r="AC253" s="4"/>
      <c r="AD253" s="4"/>
      <c r="AE253" s="4"/>
      <c r="AF253" s="4"/>
      <c r="AG253" s="4"/>
      <c r="AH253" s="19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19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19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194"/>
      <c r="CC253" s="4"/>
      <c r="CD253" s="4"/>
      <c r="CE253" s="4"/>
      <c r="CF253" s="4"/>
      <c r="CG253" s="4"/>
      <c r="CH253" s="4"/>
    </row>
    <row r="254" ht="14.25" customHeight="1" spans="1:8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9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194"/>
      <c r="AB254" s="4"/>
      <c r="AC254" s="4"/>
      <c r="AD254" s="4"/>
      <c r="AE254" s="4"/>
      <c r="AF254" s="4"/>
      <c r="AG254" s="4"/>
      <c r="AH254" s="19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19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19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194"/>
      <c r="CC254" s="4"/>
      <c r="CD254" s="4"/>
      <c r="CE254" s="4"/>
      <c r="CF254" s="4"/>
      <c r="CG254" s="4"/>
      <c r="CH254" s="4"/>
    </row>
    <row r="255" ht="14.25" customHeight="1" spans="1:8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9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194"/>
      <c r="AB255" s="4"/>
      <c r="AC255" s="4"/>
      <c r="AD255" s="4"/>
      <c r="AE255" s="4"/>
      <c r="AF255" s="4"/>
      <c r="AG255" s="4"/>
      <c r="AH255" s="19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19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19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194"/>
      <c r="CC255" s="4"/>
      <c r="CD255" s="4"/>
      <c r="CE255" s="4"/>
      <c r="CF255" s="4"/>
      <c r="CG255" s="4"/>
      <c r="CH255" s="4"/>
    </row>
    <row r="256" ht="14.25" customHeight="1" spans="1:8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9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194"/>
      <c r="AB256" s="4"/>
      <c r="AC256" s="4"/>
      <c r="AD256" s="4"/>
      <c r="AE256" s="4"/>
      <c r="AF256" s="4"/>
      <c r="AG256" s="4"/>
      <c r="AH256" s="19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19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19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194"/>
      <c r="CC256" s="4"/>
      <c r="CD256" s="4"/>
      <c r="CE256" s="4"/>
      <c r="CF256" s="4"/>
      <c r="CG256" s="4"/>
      <c r="CH256" s="4"/>
    </row>
    <row r="257" ht="14.25" customHeight="1" spans="1:8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9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194"/>
      <c r="AB257" s="4"/>
      <c r="AC257" s="4"/>
      <c r="AD257" s="4"/>
      <c r="AE257" s="4"/>
      <c r="AF257" s="4"/>
      <c r="AG257" s="4"/>
      <c r="AH257" s="19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19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19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194"/>
      <c r="CC257" s="4"/>
      <c r="CD257" s="4"/>
      <c r="CE257" s="4"/>
      <c r="CF257" s="4"/>
      <c r="CG257" s="4"/>
      <c r="CH257" s="4"/>
    </row>
    <row r="258" ht="14.25" customHeight="1" spans="1:8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9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194"/>
      <c r="AB258" s="4"/>
      <c r="AC258" s="4"/>
      <c r="AD258" s="4"/>
      <c r="AE258" s="4"/>
      <c r="AF258" s="4"/>
      <c r="AG258" s="4"/>
      <c r="AH258" s="19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19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19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194"/>
      <c r="CC258" s="4"/>
      <c r="CD258" s="4"/>
      <c r="CE258" s="4"/>
      <c r="CF258" s="4"/>
      <c r="CG258" s="4"/>
      <c r="CH258" s="4"/>
    </row>
    <row r="259" ht="14.25" customHeight="1" spans="1:8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9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194"/>
      <c r="AB259" s="4"/>
      <c r="AC259" s="4"/>
      <c r="AD259" s="4"/>
      <c r="AE259" s="4"/>
      <c r="AF259" s="4"/>
      <c r="AG259" s="4"/>
      <c r="AH259" s="19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19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19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194"/>
      <c r="CC259" s="4"/>
      <c r="CD259" s="4"/>
      <c r="CE259" s="4"/>
      <c r="CF259" s="4"/>
      <c r="CG259" s="4"/>
      <c r="CH259" s="4"/>
    </row>
    <row r="260" ht="14.25" customHeight="1" spans="1:8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9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194"/>
      <c r="AB260" s="4"/>
      <c r="AC260" s="4"/>
      <c r="AD260" s="4"/>
      <c r="AE260" s="4"/>
      <c r="AF260" s="4"/>
      <c r="AG260" s="4"/>
      <c r="AH260" s="19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19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19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194"/>
      <c r="CC260" s="4"/>
      <c r="CD260" s="4"/>
      <c r="CE260" s="4"/>
      <c r="CF260" s="4"/>
      <c r="CG260" s="4"/>
      <c r="CH260" s="4"/>
    </row>
    <row r="261" ht="14.25" customHeight="1" spans="1:8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9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194"/>
      <c r="AB261" s="4"/>
      <c r="AC261" s="4"/>
      <c r="AD261" s="4"/>
      <c r="AE261" s="4"/>
      <c r="AF261" s="4"/>
      <c r="AG261" s="4"/>
      <c r="AH261" s="19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19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19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194"/>
      <c r="CC261" s="4"/>
      <c r="CD261" s="4"/>
      <c r="CE261" s="4"/>
      <c r="CF261" s="4"/>
      <c r="CG261" s="4"/>
      <c r="CH261" s="4"/>
    </row>
    <row r="262" ht="14.25" customHeight="1" spans="1:8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9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194"/>
      <c r="AB262" s="4"/>
      <c r="AC262" s="4"/>
      <c r="AD262" s="4"/>
      <c r="AE262" s="4"/>
      <c r="AF262" s="4"/>
      <c r="AG262" s="4"/>
      <c r="AH262" s="19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19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19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194"/>
      <c r="CC262" s="4"/>
      <c r="CD262" s="4"/>
      <c r="CE262" s="4"/>
      <c r="CF262" s="4"/>
      <c r="CG262" s="4"/>
      <c r="CH262" s="4"/>
    </row>
    <row r="263" ht="14.25" customHeight="1" spans="1:8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9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194"/>
      <c r="AB263" s="4"/>
      <c r="AC263" s="4"/>
      <c r="AD263" s="4"/>
      <c r="AE263" s="4"/>
      <c r="AF263" s="4"/>
      <c r="AG263" s="4"/>
      <c r="AH263" s="19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19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19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194"/>
      <c r="CC263" s="4"/>
      <c r="CD263" s="4"/>
      <c r="CE263" s="4"/>
      <c r="CF263" s="4"/>
      <c r="CG263" s="4"/>
      <c r="CH263" s="4"/>
    </row>
    <row r="264" ht="14.25" customHeight="1" spans="1:8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9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194"/>
      <c r="AB264" s="4"/>
      <c r="AC264" s="4"/>
      <c r="AD264" s="4"/>
      <c r="AE264" s="4"/>
      <c r="AF264" s="4"/>
      <c r="AG264" s="4"/>
      <c r="AH264" s="19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19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19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194"/>
      <c r="CC264" s="4"/>
      <c r="CD264" s="4"/>
      <c r="CE264" s="4"/>
      <c r="CF264" s="4"/>
      <c r="CG264" s="4"/>
      <c r="CH264" s="4"/>
    </row>
    <row r="265" ht="14.25" customHeight="1" spans="1:8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9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194"/>
      <c r="AB265" s="4"/>
      <c r="AC265" s="4"/>
      <c r="AD265" s="4"/>
      <c r="AE265" s="4"/>
      <c r="AF265" s="4"/>
      <c r="AG265" s="4"/>
      <c r="AH265" s="19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19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19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194"/>
      <c r="CC265" s="4"/>
      <c r="CD265" s="4"/>
      <c r="CE265" s="4"/>
      <c r="CF265" s="4"/>
      <c r="CG265" s="4"/>
      <c r="CH265" s="4"/>
    </row>
    <row r="266" ht="14.25" customHeight="1" spans="1:8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9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194"/>
      <c r="AB266" s="4"/>
      <c r="AC266" s="4"/>
      <c r="AD266" s="4"/>
      <c r="AE266" s="4"/>
      <c r="AF266" s="4"/>
      <c r="AG266" s="4"/>
      <c r="AH266" s="19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19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19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194"/>
      <c r="CC266" s="4"/>
      <c r="CD266" s="4"/>
      <c r="CE266" s="4"/>
      <c r="CF266" s="4"/>
      <c r="CG266" s="4"/>
      <c r="CH266" s="4"/>
    </row>
    <row r="267" ht="14.25" customHeight="1" spans="1:8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9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194"/>
      <c r="AB267" s="4"/>
      <c r="AC267" s="4"/>
      <c r="AD267" s="4"/>
      <c r="AE267" s="4"/>
      <c r="AF267" s="4"/>
      <c r="AG267" s="4"/>
      <c r="AH267" s="19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19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19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194"/>
      <c r="CC267" s="4"/>
      <c r="CD267" s="4"/>
      <c r="CE267" s="4"/>
      <c r="CF267" s="4"/>
      <c r="CG267" s="4"/>
      <c r="CH267" s="4"/>
    </row>
    <row r="268" ht="14.25" customHeight="1" spans="1:8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9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194"/>
      <c r="AB268" s="4"/>
      <c r="AC268" s="4"/>
      <c r="AD268" s="4"/>
      <c r="AE268" s="4"/>
      <c r="AF268" s="4"/>
      <c r="AG268" s="4"/>
      <c r="AH268" s="19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19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19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194"/>
      <c r="CC268" s="4"/>
      <c r="CD268" s="4"/>
      <c r="CE268" s="4"/>
      <c r="CF268" s="4"/>
      <c r="CG268" s="4"/>
      <c r="CH268" s="4"/>
    </row>
    <row r="269" ht="14.25" customHeight="1" spans="1:8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9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194"/>
      <c r="AB269" s="4"/>
      <c r="AC269" s="4"/>
      <c r="AD269" s="4"/>
      <c r="AE269" s="4"/>
      <c r="AF269" s="4"/>
      <c r="AG269" s="4"/>
      <c r="AH269" s="19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19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19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194"/>
      <c r="CC269" s="4"/>
      <c r="CD269" s="4"/>
      <c r="CE269" s="4"/>
      <c r="CF269" s="4"/>
      <c r="CG269" s="4"/>
      <c r="CH269" s="4"/>
    </row>
    <row r="270" ht="14.25" customHeight="1" spans="1:8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9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194"/>
      <c r="AB270" s="4"/>
      <c r="AC270" s="4"/>
      <c r="AD270" s="4"/>
      <c r="AE270" s="4"/>
      <c r="AF270" s="4"/>
      <c r="AG270" s="4"/>
      <c r="AH270" s="19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19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19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194"/>
      <c r="CC270" s="4"/>
      <c r="CD270" s="4"/>
      <c r="CE270" s="4"/>
      <c r="CF270" s="4"/>
      <c r="CG270" s="4"/>
      <c r="CH270" s="4"/>
    </row>
    <row r="271" ht="14.25" customHeight="1" spans="1:8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9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194"/>
      <c r="AB271" s="4"/>
      <c r="AC271" s="4"/>
      <c r="AD271" s="4"/>
      <c r="AE271" s="4"/>
      <c r="AF271" s="4"/>
      <c r="AG271" s="4"/>
      <c r="AH271" s="19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19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19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194"/>
      <c r="CC271" s="4"/>
      <c r="CD271" s="4"/>
      <c r="CE271" s="4"/>
      <c r="CF271" s="4"/>
      <c r="CG271" s="4"/>
      <c r="CH271" s="4"/>
    </row>
    <row r="272" ht="14.25" customHeight="1" spans="1:8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9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194"/>
      <c r="AB272" s="4"/>
      <c r="AC272" s="4"/>
      <c r="AD272" s="4"/>
      <c r="AE272" s="4"/>
      <c r="AF272" s="4"/>
      <c r="AG272" s="4"/>
      <c r="AH272" s="19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19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19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194"/>
      <c r="CC272" s="4"/>
      <c r="CD272" s="4"/>
      <c r="CE272" s="4"/>
      <c r="CF272" s="4"/>
      <c r="CG272" s="4"/>
      <c r="CH272" s="4"/>
    </row>
    <row r="273" ht="14.25" customHeight="1" spans="1:8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9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194"/>
      <c r="AB273" s="4"/>
      <c r="AC273" s="4"/>
      <c r="AD273" s="4"/>
      <c r="AE273" s="4"/>
      <c r="AF273" s="4"/>
      <c r="AG273" s="4"/>
      <c r="AH273" s="19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19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19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194"/>
      <c r="CC273" s="4"/>
      <c r="CD273" s="4"/>
      <c r="CE273" s="4"/>
      <c r="CF273" s="4"/>
      <c r="CG273" s="4"/>
      <c r="CH273" s="4"/>
    </row>
    <row r="274" ht="14.25" customHeight="1" spans="1:8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9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194"/>
      <c r="AB274" s="4"/>
      <c r="AC274" s="4"/>
      <c r="AD274" s="4"/>
      <c r="AE274" s="4"/>
      <c r="AF274" s="4"/>
      <c r="AG274" s="4"/>
      <c r="AH274" s="19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19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19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194"/>
      <c r="CC274" s="4"/>
      <c r="CD274" s="4"/>
      <c r="CE274" s="4"/>
      <c r="CF274" s="4"/>
      <c r="CG274" s="4"/>
      <c r="CH274" s="4"/>
    </row>
    <row r="275" ht="14.25" customHeight="1" spans="1:8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9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194"/>
      <c r="AB275" s="4"/>
      <c r="AC275" s="4"/>
      <c r="AD275" s="4"/>
      <c r="AE275" s="4"/>
      <c r="AF275" s="4"/>
      <c r="AG275" s="4"/>
      <c r="AH275" s="19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19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19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194"/>
      <c r="CC275" s="4"/>
      <c r="CD275" s="4"/>
      <c r="CE275" s="4"/>
      <c r="CF275" s="4"/>
      <c r="CG275" s="4"/>
      <c r="CH275" s="4"/>
    </row>
    <row r="276" ht="14.25" customHeight="1" spans="1:8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9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194"/>
      <c r="AB276" s="4"/>
      <c r="AC276" s="4"/>
      <c r="AD276" s="4"/>
      <c r="AE276" s="4"/>
      <c r="AF276" s="4"/>
      <c r="AG276" s="4"/>
      <c r="AH276" s="19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19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19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194"/>
      <c r="CC276" s="4"/>
      <c r="CD276" s="4"/>
      <c r="CE276" s="4"/>
      <c r="CF276" s="4"/>
      <c r="CG276" s="4"/>
      <c r="CH276" s="4"/>
    </row>
    <row r="277" ht="14.25" customHeight="1" spans="1:8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9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194"/>
      <c r="AB277" s="4"/>
      <c r="AC277" s="4"/>
      <c r="AD277" s="4"/>
      <c r="AE277" s="4"/>
      <c r="AF277" s="4"/>
      <c r="AG277" s="4"/>
      <c r="AH277" s="19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19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19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194"/>
      <c r="CC277" s="4"/>
      <c r="CD277" s="4"/>
      <c r="CE277" s="4"/>
      <c r="CF277" s="4"/>
      <c r="CG277" s="4"/>
      <c r="CH277" s="4"/>
    </row>
    <row r="278" ht="14.25" customHeight="1" spans="1:8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9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194"/>
      <c r="AB278" s="4"/>
      <c r="AC278" s="4"/>
      <c r="AD278" s="4"/>
      <c r="AE278" s="4"/>
      <c r="AF278" s="4"/>
      <c r="AG278" s="4"/>
      <c r="AH278" s="19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19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19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194"/>
      <c r="CC278" s="4"/>
      <c r="CD278" s="4"/>
      <c r="CE278" s="4"/>
      <c r="CF278" s="4"/>
      <c r="CG278" s="4"/>
      <c r="CH278" s="4"/>
    </row>
    <row r="279" ht="14.25" customHeight="1" spans="1:8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9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194"/>
      <c r="AB279" s="4"/>
      <c r="AC279" s="4"/>
      <c r="AD279" s="4"/>
      <c r="AE279" s="4"/>
      <c r="AF279" s="4"/>
      <c r="AG279" s="4"/>
      <c r="AH279" s="19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19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19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194"/>
      <c r="CC279" s="4"/>
      <c r="CD279" s="4"/>
      <c r="CE279" s="4"/>
      <c r="CF279" s="4"/>
      <c r="CG279" s="4"/>
      <c r="CH279" s="4"/>
    </row>
    <row r="280" ht="14.25" customHeight="1" spans="1:8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9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194"/>
      <c r="AB280" s="4"/>
      <c r="AC280" s="4"/>
      <c r="AD280" s="4"/>
      <c r="AE280" s="4"/>
      <c r="AF280" s="4"/>
      <c r="AG280" s="4"/>
      <c r="AH280" s="19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19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19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194"/>
      <c r="CC280" s="4"/>
      <c r="CD280" s="4"/>
      <c r="CE280" s="4"/>
      <c r="CF280" s="4"/>
      <c r="CG280" s="4"/>
      <c r="CH280" s="4"/>
    </row>
    <row r="281" ht="14.25" customHeight="1" spans="1:8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9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194"/>
      <c r="AB281" s="4"/>
      <c r="AC281" s="4"/>
      <c r="AD281" s="4"/>
      <c r="AE281" s="4"/>
      <c r="AF281" s="4"/>
      <c r="AG281" s="4"/>
      <c r="AH281" s="19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19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19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194"/>
      <c r="CC281" s="4"/>
      <c r="CD281" s="4"/>
      <c r="CE281" s="4"/>
      <c r="CF281" s="4"/>
      <c r="CG281" s="4"/>
      <c r="CH281" s="4"/>
    </row>
    <row r="282" ht="14.25" customHeight="1" spans="1:8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9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194"/>
      <c r="AB282" s="4"/>
      <c r="AC282" s="4"/>
      <c r="AD282" s="4"/>
      <c r="AE282" s="4"/>
      <c r="AF282" s="4"/>
      <c r="AG282" s="4"/>
      <c r="AH282" s="19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19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19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194"/>
      <c r="CC282" s="4"/>
      <c r="CD282" s="4"/>
      <c r="CE282" s="4"/>
      <c r="CF282" s="4"/>
      <c r="CG282" s="4"/>
      <c r="CH282" s="4"/>
    </row>
    <row r="283" ht="14.25" customHeight="1" spans="1:8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9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194"/>
      <c r="AB283" s="4"/>
      <c r="AC283" s="4"/>
      <c r="AD283" s="4"/>
      <c r="AE283" s="4"/>
      <c r="AF283" s="4"/>
      <c r="AG283" s="4"/>
      <c r="AH283" s="19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19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19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194"/>
      <c r="CC283" s="4"/>
      <c r="CD283" s="4"/>
      <c r="CE283" s="4"/>
      <c r="CF283" s="4"/>
      <c r="CG283" s="4"/>
      <c r="CH283" s="4"/>
    </row>
    <row r="284" ht="14.25" customHeight="1" spans="1:8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9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194"/>
      <c r="AB284" s="4"/>
      <c r="AC284" s="4"/>
      <c r="AD284" s="4"/>
      <c r="AE284" s="4"/>
      <c r="AF284" s="4"/>
      <c r="AG284" s="4"/>
      <c r="AH284" s="19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19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19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194"/>
      <c r="CC284" s="4"/>
      <c r="CD284" s="4"/>
      <c r="CE284" s="4"/>
      <c r="CF284" s="4"/>
      <c r="CG284" s="4"/>
      <c r="CH284" s="4"/>
    </row>
    <row r="285" ht="14.25" customHeight="1" spans="1:8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9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194"/>
      <c r="AB285" s="4"/>
      <c r="AC285" s="4"/>
      <c r="AD285" s="4"/>
      <c r="AE285" s="4"/>
      <c r="AF285" s="4"/>
      <c r="AG285" s="4"/>
      <c r="AH285" s="19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19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19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194"/>
      <c r="CC285" s="4"/>
      <c r="CD285" s="4"/>
      <c r="CE285" s="4"/>
      <c r="CF285" s="4"/>
      <c r="CG285" s="4"/>
      <c r="CH285" s="4"/>
    </row>
    <row r="286" ht="14.25" customHeight="1" spans="1:8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9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194"/>
      <c r="AB286" s="4"/>
      <c r="AC286" s="4"/>
      <c r="AD286" s="4"/>
      <c r="AE286" s="4"/>
      <c r="AF286" s="4"/>
      <c r="AG286" s="4"/>
      <c r="AH286" s="19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19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19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194"/>
      <c r="CC286" s="4"/>
      <c r="CD286" s="4"/>
      <c r="CE286" s="4"/>
      <c r="CF286" s="4"/>
      <c r="CG286" s="4"/>
      <c r="CH286" s="4"/>
    </row>
    <row r="287" ht="14.25" customHeight="1" spans="1:8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9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194"/>
      <c r="AB287" s="4"/>
      <c r="AC287" s="4"/>
      <c r="AD287" s="4"/>
      <c r="AE287" s="4"/>
      <c r="AF287" s="4"/>
      <c r="AG287" s="4"/>
      <c r="AH287" s="19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19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19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194"/>
      <c r="CC287" s="4"/>
      <c r="CD287" s="4"/>
      <c r="CE287" s="4"/>
      <c r="CF287" s="4"/>
      <c r="CG287" s="4"/>
      <c r="CH287" s="4"/>
    </row>
    <row r="288" ht="14.25" customHeight="1" spans="1:8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9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194"/>
      <c r="AB288" s="4"/>
      <c r="AC288" s="4"/>
      <c r="AD288" s="4"/>
      <c r="AE288" s="4"/>
      <c r="AF288" s="4"/>
      <c r="AG288" s="4"/>
      <c r="AH288" s="19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19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19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194"/>
      <c r="CC288" s="4"/>
      <c r="CD288" s="4"/>
      <c r="CE288" s="4"/>
      <c r="CF288" s="4"/>
      <c r="CG288" s="4"/>
      <c r="CH288" s="4"/>
    </row>
    <row r="289" ht="14.25" customHeight="1" spans="1:8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9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194"/>
      <c r="AB289" s="4"/>
      <c r="AC289" s="4"/>
      <c r="AD289" s="4"/>
      <c r="AE289" s="4"/>
      <c r="AF289" s="4"/>
      <c r="AG289" s="4"/>
      <c r="AH289" s="19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19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19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194"/>
      <c r="CC289" s="4"/>
      <c r="CD289" s="4"/>
      <c r="CE289" s="4"/>
      <c r="CF289" s="4"/>
      <c r="CG289" s="4"/>
      <c r="CH289" s="4"/>
    </row>
    <row r="290" ht="14.25" customHeight="1" spans="1:8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9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194"/>
      <c r="AB290" s="4"/>
      <c r="AC290" s="4"/>
      <c r="AD290" s="4"/>
      <c r="AE290" s="4"/>
      <c r="AF290" s="4"/>
      <c r="AG290" s="4"/>
      <c r="AH290" s="19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19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19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194"/>
      <c r="CC290" s="4"/>
      <c r="CD290" s="4"/>
      <c r="CE290" s="4"/>
      <c r="CF290" s="4"/>
      <c r="CG290" s="4"/>
      <c r="CH290" s="4"/>
    </row>
    <row r="291" ht="14.25" customHeight="1" spans="1:8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9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194"/>
      <c r="AB291" s="4"/>
      <c r="AC291" s="4"/>
      <c r="AD291" s="4"/>
      <c r="AE291" s="4"/>
      <c r="AF291" s="4"/>
      <c r="AG291" s="4"/>
      <c r="AH291" s="19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19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19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194"/>
      <c r="CC291" s="4"/>
      <c r="CD291" s="4"/>
      <c r="CE291" s="4"/>
      <c r="CF291" s="4"/>
      <c r="CG291" s="4"/>
      <c r="CH291" s="4"/>
    </row>
    <row r="292" ht="14.25" customHeight="1" spans="1:8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9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194"/>
      <c r="AB292" s="4"/>
      <c r="AC292" s="4"/>
      <c r="AD292" s="4"/>
      <c r="AE292" s="4"/>
      <c r="AF292" s="4"/>
      <c r="AG292" s="4"/>
      <c r="AH292" s="19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19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19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194"/>
      <c r="CC292" s="4"/>
      <c r="CD292" s="4"/>
      <c r="CE292" s="4"/>
      <c r="CF292" s="4"/>
      <c r="CG292" s="4"/>
      <c r="CH292" s="4"/>
    </row>
    <row r="293" ht="14.25" customHeight="1" spans="1:8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9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194"/>
      <c r="AB293" s="4"/>
      <c r="AC293" s="4"/>
      <c r="AD293" s="4"/>
      <c r="AE293" s="4"/>
      <c r="AF293" s="4"/>
      <c r="AG293" s="4"/>
      <c r="AH293" s="19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19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19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194"/>
      <c r="CC293" s="4"/>
      <c r="CD293" s="4"/>
      <c r="CE293" s="4"/>
      <c r="CF293" s="4"/>
      <c r="CG293" s="4"/>
      <c r="CH293" s="4"/>
    </row>
    <row r="294" ht="14.25" customHeight="1" spans="1:8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9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194"/>
      <c r="AB294" s="4"/>
      <c r="AC294" s="4"/>
      <c r="AD294" s="4"/>
      <c r="AE294" s="4"/>
      <c r="AF294" s="4"/>
      <c r="AG294" s="4"/>
      <c r="AH294" s="19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19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19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194"/>
      <c r="CC294" s="4"/>
      <c r="CD294" s="4"/>
      <c r="CE294" s="4"/>
      <c r="CF294" s="4"/>
      <c r="CG294" s="4"/>
      <c r="CH294" s="4"/>
    </row>
    <row r="295" ht="14.25" customHeight="1" spans="1:8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9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194"/>
      <c r="AB295" s="4"/>
      <c r="AC295" s="4"/>
      <c r="AD295" s="4"/>
      <c r="AE295" s="4"/>
      <c r="AF295" s="4"/>
      <c r="AG295" s="4"/>
      <c r="AH295" s="19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19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19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194"/>
      <c r="CC295" s="4"/>
      <c r="CD295" s="4"/>
      <c r="CE295" s="4"/>
      <c r="CF295" s="4"/>
      <c r="CG295" s="4"/>
      <c r="CH295" s="4"/>
    </row>
    <row r="296" ht="14.25" customHeight="1" spans="1:8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9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194"/>
      <c r="AB296" s="4"/>
      <c r="AC296" s="4"/>
      <c r="AD296" s="4"/>
      <c r="AE296" s="4"/>
      <c r="AF296" s="4"/>
      <c r="AG296" s="4"/>
      <c r="AH296" s="19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19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19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194"/>
      <c r="CC296" s="4"/>
      <c r="CD296" s="4"/>
      <c r="CE296" s="4"/>
      <c r="CF296" s="4"/>
      <c r="CG296" s="4"/>
      <c r="CH296" s="4"/>
    </row>
    <row r="297" ht="14.25" customHeight="1" spans="1:8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9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194"/>
      <c r="AB297" s="4"/>
      <c r="AC297" s="4"/>
      <c r="AD297" s="4"/>
      <c r="AE297" s="4"/>
      <c r="AF297" s="4"/>
      <c r="AG297" s="4"/>
      <c r="AH297" s="19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19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19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194"/>
      <c r="CC297" s="4"/>
      <c r="CD297" s="4"/>
      <c r="CE297" s="4"/>
      <c r="CF297" s="4"/>
      <c r="CG297" s="4"/>
      <c r="CH297" s="4"/>
    </row>
    <row r="298" ht="14.25" customHeight="1" spans="1:8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9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194"/>
      <c r="AB298" s="4"/>
      <c r="AC298" s="4"/>
      <c r="AD298" s="4"/>
      <c r="AE298" s="4"/>
      <c r="AF298" s="4"/>
      <c r="AG298" s="4"/>
      <c r="AH298" s="19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19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19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194"/>
      <c r="CC298" s="4"/>
      <c r="CD298" s="4"/>
      <c r="CE298" s="4"/>
      <c r="CF298" s="4"/>
      <c r="CG298" s="4"/>
      <c r="CH298" s="4"/>
    </row>
    <row r="299" ht="14.25" customHeight="1" spans="1:8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9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194"/>
      <c r="AB299" s="4"/>
      <c r="AC299" s="4"/>
      <c r="AD299" s="4"/>
      <c r="AE299" s="4"/>
      <c r="AF299" s="4"/>
      <c r="AG299" s="4"/>
      <c r="AH299" s="19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19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19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194"/>
      <c r="CC299" s="4"/>
      <c r="CD299" s="4"/>
      <c r="CE299" s="4"/>
      <c r="CF299" s="4"/>
      <c r="CG299" s="4"/>
      <c r="CH299" s="4"/>
    </row>
    <row r="300" ht="14.25" customHeight="1" spans="1:8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9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194"/>
      <c r="AB300" s="4"/>
      <c r="AC300" s="4"/>
      <c r="AD300" s="4"/>
      <c r="AE300" s="4"/>
      <c r="AF300" s="4"/>
      <c r="AG300" s="4"/>
      <c r="AH300" s="19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19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19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194"/>
      <c r="CC300" s="4"/>
      <c r="CD300" s="4"/>
      <c r="CE300" s="4"/>
      <c r="CF300" s="4"/>
      <c r="CG300" s="4"/>
      <c r="CH300" s="4"/>
    </row>
    <row r="301" ht="14.25" customHeight="1" spans="1:8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9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194"/>
      <c r="AB301" s="4"/>
      <c r="AC301" s="4"/>
      <c r="AD301" s="4"/>
      <c r="AE301" s="4"/>
      <c r="AF301" s="4"/>
      <c r="AG301" s="4"/>
      <c r="AH301" s="19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19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19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194"/>
      <c r="CC301" s="4"/>
      <c r="CD301" s="4"/>
      <c r="CE301" s="4"/>
      <c r="CF301" s="4"/>
      <c r="CG301" s="4"/>
      <c r="CH301" s="4"/>
    </row>
    <row r="302" ht="14.25" customHeight="1" spans="1:8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9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194"/>
      <c r="AB302" s="4"/>
      <c r="AC302" s="4"/>
      <c r="AD302" s="4"/>
      <c r="AE302" s="4"/>
      <c r="AF302" s="4"/>
      <c r="AG302" s="4"/>
      <c r="AH302" s="19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19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19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194"/>
      <c r="CC302" s="4"/>
      <c r="CD302" s="4"/>
      <c r="CE302" s="4"/>
      <c r="CF302" s="4"/>
      <c r="CG302" s="4"/>
      <c r="CH302" s="4"/>
    </row>
    <row r="303" ht="14.25" customHeight="1" spans="1:8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9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194"/>
      <c r="AB303" s="4"/>
      <c r="AC303" s="4"/>
      <c r="AD303" s="4"/>
      <c r="AE303" s="4"/>
      <c r="AF303" s="4"/>
      <c r="AG303" s="4"/>
      <c r="AH303" s="19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19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19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194"/>
      <c r="CC303" s="4"/>
      <c r="CD303" s="4"/>
      <c r="CE303" s="4"/>
      <c r="CF303" s="4"/>
      <c r="CG303" s="4"/>
      <c r="CH303" s="4"/>
    </row>
    <row r="304" ht="14.25" customHeight="1" spans="1:8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9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194"/>
      <c r="AB304" s="4"/>
      <c r="AC304" s="4"/>
      <c r="AD304" s="4"/>
      <c r="AE304" s="4"/>
      <c r="AF304" s="4"/>
      <c r="AG304" s="4"/>
      <c r="AH304" s="19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19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19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194"/>
      <c r="CC304" s="4"/>
      <c r="CD304" s="4"/>
      <c r="CE304" s="4"/>
      <c r="CF304" s="4"/>
      <c r="CG304" s="4"/>
      <c r="CH304" s="4"/>
    </row>
    <row r="305" ht="14.25" customHeight="1" spans="1:8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9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194"/>
      <c r="AB305" s="4"/>
      <c r="AC305" s="4"/>
      <c r="AD305" s="4"/>
      <c r="AE305" s="4"/>
      <c r="AF305" s="4"/>
      <c r="AG305" s="4"/>
      <c r="AH305" s="19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19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19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194"/>
      <c r="CC305" s="4"/>
      <c r="CD305" s="4"/>
      <c r="CE305" s="4"/>
      <c r="CF305" s="4"/>
      <c r="CG305" s="4"/>
      <c r="CH305" s="4"/>
    </row>
    <row r="306" ht="14.25" customHeight="1" spans="1:8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9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194"/>
      <c r="AB306" s="4"/>
      <c r="AC306" s="4"/>
      <c r="AD306" s="4"/>
      <c r="AE306" s="4"/>
      <c r="AF306" s="4"/>
      <c r="AG306" s="4"/>
      <c r="AH306" s="19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19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19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194"/>
      <c r="CC306" s="4"/>
      <c r="CD306" s="4"/>
      <c r="CE306" s="4"/>
      <c r="CF306" s="4"/>
      <c r="CG306" s="4"/>
      <c r="CH306" s="4"/>
    </row>
    <row r="307" ht="14.25" customHeight="1" spans="1:8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9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194"/>
      <c r="AB307" s="4"/>
      <c r="AC307" s="4"/>
      <c r="AD307" s="4"/>
      <c r="AE307" s="4"/>
      <c r="AF307" s="4"/>
      <c r="AG307" s="4"/>
      <c r="AH307" s="19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19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19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194"/>
      <c r="CC307" s="4"/>
      <c r="CD307" s="4"/>
      <c r="CE307" s="4"/>
      <c r="CF307" s="4"/>
      <c r="CG307" s="4"/>
      <c r="CH307" s="4"/>
    </row>
    <row r="308" ht="14.25" customHeight="1" spans="1:8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9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194"/>
      <c r="AB308" s="4"/>
      <c r="AC308" s="4"/>
      <c r="AD308" s="4"/>
      <c r="AE308" s="4"/>
      <c r="AF308" s="4"/>
      <c r="AG308" s="4"/>
      <c r="AH308" s="19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19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19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194"/>
      <c r="CC308" s="4"/>
      <c r="CD308" s="4"/>
      <c r="CE308" s="4"/>
      <c r="CF308" s="4"/>
      <c r="CG308" s="4"/>
      <c r="CH308" s="4"/>
    </row>
    <row r="309" ht="14.25" customHeight="1" spans="1:8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9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194"/>
      <c r="AB309" s="4"/>
      <c r="AC309" s="4"/>
      <c r="AD309" s="4"/>
      <c r="AE309" s="4"/>
      <c r="AF309" s="4"/>
      <c r="AG309" s="4"/>
      <c r="AH309" s="19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19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19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194"/>
      <c r="CC309" s="4"/>
      <c r="CD309" s="4"/>
      <c r="CE309" s="4"/>
      <c r="CF309" s="4"/>
      <c r="CG309" s="4"/>
      <c r="CH309" s="4"/>
    </row>
    <row r="310" ht="14.25" customHeight="1" spans="1:8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9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194"/>
      <c r="AB310" s="4"/>
      <c r="AC310" s="4"/>
      <c r="AD310" s="4"/>
      <c r="AE310" s="4"/>
      <c r="AF310" s="4"/>
      <c r="AG310" s="4"/>
      <c r="AH310" s="19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19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19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194"/>
      <c r="CC310" s="4"/>
      <c r="CD310" s="4"/>
      <c r="CE310" s="4"/>
      <c r="CF310" s="4"/>
      <c r="CG310" s="4"/>
      <c r="CH310" s="4"/>
    </row>
    <row r="311" ht="14.25" customHeight="1" spans="1:8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9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194"/>
      <c r="AB311" s="4"/>
      <c r="AC311" s="4"/>
      <c r="AD311" s="4"/>
      <c r="AE311" s="4"/>
      <c r="AF311" s="4"/>
      <c r="AG311" s="4"/>
      <c r="AH311" s="19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19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19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194"/>
      <c r="CC311" s="4"/>
      <c r="CD311" s="4"/>
      <c r="CE311" s="4"/>
      <c r="CF311" s="4"/>
      <c r="CG311" s="4"/>
      <c r="CH311" s="4"/>
    </row>
    <row r="312" ht="14.25" customHeight="1" spans="1:8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9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194"/>
      <c r="AB312" s="4"/>
      <c r="AC312" s="4"/>
      <c r="AD312" s="4"/>
      <c r="AE312" s="4"/>
      <c r="AF312" s="4"/>
      <c r="AG312" s="4"/>
      <c r="AH312" s="19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19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19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194"/>
      <c r="CC312" s="4"/>
      <c r="CD312" s="4"/>
      <c r="CE312" s="4"/>
      <c r="CF312" s="4"/>
      <c r="CG312" s="4"/>
      <c r="CH312" s="4"/>
    </row>
    <row r="313" ht="14.25" customHeight="1" spans="1:8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9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194"/>
      <c r="AB313" s="4"/>
      <c r="AC313" s="4"/>
      <c r="AD313" s="4"/>
      <c r="AE313" s="4"/>
      <c r="AF313" s="4"/>
      <c r="AG313" s="4"/>
      <c r="AH313" s="19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19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19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194"/>
      <c r="CC313" s="4"/>
      <c r="CD313" s="4"/>
      <c r="CE313" s="4"/>
      <c r="CF313" s="4"/>
      <c r="CG313" s="4"/>
      <c r="CH313" s="4"/>
    </row>
    <row r="314" ht="14.25" customHeight="1" spans="1:8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9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194"/>
      <c r="AB314" s="4"/>
      <c r="AC314" s="4"/>
      <c r="AD314" s="4"/>
      <c r="AE314" s="4"/>
      <c r="AF314" s="4"/>
      <c r="AG314" s="4"/>
      <c r="AH314" s="19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19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19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194"/>
      <c r="CC314" s="4"/>
      <c r="CD314" s="4"/>
      <c r="CE314" s="4"/>
      <c r="CF314" s="4"/>
      <c r="CG314" s="4"/>
      <c r="CH314" s="4"/>
    </row>
    <row r="315" ht="14.25" customHeight="1" spans="1:8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9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194"/>
      <c r="AB315" s="4"/>
      <c r="AC315" s="4"/>
      <c r="AD315" s="4"/>
      <c r="AE315" s="4"/>
      <c r="AF315" s="4"/>
      <c r="AG315" s="4"/>
      <c r="AH315" s="19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19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19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194"/>
      <c r="CC315" s="4"/>
      <c r="CD315" s="4"/>
      <c r="CE315" s="4"/>
      <c r="CF315" s="4"/>
      <c r="CG315" s="4"/>
      <c r="CH315" s="4"/>
    </row>
    <row r="316" ht="14.25" customHeight="1" spans="1:8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9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194"/>
      <c r="AB316" s="4"/>
      <c r="AC316" s="4"/>
      <c r="AD316" s="4"/>
      <c r="AE316" s="4"/>
      <c r="AF316" s="4"/>
      <c r="AG316" s="4"/>
      <c r="AH316" s="19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19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19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194"/>
      <c r="CC316" s="4"/>
      <c r="CD316" s="4"/>
      <c r="CE316" s="4"/>
      <c r="CF316" s="4"/>
      <c r="CG316" s="4"/>
      <c r="CH316" s="4"/>
    </row>
    <row r="317" ht="14.25" customHeight="1" spans="1:8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9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194"/>
      <c r="AB317" s="4"/>
      <c r="AC317" s="4"/>
      <c r="AD317" s="4"/>
      <c r="AE317" s="4"/>
      <c r="AF317" s="4"/>
      <c r="AG317" s="4"/>
      <c r="AH317" s="19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19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19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194"/>
      <c r="CC317" s="4"/>
      <c r="CD317" s="4"/>
      <c r="CE317" s="4"/>
      <c r="CF317" s="4"/>
      <c r="CG317" s="4"/>
      <c r="CH317" s="4"/>
    </row>
    <row r="318" ht="14.25" customHeight="1" spans="1:8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9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194"/>
      <c r="AB318" s="4"/>
      <c r="AC318" s="4"/>
      <c r="AD318" s="4"/>
      <c r="AE318" s="4"/>
      <c r="AF318" s="4"/>
      <c r="AG318" s="4"/>
      <c r="AH318" s="19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19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19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194"/>
      <c r="CC318" s="4"/>
      <c r="CD318" s="4"/>
      <c r="CE318" s="4"/>
      <c r="CF318" s="4"/>
      <c r="CG318" s="4"/>
      <c r="CH318" s="4"/>
    </row>
    <row r="319" ht="14.25" customHeight="1" spans="1:8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9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194"/>
      <c r="AB319" s="4"/>
      <c r="AC319" s="4"/>
      <c r="AD319" s="4"/>
      <c r="AE319" s="4"/>
      <c r="AF319" s="4"/>
      <c r="AG319" s="4"/>
      <c r="AH319" s="19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19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19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194"/>
      <c r="CC319" s="4"/>
      <c r="CD319" s="4"/>
      <c r="CE319" s="4"/>
      <c r="CF319" s="4"/>
      <c r="CG319" s="4"/>
      <c r="CH319" s="4"/>
    </row>
    <row r="320" ht="14.25" customHeight="1" spans="1:8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9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194"/>
      <c r="AB320" s="4"/>
      <c r="AC320" s="4"/>
      <c r="AD320" s="4"/>
      <c r="AE320" s="4"/>
      <c r="AF320" s="4"/>
      <c r="AG320" s="4"/>
      <c r="AH320" s="19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19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19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194"/>
      <c r="CC320" s="4"/>
      <c r="CD320" s="4"/>
      <c r="CE320" s="4"/>
      <c r="CF320" s="4"/>
      <c r="CG320" s="4"/>
      <c r="CH320" s="4"/>
    </row>
    <row r="321" ht="14.25" customHeight="1" spans="1:8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9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194"/>
      <c r="AB321" s="4"/>
      <c r="AC321" s="4"/>
      <c r="AD321" s="4"/>
      <c r="AE321" s="4"/>
      <c r="AF321" s="4"/>
      <c r="AG321" s="4"/>
      <c r="AH321" s="19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19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19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194"/>
      <c r="CC321" s="4"/>
      <c r="CD321" s="4"/>
      <c r="CE321" s="4"/>
      <c r="CF321" s="4"/>
      <c r="CG321" s="4"/>
      <c r="CH321" s="4"/>
    </row>
    <row r="322" ht="14.25" customHeight="1" spans="1:8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9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194"/>
      <c r="AB322" s="4"/>
      <c r="AC322" s="4"/>
      <c r="AD322" s="4"/>
      <c r="AE322" s="4"/>
      <c r="AF322" s="4"/>
      <c r="AG322" s="4"/>
      <c r="AH322" s="19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19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19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194"/>
      <c r="CC322" s="4"/>
      <c r="CD322" s="4"/>
      <c r="CE322" s="4"/>
      <c r="CF322" s="4"/>
      <c r="CG322" s="4"/>
      <c r="CH322" s="4"/>
    </row>
    <row r="323" ht="14.25" customHeight="1" spans="1:8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9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194"/>
      <c r="AB323" s="4"/>
      <c r="AC323" s="4"/>
      <c r="AD323" s="4"/>
      <c r="AE323" s="4"/>
      <c r="AF323" s="4"/>
      <c r="AG323" s="4"/>
      <c r="AH323" s="19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19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19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194"/>
      <c r="CC323" s="4"/>
      <c r="CD323" s="4"/>
      <c r="CE323" s="4"/>
      <c r="CF323" s="4"/>
      <c r="CG323" s="4"/>
      <c r="CH323" s="4"/>
    </row>
    <row r="324" ht="14.25" customHeight="1" spans="1:8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9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194"/>
      <c r="AB324" s="4"/>
      <c r="AC324" s="4"/>
      <c r="AD324" s="4"/>
      <c r="AE324" s="4"/>
      <c r="AF324" s="4"/>
      <c r="AG324" s="4"/>
      <c r="AH324" s="19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19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19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194"/>
      <c r="CC324" s="4"/>
      <c r="CD324" s="4"/>
      <c r="CE324" s="4"/>
      <c r="CF324" s="4"/>
      <c r="CG324" s="4"/>
      <c r="CH324" s="4"/>
    </row>
    <row r="325" ht="14.25" customHeight="1" spans="1:8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9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194"/>
      <c r="AB325" s="4"/>
      <c r="AC325" s="4"/>
      <c r="AD325" s="4"/>
      <c r="AE325" s="4"/>
      <c r="AF325" s="4"/>
      <c r="AG325" s="4"/>
      <c r="AH325" s="19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19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19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194"/>
      <c r="CC325" s="4"/>
      <c r="CD325" s="4"/>
      <c r="CE325" s="4"/>
      <c r="CF325" s="4"/>
      <c r="CG325" s="4"/>
      <c r="CH325" s="4"/>
    </row>
    <row r="326" ht="14.25" customHeight="1" spans="1:8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9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194"/>
      <c r="AB326" s="4"/>
      <c r="AC326" s="4"/>
      <c r="AD326" s="4"/>
      <c r="AE326" s="4"/>
      <c r="AF326" s="4"/>
      <c r="AG326" s="4"/>
      <c r="AH326" s="19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19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19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194"/>
      <c r="CC326" s="4"/>
      <c r="CD326" s="4"/>
      <c r="CE326" s="4"/>
      <c r="CF326" s="4"/>
      <c r="CG326" s="4"/>
      <c r="CH326" s="4"/>
    </row>
    <row r="327" ht="14.25" customHeight="1" spans="1:8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9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194"/>
      <c r="AB327" s="4"/>
      <c r="AC327" s="4"/>
      <c r="AD327" s="4"/>
      <c r="AE327" s="4"/>
      <c r="AF327" s="4"/>
      <c r="AG327" s="4"/>
      <c r="AH327" s="19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19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19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194"/>
      <c r="CC327" s="4"/>
      <c r="CD327" s="4"/>
      <c r="CE327" s="4"/>
      <c r="CF327" s="4"/>
      <c r="CG327" s="4"/>
      <c r="CH327" s="4"/>
    </row>
    <row r="328" ht="14.25" customHeight="1" spans="1:8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9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194"/>
      <c r="AB328" s="4"/>
      <c r="AC328" s="4"/>
      <c r="AD328" s="4"/>
      <c r="AE328" s="4"/>
      <c r="AF328" s="4"/>
      <c r="AG328" s="4"/>
      <c r="AH328" s="19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19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19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194"/>
      <c r="CC328" s="4"/>
      <c r="CD328" s="4"/>
      <c r="CE328" s="4"/>
      <c r="CF328" s="4"/>
      <c r="CG328" s="4"/>
      <c r="CH328" s="4"/>
    </row>
    <row r="329" ht="14.25" customHeight="1" spans="1:8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9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194"/>
      <c r="AB329" s="4"/>
      <c r="AC329" s="4"/>
      <c r="AD329" s="4"/>
      <c r="AE329" s="4"/>
      <c r="AF329" s="4"/>
      <c r="AG329" s="4"/>
      <c r="AH329" s="19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19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19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194"/>
      <c r="CC329" s="4"/>
      <c r="CD329" s="4"/>
      <c r="CE329" s="4"/>
      <c r="CF329" s="4"/>
      <c r="CG329" s="4"/>
      <c r="CH329" s="4"/>
    </row>
    <row r="330" ht="14.25" customHeight="1" spans="1:8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9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194"/>
      <c r="AB330" s="4"/>
      <c r="AC330" s="4"/>
      <c r="AD330" s="4"/>
      <c r="AE330" s="4"/>
      <c r="AF330" s="4"/>
      <c r="AG330" s="4"/>
      <c r="AH330" s="19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19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19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194"/>
      <c r="CC330" s="4"/>
      <c r="CD330" s="4"/>
      <c r="CE330" s="4"/>
      <c r="CF330" s="4"/>
      <c r="CG330" s="4"/>
      <c r="CH330" s="4"/>
    </row>
    <row r="331" ht="14.25" customHeight="1" spans="1:8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9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194"/>
      <c r="AB331" s="4"/>
      <c r="AC331" s="4"/>
      <c r="AD331" s="4"/>
      <c r="AE331" s="4"/>
      <c r="AF331" s="4"/>
      <c r="AG331" s="4"/>
      <c r="AH331" s="19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19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19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194"/>
      <c r="CC331" s="4"/>
      <c r="CD331" s="4"/>
      <c r="CE331" s="4"/>
      <c r="CF331" s="4"/>
      <c r="CG331" s="4"/>
      <c r="CH331" s="4"/>
    </row>
    <row r="332" ht="14.25" customHeight="1" spans="1:8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9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194"/>
      <c r="AB332" s="4"/>
      <c r="AC332" s="4"/>
      <c r="AD332" s="4"/>
      <c r="AE332" s="4"/>
      <c r="AF332" s="4"/>
      <c r="AG332" s="4"/>
      <c r="AH332" s="19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19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19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194"/>
      <c r="CC332" s="4"/>
      <c r="CD332" s="4"/>
      <c r="CE332" s="4"/>
      <c r="CF332" s="4"/>
      <c r="CG332" s="4"/>
      <c r="CH332" s="4"/>
    </row>
    <row r="333" ht="14.25" customHeight="1" spans="1:8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9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194"/>
      <c r="AB333" s="4"/>
      <c r="AC333" s="4"/>
      <c r="AD333" s="4"/>
      <c r="AE333" s="4"/>
      <c r="AF333" s="4"/>
      <c r="AG333" s="4"/>
      <c r="AH333" s="19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19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19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194"/>
      <c r="CC333" s="4"/>
      <c r="CD333" s="4"/>
      <c r="CE333" s="4"/>
      <c r="CF333" s="4"/>
      <c r="CG333" s="4"/>
      <c r="CH333" s="4"/>
    </row>
    <row r="334" ht="14.25" customHeight="1" spans="1:8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9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194"/>
      <c r="AB334" s="4"/>
      <c r="AC334" s="4"/>
      <c r="AD334" s="4"/>
      <c r="AE334" s="4"/>
      <c r="AF334" s="4"/>
      <c r="AG334" s="4"/>
      <c r="AH334" s="19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19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19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194"/>
      <c r="CC334" s="4"/>
      <c r="CD334" s="4"/>
      <c r="CE334" s="4"/>
      <c r="CF334" s="4"/>
      <c r="CG334" s="4"/>
      <c r="CH334" s="4"/>
    </row>
    <row r="335" ht="14.25" customHeight="1" spans="1:8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9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194"/>
      <c r="AB335" s="4"/>
      <c r="AC335" s="4"/>
      <c r="AD335" s="4"/>
      <c r="AE335" s="4"/>
      <c r="AF335" s="4"/>
      <c r="AG335" s="4"/>
      <c r="AH335" s="19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19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19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194"/>
      <c r="CC335" s="4"/>
      <c r="CD335" s="4"/>
      <c r="CE335" s="4"/>
      <c r="CF335" s="4"/>
      <c r="CG335" s="4"/>
      <c r="CH335" s="4"/>
    </row>
    <row r="336" ht="14.25" customHeight="1" spans="1:8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9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194"/>
      <c r="AB336" s="4"/>
      <c r="AC336" s="4"/>
      <c r="AD336" s="4"/>
      <c r="AE336" s="4"/>
      <c r="AF336" s="4"/>
      <c r="AG336" s="4"/>
      <c r="AH336" s="19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19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19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194"/>
      <c r="CC336" s="4"/>
      <c r="CD336" s="4"/>
      <c r="CE336" s="4"/>
      <c r="CF336" s="4"/>
      <c r="CG336" s="4"/>
      <c r="CH336" s="4"/>
    </row>
    <row r="337" ht="14.25" customHeight="1" spans="1:8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9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194"/>
      <c r="AB337" s="4"/>
      <c r="AC337" s="4"/>
      <c r="AD337" s="4"/>
      <c r="AE337" s="4"/>
      <c r="AF337" s="4"/>
      <c r="AG337" s="4"/>
      <c r="AH337" s="19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19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19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194"/>
      <c r="CC337" s="4"/>
      <c r="CD337" s="4"/>
      <c r="CE337" s="4"/>
      <c r="CF337" s="4"/>
      <c r="CG337" s="4"/>
      <c r="CH337" s="4"/>
    </row>
    <row r="338" ht="14.25" customHeight="1" spans="1:8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9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194"/>
      <c r="AB338" s="4"/>
      <c r="AC338" s="4"/>
      <c r="AD338" s="4"/>
      <c r="AE338" s="4"/>
      <c r="AF338" s="4"/>
      <c r="AG338" s="4"/>
      <c r="AH338" s="19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19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19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194"/>
      <c r="CC338" s="4"/>
      <c r="CD338" s="4"/>
      <c r="CE338" s="4"/>
      <c r="CF338" s="4"/>
      <c r="CG338" s="4"/>
      <c r="CH338" s="4"/>
    </row>
    <row r="339" ht="14.25" customHeight="1" spans="1:8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9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194"/>
      <c r="AB339" s="4"/>
      <c r="AC339" s="4"/>
      <c r="AD339" s="4"/>
      <c r="AE339" s="4"/>
      <c r="AF339" s="4"/>
      <c r="AG339" s="4"/>
      <c r="AH339" s="19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19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19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194"/>
      <c r="CC339" s="4"/>
      <c r="CD339" s="4"/>
      <c r="CE339" s="4"/>
      <c r="CF339" s="4"/>
      <c r="CG339" s="4"/>
      <c r="CH339" s="4"/>
    </row>
    <row r="340" ht="14.25" customHeight="1" spans="1:8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9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194"/>
      <c r="AB340" s="4"/>
      <c r="AC340" s="4"/>
      <c r="AD340" s="4"/>
      <c r="AE340" s="4"/>
      <c r="AF340" s="4"/>
      <c r="AG340" s="4"/>
      <c r="AH340" s="19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19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19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194"/>
      <c r="CC340" s="4"/>
      <c r="CD340" s="4"/>
      <c r="CE340" s="4"/>
      <c r="CF340" s="4"/>
      <c r="CG340" s="4"/>
      <c r="CH340" s="4"/>
    </row>
    <row r="341" ht="14.25" customHeight="1" spans="1:8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9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194"/>
      <c r="AB341" s="4"/>
      <c r="AC341" s="4"/>
      <c r="AD341" s="4"/>
      <c r="AE341" s="4"/>
      <c r="AF341" s="4"/>
      <c r="AG341" s="4"/>
      <c r="AH341" s="19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19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19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194"/>
      <c r="CC341" s="4"/>
      <c r="CD341" s="4"/>
      <c r="CE341" s="4"/>
      <c r="CF341" s="4"/>
      <c r="CG341" s="4"/>
      <c r="CH341" s="4"/>
    </row>
    <row r="342" ht="14.25" customHeight="1" spans="1:8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9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194"/>
      <c r="AB342" s="4"/>
      <c r="AC342" s="4"/>
      <c r="AD342" s="4"/>
      <c r="AE342" s="4"/>
      <c r="AF342" s="4"/>
      <c r="AG342" s="4"/>
      <c r="AH342" s="19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19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19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194"/>
      <c r="CC342" s="4"/>
      <c r="CD342" s="4"/>
      <c r="CE342" s="4"/>
      <c r="CF342" s="4"/>
      <c r="CG342" s="4"/>
      <c r="CH342" s="4"/>
    </row>
    <row r="343" ht="14.25" customHeight="1" spans="1:8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9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194"/>
      <c r="AB343" s="4"/>
      <c r="AC343" s="4"/>
      <c r="AD343" s="4"/>
      <c r="AE343" s="4"/>
      <c r="AF343" s="4"/>
      <c r="AG343" s="4"/>
      <c r="AH343" s="19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19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19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194"/>
      <c r="CC343" s="4"/>
      <c r="CD343" s="4"/>
      <c r="CE343" s="4"/>
      <c r="CF343" s="4"/>
      <c r="CG343" s="4"/>
      <c r="CH343" s="4"/>
    </row>
    <row r="344" ht="14.25" customHeight="1" spans="1:8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9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194"/>
      <c r="AB344" s="4"/>
      <c r="AC344" s="4"/>
      <c r="AD344" s="4"/>
      <c r="AE344" s="4"/>
      <c r="AF344" s="4"/>
      <c r="AG344" s="4"/>
      <c r="AH344" s="19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19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19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194"/>
      <c r="CC344" s="4"/>
      <c r="CD344" s="4"/>
      <c r="CE344" s="4"/>
      <c r="CF344" s="4"/>
      <c r="CG344" s="4"/>
      <c r="CH344" s="4"/>
    </row>
    <row r="345" ht="14.25" customHeight="1" spans="1:8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9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194"/>
      <c r="AB345" s="4"/>
      <c r="AC345" s="4"/>
      <c r="AD345" s="4"/>
      <c r="AE345" s="4"/>
      <c r="AF345" s="4"/>
      <c r="AG345" s="4"/>
      <c r="AH345" s="19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19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19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194"/>
      <c r="CC345" s="4"/>
      <c r="CD345" s="4"/>
      <c r="CE345" s="4"/>
      <c r="CF345" s="4"/>
      <c r="CG345" s="4"/>
      <c r="CH345" s="4"/>
    </row>
    <row r="346" ht="14.25" customHeight="1" spans="1:8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9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194"/>
      <c r="AB346" s="4"/>
      <c r="AC346" s="4"/>
      <c r="AD346" s="4"/>
      <c r="AE346" s="4"/>
      <c r="AF346" s="4"/>
      <c r="AG346" s="4"/>
      <c r="AH346" s="19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19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19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194"/>
      <c r="CC346" s="4"/>
      <c r="CD346" s="4"/>
      <c r="CE346" s="4"/>
      <c r="CF346" s="4"/>
      <c r="CG346" s="4"/>
      <c r="CH346" s="4"/>
    </row>
    <row r="347" ht="14.25" customHeight="1" spans="1:8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9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194"/>
      <c r="AB347" s="4"/>
      <c r="AC347" s="4"/>
      <c r="AD347" s="4"/>
      <c r="AE347" s="4"/>
      <c r="AF347" s="4"/>
      <c r="AG347" s="4"/>
      <c r="AH347" s="19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19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19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194"/>
      <c r="CC347" s="4"/>
      <c r="CD347" s="4"/>
      <c r="CE347" s="4"/>
      <c r="CF347" s="4"/>
      <c r="CG347" s="4"/>
      <c r="CH347" s="4"/>
    </row>
    <row r="348" ht="14.25" customHeight="1" spans="1:8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9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194"/>
      <c r="AB348" s="4"/>
      <c r="AC348" s="4"/>
      <c r="AD348" s="4"/>
      <c r="AE348" s="4"/>
      <c r="AF348" s="4"/>
      <c r="AG348" s="4"/>
      <c r="AH348" s="19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19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19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194"/>
      <c r="CC348" s="4"/>
      <c r="CD348" s="4"/>
      <c r="CE348" s="4"/>
      <c r="CF348" s="4"/>
      <c r="CG348" s="4"/>
      <c r="CH348" s="4"/>
    </row>
    <row r="349" ht="14.25" customHeight="1" spans="1:8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9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194"/>
      <c r="AB349" s="4"/>
      <c r="AC349" s="4"/>
      <c r="AD349" s="4"/>
      <c r="AE349" s="4"/>
      <c r="AF349" s="4"/>
      <c r="AG349" s="4"/>
      <c r="AH349" s="19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19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19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194"/>
      <c r="CC349" s="4"/>
      <c r="CD349" s="4"/>
      <c r="CE349" s="4"/>
      <c r="CF349" s="4"/>
      <c r="CG349" s="4"/>
      <c r="CH349" s="4"/>
    </row>
    <row r="350" ht="14.25" customHeight="1" spans="1:8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9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194"/>
      <c r="AB350" s="4"/>
      <c r="AC350" s="4"/>
      <c r="AD350" s="4"/>
      <c r="AE350" s="4"/>
      <c r="AF350" s="4"/>
      <c r="AG350" s="4"/>
      <c r="AH350" s="19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19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19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194"/>
      <c r="CC350" s="4"/>
      <c r="CD350" s="4"/>
      <c r="CE350" s="4"/>
      <c r="CF350" s="4"/>
      <c r="CG350" s="4"/>
      <c r="CH350" s="4"/>
    </row>
    <row r="351" ht="14.25" customHeight="1" spans="1:8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9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194"/>
      <c r="AB351" s="4"/>
      <c r="AC351" s="4"/>
      <c r="AD351" s="4"/>
      <c r="AE351" s="4"/>
      <c r="AF351" s="4"/>
      <c r="AG351" s="4"/>
      <c r="AH351" s="19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19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19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194"/>
      <c r="CC351" s="4"/>
      <c r="CD351" s="4"/>
      <c r="CE351" s="4"/>
      <c r="CF351" s="4"/>
      <c r="CG351" s="4"/>
      <c r="CH351" s="4"/>
    </row>
    <row r="352" ht="14.25" customHeight="1" spans="1:8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9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194"/>
      <c r="AB352" s="4"/>
      <c r="AC352" s="4"/>
      <c r="AD352" s="4"/>
      <c r="AE352" s="4"/>
      <c r="AF352" s="4"/>
      <c r="AG352" s="4"/>
      <c r="AH352" s="19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19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19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194"/>
      <c r="CC352" s="4"/>
      <c r="CD352" s="4"/>
      <c r="CE352" s="4"/>
      <c r="CF352" s="4"/>
      <c r="CG352" s="4"/>
      <c r="CH352" s="4"/>
    </row>
    <row r="353" ht="14.25" customHeight="1" spans="1:8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9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194"/>
      <c r="AB353" s="4"/>
      <c r="AC353" s="4"/>
      <c r="AD353" s="4"/>
      <c r="AE353" s="4"/>
      <c r="AF353" s="4"/>
      <c r="AG353" s="4"/>
      <c r="AH353" s="19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19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19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194"/>
      <c r="CC353" s="4"/>
      <c r="CD353" s="4"/>
      <c r="CE353" s="4"/>
      <c r="CF353" s="4"/>
      <c r="CG353" s="4"/>
      <c r="CH353" s="4"/>
    </row>
    <row r="354" ht="14.25" customHeight="1" spans="1:8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9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194"/>
      <c r="AB354" s="4"/>
      <c r="AC354" s="4"/>
      <c r="AD354" s="4"/>
      <c r="AE354" s="4"/>
      <c r="AF354" s="4"/>
      <c r="AG354" s="4"/>
      <c r="AH354" s="19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19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19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194"/>
      <c r="CC354" s="4"/>
      <c r="CD354" s="4"/>
      <c r="CE354" s="4"/>
      <c r="CF354" s="4"/>
      <c r="CG354" s="4"/>
      <c r="CH354" s="4"/>
    </row>
    <row r="355" ht="14.25" customHeight="1" spans="1:8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9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194"/>
      <c r="AB355" s="4"/>
      <c r="AC355" s="4"/>
      <c r="AD355" s="4"/>
      <c r="AE355" s="4"/>
      <c r="AF355" s="4"/>
      <c r="AG355" s="4"/>
      <c r="AH355" s="19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19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19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194"/>
      <c r="CC355" s="4"/>
      <c r="CD355" s="4"/>
      <c r="CE355" s="4"/>
      <c r="CF355" s="4"/>
      <c r="CG355" s="4"/>
      <c r="CH355" s="4"/>
    </row>
    <row r="356" ht="14.25" customHeight="1" spans="1:8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9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194"/>
      <c r="AB356" s="4"/>
      <c r="AC356" s="4"/>
      <c r="AD356" s="4"/>
      <c r="AE356" s="4"/>
      <c r="AF356" s="4"/>
      <c r="AG356" s="4"/>
      <c r="AH356" s="19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19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19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194"/>
      <c r="CC356" s="4"/>
      <c r="CD356" s="4"/>
      <c r="CE356" s="4"/>
      <c r="CF356" s="4"/>
      <c r="CG356" s="4"/>
      <c r="CH356" s="4"/>
    </row>
    <row r="357" ht="14.25" customHeight="1" spans="1:8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9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194"/>
      <c r="AB357" s="4"/>
      <c r="AC357" s="4"/>
      <c r="AD357" s="4"/>
      <c r="AE357" s="4"/>
      <c r="AF357" s="4"/>
      <c r="AG357" s="4"/>
      <c r="AH357" s="19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19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19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194"/>
      <c r="CC357" s="4"/>
      <c r="CD357" s="4"/>
      <c r="CE357" s="4"/>
      <c r="CF357" s="4"/>
      <c r="CG357" s="4"/>
      <c r="CH357" s="4"/>
    </row>
    <row r="358" ht="14.25" customHeight="1" spans="1:8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9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194"/>
      <c r="AB358" s="4"/>
      <c r="AC358" s="4"/>
      <c r="AD358" s="4"/>
      <c r="AE358" s="4"/>
      <c r="AF358" s="4"/>
      <c r="AG358" s="4"/>
      <c r="AH358" s="19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19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19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194"/>
      <c r="CC358" s="4"/>
      <c r="CD358" s="4"/>
      <c r="CE358" s="4"/>
      <c r="CF358" s="4"/>
      <c r="CG358" s="4"/>
      <c r="CH358" s="4"/>
    </row>
    <row r="359" ht="14.25" customHeight="1" spans="1:8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9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194"/>
      <c r="AB359" s="4"/>
      <c r="AC359" s="4"/>
      <c r="AD359" s="4"/>
      <c r="AE359" s="4"/>
      <c r="AF359" s="4"/>
      <c r="AG359" s="4"/>
      <c r="AH359" s="19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19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19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194"/>
      <c r="CC359" s="4"/>
      <c r="CD359" s="4"/>
      <c r="CE359" s="4"/>
      <c r="CF359" s="4"/>
      <c r="CG359" s="4"/>
      <c r="CH359" s="4"/>
    </row>
    <row r="360" ht="14.25" customHeight="1" spans="1:8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9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194"/>
      <c r="AB360" s="4"/>
      <c r="AC360" s="4"/>
      <c r="AD360" s="4"/>
      <c r="AE360" s="4"/>
      <c r="AF360" s="4"/>
      <c r="AG360" s="4"/>
      <c r="AH360" s="19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19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19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194"/>
      <c r="CC360" s="4"/>
      <c r="CD360" s="4"/>
      <c r="CE360" s="4"/>
      <c r="CF360" s="4"/>
      <c r="CG360" s="4"/>
      <c r="CH360" s="4"/>
    </row>
    <row r="361" ht="14.25" customHeight="1" spans="1:8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9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194"/>
      <c r="AB361" s="4"/>
      <c r="AC361" s="4"/>
      <c r="AD361" s="4"/>
      <c r="AE361" s="4"/>
      <c r="AF361" s="4"/>
      <c r="AG361" s="4"/>
      <c r="AH361" s="19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19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19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194"/>
      <c r="CC361" s="4"/>
      <c r="CD361" s="4"/>
      <c r="CE361" s="4"/>
      <c r="CF361" s="4"/>
      <c r="CG361" s="4"/>
      <c r="CH361" s="4"/>
    </row>
    <row r="362" ht="14.25" customHeight="1" spans="1:8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9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194"/>
      <c r="AB362" s="4"/>
      <c r="AC362" s="4"/>
      <c r="AD362" s="4"/>
      <c r="AE362" s="4"/>
      <c r="AF362" s="4"/>
      <c r="AG362" s="4"/>
      <c r="AH362" s="19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19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19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194"/>
      <c r="CC362" s="4"/>
      <c r="CD362" s="4"/>
      <c r="CE362" s="4"/>
      <c r="CF362" s="4"/>
      <c r="CG362" s="4"/>
      <c r="CH362" s="4"/>
    </row>
    <row r="363" ht="14.25" customHeight="1" spans="1:8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9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194"/>
      <c r="AB363" s="4"/>
      <c r="AC363" s="4"/>
      <c r="AD363" s="4"/>
      <c r="AE363" s="4"/>
      <c r="AF363" s="4"/>
      <c r="AG363" s="4"/>
      <c r="AH363" s="19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19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19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194"/>
      <c r="CC363" s="4"/>
      <c r="CD363" s="4"/>
      <c r="CE363" s="4"/>
      <c r="CF363" s="4"/>
      <c r="CG363" s="4"/>
      <c r="CH363" s="4"/>
    </row>
    <row r="364" ht="14.25" customHeight="1" spans="1:8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9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194"/>
      <c r="AB364" s="4"/>
      <c r="AC364" s="4"/>
      <c r="AD364" s="4"/>
      <c r="AE364" s="4"/>
      <c r="AF364" s="4"/>
      <c r="AG364" s="4"/>
      <c r="AH364" s="19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19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19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194"/>
      <c r="CC364" s="4"/>
      <c r="CD364" s="4"/>
      <c r="CE364" s="4"/>
      <c r="CF364" s="4"/>
      <c r="CG364" s="4"/>
      <c r="CH364" s="4"/>
    </row>
    <row r="365" ht="14.25" customHeight="1" spans="1:8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9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194"/>
      <c r="AB365" s="4"/>
      <c r="AC365" s="4"/>
      <c r="AD365" s="4"/>
      <c r="AE365" s="4"/>
      <c r="AF365" s="4"/>
      <c r="AG365" s="4"/>
      <c r="AH365" s="19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19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19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194"/>
      <c r="CC365" s="4"/>
      <c r="CD365" s="4"/>
      <c r="CE365" s="4"/>
      <c r="CF365" s="4"/>
      <c r="CG365" s="4"/>
      <c r="CH365" s="4"/>
    </row>
    <row r="366" ht="14.25" customHeight="1" spans="1:8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9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194"/>
      <c r="AB366" s="4"/>
      <c r="AC366" s="4"/>
      <c r="AD366" s="4"/>
      <c r="AE366" s="4"/>
      <c r="AF366" s="4"/>
      <c r="AG366" s="4"/>
      <c r="AH366" s="19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19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19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194"/>
      <c r="CC366" s="4"/>
      <c r="CD366" s="4"/>
      <c r="CE366" s="4"/>
      <c r="CF366" s="4"/>
      <c r="CG366" s="4"/>
      <c r="CH366" s="4"/>
    </row>
    <row r="367" ht="14.25" customHeight="1" spans="1:8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9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194"/>
      <c r="AB367" s="4"/>
      <c r="AC367" s="4"/>
      <c r="AD367" s="4"/>
      <c r="AE367" s="4"/>
      <c r="AF367" s="4"/>
      <c r="AG367" s="4"/>
      <c r="AH367" s="19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19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19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194"/>
      <c r="CC367" s="4"/>
      <c r="CD367" s="4"/>
      <c r="CE367" s="4"/>
      <c r="CF367" s="4"/>
      <c r="CG367" s="4"/>
      <c r="CH367" s="4"/>
    </row>
    <row r="368" ht="14.25" customHeight="1" spans="1:8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9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194"/>
      <c r="AB368" s="4"/>
      <c r="AC368" s="4"/>
      <c r="AD368" s="4"/>
      <c r="AE368" s="4"/>
      <c r="AF368" s="4"/>
      <c r="AG368" s="4"/>
      <c r="AH368" s="19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19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19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194"/>
      <c r="CC368" s="4"/>
      <c r="CD368" s="4"/>
      <c r="CE368" s="4"/>
      <c r="CF368" s="4"/>
      <c r="CG368" s="4"/>
      <c r="CH368" s="4"/>
    </row>
    <row r="369" ht="14.25" customHeight="1" spans="1:8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9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194"/>
      <c r="AB369" s="4"/>
      <c r="AC369" s="4"/>
      <c r="AD369" s="4"/>
      <c r="AE369" s="4"/>
      <c r="AF369" s="4"/>
      <c r="AG369" s="4"/>
      <c r="AH369" s="19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19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19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194"/>
      <c r="CC369" s="4"/>
      <c r="CD369" s="4"/>
      <c r="CE369" s="4"/>
      <c r="CF369" s="4"/>
      <c r="CG369" s="4"/>
      <c r="CH369" s="4"/>
    </row>
    <row r="370" ht="14.25" customHeight="1" spans="1:8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9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194"/>
      <c r="AB370" s="4"/>
      <c r="AC370" s="4"/>
      <c r="AD370" s="4"/>
      <c r="AE370" s="4"/>
      <c r="AF370" s="4"/>
      <c r="AG370" s="4"/>
      <c r="AH370" s="19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19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19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194"/>
      <c r="CC370" s="4"/>
      <c r="CD370" s="4"/>
      <c r="CE370" s="4"/>
      <c r="CF370" s="4"/>
      <c r="CG370" s="4"/>
      <c r="CH370" s="4"/>
    </row>
    <row r="371" ht="14.25" customHeight="1" spans="1:8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9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194"/>
      <c r="AB371" s="4"/>
      <c r="AC371" s="4"/>
      <c r="AD371" s="4"/>
      <c r="AE371" s="4"/>
      <c r="AF371" s="4"/>
      <c r="AG371" s="4"/>
      <c r="AH371" s="19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19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19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194"/>
      <c r="CC371" s="4"/>
      <c r="CD371" s="4"/>
      <c r="CE371" s="4"/>
      <c r="CF371" s="4"/>
      <c r="CG371" s="4"/>
      <c r="CH371" s="4"/>
    </row>
    <row r="372" ht="14.25" customHeight="1" spans="1:8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9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194"/>
      <c r="AB372" s="4"/>
      <c r="AC372" s="4"/>
      <c r="AD372" s="4"/>
      <c r="AE372" s="4"/>
      <c r="AF372" s="4"/>
      <c r="AG372" s="4"/>
      <c r="AH372" s="19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19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19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194"/>
      <c r="CC372" s="4"/>
      <c r="CD372" s="4"/>
      <c r="CE372" s="4"/>
      <c r="CF372" s="4"/>
      <c r="CG372" s="4"/>
      <c r="CH372" s="4"/>
    </row>
    <row r="373" ht="14.25" customHeight="1" spans="1:8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9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194"/>
      <c r="AB373" s="4"/>
      <c r="AC373" s="4"/>
      <c r="AD373" s="4"/>
      <c r="AE373" s="4"/>
      <c r="AF373" s="4"/>
      <c r="AG373" s="4"/>
      <c r="AH373" s="19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19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19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194"/>
      <c r="CC373" s="4"/>
      <c r="CD373" s="4"/>
      <c r="CE373" s="4"/>
      <c r="CF373" s="4"/>
      <c r="CG373" s="4"/>
      <c r="CH373" s="4"/>
    </row>
    <row r="374" ht="14.25" customHeight="1" spans="1:8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9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194"/>
      <c r="AB374" s="4"/>
      <c r="AC374" s="4"/>
      <c r="AD374" s="4"/>
      <c r="AE374" s="4"/>
      <c r="AF374" s="4"/>
      <c r="AG374" s="4"/>
      <c r="AH374" s="19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19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19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194"/>
      <c r="CC374" s="4"/>
      <c r="CD374" s="4"/>
      <c r="CE374" s="4"/>
      <c r="CF374" s="4"/>
      <c r="CG374" s="4"/>
      <c r="CH374" s="4"/>
    </row>
    <row r="375" ht="14.25" customHeight="1" spans="1:8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9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194"/>
      <c r="AB375" s="4"/>
      <c r="AC375" s="4"/>
      <c r="AD375" s="4"/>
      <c r="AE375" s="4"/>
      <c r="AF375" s="4"/>
      <c r="AG375" s="4"/>
      <c r="AH375" s="19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19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19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194"/>
      <c r="CC375" s="4"/>
      <c r="CD375" s="4"/>
      <c r="CE375" s="4"/>
      <c r="CF375" s="4"/>
      <c r="CG375" s="4"/>
      <c r="CH375" s="4"/>
    </row>
    <row r="376" ht="14.25" customHeight="1" spans="1:8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9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194"/>
      <c r="AB376" s="4"/>
      <c r="AC376" s="4"/>
      <c r="AD376" s="4"/>
      <c r="AE376" s="4"/>
      <c r="AF376" s="4"/>
      <c r="AG376" s="4"/>
      <c r="AH376" s="19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19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19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194"/>
      <c r="CC376" s="4"/>
      <c r="CD376" s="4"/>
      <c r="CE376" s="4"/>
      <c r="CF376" s="4"/>
      <c r="CG376" s="4"/>
      <c r="CH376" s="4"/>
    </row>
    <row r="377" ht="14.25" customHeight="1" spans="1:8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9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194"/>
      <c r="AB377" s="4"/>
      <c r="AC377" s="4"/>
      <c r="AD377" s="4"/>
      <c r="AE377" s="4"/>
      <c r="AF377" s="4"/>
      <c r="AG377" s="4"/>
      <c r="AH377" s="19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19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19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194"/>
      <c r="CC377" s="4"/>
      <c r="CD377" s="4"/>
      <c r="CE377" s="4"/>
      <c r="CF377" s="4"/>
      <c r="CG377" s="4"/>
      <c r="CH377" s="4"/>
    </row>
    <row r="378" ht="14.25" customHeight="1" spans="1:8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9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194"/>
      <c r="AB378" s="4"/>
      <c r="AC378" s="4"/>
      <c r="AD378" s="4"/>
      <c r="AE378" s="4"/>
      <c r="AF378" s="4"/>
      <c r="AG378" s="4"/>
      <c r="AH378" s="19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19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19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194"/>
      <c r="CC378" s="4"/>
      <c r="CD378" s="4"/>
      <c r="CE378" s="4"/>
      <c r="CF378" s="4"/>
      <c r="CG378" s="4"/>
      <c r="CH378" s="4"/>
    </row>
    <row r="379" ht="14.25" customHeight="1" spans="1:8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9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194"/>
      <c r="AB379" s="4"/>
      <c r="AC379" s="4"/>
      <c r="AD379" s="4"/>
      <c r="AE379" s="4"/>
      <c r="AF379" s="4"/>
      <c r="AG379" s="4"/>
      <c r="AH379" s="19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19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19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194"/>
      <c r="CC379" s="4"/>
      <c r="CD379" s="4"/>
      <c r="CE379" s="4"/>
      <c r="CF379" s="4"/>
      <c r="CG379" s="4"/>
      <c r="CH379" s="4"/>
    </row>
    <row r="380" ht="14.25" customHeight="1" spans="1:8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9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194"/>
      <c r="AB380" s="4"/>
      <c r="AC380" s="4"/>
      <c r="AD380" s="4"/>
      <c r="AE380" s="4"/>
      <c r="AF380" s="4"/>
      <c r="AG380" s="4"/>
      <c r="AH380" s="19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19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19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194"/>
      <c r="CC380" s="4"/>
      <c r="CD380" s="4"/>
      <c r="CE380" s="4"/>
      <c r="CF380" s="4"/>
      <c r="CG380" s="4"/>
      <c r="CH380" s="4"/>
    </row>
    <row r="381" ht="14.25" customHeight="1" spans="1:8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9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194"/>
      <c r="AB381" s="4"/>
      <c r="AC381" s="4"/>
      <c r="AD381" s="4"/>
      <c r="AE381" s="4"/>
      <c r="AF381" s="4"/>
      <c r="AG381" s="4"/>
      <c r="AH381" s="19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19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19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194"/>
      <c r="CC381" s="4"/>
      <c r="CD381" s="4"/>
      <c r="CE381" s="4"/>
      <c r="CF381" s="4"/>
      <c r="CG381" s="4"/>
      <c r="CH381" s="4"/>
    </row>
    <row r="382" ht="14.25" customHeight="1" spans="1:8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9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194"/>
      <c r="AB382" s="4"/>
      <c r="AC382" s="4"/>
      <c r="AD382" s="4"/>
      <c r="AE382" s="4"/>
      <c r="AF382" s="4"/>
      <c r="AG382" s="4"/>
      <c r="AH382" s="19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19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19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194"/>
      <c r="CC382" s="4"/>
      <c r="CD382" s="4"/>
      <c r="CE382" s="4"/>
      <c r="CF382" s="4"/>
      <c r="CG382" s="4"/>
      <c r="CH382" s="4"/>
    </row>
    <row r="383" ht="14.25" customHeight="1" spans="1:8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9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194"/>
      <c r="AB383" s="4"/>
      <c r="AC383" s="4"/>
      <c r="AD383" s="4"/>
      <c r="AE383" s="4"/>
      <c r="AF383" s="4"/>
      <c r="AG383" s="4"/>
      <c r="AH383" s="19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19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19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194"/>
      <c r="CC383" s="4"/>
      <c r="CD383" s="4"/>
      <c r="CE383" s="4"/>
      <c r="CF383" s="4"/>
      <c r="CG383" s="4"/>
      <c r="CH383" s="4"/>
    </row>
    <row r="384" ht="14.25" customHeight="1" spans="1:8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9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194"/>
      <c r="AB384" s="4"/>
      <c r="AC384" s="4"/>
      <c r="AD384" s="4"/>
      <c r="AE384" s="4"/>
      <c r="AF384" s="4"/>
      <c r="AG384" s="4"/>
      <c r="AH384" s="19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19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19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194"/>
      <c r="CC384" s="4"/>
      <c r="CD384" s="4"/>
      <c r="CE384" s="4"/>
      <c r="CF384" s="4"/>
      <c r="CG384" s="4"/>
      <c r="CH384" s="4"/>
    </row>
    <row r="385" ht="14.25" customHeight="1" spans="1:8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9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194"/>
      <c r="AB385" s="4"/>
      <c r="AC385" s="4"/>
      <c r="AD385" s="4"/>
      <c r="AE385" s="4"/>
      <c r="AF385" s="4"/>
      <c r="AG385" s="4"/>
      <c r="AH385" s="19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19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19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194"/>
      <c r="CC385" s="4"/>
      <c r="CD385" s="4"/>
      <c r="CE385" s="4"/>
      <c r="CF385" s="4"/>
      <c r="CG385" s="4"/>
      <c r="CH385" s="4"/>
    </row>
    <row r="386" ht="14.25" customHeight="1" spans="1:8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9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194"/>
      <c r="AB386" s="4"/>
      <c r="AC386" s="4"/>
      <c r="AD386" s="4"/>
      <c r="AE386" s="4"/>
      <c r="AF386" s="4"/>
      <c r="AG386" s="4"/>
      <c r="AH386" s="19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19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19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194"/>
      <c r="CC386" s="4"/>
      <c r="CD386" s="4"/>
      <c r="CE386" s="4"/>
      <c r="CF386" s="4"/>
      <c r="CG386" s="4"/>
      <c r="CH386" s="4"/>
    </row>
    <row r="387" ht="14.25" customHeight="1" spans="1:8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9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194"/>
      <c r="AB387" s="4"/>
      <c r="AC387" s="4"/>
      <c r="AD387" s="4"/>
      <c r="AE387" s="4"/>
      <c r="AF387" s="4"/>
      <c r="AG387" s="4"/>
      <c r="AH387" s="19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19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19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194"/>
      <c r="CC387" s="4"/>
      <c r="CD387" s="4"/>
      <c r="CE387" s="4"/>
      <c r="CF387" s="4"/>
      <c r="CG387" s="4"/>
      <c r="CH387" s="4"/>
    </row>
    <row r="388" ht="14.25" customHeight="1" spans="1:8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9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194"/>
      <c r="AB388" s="4"/>
      <c r="AC388" s="4"/>
      <c r="AD388" s="4"/>
      <c r="AE388" s="4"/>
      <c r="AF388" s="4"/>
      <c r="AG388" s="4"/>
      <c r="AH388" s="19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19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19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194"/>
      <c r="CC388" s="4"/>
      <c r="CD388" s="4"/>
      <c r="CE388" s="4"/>
      <c r="CF388" s="4"/>
      <c r="CG388" s="4"/>
      <c r="CH388" s="4"/>
    </row>
    <row r="389" ht="14.25" customHeight="1" spans="1:8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9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194"/>
      <c r="AB389" s="4"/>
      <c r="AC389" s="4"/>
      <c r="AD389" s="4"/>
      <c r="AE389" s="4"/>
      <c r="AF389" s="4"/>
      <c r="AG389" s="4"/>
      <c r="AH389" s="19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19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19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194"/>
      <c r="CC389" s="4"/>
      <c r="CD389" s="4"/>
      <c r="CE389" s="4"/>
      <c r="CF389" s="4"/>
      <c r="CG389" s="4"/>
      <c r="CH389" s="4"/>
    </row>
    <row r="390" ht="14.25" customHeight="1" spans="1:8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9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194"/>
      <c r="AB390" s="4"/>
      <c r="AC390" s="4"/>
      <c r="AD390" s="4"/>
      <c r="AE390" s="4"/>
      <c r="AF390" s="4"/>
      <c r="AG390" s="4"/>
      <c r="AH390" s="19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19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19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194"/>
      <c r="CC390" s="4"/>
      <c r="CD390" s="4"/>
      <c r="CE390" s="4"/>
      <c r="CF390" s="4"/>
      <c r="CG390" s="4"/>
      <c r="CH390" s="4"/>
    </row>
    <row r="391" ht="14.25" customHeight="1" spans="1:8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9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194"/>
      <c r="AB391" s="4"/>
      <c r="AC391" s="4"/>
      <c r="AD391" s="4"/>
      <c r="AE391" s="4"/>
      <c r="AF391" s="4"/>
      <c r="AG391" s="4"/>
      <c r="AH391" s="19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19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19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194"/>
      <c r="CC391" s="4"/>
      <c r="CD391" s="4"/>
      <c r="CE391" s="4"/>
      <c r="CF391" s="4"/>
      <c r="CG391" s="4"/>
      <c r="CH391" s="4"/>
    </row>
    <row r="392" ht="14.25" customHeight="1" spans="1:8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9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194"/>
      <c r="AB392" s="4"/>
      <c r="AC392" s="4"/>
      <c r="AD392" s="4"/>
      <c r="AE392" s="4"/>
      <c r="AF392" s="4"/>
      <c r="AG392" s="4"/>
      <c r="AH392" s="19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19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19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194"/>
      <c r="CC392" s="4"/>
      <c r="CD392" s="4"/>
      <c r="CE392" s="4"/>
      <c r="CF392" s="4"/>
      <c r="CG392" s="4"/>
      <c r="CH392" s="4"/>
    </row>
    <row r="393" ht="14.25" customHeight="1" spans="1:8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9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194"/>
      <c r="AB393" s="4"/>
      <c r="AC393" s="4"/>
      <c r="AD393" s="4"/>
      <c r="AE393" s="4"/>
      <c r="AF393" s="4"/>
      <c r="AG393" s="4"/>
      <c r="AH393" s="19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19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19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194"/>
      <c r="CC393" s="4"/>
      <c r="CD393" s="4"/>
      <c r="CE393" s="4"/>
      <c r="CF393" s="4"/>
      <c r="CG393" s="4"/>
      <c r="CH393" s="4"/>
    </row>
    <row r="394" ht="14.25" customHeight="1" spans="1:8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9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194"/>
      <c r="AB394" s="4"/>
      <c r="AC394" s="4"/>
      <c r="AD394" s="4"/>
      <c r="AE394" s="4"/>
      <c r="AF394" s="4"/>
      <c r="AG394" s="4"/>
      <c r="AH394" s="19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19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19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194"/>
      <c r="CC394" s="4"/>
      <c r="CD394" s="4"/>
      <c r="CE394" s="4"/>
      <c r="CF394" s="4"/>
      <c r="CG394" s="4"/>
      <c r="CH394" s="4"/>
    </row>
    <row r="395" ht="14.25" customHeight="1" spans="1:8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9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194"/>
      <c r="AB395" s="4"/>
      <c r="AC395" s="4"/>
      <c r="AD395" s="4"/>
      <c r="AE395" s="4"/>
      <c r="AF395" s="4"/>
      <c r="AG395" s="4"/>
      <c r="AH395" s="19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19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19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194"/>
      <c r="CC395" s="4"/>
      <c r="CD395" s="4"/>
      <c r="CE395" s="4"/>
      <c r="CF395" s="4"/>
      <c r="CG395" s="4"/>
      <c r="CH395" s="4"/>
    </row>
    <row r="396" ht="14.25" customHeight="1" spans="1:8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9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194"/>
      <c r="AB396" s="4"/>
      <c r="AC396" s="4"/>
      <c r="AD396" s="4"/>
      <c r="AE396" s="4"/>
      <c r="AF396" s="4"/>
      <c r="AG396" s="4"/>
      <c r="AH396" s="19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19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19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194"/>
      <c r="CC396" s="4"/>
      <c r="CD396" s="4"/>
      <c r="CE396" s="4"/>
      <c r="CF396" s="4"/>
      <c r="CG396" s="4"/>
      <c r="CH396" s="4"/>
    </row>
    <row r="397" ht="14.25" customHeight="1" spans="1:8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9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194"/>
      <c r="AB397" s="4"/>
      <c r="AC397" s="4"/>
      <c r="AD397" s="4"/>
      <c r="AE397" s="4"/>
      <c r="AF397" s="4"/>
      <c r="AG397" s="4"/>
      <c r="AH397" s="19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19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19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194"/>
      <c r="CC397" s="4"/>
      <c r="CD397" s="4"/>
      <c r="CE397" s="4"/>
      <c r="CF397" s="4"/>
      <c r="CG397" s="4"/>
      <c r="CH397" s="4"/>
    </row>
    <row r="398" ht="14.25" customHeight="1" spans="1:8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9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194"/>
      <c r="AB398" s="4"/>
      <c r="AC398" s="4"/>
      <c r="AD398" s="4"/>
      <c r="AE398" s="4"/>
      <c r="AF398" s="4"/>
      <c r="AG398" s="4"/>
      <c r="AH398" s="19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19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19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194"/>
      <c r="CC398" s="4"/>
      <c r="CD398" s="4"/>
      <c r="CE398" s="4"/>
      <c r="CF398" s="4"/>
      <c r="CG398" s="4"/>
      <c r="CH398" s="4"/>
    </row>
    <row r="399" ht="14.25" customHeight="1" spans="1:8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9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194"/>
      <c r="AB399" s="4"/>
      <c r="AC399" s="4"/>
      <c r="AD399" s="4"/>
      <c r="AE399" s="4"/>
      <c r="AF399" s="4"/>
      <c r="AG399" s="4"/>
      <c r="AH399" s="19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19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19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194"/>
      <c r="CC399" s="4"/>
      <c r="CD399" s="4"/>
      <c r="CE399" s="4"/>
      <c r="CF399" s="4"/>
      <c r="CG399" s="4"/>
      <c r="CH399" s="4"/>
    </row>
    <row r="400" ht="14.25" customHeight="1" spans="1:8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9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194"/>
      <c r="AB400" s="4"/>
      <c r="AC400" s="4"/>
      <c r="AD400" s="4"/>
      <c r="AE400" s="4"/>
      <c r="AF400" s="4"/>
      <c r="AG400" s="4"/>
      <c r="AH400" s="19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19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19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194"/>
      <c r="CC400" s="4"/>
      <c r="CD400" s="4"/>
      <c r="CE400" s="4"/>
      <c r="CF400" s="4"/>
      <c r="CG400" s="4"/>
      <c r="CH400" s="4"/>
    </row>
    <row r="401" ht="14.25" customHeight="1" spans="1:8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9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194"/>
      <c r="AB401" s="4"/>
      <c r="AC401" s="4"/>
      <c r="AD401" s="4"/>
      <c r="AE401" s="4"/>
      <c r="AF401" s="4"/>
      <c r="AG401" s="4"/>
      <c r="AH401" s="19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19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19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194"/>
      <c r="CC401" s="4"/>
      <c r="CD401" s="4"/>
      <c r="CE401" s="4"/>
      <c r="CF401" s="4"/>
      <c r="CG401" s="4"/>
      <c r="CH401" s="4"/>
    </row>
    <row r="402" ht="14.25" customHeight="1" spans="1:8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9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194"/>
      <c r="AB402" s="4"/>
      <c r="AC402" s="4"/>
      <c r="AD402" s="4"/>
      <c r="AE402" s="4"/>
      <c r="AF402" s="4"/>
      <c r="AG402" s="4"/>
      <c r="AH402" s="19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19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19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194"/>
      <c r="CC402" s="4"/>
      <c r="CD402" s="4"/>
      <c r="CE402" s="4"/>
      <c r="CF402" s="4"/>
      <c r="CG402" s="4"/>
      <c r="CH402" s="4"/>
    </row>
    <row r="403" ht="14.25" customHeight="1" spans="1:8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9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194"/>
      <c r="AB403" s="4"/>
      <c r="AC403" s="4"/>
      <c r="AD403" s="4"/>
      <c r="AE403" s="4"/>
      <c r="AF403" s="4"/>
      <c r="AG403" s="4"/>
      <c r="AH403" s="19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19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19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194"/>
      <c r="CC403" s="4"/>
      <c r="CD403" s="4"/>
      <c r="CE403" s="4"/>
      <c r="CF403" s="4"/>
      <c r="CG403" s="4"/>
      <c r="CH403" s="4"/>
    </row>
    <row r="404" ht="14.25" customHeight="1" spans="1:8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9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194"/>
      <c r="AB404" s="4"/>
      <c r="AC404" s="4"/>
      <c r="AD404" s="4"/>
      <c r="AE404" s="4"/>
      <c r="AF404" s="4"/>
      <c r="AG404" s="4"/>
      <c r="AH404" s="19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19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19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194"/>
      <c r="CC404" s="4"/>
      <c r="CD404" s="4"/>
      <c r="CE404" s="4"/>
      <c r="CF404" s="4"/>
      <c r="CG404" s="4"/>
      <c r="CH404" s="4"/>
    </row>
    <row r="405" ht="14.25" customHeight="1" spans="1:8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9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194"/>
      <c r="AB405" s="4"/>
      <c r="AC405" s="4"/>
      <c r="AD405" s="4"/>
      <c r="AE405" s="4"/>
      <c r="AF405" s="4"/>
      <c r="AG405" s="4"/>
      <c r="AH405" s="19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19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19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194"/>
      <c r="CC405" s="4"/>
      <c r="CD405" s="4"/>
      <c r="CE405" s="4"/>
      <c r="CF405" s="4"/>
      <c r="CG405" s="4"/>
      <c r="CH405" s="4"/>
    </row>
    <row r="406" ht="14.25" customHeight="1" spans="1:8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9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194"/>
      <c r="AB406" s="4"/>
      <c r="AC406" s="4"/>
      <c r="AD406" s="4"/>
      <c r="AE406" s="4"/>
      <c r="AF406" s="4"/>
      <c r="AG406" s="4"/>
      <c r="AH406" s="19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19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19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194"/>
      <c r="CC406" s="4"/>
      <c r="CD406" s="4"/>
      <c r="CE406" s="4"/>
      <c r="CF406" s="4"/>
      <c r="CG406" s="4"/>
      <c r="CH406" s="4"/>
    </row>
    <row r="407" ht="14.25" customHeight="1" spans="1:8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9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194"/>
      <c r="AB407" s="4"/>
      <c r="AC407" s="4"/>
      <c r="AD407" s="4"/>
      <c r="AE407" s="4"/>
      <c r="AF407" s="4"/>
      <c r="AG407" s="4"/>
      <c r="AH407" s="19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19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19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194"/>
      <c r="CC407" s="4"/>
      <c r="CD407" s="4"/>
      <c r="CE407" s="4"/>
      <c r="CF407" s="4"/>
      <c r="CG407" s="4"/>
      <c r="CH407" s="4"/>
    </row>
    <row r="408" ht="14.25" customHeight="1" spans="1:8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9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194"/>
      <c r="AB408" s="4"/>
      <c r="AC408" s="4"/>
      <c r="AD408" s="4"/>
      <c r="AE408" s="4"/>
      <c r="AF408" s="4"/>
      <c r="AG408" s="4"/>
      <c r="AH408" s="19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19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19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194"/>
      <c r="CC408" s="4"/>
      <c r="CD408" s="4"/>
      <c r="CE408" s="4"/>
      <c r="CF408" s="4"/>
      <c r="CG408" s="4"/>
      <c r="CH408" s="4"/>
    </row>
    <row r="409" ht="14.25" customHeight="1" spans="1:8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9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194"/>
      <c r="AB409" s="4"/>
      <c r="AC409" s="4"/>
      <c r="AD409" s="4"/>
      <c r="AE409" s="4"/>
      <c r="AF409" s="4"/>
      <c r="AG409" s="4"/>
      <c r="AH409" s="19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19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19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194"/>
      <c r="CC409" s="4"/>
      <c r="CD409" s="4"/>
      <c r="CE409" s="4"/>
      <c r="CF409" s="4"/>
      <c r="CG409" s="4"/>
      <c r="CH409" s="4"/>
    </row>
    <row r="410" ht="14.25" customHeight="1" spans="1:8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9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194"/>
      <c r="AB410" s="4"/>
      <c r="AC410" s="4"/>
      <c r="AD410" s="4"/>
      <c r="AE410" s="4"/>
      <c r="AF410" s="4"/>
      <c r="AG410" s="4"/>
      <c r="AH410" s="19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19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19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194"/>
      <c r="CC410" s="4"/>
      <c r="CD410" s="4"/>
      <c r="CE410" s="4"/>
      <c r="CF410" s="4"/>
      <c r="CG410" s="4"/>
      <c r="CH410" s="4"/>
    </row>
    <row r="411" ht="14.25" customHeight="1" spans="1:8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9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194"/>
      <c r="AB411" s="4"/>
      <c r="AC411" s="4"/>
      <c r="AD411" s="4"/>
      <c r="AE411" s="4"/>
      <c r="AF411" s="4"/>
      <c r="AG411" s="4"/>
      <c r="AH411" s="19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19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19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194"/>
      <c r="CC411" s="4"/>
      <c r="CD411" s="4"/>
      <c r="CE411" s="4"/>
      <c r="CF411" s="4"/>
      <c r="CG411" s="4"/>
      <c r="CH411" s="4"/>
    </row>
    <row r="412" ht="14.25" customHeight="1" spans="1:8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9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194"/>
      <c r="AB412" s="4"/>
      <c r="AC412" s="4"/>
      <c r="AD412" s="4"/>
      <c r="AE412" s="4"/>
      <c r="AF412" s="4"/>
      <c r="AG412" s="4"/>
      <c r="AH412" s="19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19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19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194"/>
      <c r="CC412" s="4"/>
      <c r="CD412" s="4"/>
      <c r="CE412" s="4"/>
      <c r="CF412" s="4"/>
      <c r="CG412" s="4"/>
      <c r="CH412" s="4"/>
    </row>
    <row r="413" ht="14.25" customHeight="1" spans="1:8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9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194"/>
      <c r="AB413" s="4"/>
      <c r="AC413" s="4"/>
      <c r="AD413" s="4"/>
      <c r="AE413" s="4"/>
      <c r="AF413" s="4"/>
      <c r="AG413" s="4"/>
      <c r="AH413" s="19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19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19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194"/>
      <c r="CC413" s="4"/>
      <c r="CD413" s="4"/>
      <c r="CE413" s="4"/>
      <c r="CF413" s="4"/>
      <c r="CG413" s="4"/>
      <c r="CH413" s="4"/>
    </row>
    <row r="414" ht="14.25" customHeight="1" spans="1:8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9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194"/>
      <c r="AB414" s="4"/>
      <c r="AC414" s="4"/>
      <c r="AD414" s="4"/>
      <c r="AE414" s="4"/>
      <c r="AF414" s="4"/>
      <c r="AG414" s="4"/>
      <c r="AH414" s="19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19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19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194"/>
      <c r="CC414" s="4"/>
      <c r="CD414" s="4"/>
      <c r="CE414" s="4"/>
      <c r="CF414" s="4"/>
      <c r="CG414" s="4"/>
      <c r="CH414" s="4"/>
    </row>
    <row r="415" ht="14.25" customHeight="1" spans="1:8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9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194"/>
      <c r="AB415" s="4"/>
      <c r="AC415" s="4"/>
      <c r="AD415" s="4"/>
      <c r="AE415" s="4"/>
      <c r="AF415" s="4"/>
      <c r="AG415" s="4"/>
      <c r="AH415" s="19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19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19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194"/>
      <c r="CC415" s="4"/>
      <c r="CD415" s="4"/>
      <c r="CE415" s="4"/>
      <c r="CF415" s="4"/>
      <c r="CG415" s="4"/>
      <c r="CH415" s="4"/>
    </row>
    <row r="416" ht="14.25" customHeight="1" spans="1:8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9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194"/>
      <c r="AB416" s="4"/>
      <c r="AC416" s="4"/>
      <c r="AD416" s="4"/>
      <c r="AE416" s="4"/>
      <c r="AF416" s="4"/>
      <c r="AG416" s="4"/>
      <c r="AH416" s="19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19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19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194"/>
      <c r="CC416" s="4"/>
      <c r="CD416" s="4"/>
      <c r="CE416" s="4"/>
      <c r="CF416" s="4"/>
      <c r="CG416" s="4"/>
      <c r="CH416" s="4"/>
    </row>
    <row r="417" ht="14.25" customHeight="1" spans="1:8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9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194"/>
      <c r="AB417" s="4"/>
      <c r="AC417" s="4"/>
      <c r="AD417" s="4"/>
      <c r="AE417" s="4"/>
      <c r="AF417" s="4"/>
      <c r="AG417" s="4"/>
      <c r="AH417" s="19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19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19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194"/>
      <c r="CC417" s="4"/>
      <c r="CD417" s="4"/>
      <c r="CE417" s="4"/>
      <c r="CF417" s="4"/>
      <c r="CG417" s="4"/>
      <c r="CH417" s="4"/>
    </row>
    <row r="418" ht="14.25" customHeight="1" spans="1:8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9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194"/>
      <c r="AB418" s="4"/>
      <c r="AC418" s="4"/>
      <c r="AD418" s="4"/>
      <c r="AE418" s="4"/>
      <c r="AF418" s="4"/>
      <c r="AG418" s="4"/>
      <c r="AH418" s="19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19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19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194"/>
      <c r="CC418" s="4"/>
      <c r="CD418" s="4"/>
      <c r="CE418" s="4"/>
      <c r="CF418" s="4"/>
      <c r="CG418" s="4"/>
      <c r="CH418" s="4"/>
    </row>
    <row r="419" ht="14.25" customHeight="1" spans="1:8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9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194"/>
      <c r="AB419" s="4"/>
      <c r="AC419" s="4"/>
      <c r="AD419" s="4"/>
      <c r="AE419" s="4"/>
      <c r="AF419" s="4"/>
      <c r="AG419" s="4"/>
      <c r="AH419" s="19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19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19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194"/>
      <c r="CC419" s="4"/>
      <c r="CD419" s="4"/>
      <c r="CE419" s="4"/>
      <c r="CF419" s="4"/>
      <c r="CG419" s="4"/>
      <c r="CH419" s="4"/>
    </row>
    <row r="420" ht="14.25" customHeight="1" spans="1:8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9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194"/>
      <c r="AB420" s="4"/>
      <c r="AC420" s="4"/>
      <c r="AD420" s="4"/>
      <c r="AE420" s="4"/>
      <c r="AF420" s="4"/>
      <c r="AG420" s="4"/>
      <c r="AH420" s="19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19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19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194"/>
      <c r="CC420" s="4"/>
      <c r="CD420" s="4"/>
      <c r="CE420" s="4"/>
      <c r="CF420" s="4"/>
      <c r="CG420" s="4"/>
      <c r="CH420" s="4"/>
    </row>
    <row r="421" ht="14.25" customHeight="1" spans="1:8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9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194"/>
      <c r="AB421" s="4"/>
      <c r="AC421" s="4"/>
      <c r="AD421" s="4"/>
      <c r="AE421" s="4"/>
      <c r="AF421" s="4"/>
      <c r="AG421" s="4"/>
      <c r="AH421" s="19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19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19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194"/>
      <c r="CC421" s="4"/>
      <c r="CD421" s="4"/>
      <c r="CE421" s="4"/>
      <c r="CF421" s="4"/>
      <c r="CG421" s="4"/>
      <c r="CH421" s="4"/>
    </row>
    <row r="422" ht="14.25" customHeight="1" spans="1:8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9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194"/>
      <c r="AB422" s="4"/>
      <c r="AC422" s="4"/>
      <c r="AD422" s="4"/>
      <c r="AE422" s="4"/>
      <c r="AF422" s="4"/>
      <c r="AG422" s="4"/>
      <c r="AH422" s="19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19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19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194"/>
      <c r="CC422" s="4"/>
      <c r="CD422" s="4"/>
      <c r="CE422" s="4"/>
      <c r="CF422" s="4"/>
      <c r="CG422" s="4"/>
      <c r="CH422" s="4"/>
    </row>
    <row r="423" ht="14.25" customHeight="1" spans="1:8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9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194"/>
      <c r="AB423" s="4"/>
      <c r="AC423" s="4"/>
      <c r="AD423" s="4"/>
      <c r="AE423" s="4"/>
      <c r="AF423" s="4"/>
      <c r="AG423" s="4"/>
      <c r="AH423" s="19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19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19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194"/>
      <c r="CC423" s="4"/>
      <c r="CD423" s="4"/>
      <c r="CE423" s="4"/>
      <c r="CF423" s="4"/>
      <c r="CG423" s="4"/>
      <c r="CH423" s="4"/>
    </row>
    <row r="424" ht="14.25" customHeight="1" spans="1:8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9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194"/>
      <c r="AB424" s="4"/>
      <c r="AC424" s="4"/>
      <c r="AD424" s="4"/>
      <c r="AE424" s="4"/>
      <c r="AF424" s="4"/>
      <c r="AG424" s="4"/>
      <c r="AH424" s="19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19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19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194"/>
      <c r="CC424" s="4"/>
      <c r="CD424" s="4"/>
      <c r="CE424" s="4"/>
      <c r="CF424" s="4"/>
      <c r="CG424" s="4"/>
      <c r="CH424" s="4"/>
    </row>
    <row r="425" ht="14.25" customHeight="1" spans="1:8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9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194"/>
      <c r="AB425" s="4"/>
      <c r="AC425" s="4"/>
      <c r="AD425" s="4"/>
      <c r="AE425" s="4"/>
      <c r="AF425" s="4"/>
      <c r="AG425" s="4"/>
      <c r="AH425" s="19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19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19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194"/>
      <c r="CC425" s="4"/>
      <c r="CD425" s="4"/>
      <c r="CE425" s="4"/>
      <c r="CF425" s="4"/>
      <c r="CG425" s="4"/>
      <c r="CH425" s="4"/>
    </row>
    <row r="426" ht="14.25" customHeight="1" spans="1:8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9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194"/>
      <c r="AB426" s="4"/>
      <c r="AC426" s="4"/>
      <c r="AD426" s="4"/>
      <c r="AE426" s="4"/>
      <c r="AF426" s="4"/>
      <c r="AG426" s="4"/>
      <c r="AH426" s="19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19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19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194"/>
      <c r="CC426" s="4"/>
      <c r="CD426" s="4"/>
      <c r="CE426" s="4"/>
      <c r="CF426" s="4"/>
      <c r="CG426" s="4"/>
      <c r="CH426" s="4"/>
    </row>
    <row r="427" ht="14.25" customHeight="1" spans="1:8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9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194"/>
      <c r="AB427" s="4"/>
      <c r="AC427" s="4"/>
      <c r="AD427" s="4"/>
      <c r="AE427" s="4"/>
      <c r="AF427" s="4"/>
      <c r="AG427" s="4"/>
      <c r="AH427" s="19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19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19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194"/>
      <c r="CC427" s="4"/>
      <c r="CD427" s="4"/>
      <c r="CE427" s="4"/>
      <c r="CF427" s="4"/>
      <c r="CG427" s="4"/>
      <c r="CH427" s="4"/>
    </row>
    <row r="428" ht="14.25" customHeight="1" spans="1:8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9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194"/>
      <c r="AB428" s="4"/>
      <c r="AC428" s="4"/>
      <c r="AD428" s="4"/>
      <c r="AE428" s="4"/>
      <c r="AF428" s="4"/>
      <c r="AG428" s="4"/>
      <c r="AH428" s="19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19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19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194"/>
      <c r="CC428" s="4"/>
      <c r="CD428" s="4"/>
      <c r="CE428" s="4"/>
      <c r="CF428" s="4"/>
      <c r="CG428" s="4"/>
      <c r="CH428" s="4"/>
    </row>
    <row r="429" ht="14.25" customHeight="1" spans="1:8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9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194"/>
      <c r="AB429" s="4"/>
      <c r="AC429" s="4"/>
      <c r="AD429" s="4"/>
      <c r="AE429" s="4"/>
      <c r="AF429" s="4"/>
      <c r="AG429" s="4"/>
      <c r="AH429" s="19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19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19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194"/>
      <c r="CC429" s="4"/>
      <c r="CD429" s="4"/>
      <c r="CE429" s="4"/>
      <c r="CF429" s="4"/>
      <c r="CG429" s="4"/>
      <c r="CH429" s="4"/>
    </row>
    <row r="430" ht="14.25" customHeight="1" spans="1:8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9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194"/>
      <c r="AB430" s="4"/>
      <c r="AC430" s="4"/>
      <c r="AD430" s="4"/>
      <c r="AE430" s="4"/>
      <c r="AF430" s="4"/>
      <c r="AG430" s="4"/>
      <c r="AH430" s="19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19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19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194"/>
      <c r="CC430" s="4"/>
      <c r="CD430" s="4"/>
      <c r="CE430" s="4"/>
      <c r="CF430" s="4"/>
      <c r="CG430" s="4"/>
      <c r="CH430" s="4"/>
    </row>
    <row r="431" ht="14.25" customHeight="1" spans="1:8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9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194"/>
      <c r="AB431" s="4"/>
      <c r="AC431" s="4"/>
      <c r="AD431" s="4"/>
      <c r="AE431" s="4"/>
      <c r="AF431" s="4"/>
      <c r="AG431" s="4"/>
      <c r="AH431" s="19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19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19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194"/>
      <c r="CC431" s="4"/>
      <c r="CD431" s="4"/>
      <c r="CE431" s="4"/>
      <c r="CF431" s="4"/>
      <c r="CG431" s="4"/>
      <c r="CH431" s="4"/>
    </row>
    <row r="432" ht="14.25" customHeight="1" spans="1:8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9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194"/>
      <c r="AB432" s="4"/>
      <c r="AC432" s="4"/>
      <c r="AD432" s="4"/>
      <c r="AE432" s="4"/>
      <c r="AF432" s="4"/>
      <c r="AG432" s="4"/>
      <c r="AH432" s="19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19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19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194"/>
      <c r="CC432" s="4"/>
      <c r="CD432" s="4"/>
      <c r="CE432" s="4"/>
      <c r="CF432" s="4"/>
      <c r="CG432" s="4"/>
      <c r="CH432" s="4"/>
    </row>
    <row r="433" ht="14.25" customHeight="1" spans="1:8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9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194"/>
      <c r="AB433" s="4"/>
      <c r="AC433" s="4"/>
      <c r="AD433" s="4"/>
      <c r="AE433" s="4"/>
      <c r="AF433" s="4"/>
      <c r="AG433" s="4"/>
      <c r="AH433" s="19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19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19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194"/>
      <c r="CC433" s="4"/>
      <c r="CD433" s="4"/>
      <c r="CE433" s="4"/>
      <c r="CF433" s="4"/>
      <c r="CG433" s="4"/>
      <c r="CH433" s="4"/>
    </row>
    <row r="434" ht="14.25" customHeight="1" spans="1:8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9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194"/>
      <c r="AB434" s="4"/>
      <c r="AC434" s="4"/>
      <c r="AD434" s="4"/>
      <c r="AE434" s="4"/>
      <c r="AF434" s="4"/>
      <c r="AG434" s="4"/>
      <c r="AH434" s="19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19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19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194"/>
      <c r="CC434" s="4"/>
      <c r="CD434" s="4"/>
      <c r="CE434" s="4"/>
      <c r="CF434" s="4"/>
      <c r="CG434" s="4"/>
      <c r="CH434" s="4"/>
    </row>
    <row r="435" ht="14.25" customHeight="1" spans="1:8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9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194"/>
      <c r="AB435" s="4"/>
      <c r="AC435" s="4"/>
      <c r="AD435" s="4"/>
      <c r="AE435" s="4"/>
      <c r="AF435" s="4"/>
      <c r="AG435" s="4"/>
      <c r="AH435" s="19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19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19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194"/>
      <c r="CC435" s="4"/>
      <c r="CD435" s="4"/>
      <c r="CE435" s="4"/>
      <c r="CF435" s="4"/>
      <c r="CG435" s="4"/>
      <c r="CH435" s="4"/>
    </row>
    <row r="436" ht="14.25" customHeight="1" spans="1:8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9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194"/>
      <c r="AB436" s="4"/>
      <c r="AC436" s="4"/>
      <c r="AD436" s="4"/>
      <c r="AE436" s="4"/>
      <c r="AF436" s="4"/>
      <c r="AG436" s="4"/>
      <c r="AH436" s="19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19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19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194"/>
      <c r="CC436" s="4"/>
      <c r="CD436" s="4"/>
      <c r="CE436" s="4"/>
      <c r="CF436" s="4"/>
      <c r="CG436" s="4"/>
      <c r="CH436" s="4"/>
    </row>
    <row r="437" ht="14.25" customHeight="1" spans="1:8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9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194"/>
      <c r="AB437" s="4"/>
      <c r="AC437" s="4"/>
      <c r="AD437" s="4"/>
      <c r="AE437" s="4"/>
      <c r="AF437" s="4"/>
      <c r="AG437" s="4"/>
      <c r="AH437" s="19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19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19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194"/>
      <c r="CC437" s="4"/>
      <c r="CD437" s="4"/>
      <c r="CE437" s="4"/>
      <c r="CF437" s="4"/>
      <c r="CG437" s="4"/>
      <c r="CH437" s="4"/>
    </row>
    <row r="438" ht="14.25" customHeight="1" spans="1:8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9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194"/>
      <c r="AB438" s="4"/>
      <c r="AC438" s="4"/>
      <c r="AD438" s="4"/>
      <c r="AE438" s="4"/>
      <c r="AF438" s="4"/>
      <c r="AG438" s="4"/>
      <c r="AH438" s="19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19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19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194"/>
      <c r="CC438" s="4"/>
      <c r="CD438" s="4"/>
      <c r="CE438" s="4"/>
      <c r="CF438" s="4"/>
      <c r="CG438" s="4"/>
      <c r="CH438" s="4"/>
    </row>
    <row r="439" ht="14.25" customHeight="1" spans="1:8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9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194"/>
      <c r="AB439" s="4"/>
      <c r="AC439" s="4"/>
      <c r="AD439" s="4"/>
      <c r="AE439" s="4"/>
      <c r="AF439" s="4"/>
      <c r="AG439" s="4"/>
      <c r="AH439" s="19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19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19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194"/>
      <c r="CC439" s="4"/>
      <c r="CD439" s="4"/>
      <c r="CE439" s="4"/>
      <c r="CF439" s="4"/>
      <c r="CG439" s="4"/>
      <c r="CH439" s="4"/>
    </row>
    <row r="440" ht="14.25" customHeight="1" spans="1:8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9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194"/>
      <c r="AB440" s="4"/>
      <c r="AC440" s="4"/>
      <c r="AD440" s="4"/>
      <c r="AE440" s="4"/>
      <c r="AF440" s="4"/>
      <c r="AG440" s="4"/>
      <c r="AH440" s="19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19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19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194"/>
      <c r="CC440" s="4"/>
      <c r="CD440" s="4"/>
      <c r="CE440" s="4"/>
      <c r="CF440" s="4"/>
      <c r="CG440" s="4"/>
      <c r="CH440" s="4"/>
    </row>
    <row r="441" ht="14.25" customHeight="1" spans="1:8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9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194"/>
      <c r="AB441" s="4"/>
      <c r="AC441" s="4"/>
      <c r="AD441" s="4"/>
      <c r="AE441" s="4"/>
      <c r="AF441" s="4"/>
      <c r="AG441" s="4"/>
      <c r="AH441" s="19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19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19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194"/>
      <c r="CC441" s="4"/>
      <c r="CD441" s="4"/>
      <c r="CE441" s="4"/>
      <c r="CF441" s="4"/>
      <c r="CG441" s="4"/>
      <c r="CH441" s="4"/>
    </row>
    <row r="442" ht="14.25" customHeight="1" spans="1:8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9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194"/>
      <c r="AB442" s="4"/>
      <c r="AC442" s="4"/>
      <c r="AD442" s="4"/>
      <c r="AE442" s="4"/>
      <c r="AF442" s="4"/>
      <c r="AG442" s="4"/>
      <c r="AH442" s="19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19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19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194"/>
      <c r="CC442" s="4"/>
      <c r="CD442" s="4"/>
      <c r="CE442" s="4"/>
      <c r="CF442" s="4"/>
      <c r="CG442" s="4"/>
      <c r="CH442" s="4"/>
    </row>
    <row r="443" ht="14.25" customHeight="1" spans="1:8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9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194"/>
      <c r="AB443" s="4"/>
      <c r="AC443" s="4"/>
      <c r="AD443" s="4"/>
      <c r="AE443" s="4"/>
      <c r="AF443" s="4"/>
      <c r="AG443" s="4"/>
      <c r="AH443" s="19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19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19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194"/>
      <c r="CC443" s="4"/>
      <c r="CD443" s="4"/>
      <c r="CE443" s="4"/>
      <c r="CF443" s="4"/>
      <c r="CG443" s="4"/>
      <c r="CH443" s="4"/>
    </row>
    <row r="444" ht="14.25" customHeight="1" spans="1:8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9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194"/>
      <c r="AB444" s="4"/>
      <c r="AC444" s="4"/>
      <c r="AD444" s="4"/>
      <c r="AE444" s="4"/>
      <c r="AF444" s="4"/>
      <c r="AG444" s="4"/>
      <c r="AH444" s="19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19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19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194"/>
      <c r="CC444" s="4"/>
      <c r="CD444" s="4"/>
      <c r="CE444" s="4"/>
      <c r="CF444" s="4"/>
      <c r="CG444" s="4"/>
      <c r="CH444" s="4"/>
    </row>
    <row r="445" ht="14.25" customHeight="1" spans="1:8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9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194"/>
      <c r="AB445" s="4"/>
      <c r="AC445" s="4"/>
      <c r="AD445" s="4"/>
      <c r="AE445" s="4"/>
      <c r="AF445" s="4"/>
      <c r="AG445" s="4"/>
      <c r="AH445" s="19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19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19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194"/>
      <c r="CC445" s="4"/>
      <c r="CD445" s="4"/>
      <c r="CE445" s="4"/>
      <c r="CF445" s="4"/>
      <c r="CG445" s="4"/>
      <c r="CH445" s="4"/>
    </row>
    <row r="446" ht="14.25" customHeight="1" spans="1:8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9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194"/>
      <c r="AB446" s="4"/>
      <c r="AC446" s="4"/>
      <c r="AD446" s="4"/>
      <c r="AE446" s="4"/>
      <c r="AF446" s="4"/>
      <c r="AG446" s="4"/>
      <c r="AH446" s="19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19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19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194"/>
      <c r="CC446" s="4"/>
      <c r="CD446" s="4"/>
      <c r="CE446" s="4"/>
      <c r="CF446" s="4"/>
      <c r="CG446" s="4"/>
      <c r="CH446" s="4"/>
    </row>
    <row r="447" ht="14.25" customHeight="1" spans="1:8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9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194"/>
      <c r="AB447" s="4"/>
      <c r="AC447" s="4"/>
      <c r="AD447" s="4"/>
      <c r="AE447" s="4"/>
      <c r="AF447" s="4"/>
      <c r="AG447" s="4"/>
      <c r="AH447" s="19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19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19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194"/>
      <c r="CC447" s="4"/>
      <c r="CD447" s="4"/>
      <c r="CE447" s="4"/>
      <c r="CF447" s="4"/>
      <c r="CG447" s="4"/>
      <c r="CH447" s="4"/>
    </row>
    <row r="448" ht="14.25" customHeight="1" spans="1:8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9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194"/>
      <c r="AB448" s="4"/>
      <c r="AC448" s="4"/>
      <c r="AD448" s="4"/>
      <c r="AE448" s="4"/>
      <c r="AF448" s="4"/>
      <c r="AG448" s="4"/>
      <c r="AH448" s="19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19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19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194"/>
      <c r="CC448" s="4"/>
      <c r="CD448" s="4"/>
      <c r="CE448" s="4"/>
      <c r="CF448" s="4"/>
      <c r="CG448" s="4"/>
      <c r="CH448" s="4"/>
    </row>
    <row r="449" ht="14.25" customHeight="1" spans="1:8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9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194"/>
      <c r="AB449" s="4"/>
      <c r="AC449" s="4"/>
      <c r="AD449" s="4"/>
      <c r="AE449" s="4"/>
      <c r="AF449" s="4"/>
      <c r="AG449" s="4"/>
      <c r="AH449" s="19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19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19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194"/>
      <c r="CC449" s="4"/>
      <c r="CD449" s="4"/>
      <c r="CE449" s="4"/>
      <c r="CF449" s="4"/>
      <c r="CG449" s="4"/>
      <c r="CH449" s="4"/>
    </row>
    <row r="450" ht="14.25" customHeight="1" spans="1:8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9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194"/>
      <c r="AB450" s="4"/>
      <c r="AC450" s="4"/>
      <c r="AD450" s="4"/>
      <c r="AE450" s="4"/>
      <c r="AF450" s="4"/>
      <c r="AG450" s="4"/>
      <c r="AH450" s="19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19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19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194"/>
      <c r="CC450" s="4"/>
      <c r="CD450" s="4"/>
      <c r="CE450" s="4"/>
      <c r="CF450" s="4"/>
      <c r="CG450" s="4"/>
      <c r="CH450" s="4"/>
    </row>
    <row r="451" ht="14.25" customHeight="1" spans="1:8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9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194"/>
      <c r="AB451" s="4"/>
      <c r="AC451" s="4"/>
      <c r="AD451" s="4"/>
      <c r="AE451" s="4"/>
      <c r="AF451" s="4"/>
      <c r="AG451" s="4"/>
      <c r="AH451" s="19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19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19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194"/>
      <c r="CC451" s="4"/>
      <c r="CD451" s="4"/>
      <c r="CE451" s="4"/>
      <c r="CF451" s="4"/>
      <c r="CG451" s="4"/>
      <c r="CH451" s="4"/>
    </row>
    <row r="452" ht="14.25" customHeight="1" spans="1:8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9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194"/>
      <c r="AB452" s="4"/>
      <c r="AC452" s="4"/>
      <c r="AD452" s="4"/>
      <c r="AE452" s="4"/>
      <c r="AF452" s="4"/>
      <c r="AG452" s="4"/>
      <c r="AH452" s="19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19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19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194"/>
      <c r="CC452" s="4"/>
      <c r="CD452" s="4"/>
      <c r="CE452" s="4"/>
      <c r="CF452" s="4"/>
      <c r="CG452" s="4"/>
      <c r="CH452" s="4"/>
    </row>
    <row r="453" ht="14.25" customHeight="1" spans="1:8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9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194"/>
      <c r="AB453" s="4"/>
      <c r="AC453" s="4"/>
      <c r="AD453" s="4"/>
      <c r="AE453" s="4"/>
      <c r="AF453" s="4"/>
      <c r="AG453" s="4"/>
      <c r="AH453" s="19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19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19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194"/>
      <c r="CC453" s="4"/>
      <c r="CD453" s="4"/>
      <c r="CE453" s="4"/>
      <c r="CF453" s="4"/>
      <c r="CG453" s="4"/>
      <c r="CH453" s="4"/>
    </row>
    <row r="454" ht="14.25" customHeight="1" spans="1:8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9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194"/>
      <c r="AB454" s="4"/>
      <c r="AC454" s="4"/>
      <c r="AD454" s="4"/>
      <c r="AE454" s="4"/>
      <c r="AF454" s="4"/>
      <c r="AG454" s="4"/>
      <c r="AH454" s="19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19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19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194"/>
      <c r="CC454" s="4"/>
      <c r="CD454" s="4"/>
      <c r="CE454" s="4"/>
      <c r="CF454" s="4"/>
      <c r="CG454" s="4"/>
      <c r="CH454" s="4"/>
    </row>
    <row r="455" ht="14.25" customHeight="1" spans="1:8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9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194"/>
      <c r="AB455" s="4"/>
      <c r="AC455" s="4"/>
      <c r="AD455" s="4"/>
      <c r="AE455" s="4"/>
      <c r="AF455" s="4"/>
      <c r="AG455" s="4"/>
      <c r="AH455" s="19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19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19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194"/>
      <c r="CC455" s="4"/>
      <c r="CD455" s="4"/>
      <c r="CE455" s="4"/>
      <c r="CF455" s="4"/>
      <c r="CG455" s="4"/>
      <c r="CH455" s="4"/>
    </row>
    <row r="456" ht="14.25" customHeight="1" spans="1:8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9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194"/>
      <c r="AB456" s="4"/>
      <c r="AC456" s="4"/>
      <c r="AD456" s="4"/>
      <c r="AE456" s="4"/>
      <c r="AF456" s="4"/>
      <c r="AG456" s="4"/>
      <c r="AH456" s="19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19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19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194"/>
      <c r="CC456" s="4"/>
      <c r="CD456" s="4"/>
      <c r="CE456" s="4"/>
      <c r="CF456" s="4"/>
      <c r="CG456" s="4"/>
      <c r="CH456" s="4"/>
    </row>
    <row r="457" ht="14.25" customHeight="1" spans="1:8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9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194"/>
      <c r="AB457" s="4"/>
      <c r="AC457" s="4"/>
      <c r="AD457" s="4"/>
      <c r="AE457" s="4"/>
      <c r="AF457" s="4"/>
      <c r="AG457" s="4"/>
      <c r="AH457" s="19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19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19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194"/>
      <c r="CC457" s="4"/>
      <c r="CD457" s="4"/>
      <c r="CE457" s="4"/>
      <c r="CF457" s="4"/>
      <c r="CG457" s="4"/>
      <c r="CH457" s="4"/>
    </row>
    <row r="458" ht="14.25" customHeight="1" spans="1:8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9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194"/>
      <c r="AB458" s="4"/>
      <c r="AC458" s="4"/>
      <c r="AD458" s="4"/>
      <c r="AE458" s="4"/>
      <c r="AF458" s="4"/>
      <c r="AG458" s="4"/>
      <c r="AH458" s="19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19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19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194"/>
      <c r="CC458" s="4"/>
      <c r="CD458" s="4"/>
      <c r="CE458" s="4"/>
      <c r="CF458" s="4"/>
      <c r="CG458" s="4"/>
      <c r="CH458" s="4"/>
    </row>
    <row r="459" ht="14.25" customHeight="1" spans="1:8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9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194"/>
      <c r="AB459" s="4"/>
      <c r="AC459" s="4"/>
      <c r="AD459" s="4"/>
      <c r="AE459" s="4"/>
      <c r="AF459" s="4"/>
      <c r="AG459" s="4"/>
      <c r="AH459" s="19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19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19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194"/>
      <c r="CC459" s="4"/>
      <c r="CD459" s="4"/>
      <c r="CE459" s="4"/>
      <c r="CF459" s="4"/>
      <c r="CG459" s="4"/>
      <c r="CH459" s="4"/>
    </row>
    <row r="460" ht="14.25" customHeight="1" spans="1:8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9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194"/>
      <c r="AB460" s="4"/>
      <c r="AC460" s="4"/>
      <c r="AD460" s="4"/>
      <c r="AE460" s="4"/>
      <c r="AF460" s="4"/>
      <c r="AG460" s="4"/>
      <c r="AH460" s="19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19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19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194"/>
      <c r="CC460" s="4"/>
      <c r="CD460" s="4"/>
      <c r="CE460" s="4"/>
      <c r="CF460" s="4"/>
      <c r="CG460" s="4"/>
      <c r="CH460" s="4"/>
    </row>
    <row r="461" ht="14.25" customHeight="1" spans="1:8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9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194"/>
      <c r="AB461" s="4"/>
      <c r="AC461" s="4"/>
      <c r="AD461" s="4"/>
      <c r="AE461" s="4"/>
      <c r="AF461" s="4"/>
      <c r="AG461" s="4"/>
      <c r="AH461" s="19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19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19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194"/>
      <c r="CC461" s="4"/>
      <c r="CD461" s="4"/>
      <c r="CE461" s="4"/>
      <c r="CF461" s="4"/>
      <c r="CG461" s="4"/>
      <c r="CH461" s="4"/>
    </row>
    <row r="462" ht="14.25" customHeight="1" spans="1:8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9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194"/>
      <c r="AB462" s="4"/>
      <c r="AC462" s="4"/>
      <c r="AD462" s="4"/>
      <c r="AE462" s="4"/>
      <c r="AF462" s="4"/>
      <c r="AG462" s="4"/>
      <c r="AH462" s="19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19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19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194"/>
      <c r="CC462" s="4"/>
      <c r="CD462" s="4"/>
      <c r="CE462" s="4"/>
      <c r="CF462" s="4"/>
      <c r="CG462" s="4"/>
      <c r="CH462" s="4"/>
    </row>
    <row r="463" ht="14.25" customHeight="1" spans="1:8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9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194"/>
      <c r="AB463" s="4"/>
      <c r="AC463" s="4"/>
      <c r="AD463" s="4"/>
      <c r="AE463" s="4"/>
      <c r="AF463" s="4"/>
      <c r="AG463" s="4"/>
      <c r="AH463" s="19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19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19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194"/>
      <c r="CC463" s="4"/>
      <c r="CD463" s="4"/>
      <c r="CE463" s="4"/>
      <c r="CF463" s="4"/>
      <c r="CG463" s="4"/>
      <c r="CH463" s="4"/>
    </row>
    <row r="464" ht="14.25" customHeight="1" spans="1:8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9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194"/>
      <c r="AB464" s="4"/>
      <c r="AC464" s="4"/>
      <c r="AD464" s="4"/>
      <c r="AE464" s="4"/>
      <c r="AF464" s="4"/>
      <c r="AG464" s="4"/>
      <c r="AH464" s="19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19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19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194"/>
      <c r="CC464" s="4"/>
      <c r="CD464" s="4"/>
      <c r="CE464" s="4"/>
      <c r="CF464" s="4"/>
      <c r="CG464" s="4"/>
      <c r="CH464" s="4"/>
    </row>
    <row r="465" ht="14.25" customHeight="1" spans="1:8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9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194"/>
      <c r="AB465" s="4"/>
      <c r="AC465" s="4"/>
      <c r="AD465" s="4"/>
      <c r="AE465" s="4"/>
      <c r="AF465" s="4"/>
      <c r="AG465" s="4"/>
      <c r="AH465" s="19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19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19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194"/>
      <c r="CC465" s="4"/>
      <c r="CD465" s="4"/>
      <c r="CE465" s="4"/>
      <c r="CF465" s="4"/>
      <c r="CG465" s="4"/>
      <c r="CH465" s="4"/>
    </row>
    <row r="466" ht="14.25" customHeight="1" spans="1:8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9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194"/>
      <c r="AB466" s="4"/>
      <c r="AC466" s="4"/>
      <c r="AD466" s="4"/>
      <c r="AE466" s="4"/>
      <c r="AF466" s="4"/>
      <c r="AG466" s="4"/>
      <c r="AH466" s="19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19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19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194"/>
      <c r="CC466" s="4"/>
      <c r="CD466" s="4"/>
      <c r="CE466" s="4"/>
      <c r="CF466" s="4"/>
      <c r="CG466" s="4"/>
      <c r="CH466" s="4"/>
    </row>
    <row r="467" ht="14.25" customHeight="1" spans="1:8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9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194"/>
      <c r="AB467" s="4"/>
      <c r="AC467" s="4"/>
      <c r="AD467" s="4"/>
      <c r="AE467" s="4"/>
      <c r="AF467" s="4"/>
      <c r="AG467" s="4"/>
      <c r="AH467" s="19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19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19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194"/>
      <c r="CC467" s="4"/>
      <c r="CD467" s="4"/>
      <c r="CE467" s="4"/>
      <c r="CF467" s="4"/>
      <c r="CG467" s="4"/>
      <c r="CH467" s="4"/>
    </row>
    <row r="468" ht="14.25" customHeight="1" spans="1:8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9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194"/>
      <c r="AB468" s="4"/>
      <c r="AC468" s="4"/>
      <c r="AD468" s="4"/>
      <c r="AE468" s="4"/>
      <c r="AF468" s="4"/>
      <c r="AG468" s="4"/>
      <c r="AH468" s="19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19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19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194"/>
      <c r="CC468" s="4"/>
      <c r="CD468" s="4"/>
      <c r="CE468" s="4"/>
      <c r="CF468" s="4"/>
      <c r="CG468" s="4"/>
      <c r="CH468" s="4"/>
    </row>
    <row r="469" ht="14.25" customHeight="1" spans="1:8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9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194"/>
      <c r="AB469" s="4"/>
      <c r="AC469" s="4"/>
      <c r="AD469" s="4"/>
      <c r="AE469" s="4"/>
      <c r="AF469" s="4"/>
      <c r="AG469" s="4"/>
      <c r="AH469" s="19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19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19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194"/>
      <c r="CC469" s="4"/>
      <c r="CD469" s="4"/>
      <c r="CE469" s="4"/>
      <c r="CF469" s="4"/>
      <c r="CG469" s="4"/>
      <c r="CH469" s="4"/>
    </row>
    <row r="470" ht="14.25" customHeight="1" spans="1:8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9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194"/>
      <c r="AB470" s="4"/>
      <c r="AC470" s="4"/>
      <c r="AD470" s="4"/>
      <c r="AE470" s="4"/>
      <c r="AF470" s="4"/>
      <c r="AG470" s="4"/>
      <c r="AH470" s="19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19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19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194"/>
      <c r="CC470" s="4"/>
      <c r="CD470" s="4"/>
      <c r="CE470" s="4"/>
      <c r="CF470" s="4"/>
      <c r="CG470" s="4"/>
      <c r="CH470" s="4"/>
    </row>
    <row r="471" ht="14.25" customHeight="1" spans="1:8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9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194"/>
      <c r="AB471" s="4"/>
      <c r="AC471" s="4"/>
      <c r="AD471" s="4"/>
      <c r="AE471" s="4"/>
      <c r="AF471" s="4"/>
      <c r="AG471" s="4"/>
      <c r="AH471" s="19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19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19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194"/>
      <c r="CC471" s="4"/>
      <c r="CD471" s="4"/>
      <c r="CE471" s="4"/>
      <c r="CF471" s="4"/>
      <c r="CG471" s="4"/>
      <c r="CH471" s="4"/>
    </row>
    <row r="472" ht="14.25" customHeight="1" spans="1:8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9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194"/>
      <c r="AB472" s="4"/>
      <c r="AC472" s="4"/>
      <c r="AD472" s="4"/>
      <c r="AE472" s="4"/>
      <c r="AF472" s="4"/>
      <c r="AG472" s="4"/>
      <c r="AH472" s="19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19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19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194"/>
      <c r="CC472" s="4"/>
      <c r="CD472" s="4"/>
      <c r="CE472" s="4"/>
      <c r="CF472" s="4"/>
      <c r="CG472" s="4"/>
      <c r="CH472" s="4"/>
    </row>
    <row r="473" ht="14.25" customHeight="1" spans="1:8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9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194"/>
      <c r="AB473" s="4"/>
      <c r="AC473" s="4"/>
      <c r="AD473" s="4"/>
      <c r="AE473" s="4"/>
      <c r="AF473" s="4"/>
      <c r="AG473" s="4"/>
      <c r="AH473" s="19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19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19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194"/>
      <c r="CC473" s="4"/>
      <c r="CD473" s="4"/>
      <c r="CE473" s="4"/>
      <c r="CF473" s="4"/>
      <c r="CG473" s="4"/>
      <c r="CH473" s="4"/>
    </row>
    <row r="474" ht="14.25" customHeight="1" spans="1:8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9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194"/>
      <c r="AB474" s="4"/>
      <c r="AC474" s="4"/>
      <c r="AD474" s="4"/>
      <c r="AE474" s="4"/>
      <c r="AF474" s="4"/>
      <c r="AG474" s="4"/>
      <c r="AH474" s="19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19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19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194"/>
      <c r="CC474" s="4"/>
      <c r="CD474" s="4"/>
      <c r="CE474" s="4"/>
      <c r="CF474" s="4"/>
      <c r="CG474" s="4"/>
      <c r="CH474" s="4"/>
    </row>
    <row r="475" ht="14.25" customHeight="1" spans="1:8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9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194"/>
      <c r="AB475" s="4"/>
      <c r="AC475" s="4"/>
      <c r="AD475" s="4"/>
      <c r="AE475" s="4"/>
      <c r="AF475" s="4"/>
      <c r="AG475" s="4"/>
      <c r="AH475" s="19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19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19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194"/>
      <c r="CC475" s="4"/>
      <c r="CD475" s="4"/>
      <c r="CE475" s="4"/>
      <c r="CF475" s="4"/>
      <c r="CG475" s="4"/>
      <c r="CH475" s="4"/>
    </row>
    <row r="476" ht="14.25" customHeight="1" spans="1:8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9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194"/>
      <c r="AB476" s="4"/>
      <c r="AC476" s="4"/>
      <c r="AD476" s="4"/>
      <c r="AE476" s="4"/>
      <c r="AF476" s="4"/>
      <c r="AG476" s="4"/>
      <c r="AH476" s="19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19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19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194"/>
      <c r="CC476" s="4"/>
      <c r="CD476" s="4"/>
      <c r="CE476" s="4"/>
      <c r="CF476" s="4"/>
      <c r="CG476" s="4"/>
      <c r="CH476" s="4"/>
    </row>
    <row r="477" ht="14.25" customHeight="1" spans="1:8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9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194"/>
      <c r="AB477" s="4"/>
      <c r="AC477" s="4"/>
      <c r="AD477" s="4"/>
      <c r="AE477" s="4"/>
      <c r="AF477" s="4"/>
      <c r="AG477" s="4"/>
      <c r="AH477" s="19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19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19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194"/>
      <c r="CC477" s="4"/>
      <c r="CD477" s="4"/>
      <c r="CE477" s="4"/>
      <c r="CF477" s="4"/>
      <c r="CG477" s="4"/>
      <c r="CH477" s="4"/>
    </row>
    <row r="478" ht="14.25" customHeight="1" spans="1:8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9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194"/>
      <c r="AB478" s="4"/>
      <c r="AC478" s="4"/>
      <c r="AD478" s="4"/>
      <c r="AE478" s="4"/>
      <c r="AF478" s="4"/>
      <c r="AG478" s="4"/>
      <c r="AH478" s="19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19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19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194"/>
      <c r="CC478" s="4"/>
      <c r="CD478" s="4"/>
      <c r="CE478" s="4"/>
      <c r="CF478" s="4"/>
      <c r="CG478" s="4"/>
      <c r="CH478" s="4"/>
    </row>
    <row r="479" ht="14.25" customHeight="1" spans="1:8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9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194"/>
      <c r="AB479" s="4"/>
      <c r="AC479" s="4"/>
      <c r="AD479" s="4"/>
      <c r="AE479" s="4"/>
      <c r="AF479" s="4"/>
      <c r="AG479" s="4"/>
      <c r="AH479" s="19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19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19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194"/>
      <c r="CC479" s="4"/>
      <c r="CD479" s="4"/>
      <c r="CE479" s="4"/>
      <c r="CF479" s="4"/>
      <c r="CG479" s="4"/>
      <c r="CH479" s="4"/>
    </row>
    <row r="480" ht="14.25" customHeight="1" spans="1:8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9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194"/>
      <c r="AB480" s="4"/>
      <c r="AC480" s="4"/>
      <c r="AD480" s="4"/>
      <c r="AE480" s="4"/>
      <c r="AF480" s="4"/>
      <c r="AG480" s="4"/>
      <c r="AH480" s="19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19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19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194"/>
      <c r="CC480" s="4"/>
      <c r="CD480" s="4"/>
      <c r="CE480" s="4"/>
      <c r="CF480" s="4"/>
      <c r="CG480" s="4"/>
      <c r="CH480" s="4"/>
    </row>
    <row r="481" ht="14.25" customHeight="1" spans="1:8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9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194"/>
      <c r="AB481" s="4"/>
      <c r="AC481" s="4"/>
      <c r="AD481" s="4"/>
      <c r="AE481" s="4"/>
      <c r="AF481" s="4"/>
      <c r="AG481" s="4"/>
      <c r="AH481" s="19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19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19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194"/>
      <c r="CC481" s="4"/>
      <c r="CD481" s="4"/>
      <c r="CE481" s="4"/>
      <c r="CF481" s="4"/>
      <c r="CG481" s="4"/>
      <c r="CH481" s="4"/>
    </row>
    <row r="482" ht="14.25" customHeight="1" spans="1:8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9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194"/>
      <c r="AB482" s="4"/>
      <c r="AC482" s="4"/>
      <c r="AD482" s="4"/>
      <c r="AE482" s="4"/>
      <c r="AF482" s="4"/>
      <c r="AG482" s="4"/>
      <c r="AH482" s="19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19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19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194"/>
      <c r="CC482" s="4"/>
      <c r="CD482" s="4"/>
      <c r="CE482" s="4"/>
      <c r="CF482" s="4"/>
      <c r="CG482" s="4"/>
      <c r="CH482" s="4"/>
    </row>
    <row r="483" ht="14.25" customHeight="1" spans="1:8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9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194"/>
      <c r="AB483" s="4"/>
      <c r="AC483" s="4"/>
      <c r="AD483" s="4"/>
      <c r="AE483" s="4"/>
      <c r="AF483" s="4"/>
      <c r="AG483" s="4"/>
      <c r="AH483" s="19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19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19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194"/>
      <c r="CC483" s="4"/>
      <c r="CD483" s="4"/>
      <c r="CE483" s="4"/>
      <c r="CF483" s="4"/>
      <c r="CG483" s="4"/>
      <c r="CH483" s="4"/>
    </row>
    <row r="484" ht="14.25" customHeight="1" spans="1:8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9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194"/>
      <c r="AB484" s="4"/>
      <c r="AC484" s="4"/>
      <c r="AD484" s="4"/>
      <c r="AE484" s="4"/>
      <c r="AF484" s="4"/>
      <c r="AG484" s="4"/>
      <c r="AH484" s="19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19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19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194"/>
      <c r="CC484" s="4"/>
      <c r="CD484" s="4"/>
      <c r="CE484" s="4"/>
      <c r="CF484" s="4"/>
      <c r="CG484" s="4"/>
      <c r="CH484" s="4"/>
    </row>
    <row r="485" ht="14.25" customHeight="1" spans="1:8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9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194"/>
      <c r="AB485" s="4"/>
      <c r="AC485" s="4"/>
      <c r="AD485" s="4"/>
      <c r="AE485" s="4"/>
      <c r="AF485" s="4"/>
      <c r="AG485" s="4"/>
      <c r="AH485" s="19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19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19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194"/>
      <c r="CC485" s="4"/>
      <c r="CD485" s="4"/>
      <c r="CE485" s="4"/>
      <c r="CF485" s="4"/>
      <c r="CG485" s="4"/>
      <c r="CH485" s="4"/>
    </row>
    <row r="486" ht="14.25" customHeight="1" spans="1:8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9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194"/>
      <c r="AB486" s="4"/>
      <c r="AC486" s="4"/>
      <c r="AD486" s="4"/>
      <c r="AE486" s="4"/>
      <c r="AF486" s="4"/>
      <c r="AG486" s="4"/>
      <c r="AH486" s="19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19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19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194"/>
      <c r="CC486" s="4"/>
      <c r="CD486" s="4"/>
      <c r="CE486" s="4"/>
      <c r="CF486" s="4"/>
      <c r="CG486" s="4"/>
      <c r="CH486" s="4"/>
    </row>
    <row r="487" ht="14.25" customHeight="1" spans="1:8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9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194"/>
      <c r="AB487" s="4"/>
      <c r="AC487" s="4"/>
      <c r="AD487" s="4"/>
      <c r="AE487" s="4"/>
      <c r="AF487" s="4"/>
      <c r="AG487" s="4"/>
      <c r="AH487" s="19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19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19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194"/>
      <c r="CC487" s="4"/>
      <c r="CD487" s="4"/>
      <c r="CE487" s="4"/>
      <c r="CF487" s="4"/>
      <c r="CG487" s="4"/>
      <c r="CH487" s="4"/>
    </row>
    <row r="488" ht="14.25" customHeight="1" spans="1:8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9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194"/>
      <c r="AB488" s="4"/>
      <c r="AC488" s="4"/>
      <c r="AD488" s="4"/>
      <c r="AE488" s="4"/>
      <c r="AF488" s="4"/>
      <c r="AG488" s="4"/>
      <c r="AH488" s="19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19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19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194"/>
      <c r="CC488" s="4"/>
      <c r="CD488" s="4"/>
      <c r="CE488" s="4"/>
      <c r="CF488" s="4"/>
      <c r="CG488" s="4"/>
      <c r="CH488" s="4"/>
    </row>
    <row r="489" ht="14.25" customHeight="1" spans="1:8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9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194"/>
      <c r="AB489" s="4"/>
      <c r="AC489" s="4"/>
      <c r="AD489" s="4"/>
      <c r="AE489" s="4"/>
      <c r="AF489" s="4"/>
      <c r="AG489" s="4"/>
      <c r="AH489" s="19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19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19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194"/>
      <c r="CC489" s="4"/>
      <c r="CD489" s="4"/>
      <c r="CE489" s="4"/>
      <c r="CF489" s="4"/>
      <c r="CG489" s="4"/>
      <c r="CH489" s="4"/>
    </row>
    <row r="490" ht="14.25" customHeight="1" spans="1:8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9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194"/>
      <c r="AB490" s="4"/>
      <c r="AC490" s="4"/>
      <c r="AD490" s="4"/>
      <c r="AE490" s="4"/>
      <c r="AF490" s="4"/>
      <c r="AG490" s="4"/>
      <c r="AH490" s="19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19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19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194"/>
      <c r="CC490" s="4"/>
      <c r="CD490" s="4"/>
      <c r="CE490" s="4"/>
      <c r="CF490" s="4"/>
      <c r="CG490" s="4"/>
      <c r="CH490" s="4"/>
    </row>
    <row r="491" ht="14.25" customHeight="1" spans="1:8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9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194"/>
      <c r="AB491" s="4"/>
      <c r="AC491" s="4"/>
      <c r="AD491" s="4"/>
      <c r="AE491" s="4"/>
      <c r="AF491" s="4"/>
      <c r="AG491" s="4"/>
      <c r="AH491" s="19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19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19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194"/>
      <c r="CC491" s="4"/>
      <c r="CD491" s="4"/>
      <c r="CE491" s="4"/>
      <c r="CF491" s="4"/>
      <c r="CG491" s="4"/>
      <c r="CH491" s="4"/>
    </row>
    <row r="492" ht="14.25" customHeight="1" spans="1:8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9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194"/>
      <c r="AB492" s="4"/>
      <c r="AC492" s="4"/>
      <c r="AD492" s="4"/>
      <c r="AE492" s="4"/>
      <c r="AF492" s="4"/>
      <c r="AG492" s="4"/>
      <c r="AH492" s="19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19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19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194"/>
      <c r="CC492" s="4"/>
      <c r="CD492" s="4"/>
      <c r="CE492" s="4"/>
      <c r="CF492" s="4"/>
      <c r="CG492" s="4"/>
      <c r="CH492" s="4"/>
    </row>
    <row r="493" ht="14.25" customHeight="1" spans="1:8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9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194"/>
      <c r="AB493" s="4"/>
      <c r="AC493" s="4"/>
      <c r="AD493" s="4"/>
      <c r="AE493" s="4"/>
      <c r="AF493" s="4"/>
      <c r="AG493" s="4"/>
      <c r="AH493" s="19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19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19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194"/>
      <c r="CC493" s="4"/>
      <c r="CD493" s="4"/>
      <c r="CE493" s="4"/>
      <c r="CF493" s="4"/>
      <c r="CG493" s="4"/>
      <c r="CH493" s="4"/>
    </row>
    <row r="494" ht="14.25" customHeight="1" spans="1:8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9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194"/>
      <c r="AB494" s="4"/>
      <c r="AC494" s="4"/>
      <c r="AD494" s="4"/>
      <c r="AE494" s="4"/>
      <c r="AF494" s="4"/>
      <c r="AG494" s="4"/>
      <c r="AH494" s="19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19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19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194"/>
      <c r="CC494" s="4"/>
      <c r="CD494" s="4"/>
      <c r="CE494" s="4"/>
      <c r="CF494" s="4"/>
      <c r="CG494" s="4"/>
      <c r="CH494" s="4"/>
    </row>
    <row r="495" ht="14.25" customHeight="1" spans="1:8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9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194"/>
      <c r="AB495" s="4"/>
      <c r="AC495" s="4"/>
      <c r="AD495" s="4"/>
      <c r="AE495" s="4"/>
      <c r="AF495" s="4"/>
      <c r="AG495" s="4"/>
      <c r="AH495" s="19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19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19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194"/>
      <c r="CC495" s="4"/>
      <c r="CD495" s="4"/>
      <c r="CE495" s="4"/>
      <c r="CF495" s="4"/>
      <c r="CG495" s="4"/>
      <c r="CH495" s="4"/>
    </row>
    <row r="496" ht="14.25" customHeight="1" spans="1:8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9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194"/>
      <c r="AB496" s="4"/>
      <c r="AC496" s="4"/>
      <c r="AD496" s="4"/>
      <c r="AE496" s="4"/>
      <c r="AF496" s="4"/>
      <c r="AG496" s="4"/>
      <c r="AH496" s="19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19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19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194"/>
      <c r="CC496" s="4"/>
      <c r="CD496" s="4"/>
      <c r="CE496" s="4"/>
      <c r="CF496" s="4"/>
      <c r="CG496" s="4"/>
      <c r="CH496" s="4"/>
    </row>
    <row r="497" ht="14.25" customHeight="1" spans="1:8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9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194"/>
      <c r="AB497" s="4"/>
      <c r="AC497" s="4"/>
      <c r="AD497" s="4"/>
      <c r="AE497" s="4"/>
      <c r="AF497" s="4"/>
      <c r="AG497" s="4"/>
      <c r="AH497" s="19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19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19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194"/>
      <c r="CC497" s="4"/>
      <c r="CD497" s="4"/>
      <c r="CE497" s="4"/>
      <c r="CF497" s="4"/>
      <c r="CG497" s="4"/>
      <c r="CH497" s="4"/>
    </row>
    <row r="498" ht="14.25" customHeight="1" spans="1:8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9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194"/>
      <c r="AB498" s="4"/>
      <c r="AC498" s="4"/>
      <c r="AD498" s="4"/>
      <c r="AE498" s="4"/>
      <c r="AF498" s="4"/>
      <c r="AG498" s="4"/>
      <c r="AH498" s="19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19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19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194"/>
      <c r="CC498" s="4"/>
      <c r="CD498" s="4"/>
      <c r="CE498" s="4"/>
      <c r="CF498" s="4"/>
      <c r="CG498" s="4"/>
      <c r="CH498" s="4"/>
    </row>
    <row r="499" ht="14.25" customHeight="1" spans="1:8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9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194"/>
      <c r="AB499" s="4"/>
      <c r="AC499" s="4"/>
      <c r="AD499" s="4"/>
      <c r="AE499" s="4"/>
      <c r="AF499" s="4"/>
      <c r="AG499" s="4"/>
      <c r="AH499" s="19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19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19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194"/>
      <c r="CC499" s="4"/>
      <c r="CD499" s="4"/>
      <c r="CE499" s="4"/>
      <c r="CF499" s="4"/>
      <c r="CG499" s="4"/>
      <c r="CH499" s="4"/>
    </row>
    <row r="500" ht="14.25" customHeight="1" spans="1:8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9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194"/>
      <c r="AB500" s="4"/>
      <c r="AC500" s="4"/>
      <c r="AD500" s="4"/>
      <c r="AE500" s="4"/>
      <c r="AF500" s="4"/>
      <c r="AG500" s="4"/>
      <c r="AH500" s="19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19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19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194"/>
      <c r="CC500" s="4"/>
      <c r="CD500" s="4"/>
      <c r="CE500" s="4"/>
      <c r="CF500" s="4"/>
      <c r="CG500" s="4"/>
      <c r="CH500" s="4"/>
    </row>
    <row r="501" ht="14.25" customHeight="1" spans="1:8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9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194"/>
      <c r="AB501" s="4"/>
      <c r="AC501" s="4"/>
      <c r="AD501" s="4"/>
      <c r="AE501" s="4"/>
      <c r="AF501" s="4"/>
      <c r="AG501" s="4"/>
      <c r="AH501" s="19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19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19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194"/>
      <c r="CC501" s="4"/>
      <c r="CD501" s="4"/>
      <c r="CE501" s="4"/>
      <c r="CF501" s="4"/>
      <c r="CG501" s="4"/>
      <c r="CH501" s="4"/>
    </row>
    <row r="502" ht="14.25" customHeight="1" spans="1:8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9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194"/>
      <c r="AB502" s="4"/>
      <c r="AC502" s="4"/>
      <c r="AD502" s="4"/>
      <c r="AE502" s="4"/>
      <c r="AF502" s="4"/>
      <c r="AG502" s="4"/>
      <c r="AH502" s="19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19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19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194"/>
      <c r="CC502" s="4"/>
      <c r="CD502" s="4"/>
      <c r="CE502" s="4"/>
      <c r="CF502" s="4"/>
      <c r="CG502" s="4"/>
      <c r="CH502" s="4"/>
    </row>
    <row r="503" ht="14.25" customHeight="1" spans="1:8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9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194"/>
      <c r="AB503" s="4"/>
      <c r="AC503" s="4"/>
      <c r="AD503" s="4"/>
      <c r="AE503" s="4"/>
      <c r="AF503" s="4"/>
      <c r="AG503" s="4"/>
      <c r="AH503" s="19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19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19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194"/>
      <c r="CC503" s="4"/>
      <c r="CD503" s="4"/>
      <c r="CE503" s="4"/>
      <c r="CF503" s="4"/>
      <c r="CG503" s="4"/>
      <c r="CH503" s="4"/>
    </row>
    <row r="504" ht="14.25" customHeight="1" spans="1:8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19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194"/>
      <c r="AB504" s="4"/>
      <c r="AC504" s="4"/>
      <c r="AD504" s="4"/>
      <c r="AE504" s="4"/>
      <c r="AF504" s="4"/>
      <c r="AG504" s="4"/>
      <c r="AH504" s="19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19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19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194"/>
      <c r="CC504" s="4"/>
      <c r="CD504" s="4"/>
      <c r="CE504" s="4"/>
      <c r="CF504" s="4"/>
      <c r="CG504" s="4"/>
      <c r="CH504" s="4"/>
    </row>
    <row r="505" ht="14.25" customHeight="1" spans="1:8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19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194"/>
      <c r="AB505" s="4"/>
      <c r="AC505" s="4"/>
      <c r="AD505" s="4"/>
      <c r="AE505" s="4"/>
      <c r="AF505" s="4"/>
      <c r="AG505" s="4"/>
      <c r="AH505" s="19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19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19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194"/>
      <c r="CC505" s="4"/>
      <c r="CD505" s="4"/>
      <c r="CE505" s="4"/>
      <c r="CF505" s="4"/>
      <c r="CG505" s="4"/>
      <c r="CH505" s="4"/>
    </row>
    <row r="506" ht="14.25" customHeight="1" spans="1:8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19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194"/>
      <c r="AB506" s="4"/>
      <c r="AC506" s="4"/>
      <c r="AD506" s="4"/>
      <c r="AE506" s="4"/>
      <c r="AF506" s="4"/>
      <c r="AG506" s="4"/>
      <c r="AH506" s="19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19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19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194"/>
      <c r="CC506" s="4"/>
      <c r="CD506" s="4"/>
      <c r="CE506" s="4"/>
      <c r="CF506" s="4"/>
      <c r="CG506" s="4"/>
      <c r="CH506" s="4"/>
    </row>
    <row r="507" ht="14.25" customHeight="1" spans="1:8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19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194"/>
      <c r="AB507" s="4"/>
      <c r="AC507" s="4"/>
      <c r="AD507" s="4"/>
      <c r="AE507" s="4"/>
      <c r="AF507" s="4"/>
      <c r="AG507" s="4"/>
      <c r="AH507" s="19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19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19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194"/>
      <c r="CC507" s="4"/>
      <c r="CD507" s="4"/>
      <c r="CE507" s="4"/>
      <c r="CF507" s="4"/>
      <c r="CG507" s="4"/>
      <c r="CH507" s="4"/>
    </row>
    <row r="508" ht="14.25" customHeight="1" spans="1:8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19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194"/>
      <c r="AB508" s="4"/>
      <c r="AC508" s="4"/>
      <c r="AD508" s="4"/>
      <c r="AE508" s="4"/>
      <c r="AF508" s="4"/>
      <c r="AG508" s="4"/>
      <c r="AH508" s="19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19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19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194"/>
      <c r="CC508" s="4"/>
      <c r="CD508" s="4"/>
      <c r="CE508" s="4"/>
      <c r="CF508" s="4"/>
      <c r="CG508" s="4"/>
      <c r="CH508" s="4"/>
    </row>
    <row r="509" ht="14.25" customHeight="1" spans="1:8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19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194"/>
      <c r="AB509" s="4"/>
      <c r="AC509" s="4"/>
      <c r="AD509" s="4"/>
      <c r="AE509" s="4"/>
      <c r="AF509" s="4"/>
      <c r="AG509" s="4"/>
      <c r="AH509" s="19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19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19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194"/>
      <c r="CC509" s="4"/>
      <c r="CD509" s="4"/>
      <c r="CE509" s="4"/>
      <c r="CF509" s="4"/>
      <c r="CG509" s="4"/>
      <c r="CH509" s="4"/>
    </row>
    <row r="510" ht="14.25" customHeight="1" spans="1:8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19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194"/>
      <c r="AB510" s="4"/>
      <c r="AC510" s="4"/>
      <c r="AD510" s="4"/>
      <c r="AE510" s="4"/>
      <c r="AF510" s="4"/>
      <c r="AG510" s="4"/>
      <c r="AH510" s="19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19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19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194"/>
      <c r="CC510" s="4"/>
      <c r="CD510" s="4"/>
      <c r="CE510" s="4"/>
      <c r="CF510" s="4"/>
      <c r="CG510" s="4"/>
      <c r="CH510" s="4"/>
    </row>
    <row r="511" ht="14.25" customHeight="1" spans="1:8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19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194"/>
      <c r="AB511" s="4"/>
      <c r="AC511" s="4"/>
      <c r="AD511" s="4"/>
      <c r="AE511" s="4"/>
      <c r="AF511" s="4"/>
      <c r="AG511" s="4"/>
      <c r="AH511" s="19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19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19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194"/>
      <c r="CC511" s="4"/>
      <c r="CD511" s="4"/>
      <c r="CE511" s="4"/>
      <c r="CF511" s="4"/>
      <c r="CG511" s="4"/>
      <c r="CH511" s="4"/>
    </row>
    <row r="512" ht="14.25" customHeight="1" spans="1:8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19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194"/>
      <c r="AB512" s="4"/>
      <c r="AC512" s="4"/>
      <c r="AD512" s="4"/>
      <c r="AE512" s="4"/>
      <c r="AF512" s="4"/>
      <c r="AG512" s="4"/>
      <c r="AH512" s="19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19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19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194"/>
      <c r="CC512" s="4"/>
      <c r="CD512" s="4"/>
      <c r="CE512" s="4"/>
      <c r="CF512" s="4"/>
      <c r="CG512" s="4"/>
      <c r="CH512" s="4"/>
    </row>
    <row r="513" ht="14.25" customHeight="1" spans="1:8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19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194"/>
      <c r="AB513" s="4"/>
      <c r="AC513" s="4"/>
      <c r="AD513" s="4"/>
      <c r="AE513" s="4"/>
      <c r="AF513" s="4"/>
      <c r="AG513" s="4"/>
      <c r="AH513" s="19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19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19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194"/>
      <c r="CC513" s="4"/>
      <c r="CD513" s="4"/>
      <c r="CE513" s="4"/>
      <c r="CF513" s="4"/>
      <c r="CG513" s="4"/>
      <c r="CH513" s="4"/>
    </row>
    <row r="514" ht="14.25" customHeight="1" spans="1:8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19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194"/>
      <c r="AB514" s="4"/>
      <c r="AC514" s="4"/>
      <c r="AD514" s="4"/>
      <c r="AE514" s="4"/>
      <c r="AF514" s="4"/>
      <c r="AG514" s="4"/>
      <c r="AH514" s="19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19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19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194"/>
      <c r="CC514" s="4"/>
      <c r="CD514" s="4"/>
      <c r="CE514" s="4"/>
      <c r="CF514" s="4"/>
      <c r="CG514" s="4"/>
      <c r="CH514" s="4"/>
    </row>
    <row r="515" ht="14.25" customHeight="1" spans="1:8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19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194"/>
      <c r="AB515" s="4"/>
      <c r="AC515" s="4"/>
      <c r="AD515" s="4"/>
      <c r="AE515" s="4"/>
      <c r="AF515" s="4"/>
      <c r="AG515" s="4"/>
      <c r="AH515" s="19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19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19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194"/>
      <c r="CC515" s="4"/>
      <c r="CD515" s="4"/>
      <c r="CE515" s="4"/>
      <c r="CF515" s="4"/>
      <c r="CG515" s="4"/>
      <c r="CH515" s="4"/>
    </row>
    <row r="516" ht="14.25" customHeight="1" spans="1:8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19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194"/>
      <c r="AB516" s="4"/>
      <c r="AC516" s="4"/>
      <c r="AD516" s="4"/>
      <c r="AE516" s="4"/>
      <c r="AF516" s="4"/>
      <c r="AG516" s="4"/>
      <c r="AH516" s="19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19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19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194"/>
      <c r="CC516" s="4"/>
      <c r="CD516" s="4"/>
      <c r="CE516" s="4"/>
      <c r="CF516" s="4"/>
      <c r="CG516" s="4"/>
      <c r="CH516" s="4"/>
    </row>
    <row r="517" ht="14.25" customHeight="1" spans="1:8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19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194"/>
      <c r="AB517" s="4"/>
      <c r="AC517" s="4"/>
      <c r="AD517" s="4"/>
      <c r="AE517" s="4"/>
      <c r="AF517" s="4"/>
      <c r="AG517" s="4"/>
      <c r="AH517" s="19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19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19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194"/>
      <c r="CC517" s="4"/>
      <c r="CD517" s="4"/>
      <c r="CE517" s="4"/>
      <c r="CF517" s="4"/>
      <c r="CG517" s="4"/>
      <c r="CH517" s="4"/>
    </row>
    <row r="518" ht="14.25" customHeight="1" spans="1:8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19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194"/>
      <c r="AB518" s="4"/>
      <c r="AC518" s="4"/>
      <c r="AD518" s="4"/>
      <c r="AE518" s="4"/>
      <c r="AF518" s="4"/>
      <c r="AG518" s="4"/>
      <c r="AH518" s="19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19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19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194"/>
      <c r="CC518" s="4"/>
      <c r="CD518" s="4"/>
      <c r="CE518" s="4"/>
      <c r="CF518" s="4"/>
      <c r="CG518" s="4"/>
      <c r="CH518" s="4"/>
    </row>
    <row r="519" ht="14.25" customHeight="1" spans="1:8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19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194"/>
      <c r="AB519" s="4"/>
      <c r="AC519" s="4"/>
      <c r="AD519" s="4"/>
      <c r="AE519" s="4"/>
      <c r="AF519" s="4"/>
      <c r="AG519" s="4"/>
      <c r="AH519" s="19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19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19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194"/>
      <c r="CC519" s="4"/>
      <c r="CD519" s="4"/>
      <c r="CE519" s="4"/>
      <c r="CF519" s="4"/>
      <c r="CG519" s="4"/>
      <c r="CH519" s="4"/>
    </row>
    <row r="520" ht="14.25" customHeight="1" spans="1:8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19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194"/>
      <c r="AB520" s="4"/>
      <c r="AC520" s="4"/>
      <c r="AD520" s="4"/>
      <c r="AE520" s="4"/>
      <c r="AF520" s="4"/>
      <c r="AG520" s="4"/>
      <c r="AH520" s="19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19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19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194"/>
      <c r="CC520" s="4"/>
      <c r="CD520" s="4"/>
      <c r="CE520" s="4"/>
      <c r="CF520" s="4"/>
      <c r="CG520" s="4"/>
      <c r="CH520" s="4"/>
    </row>
    <row r="521" ht="14.25" customHeight="1" spans="1:8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19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194"/>
      <c r="AB521" s="4"/>
      <c r="AC521" s="4"/>
      <c r="AD521" s="4"/>
      <c r="AE521" s="4"/>
      <c r="AF521" s="4"/>
      <c r="AG521" s="4"/>
      <c r="AH521" s="19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19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19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194"/>
      <c r="CC521" s="4"/>
      <c r="CD521" s="4"/>
      <c r="CE521" s="4"/>
      <c r="CF521" s="4"/>
      <c r="CG521" s="4"/>
      <c r="CH521" s="4"/>
    </row>
    <row r="522" ht="14.25" customHeight="1" spans="1:8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19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194"/>
      <c r="AB522" s="4"/>
      <c r="AC522" s="4"/>
      <c r="AD522" s="4"/>
      <c r="AE522" s="4"/>
      <c r="AF522" s="4"/>
      <c r="AG522" s="4"/>
      <c r="AH522" s="19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19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19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194"/>
      <c r="CC522" s="4"/>
      <c r="CD522" s="4"/>
      <c r="CE522" s="4"/>
      <c r="CF522" s="4"/>
      <c r="CG522" s="4"/>
      <c r="CH522" s="4"/>
    </row>
    <row r="523" ht="14.25" customHeight="1" spans="1:8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19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194"/>
      <c r="AB523" s="4"/>
      <c r="AC523" s="4"/>
      <c r="AD523" s="4"/>
      <c r="AE523" s="4"/>
      <c r="AF523" s="4"/>
      <c r="AG523" s="4"/>
      <c r="AH523" s="19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19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19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194"/>
      <c r="CC523" s="4"/>
      <c r="CD523" s="4"/>
      <c r="CE523" s="4"/>
      <c r="CF523" s="4"/>
      <c r="CG523" s="4"/>
      <c r="CH523" s="4"/>
    </row>
    <row r="524" ht="14.25" customHeight="1" spans="1:8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19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194"/>
      <c r="AB524" s="4"/>
      <c r="AC524" s="4"/>
      <c r="AD524" s="4"/>
      <c r="AE524" s="4"/>
      <c r="AF524" s="4"/>
      <c r="AG524" s="4"/>
      <c r="AH524" s="19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19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19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194"/>
      <c r="CC524" s="4"/>
      <c r="CD524" s="4"/>
      <c r="CE524" s="4"/>
      <c r="CF524" s="4"/>
      <c r="CG524" s="4"/>
      <c r="CH524" s="4"/>
    </row>
    <row r="525" ht="14.25" customHeight="1" spans="1:8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19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194"/>
      <c r="AB525" s="4"/>
      <c r="AC525" s="4"/>
      <c r="AD525" s="4"/>
      <c r="AE525" s="4"/>
      <c r="AF525" s="4"/>
      <c r="AG525" s="4"/>
      <c r="AH525" s="19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19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19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194"/>
      <c r="CC525" s="4"/>
      <c r="CD525" s="4"/>
      <c r="CE525" s="4"/>
      <c r="CF525" s="4"/>
      <c r="CG525" s="4"/>
      <c r="CH525" s="4"/>
    </row>
    <row r="526" ht="14.25" customHeight="1" spans="1:8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19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194"/>
      <c r="AB526" s="4"/>
      <c r="AC526" s="4"/>
      <c r="AD526" s="4"/>
      <c r="AE526" s="4"/>
      <c r="AF526" s="4"/>
      <c r="AG526" s="4"/>
      <c r="AH526" s="19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19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19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194"/>
      <c r="CC526" s="4"/>
      <c r="CD526" s="4"/>
      <c r="CE526" s="4"/>
      <c r="CF526" s="4"/>
      <c r="CG526" s="4"/>
      <c r="CH526" s="4"/>
    </row>
    <row r="527" ht="14.25" customHeight="1" spans="1:8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19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194"/>
      <c r="AB527" s="4"/>
      <c r="AC527" s="4"/>
      <c r="AD527" s="4"/>
      <c r="AE527" s="4"/>
      <c r="AF527" s="4"/>
      <c r="AG527" s="4"/>
      <c r="AH527" s="19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19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19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194"/>
      <c r="CC527" s="4"/>
      <c r="CD527" s="4"/>
      <c r="CE527" s="4"/>
      <c r="CF527" s="4"/>
      <c r="CG527" s="4"/>
      <c r="CH527" s="4"/>
    </row>
    <row r="528" ht="14.25" customHeight="1" spans="1:8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19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194"/>
      <c r="AB528" s="4"/>
      <c r="AC528" s="4"/>
      <c r="AD528" s="4"/>
      <c r="AE528" s="4"/>
      <c r="AF528" s="4"/>
      <c r="AG528" s="4"/>
      <c r="AH528" s="19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19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19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194"/>
      <c r="CC528" s="4"/>
      <c r="CD528" s="4"/>
      <c r="CE528" s="4"/>
      <c r="CF528" s="4"/>
      <c r="CG528" s="4"/>
      <c r="CH528" s="4"/>
    </row>
    <row r="529" ht="14.25" customHeight="1" spans="1:8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19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194"/>
      <c r="AB529" s="4"/>
      <c r="AC529" s="4"/>
      <c r="AD529" s="4"/>
      <c r="AE529" s="4"/>
      <c r="AF529" s="4"/>
      <c r="AG529" s="4"/>
      <c r="AH529" s="19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19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19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194"/>
      <c r="CC529" s="4"/>
      <c r="CD529" s="4"/>
      <c r="CE529" s="4"/>
      <c r="CF529" s="4"/>
      <c r="CG529" s="4"/>
      <c r="CH529" s="4"/>
    </row>
    <row r="530" ht="14.25" customHeight="1" spans="1:8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19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194"/>
      <c r="AB530" s="4"/>
      <c r="AC530" s="4"/>
      <c r="AD530" s="4"/>
      <c r="AE530" s="4"/>
      <c r="AF530" s="4"/>
      <c r="AG530" s="4"/>
      <c r="AH530" s="19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19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19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194"/>
      <c r="CC530" s="4"/>
      <c r="CD530" s="4"/>
      <c r="CE530" s="4"/>
      <c r="CF530" s="4"/>
      <c r="CG530" s="4"/>
      <c r="CH530" s="4"/>
    </row>
    <row r="531" ht="14.25" customHeight="1" spans="1:8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19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194"/>
      <c r="AB531" s="4"/>
      <c r="AC531" s="4"/>
      <c r="AD531" s="4"/>
      <c r="AE531" s="4"/>
      <c r="AF531" s="4"/>
      <c r="AG531" s="4"/>
      <c r="AH531" s="19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19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19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194"/>
      <c r="CC531" s="4"/>
      <c r="CD531" s="4"/>
      <c r="CE531" s="4"/>
      <c r="CF531" s="4"/>
      <c r="CG531" s="4"/>
      <c r="CH531" s="4"/>
    </row>
    <row r="532" ht="14.25" customHeight="1" spans="1:8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19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194"/>
      <c r="AB532" s="4"/>
      <c r="AC532" s="4"/>
      <c r="AD532" s="4"/>
      <c r="AE532" s="4"/>
      <c r="AF532" s="4"/>
      <c r="AG532" s="4"/>
      <c r="AH532" s="19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19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19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194"/>
      <c r="CC532" s="4"/>
      <c r="CD532" s="4"/>
      <c r="CE532" s="4"/>
      <c r="CF532" s="4"/>
      <c r="CG532" s="4"/>
      <c r="CH532" s="4"/>
    </row>
    <row r="533" ht="14.25" customHeight="1" spans="1:8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19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194"/>
      <c r="AB533" s="4"/>
      <c r="AC533" s="4"/>
      <c r="AD533" s="4"/>
      <c r="AE533" s="4"/>
      <c r="AF533" s="4"/>
      <c r="AG533" s="4"/>
      <c r="AH533" s="19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19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19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194"/>
      <c r="CC533" s="4"/>
      <c r="CD533" s="4"/>
      <c r="CE533" s="4"/>
      <c r="CF533" s="4"/>
      <c r="CG533" s="4"/>
      <c r="CH533" s="4"/>
    </row>
    <row r="534" ht="14.25" customHeight="1" spans="1:8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19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194"/>
      <c r="AB534" s="4"/>
      <c r="AC534" s="4"/>
      <c r="AD534" s="4"/>
      <c r="AE534" s="4"/>
      <c r="AF534" s="4"/>
      <c r="AG534" s="4"/>
      <c r="AH534" s="19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19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19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194"/>
      <c r="CC534" s="4"/>
      <c r="CD534" s="4"/>
      <c r="CE534" s="4"/>
      <c r="CF534" s="4"/>
      <c r="CG534" s="4"/>
      <c r="CH534" s="4"/>
    </row>
    <row r="535" ht="14.25" customHeight="1" spans="1:8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19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194"/>
      <c r="AB535" s="4"/>
      <c r="AC535" s="4"/>
      <c r="AD535" s="4"/>
      <c r="AE535" s="4"/>
      <c r="AF535" s="4"/>
      <c r="AG535" s="4"/>
      <c r="AH535" s="19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19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19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194"/>
      <c r="CC535" s="4"/>
      <c r="CD535" s="4"/>
      <c r="CE535" s="4"/>
      <c r="CF535" s="4"/>
      <c r="CG535" s="4"/>
      <c r="CH535" s="4"/>
    </row>
    <row r="536" ht="14.25" customHeight="1" spans="1:8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19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194"/>
      <c r="AB536" s="4"/>
      <c r="AC536" s="4"/>
      <c r="AD536" s="4"/>
      <c r="AE536" s="4"/>
      <c r="AF536" s="4"/>
      <c r="AG536" s="4"/>
      <c r="AH536" s="19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19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19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194"/>
      <c r="CC536" s="4"/>
      <c r="CD536" s="4"/>
      <c r="CE536" s="4"/>
      <c r="CF536" s="4"/>
      <c r="CG536" s="4"/>
      <c r="CH536" s="4"/>
    </row>
    <row r="537" ht="14.25" customHeight="1" spans="1:8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19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194"/>
      <c r="AB537" s="4"/>
      <c r="AC537" s="4"/>
      <c r="AD537" s="4"/>
      <c r="AE537" s="4"/>
      <c r="AF537" s="4"/>
      <c r="AG537" s="4"/>
      <c r="AH537" s="19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19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19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194"/>
      <c r="CC537" s="4"/>
      <c r="CD537" s="4"/>
      <c r="CE537" s="4"/>
      <c r="CF537" s="4"/>
      <c r="CG537" s="4"/>
      <c r="CH537" s="4"/>
    </row>
    <row r="538" ht="14.25" customHeight="1" spans="1:8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19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194"/>
      <c r="AB538" s="4"/>
      <c r="AC538" s="4"/>
      <c r="AD538" s="4"/>
      <c r="AE538" s="4"/>
      <c r="AF538" s="4"/>
      <c r="AG538" s="4"/>
      <c r="AH538" s="19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19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19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194"/>
      <c r="CC538" s="4"/>
      <c r="CD538" s="4"/>
      <c r="CE538" s="4"/>
      <c r="CF538" s="4"/>
      <c r="CG538" s="4"/>
      <c r="CH538" s="4"/>
    </row>
    <row r="539" ht="14.25" customHeight="1" spans="1:8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19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194"/>
      <c r="AB539" s="4"/>
      <c r="AC539" s="4"/>
      <c r="AD539" s="4"/>
      <c r="AE539" s="4"/>
      <c r="AF539" s="4"/>
      <c r="AG539" s="4"/>
      <c r="AH539" s="19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19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19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194"/>
      <c r="CC539" s="4"/>
      <c r="CD539" s="4"/>
      <c r="CE539" s="4"/>
      <c r="CF539" s="4"/>
      <c r="CG539" s="4"/>
      <c r="CH539" s="4"/>
    </row>
    <row r="540" ht="14.25" customHeight="1" spans="1:8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19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194"/>
      <c r="AB540" s="4"/>
      <c r="AC540" s="4"/>
      <c r="AD540" s="4"/>
      <c r="AE540" s="4"/>
      <c r="AF540" s="4"/>
      <c r="AG540" s="4"/>
      <c r="AH540" s="19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19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19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194"/>
      <c r="CC540" s="4"/>
      <c r="CD540" s="4"/>
      <c r="CE540" s="4"/>
      <c r="CF540" s="4"/>
      <c r="CG540" s="4"/>
      <c r="CH540" s="4"/>
    </row>
    <row r="541" ht="14.25" customHeight="1" spans="1:8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19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194"/>
      <c r="AB541" s="4"/>
      <c r="AC541" s="4"/>
      <c r="AD541" s="4"/>
      <c r="AE541" s="4"/>
      <c r="AF541" s="4"/>
      <c r="AG541" s="4"/>
      <c r="AH541" s="19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19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19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194"/>
      <c r="CC541" s="4"/>
      <c r="CD541" s="4"/>
      <c r="CE541" s="4"/>
      <c r="CF541" s="4"/>
      <c r="CG541" s="4"/>
      <c r="CH541" s="4"/>
    </row>
    <row r="542" ht="14.25" customHeight="1" spans="1:8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19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194"/>
      <c r="AB542" s="4"/>
      <c r="AC542" s="4"/>
      <c r="AD542" s="4"/>
      <c r="AE542" s="4"/>
      <c r="AF542" s="4"/>
      <c r="AG542" s="4"/>
      <c r="AH542" s="19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19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19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194"/>
      <c r="CC542" s="4"/>
      <c r="CD542" s="4"/>
      <c r="CE542" s="4"/>
      <c r="CF542" s="4"/>
      <c r="CG542" s="4"/>
      <c r="CH542" s="4"/>
    </row>
    <row r="543" ht="14.25" customHeight="1" spans="1:8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19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194"/>
      <c r="AB543" s="4"/>
      <c r="AC543" s="4"/>
      <c r="AD543" s="4"/>
      <c r="AE543" s="4"/>
      <c r="AF543" s="4"/>
      <c r="AG543" s="4"/>
      <c r="AH543" s="19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19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19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194"/>
      <c r="CC543" s="4"/>
      <c r="CD543" s="4"/>
      <c r="CE543" s="4"/>
      <c r="CF543" s="4"/>
      <c r="CG543" s="4"/>
      <c r="CH543" s="4"/>
    </row>
    <row r="544" ht="14.25" customHeight="1" spans="1:8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19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194"/>
      <c r="AB544" s="4"/>
      <c r="AC544" s="4"/>
      <c r="AD544" s="4"/>
      <c r="AE544" s="4"/>
      <c r="AF544" s="4"/>
      <c r="AG544" s="4"/>
      <c r="AH544" s="19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19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19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194"/>
      <c r="CC544" s="4"/>
      <c r="CD544" s="4"/>
      <c r="CE544" s="4"/>
      <c r="CF544" s="4"/>
      <c r="CG544" s="4"/>
      <c r="CH544" s="4"/>
    </row>
    <row r="545" ht="14.25" customHeight="1" spans="1:8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19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194"/>
      <c r="AB545" s="4"/>
      <c r="AC545" s="4"/>
      <c r="AD545" s="4"/>
      <c r="AE545" s="4"/>
      <c r="AF545" s="4"/>
      <c r="AG545" s="4"/>
      <c r="AH545" s="19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19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19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194"/>
      <c r="CC545" s="4"/>
      <c r="CD545" s="4"/>
      <c r="CE545" s="4"/>
      <c r="CF545" s="4"/>
      <c r="CG545" s="4"/>
      <c r="CH545" s="4"/>
    </row>
    <row r="546" ht="14.25" customHeight="1" spans="1:8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19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194"/>
      <c r="AB546" s="4"/>
      <c r="AC546" s="4"/>
      <c r="AD546" s="4"/>
      <c r="AE546" s="4"/>
      <c r="AF546" s="4"/>
      <c r="AG546" s="4"/>
      <c r="AH546" s="19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19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19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194"/>
      <c r="CC546" s="4"/>
      <c r="CD546" s="4"/>
      <c r="CE546" s="4"/>
      <c r="CF546" s="4"/>
      <c r="CG546" s="4"/>
      <c r="CH546" s="4"/>
    </row>
    <row r="547" ht="14.25" customHeight="1" spans="1:8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19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194"/>
      <c r="AB547" s="4"/>
      <c r="AC547" s="4"/>
      <c r="AD547" s="4"/>
      <c r="AE547" s="4"/>
      <c r="AF547" s="4"/>
      <c r="AG547" s="4"/>
      <c r="AH547" s="19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19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19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194"/>
      <c r="CC547" s="4"/>
      <c r="CD547" s="4"/>
      <c r="CE547" s="4"/>
      <c r="CF547" s="4"/>
      <c r="CG547" s="4"/>
      <c r="CH547" s="4"/>
    </row>
    <row r="548" ht="14.25" customHeight="1" spans="1:8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19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194"/>
      <c r="AB548" s="4"/>
      <c r="AC548" s="4"/>
      <c r="AD548" s="4"/>
      <c r="AE548" s="4"/>
      <c r="AF548" s="4"/>
      <c r="AG548" s="4"/>
      <c r="AH548" s="19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19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19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194"/>
      <c r="CC548" s="4"/>
      <c r="CD548" s="4"/>
      <c r="CE548" s="4"/>
      <c r="CF548" s="4"/>
      <c r="CG548" s="4"/>
      <c r="CH548" s="4"/>
    </row>
    <row r="549" ht="14.25" customHeight="1" spans="1:8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19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194"/>
      <c r="AB549" s="4"/>
      <c r="AC549" s="4"/>
      <c r="AD549" s="4"/>
      <c r="AE549" s="4"/>
      <c r="AF549" s="4"/>
      <c r="AG549" s="4"/>
      <c r="AH549" s="19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19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19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194"/>
      <c r="CC549" s="4"/>
      <c r="CD549" s="4"/>
      <c r="CE549" s="4"/>
      <c r="CF549" s="4"/>
      <c r="CG549" s="4"/>
      <c r="CH549" s="4"/>
    </row>
    <row r="550" ht="14.25" customHeight="1" spans="1:8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19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194"/>
      <c r="AB550" s="4"/>
      <c r="AC550" s="4"/>
      <c r="AD550" s="4"/>
      <c r="AE550" s="4"/>
      <c r="AF550" s="4"/>
      <c r="AG550" s="4"/>
      <c r="AH550" s="19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19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19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194"/>
      <c r="CC550" s="4"/>
      <c r="CD550" s="4"/>
      <c r="CE550" s="4"/>
      <c r="CF550" s="4"/>
      <c r="CG550" s="4"/>
      <c r="CH550" s="4"/>
    </row>
    <row r="551" ht="14.25" customHeight="1" spans="1:8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19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194"/>
      <c r="AB551" s="4"/>
      <c r="AC551" s="4"/>
      <c r="AD551" s="4"/>
      <c r="AE551" s="4"/>
      <c r="AF551" s="4"/>
      <c r="AG551" s="4"/>
      <c r="AH551" s="19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19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19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194"/>
      <c r="CC551" s="4"/>
      <c r="CD551" s="4"/>
      <c r="CE551" s="4"/>
      <c r="CF551" s="4"/>
      <c r="CG551" s="4"/>
      <c r="CH551" s="4"/>
    </row>
    <row r="552" ht="14.25" customHeight="1" spans="1:8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19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194"/>
      <c r="AB552" s="4"/>
      <c r="AC552" s="4"/>
      <c r="AD552" s="4"/>
      <c r="AE552" s="4"/>
      <c r="AF552" s="4"/>
      <c r="AG552" s="4"/>
      <c r="AH552" s="19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19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19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194"/>
      <c r="CC552" s="4"/>
      <c r="CD552" s="4"/>
      <c r="CE552" s="4"/>
      <c r="CF552" s="4"/>
      <c r="CG552" s="4"/>
      <c r="CH552" s="4"/>
    </row>
    <row r="553" ht="14.25" customHeight="1" spans="1:8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19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194"/>
      <c r="AB553" s="4"/>
      <c r="AC553" s="4"/>
      <c r="AD553" s="4"/>
      <c r="AE553" s="4"/>
      <c r="AF553" s="4"/>
      <c r="AG553" s="4"/>
      <c r="AH553" s="19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19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19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194"/>
      <c r="CC553" s="4"/>
      <c r="CD553" s="4"/>
      <c r="CE553" s="4"/>
      <c r="CF553" s="4"/>
      <c r="CG553" s="4"/>
      <c r="CH553" s="4"/>
    </row>
    <row r="554" ht="14.25" customHeight="1" spans="1:8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19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194"/>
      <c r="AB554" s="4"/>
      <c r="AC554" s="4"/>
      <c r="AD554" s="4"/>
      <c r="AE554" s="4"/>
      <c r="AF554" s="4"/>
      <c r="AG554" s="4"/>
      <c r="AH554" s="19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19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19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194"/>
      <c r="CC554" s="4"/>
      <c r="CD554" s="4"/>
      <c r="CE554" s="4"/>
      <c r="CF554" s="4"/>
      <c r="CG554" s="4"/>
      <c r="CH554" s="4"/>
    </row>
    <row r="555" ht="14.25" customHeight="1" spans="1:8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19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194"/>
      <c r="AB555" s="4"/>
      <c r="AC555" s="4"/>
      <c r="AD555" s="4"/>
      <c r="AE555" s="4"/>
      <c r="AF555" s="4"/>
      <c r="AG555" s="4"/>
      <c r="AH555" s="19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19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19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194"/>
      <c r="CC555" s="4"/>
      <c r="CD555" s="4"/>
      <c r="CE555" s="4"/>
      <c r="CF555" s="4"/>
      <c r="CG555" s="4"/>
      <c r="CH555" s="4"/>
    </row>
    <row r="556" ht="14.25" customHeight="1" spans="1:8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19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194"/>
      <c r="AB556" s="4"/>
      <c r="AC556" s="4"/>
      <c r="AD556" s="4"/>
      <c r="AE556" s="4"/>
      <c r="AF556" s="4"/>
      <c r="AG556" s="4"/>
      <c r="AH556" s="19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19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19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194"/>
      <c r="CC556" s="4"/>
      <c r="CD556" s="4"/>
      <c r="CE556" s="4"/>
      <c r="CF556" s="4"/>
      <c r="CG556" s="4"/>
      <c r="CH556" s="4"/>
    </row>
    <row r="557" ht="14.25" customHeight="1" spans="1:8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19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194"/>
      <c r="AB557" s="4"/>
      <c r="AC557" s="4"/>
      <c r="AD557" s="4"/>
      <c r="AE557" s="4"/>
      <c r="AF557" s="4"/>
      <c r="AG557" s="4"/>
      <c r="AH557" s="19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19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19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194"/>
      <c r="CC557" s="4"/>
      <c r="CD557" s="4"/>
      <c r="CE557" s="4"/>
      <c r="CF557" s="4"/>
      <c r="CG557" s="4"/>
      <c r="CH557" s="4"/>
    </row>
    <row r="558" ht="14.25" customHeight="1" spans="1:8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19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194"/>
      <c r="AB558" s="4"/>
      <c r="AC558" s="4"/>
      <c r="AD558" s="4"/>
      <c r="AE558" s="4"/>
      <c r="AF558" s="4"/>
      <c r="AG558" s="4"/>
      <c r="AH558" s="19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19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19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194"/>
      <c r="CC558" s="4"/>
      <c r="CD558" s="4"/>
      <c r="CE558" s="4"/>
      <c r="CF558" s="4"/>
      <c r="CG558" s="4"/>
      <c r="CH558" s="4"/>
    </row>
    <row r="559" ht="14.25" customHeight="1" spans="1:8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19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194"/>
      <c r="AB559" s="4"/>
      <c r="AC559" s="4"/>
      <c r="AD559" s="4"/>
      <c r="AE559" s="4"/>
      <c r="AF559" s="4"/>
      <c r="AG559" s="4"/>
      <c r="AH559" s="19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19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19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194"/>
      <c r="CC559" s="4"/>
      <c r="CD559" s="4"/>
      <c r="CE559" s="4"/>
      <c r="CF559" s="4"/>
      <c r="CG559" s="4"/>
      <c r="CH559" s="4"/>
    </row>
    <row r="560" ht="14.25" customHeight="1" spans="1:8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19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194"/>
      <c r="AB560" s="4"/>
      <c r="AC560" s="4"/>
      <c r="AD560" s="4"/>
      <c r="AE560" s="4"/>
      <c r="AF560" s="4"/>
      <c r="AG560" s="4"/>
      <c r="AH560" s="19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19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19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194"/>
      <c r="CC560" s="4"/>
      <c r="CD560" s="4"/>
      <c r="CE560" s="4"/>
      <c r="CF560" s="4"/>
      <c r="CG560" s="4"/>
      <c r="CH560" s="4"/>
    </row>
    <row r="561" ht="14.25" customHeight="1" spans="1:8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19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194"/>
      <c r="AB561" s="4"/>
      <c r="AC561" s="4"/>
      <c r="AD561" s="4"/>
      <c r="AE561" s="4"/>
      <c r="AF561" s="4"/>
      <c r="AG561" s="4"/>
      <c r="AH561" s="19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19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19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194"/>
      <c r="CC561" s="4"/>
      <c r="CD561" s="4"/>
      <c r="CE561" s="4"/>
      <c r="CF561" s="4"/>
      <c r="CG561" s="4"/>
      <c r="CH561" s="4"/>
    </row>
    <row r="562" ht="14.25" customHeight="1" spans="1:8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19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194"/>
      <c r="AB562" s="4"/>
      <c r="AC562" s="4"/>
      <c r="AD562" s="4"/>
      <c r="AE562" s="4"/>
      <c r="AF562" s="4"/>
      <c r="AG562" s="4"/>
      <c r="AH562" s="19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19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19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194"/>
      <c r="CC562" s="4"/>
      <c r="CD562" s="4"/>
      <c r="CE562" s="4"/>
      <c r="CF562" s="4"/>
      <c r="CG562" s="4"/>
      <c r="CH562" s="4"/>
    </row>
    <row r="563" ht="14.25" customHeight="1" spans="1:8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19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194"/>
      <c r="AB563" s="4"/>
      <c r="AC563" s="4"/>
      <c r="AD563" s="4"/>
      <c r="AE563" s="4"/>
      <c r="AF563" s="4"/>
      <c r="AG563" s="4"/>
      <c r="AH563" s="19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19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19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194"/>
      <c r="CC563" s="4"/>
      <c r="CD563" s="4"/>
      <c r="CE563" s="4"/>
      <c r="CF563" s="4"/>
      <c r="CG563" s="4"/>
      <c r="CH563" s="4"/>
    </row>
    <row r="564" ht="14.25" customHeight="1" spans="1:8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19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194"/>
      <c r="AB564" s="4"/>
      <c r="AC564" s="4"/>
      <c r="AD564" s="4"/>
      <c r="AE564" s="4"/>
      <c r="AF564" s="4"/>
      <c r="AG564" s="4"/>
      <c r="AH564" s="19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19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19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194"/>
      <c r="CC564" s="4"/>
      <c r="CD564" s="4"/>
      <c r="CE564" s="4"/>
      <c r="CF564" s="4"/>
      <c r="CG564" s="4"/>
      <c r="CH564" s="4"/>
    </row>
    <row r="565" ht="14.25" customHeight="1" spans="1:8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19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194"/>
      <c r="AB565" s="4"/>
      <c r="AC565" s="4"/>
      <c r="AD565" s="4"/>
      <c r="AE565" s="4"/>
      <c r="AF565" s="4"/>
      <c r="AG565" s="4"/>
      <c r="AH565" s="19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19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19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194"/>
      <c r="CC565" s="4"/>
      <c r="CD565" s="4"/>
      <c r="CE565" s="4"/>
      <c r="CF565" s="4"/>
      <c r="CG565" s="4"/>
      <c r="CH565" s="4"/>
    </row>
    <row r="566" ht="14.25" customHeight="1" spans="1:8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19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194"/>
      <c r="AB566" s="4"/>
      <c r="AC566" s="4"/>
      <c r="AD566" s="4"/>
      <c r="AE566" s="4"/>
      <c r="AF566" s="4"/>
      <c r="AG566" s="4"/>
      <c r="AH566" s="19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19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19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194"/>
      <c r="CC566" s="4"/>
      <c r="CD566" s="4"/>
      <c r="CE566" s="4"/>
      <c r="CF566" s="4"/>
      <c r="CG566" s="4"/>
      <c r="CH566" s="4"/>
    </row>
    <row r="567" ht="14.25" customHeight="1" spans="1:8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19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194"/>
      <c r="AB567" s="4"/>
      <c r="AC567" s="4"/>
      <c r="AD567" s="4"/>
      <c r="AE567" s="4"/>
      <c r="AF567" s="4"/>
      <c r="AG567" s="4"/>
      <c r="AH567" s="19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19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19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194"/>
      <c r="CC567" s="4"/>
      <c r="CD567" s="4"/>
      <c r="CE567" s="4"/>
      <c r="CF567" s="4"/>
      <c r="CG567" s="4"/>
      <c r="CH567" s="4"/>
    </row>
    <row r="568" ht="14.25" customHeight="1" spans="1:8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19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194"/>
      <c r="AB568" s="4"/>
      <c r="AC568" s="4"/>
      <c r="AD568" s="4"/>
      <c r="AE568" s="4"/>
      <c r="AF568" s="4"/>
      <c r="AG568" s="4"/>
      <c r="AH568" s="19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19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19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194"/>
      <c r="CC568" s="4"/>
      <c r="CD568" s="4"/>
      <c r="CE568" s="4"/>
      <c r="CF568" s="4"/>
      <c r="CG568" s="4"/>
      <c r="CH568" s="4"/>
    </row>
    <row r="569" ht="14.25" customHeight="1" spans="1:8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19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194"/>
      <c r="AB569" s="4"/>
      <c r="AC569" s="4"/>
      <c r="AD569" s="4"/>
      <c r="AE569" s="4"/>
      <c r="AF569" s="4"/>
      <c r="AG569" s="4"/>
      <c r="AH569" s="19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19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19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194"/>
      <c r="CC569" s="4"/>
      <c r="CD569" s="4"/>
      <c r="CE569" s="4"/>
      <c r="CF569" s="4"/>
      <c r="CG569" s="4"/>
      <c r="CH569" s="4"/>
    </row>
    <row r="570" ht="14.25" customHeight="1" spans="1:8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19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194"/>
      <c r="AB570" s="4"/>
      <c r="AC570" s="4"/>
      <c r="AD570" s="4"/>
      <c r="AE570" s="4"/>
      <c r="AF570" s="4"/>
      <c r="AG570" s="4"/>
      <c r="AH570" s="19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19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19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194"/>
      <c r="CC570" s="4"/>
      <c r="CD570" s="4"/>
      <c r="CE570" s="4"/>
      <c r="CF570" s="4"/>
      <c r="CG570" s="4"/>
      <c r="CH570" s="4"/>
    </row>
    <row r="571" ht="14.25" customHeight="1" spans="1:8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19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194"/>
      <c r="AB571" s="4"/>
      <c r="AC571" s="4"/>
      <c r="AD571" s="4"/>
      <c r="AE571" s="4"/>
      <c r="AF571" s="4"/>
      <c r="AG571" s="4"/>
      <c r="AH571" s="19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19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19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194"/>
      <c r="CC571" s="4"/>
      <c r="CD571" s="4"/>
      <c r="CE571" s="4"/>
      <c r="CF571" s="4"/>
      <c r="CG571" s="4"/>
      <c r="CH571" s="4"/>
    </row>
    <row r="572" ht="14.25" customHeight="1" spans="1:8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19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194"/>
      <c r="AB572" s="4"/>
      <c r="AC572" s="4"/>
      <c r="AD572" s="4"/>
      <c r="AE572" s="4"/>
      <c r="AF572" s="4"/>
      <c r="AG572" s="4"/>
      <c r="AH572" s="19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19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19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194"/>
      <c r="CC572" s="4"/>
      <c r="CD572" s="4"/>
      <c r="CE572" s="4"/>
      <c r="CF572" s="4"/>
      <c r="CG572" s="4"/>
      <c r="CH572" s="4"/>
    </row>
    <row r="573" ht="14.25" customHeight="1" spans="1:8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19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194"/>
      <c r="AB573" s="4"/>
      <c r="AC573" s="4"/>
      <c r="AD573" s="4"/>
      <c r="AE573" s="4"/>
      <c r="AF573" s="4"/>
      <c r="AG573" s="4"/>
      <c r="AH573" s="19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19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19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194"/>
      <c r="CC573" s="4"/>
      <c r="CD573" s="4"/>
      <c r="CE573" s="4"/>
      <c r="CF573" s="4"/>
      <c r="CG573" s="4"/>
      <c r="CH573" s="4"/>
    </row>
    <row r="574" ht="14.25" customHeight="1" spans="1:8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19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194"/>
      <c r="AB574" s="4"/>
      <c r="AC574" s="4"/>
      <c r="AD574" s="4"/>
      <c r="AE574" s="4"/>
      <c r="AF574" s="4"/>
      <c r="AG574" s="4"/>
      <c r="AH574" s="19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19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19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194"/>
      <c r="CC574" s="4"/>
      <c r="CD574" s="4"/>
      <c r="CE574" s="4"/>
      <c r="CF574" s="4"/>
      <c r="CG574" s="4"/>
      <c r="CH574" s="4"/>
    </row>
    <row r="575" ht="14.25" customHeight="1" spans="1:8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19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194"/>
      <c r="AB575" s="4"/>
      <c r="AC575" s="4"/>
      <c r="AD575" s="4"/>
      <c r="AE575" s="4"/>
      <c r="AF575" s="4"/>
      <c r="AG575" s="4"/>
      <c r="AH575" s="19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19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19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194"/>
      <c r="CC575" s="4"/>
      <c r="CD575" s="4"/>
      <c r="CE575" s="4"/>
      <c r="CF575" s="4"/>
      <c r="CG575" s="4"/>
      <c r="CH575" s="4"/>
    </row>
    <row r="576" ht="14.25" customHeight="1" spans="1:8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19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194"/>
      <c r="AB576" s="4"/>
      <c r="AC576" s="4"/>
      <c r="AD576" s="4"/>
      <c r="AE576" s="4"/>
      <c r="AF576" s="4"/>
      <c r="AG576" s="4"/>
      <c r="AH576" s="19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19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19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194"/>
      <c r="CC576" s="4"/>
      <c r="CD576" s="4"/>
      <c r="CE576" s="4"/>
      <c r="CF576" s="4"/>
      <c r="CG576" s="4"/>
      <c r="CH576" s="4"/>
    </row>
    <row r="577" ht="14.25" customHeight="1" spans="1:8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19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194"/>
      <c r="AB577" s="4"/>
      <c r="AC577" s="4"/>
      <c r="AD577" s="4"/>
      <c r="AE577" s="4"/>
      <c r="AF577" s="4"/>
      <c r="AG577" s="4"/>
      <c r="AH577" s="19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19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19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194"/>
      <c r="CC577" s="4"/>
      <c r="CD577" s="4"/>
      <c r="CE577" s="4"/>
      <c r="CF577" s="4"/>
      <c r="CG577" s="4"/>
      <c r="CH577" s="4"/>
    </row>
    <row r="578" ht="14.25" customHeight="1" spans="1:8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19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194"/>
      <c r="AB578" s="4"/>
      <c r="AC578" s="4"/>
      <c r="AD578" s="4"/>
      <c r="AE578" s="4"/>
      <c r="AF578" s="4"/>
      <c r="AG578" s="4"/>
      <c r="AH578" s="19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19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19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194"/>
      <c r="CC578" s="4"/>
      <c r="CD578" s="4"/>
      <c r="CE578" s="4"/>
      <c r="CF578" s="4"/>
      <c r="CG578" s="4"/>
      <c r="CH578" s="4"/>
    </row>
    <row r="579" ht="14.25" customHeight="1" spans="1:8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19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194"/>
      <c r="AB579" s="4"/>
      <c r="AC579" s="4"/>
      <c r="AD579" s="4"/>
      <c r="AE579" s="4"/>
      <c r="AF579" s="4"/>
      <c r="AG579" s="4"/>
      <c r="AH579" s="19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19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19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194"/>
      <c r="CC579" s="4"/>
      <c r="CD579" s="4"/>
      <c r="CE579" s="4"/>
      <c r="CF579" s="4"/>
      <c r="CG579" s="4"/>
      <c r="CH579" s="4"/>
    </row>
    <row r="580" ht="14.25" customHeight="1" spans="1:8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19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194"/>
      <c r="AB580" s="4"/>
      <c r="AC580" s="4"/>
      <c r="AD580" s="4"/>
      <c r="AE580" s="4"/>
      <c r="AF580" s="4"/>
      <c r="AG580" s="4"/>
      <c r="AH580" s="19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19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19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194"/>
      <c r="CC580" s="4"/>
      <c r="CD580" s="4"/>
      <c r="CE580" s="4"/>
      <c r="CF580" s="4"/>
      <c r="CG580" s="4"/>
      <c r="CH580" s="4"/>
    </row>
    <row r="581" ht="14.25" customHeight="1" spans="1:8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19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194"/>
      <c r="AB581" s="4"/>
      <c r="AC581" s="4"/>
      <c r="AD581" s="4"/>
      <c r="AE581" s="4"/>
      <c r="AF581" s="4"/>
      <c r="AG581" s="4"/>
      <c r="AH581" s="19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19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19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194"/>
      <c r="CC581" s="4"/>
      <c r="CD581" s="4"/>
      <c r="CE581" s="4"/>
      <c r="CF581" s="4"/>
      <c r="CG581" s="4"/>
      <c r="CH581" s="4"/>
    </row>
    <row r="582" ht="14.25" customHeight="1" spans="1:8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19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194"/>
      <c r="AB582" s="4"/>
      <c r="AC582" s="4"/>
      <c r="AD582" s="4"/>
      <c r="AE582" s="4"/>
      <c r="AF582" s="4"/>
      <c r="AG582" s="4"/>
      <c r="AH582" s="19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19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19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194"/>
      <c r="CC582" s="4"/>
      <c r="CD582" s="4"/>
      <c r="CE582" s="4"/>
      <c r="CF582" s="4"/>
      <c r="CG582" s="4"/>
      <c r="CH582" s="4"/>
    </row>
    <row r="583" ht="14.25" customHeight="1" spans="1:8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19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194"/>
      <c r="AB583" s="4"/>
      <c r="AC583" s="4"/>
      <c r="AD583" s="4"/>
      <c r="AE583" s="4"/>
      <c r="AF583" s="4"/>
      <c r="AG583" s="4"/>
      <c r="AH583" s="19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19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19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194"/>
      <c r="CC583" s="4"/>
      <c r="CD583" s="4"/>
      <c r="CE583" s="4"/>
      <c r="CF583" s="4"/>
      <c r="CG583" s="4"/>
      <c r="CH583" s="4"/>
    </row>
    <row r="584" ht="14.25" customHeight="1" spans="1:8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19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194"/>
      <c r="AB584" s="4"/>
      <c r="AC584" s="4"/>
      <c r="AD584" s="4"/>
      <c r="AE584" s="4"/>
      <c r="AF584" s="4"/>
      <c r="AG584" s="4"/>
      <c r="AH584" s="19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19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19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194"/>
      <c r="CC584" s="4"/>
      <c r="CD584" s="4"/>
      <c r="CE584" s="4"/>
      <c r="CF584" s="4"/>
      <c r="CG584" s="4"/>
      <c r="CH584" s="4"/>
    </row>
    <row r="585" ht="14.25" customHeight="1" spans="1:8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19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194"/>
      <c r="AB585" s="4"/>
      <c r="AC585" s="4"/>
      <c r="AD585" s="4"/>
      <c r="AE585" s="4"/>
      <c r="AF585" s="4"/>
      <c r="AG585" s="4"/>
      <c r="AH585" s="19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19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19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194"/>
      <c r="CC585" s="4"/>
      <c r="CD585" s="4"/>
      <c r="CE585" s="4"/>
      <c r="CF585" s="4"/>
      <c r="CG585" s="4"/>
      <c r="CH585" s="4"/>
    </row>
    <row r="586" ht="14.25" customHeight="1" spans="1:8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19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194"/>
      <c r="AB586" s="4"/>
      <c r="AC586" s="4"/>
      <c r="AD586" s="4"/>
      <c r="AE586" s="4"/>
      <c r="AF586" s="4"/>
      <c r="AG586" s="4"/>
      <c r="AH586" s="19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19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19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194"/>
      <c r="CC586" s="4"/>
      <c r="CD586" s="4"/>
      <c r="CE586" s="4"/>
      <c r="CF586" s="4"/>
      <c r="CG586" s="4"/>
      <c r="CH586" s="4"/>
    </row>
    <row r="587" ht="14.25" customHeight="1" spans="1:8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19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194"/>
      <c r="AB587" s="4"/>
      <c r="AC587" s="4"/>
      <c r="AD587" s="4"/>
      <c r="AE587" s="4"/>
      <c r="AF587" s="4"/>
      <c r="AG587" s="4"/>
      <c r="AH587" s="19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19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19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194"/>
      <c r="CC587" s="4"/>
      <c r="CD587" s="4"/>
      <c r="CE587" s="4"/>
      <c r="CF587" s="4"/>
      <c r="CG587" s="4"/>
      <c r="CH587" s="4"/>
    </row>
    <row r="588" ht="14.25" customHeight="1" spans="1:8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19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194"/>
      <c r="AB588" s="4"/>
      <c r="AC588" s="4"/>
      <c r="AD588" s="4"/>
      <c r="AE588" s="4"/>
      <c r="AF588" s="4"/>
      <c r="AG588" s="4"/>
      <c r="AH588" s="19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19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19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194"/>
      <c r="CC588" s="4"/>
      <c r="CD588" s="4"/>
      <c r="CE588" s="4"/>
      <c r="CF588" s="4"/>
      <c r="CG588" s="4"/>
      <c r="CH588" s="4"/>
    </row>
    <row r="589" ht="14.25" customHeight="1" spans="1:8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19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194"/>
      <c r="AB589" s="4"/>
      <c r="AC589" s="4"/>
      <c r="AD589" s="4"/>
      <c r="AE589" s="4"/>
      <c r="AF589" s="4"/>
      <c r="AG589" s="4"/>
      <c r="AH589" s="19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19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19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194"/>
      <c r="CC589" s="4"/>
      <c r="CD589" s="4"/>
      <c r="CE589" s="4"/>
      <c r="CF589" s="4"/>
      <c r="CG589" s="4"/>
      <c r="CH589" s="4"/>
    </row>
    <row r="590" ht="14.25" customHeight="1" spans="1:8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19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194"/>
      <c r="AB590" s="4"/>
      <c r="AC590" s="4"/>
      <c r="AD590" s="4"/>
      <c r="AE590" s="4"/>
      <c r="AF590" s="4"/>
      <c r="AG590" s="4"/>
      <c r="AH590" s="19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19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19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194"/>
      <c r="CC590" s="4"/>
      <c r="CD590" s="4"/>
      <c r="CE590" s="4"/>
      <c r="CF590" s="4"/>
      <c r="CG590" s="4"/>
      <c r="CH590" s="4"/>
    </row>
    <row r="591" ht="14.25" customHeight="1" spans="1:8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19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194"/>
      <c r="AB591" s="4"/>
      <c r="AC591" s="4"/>
      <c r="AD591" s="4"/>
      <c r="AE591" s="4"/>
      <c r="AF591" s="4"/>
      <c r="AG591" s="4"/>
      <c r="AH591" s="19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19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19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194"/>
      <c r="CC591" s="4"/>
      <c r="CD591" s="4"/>
      <c r="CE591" s="4"/>
      <c r="CF591" s="4"/>
      <c r="CG591" s="4"/>
      <c r="CH591" s="4"/>
    </row>
    <row r="592" ht="14.25" customHeight="1" spans="1:8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19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194"/>
      <c r="AB592" s="4"/>
      <c r="AC592" s="4"/>
      <c r="AD592" s="4"/>
      <c r="AE592" s="4"/>
      <c r="AF592" s="4"/>
      <c r="AG592" s="4"/>
      <c r="AH592" s="19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19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19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194"/>
      <c r="CC592" s="4"/>
      <c r="CD592" s="4"/>
      <c r="CE592" s="4"/>
      <c r="CF592" s="4"/>
      <c r="CG592" s="4"/>
      <c r="CH592" s="4"/>
    </row>
    <row r="593" ht="14.25" customHeight="1" spans="1:8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19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194"/>
      <c r="AB593" s="4"/>
      <c r="AC593" s="4"/>
      <c r="AD593" s="4"/>
      <c r="AE593" s="4"/>
      <c r="AF593" s="4"/>
      <c r="AG593" s="4"/>
      <c r="AH593" s="19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19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19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194"/>
      <c r="CC593" s="4"/>
      <c r="CD593" s="4"/>
      <c r="CE593" s="4"/>
      <c r="CF593" s="4"/>
      <c r="CG593" s="4"/>
      <c r="CH593" s="4"/>
    </row>
    <row r="594" ht="14.25" customHeight="1" spans="1:8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19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194"/>
      <c r="AB594" s="4"/>
      <c r="AC594" s="4"/>
      <c r="AD594" s="4"/>
      <c r="AE594" s="4"/>
      <c r="AF594" s="4"/>
      <c r="AG594" s="4"/>
      <c r="AH594" s="19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19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19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194"/>
      <c r="CC594" s="4"/>
      <c r="CD594" s="4"/>
      <c r="CE594" s="4"/>
      <c r="CF594" s="4"/>
      <c r="CG594" s="4"/>
      <c r="CH594" s="4"/>
    </row>
    <row r="595" ht="14.25" customHeight="1" spans="1:8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19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194"/>
      <c r="AB595" s="4"/>
      <c r="AC595" s="4"/>
      <c r="AD595" s="4"/>
      <c r="AE595" s="4"/>
      <c r="AF595" s="4"/>
      <c r="AG595" s="4"/>
      <c r="AH595" s="19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19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19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194"/>
      <c r="CC595" s="4"/>
      <c r="CD595" s="4"/>
      <c r="CE595" s="4"/>
      <c r="CF595" s="4"/>
      <c r="CG595" s="4"/>
      <c r="CH595" s="4"/>
    </row>
    <row r="596" ht="14.25" customHeight="1" spans="1:8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19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194"/>
      <c r="AB596" s="4"/>
      <c r="AC596" s="4"/>
      <c r="AD596" s="4"/>
      <c r="AE596" s="4"/>
      <c r="AF596" s="4"/>
      <c r="AG596" s="4"/>
      <c r="AH596" s="19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19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19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194"/>
      <c r="CC596" s="4"/>
      <c r="CD596" s="4"/>
      <c r="CE596" s="4"/>
      <c r="CF596" s="4"/>
      <c r="CG596" s="4"/>
      <c r="CH596" s="4"/>
    </row>
    <row r="597" ht="14.25" customHeight="1" spans="1:8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19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194"/>
      <c r="AB597" s="4"/>
      <c r="AC597" s="4"/>
      <c r="AD597" s="4"/>
      <c r="AE597" s="4"/>
      <c r="AF597" s="4"/>
      <c r="AG597" s="4"/>
      <c r="AH597" s="19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19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19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194"/>
      <c r="CC597" s="4"/>
      <c r="CD597" s="4"/>
      <c r="CE597" s="4"/>
      <c r="CF597" s="4"/>
      <c r="CG597" s="4"/>
      <c r="CH597" s="4"/>
    </row>
    <row r="598" ht="14.25" customHeight="1" spans="1:8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19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194"/>
      <c r="AB598" s="4"/>
      <c r="AC598" s="4"/>
      <c r="AD598" s="4"/>
      <c r="AE598" s="4"/>
      <c r="AF598" s="4"/>
      <c r="AG598" s="4"/>
      <c r="AH598" s="19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19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19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194"/>
      <c r="CC598" s="4"/>
      <c r="CD598" s="4"/>
      <c r="CE598" s="4"/>
      <c r="CF598" s="4"/>
      <c r="CG598" s="4"/>
      <c r="CH598" s="4"/>
    </row>
    <row r="599" ht="14.25" customHeight="1" spans="1:8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19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194"/>
      <c r="AB599" s="4"/>
      <c r="AC599" s="4"/>
      <c r="AD599" s="4"/>
      <c r="AE599" s="4"/>
      <c r="AF599" s="4"/>
      <c r="AG599" s="4"/>
      <c r="AH599" s="19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19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19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194"/>
      <c r="CC599" s="4"/>
      <c r="CD599" s="4"/>
      <c r="CE599" s="4"/>
      <c r="CF599" s="4"/>
      <c r="CG599" s="4"/>
      <c r="CH599" s="4"/>
    </row>
    <row r="600" ht="14.25" customHeight="1" spans="1:8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19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194"/>
      <c r="AB600" s="4"/>
      <c r="AC600" s="4"/>
      <c r="AD600" s="4"/>
      <c r="AE600" s="4"/>
      <c r="AF600" s="4"/>
      <c r="AG600" s="4"/>
      <c r="AH600" s="19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19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19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194"/>
      <c r="CC600" s="4"/>
      <c r="CD600" s="4"/>
      <c r="CE600" s="4"/>
      <c r="CF600" s="4"/>
      <c r="CG600" s="4"/>
      <c r="CH600" s="4"/>
    </row>
    <row r="601" ht="14.25" customHeight="1" spans="1:8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19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194"/>
      <c r="AB601" s="4"/>
      <c r="AC601" s="4"/>
      <c r="AD601" s="4"/>
      <c r="AE601" s="4"/>
      <c r="AF601" s="4"/>
      <c r="AG601" s="4"/>
      <c r="AH601" s="19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19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19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194"/>
      <c r="CC601" s="4"/>
      <c r="CD601" s="4"/>
      <c r="CE601" s="4"/>
      <c r="CF601" s="4"/>
      <c r="CG601" s="4"/>
      <c r="CH601" s="4"/>
    </row>
    <row r="602" ht="14.25" customHeight="1" spans="1:8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19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194"/>
      <c r="AB602" s="4"/>
      <c r="AC602" s="4"/>
      <c r="AD602" s="4"/>
      <c r="AE602" s="4"/>
      <c r="AF602" s="4"/>
      <c r="AG602" s="4"/>
      <c r="AH602" s="19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19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19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194"/>
      <c r="CC602" s="4"/>
      <c r="CD602" s="4"/>
      <c r="CE602" s="4"/>
      <c r="CF602" s="4"/>
      <c r="CG602" s="4"/>
      <c r="CH602" s="4"/>
    </row>
    <row r="603" ht="14.25" customHeight="1" spans="1:8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19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194"/>
      <c r="AB603" s="4"/>
      <c r="AC603" s="4"/>
      <c r="AD603" s="4"/>
      <c r="AE603" s="4"/>
      <c r="AF603" s="4"/>
      <c r="AG603" s="4"/>
      <c r="AH603" s="19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19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19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194"/>
      <c r="CC603" s="4"/>
      <c r="CD603" s="4"/>
      <c r="CE603" s="4"/>
      <c r="CF603" s="4"/>
      <c r="CG603" s="4"/>
      <c r="CH603" s="4"/>
    </row>
    <row r="604" ht="14.25" customHeight="1" spans="1:8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19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194"/>
      <c r="AB604" s="4"/>
      <c r="AC604" s="4"/>
      <c r="AD604" s="4"/>
      <c r="AE604" s="4"/>
      <c r="AF604" s="4"/>
      <c r="AG604" s="4"/>
      <c r="AH604" s="19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19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19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194"/>
      <c r="CC604" s="4"/>
      <c r="CD604" s="4"/>
      <c r="CE604" s="4"/>
      <c r="CF604" s="4"/>
      <c r="CG604" s="4"/>
      <c r="CH604" s="4"/>
    </row>
    <row r="605" ht="14.25" customHeight="1" spans="1:8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19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194"/>
      <c r="AB605" s="4"/>
      <c r="AC605" s="4"/>
      <c r="AD605" s="4"/>
      <c r="AE605" s="4"/>
      <c r="AF605" s="4"/>
      <c r="AG605" s="4"/>
      <c r="AH605" s="19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19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19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194"/>
      <c r="CC605" s="4"/>
      <c r="CD605" s="4"/>
      <c r="CE605" s="4"/>
      <c r="CF605" s="4"/>
      <c r="CG605" s="4"/>
      <c r="CH605" s="4"/>
    </row>
    <row r="606" ht="14.25" customHeight="1" spans="1:8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19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194"/>
      <c r="AB606" s="4"/>
      <c r="AC606" s="4"/>
      <c r="AD606" s="4"/>
      <c r="AE606" s="4"/>
      <c r="AF606" s="4"/>
      <c r="AG606" s="4"/>
      <c r="AH606" s="19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19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19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194"/>
      <c r="CC606" s="4"/>
      <c r="CD606" s="4"/>
      <c r="CE606" s="4"/>
      <c r="CF606" s="4"/>
      <c r="CG606" s="4"/>
      <c r="CH606" s="4"/>
    </row>
    <row r="607" ht="14.25" customHeight="1" spans="1:8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19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194"/>
      <c r="AB607" s="4"/>
      <c r="AC607" s="4"/>
      <c r="AD607" s="4"/>
      <c r="AE607" s="4"/>
      <c r="AF607" s="4"/>
      <c r="AG607" s="4"/>
      <c r="AH607" s="19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19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19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194"/>
      <c r="CC607" s="4"/>
      <c r="CD607" s="4"/>
      <c r="CE607" s="4"/>
      <c r="CF607" s="4"/>
      <c r="CG607" s="4"/>
      <c r="CH607" s="4"/>
    </row>
    <row r="608" ht="14.25" customHeight="1" spans="1:8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19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194"/>
      <c r="AB608" s="4"/>
      <c r="AC608" s="4"/>
      <c r="AD608" s="4"/>
      <c r="AE608" s="4"/>
      <c r="AF608" s="4"/>
      <c r="AG608" s="4"/>
      <c r="AH608" s="19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19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19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194"/>
      <c r="CC608" s="4"/>
      <c r="CD608" s="4"/>
      <c r="CE608" s="4"/>
      <c r="CF608" s="4"/>
      <c r="CG608" s="4"/>
      <c r="CH608" s="4"/>
    </row>
    <row r="609" ht="14.25" customHeight="1" spans="1:8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19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194"/>
      <c r="AB609" s="4"/>
      <c r="AC609" s="4"/>
      <c r="AD609" s="4"/>
      <c r="AE609" s="4"/>
      <c r="AF609" s="4"/>
      <c r="AG609" s="4"/>
      <c r="AH609" s="19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19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19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194"/>
      <c r="CC609" s="4"/>
      <c r="CD609" s="4"/>
      <c r="CE609" s="4"/>
      <c r="CF609" s="4"/>
      <c r="CG609" s="4"/>
      <c r="CH609" s="4"/>
    </row>
    <row r="610" ht="14.25" customHeight="1" spans="1:8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19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194"/>
      <c r="AB610" s="4"/>
      <c r="AC610" s="4"/>
      <c r="AD610" s="4"/>
      <c r="AE610" s="4"/>
      <c r="AF610" s="4"/>
      <c r="AG610" s="4"/>
      <c r="AH610" s="19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19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19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194"/>
      <c r="CC610" s="4"/>
      <c r="CD610" s="4"/>
      <c r="CE610" s="4"/>
      <c r="CF610" s="4"/>
      <c r="CG610" s="4"/>
      <c r="CH610" s="4"/>
    </row>
    <row r="611" ht="14.25" customHeight="1" spans="1:8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19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194"/>
      <c r="AB611" s="4"/>
      <c r="AC611" s="4"/>
      <c r="AD611" s="4"/>
      <c r="AE611" s="4"/>
      <c r="AF611" s="4"/>
      <c r="AG611" s="4"/>
      <c r="AH611" s="19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19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19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194"/>
      <c r="CC611" s="4"/>
      <c r="CD611" s="4"/>
      <c r="CE611" s="4"/>
      <c r="CF611" s="4"/>
      <c r="CG611" s="4"/>
      <c r="CH611" s="4"/>
    </row>
    <row r="612" ht="14.25" customHeight="1" spans="1:8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19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194"/>
      <c r="AB612" s="4"/>
      <c r="AC612" s="4"/>
      <c r="AD612" s="4"/>
      <c r="AE612" s="4"/>
      <c r="AF612" s="4"/>
      <c r="AG612" s="4"/>
      <c r="AH612" s="19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19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19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194"/>
      <c r="CC612" s="4"/>
      <c r="CD612" s="4"/>
      <c r="CE612" s="4"/>
      <c r="CF612" s="4"/>
      <c r="CG612" s="4"/>
      <c r="CH612" s="4"/>
    </row>
    <row r="613" ht="14.25" customHeight="1" spans="1:8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19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194"/>
      <c r="AB613" s="4"/>
      <c r="AC613" s="4"/>
      <c r="AD613" s="4"/>
      <c r="AE613" s="4"/>
      <c r="AF613" s="4"/>
      <c r="AG613" s="4"/>
      <c r="AH613" s="19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19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19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194"/>
      <c r="CC613" s="4"/>
      <c r="CD613" s="4"/>
      <c r="CE613" s="4"/>
      <c r="CF613" s="4"/>
      <c r="CG613" s="4"/>
      <c r="CH613" s="4"/>
    </row>
    <row r="614" ht="14.25" customHeight="1" spans="1:8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19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194"/>
      <c r="AB614" s="4"/>
      <c r="AC614" s="4"/>
      <c r="AD614" s="4"/>
      <c r="AE614" s="4"/>
      <c r="AF614" s="4"/>
      <c r="AG614" s="4"/>
      <c r="AH614" s="19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19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19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194"/>
      <c r="CC614" s="4"/>
      <c r="CD614" s="4"/>
      <c r="CE614" s="4"/>
      <c r="CF614" s="4"/>
      <c r="CG614" s="4"/>
      <c r="CH614" s="4"/>
    </row>
    <row r="615" ht="14.25" customHeight="1" spans="1:8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19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194"/>
      <c r="AB615" s="4"/>
      <c r="AC615" s="4"/>
      <c r="AD615" s="4"/>
      <c r="AE615" s="4"/>
      <c r="AF615" s="4"/>
      <c r="AG615" s="4"/>
      <c r="AH615" s="19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19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19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194"/>
      <c r="CC615" s="4"/>
      <c r="CD615" s="4"/>
      <c r="CE615" s="4"/>
      <c r="CF615" s="4"/>
      <c r="CG615" s="4"/>
      <c r="CH615" s="4"/>
    </row>
    <row r="616" ht="14.25" customHeight="1" spans="1:8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19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194"/>
      <c r="AB616" s="4"/>
      <c r="AC616" s="4"/>
      <c r="AD616" s="4"/>
      <c r="AE616" s="4"/>
      <c r="AF616" s="4"/>
      <c r="AG616" s="4"/>
      <c r="AH616" s="19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19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19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194"/>
      <c r="CC616" s="4"/>
      <c r="CD616" s="4"/>
      <c r="CE616" s="4"/>
      <c r="CF616" s="4"/>
      <c r="CG616" s="4"/>
      <c r="CH616" s="4"/>
    </row>
    <row r="617" ht="14.25" customHeight="1" spans="1:8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19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194"/>
      <c r="AB617" s="4"/>
      <c r="AC617" s="4"/>
      <c r="AD617" s="4"/>
      <c r="AE617" s="4"/>
      <c r="AF617" s="4"/>
      <c r="AG617" s="4"/>
      <c r="AH617" s="19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19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19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194"/>
      <c r="CC617" s="4"/>
      <c r="CD617" s="4"/>
      <c r="CE617" s="4"/>
      <c r="CF617" s="4"/>
      <c r="CG617" s="4"/>
      <c r="CH617" s="4"/>
    </row>
    <row r="618" ht="14.25" customHeight="1" spans="1:8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19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194"/>
      <c r="AB618" s="4"/>
      <c r="AC618" s="4"/>
      <c r="AD618" s="4"/>
      <c r="AE618" s="4"/>
      <c r="AF618" s="4"/>
      <c r="AG618" s="4"/>
      <c r="AH618" s="19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19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19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194"/>
      <c r="CC618" s="4"/>
      <c r="CD618" s="4"/>
      <c r="CE618" s="4"/>
      <c r="CF618" s="4"/>
      <c r="CG618" s="4"/>
      <c r="CH618" s="4"/>
    </row>
    <row r="619" ht="14.25" customHeight="1" spans="1:8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19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194"/>
      <c r="AB619" s="4"/>
      <c r="AC619" s="4"/>
      <c r="AD619" s="4"/>
      <c r="AE619" s="4"/>
      <c r="AF619" s="4"/>
      <c r="AG619" s="4"/>
      <c r="AH619" s="19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19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19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194"/>
      <c r="CC619" s="4"/>
      <c r="CD619" s="4"/>
      <c r="CE619" s="4"/>
      <c r="CF619" s="4"/>
      <c r="CG619" s="4"/>
      <c r="CH619" s="4"/>
    </row>
    <row r="620" ht="14.25" customHeight="1" spans="1:8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19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194"/>
      <c r="AB620" s="4"/>
      <c r="AC620" s="4"/>
      <c r="AD620" s="4"/>
      <c r="AE620" s="4"/>
      <c r="AF620" s="4"/>
      <c r="AG620" s="4"/>
      <c r="AH620" s="19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19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19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194"/>
      <c r="CC620" s="4"/>
      <c r="CD620" s="4"/>
      <c r="CE620" s="4"/>
      <c r="CF620" s="4"/>
      <c r="CG620" s="4"/>
      <c r="CH620" s="4"/>
    </row>
    <row r="621" ht="14.25" customHeight="1" spans="1:8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19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194"/>
      <c r="AB621" s="4"/>
      <c r="AC621" s="4"/>
      <c r="AD621" s="4"/>
      <c r="AE621" s="4"/>
      <c r="AF621" s="4"/>
      <c r="AG621" s="4"/>
      <c r="AH621" s="19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19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19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194"/>
      <c r="CC621" s="4"/>
      <c r="CD621" s="4"/>
      <c r="CE621" s="4"/>
      <c r="CF621" s="4"/>
      <c r="CG621" s="4"/>
      <c r="CH621" s="4"/>
    </row>
    <row r="622" ht="14.25" customHeight="1" spans="1:8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19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194"/>
      <c r="AB622" s="4"/>
      <c r="AC622" s="4"/>
      <c r="AD622" s="4"/>
      <c r="AE622" s="4"/>
      <c r="AF622" s="4"/>
      <c r="AG622" s="4"/>
      <c r="AH622" s="19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19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19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194"/>
      <c r="CC622" s="4"/>
      <c r="CD622" s="4"/>
      <c r="CE622" s="4"/>
      <c r="CF622" s="4"/>
      <c r="CG622" s="4"/>
      <c r="CH622" s="4"/>
    </row>
    <row r="623" ht="14.25" customHeight="1" spans="1:8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19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194"/>
      <c r="AB623" s="4"/>
      <c r="AC623" s="4"/>
      <c r="AD623" s="4"/>
      <c r="AE623" s="4"/>
      <c r="AF623" s="4"/>
      <c r="AG623" s="4"/>
      <c r="AH623" s="19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19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19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194"/>
      <c r="CC623" s="4"/>
      <c r="CD623" s="4"/>
      <c r="CE623" s="4"/>
      <c r="CF623" s="4"/>
      <c r="CG623" s="4"/>
      <c r="CH623" s="4"/>
    </row>
    <row r="624" ht="14.25" customHeight="1" spans="1:8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19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194"/>
      <c r="AB624" s="4"/>
      <c r="AC624" s="4"/>
      <c r="AD624" s="4"/>
      <c r="AE624" s="4"/>
      <c r="AF624" s="4"/>
      <c r="AG624" s="4"/>
      <c r="AH624" s="19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19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19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194"/>
      <c r="CC624" s="4"/>
      <c r="CD624" s="4"/>
      <c r="CE624" s="4"/>
      <c r="CF624" s="4"/>
      <c r="CG624" s="4"/>
      <c r="CH624" s="4"/>
    </row>
    <row r="625" ht="14.25" customHeight="1" spans="1:8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19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194"/>
      <c r="AB625" s="4"/>
      <c r="AC625" s="4"/>
      <c r="AD625" s="4"/>
      <c r="AE625" s="4"/>
      <c r="AF625" s="4"/>
      <c r="AG625" s="4"/>
      <c r="AH625" s="19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19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19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194"/>
      <c r="CC625" s="4"/>
      <c r="CD625" s="4"/>
      <c r="CE625" s="4"/>
      <c r="CF625" s="4"/>
      <c r="CG625" s="4"/>
      <c r="CH625" s="4"/>
    </row>
    <row r="626" ht="14.25" customHeight="1" spans="1:8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19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194"/>
      <c r="AB626" s="4"/>
      <c r="AC626" s="4"/>
      <c r="AD626" s="4"/>
      <c r="AE626" s="4"/>
      <c r="AF626" s="4"/>
      <c r="AG626" s="4"/>
      <c r="AH626" s="19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19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19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194"/>
      <c r="CC626" s="4"/>
      <c r="CD626" s="4"/>
      <c r="CE626" s="4"/>
      <c r="CF626" s="4"/>
      <c r="CG626" s="4"/>
      <c r="CH626" s="4"/>
    </row>
    <row r="627" ht="14.25" customHeight="1" spans="1:8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19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194"/>
      <c r="AB627" s="4"/>
      <c r="AC627" s="4"/>
      <c r="AD627" s="4"/>
      <c r="AE627" s="4"/>
      <c r="AF627" s="4"/>
      <c r="AG627" s="4"/>
      <c r="AH627" s="19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19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19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194"/>
      <c r="CC627" s="4"/>
      <c r="CD627" s="4"/>
      <c r="CE627" s="4"/>
      <c r="CF627" s="4"/>
      <c r="CG627" s="4"/>
      <c r="CH627" s="4"/>
    </row>
    <row r="628" ht="14.25" customHeight="1" spans="1:8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19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194"/>
      <c r="AB628" s="4"/>
      <c r="AC628" s="4"/>
      <c r="AD628" s="4"/>
      <c r="AE628" s="4"/>
      <c r="AF628" s="4"/>
      <c r="AG628" s="4"/>
      <c r="AH628" s="19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19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19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194"/>
      <c r="CC628" s="4"/>
      <c r="CD628" s="4"/>
      <c r="CE628" s="4"/>
      <c r="CF628" s="4"/>
      <c r="CG628" s="4"/>
      <c r="CH628" s="4"/>
    </row>
    <row r="629" ht="14.25" customHeight="1" spans="1:8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19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194"/>
      <c r="AB629" s="4"/>
      <c r="AC629" s="4"/>
      <c r="AD629" s="4"/>
      <c r="AE629" s="4"/>
      <c r="AF629" s="4"/>
      <c r="AG629" s="4"/>
      <c r="AH629" s="19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19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19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194"/>
      <c r="CC629" s="4"/>
      <c r="CD629" s="4"/>
      <c r="CE629" s="4"/>
      <c r="CF629" s="4"/>
      <c r="CG629" s="4"/>
      <c r="CH629" s="4"/>
    </row>
    <row r="630" ht="14.25" customHeight="1" spans="1:8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19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194"/>
      <c r="AB630" s="4"/>
      <c r="AC630" s="4"/>
      <c r="AD630" s="4"/>
      <c r="AE630" s="4"/>
      <c r="AF630" s="4"/>
      <c r="AG630" s="4"/>
      <c r="AH630" s="19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19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19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194"/>
      <c r="CC630" s="4"/>
      <c r="CD630" s="4"/>
      <c r="CE630" s="4"/>
      <c r="CF630" s="4"/>
      <c r="CG630" s="4"/>
      <c r="CH630" s="4"/>
    </row>
    <row r="631" ht="14.25" customHeight="1" spans="1:8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19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194"/>
      <c r="AB631" s="4"/>
      <c r="AC631" s="4"/>
      <c r="AD631" s="4"/>
      <c r="AE631" s="4"/>
      <c r="AF631" s="4"/>
      <c r="AG631" s="4"/>
      <c r="AH631" s="19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19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19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194"/>
      <c r="CC631" s="4"/>
      <c r="CD631" s="4"/>
      <c r="CE631" s="4"/>
      <c r="CF631" s="4"/>
      <c r="CG631" s="4"/>
      <c r="CH631" s="4"/>
    </row>
    <row r="632" ht="14.25" customHeight="1" spans="1:8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19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194"/>
      <c r="AB632" s="4"/>
      <c r="AC632" s="4"/>
      <c r="AD632" s="4"/>
      <c r="AE632" s="4"/>
      <c r="AF632" s="4"/>
      <c r="AG632" s="4"/>
      <c r="AH632" s="19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19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19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194"/>
      <c r="CC632" s="4"/>
      <c r="CD632" s="4"/>
      <c r="CE632" s="4"/>
      <c r="CF632" s="4"/>
      <c r="CG632" s="4"/>
      <c r="CH632" s="4"/>
    </row>
    <row r="633" ht="14.25" customHeight="1" spans="1:8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19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194"/>
      <c r="AB633" s="4"/>
      <c r="AC633" s="4"/>
      <c r="AD633" s="4"/>
      <c r="AE633" s="4"/>
      <c r="AF633" s="4"/>
      <c r="AG633" s="4"/>
      <c r="AH633" s="19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19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19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194"/>
      <c r="CC633" s="4"/>
      <c r="CD633" s="4"/>
      <c r="CE633" s="4"/>
      <c r="CF633" s="4"/>
      <c r="CG633" s="4"/>
      <c r="CH633" s="4"/>
    </row>
    <row r="634" ht="14.25" customHeight="1" spans="1:8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19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194"/>
      <c r="AB634" s="4"/>
      <c r="AC634" s="4"/>
      <c r="AD634" s="4"/>
      <c r="AE634" s="4"/>
      <c r="AF634" s="4"/>
      <c r="AG634" s="4"/>
      <c r="AH634" s="19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19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19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194"/>
      <c r="CC634" s="4"/>
      <c r="CD634" s="4"/>
      <c r="CE634" s="4"/>
      <c r="CF634" s="4"/>
      <c r="CG634" s="4"/>
      <c r="CH634" s="4"/>
    </row>
    <row r="635" ht="14.25" customHeight="1" spans="1:8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19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194"/>
      <c r="AB635" s="4"/>
      <c r="AC635" s="4"/>
      <c r="AD635" s="4"/>
      <c r="AE635" s="4"/>
      <c r="AF635" s="4"/>
      <c r="AG635" s="4"/>
      <c r="AH635" s="19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19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19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194"/>
      <c r="CC635" s="4"/>
      <c r="CD635" s="4"/>
      <c r="CE635" s="4"/>
      <c r="CF635" s="4"/>
      <c r="CG635" s="4"/>
      <c r="CH635" s="4"/>
    </row>
    <row r="636" ht="14.25" customHeight="1" spans="1:8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19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194"/>
      <c r="AB636" s="4"/>
      <c r="AC636" s="4"/>
      <c r="AD636" s="4"/>
      <c r="AE636" s="4"/>
      <c r="AF636" s="4"/>
      <c r="AG636" s="4"/>
      <c r="AH636" s="19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19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19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194"/>
      <c r="CC636" s="4"/>
      <c r="CD636" s="4"/>
      <c r="CE636" s="4"/>
      <c r="CF636" s="4"/>
      <c r="CG636" s="4"/>
      <c r="CH636" s="4"/>
    </row>
    <row r="637" ht="14.25" customHeight="1" spans="1:8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19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194"/>
      <c r="AB637" s="4"/>
      <c r="AC637" s="4"/>
      <c r="AD637" s="4"/>
      <c r="AE637" s="4"/>
      <c r="AF637" s="4"/>
      <c r="AG637" s="4"/>
      <c r="AH637" s="19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19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19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194"/>
      <c r="CC637" s="4"/>
      <c r="CD637" s="4"/>
      <c r="CE637" s="4"/>
      <c r="CF637" s="4"/>
      <c r="CG637" s="4"/>
      <c r="CH637" s="4"/>
    </row>
    <row r="638" ht="14.25" customHeight="1" spans="1:8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19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194"/>
      <c r="AB638" s="4"/>
      <c r="AC638" s="4"/>
      <c r="AD638" s="4"/>
      <c r="AE638" s="4"/>
      <c r="AF638" s="4"/>
      <c r="AG638" s="4"/>
      <c r="AH638" s="19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19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19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194"/>
      <c r="CC638" s="4"/>
      <c r="CD638" s="4"/>
      <c r="CE638" s="4"/>
      <c r="CF638" s="4"/>
      <c r="CG638" s="4"/>
      <c r="CH638" s="4"/>
    </row>
    <row r="639" ht="14.25" customHeight="1" spans="1:8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19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194"/>
      <c r="AB639" s="4"/>
      <c r="AC639" s="4"/>
      <c r="AD639" s="4"/>
      <c r="AE639" s="4"/>
      <c r="AF639" s="4"/>
      <c r="AG639" s="4"/>
      <c r="AH639" s="19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19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19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194"/>
      <c r="CC639" s="4"/>
      <c r="CD639" s="4"/>
      <c r="CE639" s="4"/>
      <c r="CF639" s="4"/>
      <c r="CG639" s="4"/>
      <c r="CH639" s="4"/>
    </row>
    <row r="640" ht="14.25" customHeight="1" spans="1:8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19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194"/>
      <c r="AB640" s="4"/>
      <c r="AC640" s="4"/>
      <c r="AD640" s="4"/>
      <c r="AE640" s="4"/>
      <c r="AF640" s="4"/>
      <c r="AG640" s="4"/>
      <c r="AH640" s="19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19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19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194"/>
      <c r="CC640" s="4"/>
      <c r="CD640" s="4"/>
      <c r="CE640" s="4"/>
      <c r="CF640" s="4"/>
      <c r="CG640" s="4"/>
      <c r="CH640" s="4"/>
    </row>
    <row r="641" ht="14.25" customHeight="1" spans="1:8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19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194"/>
      <c r="AB641" s="4"/>
      <c r="AC641" s="4"/>
      <c r="AD641" s="4"/>
      <c r="AE641" s="4"/>
      <c r="AF641" s="4"/>
      <c r="AG641" s="4"/>
      <c r="AH641" s="19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19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19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194"/>
      <c r="CC641" s="4"/>
      <c r="CD641" s="4"/>
      <c r="CE641" s="4"/>
      <c r="CF641" s="4"/>
      <c r="CG641" s="4"/>
      <c r="CH641" s="4"/>
    </row>
    <row r="642" ht="14.25" customHeight="1" spans="1:8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19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194"/>
      <c r="AB642" s="4"/>
      <c r="AC642" s="4"/>
      <c r="AD642" s="4"/>
      <c r="AE642" s="4"/>
      <c r="AF642" s="4"/>
      <c r="AG642" s="4"/>
      <c r="AH642" s="19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19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19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194"/>
      <c r="CC642" s="4"/>
      <c r="CD642" s="4"/>
      <c r="CE642" s="4"/>
      <c r="CF642" s="4"/>
      <c r="CG642" s="4"/>
      <c r="CH642" s="4"/>
    </row>
    <row r="643" ht="14.25" customHeight="1" spans="1:8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19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194"/>
      <c r="AB643" s="4"/>
      <c r="AC643" s="4"/>
      <c r="AD643" s="4"/>
      <c r="AE643" s="4"/>
      <c r="AF643" s="4"/>
      <c r="AG643" s="4"/>
      <c r="AH643" s="19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19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19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194"/>
      <c r="CC643" s="4"/>
      <c r="CD643" s="4"/>
      <c r="CE643" s="4"/>
      <c r="CF643" s="4"/>
      <c r="CG643" s="4"/>
      <c r="CH643" s="4"/>
    </row>
    <row r="644" ht="14.25" customHeight="1" spans="1:8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19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194"/>
      <c r="AB644" s="4"/>
      <c r="AC644" s="4"/>
      <c r="AD644" s="4"/>
      <c r="AE644" s="4"/>
      <c r="AF644" s="4"/>
      <c r="AG644" s="4"/>
      <c r="AH644" s="19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19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19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194"/>
      <c r="CC644" s="4"/>
      <c r="CD644" s="4"/>
      <c r="CE644" s="4"/>
      <c r="CF644" s="4"/>
      <c r="CG644" s="4"/>
      <c r="CH644" s="4"/>
    </row>
    <row r="645" ht="14.25" customHeight="1" spans="1:8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19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194"/>
      <c r="AB645" s="4"/>
      <c r="AC645" s="4"/>
      <c r="AD645" s="4"/>
      <c r="AE645" s="4"/>
      <c r="AF645" s="4"/>
      <c r="AG645" s="4"/>
      <c r="AH645" s="19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19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19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194"/>
      <c r="CC645" s="4"/>
      <c r="CD645" s="4"/>
      <c r="CE645" s="4"/>
      <c r="CF645" s="4"/>
      <c r="CG645" s="4"/>
      <c r="CH645" s="4"/>
    </row>
    <row r="646" ht="14.25" customHeight="1" spans="1:8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19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194"/>
      <c r="AB646" s="4"/>
      <c r="AC646" s="4"/>
      <c r="AD646" s="4"/>
      <c r="AE646" s="4"/>
      <c r="AF646" s="4"/>
      <c r="AG646" s="4"/>
      <c r="AH646" s="19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19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19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194"/>
      <c r="CC646" s="4"/>
      <c r="CD646" s="4"/>
      <c r="CE646" s="4"/>
      <c r="CF646" s="4"/>
      <c r="CG646" s="4"/>
      <c r="CH646" s="4"/>
    </row>
    <row r="647" ht="14.25" customHeight="1" spans="1:8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19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194"/>
      <c r="AB647" s="4"/>
      <c r="AC647" s="4"/>
      <c r="AD647" s="4"/>
      <c r="AE647" s="4"/>
      <c r="AF647" s="4"/>
      <c r="AG647" s="4"/>
      <c r="AH647" s="19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19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19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194"/>
      <c r="CC647" s="4"/>
      <c r="CD647" s="4"/>
      <c r="CE647" s="4"/>
      <c r="CF647" s="4"/>
      <c r="CG647" s="4"/>
      <c r="CH647" s="4"/>
    </row>
    <row r="648" ht="14.25" customHeight="1" spans="1:8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19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194"/>
      <c r="AB648" s="4"/>
      <c r="AC648" s="4"/>
      <c r="AD648" s="4"/>
      <c r="AE648" s="4"/>
      <c r="AF648" s="4"/>
      <c r="AG648" s="4"/>
      <c r="AH648" s="19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19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19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194"/>
      <c r="CC648" s="4"/>
      <c r="CD648" s="4"/>
      <c r="CE648" s="4"/>
      <c r="CF648" s="4"/>
      <c r="CG648" s="4"/>
      <c r="CH648" s="4"/>
    </row>
    <row r="649" ht="14.25" customHeight="1" spans="1:8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19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194"/>
      <c r="AB649" s="4"/>
      <c r="AC649" s="4"/>
      <c r="AD649" s="4"/>
      <c r="AE649" s="4"/>
      <c r="AF649" s="4"/>
      <c r="AG649" s="4"/>
      <c r="AH649" s="19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19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19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194"/>
      <c r="CC649" s="4"/>
      <c r="CD649" s="4"/>
      <c r="CE649" s="4"/>
      <c r="CF649" s="4"/>
      <c r="CG649" s="4"/>
      <c r="CH649" s="4"/>
    </row>
    <row r="650" ht="14.25" customHeight="1" spans="1:8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19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194"/>
      <c r="AB650" s="4"/>
      <c r="AC650" s="4"/>
      <c r="AD650" s="4"/>
      <c r="AE650" s="4"/>
      <c r="AF650" s="4"/>
      <c r="AG650" s="4"/>
      <c r="AH650" s="19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19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19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194"/>
      <c r="CC650" s="4"/>
      <c r="CD650" s="4"/>
      <c r="CE650" s="4"/>
      <c r="CF650" s="4"/>
      <c r="CG650" s="4"/>
      <c r="CH650" s="4"/>
    </row>
    <row r="651" ht="14.25" customHeight="1" spans="1:8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19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194"/>
      <c r="AB651" s="4"/>
      <c r="AC651" s="4"/>
      <c r="AD651" s="4"/>
      <c r="AE651" s="4"/>
      <c r="AF651" s="4"/>
      <c r="AG651" s="4"/>
      <c r="AH651" s="19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19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19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194"/>
      <c r="CC651" s="4"/>
      <c r="CD651" s="4"/>
      <c r="CE651" s="4"/>
      <c r="CF651" s="4"/>
      <c r="CG651" s="4"/>
      <c r="CH651" s="4"/>
    </row>
    <row r="652" ht="14.25" customHeight="1" spans="1:8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19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194"/>
      <c r="AB652" s="4"/>
      <c r="AC652" s="4"/>
      <c r="AD652" s="4"/>
      <c r="AE652" s="4"/>
      <c r="AF652" s="4"/>
      <c r="AG652" s="4"/>
      <c r="AH652" s="19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19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19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194"/>
      <c r="CC652" s="4"/>
      <c r="CD652" s="4"/>
      <c r="CE652" s="4"/>
      <c r="CF652" s="4"/>
      <c r="CG652" s="4"/>
      <c r="CH652" s="4"/>
    </row>
    <row r="653" ht="14.25" customHeight="1" spans="1:8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19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194"/>
      <c r="AB653" s="4"/>
      <c r="AC653" s="4"/>
      <c r="AD653" s="4"/>
      <c r="AE653" s="4"/>
      <c r="AF653" s="4"/>
      <c r="AG653" s="4"/>
      <c r="AH653" s="19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19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19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194"/>
      <c r="CC653" s="4"/>
      <c r="CD653" s="4"/>
      <c r="CE653" s="4"/>
      <c r="CF653" s="4"/>
      <c r="CG653" s="4"/>
      <c r="CH653" s="4"/>
    </row>
    <row r="654" ht="14.25" customHeight="1" spans="1:8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19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194"/>
      <c r="AB654" s="4"/>
      <c r="AC654" s="4"/>
      <c r="AD654" s="4"/>
      <c r="AE654" s="4"/>
      <c r="AF654" s="4"/>
      <c r="AG654" s="4"/>
      <c r="AH654" s="19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19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19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194"/>
      <c r="CC654" s="4"/>
      <c r="CD654" s="4"/>
      <c r="CE654" s="4"/>
      <c r="CF654" s="4"/>
      <c r="CG654" s="4"/>
      <c r="CH654" s="4"/>
    </row>
    <row r="655" ht="14.25" customHeight="1" spans="1:8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19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194"/>
      <c r="AB655" s="4"/>
      <c r="AC655" s="4"/>
      <c r="AD655" s="4"/>
      <c r="AE655" s="4"/>
      <c r="AF655" s="4"/>
      <c r="AG655" s="4"/>
      <c r="AH655" s="19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19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19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194"/>
      <c r="CC655" s="4"/>
      <c r="CD655" s="4"/>
      <c r="CE655" s="4"/>
      <c r="CF655" s="4"/>
      <c r="CG655" s="4"/>
      <c r="CH655" s="4"/>
    </row>
    <row r="656" ht="14.25" customHeight="1" spans="1:8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19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194"/>
      <c r="AB656" s="4"/>
      <c r="AC656" s="4"/>
      <c r="AD656" s="4"/>
      <c r="AE656" s="4"/>
      <c r="AF656" s="4"/>
      <c r="AG656" s="4"/>
      <c r="AH656" s="19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19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19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194"/>
      <c r="CC656" s="4"/>
      <c r="CD656" s="4"/>
      <c r="CE656" s="4"/>
      <c r="CF656" s="4"/>
      <c r="CG656" s="4"/>
      <c r="CH656" s="4"/>
    </row>
    <row r="657" ht="14.25" customHeight="1" spans="1:8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19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194"/>
      <c r="AB657" s="4"/>
      <c r="AC657" s="4"/>
      <c r="AD657" s="4"/>
      <c r="AE657" s="4"/>
      <c r="AF657" s="4"/>
      <c r="AG657" s="4"/>
      <c r="AH657" s="19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19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19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194"/>
      <c r="CC657" s="4"/>
      <c r="CD657" s="4"/>
      <c r="CE657" s="4"/>
      <c r="CF657" s="4"/>
      <c r="CG657" s="4"/>
      <c r="CH657" s="4"/>
    </row>
    <row r="658" ht="14.25" customHeight="1" spans="1:8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19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194"/>
      <c r="AB658" s="4"/>
      <c r="AC658" s="4"/>
      <c r="AD658" s="4"/>
      <c r="AE658" s="4"/>
      <c r="AF658" s="4"/>
      <c r="AG658" s="4"/>
      <c r="AH658" s="19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19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19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194"/>
      <c r="CC658" s="4"/>
      <c r="CD658" s="4"/>
      <c r="CE658" s="4"/>
      <c r="CF658" s="4"/>
      <c r="CG658" s="4"/>
      <c r="CH658" s="4"/>
    </row>
    <row r="659" ht="14.25" customHeight="1" spans="1:8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19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194"/>
      <c r="AB659" s="4"/>
      <c r="AC659" s="4"/>
      <c r="AD659" s="4"/>
      <c r="AE659" s="4"/>
      <c r="AF659" s="4"/>
      <c r="AG659" s="4"/>
      <c r="AH659" s="19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19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19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194"/>
      <c r="CC659" s="4"/>
      <c r="CD659" s="4"/>
      <c r="CE659" s="4"/>
      <c r="CF659" s="4"/>
      <c r="CG659" s="4"/>
      <c r="CH659" s="4"/>
    </row>
    <row r="660" ht="14.25" customHeight="1" spans="1:8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19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194"/>
      <c r="AB660" s="4"/>
      <c r="AC660" s="4"/>
      <c r="AD660" s="4"/>
      <c r="AE660" s="4"/>
      <c r="AF660" s="4"/>
      <c r="AG660" s="4"/>
      <c r="AH660" s="19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19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19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194"/>
      <c r="CC660" s="4"/>
      <c r="CD660" s="4"/>
      <c r="CE660" s="4"/>
      <c r="CF660" s="4"/>
      <c r="CG660" s="4"/>
      <c r="CH660" s="4"/>
    </row>
    <row r="661" ht="14.25" customHeight="1" spans="1:8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19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194"/>
      <c r="AB661" s="4"/>
      <c r="AC661" s="4"/>
      <c r="AD661" s="4"/>
      <c r="AE661" s="4"/>
      <c r="AF661" s="4"/>
      <c r="AG661" s="4"/>
      <c r="AH661" s="19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19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19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194"/>
      <c r="CC661" s="4"/>
      <c r="CD661" s="4"/>
      <c r="CE661" s="4"/>
      <c r="CF661" s="4"/>
      <c r="CG661" s="4"/>
      <c r="CH661" s="4"/>
    </row>
    <row r="662" ht="14.25" customHeight="1" spans="1:8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19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194"/>
      <c r="AB662" s="4"/>
      <c r="AC662" s="4"/>
      <c r="AD662" s="4"/>
      <c r="AE662" s="4"/>
      <c r="AF662" s="4"/>
      <c r="AG662" s="4"/>
      <c r="AH662" s="19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19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19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194"/>
      <c r="CC662" s="4"/>
      <c r="CD662" s="4"/>
      <c r="CE662" s="4"/>
      <c r="CF662" s="4"/>
      <c r="CG662" s="4"/>
      <c r="CH662" s="4"/>
    </row>
    <row r="663" ht="14.25" customHeight="1" spans="1:8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19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194"/>
      <c r="AB663" s="4"/>
      <c r="AC663" s="4"/>
      <c r="AD663" s="4"/>
      <c r="AE663" s="4"/>
      <c r="AF663" s="4"/>
      <c r="AG663" s="4"/>
      <c r="AH663" s="19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19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19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194"/>
      <c r="CC663" s="4"/>
      <c r="CD663" s="4"/>
      <c r="CE663" s="4"/>
      <c r="CF663" s="4"/>
      <c r="CG663" s="4"/>
      <c r="CH663" s="4"/>
    </row>
    <row r="664" ht="14.25" customHeight="1" spans="1:8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19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194"/>
      <c r="AB664" s="4"/>
      <c r="AC664" s="4"/>
      <c r="AD664" s="4"/>
      <c r="AE664" s="4"/>
      <c r="AF664" s="4"/>
      <c r="AG664" s="4"/>
      <c r="AH664" s="19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19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19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194"/>
      <c r="CC664" s="4"/>
      <c r="CD664" s="4"/>
      <c r="CE664" s="4"/>
      <c r="CF664" s="4"/>
      <c r="CG664" s="4"/>
      <c r="CH664" s="4"/>
    </row>
    <row r="665" ht="14.25" customHeight="1" spans="1:8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19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194"/>
      <c r="AB665" s="4"/>
      <c r="AC665" s="4"/>
      <c r="AD665" s="4"/>
      <c r="AE665" s="4"/>
      <c r="AF665" s="4"/>
      <c r="AG665" s="4"/>
      <c r="AH665" s="19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19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19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194"/>
      <c r="CC665" s="4"/>
      <c r="CD665" s="4"/>
      <c r="CE665" s="4"/>
      <c r="CF665" s="4"/>
      <c r="CG665" s="4"/>
      <c r="CH665" s="4"/>
    </row>
    <row r="666" ht="14.25" customHeight="1" spans="1:8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19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194"/>
      <c r="AB666" s="4"/>
      <c r="AC666" s="4"/>
      <c r="AD666" s="4"/>
      <c r="AE666" s="4"/>
      <c r="AF666" s="4"/>
      <c r="AG666" s="4"/>
      <c r="AH666" s="19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19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19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194"/>
      <c r="CC666" s="4"/>
      <c r="CD666" s="4"/>
      <c r="CE666" s="4"/>
      <c r="CF666" s="4"/>
      <c r="CG666" s="4"/>
      <c r="CH666" s="4"/>
    </row>
    <row r="667" ht="14.25" customHeight="1" spans="1:8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19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194"/>
      <c r="AB667" s="4"/>
      <c r="AC667" s="4"/>
      <c r="AD667" s="4"/>
      <c r="AE667" s="4"/>
      <c r="AF667" s="4"/>
      <c r="AG667" s="4"/>
      <c r="AH667" s="19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19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19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194"/>
      <c r="CC667" s="4"/>
      <c r="CD667" s="4"/>
      <c r="CE667" s="4"/>
      <c r="CF667" s="4"/>
      <c r="CG667" s="4"/>
      <c r="CH667" s="4"/>
    </row>
    <row r="668" ht="14.25" customHeight="1" spans="1:8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19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194"/>
      <c r="AB668" s="4"/>
      <c r="AC668" s="4"/>
      <c r="AD668" s="4"/>
      <c r="AE668" s="4"/>
      <c r="AF668" s="4"/>
      <c r="AG668" s="4"/>
      <c r="AH668" s="19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19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19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194"/>
      <c r="CC668" s="4"/>
      <c r="CD668" s="4"/>
      <c r="CE668" s="4"/>
      <c r="CF668" s="4"/>
      <c r="CG668" s="4"/>
      <c r="CH668" s="4"/>
    </row>
    <row r="669" ht="14.25" customHeight="1" spans="1:8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19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194"/>
      <c r="AB669" s="4"/>
      <c r="AC669" s="4"/>
      <c r="AD669" s="4"/>
      <c r="AE669" s="4"/>
      <c r="AF669" s="4"/>
      <c r="AG669" s="4"/>
      <c r="AH669" s="19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19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19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194"/>
      <c r="CC669" s="4"/>
      <c r="CD669" s="4"/>
      <c r="CE669" s="4"/>
      <c r="CF669" s="4"/>
      <c r="CG669" s="4"/>
      <c r="CH669" s="4"/>
    </row>
    <row r="670" ht="14.25" customHeight="1" spans="1:8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19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194"/>
      <c r="AB670" s="4"/>
      <c r="AC670" s="4"/>
      <c r="AD670" s="4"/>
      <c r="AE670" s="4"/>
      <c r="AF670" s="4"/>
      <c r="AG670" s="4"/>
      <c r="AH670" s="19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19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19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194"/>
      <c r="CC670" s="4"/>
      <c r="CD670" s="4"/>
      <c r="CE670" s="4"/>
      <c r="CF670" s="4"/>
      <c r="CG670" s="4"/>
      <c r="CH670" s="4"/>
    </row>
    <row r="671" ht="14.25" customHeight="1" spans="1:8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19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194"/>
      <c r="AB671" s="4"/>
      <c r="AC671" s="4"/>
      <c r="AD671" s="4"/>
      <c r="AE671" s="4"/>
      <c r="AF671" s="4"/>
      <c r="AG671" s="4"/>
      <c r="AH671" s="19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19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19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194"/>
      <c r="CC671" s="4"/>
      <c r="CD671" s="4"/>
      <c r="CE671" s="4"/>
      <c r="CF671" s="4"/>
      <c r="CG671" s="4"/>
      <c r="CH671" s="4"/>
    </row>
    <row r="672" ht="14.25" customHeight="1" spans="1:8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19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194"/>
      <c r="AB672" s="4"/>
      <c r="AC672" s="4"/>
      <c r="AD672" s="4"/>
      <c r="AE672" s="4"/>
      <c r="AF672" s="4"/>
      <c r="AG672" s="4"/>
      <c r="AH672" s="19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19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19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194"/>
      <c r="CC672" s="4"/>
      <c r="CD672" s="4"/>
      <c r="CE672" s="4"/>
      <c r="CF672" s="4"/>
      <c r="CG672" s="4"/>
      <c r="CH672" s="4"/>
    </row>
    <row r="673" ht="14.25" customHeight="1" spans="1:8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19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194"/>
      <c r="AB673" s="4"/>
      <c r="AC673" s="4"/>
      <c r="AD673" s="4"/>
      <c r="AE673" s="4"/>
      <c r="AF673" s="4"/>
      <c r="AG673" s="4"/>
      <c r="AH673" s="19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19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19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194"/>
      <c r="CC673" s="4"/>
      <c r="CD673" s="4"/>
      <c r="CE673" s="4"/>
      <c r="CF673" s="4"/>
      <c r="CG673" s="4"/>
      <c r="CH673" s="4"/>
    </row>
    <row r="674" ht="14.25" customHeight="1" spans="1:8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19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194"/>
      <c r="AB674" s="4"/>
      <c r="AC674" s="4"/>
      <c r="AD674" s="4"/>
      <c r="AE674" s="4"/>
      <c r="AF674" s="4"/>
      <c r="AG674" s="4"/>
      <c r="AH674" s="19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19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19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194"/>
      <c r="CC674" s="4"/>
      <c r="CD674" s="4"/>
      <c r="CE674" s="4"/>
      <c r="CF674" s="4"/>
      <c r="CG674" s="4"/>
      <c r="CH674" s="4"/>
    </row>
    <row r="675" ht="14.25" customHeight="1" spans="1:8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19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194"/>
      <c r="AB675" s="4"/>
      <c r="AC675" s="4"/>
      <c r="AD675" s="4"/>
      <c r="AE675" s="4"/>
      <c r="AF675" s="4"/>
      <c r="AG675" s="4"/>
      <c r="AH675" s="19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19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19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194"/>
      <c r="CC675" s="4"/>
      <c r="CD675" s="4"/>
      <c r="CE675" s="4"/>
      <c r="CF675" s="4"/>
      <c r="CG675" s="4"/>
      <c r="CH675" s="4"/>
    </row>
    <row r="676" ht="14.25" customHeight="1" spans="1:8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19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194"/>
      <c r="AB676" s="4"/>
      <c r="AC676" s="4"/>
      <c r="AD676" s="4"/>
      <c r="AE676" s="4"/>
      <c r="AF676" s="4"/>
      <c r="AG676" s="4"/>
      <c r="AH676" s="19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19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19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194"/>
      <c r="CC676" s="4"/>
      <c r="CD676" s="4"/>
      <c r="CE676" s="4"/>
      <c r="CF676" s="4"/>
      <c r="CG676" s="4"/>
      <c r="CH676" s="4"/>
    </row>
    <row r="677" ht="14.25" customHeight="1" spans="1:8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19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194"/>
      <c r="AB677" s="4"/>
      <c r="AC677" s="4"/>
      <c r="AD677" s="4"/>
      <c r="AE677" s="4"/>
      <c r="AF677" s="4"/>
      <c r="AG677" s="4"/>
      <c r="AH677" s="19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19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19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194"/>
      <c r="CC677" s="4"/>
      <c r="CD677" s="4"/>
      <c r="CE677" s="4"/>
      <c r="CF677" s="4"/>
      <c r="CG677" s="4"/>
      <c r="CH677" s="4"/>
    </row>
    <row r="678" ht="14.25" customHeight="1" spans="1:8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19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194"/>
      <c r="AB678" s="4"/>
      <c r="AC678" s="4"/>
      <c r="AD678" s="4"/>
      <c r="AE678" s="4"/>
      <c r="AF678" s="4"/>
      <c r="AG678" s="4"/>
      <c r="AH678" s="19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19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19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194"/>
      <c r="CC678" s="4"/>
      <c r="CD678" s="4"/>
      <c r="CE678" s="4"/>
      <c r="CF678" s="4"/>
      <c r="CG678" s="4"/>
      <c r="CH678" s="4"/>
    </row>
    <row r="679" ht="14.25" customHeight="1" spans="1:8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19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194"/>
      <c r="AB679" s="4"/>
      <c r="AC679" s="4"/>
      <c r="AD679" s="4"/>
      <c r="AE679" s="4"/>
      <c r="AF679" s="4"/>
      <c r="AG679" s="4"/>
      <c r="AH679" s="19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19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19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194"/>
      <c r="CC679" s="4"/>
      <c r="CD679" s="4"/>
      <c r="CE679" s="4"/>
      <c r="CF679" s="4"/>
      <c r="CG679" s="4"/>
      <c r="CH679" s="4"/>
    </row>
    <row r="680" ht="14.25" customHeight="1" spans="1:8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19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194"/>
      <c r="AB680" s="4"/>
      <c r="AC680" s="4"/>
      <c r="AD680" s="4"/>
      <c r="AE680" s="4"/>
      <c r="AF680" s="4"/>
      <c r="AG680" s="4"/>
      <c r="AH680" s="19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19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19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194"/>
      <c r="CC680" s="4"/>
      <c r="CD680" s="4"/>
      <c r="CE680" s="4"/>
      <c r="CF680" s="4"/>
      <c r="CG680" s="4"/>
      <c r="CH680" s="4"/>
    </row>
    <row r="681" ht="14.25" customHeight="1" spans="1:8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19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194"/>
      <c r="AB681" s="4"/>
      <c r="AC681" s="4"/>
      <c r="AD681" s="4"/>
      <c r="AE681" s="4"/>
      <c r="AF681" s="4"/>
      <c r="AG681" s="4"/>
      <c r="AH681" s="19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19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19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194"/>
      <c r="CC681" s="4"/>
      <c r="CD681" s="4"/>
      <c r="CE681" s="4"/>
      <c r="CF681" s="4"/>
      <c r="CG681" s="4"/>
      <c r="CH681" s="4"/>
    </row>
    <row r="682" ht="14.25" customHeight="1" spans="1:8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19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194"/>
      <c r="AB682" s="4"/>
      <c r="AC682" s="4"/>
      <c r="AD682" s="4"/>
      <c r="AE682" s="4"/>
      <c r="AF682" s="4"/>
      <c r="AG682" s="4"/>
      <c r="AH682" s="19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19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19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194"/>
      <c r="CC682" s="4"/>
      <c r="CD682" s="4"/>
      <c r="CE682" s="4"/>
      <c r="CF682" s="4"/>
      <c r="CG682" s="4"/>
      <c r="CH682" s="4"/>
    </row>
    <row r="683" ht="14.25" customHeight="1" spans="1:8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19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194"/>
      <c r="AB683" s="4"/>
      <c r="AC683" s="4"/>
      <c r="AD683" s="4"/>
      <c r="AE683" s="4"/>
      <c r="AF683" s="4"/>
      <c r="AG683" s="4"/>
      <c r="AH683" s="19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19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19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194"/>
      <c r="CC683" s="4"/>
      <c r="CD683" s="4"/>
      <c r="CE683" s="4"/>
      <c r="CF683" s="4"/>
      <c r="CG683" s="4"/>
      <c r="CH683" s="4"/>
    </row>
    <row r="684" ht="14.25" customHeight="1" spans="1:8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19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194"/>
      <c r="AB684" s="4"/>
      <c r="AC684" s="4"/>
      <c r="AD684" s="4"/>
      <c r="AE684" s="4"/>
      <c r="AF684" s="4"/>
      <c r="AG684" s="4"/>
      <c r="AH684" s="19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19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19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194"/>
      <c r="CC684" s="4"/>
      <c r="CD684" s="4"/>
      <c r="CE684" s="4"/>
      <c r="CF684" s="4"/>
      <c r="CG684" s="4"/>
      <c r="CH684" s="4"/>
    </row>
    <row r="685" ht="14.25" customHeight="1" spans="1:8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19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194"/>
      <c r="AB685" s="4"/>
      <c r="AC685" s="4"/>
      <c r="AD685" s="4"/>
      <c r="AE685" s="4"/>
      <c r="AF685" s="4"/>
      <c r="AG685" s="4"/>
      <c r="AH685" s="19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19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19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194"/>
      <c r="CC685" s="4"/>
      <c r="CD685" s="4"/>
      <c r="CE685" s="4"/>
      <c r="CF685" s="4"/>
      <c r="CG685" s="4"/>
      <c r="CH685" s="4"/>
    </row>
    <row r="686" ht="14.25" customHeight="1" spans="1:8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19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194"/>
      <c r="AB686" s="4"/>
      <c r="AC686" s="4"/>
      <c r="AD686" s="4"/>
      <c r="AE686" s="4"/>
      <c r="AF686" s="4"/>
      <c r="AG686" s="4"/>
      <c r="AH686" s="19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19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19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194"/>
      <c r="CC686" s="4"/>
      <c r="CD686" s="4"/>
      <c r="CE686" s="4"/>
      <c r="CF686" s="4"/>
      <c r="CG686" s="4"/>
      <c r="CH686" s="4"/>
    </row>
    <row r="687" ht="14.25" customHeight="1" spans="1:8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19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194"/>
      <c r="AB687" s="4"/>
      <c r="AC687" s="4"/>
      <c r="AD687" s="4"/>
      <c r="AE687" s="4"/>
      <c r="AF687" s="4"/>
      <c r="AG687" s="4"/>
      <c r="AH687" s="19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19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19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194"/>
      <c r="CC687" s="4"/>
      <c r="CD687" s="4"/>
      <c r="CE687" s="4"/>
      <c r="CF687" s="4"/>
      <c r="CG687" s="4"/>
      <c r="CH687" s="4"/>
    </row>
    <row r="688" ht="14.25" customHeight="1" spans="1:8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19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194"/>
      <c r="AB688" s="4"/>
      <c r="AC688" s="4"/>
      <c r="AD688" s="4"/>
      <c r="AE688" s="4"/>
      <c r="AF688" s="4"/>
      <c r="AG688" s="4"/>
      <c r="AH688" s="19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19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19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194"/>
      <c r="CC688" s="4"/>
      <c r="CD688" s="4"/>
      <c r="CE688" s="4"/>
      <c r="CF688" s="4"/>
      <c r="CG688" s="4"/>
      <c r="CH688" s="4"/>
    </row>
    <row r="689" ht="14.25" customHeight="1" spans="1:8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19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194"/>
      <c r="AB689" s="4"/>
      <c r="AC689" s="4"/>
      <c r="AD689" s="4"/>
      <c r="AE689" s="4"/>
      <c r="AF689" s="4"/>
      <c r="AG689" s="4"/>
      <c r="AH689" s="19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19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19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194"/>
      <c r="CC689" s="4"/>
      <c r="CD689" s="4"/>
      <c r="CE689" s="4"/>
      <c r="CF689" s="4"/>
      <c r="CG689" s="4"/>
      <c r="CH689" s="4"/>
    </row>
    <row r="690" ht="14.25" customHeight="1" spans="1:8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19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194"/>
      <c r="AB690" s="4"/>
      <c r="AC690" s="4"/>
      <c r="AD690" s="4"/>
      <c r="AE690" s="4"/>
      <c r="AF690" s="4"/>
      <c r="AG690" s="4"/>
      <c r="AH690" s="19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19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19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194"/>
      <c r="CC690" s="4"/>
      <c r="CD690" s="4"/>
      <c r="CE690" s="4"/>
      <c r="CF690" s="4"/>
      <c r="CG690" s="4"/>
      <c r="CH690" s="4"/>
    </row>
    <row r="691" ht="14.25" customHeight="1" spans="1:8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19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194"/>
      <c r="AB691" s="4"/>
      <c r="AC691" s="4"/>
      <c r="AD691" s="4"/>
      <c r="AE691" s="4"/>
      <c r="AF691" s="4"/>
      <c r="AG691" s="4"/>
      <c r="AH691" s="19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19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19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194"/>
      <c r="CC691" s="4"/>
      <c r="CD691" s="4"/>
      <c r="CE691" s="4"/>
      <c r="CF691" s="4"/>
      <c r="CG691" s="4"/>
      <c r="CH691" s="4"/>
    </row>
    <row r="692" ht="14.25" customHeight="1" spans="1:8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19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194"/>
      <c r="AB692" s="4"/>
      <c r="AC692" s="4"/>
      <c r="AD692" s="4"/>
      <c r="AE692" s="4"/>
      <c r="AF692" s="4"/>
      <c r="AG692" s="4"/>
      <c r="AH692" s="19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19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19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194"/>
      <c r="CC692" s="4"/>
      <c r="CD692" s="4"/>
      <c r="CE692" s="4"/>
      <c r="CF692" s="4"/>
      <c r="CG692" s="4"/>
      <c r="CH692" s="4"/>
    </row>
    <row r="693" ht="14.25" customHeight="1" spans="1:8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19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194"/>
      <c r="AB693" s="4"/>
      <c r="AC693" s="4"/>
      <c r="AD693" s="4"/>
      <c r="AE693" s="4"/>
      <c r="AF693" s="4"/>
      <c r="AG693" s="4"/>
      <c r="AH693" s="19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19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19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194"/>
      <c r="CC693" s="4"/>
      <c r="CD693" s="4"/>
      <c r="CE693" s="4"/>
      <c r="CF693" s="4"/>
      <c r="CG693" s="4"/>
      <c r="CH693" s="4"/>
    </row>
    <row r="694" ht="14.25" customHeight="1" spans="1:8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19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194"/>
      <c r="AB694" s="4"/>
      <c r="AC694" s="4"/>
      <c r="AD694" s="4"/>
      <c r="AE694" s="4"/>
      <c r="AF694" s="4"/>
      <c r="AG694" s="4"/>
      <c r="AH694" s="19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19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19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194"/>
      <c r="CC694" s="4"/>
      <c r="CD694" s="4"/>
      <c r="CE694" s="4"/>
      <c r="CF694" s="4"/>
      <c r="CG694" s="4"/>
      <c r="CH694" s="4"/>
    </row>
    <row r="695" ht="14.25" customHeight="1" spans="1:8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19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194"/>
      <c r="AB695" s="4"/>
      <c r="AC695" s="4"/>
      <c r="AD695" s="4"/>
      <c r="AE695" s="4"/>
      <c r="AF695" s="4"/>
      <c r="AG695" s="4"/>
      <c r="AH695" s="19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19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19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194"/>
      <c r="CC695" s="4"/>
      <c r="CD695" s="4"/>
      <c r="CE695" s="4"/>
      <c r="CF695" s="4"/>
      <c r="CG695" s="4"/>
      <c r="CH695" s="4"/>
    </row>
    <row r="696" ht="14.25" customHeight="1" spans="1:8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19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194"/>
      <c r="AB696" s="4"/>
      <c r="AC696" s="4"/>
      <c r="AD696" s="4"/>
      <c r="AE696" s="4"/>
      <c r="AF696" s="4"/>
      <c r="AG696" s="4"/>
      <c r="AH696" s="19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19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19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194"/>
      <c r="CC696" s="4"/>
      <c r="CD696" s="4"/>
      <c r="CE696" s="4"/>
      <c r="CF696" s="4"/>
      <c r="CG696" s="4"/>
      <c r="CH696" s="4"/>
    </row>
    <row r="697" ht="14.25" customHeight="1" spans="1:8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19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194"/>
      <c r="AB697" s="4"/>
      <c r="AC697" s="4"/>
      <c r="AD697" s="4"/>
      <c r="AE697" s="4"/>
      <c r="AF697" s="4"/>
      <c r="AG697" s="4"/>
      <c r="AH697" s="19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19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19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194"/>
      <c r="CC697" s="4"/>
      <c r="CD697" s="4"/>
      <c r="CE697" s="4"/>
      <c r="CF697" s="4"/>
      <c r="CG697" s="4"/>
      <c r="CH697" s="4"/>
    </row>
    <row r="698" ht="14.25" customHeight="1" spans="1:8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19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194"/>
      <c r="AB698" s="4"/>
      <c r="AC698" s="4"/>
      <c r="AD698" s="4"/>
      <c r="AE698" s="4"/>
      <c r="AF698" s="4"/>
      <c r="AG698" s="4"/>
      <c r="AH698" s="19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19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19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194"/>
      <c r="CC698" s="4"/>
      <c r="CD698" s="4"/>
      <c r="CE698" s="4"/>
      <c r="CF698" s="4"/>
      <c r="CG698" s="4"/>
      <c r="CH698" s="4"/>
    </row>
    <row r="699" ht="14.25" customHeight="1" spans="1:8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19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194"/>
      <c r="AB699" s="4"/>
      <c r="AC699" s="4"/>
      <c r="AD699" s="4"/>
      <c r="AE699" s="4"/>
      <c r="AF699" s="4"/>
      <c r="AG699" s="4"/>
      <c r="AH699" s="19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19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19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194"/>
      <c r="CC699" s="4"/>
      <c r="CD699" s="4"/>
      <c r="CE699" s="4"/>
      <c r="CF699" s="4"/>
      <c r="CG699" s="4"/>
      <c r="CH699" s="4"/>
    </row>
    <row r="700" ht="14.25" customHeight="1" spans="1:8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19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194"/>
      <c r="AB700" s="4"/>
      <c r="AC700" s="4"/>
      <c r="AD700" s="4"/>
      <c r="AE700" s="4"/>
      <c r="AF700" s="4"/>
      <c r="AG700" s="4"/>
      <c r="AH700" s="19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19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19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194"/>
      <c r="CC700" s="4"/>
      <c r="CD700" s="4"/>
      <c r="CE700" s="4"/>
      <c r="CF700" s="4"/>
      <c r="CG700" s="4"/>
      <c r="CH700" s="4"/>
    </row>
    <row r="701" ht="14.25" customHeight="1" spans="1:8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19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194"/>
      <c r="AB701" s="4"/>
      <c r="AC701" s="4"/>
      <c r="AD701" s="4"/>
      <c r="AE701" s="4"/>
      <c r="AF701" s="4"/>
      <c r="AG701" s="4"/>
      <c r="AH701" s="19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19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19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194"/>
      <c r="CC701" s="4"/>
      <c r="CD701" s="4"/>
      <c r="CE701" s="4"/>
      <c r="CF701" s="4"/>
      <c r="CG701" s="4"/>
      <c r="CH701" s="4"/>
    </row>
    <row r="702" ht="14.25" customHeight="1" spans="1:8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19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194"/>
      <c r="AB702" s="4"/>
      <c r="AC702" s="4"/>
      <c r="AD702" s="4"/>
      <c r="AE702" s="4"/>
      <c r="AF702" s="4"/>
      <c r="AG702" s="4"/>
      <c r="AH702" s="19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19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19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194"/>
      <c r="CC702" s="4"/>
      <c r="CD702" s="4"/>
      <c r="CE702" s="4"/>
      <c r="CF702" s="4"/>
      <c r="CG702" s="4"/>
      <c r="CH702" s="4"/>
    </row>
    <row r="703" ht="14.25" customHeight="1" spans="1:8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19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194"/>
      <c r="AB703" s="4"/>
      <c r="AC703" s="4"/>
      <c r="AD703" s="4"/>
      <c r="AE703" s="4"/>
      <c r="AF703" s="4"/>
      <c r="AG703" s="4"/>
      <c r="AH703" s="19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19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19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194"/>
      <c r="CC703" s="4"/>
      <c r="CD703" s="4"/>
      <c r="CE703" s="4"/>
      <c r="CF703" s="4"/>
      <c r="CG703" s="4"/>
      <c r="CH703" s="4"/>
    </row>
    <row r="704" ht="14.25" customHeight="1" spans="1:8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19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194"/>
      <c r="AB704" s="4"/>
      <c r="AC704" s="4"/>
      <c r="AD704" s="4"/>
      <c r="AE704" s="4"/>
      <c r="AF704" s="4"/>
      <c r="AG704" s="4"/>
      <c r="AH704" s="19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19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19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194"/>
      <c r="CC704" s="4"/>
      <c r="CD704" s="4"/>
      <c r="CE704" s="4"/>
      <c r="CF704" s="4"/>
      <c r="CG704" s="4"/>
      <c r="CH704" s="4"/>
    </row>
    <row r="705" ht="14.25" customHeight="1" spans="1:8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19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194"/>
      <c r="AB705" s="4"/>
      <c r="AC705" s="4"/>
      <c r="AD705" s="4"/>
      <c r="AE705" s="4"/>
      <c r="AF705" s="4"/>
      <c r="AG705" s="4"/>
      <c r="AH705" s="19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19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19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194"/>
      <c r="CC705" s="4"/>
      <c r="CD705" s="4"/>
      <c r="CE705" s="4"/>
      <c r="CF705" s="4"/>
      <c r="CG705" s="4"/>
      <c r="CH705" s="4"/>
    </row>
    <row r="706" ht="14.25" customHeight="1" spans="1:8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19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194"/>
      <c r="AB706" s="4"/>
      <c r="AC706" s="4"/>
      <c r="AD706" s="4"/>
      <c r="AE706" s="4"/>
      <c r="AF706" s="4"/>
      <c r="AG706" s="4"/>
      <c r="AH706" s="19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19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19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194"/>
      <c r="CC706" s="4"/>
      <c r="CD706" s="4"/>
      <c r="CE706" s="4"/>
      <c r="CF706" s="4"/>
      <c r="CG706" s="4"/>
      <c r="CH706" s="4"/>
    </row>
    <row r="707" ht="14.25" customHeight="1" spans="1:8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19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194"/>
      <c r="AB707" s="4"/>
      <c r="AC707" s="4"/>
      <c r="AD707" s="4"/>
      <c r="AE707" s="4"/>
      <c r="AF707" s="4"/>
      <c r="AG707" s="4"/>
      <c r="AH707" s="19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19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19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194"/>
      <c r="CC707" s="4"/>
      <c r="CD707" s="4"/>
      <c r="CE707" s="4"/>
      <c r="CF707" s="4"/>
      <c r="CG707" s="4"/>
      <c r="CH707" s="4"/>
    </row>
    <row r="708" ht="14.25" customHeight="1" spans="1:8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19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194"/>
      <c r="AB708" s="4"/>
      <c r="AC708" s="4"/>
      <c r="AD708" s="4"/>
      <c r="AE708" s="4"/>
      <c r="AF708" s="4"/>
      <c r="AG708" s="4"/>
      <c r="AH708" s="19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19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19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194"/>
      <c r="CC708" s="4"/>
      <c r="CD708" s="4"/>
      <c r="CE708" s="4"/>
      <c r="CF708" s="4"/>
      <c r="CG708" s="4"/>
      <c r="CH708" s="4"/>
    </row>
    <row r="709" ht="14.25" customHeight="1" spans="1:8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19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194"/>
      <c r="AB709" s="4"/>
      <c r="AC709" s="4"/>
      <c r="AD709" s="4"/>
      <c r="AE709" s="4"/>
      <c r="AF709" s="4"/>
      <c r="AG709" s="4"/>
      <c r="AH709" s="19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19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19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194"/>
      <c r="CC709" s="4"/>
      <c r="CD709" s="4"/>
      <c r="CE709" s="4"/>
      <c r="CF709" s="4"/>
      <c r="CG709" s="4"/>
      <c r="CH709" s="4"/>
    </row>
    <row r="710" ht="14.25" customHeight="1" spans="1:8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19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194"/>
      <c r="AB710" s="4"/>
      <c r="AC710" s="4"/>
      <c r="AD710" s="4"/>
      <c r="AE710" s="4"/>
      <c r="AF710" s="4"/>
      <c r="AG710" s="4"/>
      <c r="AH710" s="19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19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19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194"/>
      <c r="CC710" s="4"/>
      <c r="CD710" s="4"/>
      <c r="CE710" s="4"/>
      <c r="CF710" s="4"/>
      <c r="CG710" s="4"/>
      <c r="CH710" s="4"/>
    </row>
    <row r="711" ht="14.25" customHeight="1" spans="1:8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19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194"/>
      <c r="AB711" s="4"/>
      <c r="AC711" s="4"/>
      <c r="AD711" s="4"/>
      <c r="AE711" s="4"/>
      <c r="AF711" s="4"/>
      <c r="AG711" s="4"/>
      <c r="AH711" s="19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19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19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194"/>
      <c r="CC711" s="4"/>
      <c r="CD711" s="4"/>
      <c r="CE711" s="4"/>
      <c r="CF711" s="4"/>
      <c r="CG711" s="4"/>
      <c r="CH711" s="4"/>
    </row>
    <row r="712" ht="14.25" customHeight="1" spans="1:8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19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194"/>
      <c r="AB712" s="4"/>
      <c r="AC712" s="4"/>
      <c r="AD712" s="4"/>
      <c r="AE712" s="4"/>
      <c r="AF712" s="4"/>
      <c r="AG712" s="4"/>
      <c r="AH712" s="19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19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19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194"/>
      <c r="CC712" s="4"/>
      <c r="CD712" s="4"/>
      <c r="CE712" s="4"/>
      <c r="CF712" s="4"/>
      <c r="CG712" s="4"/>
      <c r="CH712" s="4"/>
    </row>
    <row r="713" ht="14.25" customHeight="1" spans="1:8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19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194"/>
      <c r="AB713" s="4"/>
      <c r="AC713" s="4"/>
      <c r="AD713" s="4"/>
      <c r="AE713" s="4"/>
      <c r="AF713" s="4"/>
      <c r="AG713" s="4"/>
      <c r="AH713" s="19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19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19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194"/>
      <c r="CC713" s="4"/>
      <c r="CD713" s="4"/>
      <c r="CE713" s="4"/>
      <c r="CF713" s="4"/>
      <c r="CG713" s="4"/>
      <c r="CH713" s="4"/>
    </row>
    <row r="714" ht="14.25" customHeight="1" spans="1:8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19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194"/>
      <c r="AB714" s="4"/>
      <c r="AC714" s="4"/>
      <c r="AD714" s="4"/>
      <c r="AE714" s="4"/>
      <c r="AF714" s="4"/>
      <c r="AG714" s="4"/>
      <c r="AH714" s="19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19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19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194"/>
      <c r="CC714" s="4"/>
      <c r="CD714" s="4"/>
      <c r="CE714" s="4"/>
      <c r="CF714" s="4"/>
      <c r="CG714" s="4"/>
      <c r="CH714" s="4"/>
    </row>
    <row r="715" ht="14.25" customHeight="1" spans="1:8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19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194"/>
      <c r="AB715" s="4"/>
      <c r="AC715" s="4"/>
      <c r="AD715" s="4"/>
      <c r="AE715" s="4"/>
      <c r="AF715" s="4"/>
      <c r="AG715" s="4"/>
      <c r="AH715" s="19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19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19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194"/>
      <c r="CC715" s="4"/>
      <c r="CD715" s="4"/>
      <c r="CE715" s="4"/>
      <c r="CF715" s="4"/>
      <c r="CG715" s="4"/>
      <c r="CH715" s="4"/>
    </row>
    <row r="716" ht="14.25" customHeight="1" spans="1:8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19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194"/>
      <c r="AB716" s="4"/>
      <c r="AC716" s="4"/>
      <c r="AD716" s="4"/>
      <c r="AE716" s="4"/>
      <c r="AF716" s="4"/>
      <c r="AG716" s="4"/>
      <c r="AH716" s="19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19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19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194"/>
      <c r="CC716" s="4"/>
      <c r="CD716" s="4"/>
      <c r="CE716" s="4"/>
      <c r="CF716" s="4"/>
      <c r="CG716" s="4"/>
      <c r="CH716" s="4"/>
    </row>
    <row r="717" ht="14.25" customHeight="1" spans="1:8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19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194"/>
      <c r="AB717" s="4"/>
      <c r="AC717" s="4"/>
      <c r="AD717" s="4"/>
      <c r="AE717" s="4"/>
      <c r="AF717" s="4"/>
      <c r="AG717" s="4"/>
      <c r="AH717" s="19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19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19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194"/>
      <c r="CC717" s="4"/>
      <c r="CD717" s="4"/>
      <c r="CE717" s="4"/>
      <c r="CF717" s="4"/>
      <c r="CG717" s="4"/>
      <c r="CH717" s="4"/>
    </row>
    <row r="718" ht="14.25" customHeight="1" spans="1:8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19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194"/>
      <c r="AB718" s="4"/>
      <c r="AC718" s="4"/>
      <c r="AD718" s="4"/>
      <c r="AE718" s="4"/>
      <c r="AF718" s="4"/>
      <c r="AG718" s="4"/>
      <c r="AH718" s="19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19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19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194"/>
      <c r="CC718" s="4"/>
      <c r="CD718" s="4"/>
      <c r="CE718" s="4"/>
      <c r="CF718" s="4"/>
      <c r="CG718" s="4"/>
      <c r="CH718" s="4"/>
    </row>
    <row r="719" ht="14.25" customHeight="1" spans="1:8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19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194"/>
      <c r="AB719" s="4"/>
      <c r="AC719" s="4"/>
      <c r="AD719" s="4"/>
      <c r="AE719" s="4"/>
      <c r="AF719" s="4"/>
      <c r="AG719" s="4"/>
      <c r="AH719" s="19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19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19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194"/>
      <c r="CC719" s="4"/>
      <c r="CD719" s="4"/>
      <c r="CE719" s="4"/>
      <c r="CF719" s="4"/>
      <c r="CG719" s="4"/>
      <c r="CH719" s="4"/>
    </row>
    <row r="720" ht="14.25" customHeight="1" spans="1:8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19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194"/>
      <c r="AB720" s="4"/>
      <c r="AC720" s="4"/>
      <c r="AD720" s="4"/>
      <c r="AE720" s="4"/>
      <c r="AF720" s="4"/>
      <c r="AG720" s="4"/>
      <c r="AH720" s="19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19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19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194"/>
      <c r="CC720" s="4"/>
      <c r="CD720" s="4"/>
      <c r="CE720" s="4"/>
      <c r="CF720" s="4"/>
      <c r="CG720" s="4"/>
      <c r="CH720" s="4"/>
    </row>
    <row r="721" ht="14.25" customHeight="1" spans="1:8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19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194"/>
      <c r="AB721" s="4"/>
      <c r="AC721" s="4"/>
      <c r="AD721" s="4"/>
      <c r="AE721" s="4"/>
      <c r="AF721" s="4"/>
      <c r="AG721" s="4"/>
      <c r="AH721" s="19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19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19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194"/>
      <c r="CC721" s="4"/>
      <c r="CD721" s="4"/>
      <c r="CE721" s="4"/>
      <c r="CF721" s="4"/>
      <c r="CG721" s="4"/>
      <c r="CH721" s="4"/>
    </row>
    <row r="722" ht="14.25" customHeight="1" spans="1:8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19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194"/>
      <c r="AB722" s="4"/>
      <c r="AC722" s="4"/>
      <c r="AD722" s="4"/>
      <c r="AE722" s="4"/>
      <c r="AF722" s="4"/>
      <c r="AG722" s="4"/>
      <c r="AH722" s="19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19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19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194"/>
      <c r="CC722" s="4"/>
      <c r="CD722" s="4"/>
      <c r="CE722" s="4"/>
      <c r="CF722" s="4"/>
      <c r="CG722" s="4"/>
      <c r="CH722" s="4"/>
    </row>
    <row r="723" ht="14.25" customHeight="1" spans="1:8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19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194"/>
      <c r="AB723" s="4"/>
      <c r="AC723" s="4"/>
      <c r="AD723" s="4"/>
      <c r="AE723" s="4"/>
      <c r="AF723" s="4"/>
      <c r="AG723" s="4"/>
      <c r="AH723" s="19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19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19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194"/>
      <c r="CC723" s="4"/>
      <c r="CD723" s="4"/>
      <c r="CE723" s="4"/>
      <c r="CF723" s="4"/>
      <c r="CG723" s="4"/>
      <c r="CH723" s="4"/>
    </row>
    <row r="724" ht="14.25" customHeight="1" spans="1:8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19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194"/>
      <c r="AB724" s="4"/>
      <c r="AC724" s="4"/>
      <c r="AD724" s="4"/>
      <c r="AE724" s="4"/>
      <c r="AF724" s="4"/>
      <c r="AG724" s="4"/>
      <c r="AH724" s="19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19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19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194"/>
      <c r="CC724" s="4"/>
      <c r="CD724" s="4"/>
      <c r="CE724" s="4"/>
      <c r="CF724" s="4"/>
      <c r="CG724" s="4"/>
      <c r="CH724" s="4"/>
    </row>
    <row r="725" ht="14.25" customHeight="1" spans="1:8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19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194"/>
      <c r="AB725" s="4"/>
      <c r="AC725" s="4"/>
      <c r="AD725" s="4"/>
      <c r="AE725" s="4"/>
      <c r="AF725" s="4"/>
      <c r="AG725" s="4"/>
      <c r="AH725" s="19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19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19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194"/>
      <c r="CC725" s="4"/>
      <c r="CD725" s="4"/>
      <c r="CE725" s="4"/>
      <c r="CF725" s="4"/>
      <c r="CG725" s="4"/>
      <c r="CH725" s="4"/>
    </row>
    <row r="726" ht="14.25" customHeight="1" spans="1:8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19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194"/>
      <c r="AB726" s="4"/>
      <c r="AC726" s="4"/>
      <c r="AD726" s="4"/>
      <c r="AE726" s="4"/>
      <c r="AF726" s="4"/>
      <c r="AG726" s="4"/>
      <c r="AH726" s="19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19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19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194"/>
      <c r="CC726" s="4"/>
      <c r="CD726" s="4"/>
      <c r="CE726" s="4"/>
      <c r="CF726" s="4"/>
      <c r="CG726" s="4"/>
      <c r="CH726" s="4"/>
    </row>
    <row r="727" ht="14.25" customHeight="1" spans="1:8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19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194"/>
      <c r="AB727" s="4"/>
      <c r="AC727" s="4"/>
      <c r="AD727" s="4"/>
      <c r="AE727" s="4"/>
      <c r="AF727" s="4"/>
      <c r="AG727" s="4"/>
      <c r="AH727" s="19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19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19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194"/>
      <c r="CC727" s="4"/>
      <c r="CD727" s="4"/>
      <c r="CE727" s="4"/>
      <c r="CF727" s="4"/>
      <c r="CG727" s="4"/>
      <c r="CH727" s="4"/>
    </row>
    <row r="728" ht="14.25" customHeight="1" spans="1:8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19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194"/>
      <c r="AB728" s="4"/>
      <c r="AC728" s="4"/>
      <c r="AD728" s="4"/>
      <c r="AE728" s="4"/>
      <c r="AF728" s="4"/>
      <c r="AG728" s="4"/>
      <c r="AH728" s="19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19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19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194"/>
      <c r="CC728" s="4"/>
      <c r="CD728" s="4"/>
      <c r="CE728" s="4"/>
      <c r="CF728" s="4"/>
      <c r="CG728" s="4"/>
      <c r="CH728" s="4"/>
    </row>
    <row r="729" ht="14.25" customHeight="1" spans="1:8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19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194"/>
      <c r="AB729" s="4"/>
      <c r="AC729" s="4"/>
      <c r="AD729" s="4"/>
      <c r="AE729" s="4"/>
      <c r="AF729" s="4"/>
      <c r="AG729" s="4"/>
      <c r="AH729" s="19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19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19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194"/>
      <c r="CC729" s="4"/>
      <c r="CD729" s="4"/>
      <c r="CE729" s="4"/>
      <c r="CF729" s="4"/>
      <c r="CG729" s="4"/>
      <c r="CH729" s="4"/>
    </row>
    <row r="730" ht="14.25" customHeight="1" spans="1:8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19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194"/>
      <c r="AB730" s="4"/>
      <c r="AC730" s="4"/>
      <c r="AD730" s="4"/>
      <c r="AE730" s="4"/>
      <c r="AF730" s="4"/>
      <c r="AG730" s="4"/>
      <c r="AH730" s="19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19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19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194"/>
      <c r="CC730" s="4"/>
      <c r="CD730" s="4"/>
      <c r="CE730" s="4"/>
      <c r="CF730" s="4"/>
      <c r="CG730" s="4"/>
      <c r="CH730" s="4"/>
    </row>
    <row r="731" ht="14.25" customHeight="1" spans="1:8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19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194"/>
      <c r="AB731" s="4"/>
      <c r="AC731" s="4"/>
      <c r="AD731" s="4"/>
      <c r="AE731" s="4"/>
      <c r="AF731" s="4"/>
      <c r="AG731" s="4"/>
      <c r="AH731" s="19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19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19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194"/>
      <c r="CC731" s="4"/>
      <c r="CD731" s="4"/>
      <c r="CE731" s="4"/>
      <c r="CF731" s="4"/>
      <c r="CG731" s="4"/>
      <c r="CH731" s="4"/>
    </row>
    <row r="732" ht="14.25" customHeight="1" spans="1:8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19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194"/>
      <c r="AB732" s="4"/>
      <c r="AC732" s="4"/>
      <c r="AD732" s="4"/>
      <c r="AE732" s="4"/>
      <c r="AF732" s="4"/>
      <c r="AG732" s="4"/>
      <c r="AH732" s="19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19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19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194"/>
      <c r="CC732" s="4"/>
      <c r="CD732" s="4"/>
      <c r="CE732" s="4"/>
      <c r="CF732" s="4"/>
      <c r="CG732" s="4"/>
      <c r="CH732" s="4"/>
    </row>
    <row r="733" ht="14.25" customHeight="1" spans="1:8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19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194"/>
      <c r="AB733" s="4"/>
      <c r="AC733" s="4"/>
      <c r="AD733" s="4"/>
      <c r="AE733" s="4"/>
      <c r="AF733" s="4"/>
      <c r="AG733" s="4"/>
      <c r="AH733" s="19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19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19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194"/>
      <c r="CC733" s="4"/>
      <c r="CD733" s="4"/>
      <c r="CE733" s="4"/>
      <c r="CF733" s="4"/>
      <c r="CG733" s="4"/>
      <c r="CH733" s="4"/>
    </row>
    <row r="734" ht="14.25" customHeight="1" spans="1:8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19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194"/>
      <c r="AB734" s="4"/>
      <c r="AC734" s="4"/>
      <c r="AD734" s="4"/>
      <c r="AE734" s="4"/>
      <c r="AF734" s="4"/>
      <c r="AG734" s="4"/>
      <c r="AH734" s="19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19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19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194"/>
      <c r="CC734" s="4"/>
      <c r="CD734" s="4"/>
      <c r="CE734" s="4"/>
      <c r="CF734" s="4"/>
      <c r="CG734" s="4"/>
      <c r="CH734" s="4"/>
    </row>
    <row r="735" ht="14.25" customHeight="1" spans="1:8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19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194"/>
      <c r="AB735" s="4"/>
      <c r="AC735" s="4"/>
      <c r="AD735" s="4"/>
      <c r="AE735" s="4"/>
      <c r="AF735" s="4"/>
      <c r="AG735" s="4"/>
      <c r="AH735" s="19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19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19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194"/>
      <c r="CC735" s="4"/>
      <c r="CD735" s="4"/>
      <c r="CE735" s="4"/>
      <c r="CF735" s="4"/>
      <c r="CG735" s="4"/>
      <c r="CH735" s="4"/>
    </row>
    <row r="736" ht="14.25" customHeight="1" spans="1:8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19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194"/>
      <c r="AB736" s="4"/>
      <c r="AC736" s="4"/>
      <c r="AD736" s="4"/>
      <c r="AE736" s="4"/>
      <c r="AF736" s="4"/>
      <c r="AG736" s="4"/>
      <c r="AH736" s="19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19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19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194"/>
      <c r="CC736" s="4"/>
      <c r="CD736" s="4"/>
      <c r="CE736" s="4"/>
      <c r="CF736" s="4"/>
      <c r="CG736" s="4"/>
      <c r="CH736" s="4"/>
    </row>
    <row r="737" ht="14.25" customHeight="1" spans="1:8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19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194"/>
      <c r="AB737" s="4"/>
      <c r="AC737" s="4"/>
      <c r="AD737" s="4"/>
      <c r="AE737" s="4"/>
      <c r="AF737" s="4"/>
      <c r="AG737" s="4"/>
      <c r="AH737" s="19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19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19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194"/>
      <c r="CC737" s="4"/>
      <c r="CD737" s="4"/>
      <c r="CE737" s="4"/>
      <c r="CF737" s="4"/>
      <c r="CG737" s="4"/>
      <c r="CH737" s="4"/>
    </row>
    <row r="738" ht="14.25" customHeight="1" spans="1:8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19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194"/>
      <c r="AB738" s="4"/>
      <c r="AC738" s="4"/>
      <c r="AD738" s="4"/>
      <c r="AE738" s="4"/>
      <c r="AF738" s="4"/>
      <c r="AG738" s="4"/>
      <c r="AH738" s="19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19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19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194"/>
      <c r="CC738" s="4"/>
      <c r="CD738" s="4"/>
      <c r="CE738" s="4"/>
      <c r="CF738" s="4"/>
      <c r="CG738" s="4"/>
      <c r="CH738" s="4"/>
    </row>
    <row r="739" ht="14.25" customHeight="1" spans="1:8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19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194"/>
      <c r="AB739" s="4"/>
      <c r="AC739" s="4"/>
      <c r="AD739" s="4"/>
      <c r="AE739" s="4"/>
      <c r="AF739" s="4"/>
      <c r="AG739" s="4"/>
      <c r="AH739" s="19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19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19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194"/>
      <c r="CC739" s="4"/>
      <c r="CD739" s="4"/>
      <c r="CE739" s="4"/>
      <c r="CF739" s="4"/>
      <c r="CG739" s="4"/>
      <c r="CH739" s="4"/>
    </row>
    <row r="740" ht="14.25" customHeight="1" spans="1:8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19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194"/>
      <c r="AB740" s="4"/>
      <c r="AC740" s="4"/>
      <c r="AD740" s="4"/>
      <c r="AE740" s="4"/>
      <c r="AF740" s="4"/>
      <c r="AG740" s="4"/>
      <c r="AH740" s="19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19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19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194"/>
      <c r="CC740" s="4"/>
      <c r="CD740" s="4"/>
      <c r="CE740" s="4"/>
      <c r="CF740" s="4"/>
      <c r="CG740" s="4"/>
      <c r="CH740" s="4"/>
    </row>
    <row r="741" ht="14.25" customHeight="1" spans="1:8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19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194"/>
      <c r="AB741" s="4"/>
      <c r="AC741" s="4"/>
      <c r="AD741" s="4"/>
      <c r="AE741" s="4"/>
      <c r="AF741" s="4"/>
      <c r="AG741" s="4"/>
      <c r="AH741" s="19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19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19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194"/>
      <c r="CC741" s="4"/>
      <c r="CD741" s="4"/>
      <c r="CE741" s="4"/>
      <c r="CF741" s="4"/>
      <c r="CG741" s="4"/>
      <c r="CH741" s="4"/>
    </row>
    <row r="742" ht="14.25" customHeight="1" spans="1:8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19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194"/>
      <c r="AB742" s="4"/>
      <c r="AC742" s="4"/>
      <c r="AD742" s="4"/>
      <c r="AE742" s="4"/>
      <c r="AF742" s="4"/>
      <c r="AG742" s="4"/>
      <c r="AH742" s="19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19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19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194"/>
      <c r="CC742" s="4"/>
      <c r="CD742" s="4"/>
      <c r="CE742" s="4"/>
      <c r="CF742" s="4"/>
      <c r="CG742" s="4"/>
      <c r="CH742" s="4"/>
    </row>
    <row r="743" ht="14.25" customHeight="1" spans="1:8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19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194"/>
      <c r="AB743" s="4"/>
      <c r="AC743" s="4"/>
      <c r="AD743" s="4"/>
      <c r="AE743" s="4"/>
      <c r="AF743" s="4"/>
      <c r="AG743" s="4"/>
      <c r="AH743" s="19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19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19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194"/>
      <c r="CC743" s="4"/>
      <c r="CD743" s="4"/>
      <c r="CE743" s="4"/>
      <c r="CF743" s="4"/>
      <c r="CG743" s="4"/>
      <c r="CH743" s="4"/>
    </row>
    <row r="744" ht="14.25" customHeight="1" spans="1:8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19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194"/>
      <c r="AB744" s="4"/>
      <c r="AC744" s="4"/>
      <c r="AD744" s="4"/>
      <c r="AE744" s="4"/>
      <c r="AF744" s="4"/>
      <c r="AG744" s="4"/>
      <c r="AH744" s="19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19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19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194"/>
      <c r="CC744" s="4"/>
      <c r="CD744" s="4"/>
      <c r="CE744" s="4"/>
      <c r="CF744" s="4"/>
      <c r="CG744" s="4"/>
      <c r="CH744" s="4"/>
    </row>
    <row r="745" ht="14.25" customHeight="1" spans="1:8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19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194"/>
      <c r="AB745" s="4"/>
      <c r="AC745" s="4"/>
      <c r="AD745" s="4"/>
      <c r="AE745" s="4"/>
      <c r="AF745" s="4"/>
      <c r="AG745" s="4"/>
      <c r="AH745" s="19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19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19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194"/>
      <c r="CC745" s="4"/>
      <c r="CD745" s="4"/>
      <c r="CE745" s="4"/>
      <c r="CF745" s="4"/>
      <c r="CG745" s="4"/>
      <c r="CH745" s="4"/>
    </row>
    <row r="746" ht="14.25" customHeight="1" spans="1:8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19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194"/>
      <c r="AB746" s="4"/>
      <c r="AC746" s="4"/>
      <c r="AD746" s="4"/>
      <c r="AE746" s="4"/>
      <c r="AF746" s="4"/>
      <c r="AG746" s="4"/>
      <c r="AH746" s="19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19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19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194"/>
      <c r="CC746" s="4"/>
      <c r="CD746" s="4"/>
      <c r="CE746" s="4"/>
      <c r="CF746" s="4"/>
      <c r="CG746" s="4"/>
      <c r="CH746" s="4"/>
    </row>
    <row r="747" ht="14.25" customHeight="1" spans="1:8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19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194"/>
      <c r="AB747" s="4"/>
      <c r="AC747" s="4"/>
      <c r="AD747" s="4"/>
      <c r="AE747" s="4"/>
      <c r="AF747" s="4"/>
      <c r="AG747" s="4"/>
      <c r="AH747" s="19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19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19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194"/>
      <c r="CC747" s="4"/>
      <c r="CD747" s="4"/>
      <c r="CE747" s="4"/>
      <c r="CF747" s="4"/>
      <c r="CG747" s="4"/>
      <c r="CH747" s="4"/>
    </row>
    <row r="748" ht="14.25" customHeight="1" spans="1:8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19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194"/>
      <c r="AB748" s="4"/>
      <c r="AC748" s="4"/>
      <c r="AD748" s="4"/>
      <c r="AE748" s="4"/>
      <c r="AF748" s="4"/>
      <c r="AG748" s="4"/>
      <c r="AH748" s="19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19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19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194"/>
      <c r="CC748" s="4"/>
      <c r="CD748" s="4"/>
      <c r="CE748" s="4"/>
      <c r="CF748" s="4"/>
      <c r="CG748" s="4"/>
      <c r="CH748" s="4"/>
    </row>
    <row r="749" ht="14.25" customHeight="1" spans="1:8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19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194"/>
      <c r="AB749" s="4"/>
      <c r="AC749" s="4"/>
      <c r="AD749" s="4"/>
      <c r="AE749" s="4"/>
      <c r="AF749" s="4"/>
      <c r="AG749" s="4"/>
      <c r="AH749" s="19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19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19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194"/>
      <c r="CC749" s="4"/>
      <c r="CD749" s="4"/>
      <c r="CE749" s="4"/>
      <c r="CF749" s="4"/>
      <c r="CG749" s="4"/>
      <c r="CH749" s="4"/>
    </row>
    <row r="750" ht="14.25" customHeight="1" spans="1:8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19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194"/>
      <c r="AB750" s="4"/>
      <c r="AC750" s="4"/>
      <c r="AD750" s="4"/>
      <c r="AE750" s="4"/>
      <c r="AF750" s="4"/>
      <c r="AG750" s="4"/>
      <c r="AH750" s="19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19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19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194"/>
      <c r="CC750" s="4"/>
      <c r="CD750" s="4"/>
      <c r="CE750" s="4"/>
      <c r="CF750" s="4"/>
      <c r="CG750" s="4"/>
      <c r="CH750" s="4"/>
    </row>
    <row r="751" ht="14.25" customHeight="1" spans="1:8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19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194"/>
      <c r="AB751" s="4"/>
      <c r="AC751" s="4"/>
      <c r="AD751" s="4"/>
      <c r="AE751" s="4"/>
      <c r="AF751" s="4"/>
      <c r="AG751" s="4"/>
      <c r="AH751" s="19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19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19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194"/>
      <c r="CC751" s="4"/>
      <c r="CD751" s="4"/>
      <c r="CE751" s="4"/>
      <c r="CF751" s="4"/>
      <c r="CG751" s="4"/>
      <c r="CH751" s="4"/>
    </row>
    <row r="752" ht="14.25" customHeight="1" spans="1:8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19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194"/>
      <c r="AB752" s="4"/>
      <c r="AC752" s="4"/>
      <c r="AD752" s="4"/>
      <c r="AE752" s="4"/>
      <c r="AF752" s="4"/>
      <c r="AG752" s="4"/>
      <c r="AH752" s="19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19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19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194"/>
      <c r="CC752" s="4"/>
      <c r="CD752" s="4"/>
      <c r="CE752" s="4"/>
      <c r="CF752" s="4"/>
      <c r="CG752" s="4"/>
      <c r="CH752" s="4"/>
    </row>
    <row r="753" ht="14.25" customHeight="1" spans="1:8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19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194"/>
      <c r="AB753" s="4"/>
      <c r="AC753" s="4"/>
      <c r="AD753" s="4"/>
      <c r="AE753" s="4"/>
      <c r="AF753" s="4"/>
      <c r="AG753" s="4"/>
      <c r="AH753" s="19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19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19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194"/>
      <c r="CC753" s="4"/>
      <c r="CD753" s="4"/>
      <c r="CE753" s="4"/>
      <c r="CF753" s="4"/>
      <c r="CG753" s="4"/>
      <c r="CH753" s="4"/>
    </row>
    <row r="754" ht="14.25" customHeight="1" spans="1:8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19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194"/>
      <c r="AB754" s="4"/>
      <c r="AC754" s="4"/>
      <c r="AD754" s="4"/>
      <c r="AE754" s="4"/>
      <c r="AF754" s="4"/>
      <c r="AG754" s="4"/>
      <c r="AH754" s="19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19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19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194"/>
      <c r="CC754" s="4"/>
      <c r="CD754" s="4"/>
      <c r="CE754" s="4"/>
      <c r="CF754" s="4"/>
      <c r="CG754" s="4"/>
      <c r="CH754" s="4"/>
    </row>
    <row r="755" ht="14.25" customHeight="1" spans="1:8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19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194"/>
      <c r="AB755" s="4"/>
      <c r="AC755" s="4"/>
      <c r="AD755" s="4"/>
      <c r="AE755" s="4"/>
      <c r="AF755" s="4"/>
      <c r="AG755" s="4"/>
      <c r="AH755" s="19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19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19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194"/>
      <c r="CC755" s="4"/>
      <c r="CD755" s="4"/>
      <c r="CE755" s="4"/>
      <c r="CF755" s="4"/>
      <c r="CG755" s="4"/>
      <c r="CH755" s="4"/>
    </row>
    <row r="756" ht="14.25" customHeight="1" spans="1:8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19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194"/>
      <c r="AB756" s="4"/>
      <c r="AC756" s="4"/>
      <c r="AD756" s="4"/>
      <c r="AE756" s="4"/>
      <c r="AF756" s="4"/>
      <c r="AG756" s="4"/>
      <c r="AH756" s="19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19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19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194"/>
      <c r="CC756" s="4"/>
      <c r="CD756" s="4"/>
      <c r="CE756" s="4"/>
      <c r="CF756" s="4"/>
      <c r="CG756" s="4"/>
      <c r="CH756" s="4"/>
    </row>
    <row r="757" ht="14.25" customHeight="1" spans="1:8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19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194"/>
      <c r="AB757" s="4"/>
      <c r="AC757" s="4"/>
      <c r="AD757" s="4"/>
      <c r="AE757" s="4"/>
      <c r="AF757" s="4"/>
      <c r="AG757" s="4"/>
      <c r="AH757" s="19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19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19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194"/>
      <c r="CC757" s="4"/>
      <c r="CD757" s="4"/>
      <c r="CE757" s="4"/>
      <c r="CF757" s="4"/>
      <c r="CG757" s="4"/>
      <c r="CH757" s="4"/>
    </row>
    <row r="758" ht="14.25" customHeight="1" spans="1:8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19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194"/>
      <c r="AB758" s="4"/>
      <c r="AC758" s="4"/>
      <c r="AD758" s="4"/>
      <c r="AE758" s="4"/>
      <c r="AF758" s="4"/>
      <c r="AG758" s="4"/>
      <c r="AH758" s="19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19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19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194"/>
      <c r="CC758" s="4"/>
      <c r="CD758" s="4"/>
      <c r="CE758" s="4"/>
      <c r="CF758" s="4"/>
      <c r="CG758" s="4"/>
      <c r="CH758" s="4"/>
    </row>
    <row r="759" ht="14.25" customHeight="1" spans="1:8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19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194"/>
      <c r="AB759" s="4"/>
      <c r="AC759" s="4"/>
      <c r="AD759" s="4"/>
      <c r="AE759" s="4"/>
      <c r="AF759" s="4"/>
      <c r="AG759" s="4"/>
      <c r="AH759" s="19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19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19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194"/>
      <c r="CC759" s="4"/>
      <c r="CD759" s="4"/>
      <c r="CE759" s="4"/>
      <c r="CF759" s="4"/>
      <c r="CG759" s="4"/>
      <c r="CH759" s="4"/>
    </row>
    <row r="760" ht="14.25" customHeight="1" spans="1:8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19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194"/>
      <c r="AB760" s="4"/>
      <c r="AC760" s="4"/>
      <c r="AD760" s="4"/>
      <c r="AE760" s="4"/>
      <c r="AF760" s="4"/>
      <c r="AG760" s="4"/>
      <c r="AH760" s="19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19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19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194"/>
      <c r="CC760" s="4"/>
      <c r="CD760" s="4"/>
      <c r="CE760" s="4"/>
      <c r="CF760" s="4"/>
      <c r="CG760" s="4"/>
      <c r="CH760" s="4"/>
    </row>
    <row r="761" ht="14.25" customHeight="1" spans="1:8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19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194"/>
      <c r="AB761" s="4"/>
      <c r="AC761" s="4"/>
      <c r="AD761" s="4"/>
      <c r="AE761" s="4"/>
      <c r="AF761" s="4"/>
      <c r="AG761" s="4"/>
      <c r="AH761" s="19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19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19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194"/>
      <c r="CC761" s="4"/>
      <c r="CD761" s="4"/>
      <c r="CE761" s="4"/>
      <c r="CF761" s="4"/>
      <c r="CG761" s="4"/>
      <c r="CH761" s="4"/>
    </row>
    <row r="762" ht="14.25" customHeight="1" spans="1:8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19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194"/>
      <c r="AB762" s="4"/>
      <c r="AC762" s="4"/>
      <c r="AD762" s="4"/>
      <c r="AE762" s="4"/>
      <c r="AF762" s="4"/>
      <c r="AG762" s="4"/>
      <c r="AH762" s="19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19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19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194"/>
      <c r="CC762" s="4"/>
      <c r="CD762" s="4"/>
      <c r="CE762" s="4"/>
      <c r="CF762" s="4"/>
      <c r="CG762" s="4"/>
      <c r="CH762" s="4"/>
    </row>
    <row r="763" ht="14.25" customHeight="1" spans="1:8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19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194"/>
      <c r="AB763" s="4"/>
      <c r="AC763" s="4"/>
      <c r="AD763" s="4"/>
      <c r="AE763" s="4"/>
      <c r="AF763" s="4"/>
      <c r="AG763" s="4"/>
      <c r="AH763" s="19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19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19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194"/>
      <c r="CC763" s="4"/>
      <c r="CD763" s="4"/>
      <c r="CE763" s="4"/>
      <c r="CF763" s="4"/>
      <c r="CG763" s="4"/>
      <c r="CH763" s="4"/>
    </row>
    <row r="764" ht="14.25" customHeight="1" spans="1:8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19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194"/>
      <c r="AB764" s="4"/>
      <c r="AC764" s="4"/>
      <c r="AD764" s="4"/>
      <c r="AE764" s="4"/>
      <c r="AF764" s="4"/>
      <c r="AG764" s="4"/>
      <c r="AH764" s="19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19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19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194"/>
      <c r="CC764" s="4"/>
      <c r="CD764" s="4"/>
      <c r="CE764" s="4"/>
      <c r="CF764" s="4"/>
      <c r="CG764" s="4"/>
      <c r="CH764" s="4"/>
    </row>
    <row r="765" ht="14.25" customHeight="1" spans="1:8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19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194"/>
      <c r="AB765" s="4"/>
      <c r="AC765" s="4"/>
      <c r="AD765" s="4"/>
      <c r="AE765" s="4"/>
      <c r="AF765" s="4"/>
      <c r="AG765" s="4"/>
      <c r="AH765" s="19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19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19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194"/>
      <c r="CC765" s="4"/>
      <c r="CD765" s="4"/>
      <c r="CE765" s="4"/>
      <c r="CF765" s="4"/>
      <c r="CG765" s="4"/>
      <c r="CH765" s="4"/>
    </row>
    <row r="766" ht="14.25" customHeight="1" spans="1:8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19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194"/>
      <c r="AB766" s="4"/>
      <c r="AC766" s="4"/>
      <c r="AD766" s="4"/>
      <c r="AE766" s="4"/>
      <c r="AF766" s="4"/>
      <c r="AG766" s="4"/>
      <c r="AH766" s="19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19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19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194"/>
      <c r="CC766" s="4"/>
      <c r="CD766" s="4"/>
      <c r="CE766" s="4"/>
      <c r="CF766" s="4"/>
      <c r="CG766" s="4"/>
      <c r="CH766" s="4"/>
    </row>
    <row r="767" ht="14.25" customHeight="1" spans="1:8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19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194"/>
      <c r="AB767" s="4"/>
      <c r="AC767" s="4"/>
      <c r="AD767" s="4"/>
      <c r="AE767" s="4"/>
      <c r="AF767" s="4"/>
      <c r="AG767" s="4"/>
      <c r="AH767" s="19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19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19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194"/>
      <c r="CC767" s="4"/>
      <c r="CD767" s="4"/>
      <c r="CE767" s="4"/>
      <c r="CF767" s="4"/>
      <c r="CG767" s="4"/>
      <c r="CH767" s="4"/>
    </row>
    <row r="768" ht="14.25" customHeight="1" spans="1:8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19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194"/>
      <c r="AB768" s="4"/>
      <c r="AC768" s="4"/>
      <c r="AD768" s="4"/>
      <c r="AE768" s="4"/>
      <c r="AF768" s="4"/>
      <c r="AG768" s="4"/>
      <c r="AH768" s="19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19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19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194"/>
      <c r="CC768" s="4"/>
      <c r="CD768" s="4"/>
      <c r="CE768" s="4"/>
      <c r="CF768" s="4"/>
      <c r="CG768" s="4"/>
      <c r="CH768" s="4"/>
    </row>
    <row r="769" ht="14.25" customHeight="1" spans="1:8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19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194"/>
      <c r="AB769" s="4"/>
      <c r="AC769" s="4"/>
      <c r="AD769" s="4"/>
      <c r="AE769" s="4"/>
      <c r="AF769" s="4"/>
      <c r="AG769" s="4"/>
      <c r="AH769" s="19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19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19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194"/>
      <c r="CC769" s="4"/>
      <c r="CD769" s="4"/>
      <c r="CE769" s="4"/>
      <c r="CF769" s="4"/>
      <c r="CG769" s="4"/>
      <c r="CH769" s="4"/>
    </row>
    <row r="770" ht="14.25" customHeight="1" spans="1:8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19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194"/>
      <c r="AB770" s="4"/>
      <c r="AC770" s="4"/>
      <c r="AD770" s="4"/>
      <c r="AE770" s="4"/>
      <c r="AF770" s="4"/>
      <c r="AG770" s="4"/>
      <c r="AH770" s="19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19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19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194"/>
      <c r="CC770" s="4"/>
      <c r="CD770" s="4"/>
      <c r="CE770" s="4"/>
      <c r="CF770" s="4"/>
      <c r="CG770" s="4"/>
      <c r="CH770" s="4"/>
    </row>
    <row r="771" ht="14.25" customHeight="1" spans="1:8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19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194"/>
      <c r="AB771" s="4"/>
      <c r="AC771" s="4"/>
      <c r="AD771" s="4"/>
      <c r="AE771" s="4"/>
      <c r="AF771" s="4"/>
      <c r="AG771" s="4"/>
      <c r="AH771" s="19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19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19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194"/>
      <c r="CC771" s="4"/>
      <c r="CD771" s="4"/>
      <c r="CE771" s="4"/>
      <c r="CF771" s="4"/>
      <c r="CG771" s="4"/>
      <c r="CH771" s="4"/>
    </row>
    <row r="772" ht="14.25" customHeight="1" spans="1:8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19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194"/>
      <c r="AB772" s="4"/>
      <c r="AC772" s="4"/>
      <c r="AD772" s="4"/>
      <c r="AE772" s="4"/>
      <c r="AF772" s="4"/>
      <c r="AG772" s="4"/>
      <c r="AH772" s="19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19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19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194"/>
      <c r="CC772" s="4"/>
      <c r="CD772" s="4"/>
      <c r="CE772" s="4"/>
      <c r="CF772" s="4"/>
      <c r="CG772" s="4"/>
      <c r="CH772" s="4"/>
    </row>
    <row r="773" ht="14.25" customHeight="1" spans="1:8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19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194"/>
      <c r="AB773" s="4"/>
      <c r="AC773" s="4"/>
      <c r="AD773" s="4"/>
      <c r="AE773" s="4"/>
      <c r="AF773" s="4"/>
      <c r="AG773" s="4"/>
      <c r="AH773" s="19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19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19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194"/>
      <c r="CC773" s="4"/>
      <c r="CD773" s="4"/>
      <c r="CE773" s="4"/>
      <c r="CF773" s="4"/>
      <c r="CG773" s="4"/>
      <c r="CH773" s="4"/>
    </row>
    <row r="774" ht="14.25" customHeight="1" spans="1:8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19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194"/>
      <c r="AB774" s="4"/>
      <c r="AC774" s="4"/>
      <c r="AD774" s="4"/>
      <c r="AE774" s="4"/>
      <c r="AF774" s="4"/>
      <c r="AG774" s="4"/>
      <c r="AH774" s="19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19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19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194"/>
      <c r="CC774" s="4"/>
      <c r="CD774" s="4"/>
      <c r="CE774" s="4"/>
      <c r="CF774" s="4"/>
      <c r="CG774" s="4"/>
      <c r="CH774" s="4"/>
    </row>
    <row r="775" ht="14.25" customHeight="1" spans="1:8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19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194"/>
      <c r="AB775" s="4"/>
      <c r="AC775" s="4"/>
      <c r="AD775" s="4"/>
      <c r="AE775" s="4"/>
      <c r="AF775" s="4"/>
      <c r="AG775" s="4"/>
      <c r="AH775" s="19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19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19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194"/>
      <c r="CC775" s="4"/>
      <c r="CD775" s="4"/>
      <c r="CE775" s="4"/>
      <c r="CF775" s="4"/>
      <c r="CG775" s="4"/>
      <c r="CH775" s="4"/>
    </row>
    <row r="776" ht="14.25" customHeight="1" spans="1:8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19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194"/>
      <c r="AB776" s="4"/>
      <c r="AC776" s="4"/>
      <c r="AD776" s="4"/>
      <c r="AE776" s="4"/>
      <c r="AF776" s="4"/>
      <c r="AG776" s="4"/>
      <c r="AH776" s="19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19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19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194"/>
      <c r="CC776" s="4"/>
      <c r="CD776" s="4"/>
      <c r="CE776" s="4"/>
      <c r="CF776" s="4"/>
      <c r="CG776" s="4"/>
      <c r="CH776" s="4"/>
    </row>
    <row r="777" ht="14.25" customHeight="1" spans="1:8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19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194"/>
      <c r="AB777" s="4"/>
      <c r="AC777" s="4"/>
      <c r="AD777" s="4"/>
      <c r="AE777" s="4"/>
      <c r="AF777" s="4"/>
      <c r="AG777" s="4"/>
      <c r="AH777" s="19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19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19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194"/>
      <c r="CC777" s="4"/>
      <c r="CD777" s="4"/>
      <c r="CE777" s="4"/>
      <c r="CF777" s="4"/>
      <c r="CG777" s="4"/>
      <c r="CH777" s="4"/>
    </row>
    <row r="778" ht="14.25" customHeight="1" spans="1:8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19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194"/>
      <c r="AB778" s="4"/>
      <c r="AC778" s="4"/>
      <c r="AD778" s="4"/>
      <c r="AE778" s="4"/>
      <c r="AF778" s="4"/>
      <c r="AG778" s="4"/>
      <c r="AH778" s="19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19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19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194"/>
      <c r="CC778" s="4"/>
      <c r="CD778" s="4"/>
      <c r="CE778" s="4"/>
      <c r="CF778" s="4"/>
      <c r="CG778" s="4"/>
      <c r="CH778" s="4"/>
    </row>
    <row r="779" ht="14.25" customHeight="1" spans="1:8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19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194"/>
      <c r="AB779" s="4"/>
      <c r="AC779" s="4"/>
      <c r="AD779" s="4"/>
      <c r="AE779" s="4"/>
      <c r="AF779" s="4"/>
      <c r="AG779" s="4"/>
      <c r="AH779" s="19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19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19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194"/>
      <c r="CC779" s="4"/>
      <c r="CD779" s="4"/>
      <c r="CE779" s="4"/>
      <c r="CF779" s="4"/>
      <c r="CG779" s="4"/>
      <c r="CH779" s="4"/>
    </row>
    <row r="780" ht="14.25" customHeight="1" spans="1:8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19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194"/>
      <c r="AB780" s="4"/>
      <c r="AC780" s="4"/>
      <c r="AD780" s="4"/>
      <c r="AE780" s="4"/>
      <c r="AF780" s="4"/>
      <c r="AG780" s="4"/>
      <c r="AH780" s="19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19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19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194"/>
      <c r="CC780" s="4"/>
      <c r="CD780" s="4"/>
      <c r="CE780" s="4"/>
      <c r="CF780" s="4"/>
      <c r="CG780" s="4"/>
      <c r="CH780" s="4"/>
    </row>
    <row r="781" ht="14.25" customHeight="1" spans="1:8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19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194"/>
      <c r="AB781" s="4"/>
      <c r="AC781" s="4"/>
      <c r="AD781" s="4"/>
      <c r="AE781" s="4"/>
      <c r="AF781" s="4"/>
      <c r="AG781" s="4"/>
      <c r="AH781" s="19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19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19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194"/>
      <c r="CC781" s="4"/>
      <c r="CD781" s="4"/>
      <c r="CE781" s="4"/>
      <c r="CF781" s="4"/>
      <c r="CG781" s="4"/>
      <c r="CH781" s="4"/>
    </row>
    <row r="782" ht="14.25" customHeight="1" spans="1:8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19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194"/>
      <c r="AB782" s="4"/>
      <c r="AC782" s="4"/>
      <c r="AD782" s="4"/>
      <c r="AE782" s="4"/>
      <c r="AF782" s="4"/>
      <c r="AG782" s="4"/>
      <c r="AH782" s="19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19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19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194"/>
      <c r="CC782" s="4"/>
      <c r="CD782" s="4"/>
      <c r="CE782" s="4"/>
      <c r="CF782" s="4"/>
      <c r="CG782" s="4"/>
      <c r="CH782" s="4"/>
    </row>
    <row r="783" ht="14.25" customHeight="1" spans="1:8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19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194"/>
      <c r="AB783" s="4"/>
      <c r="AC783" s="4"/>
      <c r="AD783" s="4"/>
      <c r="AE783" s="4"/>
      <c r="AF783" s="4"/>
      <c r="AG783" s="4"/>
      <c r="AH783" s="19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19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19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194"/>
      <c r="CC783" s="4"/>
      <c r="CD783" s="4"/>
      <c r="CE783" s="4"/>
      <c r="CF783" s="4"/>
      <c r="CG783" s="4"/>
      <c r="CH783" s="4"/>
    </row>
    <row r="784" ht="14.25" customHeight="1" spans="1:8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19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194"/>
      <c r="AB784" s="4"/>
      <c r="AC784" s="4"/>
      <c r="AD784" s="4"/>
      <c r="AE784" s="4"/>
      <c r="AF784" s="4"/>
      <c r="AG784" s="4"/>
      <c r="AH784" s="19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19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19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194"/>
      <c r="CC784" s="4"/>
      <c r="CD784" s="4"/>
      <c r="CE784" s="4"/>
      <c r="CF784" s="4"/>
      <c r="CG784" s="4"/>
      <c r="CH784" s="4"/>
    </row>
    <row r="785" ht="14.25" customHeight="1" spans="1:8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19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194"/>
      <c r="AB785" s="4"/>
      <c r="AC785" s="4"/>
      <c r="AD785" s="4"/>
      <c r="AE785" s="4"/>
      <c r="AF785" s="4"/>
      <c r="AG785" s="4"/>
      <c r="AH785" s="19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19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19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194"/>
      <c r="CC785" s="4"/>
      <c r="CD785" s="4"/>
      <c r="CE785" s="4"/>
      <c r="CF785" s="4"/>
      <c r="CG785" s="4"/>
      <c r="CH785" s="4"/>
    </row>
    <row r="786" ht="14.25" customHeight="1" spans="1:8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19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194"/>
      <c r="AB786" s="4"/>
      <c r="AC786" s="4"/>
      <c r="AD786" s="4"/>
      <c r="AE786" s="4"/>
      <c r="AF786" s="4"/>
      <c r="AG786" s="4"/>
      <c r="AH786" s="19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19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19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194"/>
      <c r="CC786" s="4"/>
      <c r="CD786" s="4"/>
      <c r="CE786" s="4"/>
      <c r="CF786" s="4"/>
      <c r="CG786" s="4"/>
      <c r="CH786" s="4"/>
    </row>
    <row r="787" ht="14.25" customHeight="1" spans="1:8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19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194"/>
      <c r="AB787" s="4"/>
      <c r="AC787" s="4"/>
      <c r="AD787" s="4"/>
      <c r="AE787" s="4"/>
      <c r="AF787" s="4"/>
      <c r="AG787" s="4"/>
      <c r="AH787" s="19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19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19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194"/>
      <c r="CC787" s="4"/>
      <c r="CD787" s="4"/>
      <c r="CE787" s="4"/>
      <c r="CF787" s="4"/>
      <c r="CG787" s="4"/>
      <c r="CH787" s="4"/>
    </row>
    <row r="788" ht="14.25" customHeight="1" spans="1:8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19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194"/>
      <c r="AB788" s="4"/>
      <c r="AC788" s="4"/>
      <c r="AD788" s="4"/>
      <c r="AE788" s="4"/>
      <c r="AF788" s="4"/>
      <c r="AG788" s="4"/>
      <c r="AH788" s="19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19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19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194"/>
      <c r="CC788" s="4"/>
      <c r="CD788" s="4"/>
      <c r="CE788" s="4"/>
      <c r="CF788" s="4"/>
      <c r="CG788" s="4"/>
      <c r="CH788" s="4"/>
    </row>
    <row r="789" ht="14.25" customHeight="1" spans="1:8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19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194"/>
      <c r="AB789" s="4"/>
      <c r="AC789" s="4"/>
      <c r="AD789" s="4"/>
      <c r="AE789" s="4"/>
      <c r="AF789" s="4"/>
      <c r="AG789" s="4"/>
      <c r="AH789" s="19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19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19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194"/>
      <c r="CC789" s="4"/>
      <c r="CD789" s="4"/>
      <c r="CE789" s="4"/>
      <c r="CF789" s="4"/>
      <c r="CG789" s="4"/>
      <c r="CH789" s="4"/>
    </row>
    <row r="790" ht="14.25" customHeight="1" spans="1:8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19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194"/>
      <c r="AB790" s="4"/>
      <c r="AC790" s="4"/>
      <c r="AD790" s="4"/>
      <c r="AE790" s="4"/>
      <c r="AF790" s="4"/>
      <c r="AG790" s="4"/>
      <c r="AH790" s="19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19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19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194"/>
      <c r="CC790" s="4"/>
      <c r="CD790" s="4"/>
      <c r="CE790" s="4"/>
      <c r="CF790" s="4"/>
      <c r="CG790" s="4"/>
      <c r="CH790" s="4"/>
    </row>
    <row r="791" ht="14.25" customHeight="1" spans="1:8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19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194"/>
      <c r="AB791" s="4"/>
      <c r="AC791" s="4"/>
      <c r="AD791" s="4"/>
      <c r="AE791" s="4"/>
      <c r="AF791" s="4"/>
      <c r="AG791" s="4"/>
      <c r="AH791" s="19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19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19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194"/>
      <c r="CC791" s="4"/>
      <c r="CD791" s="4"/>
      <c r="CE791" s="4"/>
      <c r="CF791" s="4"/>
      <c r="CG791" s="4"/>
      <c r="CH791" s="4"/>
    </row>
    <row r="792" ht="14.25" customHeight="1" spans="1:8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19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194"/>
      <c r="AB792" s="4"/>
      <c r="AC792" s="4"/>
      <c r="AD792" s="4"/>
      <c r="AE792" s="4"/>
      <c r="AF792" s="4"/>
      <c r="AG792" s="4"/>
      <c r="AH792" s="19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19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19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194"/>
      <c r="CC792" s="4"/>
      <c r="CD792" s="4"/>
      <c r="CE792" s="4"/>
      <c r="CF792" s="4"/>
      <c r="CG792" s="4"/>
      <c r="CH792" s="4"/>
    </row>
    <row r="793" ht="14.25" customHeight="1" spans="1:8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19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194"/>
      <c r="AB793" s="4"/>
      <c r="AC793" s="4"/>
      <c r="AD793" s="4"/>
      <c r="AE793" s="4"/>
      <c r="AF793" s="4"/>
      <c r="AG793" s="4"/>
      <c r="AH793" s="19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19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19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194"/>
      <c r="CC793" s="4"/>
      <c r="CD793" s="4"/>
      <c r="CE793" s="4"/>
      <c r="CF793" s="4"/>
      <c r="CG793" s="4"/>
      <c r="CH793" s="4"/>
    </row>
    <row r="794" ht="14.25" customHeight="1" spans="1:8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19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194"/>
      <c r="AB794" s="4"/>
      <c r="AC794" s="4"/>
      <c r="AD794" s="4"/>
      <c r="AE794" s="4"/>
      <c r="AF794" s="4"/>
      <c r="AG794" s="4"/>
      <c r="AH794" s="19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19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19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194"/>
      <c r="CC794" s="4"/>
      <c r="CD794" s="4"/>
      <c r="CE794" s="4"/>
      <c r="CF794" s="4"/>
      <c r="CG794" s="4"/>
      <c r="CH794" s="4"/>
    </row>
    <row r="795" ht="14.25" customHeight="1" spans="1:8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19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194"/>
      <c r="AB795" s="4"/>
      <c r="AC795" s="4"/>
      <c r="AD795" s="4"/>
      <c r="AE795" s="4"/>
      <c r="AF795" s="4"/>
      <c r="AG795" s="4"/>
      <c r="AH795" s="19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19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19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194"/>
      <c r="CC795" s="4"/>
      <c r="CD795" s="4"/>
      <c r="CE795" s="4"/>
      <c r="CF795" s="4"/>
      <c r="CG795" s="4"/>
      <c r="CH795" s="4"/>
    </row>
    <row r="796" ht="14.25" customHeight="1" spans="1:8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19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194"/>
      <c r="AB796" s="4"/>
      <c r="AC796" s="4"/>
      <c r="AD796" s="4"/>
      <c r="AE796" s="4"/>
      <c r="AF796" s="4"/>
      <c r="AG796" s="4"/>
      <c r="AH796" s="19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19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19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194"/>
      <c r="CC796" s="4"/>
      <c r="CD796" s="4"/>
      <c r="CE796" s="4"/>
      <c r="CF796" s="4"/>
      <c r="CG796" s="4"/>
      <c r="CH796" s="4"/>
    </row>
    <row r="797" ht="14.25" customHeight="1" spans="1:8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19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194"/>
      <c r="AB797" s="4"/>
      <c r="AC797" s="4"/>
      <c r="AD797" s="4"/>
      <c r="AE797" s="4"/>
      <c r="AF797" s="4"/>
      <c r="AG797" s="4"/>
      <c r="AH797" s="19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19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19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194"/>
      <c r="CC797" s="4"/>
      <c r="CD797" s="4"/>
      <c r="CE797" s="4"/>
      <c r="CF797" s="4"/>
      <c r="CG797" s="4"/>
      <c r="CH797" s="4"/>
    </row>
    <row r="798" ht="14.25" customHeight="1" spans="1:8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19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194"/>
      <c r="AB798" s="4"/>
      <c r="AC798" s="4"/>
      <c r="AD798" s="4"/>
      <c r="AE798" s="4"/>
      <c r="AF798" s="4"/>
      <c r="AG798" s="4"/>
      <c r="AH798" s="19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19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19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194"/>
      <c r="CC798" s="4"/>
      <c r="CD798" s="4"/>
      <c r="CE798" s="4"/>
      <c r="CF798" s="4"/>
      <c r="CG798" s="4"/>
      <c r="CH798" s="4"/>
    </row>
    <row r="799" ht="14.25" customHeight="1" spans="1:8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19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194"/>
      <c r="AB799" s="4"/>
      <c r="AC799" s="4"/>
      <c r="AD799" s="4"/>
      <c r="AE799" s="4"/>
      <c r="AF799" s="4"/>
      <c r="AG799" s="4"/>
      <c r="AH799" s="19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19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19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194"/>
      <c r="CC799" s="4"/>
      <c r="CD799" s="4"/>
      <c r="CE799" s="4"/>
      <c r="CF799" s="4"/>
      <c r="CG799" s="4"/>
      <c r="CH799" s="4"/>
    </row>
    <row r="800" ht="14.25" customHeight="1" spans="1:8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19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194"/>
      <c r="AB800" s="4"/>
      <c r="AC800" s="4"/>
      <c r="AD800" s="4"/>
      <c r="AE800" s="4"/>
      <c r="AF800" s="4"/>
      <c r="AG800" s="4"/>
      <c r="AH800" s="19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19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19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194"/>
      <c r="CC800" s="4"/>
      <c r="CD800" s="4"/>
      <c r="CE800" s="4"/>
      <c r="CF800" s="4"/>
      <c r="CG800" s="4"/>
      <c r="CH800" s="4"/>
    </row>
    <row r="801" ht="14.25" customHeight="1" spans="1:8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19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194"/>
      <c r="AB801" s="4"/>
      <c r="AC801" s="4"/>
      <c r="AD801" s="4"/>
      <c r="AE801" s="4"/>
      <c r="AF801" s="4"/>
      <c r="AG801" s="4"/>
      <c r="AH801" s="19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19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19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194"/>
      <c r="CC801" s="4"/>
      <c r="CD801" s="4"/>
      <c r="CE801" s="4"/>
      <c r="CF801" s="4"/>
      <c r="CG801" s="4"/>
      <c r="CH801" s="4"/>
    </row>
    <row r="802" ht="14.25" customHeight="1" spans="1:8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19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194"/>
      <c r="AB802" s="4"/>
      <c r="AC802" s="4"/>
      <c r="AD802" s="4"/>
      <c r="AE802" s="4"/>
      <c r="AF802" s="4"/>
      <c r="AG802" s="4"/>
      <c r="AH802" s="19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19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19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194"/>
      <c r="CC802" s="4"/>
      <c r="CD802" s="4"/>
      <c r="CE802" s="4"/>
      <c r="CF802" s="4"/>
      <c r="CG802" s="4"/>
      <c r="CH802" s="4"/>
    </row>
    <row r="803" ht="14.25" customHeight="1" spans="1:8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19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194"/>
      <c r="AB803" s="4"/>
      <c r="AC803" s="4"/>
      <c r="AD803" s="4"/>
      <c r="AE803" s="4"/>
      <c r="AF803" s="4"/>
      <c r="AG803" s="4"/>
      <c r="AH803" s="19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19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19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194"/>
      <c r="CC803" s="4"/>
      <c r="CD803" s="4"/>
      <c r="CE803" s="4"/>
      <c r="CF803" s="4"/>
      <c r="CG803" s="4"/>
      <c r="CH803" s="4"/>
    </row>
    <row r="804" ht="14.25" customHeight="1" spans="1:8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19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194"/>
      <c r="AB804" s="4"/>
      <c r="AC804" s="4"/>
      <c r="AD804" s="4"/>
      <c r="AE804" s="4"/>
      <c r="AF804" s="4"/>
      <c r="AG804" s="4"/>
      <c r="AH804" s="19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19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19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194"/>
      <c r="CC804" s="4"/>
      <c r="CD804" s="4"/>
      <c r="CE804" s="4"/>
      <c r="CF804" s="4"/>
      <c r="CG804" s="4"/>
      <c r="CH804" s="4"/>
    </row>
    <row r="805" ht="14.25" customHeight="1" spans="1:8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19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194"/>
      <c r="AB805" s="4"/>
      <c r="AC805" s="4"/>
      <c r="AD805" s="4"/>
      <c r="AE805" s="4"/>
      <c r="AF805" s="4"/>
      <c r="AG805" s="4"/>
      <c r="AH805" s="19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19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19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194"/>
      <c r="CC805" s="4"/>
      <c r="CD805" s="4"/>
      <c r="CE805" s="4"/>
      <c r="CF805" s="4"/>
      <c r="CG805" s="4"/>
      <c r="CH805" s="4"/>
    </row>
    <row r="806" ht="14.25" customHeight="1" spans="1:8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19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194"/>
      <c r="AB806" s="4"/>
      <c r="AC806" s="4"/>
      <c r="AD806" s="4"/>
      <c r="AE806" s="4"/>
      <c r="AF806" s="4"/>
      <c r="AG806" s="4"/>
      <c r="AH806" s="19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19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19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194"/>
      <c r="CC806" s="4"/>
      <c r="CD806" s="4"/>
      <c r="CE806" s="4"/>
      <c r="CF806" s="4"/>
      <c r="CG806" s="4"/>
      <c r="CH806" s="4"/>
    </row>
    <row r="807" ht="14.25" customHeight="1" spans="1:8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19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194"/>
      <c r="AB807" s="4"/>
      <c r="AC807" s="4"/>
      <c r="AD807" s="4"/>
      <c r="AE807" s="4"/>
      <c r="AF807" s="4"/>
      <c r="AG807" s="4"/>
      <c r="AH807" s="19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19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19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194"/>
      <c r="CC807" s="4"/>
      <c r="CD807" s="4"/>
      <c r="CE807" s="4"/>
      <c r="CF807" s="4"/>
      <c r="CG807" s="4"/>
      <c r="CH807" s="4"/>
    </row>
    <row r="808" ht="14.25" customHeight="1" spans="1:8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19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194"/>
      <c r="AB808" s="4"/>
      <c r="AC808" s="4"/>
      <c r="AD808" s="4"/>
      <c r="AE808" s="4"/>
      <c r="AF808" s="4"/>
      <c r="AG808" s="4"/>
      <c r="AH808" s="19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19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19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194"/>
      <c r="CC808" s="4"/>
      <c r="CD808" s="4"/>
      <c r="CE808" s="4"/>
      <c r="CF808" s="4"/>
      <c r="CG808" s="4"/>
      <c r="CH808" s="4"/>
    </row>
    <row r="809" ht="14.25" customHeight="1" spans="1:8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19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194"/>
      <c r="AB809" s="4"/>
      <c r="AC809" s="4"/>
      <c r="AD809" s="4"/>
      <c r="AE809" s="4"/>
      <c r="AF809" s="4"/>
      <c r="AG809" s="4"/>
      <c r="AH809" s="19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19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19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194"/>
      <c r="CC809" s="4"/>
      <c r="CD809" s="4"/>
      <c r="CE809" s="4"/>
      <c r="CF809" s="4"/>
      <c r="CG809" s="4"/>
      <c r="CH809" s="4"/>
    </row>
    <row r="810" ht="14.25" customHeight="1" spans="1:8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19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194"/>
      <c r="AB810" s="4"/>
      <c r="AC810" s="4"/>
      <c r="AD810" s="4"/>
      <c r="AE810" s="4"/>
      <c r="AF810" s="4"/>
      <c r="AG810" s="4"/>
      <c r="AH810" s="19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19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19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194"/>
      <c r="CC810" s="4"/>
      <c r="CD810" s="4"/>
      <c r="CE810" s="4"/>
      <c r="CF810" s="4"/>
      <c r="CG810" s="4"/>
      <c r="CH810" s="4"/>
    </row>
    <row r="811" ht="14.25" customHeight="1" spans="1:8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19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194"/>
      <c r="AB811" s="4"/>
      <c r="AC811" s="4"/>
      <c r="AD811" s="4"/>
      <c r="AE811" s="4"/>
      <c r="AF811" s="4"/>
      <c r="AG811" s="4"/>
      <c r="AH811" s="19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19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19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194"/>
      <c r="CC811" s="4"/>
      <c r="CD811" s="4"/>
      <c r="CE811" s="4"/>
      <c r="CF811" s="4"/>
      <c r="CG811" s="4"/>
      <c r="CH811" s="4"/>
    </row>
    <row r="812" ht="14.25" customHeight="1" spans="1:8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19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194"/>
      <c r="AB812" s="4"/>
      <c r="AC812" s="4"/>
      <c r="AD812" s="4"/>
      <c r="AE812" s="4"/>
      <c r="AF812" s="4"/>
      <c r="AG812" s="4"/>
      <c r="AH812" s="19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19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19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194"/>
      <c r="CC812" s="4"/>
      <c r="CD812" s="4"/>
      <c r="CE812" s="4"/>
      <c r="CF812" s="4"/>
      <c r="CG812" s="4"/>
      <c r="CH812" s="4"/>
    </row>
    <row r="813" ht="14.25" customHeight="1" spans="1:8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19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194"/>
      <c r="AB813" s="4"/>
      <c r="AC813" s="4"/>
      <c r="AD813" s="4"/>
      <c r="AE813" s="4"/>
      <c r="AF813" s="4"/>
      <c r="AG813" s="4"/>
      <c r="AH813" s="19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19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19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194"/>
      <c r="CC813" s="4"/>
      <c r="CD813" s="4"/>
      <c r="CE813" s="4"/>
      <c r="CF813" s="4"/>
      <c r="CG813" s="4"/>
      <c r="CH813" s="4"/>
    </row>
    <row r="814" ht="14.25" customHeight="1" spans="1:8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19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194"/>
      <c r="AB814" s="4"/>
      <c r="AC814" s="4"/>
      <c r="AD814" s="4"/>
      <c r="AE814" s="4"/>
      <c r="AF814" s="4"/>
      <c r="AG814" s="4"/>
      <c r="AH814" s="19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19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19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194"/>
      <c r="CC814" s="4"/>
      <c r="CD814" s="4"/>
      <c r="CE814" s="4"/>
      <c r="CF814" s="4"/>
      <c r="CG814" s="4"/>
      <c r="CH814" s="4"/>
    </row>
    <row r="815" ht="14.25" customHeight="1" spans="1:8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19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194"/>
      <c r="AB815" s="4"/>
      <c r="AC815" s="4"/>
      <c r="AD815" s="4"/>
      <c r="AE815" s="4"/>
      <c r="AF815" s="4"/>
      <c r="AG815" s="4"/>
      <c r="AH815" s="19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19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19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194"/>
      <c r="CC815" s="4"/>
      <c r="CD815" s="4"/>
      <c r="CE815" s="4"/>
      <c r="CF815" s="4"/>
      <c r="CG815" s="4"/>
      <c r="CH815" s="4"/>
    </row>
    <row r="816" ht="14.25" customHeight="1" spans="1:8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19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194"/>
      <c r="AB816" s="4"/>
      <c r="AC816" s="4"/>
      <c r="AD816" s="4"/>
      <c r="AE816" s="4"/>
      <c r="AF816" s="4"/>
      <c r="AG816" s="4"/>
      <c r="AH816" s="19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19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19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194"/>
      <c r="CC816" s="4"/>
      <c r="CD816" s="4"/>
      <c r="CE816" s="4"/>
      <c r="CF816" s="4"/>
      <c r="CG816" s="4"/>
      <c r="CH816" s="4"/>
    </row>
    <row r="817" ht="14.25" customHeight="1" spans="1:8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19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194"/>
      <c r="AB817" s="4"/>
      <c r="AC817" s="4"/>
      <c r="AD817" s="4"/>
      <c r="AE817" s="4"/>
      <c r="AF817" s="4"/>
      <c r="AG817" s="4"/>
      <c r="AH817" s="19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19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19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194"/>
      <c r="CC817" s="4"/>
      <c r="CD817" s="4"/>
      <c r="CE817" s="4"/>
      <c r="CF817" s="4"/>
      <c r="CG817" s="4"/>
      <c r="CH817" s="4"/>
    </row>
    <row r="818" ht="14.25" customHeight="1" spans="1:8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19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194"/>
      <c r="AB818" s="4"/>
      <c r="AC818" s="4"/>
      <c r="AD818" s="4"/>
      <c r="AE818" s="4"/>
      <c r="AF818" s="4"/>
      <c r="AG818" s="4"/>
      <c r="AH818" s="19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19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19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194"/>
      <c r="CC818" s="4"/>
      <c r="CD818" s="4"/>
      <c r="CE818" s="4"/>
      <c r="CF818" s="4"/>
      <c r="CG818" s="4"/>
      <c r="CH818" s="4"/>
    </row>
    <row r="819" ht="14.25" customHeight="1" spans="1:8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19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194"/>
      <c r="AB819" s="4"/>
      <c r="AC819" s="4"/>
      <c r="AD819" s="4"/>
      <c r="AE819" s="4"/>
      <c r="AF819" s="4"/>
      <c r="AG819" s="4"/>
      <c r="AH819" s="19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19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19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194"/>
      <c r="CC819" s="4"/>
      <c r="CD819" s="4"/>
      <c r="CE819" s="4"/>
      <c r="CF819" s="4"/>
      <c r="CG819" s="4"/>
      <c r="CH819" s="4"/>
    </row>
    <row r="820" ht="14.25" customHeight="1" spans="1:8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19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194"/>
      <c r="AB820" s="4"/>
      <c r="AC820" s="4"/>
      <c r="AD820" s="4"/>
      <c r="AE820" s="4"/>
      <c r="AF820" s="4"/>
      <c r="AG820" s="4"/>
      <c r="AH820" s="19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19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19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194"/>
      <c r="CC820" s="4"/>
      <c r="CD820" s="4"/>
      <c r="CE820" s="4"/>
      <c r="CF820" s="4"/>
      <c r="CG820" s="4"/>
      <c r="CH820" s="4"/>
    </row>
    <row r="821" ht="14.25" customHeight="1" spans="1:8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19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194"/>
      <c r="AB821" s="4"/>
      <c r="AC821" s="4"/>
      <c r="AD821" s="4"/>
      <c r="AE821" s="4"/>
      <c r="AF821" s="4"/>
      <c r="AG821" s="4"/>
      <c r="AH821" s="19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19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19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194"/>
      <c r="CC821" s="4"/>
      <c r="CD821" s="4"/>
      <c r="CE821" s="4"/>
      <c r="CF821" s="4"/>
      <c r="CG821" s="4"/>
      <c r="CH821" s="4"/>
    </row>
    <row r="822" ht="14.25" customHeight="1" spans="1:8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19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194"/>
      <c r="AB822" s="4"/>
      <c r="AC822" s="4"/>
      <c r="AD822" s="4"/>
      <c r="AE822" s="4"/>
      <c r="AF822" s="4"/>
      <c r="AG822" s="4"/>
      <c r="AH822" s="19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19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19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194"/>
      <c r="CC822" s="4"/>
      <c r="CD822" s="4"/>
      <c r="CE822" s="4"/>
      <c r="CF822" s="4"/>
      <c r="CG822" s="4"/>
      <c r="CH822" s="4"/>
    </row>
    <row r="823" ht="14.25" customHeight="1" spans="1:8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19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194"/>
      <c r="AB823" s="4"/>
      <c r="AC823" s="4"/>
      <c r="AD823" s="4"/>
      <c r="AE823" s="4"/>
      <c r="AF823" s="4"/>
      <c r="AG823" s="4"/>
      <c r="AH823" s="19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19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19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194"/>
      <c r="CC823" s="4"/>
      <c r="CD823" s="4"/>
      <c r="CE823" s="4"/>
      <c r="CF823" s="4"/>
      <c r="CG823" s="4"/>
      <c r="CH823" s="4"/>
    </row>
    <row r="824" ht="14.25" customHeight="1" spans="1:8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19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194"/>
      <c r="AB824" s="4"/>
      <c r="AC824" s="4"/>
      <c r="AD824" s="4"/>
      <c r="AE824" s="4"/>
      <c r="AF824" s="4"/>
      <c r="AG824" s="4"/>
      <c r="AH824" s="19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19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19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194"/>
      <c r="CC824" s="4"/>
      <c r="CD824" s="4"/>
      <c r="CE824" s="4"/>
      <c r="CF824" s="4"/>
      <c r="CG824" s="4"/>
      <c r="CH824" s="4"/>
    </row>
    <row r="825" ht="14.25" customHeight="1" spans="1:8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19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194"/>
      <c r="AB825" s="4"/>
      <c r="AC825" s="4"/>
      <c r="AD825" s="4"/>
      <c r="AE825" s="4"/>
      <c r="AF825" s="4"/>
      <c r="AG825" s="4"/>
      <c r="AH825" s="19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19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19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194"/>
      <c r="CC825" s="4"/>
      <c r="CD825" s="4"/>
      <c r="CE825" s="4"/>
      <c r="CF825" s="4"/>
      <c r="CG825" s="4"/>
      <c r="CH825" s="4"/>
    </row>
    <row r="826" ht="14.25" customHeight="1" spans="1:8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19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194"/>
      <c r="AB826" s="4"/>
      <c r="AC826" s="4"/>
      <c r="AD826" s="4"/>
      <c r="AE826" s="4"/>
      <c r="AF826" s="4"/>
      <c r="AG826" s="4"/>
      <c r="AH826" s="19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19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19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194"/>
      <c r="CC826" s="4"/>
      <c r="CD826" s="4"/>
      <c r="CE826" s="4"/>
      <c r="CF826" s="4"/>
      <c r="CG826" s="4"/>
      <c r="CH826" s="4"/>
    </row>
    <row r="827" ht="14.25" customHeight="1" spans="1:8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19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194"/>
      <c r="AB827" s="4"/>
      <c r="AC827" s="4"/>
      <c r="AD827" s="4"/>
      <c r="AE827" s="4"/>
      <c r="AF827" s="4"/>
      <c r="AG827" s="4"/>
      <c r="AH827" s="19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19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19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194"/>
      <c r="CC827" s="4"/>
      <c r="CD827" s="4"/>
      <c r="CE827" s="4"/>
      <c r="CF827" s="4"/>
      <c r="CG827" s="4"/>
      <c r="CH827" s="4"/>
    </row>
    <row r="828" ht="14.25" customHeight="1" spans="1:8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19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194"/>
      <c r="AB828" s="4"/>
      <c r="AC828" s="4"/>
      <c r="AD828" s="4"/>
      <c r="AE828" s="4"/>
      <c r="AF828" s="4"/>
      <c r="AG828" s="4"/>
      <c r="AH828" s="19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19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19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194"/>
      <c r="CC828" s="4"/>
      <c r="CD828" s="4"/>
      <c r="CE828" s="4"/>
      <c r="CF828" s="4"/>
      <c r="CG828" s="4"/>
      <c r="CH828" s="4"/>
    </row>
    <row r="829" ht="14.25" customHeight="1" spans="1:8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19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194"/>
      <c r="AB829" s="4"/>
      <c r="AC829" s="4"/>
      <c r="AD829" s="4"/>
      <c r="AE829" s="4"/>
      <c r="AF829" s="4"/>
      <c r="AG829" s="4"/>
      <c r="AH829" s="19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19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19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194"/>
      <c r="CC829" s="4"/>
      <c r="CD829" s="4"/>
      <c r="CE829" s="4"/>
      <c r="CF829" s="4"/>
      <c r="CG829" s="4"/>
      <c r="CH829" s="4"/>
    </row>
    <row r="830" ht="14.25" customHeight="1" spans="1:8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19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194"/>
      <c r="AB830" s="4"/>
      <c r="AC830" s="4"/>
      <c r="AD830" s="4"/>
      <c r="AE830" s="4"/>
      <c r="AF830" s="4"/>
      <c r="AG830" s="4"/>
      <c r="AH830" s="19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19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19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194"/>
      <c r="CC830" s="4"/>
      <c r="CD830" s="4"/>
      <c r="CE830" s="4"/>
      <c r="CF830" s="4"/>
      <c r="CG830" s="4"/>
      <c r="CH830" s="4"/>
    </row>
    <row r="831" ht="14.25" customHeight="1" spans="1:8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19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194"/>
      <c r="AB831" s="4"/>
      <c r="AC831" s="4"/>
      <c r="AD831" s="4"/>
      <c r="AE831" s="4"/>
      <c r="AF831" s="4"/>
      <c r="AG831" s="4"/>
      <c r="AH831" s="19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19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19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194"/>
      <c r="CC831" s="4"/>
      <c r="CD831" s="4"/>
      <c r="CE831" s="4"/>
      <c r="CF831" s="4"/>
      <c r="CG831" s="4"/>
      <c r="CH831" s="4"/>
    </row>
    <row r="832" ht="14.25" customHeight="1" spans="1:8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19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194"/>
      <c r="AB832" s="4"/>
      <c r="AC832" s="4"/>
      <c r="AD832" s="4"/>
      <c r="AE832" s="4"/>
      <c r="AF832" s="4"/>
      <c r="AG832" s="4"/>
      <c r="AH832" s="19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19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19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194"/>
      <c r="CC832" s="4"/>
      <c r="CD832" s="4"/>
      <c r="CE832" s="4"/>
      <c r="CF832" s="4"/>
      <c r="CG832" s="4"/>
      <c r="CH832" s="4"/>
    </row>
    <row r="833" ht="14.25" customHeight="1" spans="1:8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19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194"/>
      <c r="AB833" s="4"/>
      <c r="AC833" s="4"/>
      <c r="AD833" s="4"/>
      <c r="AE833" s="4"/>
      <c r="AF833" s="4"/>
      <c r="AG833" s="4"/>
      <c r="AH833" s="19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19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19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194"/>
      <c r="CC833" s="4"/>
      <c r="CD833" s="4"/>
      <c r="CE833" s="4"/>
      <c r="CF833" s="4"/>
      <c r="CG833" s="4"/>
      <c r="CH833" s="4"/>
    </row>
    <row r="834" ht="14.25" customHeight="1" spans="1:8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19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194"/>
      <c r="AB834" s="4"/>
      <c r="AC834" s="4"/>
      <c r="AD834" s="4"/>
      <c r="AE834" s="4"/>
      <c r="AF834" s="4"/>
      <c r="AG834" s="4"/>
      <c r="AH834" s="19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19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19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194"/>
      <c r="CC834" s="4"/>
      <c r="CD834" s="4"/>
      <c r="CE834" s="4"/>
      <c r="CF834" s="4"/>
      <c r="CG834" s="4"/>
      <c r="CH834" s="4"/>
    </row>
    <row r="835" ht="14.25" customHeight="1" spans="1:8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19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194"/>
      <c r="AB835" s="4"/>
      <c r="AC835" s="4"/>
      <c r="AD835" s="4"/>
      <c r="AE835" s="4"/>
      <c r="AF835" s="4"/>
      <c r="AG835" s="4"/>
      <c r="AH835" s="19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19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19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194"/>
      <c r="CC835" s="4"/>
      <c r="CD835" s="4"/>
      <c r="CE835" s="4"/>
      <c r="CF835" s="4"/>
      <c r="CG835" s="4"/>
      <c r="CH835" s="4"/>
    </row>
    <row r="836" ht="14.25" customHeight="1" spans="1:8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19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194"/>
      <c r="AB836" s="4"/>
      <c r="AC836" s="4"/>
      <c r="AD836" s="4"/>
      <c r="AE836" s="4"/>
      <c r="AF836" s="4"/>
      <c r="AG836" s="4"/>
      <c r="AH836" s="19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19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19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194"/>
      <c r="CC836" s="4"/>
      <c r="CD836" s="4"/>
      <c r="CE836" s="4"/>
      <c r="CF836" s="4"/>
      <c r="CG836" s="4"/>
      <c r="CH836" s="4"/>
    </row>
    <row r="837" ht="14.25" customHeight="1" spans="1:8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19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194"/>
      <c r="AB837" s="4"/>
      <c r="AC837" s="4"/>
      <c r="AD837" s="4"/>
      <c r="AE837" s="4"/>
      <c r="AF837" s="4"/>
      <c r="AG837" s="4"/>
      <c r="AH837" s="19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19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19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194"/>
      <c r="CC837" s="4"/>
      <c r="CD837" s="4"/>
      <c r="CE837" s="4"/>
      <c r="CF837" s="4"/>
      <c r="CG837" s="4"/>
      <c r="CH837" s="4"/>
    </row>
    <row r="838" ht="14.25" customHeight="1" spans="1:8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19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194"/>
      <c r="AB838" s="4"/>
      <c r="AC838" s="4"/>
      <c r="AD838" s="4"/>
      <c r="AE838" s="4"/>
      <c r="AF838" s="4"/>
      <c r="AG838" s="4"/>
      <c r="AH838" s="19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19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19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194"/>
      <c r="CC838" s="4"/>
      <c r="CD838" s="4"/>
      <c r="CE838" s="4"/>
      <c r="CF838" s="4"/>
      <c r="CG838" s="4"/>
      <c r="CH838" s="4"/>
    </row>
    <row r="839" ht="14.25" customHeight="1" spans="1:8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19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194"/>
      <c r="AB839" s="4"/>
      <c r="AC839" s="4"/>
      <c r="AD839" s="4"/>
      <c r="AE839" s="4"/>
      <c r="AF839" s="4"/>
      <c r="AG839" s="4"/>
      <c r="AH839" s="19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19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19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194"/>
      <c r="CC839" s="4"/>
      <c r="CD839" s="4"/>
      <c r="CE839" s="4"/>
      <c r="CF839" s="4"/>
      <c r="CG839" s="4"/>
      <c r="CH839" s="4"/>
    </row>
    <row r="840" ht="14.25" customHeight="1" spans="1:8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19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194"/>
      <c r="AB840" s="4"/>
      <c r="AC840" s="4"/>
      <c r="AD840" s="4"/>
      <c r="AE840" s="4"/>
      <c r="AF840" s="4"/>
      <c r="AG840" s="4"/>
      <c r="AH840" s="19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19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19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194"/>
      <c r="CC840" s="4"/>
      <c r="CD840" s="4"/>
      <c r="CE840" s="4"/>
      <c r="CF840" s="4"/>
      <c r="CG840" s="4"/>
      <c r="CH840" s="4"/>
    </row>
    <row r="841" ht="14.25" customHeight="1" spans="1:8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19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194"/>
      <c r="AB841" s="4"/>
      <c r="AC841" s="4"/>
      <c r="AD841" s="4"/>
      <c r="AE841" s="4"/>
      <c r="AF841" s="4"/>
      <c r="AG841" s="4"/>
      <c r="AH841" s="19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19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19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194"/>
      <c r="CC841" s="4"/>
      <c r="CD841" s="4"/>
      <c r="CE841" s="4"/>
      <c r="CF841" s="4"/>
      <c r="CG841" s="4"/>
      <c r="CH841" s="4"/>
    </row>
    <row r="842" ht="14.25" customHeight="1" spans="1:8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19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194"/>
      <c r="AB842" s="4"/>
      <c r="AC842" s="4"/>
      <c r="AD842" s="4"/>
      <c r="AE842" s="4"/>
      <c r="AF842" s="4"/>
      <c r="AG842" s="4"/>
      <c r="AH842" s="19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19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19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194"/>
      <c r="CC842" s="4"/>
      <c r="CD842" s="4"/>
      <c r="CE842" s="4"/>
      <c r="CF842" s="4"/>
      <c r="CG842" s="4"/>
      <c r="CH842" s="4"/>
    </row>
    <row r="843" ht="14.25" customHeight="1" spans="1:8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19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194"/>
      <c r="AB843" s="4"/>
      <c r="AC843" s="4"/>
      <c r="AD843" s="4"/>
      <c r="AE843" s="4"/>
      <c r="AF843" s="4"/>
      <c r="AG843" s="4"/>
      <c r="AH843" s="19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19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19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194"/>
      <c r="CC843" s="4"/>
      <c r="CD843" s="4"/>
      <c r="CE843" s="4"/>
      <c r="CF843" s="4"/>
      <c r="CG843" s="4"/>
      <c r="CH843" s="4"/>
    </row>
    <row r="844" ht="14.25" customHeight="1" spans="1:8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19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194"/>
      <c r="AB844" s="4"/>
      <c r="AC844" s="4"/>
      <c r="AD844" s="4"/>
      <c r="AE844" s="4"/>
      <c r="AF844" s="4"/>
      <c r="AG844" s="4"/>
      <c r="AH844" s="19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19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19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194"/>
      <c r="CC844" s="4"/>
      <c r="CD844" s="4"/>
      <c r="CE844" s="4"/>
      <c r="CF844" s="4"/>
      <c r="CG844" s="4"/>
      <c r="CH844" s="4"/>
    </row>
    <row r="845" ht="14.25" customHeight="1" spans="1:8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19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194"/>
      <c r="AB845" s="4"/>
      <c r="AC845" s="4"/>
      <c r="AD845" s="4"/>
      <c r="AE845" s="4"/>
      <c r="AF845" s="4"/>
      <c r="AG845" s="4"/>
      <c r="AH845" s="19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19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19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194"/>
      <c r="CC845" s="4"/>
      <c r="CD845" s="4"/>
      <c r="CE845" s="4"/>
      <c r="CF845" s="4"/>
      <c r="CG845" s="4"/>
      <c r="CH845" s="4"/>
    </row>
    <row r="846" ht="14.25" customHeight="1" spans="1:8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19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194"/>
      <c r="AB846" s="4"/>
      <c r="AC846" s="4"/>
      <c r="AD846" s="4"/>
      <c r="AE846" s="4"/>
      <c r="AF846" s="4"/>
      <c r="AG846" s="4"/>
      <c r="AH846" s="19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19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19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194"/>
      <c r="CC846" s="4"/>
      <c r="CD846" s="4"/>
      <c r="CE846" s="4"/>
      <c r="CF846" s="4"/>
      <c r="CG846" s="4"/>
      <c r="CH846" s="4"/>
    </row>
    <row r="847" ht="14.25" customHeight="1" spans="1:8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19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194"/>
      <c r="AB847" s="4"/>
      <c r="AC847" s="4"/>
      <c r="AD847" s="4"/>
      <c r="AE847" s="4"/>
      <c r="AF847" s="4"/>
      <c r="AG847" s="4"/>
      <c r="AH847" s="19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19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19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194"/>
      <c r="CC847" s="4"/>
      <c r="CD847" s="4"/>
      <c r="CE847" s="4"/>
      <c r="CF847" s="4"/>
      <c r="CG847" s="4"/>
      <c r="CH847" s="4"/>
    </row>
    <row r="848" ht="14.25" customHeight="1" spans="1:8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19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194"/>
      <c r="AB848" s="4"/>
      <c r="AC848" s="4"/>
      <c r="AD848" s="4"/>
      <c r="AE848" s="4"/>
      <c r="AF848" s="4"/>
      <c r="AG848" s="4"/>
      <c r="AH848" s="19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19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19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194"/>
      <c r="CC848" s="4"/>
      <c r="CD848" s="4"/>
      <c r="CE848" s="4"/>
      <c r="CF848" s="4"/>
      <c r="CG848" s="4"/>
      <c r="CH848" s="4"/>
    </row>
    <row r="849" ht="14.25" customHeight="1" spans="1:8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19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194"/>
      <c r="AB849" s="4"/>
      <c r="AC849" s="4"/>
      <c r="AD849" s="4"/>
      <c r="AE849" s="4"/>
      <c r="AF849" s="4"/>
      <c r="AG849" s="4"/>
      <c r="AH849" s="19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19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19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194"/>
      <c r="CC849" s="4"/>
      <c r="CD849" s="4"/>
      <c r="CE849" s="4"/>
      <c r="CF849" s="4"/>
      <c r="CG849" s="4"/>
      <c r="CH849" s="4"/>
    </row>
    <row r="850" ht="14.25" customHeight="1" spans="1:8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19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194"/>
      <c r="AB850" s="4"/>
      <c r="AC850" s="4"/>
      <c r="AD850" s="4"/>
      <c r="AE850" s="4"/>
      <c r="AF850" s="4"/>
      <c r="AG850" s="4"/>
      <c r="AH850" s="19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19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19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194"/>
      <c r="CC850" s="4"/>
      <c r="CD850" s="4"/>
      <c r="CE850" s="4"/>
      <c r="CF850" s="4"/>
      <c r="CG850" s="4"/>
      <c r="CH850" s="4"/>
    </row>
    <row r="851" ht="14.25" customHeight="1" spans="1:8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19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194"/>
      <c r="AB851" s="4"/>
      <c r="AC851" s="4"/>
      <c r="AD851" s="4"/>
      <c r="AE851" s="4"/>
      <c r="AF851" s="4"/>
      <c r="AG851" s="4"/>
      <c r="AH851" s="19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19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19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194"/>
      <c r="CC851" s="4"/>
      <c r="CD851" s="4"/>
      <c r="CE851" s="4"/>
      <c r="CF851" s="4"/>
      <c r="CG851" s="4"/>
      <c r="CH851" s="4"/>
    </row>
    <row r="852" ht="14.25" customHeight="1" spans="1:8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19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194"/>
      <c r="AB852" s="4"/>
      <c r="AC852" s="4"/>
      <c r="AD852" s="4"/>
      <c r="AE852" s="4"/>
      <c r="AF852" s="4"/>
      <c r="AG852" s="4"/>
      <c r="AH852" s="19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19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19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194"/>
      <c r="CC852" s="4"/>
      <c r="CD852" s="4"/>
      <c r="CE852" s="4"/>
      <c r="CF852" s="4"/>
      <c r="CG852" s="4"/>
      <c r="CH852" s="4"/>
    </row>
    <row r="853" ht="14.25" customHeight="1" spans="1:8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19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194"/>
      <c r="AB853" s="4"/>
      <c r="AC853" s="4"/>
      <c r="AD853" s="4"/>
      <c r="AE853" s="4"/>
      <c r="AF853" s="4"/>
      <c r="AG853" s="4"/>
      <c r="AH853" s="19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19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19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194"/>
      <c r="CC853" s="4"/>
      <c r="CD853" s="4"/>
      <c r="CE853" s="4"/>
      <c r="CF853" s="4"/>
      <c r="CG853" s="4"/>
      <c r="CH853" s="4"/>
    </row>
    <row r="854" ht="14.25" customHeight="1" spans="1:8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19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194"/>
      <c r="AB854" s="4"/>
      <c r="AC854" s="4"/>
      <c r="AD854" s="4"/>
      <c r="AE854" s="4"/>
      <c r="AF854" s="4"/>
      <c r="AG854" s="4"/>
      <c r="AH854" s="19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19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19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194"/>
      <c r="CC854" s="4"/>
      <c r="CD854" s="4"/>
      <c r="CE854" s="4"/>
      <c r="CF854" s="4"/>
      <c r="CG854" s="4"/>
      <c r="CH854" s="4"/>
    </row>
    <row r="855" ht="14.25" customHeight="1" spans="1:8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19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194"/>
      <c r="AB855" s="4"/>
      <c r="AC855" s="4"/>
      <c r="AD855" s="4"/>
      <c r="AE855" s="4"/>
      <c r="AF855" s="4"/>
      <c r="AG855" s="4"/>
      <c r="AH855" s="19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19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19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194"/>
      <c r="CC855" s="4"/>
      <c r="CD855" s="4"/>
      <c r="CE855" s="4"/>
      <c r="CF855" s="4"/>
      <c r="CG855" s="4"/>
      <c r="CH855" s="4"/>
    </row>
    <row r="856" ht="14.25" customHeight="1" spans="1:8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19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194"/>
      <c r="AB856" s="4"/>
      <c r="AC856" s="4"/>
      <c r="AD856" s="4"/>
      <c r="AE856" s="4"/>
      <c r="AF856" s="4"/>
      <c r="AG856" s="4"/>
      <c r="AH856" s="19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19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19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194"/>
      <c r="CC856" s="4"/>
      <c r="CD856" s="4"/>
      <c r="CE856" s="4"/>
      <c r="CF856" s="4"/>
      <c r="CG856" s="4"/>
      <c r="CH856" s="4"/>
    </row>
    <row r="857" ht="14.25" customHeight="1" spans="1:8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19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194"/>
      <c r="AB857" s="4"/>
      <c r="AC857" s="4"/>
      <c r="AD857" s="4"/>
      <c r="AE857" s="4"/>
      <c r="AF857" s="4"/>
      <c r="AG857" s="4"/>
      <c r="AH857" s="19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19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19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194"/>
      <c r="CC857" s="4"/>
      <c r="CD857" s="4"/>
      <c r="CE857" s="4"/>
      <c r="CF857" s="4"/>
      <c r="CG857" s="4"/>
      <c r="CH857" s="4"/>
    </row>
    <row r="858" ht="14.25" customHeight="1" spans="1:8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19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194"/>
      <c r="AB858" s="4"/>
      <c r="AC858" s="4"/>
      <c r="AD858" s="4"/>
      <c r="AE858" s="4"/>
      <c r="AF858" s="4"/>
      <c r="AG858" s="4"/>
      <c r="AH858" s="19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19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19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194"/>
      <c r="CC858" s="4"/>
      <c r="CD858" s="4"/>
      <c r="CE858" s="4"/>
      <c r="CF858" s="4"/>
      <c r="CG858" s="4"/>
      <c r="CH858" s="4"/>
    </row>
    <row r="859" ht="14.25" customHeight="1" spans="1:8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19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194"/>
      <c r="AB859" s="4"/>
      <c r="AC859" s="4"/>
      <c r="AD859" s="4"/>
      <c r="AE859" s="4"/>
      <c r="AF859" s="4"/>
      <c r="AG859" s="4"/>
      <c r="AH859" s="19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19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19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194"/>
      <c r="CC859" s="4"/>
      <c r="CD859" s="4"/>
      <c r="CE859" s="4"/>
      <c r="CF859" s="4"/>
      <c r="CG859" s="4"/>
      <c r="CH859" s="4"/>
    </row>
    <row r="860" ht="14.25" customHeight="1" spans="1:8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19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194"/>
      <c r="AB860" s="4"/>
      <c r="AC860" s="4"/>
      <c r="AD860" s="4"/>
      <c r="AE860" s="4"/>
      <c r="AF860" s="4"/>
      <c r="AG860" s="4"/>
      <c r="AH860" s="19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19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19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194"/>
      <c r="CC860" s="4"/>
      <c r="CD860" s="4"/>
      <c r="CE860" s="4"/>
      <c r="CF860" s="4"/>
      <c r="CG860" s="4"/>
      <c r="CH860" s="4"/>
    </row>
    <row r="861" ht="14.25" customHeight="1" spans="1:8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19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194"/>
      <c r="AB861" s="4"/>
      <c r="AC861" s="4"/>
      <c r="AD861" s="4"/>
      <c r="AE861" s="4"/>
      <c r="AF861" s="4"/>
      <c r="AG861" s="4"/>
      <c r="AH861" s="19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19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19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194"/>
      <c r="CC861" s="4"/>
      <c r="CD861" s="4"/>
      <c r="CE861" s="4"/>
      <c r="CF861" s="4"/>
      <c r="CG861" s="4"/>
      <c r="CH861" s="4"/>
    </row>
    <row r="862" ht="14.25" customHeight="1" spans="1:8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19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194"/>
      <c r="AB862" s="4"/>
      <c r="AC862" s="4"/>
      <c r="AD862" s="4"/>
      <c r="AE862" s="4"/>
      <c r="AF862" s="4"/>
      <c r="AG862" s="4"/>
      <c r="AH862" s="19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19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19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194"/>
      <c r="CC862" s="4"/>
      <c r="CD862" s="4"/>
      <c r="CE862" s="4"/>
      <c r="CF862" s="4"/>
      <c r="CG862" s="4"/>
      <c r="CH862" s="4"/>
    </row>
    <row r="863" ht="14.25" customHeight="1" spans="1:8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19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194"/>
      <c r="AB863" s="4"/>
      <c r="AC863" s="4"/>
      <c r="AD863" s="4"/>
      <c r="AE863" s="4"/>
      <c r="AF863" s="4"/>
      <c r="AG863" s="4"/>
      <c r="AH863" s="19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19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19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194"/>
      <c r="CC863" s="4"/>
      <c r="CD863" s="4"/>
      <c r="CE863" s="4"/>
      <c r="CF863" s="4"/>
      <c r="CG863" s="4"/>
      <c r="CH863" s="4"/>
    </row>
    <row r="864" ht="14.25" customHeight="1" spans="1:8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19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194"/>
      <c r="AB864" s="4"/>
      <c r="AC864" s="4"/>
      <c r="AD864" s="4"/>
      <c r="AE864" s="4"/>
      <c r="AF864" s="4"/>
      <c r="AG864" s="4"/>
      <c r="AH864" s="19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19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19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194"/>
      <c r="CC864" s="4"/>
      <c r="CD864" s="4"/>
      <c r="CE864" s="4"/>
      <c r="CF864" s="4"/>
      <c r="CG864" s="4"/>
      <c r="CH864" s="4"/>
    </row>
    <row r="865" ht="14.25" customHeight="1" spans="1:8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19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194"/>
      <c r="AB865" s="4"/>
      <c r="AC865" s="4"/>
      <c r="AD865" s="4"/>
      <c r="AE865" s="4"/>
      <c r="AF865" s="4"/>
      <c r="AG865" s="4"/>
      <c r="AH865" s="19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19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19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194"/>
      <c r="CC865" s="4"/>
      <c r="CD865" s="4"/>
      <c r="CE865" s="4"/>
      <c r="CF865" s="4"/>
      <c r="CG865" s="4"/>
      <c r="CH865" s="4"/>
    </row>
    <row r="866" ht="14.25" customHeight="1" spans="1:8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19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194"/>
      <c r="AB866" s="4"/>
      <c r="AC866" s="4"/>
      <c r="AD866" s="4"/>
      <c r="AE866" s="4"/>
      <c r="AF866" s="4"/>
      <c r="AG866" s="4"/>
      <c r="AH866" s="19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19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19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194"/>
      <c r="CC866" s="4"/>
      <c r="CD866" s="4"/>
      <c r="CE866" s="4"/>
      <c r="CF866" s="4"/>
      <c r="CG866" s="4"/>
      <c r="CH866" s="4"/>
    </row>
    <row r="867" ht="14.25" customHeight="1" spans="1:8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19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194"/>
      <c r="AB867" s="4"/>
      <c r="AC867" s="4"/>
      <c r="AD867" s="4"/>
      <c r="AE867" s="4"/>
      <c r="AF867" s="4"/>
      <c r="AG867" s="4"/>
      <c r="AH867" s="19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19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19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194"/>
      <c r="CC867" s="4"/>
      <c r="CD867" s="4"/>
      <c r="CE867" s="4"/>
      <c r="CF867" s="4"/>
      <c r="CG867" s="4"/>
      <c r="CH867" s="4"/>
    </row>
    <row r="868" ht="14.25" customHeight="1" spans="1:8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19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194"/>
      <c r="AB868" s="4"/>
      <c r="AC868" s="4"/>
      <c r="AD868" s="4"/>
      <c r="AE868" s="4"/>
      <c r="AF868" s="4"/>
      <c r="AG868" s="4"/>
      <c r="AH868" s="19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19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19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194"/>
      <c r="CC868" s="4"/>
      <c r="CD868" s="4"/>
      <c r="CE868" s="4"/>
      <c r="CF868" s="4"/>
      <c r="CG868" s="4"/>
      <c r="CH868" s="4"/>
    </row>
    <row r="869" ht="14.25" customHeight="1" spans="1:8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19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194"/>
      <c r="AB869" s="4"/>
      <c r="AC869" s="4"/>
      <c r="AD869" s="4"/>
      <c r="AE869" s="4"/>
      <c r="AF869" s="4"/>
      <c r="AG869" s="4"/>
      <c r="AH869" s="19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19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19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194"/>
      <c r="CC869" s="4"/>
      <c r="CD869" s="4"/>
      <c r="CE869" s="4"/>
      <c r="CF869" s="4"/>
      <c r="CG869" s="4"/>
      <c r="CH869" s="4"/>
    </row>
    <row r="870" ht="14.25" customHeight="1" spans="1:8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19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194"/>
      <c r="AB870" s="4"/>
      <c r="AC870" s="4"/>
      <c r="AD870" s="4"/>
      <c r="AE870" s="4"/>
      <c r="AF870" s="4"/>
      <c r="AG870" s="4"/>
      <c r="AH870" s="19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19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19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194"/>
      <c r="CC870" s="4"/>
      <c r="CD870" s="4"/>
      <c r="CE870" s="4"/>
      <c r="CF870" s="4"/>
      <c r="CG870" s="4"/>
      <c r="CH870" s="4"/>
    </row>
    <row r="871" ht="14.25" customHeight="1" spans="1:8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19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194"/>
      <c r="AB871" s="4"/>
      <c r="AC871" s="4"/>
      <c r="AD871" s="4"/>
      <c r="AE871" s="4"/>
      <c r="AF871" s="4"/>
      <c r="AG871" s="4"/>
      <c r="AH871" s="19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19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19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194"/>
      <c r="CC871" s="4"/>
      <c r="CD871" s="4"/>
      <c r="CE871" s="4"/>
      <c r="CF871" s="4"/>
      <c r="CG871" s="4"/>
      <c r="CH871" s="4"/>
    </row>
    <row r="872" ht="14.25" customHeight="1" spans="1:8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19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194"/>
      <c r="AB872" s="4"/>
      <c r="AC872" s="4"/>
      <c r="AD872" s="4"/>
      <c r="AE872" s="4"/>
      <c r="AF872" s="4"/>
      <c r="AG872" s="4"/>
      <c r="AH872" s="19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19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19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194"/>
      <c r="CC872" s="4"/>
      <c r="CD872" s="4"/>
      <c r="CE872" s="4"/>
      <c r="CF872" s="4"/>
      <c r="CG872" s="4"/>
      <c r="CH872" s="4"/>
    </row>
    <row r="873" ht="14.25" customHeight="1" spans="1:8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19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194"/>
      <c r="AB873" s="4"/>
      <c r="AC873" s="4"/>
      <c r="AD873" s="4"/>
      <c r="AE873" s="4"/>
      <c r="AF873" s="4"/>
      <c r="AG873" s="4"/>
      <c r="AH873" s="19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19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19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194"/>
      <c r="CC873" s="4"/>
      <c r="CD873" s="4"/>
      <c r="CE873" s="4"/>
      <c r="CF873" s="4"/>
      <c r="CG873" s="4"/>
      <c r="CH873" s="4"/>
    </row>
    <row r="874" ht="14.25" customHeight="1" spans="1:8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19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194"/>
      <c r="AB874" s="4"/>
      <c r="AC874" s="4"/>
      <c r="AD874" s="4"/>
      <c r="AE874" s="4"/>
      <c r="AF874" s="4"/>
      <c r="AG874" s="4"/>
      <c r="AH874" s="19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19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19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194"/>
      <c r="CC874" s="4"/>
      <c r="CD874" s="4"/>
      <c r="CE874" s="4"/>
      <c r="CF874" s="4"/>
      <c r="CG874" s="4"/>
      <c r="CH874" s="4"/>
    </row>
    <row r="875" ht="14.25" customHeight="1" spans="1:8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19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194"/>
      <c r="AB875" s="4"/>
      <c r="AC875" s="4"/>
      <c r="AD875" s="4"/>
      <c r="AE875" s="4"/>
      <c r="AF875" s="4"/>
      <c r="AG875" s="4"/>
      <c r="AH875" s="19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19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19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194"/>
      <c r="CC875" s="4"/>
      <c r="CD875" s="4"/>
      <c r="CE875" s="4"/>
      <c r="CF875" s="4"/>
      <c r="CG875" s="4"/>
      <c r="CH875" s="4"/>
    </row>
    <row r="876" ht="14.25" customHeight="1" spans="1:8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19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194"/>
      <c r="AB876" s="4"/>
      <c r="AC876" s="4"/>
      <c r="AD876" s="4"/>
      <c r="AE876" s="4"/>
      <c r="AF876" s="4"/>
      <c r="AG876" s="4"/>
      <c r="AH876" s="19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19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19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194"/>
      <c r="CC876" s="4"/>
      <c r="CD876" s="4"/>
      <c r="CE876" s="4"/>
      <c r="CF876" s="4"/>
      <c r="CG876" s="4"/>
      <c r="CH876" s="4"/>
    </row>
    <row r="877" ht="14.25" customHeight="1" spans="1:8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19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194"/>
      <c r="AB877" s="4"/>
      <c r="AC877" s="4"/>
      <c r="AD877" s="4"/>
      <c r="AE877" s="4"/>
      <c r="AF877" s="4"/>
      <c r="AG877" s="4"/>
      <c r="AH877" s="19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19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19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194"/>
      <c r="CC877" s="4"/>
      <c r="CD877" s="4"/>
      <c r="CE877" s="4"/>
      <c r="CF877" s="4"/>
      <c r="CG877" s="4"/>
      <c r="CH877" s="4"/>
    </row>
    <row r="878" ht="14.25" customHeight="1" spans="1:8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19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194"/>
      <c r="AB878" s="4"/>
      <c r="AC878" s="4"/>
      <c r="AD878" s="4"/>
      <c r="AE878" s="4"/>
      <c r="AF878" s="4"/>
      <c r="AG878" s="4"/>
      <c r="AH878" s="19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19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19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194"/>
      <c r="CC878" s="4"/>
      <c r="CD878" s="4"/>
      <c r="CE878" s="4"/>
      <c r="CF878" s="4"/>
      <c r="CG878" s="4"/>
      <c r="CH878" s="4"/>
    </row>
    <row r="879" ht="14.25" customHeight="1" spans="1:8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19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194"/>
      <c r="AB879" s="4"/>
      <c r="AC879" s="4"/>
      <c r="AD879" s="4"/>
      <c r="AE879" s="4"/>
      <c r="AF879" s="4"/>
      <c r="AG879" s="4"/>
      <c r="AH879" s="19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19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19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194"/>
      <c r="CC879" s="4"/>
      <c r="CD879" s="4"/>
      <c r="CE879" s="4"/>
      <c r="CF879" s="4"/>
      <c r="CG879" s="4"/>
      <c r="CH879" s="4"/>
    </row>
    <row r="880" ht="14.25" customHeight="1" spans="1:8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19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194"/>
      <c r="AB880" s="4"/>
      <c r="AC880" s="4"/>
      <c r="AD880" s="4"/>
      <c r="AE880" s="4"/>
      <c r="AF880" s="4"/>
      <c r="AG880" s="4"/>
      <c r="AH880" s="19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19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19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194"/>
      <c r="CC880" s="4"/>
      <c r="CD880" s="4"/>
      <c r="CE880" s="4"/>
      <c r="CF880" s="4"/>
      <c r="CG880" s="4"/>
      <c r="CH880" s="4"/>
    </row>
    <row r="881" ht="14.25" customHeight="1" spans="1:8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19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194"/>
      <c r="AB881" s="4"/>
      <c r="AC881" s="4"/>
      <c r="AD881" s="4"/>
      <c r="AE881" s="4"/>
      <c r="AF881" s="4"/>
      <c r="AG881" s="4"/>
      <c r="AH881" s="19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19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19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194"/>
      <c r="CC881" s="4"/>
      <c r="CD881" s="4"/>
      <c r="CE881" s="4"/>
      <c r="CF881" s="4"/>
      <c r="CG881" s="4"/>
      <c r="CH881" s="4"/>
    </row>
    <row r="882" ht="14.25" customHeight="1" spans="1:8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19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194"/>
      <c r="AB882" s="4"/>
      <c r="AC882" s="4"/>
      <c r="AD882" s="4"/>
      <c r="AE882" s="4"/>
      <c r="AF882" s="4"/>
      <c r="AG882" s="4"/>
      <c r="AH882" s="19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19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19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194"/>
      <c r="CC882" s="4"/>
      <c r="CD882" s="4"/>
      <c r="CE882" s="4"/>
      <c r="CF882" s="4"/>
      <c r="CG882" s="4"/>
      <c r="CH882" s="4"/>
    </row>
    <row r="883" ht="14.25" customHeight="1" spans="1:8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19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194"/>
      <c r="AB883" s="4"/>
      <c r="AC883" s="4"/>
      <c r="AD883" s="4"/>
      <c r="AE883" s="4"/>
      <c r="AF883" s="4"/>
      <c r="AG883" s="4"/>
      <c r="AH883" s="19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19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19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194"/>
      <c r="CC883" s="4"/>
      <c r="CD883" s="4"/>
      <c r="CE883" s="4"/>
      <c r="CF883" s="4"/>
      <c r="CG883" s="4"/>
      <c r="CH883" s="4"/>
    </row>
    <row r="884" ht="14.25" customHeight="1" spans="1:8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19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194"/>
      <c r="AB884" s="4"/>
      <c r="AC884" s="4"/>
      <c r="AD884" s="4"/>
      <c r="AE884" s="4"/>
      <c r="AF884" s="4"/>
      <c r="AG884" s="4"/>
      <c r="AH884" s="19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19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19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194"/>
      <c r="CC884" s="4"/>
      <c r="CD884" s="4"/>
      <c r="CE884" s="4"/>
      <c r="CF884" s="4"/>
      <c r="CG884" s="4"/>
      <c r="CH884" s="4"/>
    </row>
    <row r="885" ht="14.25" customHeight="1" spans="1:8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19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194"/>
      <c r="AB885" s="4"/>
      <c r="AC885" s="4"/>
      <c r="AD885" s="4"/>
      <c r="AE885" s="4"/>
      <c r="AF885" s="4"/>
      <c r="AG885" s="4"/>
      <c r="AH885" s="19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19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19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194"/>
      <c r="CC885" s="4"/>
      <c r="CD885" s="4"/>
      <c r="CE885" s="4"/>
      <c r="CF885" s="4"/>
      <c r="CG885" s="4"/>
      <c r="CH885" s="4"/>
    </row>
    <row r="886" ht="14.25" customHeight="1" spans="1:8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19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194"/>
      <c r="AB886" s="4"/>
      <c r="AC886" s="4"/>
      <c r="AD886" s="4"/>
      <c r="AE886" s="4"/>
      <c r="AF886" s="4"/>
      <c r="AG886" s="4"/>
      <c r="AH886" s="19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19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19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194"/>
      <c r="CC886" s="4"/>
      <c r="CD886" s="4"/>
      <c r="CE886" s="4"/>
      <c r="CF886" s="4"/>
      <c r="CG886" s="4"/>
      <c r="CH886" s="4"/>
    </row>
    <row r="887" ht="14.25" customHeight="1" spans="1:8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19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194"/>
      <c r="AB887" s="4"/>
      <c r="AC887" s="4"/>
      <c r="AD887" s="4"/>
      <c r="AE887" s="4"/>
      <c r="AF887" s="4"/>
      <c r="AG887" s="4"/>
      <c r="AH887" s="19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19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19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194"/>
      <c r="CC887" s="4"/>
      <c r="CD887" s="4"/>
      <c r="CE887" s="4"/>
      <c r="CF887" s="4"/>
      <c r="CG887" s="4"/>
      <c r="CH887" s="4"/>
    </row>
    <row r="888" ht="14.25" customHeight="1" spans="1:8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19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194"/>
      <c r="AB888" s="4"/>
      <c r="AC888" s="4"/>
      <c r="AD888" s="4"/>
      <c r="AE888" s="4"/>
      <c r="AF888" s="4"/>
      <c r="AG888" s="4"/>
      <c r="AH888" s="19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19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19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194"/>
      <c r="CC888" s="4"/>
      <c r="CD888" s="4"/>
      <c r="CE888" s="4"/>
      <c r="CF888" s="4"/>
      <c r="CG888" s="4"/>
      <c r="CH888" s="4"/>
    </row>
    <row r="889" ht="14.25" customHeight="1" spans="1:8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19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194"/>
      <c r="AB889" s="4"/>
      <c r="AC889" s="4"/>
      <c r="AD889" s="4"/>
      <c r="AE889" s="4"/>
      <c r="AF889" s="4"/>
      <c r="AG889" s="4"/>
      <c r="AH889" s="19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19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19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194"/>
      <c r="CC889" s="4"/>
      <c r="CD889" s="4"/>
      <c r="CE889" s="4"/>
      <c r="CF889" s="4"/>
      <c r="CG889" s="4"/>
      <c r="CH889" s="4"/>
    </row>
    <row r="890" ht="14.25" customHeight="1" spans="1:8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19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194"/>
      <c r="AB890" s="4"/>
      <c r="AC890" s="4"/>
      <c r="AD890" s="4"/>
      <c r="AE890" s="4"/>
      <c r="AF890" s="4"/>
      <c r="AG890" s="4"/>
      <c r="AH890" s="19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19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19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194"/>
      <c r="CC890" s="4"/>
      <c r="CD890" s="4"/>
      <c r="CE890" s="4"/>
      <c r="CF890" s="4"/>
      <c r="CG890" s="4"/>
      <c r="CH890" s="4"/>
    </row>
    <row r="891" ht="14.25" customHeight="1" spans="1:8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19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194"/>
      <c r="AB891" s="4"/>
      <c r="AC891" s="4"/>
      <c r="AD891" s="4"/>
      <c r="AE891" s="4"/>
      <c r="AF891" s="4"/>
      <c r="AG891" s="4"/>
      <c r="AH891" s="19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19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19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194"/>
      <c r="CC891" s="4"/>
      <c r="CD891" s="4"/>
      <c r="CE891" s="4"/>
      <c r="CF891" s="4"/>
      <c r="CG891" s="4"/>
      <c r="CH891" s="4"/>
    </row>
    <row r="892" ht="14.25" customHeight="1" spans="1:8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19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194"/>
      <c r="AB892" s="4"/>
      <c r="AC892" s="4"/>
      <c r="AD892" s="4"/>
      <c r="AE892" s="4"/>
      <c r="AF892" s="4"/>
      <c r="AG892" s="4"/>
      <c r="AH892" s="19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19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19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194"/>
      <c r="CC892" s="4"/>
      <c r="CD892" s="4"/>
      <c r="CE892" s="4"/>
      <c r="CF892" s="4"/>
      <c r="CG892" s="4"/>
      <c r="CH892" s="4"/>
    </row>
    <row r="893" ht="14.25" customHeight="1" spans="1:8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19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194"/>
      <c r="AB893" s="4"/>
      <c r="AC893" s="4"/>
      <c r="AD893" s="4"/>
      <c r="AE893" s="4"/>
      <c r="AF893" s="4"/>
      <c r="AG893" s="4"/>
      <c r="AH893" s="19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19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19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194"/>
      <c r="CC893" s="4"/>
      <c r="CD893" s="4"/>
      <c r="CE893" s="4"/>
      <c r="CF893" s="4"/>
      <c r="CG893" s="4"/>
      <c r="CH893" s="4"/>
    </row>
    <row r="894" ht="14.25" customHeight="1" spans="1:8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19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194"/>
      <c r="AB894" s="4"/>
      <c r="AC894" s="4"/>
      <c r="AD894" s="4"/>
      <c r="AE894" s="4"/>
      <c r="AF894" s="4"/>
      <c r="AG894" s="4"/>
      <c r="AH894" s="19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19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19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194"/>
      <c r="CC894" s="4"/>
      <c r="CD894" s="4"/>
      <c r="CE894" s="4"/>
      <c r="CF894" s="4"/>
      <c r="CG894" s="4"/>
      <c r="CH894" s="4"/>
    </row>
    <row r="895" ht="14.25" customHeight="1" spans="1:8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19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194"/>
      <c r="AB895" s="4"/>
      <c r="AC895" s="4"/>
      <c r="AD895" s="4"/>
      <c r="AE895" s="4"/>
      <c r="AF895" s="4"/>
      <c r="AG895" s="4"/>
      <c r="AH895" s="19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19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19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194"/>
      <c r="CC895" s="4"/>
      <c r="CD895" s="4"/>
      <c r="CE895" s="4"/>
      <c r="CF895" s="4"/>
      <c r="CG895" s="4"/>
      <c r="CH895" s="4"/>
    </row>
    <row r="896" ht="14.25" customHeight="1" spans="1:8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19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194"/>
      <c r="AB896" s="4"/>
      <c r="AC896" s="4"/>
      <c r="AD896" s="4"/>
      <c r="AE896" s="4"/>
      <c r="AF896" s="4"/>
      <c r="AG896" s="4"/>
      <c r="AH896" s="19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19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19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194"/>
      <c r="CC896" s="4"/>
      <c r="CD896" s="4"/>
      <c r="CE896" s="4"/>
      <c r="CF896" s="4"/>
      <c r="CG896" s="4"/>
      <c r="CH896" s="4"/>
    </row>
    <row r="897" ht="14.25" customHeight="1" spans="1:8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19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194"/>
      <c r="AB897" s="4"/>
      <c r="AC897" s="4"/>
      <c r="AD897" s="4"/>
      <c r="AE897" s="4"/>
      <c r="AF897" s="4"/>
      <c r="AG897" s="4"/>
      <c r="AH897" s="19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19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19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194"/>
      <c r="CC897" s="4"/>
      <c r="CD897" s="4"/>
      <c r="CE897" s="4"/>
      <c r="CF897" s="4"/>
      <c r="CG897" s="4"/>
      <c r="CH897" s="4"/>
    </row>
    <row r="898" ht="14.25" customHeight="1" spans="1:8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19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194"/>
      <c r="AB898" s="4"/>
      <c r="AC898" s="4"/>
      <c r="AD898" s="4"/>
      <c r="AE898" s="4"/>
      <c r="AF898" s="4"/>
      <c r="AG898" s="4"/>
      <c r="AH898" s="19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19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19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194"/>
      <c r="CC898" s="4"/>
      <c r="CD898" s="4"/>
      <c r="CE898" s="4"/>
      <c r="CF898" s="4"/>
      <c r="CG898" s="4"/>
      <c r="CH898" s="4"/>
    </row>
    <row r="899" ht="14.25" customHeight="1" spans="1:8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19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194"/>
      <c r="AB899" s="4"/>
      <c r="AC899" s="4"/>
      <c r="AD899" s="4"/>
      <c r="AE899" s="4"/>
      <c r="AF899" s="4"/>
      <c r="AG899" s="4"/>
      <c r="AH899" s="19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19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19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194"/>
      <c r="CC899" s="4"/>
      <c r="CD899" s="4"/>
      <c r="CE899" s="4"/>
      <c r="CF899" s="4"/>
      <c r="CG899" s="4"/>
      <c r="CH899" s="4"/>
    </row>
    <row r="900" ht="14.25" customHeight="1" spans="1:8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19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194"/>
      <c r="AB900" s="4"/>
      <c r="AC900" s="4"/>
      <c r="AD900" s="4"/>
      <c r="AE900" s="4"/>
      <c r="AF900" s="4"/>
      <c r="AG900" s="4"/>
      <c r="AH900" s="19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19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19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194"/>
      <c r="CC900" s="4"/>
      <c r="CD900" s="4"/>
      <c r="CE900" s="4"/>
      <c r="CF900" s="4"/>
      <c r="CG900" s="4"/>
      <c r="CH900" s="4"/>
    </row>
    <row r="901" ht="14.25" customHeight="1" spans="1:8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19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194"/>
      <c r="AB901" s="4"/>
      <c r="AC901" s="4"/>
      <c r="AD901" s="4"/>
      <c r="AE901" s="4"/>
      <c r="AF901" s="4"/>
      <c r="AG901" s="4"/>
      <c r="AH901" s="19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19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19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194"/>
      <c r="CC901" s="4"/>
      <c r="CD901" s="4"/>
      <c r="CE901" s="4"/>
      <c r="CF901" s="4"/>
      <c r="CG901" s="4"/>
      <c r="CH901" s="4"/>
    </row>
    <row r="902" ht="14.25" customHeight="1" spans="1:8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19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194"/>
      <c r="AB902" s="4"/>
      <c r="AC902" s="4"/>
      <c r="AD902" s="4"/>
      <c r="AE902" s="4"/>
      <c r="AF902" s="4"/>
      <c r="AG902" s="4"/>
      <c r="AH902" s="19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19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19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194"/>
      <c r="CC902" s="4"/>
      <c r="CD902" s="4"/>
      <c r="CE902" s="4"/>
      <c r="CF902" s="4"/>
      <c r="CG902" s="4"/>
      <c r="CH902" s="4"/>
    </row>
    <row r="903" ht="14.25" customHeight="1" spans="1:8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19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194"/>
      <c r="AB903" s="4"/>
      <c r="AC903" s="4"/>
      <c r="AD903" s="4"/>
      <c r="AE903" s="4"/>
      <c r="AF903" s="4"/>
      <c r="AG903" s="4"/>
      <c r="AH903" s="19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19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19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194"/>
      <c r="CC903" s="4"/>
      <c r="CD903" s="4"/>
      <c r="CE903" s="4"/>
      <c r="CF903" s="4"/>
      <c r="CG903" s="4"/>
      <c r="CH903" s="4"/>
    </row>
    <row r="904" ht="14.25" customHeight="1" spans="1:8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19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194"/>
      <c r="AB904" s="4"/>
      <c r="AC904" s="4"/>
      <c r="AD904" s="4"/>
      <c r="AE904" s="4"/>
      <c r="AF904" s="4"/>
      <c r="AG904" s="4"/>
      <c r="AH904" s="19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19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19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194"/>
      <c r="CC904" s="4"/>
      <c r="CD904" s="4"/>
      <c r="CE904" s="4"/>
      <c r="CF904" s="4"/>
      <c r="CG904" s="4"/>
      <c r="CH904" s="4"/>
    </row>
    <row r="905" ht="14.25" customHeight="1" spans="1:8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19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194"/>
      <c r="AB905" s="4"/>
      <c r="AC905" s="4"/>
      <c r="AD905" s="4"/>
      <c r="AE905" s="4"/>
      <c r="AF905" s="4"/>
      <c r="AG905" s="4"/>
      <c r="AH905" s="19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19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19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194"/>
      <c r="CC905" s="4"/>
      <c r="CD905" s="4"/>
      <c r="CE905" s="4"/>
      <c r="CF905" s="4"/>
      <c r="CG905" s="4"/>
      <c r="CH905" s="4"/>
    </row>
    <row r="906" ht="14.25" customHeight="1" spans="1:8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19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194"/>
      <c r="AB906" s="4"/>
      <c r="AC906" s="4"/>
      <c r="AD906" s="4"/>
      <c r="AE906" s="4"/>
      <c r="AF906" s="4"/>
      <c r="AG906" s="4"/>
      <c r="AH906" s="19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19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19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194"/>
      <c r="CC906" s="4"/>
      <c r="CD906" s="4"/>
      <c r="CE906" s="4"/>
      <c r="CF906" s="4"/>
      <c r="CG906" s="4"/>
      <c r="CH906" s="4"/>
    </row>
    <row r="907" ht="14.25" customHeight="1" spans="1:8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19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194"/>
      <c r="AB907" s="4"/>
      <c r="AC907" s="4"/>
      <c r="AD907" s="4"/>
      <c r="AE907" s="4"/>
      <c r="AF907" s="4"/>
      <c r="AG907" s="4"/>
      <c r="AH907" s="19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19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19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194"/>
      <c r="CC907" s="4"/>
      <c r="CD907" s="4"/>
      <c r="CE907" s="4"/>
      <c r="CF907" s="4"/>
      <c r="CG907" s="4"/>
      <c r="CH907" s="4"/>
    </row>
    <row r="908" ht="14.25" customHeight="1" spans="1:8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19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194"/>
      <c r="AB908" s="4"/>
      <c r="AC908" s="4"/>
      <c r="AD908" s="4"/>
      <c r="AE908" s="4"/>
      <c r="AF908" s="4"/>
      <c r="AG908" s="4"/>
      <c r="AH908" s="19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19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19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194"/>
      <c r="CC908" s="4"/>
      <c r="CD908" s="4"/>
      <c r="CE908" s="4"/>
      <c r="CF908" s="4"/>
      <c r="CG908" s="4"/>
      <c r="CH908" s="4"/>
    </row>
    <row r="909" ht="14.25" customHeight="1" spans="1:8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19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194"/>
      <c r="AB909" s="4"/>
      <c r="AC909" s="4"/>
      <c r="AD909" s="4"/>
      <c r="AE909" s="4"/>
      <c r="AF909" s="4"/>
      <c r="AG909" s="4"/>
      <c r="AH909" s="19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19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19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194"/>
      <c r="CC909" s="4"/>
      <c r="CD909" s="4"/>
      <c r="CE909" s="4"/>
      <c r="CF909" s="4"/>
      <c r="CG909" s="4"/>
      <c r="CH909" s="4"/>
    </row>
    <row r="910" ht="14.25" customHeight="1" spans="1:8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19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194"/>
      <c r="AB910" s="4"/>
      <c r="AC910" s="4"/>
      <c r="AD910" s="4"/>
      <c r="AE910" s="4"/>
      <c r="AF910" s="4"/>
      <c r="AG910" s="4"/>
      <c r="AH910" s="19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19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19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194"/>
      <c r="CC910" s="4"/>
      <c r="CD910" s="4"/>
      <c r="CE910" s="4"/>
      <c r="CF910" s="4"/>
      <c r="CG910" s="4"/>
      <c r="CH910" s="4"/>
    </row>
    <row r="911" ht="14.25" customHeight="1" spans="1:8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19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194"/>
      <c r="AB911" s="4"/>
      <c r="AC911" s="4"/>
      <c r="AD911" s="4"/>
      <c r="AE911" s="4"/>
      <c r="AF911" s="4"/>
      <c r="AG911" s="4"/>
      <c r="AH911" s="19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19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19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194"/>
      <c r="CC911" s="4"/>
      <c r="CD911" s="4"/>
      <c r="CE911" s="4"/>
      <c r="CF911" s="4"/>
      <c r="CG911" s="4"/>
      <c r="CH911" s="4"/>
    </row>
    <row r="912" ht="14.25" customHeight="1" spans="1:8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19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194"/>
      <c r="AB912" s="4"/>
      <c r="AC912" s="4"/>
      <c r="AD912" s="4"/>
      <c r="AE912" s="4"/>
      <c r="AF912" s="4"/>
      <c r="AG912" s="4"/>
      <c r="AH912" s="19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19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19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194"/>
      <c r="CC912" s="4"/>
      <c r="CD912" s="4"/>
      <c r="CE912" s="4"/>
      <c r="CF912" s="4"/>
      <c r="CG912" s="4"/>
      <c r="CH912" s="4"/>
    </row>
    <row r="913" ht="14.25" customHeight="1" spans="1:8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19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194"/>
      <c r="AB913" s="4"/>
      <c r="AC913" s="4"/>
      <c r="AD913" s="4"/>
      <c r="AE913" s="4"/>
      <c r="AF913" s="4"/>
      <c r="AG913" s="4"/>
      <c r="AH913" s="19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19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19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194"/>
      <c r="CC913" s="4"/>
      <c r="CD913" s="4"/>
      <c r="CE913" s="4"/>
      <c r="CF913" s="4"/>
      <c r="CG913" s="4"/>
      <c r="CH913" s="4"/>
    </row>
    <row r="914" ht="14.25" customHeight="1" spans="1:8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19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194"/>
      <c r="AB914" s="4"/>
      <c r="AC914" s="4"/>
      <c r="AD914" s="4"/>
      <c r="AE914" s="4"/>
      <c r="AF914" s="4"/>
      <c r="AG914" s="4"/>
      <c r="AH914" s="19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19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19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194"/>
      <c r="CC914" s="4"/>
      <c r="CD914" s="4"/>
      <c r="CE914" s="4"/>
      <c r="CF914" s="4"/>
      <c r="CG914" s="4"/>
      <c r="CH914" s="4"/>
    </row>
    <row r="915" ht="14.25" customHeight="1" spans="1:8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19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194"/>
      <c r="AB915" s="4"/>
      <c r="AC915" s="4"/>
      <c r="AD915" s="4"/>
      <c r="AE915" s="4"/>
      <c r="AF915" s="4"/>
      <c r="AG915" s="4"/>
      <c r="AH915" s="19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19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19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194"/>
      <c r="CC915" s="4"/>
      <c r="CD915" s="4"/>
      <c r="CE915" s="4"/>
      <c r="CF915" s="4"/>
      <c r="CG915" s="4"/>
      <c r="CH915" s="4"/>
    </row>
    <row r="916" ht="14.25" customHeight="1" spans="1:8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19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194"/>
      <c r="AB916" s="4"/>
      <c r="AC916" s="4"/>
      <c r="AD916" s="4"/>
      <c r="AE916" s="4"/>
      <c r="AF916" s="4"/>
      <c r="AG916" s="4"/>
      <c r="AH916" s="19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19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19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194"/>
      <c r="CC916" s="4"/>
      <c r="CD916" s="4"/>
      <c r="CE916" s="4"/>
      <c r="CF916" s="4"/>
      <c r="CG916" s="4"/>
      <c r="CH916" s="4"/>
    </row>
    <row r="917" ht="14.25" customHeight="1" spans="1:8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19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194"/>
      <c r="AB917" s="4"/>
      <c r="AC917" s="4"/>
      <c r="AD917" s="4"/>
      <c r="AE917" s="4"/>
      <c r="AF917" s="4"/>
      <c r="AG917" s="4"/>
      <c r="AH917" s="19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19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19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194"/>
      <c r="CC917" s="4"/>
      <c r="CD917" s="4"/>
      <c r="CE917" s="4"/>
      <c r="CF917" s="4"/>
      <c r="CG917" s="4"/>
      <c r="CH917" s="4"/>
    </row>
    <row r="918" ht="14.25" customHeight="1" spans="1:8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19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194"/>
      <c r="AB918" s="4"/>
      <c r="AC918" s="4"/>
      <c r="AD918" s="4"/>
      <c r="AE918" s="4"/>
      <c r="AF918" s="4"/>
      <c r="AG918" s="4"/>
      <c r="AH918" s="19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19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19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194"/>
      <c r="CC918" s="4"/>
      <c r="CD918" s="4"/>
      <c r="CE918" s="4"/>
      <c r="CF918" s="4"/>
      <c r="CG918" s="4"/>
      <c r="CH918" s="4"/>
    </row>
    <row r="919" ht="14.25" customHeight="1" spans="1:8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19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194"/>
      <c r="AB919" s="4"/>
      <c r="AC919" s="4"/>
      <c r="AD919" s="4"/>
      <c r="AE919" s="4"/>
      <c r="AF919" s="4"/>
      <c r="AG919" s="4"/>
      <c r="AH919" s="19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19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19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194"/>
      <c r="CC919" s="4"/>
      <c r="CD919" s="4"/>
      <c r="CE919" s="4"/>
      <c r="CF919" s="4"/>
      <c r="CG919" s="4"/>
      <c r="CH919" s="4"/>
    </row>
    <row r="920" ht="14.25" customHeight="1" spans="1:8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19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194"/>
      <c r="AB920" s="4"/>
      <c r="AC920" s="4"/>
      <c r="AD920" s="4"/>
      <c r="AE920" s="4"/>
      <c r="AF920" s="4"/>
      <c r="AG920" s="4"/>
      <c r="AH920" s="19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19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19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194"/>
      <c r="CC920" s="4"/>
      <c r="CD920" s="4"/>
      <c r="CE920" s="4"/>
      <c r="CF920" s="4"/>
      <c r="CG920" s="4"/>
      <c r="CH920" s="4"/>
    </row>
    <row r="921" ht="14.25" customHeight="1" spans="1:8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19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194"/>
      <c r="AB921" s="4"/>
      <c r="AC921" s="4"/>
      <c r="AD921" s="4"/>
      <c r="AE921" s="4"/>
      <c r="AF921" s="4"/>
      <c r="AG921" s="4"/>
      <c r="AH921" s="19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19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19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194"/>
      <c r="CC921" s="4"/>
      <c r="CD921" s="4"/>
      <c r="CE921" s="4"/>
      <c r="CF921" s="4"/>
      <c r="CG921" s="4"/>
      <c r="CH921" s="4"/>
    </row>
    <row r="922" ht="14.25" customHeight="1" spans="1:8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19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194"/>
      <c r="AB922" s="4"/>
      <c r="AC922" s="4"/>
      <c r="AD922" s="4"/>
      <c r="AE922" s="4"/>
      <c r="AF922" s="4"/>
      <c r="AG922" s="4"/>
      <c r="AH922" s="19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19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19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194"/>
      <c r="CC922" s="4"/>
      <c r="CD922" s="4"/>
      <c r="CE922" s="4"/>
      <c r="CF922" s="4"/>
      <c r="CG922" s="4"/>
      <c r="CH922" s="4"/>
    </row>
    <row r="923" ht="14.25" customHeight="1" spans="1:8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19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194"/>
      <c r="AB923" s="4"/>
      <c r="AC923" s="4"/>
      <c r="AD923" s="4"/>
      <c r="AE923" s="4"/>
      <c r="AF923" s="4"/>
      <c r="AG923" s="4"/>
      <c r="AH923" s="19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19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19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194"/>
      <c r="CC923" s="4"/>
      <c r="CD923" s="4"/>
      <c r="CE923" s="4"/>
      <c r="CF923" s="4"/>
      <c r="CG923" s="4"/>
      <c r="CH923" s="4"/>
    </row>
    <row r="924" ht="14.25" customHeight="1" spans="1:8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19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194"/>
      <c r="AB924" s="4"/>
      <c r="AC924" s="4"/>
      <c r="AD924" s="4"/>
      <c r="AE924" s="4"/>
      <c r="AF924" s="4"/>
      <c r="AG924" s="4"/>
      <c r="AH924" s="19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19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19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194"/>
      <c r="CC924" s="4"/>
      <c r="CD924" s="4"/>
      <c r="CE924" s="4"/>
      <c r="CF924" s="4"/>
      <c r="CG924" s="4"/>
      <c r="CH924" s="4"/>
    </row>
    <row r="925" ht="14.25" customHeight="1" spans="1:8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19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194"/>
      <c r="AB925" s="4"/>
      <c r="AC925" s="4"/>
      <c r="AD925" s="4"/>
      <c r="AE925" s="4"/>
      <c r="AF925" s="4"/>
      <c r="AG925" s="4"/>
      <c r="AH925" s="19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19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19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194"/>
      <c r="CC925" s="4"/>
      <c r="CD925" s="4"/>
      <c r="CE925" s="4"/>
      <c r="CF925" s="4"/>
      <c r="CG925" s="4"/>
      <c r="CH925" s="4"/>
    </row>
    <row r="926" ht="14.25" customHeight="1" spans="1:8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19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194"/>
      <c r="AB926" s="4"/>
      <c r="AC926" s="4"/>
      <c r="AD926" s="4"/>
      <c r="AE926" s="4"/>
      <c r="AF926" s="4"/>
      <c r="AG926" s="4"/>
      <c r="AH926" s="19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19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19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194"/>
      <c r="CC926" s="4"/>
      <c r="CD926" s="4"/>
      <c r="CE926" s="4"/>
      <c r="CF926" s="4"/>
      <c r="CG926" s="4"/>
      <c r="CH926" s="4"/>
    </row>
    <row r="927" ht="14.25" customHeight="1" spans="1:8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19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194"/>
      <c r="AB927" s="4"/>
      <c r="AC927" s="4"/>
      <c r="AD927" s="4"/>
      <c r="AE927" s="4"/>
      <c r="AF927" s="4"/>
      <c r="AG927" s="4"/>
      <c r="AH927" s="19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19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19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194"/>
      <c r="CC927" s="4"/>
      <c r="CD927" s="4"/>
      <c r="CE927" s="4"/>
      <c r="CF927" s="4"/>
      <c r="CG927" s="4"/>
      <c r="CH927" s="4"/>
    </row>
    <row r="928" ht="14.25" customHeight="1" spans="1:8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19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194"/>
      <c r="AB928" s="4"/>
      <c r="AC928" s="4"/>
      <c r="AD928" s="4"/>
      <c r="AE928" s="4"/>
      <c r="AF928" s="4"/>
      <c r="AG928" s="4"/>
      <c r="AH928" s="19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19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19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194"/>
      <c r="CC928" s="4"/>
      <c r="CD928" s="4"/>
      <c r="CE928" s="4"/>
      <c r="CF928" s="4"/>
      <c r="CG928" s="4"/>
      <c r="CH928" s="4"/>
    </row>
    <row r="929" ht="14.25" customHeight="1" spans="1:8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19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194"/>
      <c r="AB929" s="4"/>
      <c r="AC929" s="4"/>
      <c r="AD929" s="4"/>
      <c r="AE929" s="4"/>
      <c r="AF929" s="4"/>
      <c r="AG929" s="4"/>
      <c r="AH929" s="19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19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19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194"/>
      <c r="CC929" s="4"/>
      <c r="CD929" s="4"/>
      <c r="CE929" s="4"/>
      <c r="CF929" s="4"/>
      <c r="CG929" s="4"/>
      <c r="CH929" s="4"/>
    </row>
    <row r="930" ht="14.25" customHeight="1" spans="1:8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19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194"/>
      <c r="AB930" s="4"/>
      <c r="AC930" s="4"/>
      <c r="AD930" s="4"/>
      <c r="AE930" s="4"/>
      <c r="AF930" s="4"/>
      <c r="AG930" s="4"/>
      <c r="AH930" s="19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19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19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194"/>
      <c r="CC930" s="4"/>
      <c r="CD930" s="4"/>
      <c r="CE930" s="4"/>
      <c r="CF930" s="4"/>
      <c r="CG930" s="4"/>
      <c r="CH930" s="4"/>
    </row>
    <row r="931" ht="14.25" customHeight="1" spans="1:8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19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194"/>
      <c r="AB931" s="4"/>
      <c r="AC931" s="4"/>
      <c r="AD931" s="4"/>
      <c r="AE931" s="4"/>
      <c r="AF931" s="4"/>
      <c r="AG931" s="4"/>
      <c r="AH931" s="19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19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19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194"/>
      <c r="CC931" s="4"/>
      <c r="CD931" s="4"/>
      <c r="CE931" s="4"/>
      <c r="CF931" s="4"/>
      <c r="CG931" s="4"/>
      <c r="CH931" s="4"/>
    </row>
    <row r="932" ht="14.25" customHeight="1" spans="1:8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19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194"/>
      <c r="AB932" s="4"/>
      <c r="AC932" s="4"/>
      <c r="AD932" s="4"/>
      <c r="AE932" s="4"/>
      <c r="AF932" s="4"/>
      <c r="AG932" s="4"/>
      <c r="AH932" s="19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19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19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194"/>
      <c r="CC932" s="4"/>
      <c r="CD932" s="4"/>
      <c r="CE932" s="4"/>
      <c r="CF932" s="4"/>
      <c r="CG932" s="4"/>
      <c r="CH932" s="4"/>
    </row>
    <row r="933" ht="14.25" customHeight="1" spans="1:8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19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194"/>
      <c r="AB933" s="4"/>
      <c r="AC933" s="4"/>
      <c r="AD933" s="4"/>
      <c r="AE933" s="4"/>
      <c r="AF933" s="4"/>
      <c r="AG933" s="4"/>
      <c r="AH933" s="19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19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19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194"/>
      <c r="CC933" s="4"/>
      <c r="CD933" s="4"/>
      <c r="CE933" s="4"/>
      <c r="CF933" s="4"/>
      <c r="CG933" s="4"/>
      <c r="CH933" s="4"/>
    </row>
    <row r="934" ht="14.25" customHeight="1" spans="1:8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19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194"/>
      <c r="AB934" s="4"/>
      <c r="AC934" s="4"/>
      <c r="AD934" s="4"/>
      <c r="AE934" s="4"/>
      <c r="AF934" s="4"/>
      <c r="AG934" s="4"/>
      <c r="AH934" s="19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19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19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194"/>
      <c r="CC934" s="4"/>
      <c r="CD934" s="4"/>
      <c r="CE934" s="4"/>
      <c r="CF934" s="4"/>
      <c r="CG934" s="4"/>
      <c r="CH934" s="4"/>
    </row>
    <row r="935" ht="14.25" customHeight="1" spans="1:8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19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194"/>
      <c r="AB935" s="4"/>
      <c r="AC935" s="4"/>
      <c r="AD935" s="4"/>
      <c r="AE935" s="4"/>
      <c r="AF935" s="4"/>
      <c r="AG935" s="4"/>
      <c r="AH935" s="19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19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19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194"/>
      <c r="CC935" s="4"/>
      <c r="CD935" s="4"/>
      <c r="CE935" s="4"/>
      <c r="CF935" s="4"/>
      <c r="CG935" s="4"/>
      <c r="CH935" s="4"/>
    </row>
    <row r="936" ht="14.25" customHeight="1" spans="1:8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19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194"/>
      <c r="AB936" s="4"/>
      <c r="AC936" s="4"/>
      <c r="AD936" s="4"/>
      <c r="AE936" s="4"/>
      <c r="AF936" s="4"/>
      <c r="AG936" s="4"/>
      <c r="AH936" s="19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19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19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194"/>
      <c r="CC936" s="4"/>
      <c r="CD936" s="4"/>
      <c r="CE936" s="4"/>
      <c r="CF936" s="4"/>
      <c r="CG936" s="4"/>
      <c r="CH936" s="4"/>
    </row>
    <row r="937" ht="14.25" customHeight="1" spans="1:8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19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194"/>
      <c r="AB937" s="4"/>
      <c r="AC937" s="4"/>
      <c r="AD937" s="4"/>
      <c r="AE937" s="4"/>
      <c r="AF937" s="4"/>
      <c r="AG937" s="4"/>
      <c r="AH937" s="19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19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19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194"/>
      <c r="CC937" s="4"/>
      <c r="CD937" s="4"/>
      <c r="CE937" s="4"/>
      <c r="CF937" s="4"/>
      <c r="CG937" s="4"/>
      <c r="CH937" s="4"/>
    </row>
    <row r="938" ht="14.25" customHeight="1" spans="1:8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19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194"/>
      <c r="AB938" s="4"/>
      <c r="AC938" s="4"/>
      <c r="AD938" s="4"/>
      <c r="AE938" s="4"/>
      <c r="AF938" s="4"/>
      <c r="AG938" s="4"/>
      <c r="AH938" s="19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19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19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194"/>
      <c r="CC938" s="4"/>
      <c r="CD938" s="4"/>
      <c r="CE938" s="4"/>
      <c r="CF938" s="4"/>
      <c r="CG938" s="4"/>
      <c r="CH938" s="4"/>
    </row>
    <row r="939" ht="14.25" customHeight="1" spans="1:8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19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194"/>
      <c r="AB939" s="4"/>
      <c r="AC939" s="4"/>
      <c r="AD939" s="4"/>
      <c r="AE939" s="4"/>
      <c r="AF939" s="4"/>
      <c r="AG939" s="4"/>
      <c r="AH939" s="19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19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19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194"/>
      <c r="CC939" s="4"/>
      <c r="CD939" s="4"/>
      <c r="CE939" s="4"/>
      <c r="CF939" s="4"/>
      <c r="CG939" s="4"/>
      <c r="CH939" s="4"/>
    </row>
    <row r="940" ht="14.25" customHeight="1" spans="1:8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19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194"/>
      <c r="AB940" s="4"/>
      <c r="AC940" s="4"/>
      <c r="AD940" s="4"/>
      <c r="AE940" s="4"/>
      <c r="AF940" s="4"/>
      <c r="AG940" s="4"/>
      <c r="AH940" s="19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19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19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194"/>
      <c r="CC940" s="4"/>
      <c r="CD940" s="4"/>
      <c r="CE940" s="4"/>
      <c r="CF940" s="4"/>
      <c r="CG940" s="4"/>
      <c r="CH940" s="4"/>
    </row>
    <row r="941" ht="14.25" customHeight="1" spans="1:8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19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194"/>
      <c r="AB941" s="4"/>
      <c r="AC941" s="4"/>
      <c r="AD941" s="4"/>
      <c r="AE941" s="4"/>
      <c r="AF941" s="4"/>
      <c r="AG941" s="4"/>
      <c r="AH941" s="19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19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19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194"/>
      <c r="CC941" s="4"/>
      <c r="CD941" s="4"/>
      <c r="CE941" s="4"/>
      <c r="CF941" s="4"/>
      <c r="CG941" s="4"/>
      <c r="CH941" s="4"/>
    </row>
    <row r="942" ht="14.25" customHeight="1" spans="1:8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19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194"/>
      <c r="AB942" s="4"/>
      <c r="AC942" s="4"/>
      <c r="AD942" s="4"/>
      <c r="AE942" s="4"/>
      <c r="AF942" s="4"/>
      <c r="AG942" s="4"/>
      <c r="AH942" s="19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19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19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194"/>
      <c r="CC942" s="4"/>
      <c r="CD942" s="4"/>
      <c r="CE942" s="4"/>
      <c r="CF942" s="4"/>
      <c r="CG942" s="4"/>
      <c r="CH942" s="4"/>
    </row>
    <row r="943" ht="14.25" customHeight="1" spans="1:8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19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194"/>
      <c r="AB943" s="4"/>
      <c r="AC943" s="4"/>
      <c r="AD943" s="4"/>
      <c r="AE943" s="4"/>
      <c r="AF943" s="4"/>
      <c r="AG943" s="4"/>
      <c r="AH943" s="19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19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19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194"/>
      <c r="CC943" s="4"/>
      <c r="CD943" s="4"/>
      <c r="CE943" s="4"/>
      <c r="CF943" s="4"/>
      <c r="CG943" s="4"/>
      <c r="CH943" s="4"/>
    </row>
    <row r="944" ht="14.25" customHeight="1" spans="1:8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19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194"/>
      <c r="AB944" s="4"/>
      <c r="AC944" s="4"/>
      <c r="AD944" s="4"/>
      <c r="AE944" s="4"/>
      <c r="AF944" s="4"/>
      <c r="AG944" s="4"/>
      <c r="AH944" s="19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19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19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194"/>
      <c r="CC944" s="4"/>
      <c r="CD944" s="4"/>
      <c r="CE944" s="4"/>
      <c r="CF944" s="4"/>
      <c r="CG944" s="4"/>
      <c r="CH944" s="4"/>
    </row>
    <row r="945" ht="14.25" customHeight="1" spans="1:8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19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194"/>
      <c r="AB945" s="4"/>
      <c r="AC945" s="4"/>
      <c r="AD945" s="4"/>
      <c r="AE945" s="4"/>
      <c r="AF945" s="4"/>
      <c r="AG945" s="4"/>
      <c r="AH945" s="19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19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19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194"/>
      <c r="CC945" s="4"/>
      <c r="CD945" s="4"/>
      <c r="CE945" s="4"/>
      <c r="CF945" s="4"/>
      <c r="CG945" s="4"/>
      <c r="CH945" s="4"/>
    </row>
    <row r="946" ht="14.25" customHeight="1" spans="1:8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19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194"/>
      <c r="AB946" s="4"/>
      <c r="AC946" s="4"/>
      <c r="AD946" s="4"/>
      <c r="AE946" s="4"/>
      <c r="AF946" s="4"/>
      <c r="AG946" s="4"/>
      <c r="AH946" s="19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19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19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194"/>
      <c r="CC946" s="4"/>
      <c r="CD946" s="4"/>
      <c r="CE946" s="4"/>
      <c r="CF946" s="4"/>
      <c r="CG946" s="4"/>
      <c r="CH946" s="4"/>
    </row>
    <row r="947" ht="14.25" customHeight="1" spans="1:8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19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194"/>
      <c r="AB947" s="4"/>
      <c r="AC947" s="4"/>
      <c r="AD947" s="4"/>
      <c r="AE947" s="4"/>
      <c r="AF947" s="4"/>
      <c r="AG947" s="4"/>
      <c r="AH947" s="19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19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19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194"/>
      <c r="CC947" s="4"/>
      <c r="CD947" s="4"/>
      <c r="CE947" s="4"/>
      <c r="CF947" s="4"/>
      <c r="CG947" s="4"/>
      <c r="CH947" s="4"/>
    </row>
    <row r="948" ht="14.25" customHeight="1" spans="1:8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19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194"/>
      <c r="AB948" s="4"/>
      <c r="AC948" s="4"/>
      <c r="AD948" s="4"/>
      <c r="AE948" s="4"/>
      <c r="AF948" s="4"/>
      <c r="AG948" s="4"/>
      <c r="AH948" s="19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19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19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194"/>
      <c r="CC948" s="4"/>
      <c r="CD948" s="4"/>
      <c r="CE948" s="4"/>
      <c r="CF948" s="4"/>
      <c r="CG948" s="4"/>
      <c r="CH948" s="4"/>
    </row>
    <row r="949" ht="14.25" customHeight="1" spans="1:8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19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194"/>
      <c r="AB949" s="4"/>
      <c r="AC949" s="4"/>
      <c r="AD949" s="4"/>
      <c r="AE949" s="4"/>
      <c r="AF949" s="4"/>
      <c r="AG949" s="4"/>
      <c r="AH949" s="19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19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19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194"/>
      <c r="CC949" s="4"/>
      <c r="CD949" s="4"/>
      <c r="CE949" s="4"/>
      <c r="CF949" s="4"/>
      <c r="CG949" s="4"/>
      <c r="CH949" s="4"/>
    </row>
    <row r="950" ht="14.25" customHeight="1" spans="1:8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19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194"/>
      <c r="AB950" s="4"/>
      <c r="AC950" s="4"/>
      <c r="AD950" s="4"/>
      <c r="AE950" s="4"/>
      <c r="AF950" s="4"/>
      <c r="AG950" s="4"/>
      <c r="AH950" s="19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19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19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194"/>
      <c r="CC950" s="4"/>
      <c r="CD950" s="4"/>
      <c r="CE950" s="4"/>
      <c r="CF950" s="4"/>
      <c r="CG950" s="4"/>
      <c r="CH950" s="4"/>
    </row>
    <row r="951" ht="14.25" customHeight="1" spans="1:8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19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194"/>
      <c r="AB951" s="4"/>
      <c r="AC951" s="4"/>
      <c r="AD951" s="4"/>
      <c r="AE951" s="4"/>
      <c r="AF951" s="4"/>
      <c r="AG951" s="4"/>
      <c r="AH951" s="19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19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19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194"/>
      <c r="CC951" s="4"/>
      <c r="CD951" s="4"/>
      <c r="CE951" s="4"/>
      <c r="CF951" s="4"/>
      <c r="CG951" s="4"/>
      <c r="CH951" s="4"/>
    </row>
    <row r="952" ht="14.25" customHeight="1" spans="1:8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19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194"/>
      <c r="AB952" s="4"/>
      <c r="AC952" s="4"/>
      <c r="AD952" s="4"/>
      <c r="AE952" s="4"/>
      <c r="AF952" s="4"/>
      <c r="AG952" s="4"/>
      <c r="AH952" s="19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19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19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194"/>
      <c r="CC952" s="4"/>
      <c r="CD952" s="4"/>
      <c r="CE952" s="4"/>
      <c r="CF952" s="4"/>
      <c r="CG952" s="4"/>
      <c r="CH952" s="4"/>
    </row>
    <row r="953" ht="14.25" customHeight="1" spans="1:8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19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194"/>
      <c r="AB953" s="4"/>
      <c r="AC953" s="4"/>
      <c r="AD953" s="4"/>
      <c r="AE953" s="4"/>
      <c r="AF953" s="4"/>
      <c r="AG953" s="4"/>
      <c r="AH953" s="19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19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19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194"/>
      <c r="CC953" s="4"/>
      <c r="CD953" s="4"/>
      <c r="CE953" s="4"/>
      <c r="CF953" s="4"/>
      <c r="CG953" s="4"/>
      <c r="CH953" s="4"/>
    </row>
    <row r="954" ht="14.25" customHeight="1" spans="1:8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19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194"/>
      <c r="AB954" s="4"/>
      <c r="AC954" s="4"/>
      <c r="AD954" s="4"/>
      <c r="AE954" s="4"/>
      <c r="AF954" s="4"/>
      <c r="AG954" s="4"/>
      <c r="AH954" s="19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19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19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194"/>
      <c r="CC954" s="4"/>
      <c r="CD954" s="4"/>
      <c r="CE954" s="4"/>
      <c r="CF954" s="4"/>
      <c r="CG954" s="4"/>
      <c r="CH954" s="4"/>
    </row>
    <row r="955" ht="14.25" customHeight="1" spans="1:8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19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194"/>
      <c r="AB955" s="4"/>
      <c r="AC955" s="4"/>
      <c r="AD955" s="4"/>
      <c r="AE955" s="4"/>
      <c r="AF955" s="4"/>
      <c r="AG955" s="4"/>
      <c r="AH955" s="19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19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19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194"/>
      <c r="CC955" s="4"/>
      <c r="CD955" s="4"/>
      <c r="CE955" s="4"/>
      <c r="CF955" s="4"/>
      <c r="CG955" s="4"/>
      <c r="CH955" s="4"/>
    </row>
    <row r="956" ht="14.25" customHeight="1" spans="1:8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19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194"/>
      <c r="AB956" s="4"/>
      <c r="AC956" s="4"/>
      <c r="AD956" s="4"/>
      <c r="AE956" s="4"/>
      <c r="AF956" s="4"/>
      <c r="AG956" s="4"/>
      <c r="AH956" s="19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19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19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194"/>
      <c r="CC956" s="4"/>
      <c r="CD956" s="4"/>
      <c r="CE956" s="4"/>
      <c r="CF956" s="4"/>
      <c r="CG956" s="4"/>
      <c r="CH956" s="4"/>
    </row>
    <row r="957" ht="14.25" customHeight="1" spans="1:8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19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194"/>
      <c r="AB957" s="4"/>
      <c r="AC957" s="4"/>
      <c r="AD957" s="4"/>
      <c r="AE957" s="4"/>
      <c r="AF957" s="4"/>
      <c r="AG957" s="4"/>
      <c r="AH957" s="19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19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19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194"/>
      <c r="CC957" s="4"/>
      <c r="CD957" s="4"/>
      <c r="CE957" s="4"/>
      <c r="CF957" s="4"/>
      <c r="CG957" s="4"/>
      <c r="CH957" s="4"/>
    </row>
    <row r="958" ht="14.25" customHeight="1" spans="1:8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19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194"/>
      <c r="AB958" s="4"/>
      <c r="AC958" s="4"/>
      <c r="AD958" s="4"/>
      <c r="AE958" s="4"/>
      <c r="AF958" s="4"/>
      <c r="AG958" s="4"/>
      <c r="AH958" s="19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19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19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194"/>
      <c r="CC958" s="4"/>
      <c r="CD958" s="4"/>
      <c r="CE958" s="4"/>
      <c r="CF958" s="4"/>
      <c r="CG958" s="4"/>
      <c r="CH958" s="4"/>
    </row>
    <row r="959" ht="14.25" customHeight="1" spans="1:8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19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194"/>
      <c r="AB959" s="4"/>
      <c r="AC959" s="4"/>
      <c r="AD959" s="4"/>
      <c r="AE959" s="4"/>
      <c r="AF959" s="4"/>
      <c r="AG959" s="4"/>
      <c r="AH959" s="19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19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19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194"/>
      <c r="CC959" s="4"/>
      <c r="CD959" s="4"/>
      <c r="CE959" s="4"/>
      <c r="CF959" s="4"/>
      <c r="CG959" s="4"/>
      <c r="CH959" s="4"/>
    </row>
    <row r="960" ht="14.25" customHeight="1" spans="1:8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19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194"/>
      <c r="AB960" s="4"/>
      <c r="AC960" s="4"/>
      <c r="AD960" s="4"/>
      <c r="AE960" s="4"/>
      <c r="AF960" s="4"/>
      <c r="AG960" s="4"/>
      <c r="AH960" s="19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19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19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194"/>
      <c r="CC960" s="4"/>
      <c r="CD960" s="4"/>
      <c r="CE960" s="4"/>
      <c r="CF960" s="4"/>
      <c r="CG960" s="4"/>
      <c r="CH960" s="4"/>
    </row>
    <row r="961" ht="14.25" customHeight="1" spans="1:8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19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194"/>
      <c r="AB961" s="4"/>
      <c r="AC961" s="4"/>
      <c r="AD961" s="4"/>
      <c r="AE961" s="4"/>
      <c r="AF961" s="4"/>
      <c r="AG961" s="4"/>
      <c r="AH961" s="19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19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19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194"/>
      <c r="CC961" s="4"/>
      <c r="CD961" s="4"/>
      <c r="CE961" s="4"/>
      <c r="CF961" s="4"/>
      <c r="CG961" s="4"/>
      <c r="CH961" s="4"/>
    </row>
    <row r="962" ht="14.25" customHeight="1" spans="1:8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19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194"/>
      <c r="AB962" s="4"/>
      <c r="AC962" s="4"/>
      <c r="AD962" s="4"/>
      <c r="AE962" s="4"/>
      <c r="AF962" s="4"/>
      <c r="AG962" s="4"/>
      <c r="AH962" s="19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19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19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194"/>
      <c r="CC962" s="4"/>
      <c r="CD962" s="4"/>
      <c r="CE962" s="4"/>
      <c r="CF962" s="4"/>
      <c r="CG962" s="4"/>
      <c r="CH962" s="4"/>
    </row>
    <row r="963" ht="14.25" customHeight="1" spans="1:8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19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194"/>
      <c r="AB963" s="4"/>
      <c r="AC963" s="4"/>
      <c r="AD963" s="4"/>
      <c r="AE963" s="4"/>
      <c r="AF963" s="4"/>
      <c r="AG963" s="4"/>
      <c r="AH963" s="19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19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19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194"/>
      <c r="CC963" s="4"/>
      <c r="CD963" s="4"/>
      <c r="CE963" s="4"/>
      <c r="CF963" s="4"/>
      <c r="CG963" s="4"/>
      <c r="CH963" s="4"/>
    </row>
    <row r="964" ht="14.25" customHeight="1" spans="1:8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19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194"/>
      <c r="AB964" s="4"/>
      <c r="AC964" s="4"/>
      <c r="AD964" s="4"/>
      <c r="AE964" s="4"/>
      <c r="AF964" s="4"/>
      <c r="AG964" s="4"/>
      <c r="AH964" s="19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19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19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194"/>
      <c r="CC964" s="4"/>
      <c r="CD964" s="4"/>
      <c r="CE964" s="4"/>
      <c r="CF964" s="4"/>
      <c r="CG964" s="4"/>
      <c r="CH964" s="4"/>
    </row>
    <row r="965" ht="14.25" customHeight="1" spans="1:8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19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194"/>
      <c r="AB965" s="4"/>
      <c r="AC965" s="4"/>
      <c r="AD965" s="4"/>
      <c r="AE965" s="4"/>
      <c r="AF965" s="4"/>
      <c r="AG965" s="4"/>
      <c r="AH965" s="19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19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19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194"/>
      <c r="CC965" s="4"/>
      <c r="CD965" s="4"/>
      <c r="CE965" s="4"/>
      <c r="CF965" s="4"/>
      <c r="CG965" s="4"/>
      <c r="CH965" s="4"/>
    </row>
    <row r="966" ht="14.25" customHeight="1" spans="1:8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19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194"/>
      <c r="AB966" s="4"/>
      <c r="AC966" s="4"/>
      <c r="AD966" s="4"/>
      <c r="AE966" s="4"/>
      <c r="AF966" s="4"/>
      <c r="AG966" s="4"/>
      <c r="AH966" s="19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19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19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194"/>
      <c r="CC966" s="4"/>
      <c r="CD966" s="4"/>
      <c r="CE966" s="4"/>
      <c r="CF966" s="4"/>
      <c r="CG966" s="4"/>
      <c r="CH966" s="4"/>
    </row>
    <row r="967" ht="14.25" customHeight="1" spans="1:8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19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194"/>
      <c r="AB967" s="4"/>
      <c r="AC967" s="4"/>
      <c r="AD967" s="4"/>
      <c r="AE967" s="4"/>
      <c r="AF967" s="4"/>
      <c r="AG967" s="4"/>
      <c r="AH967" s="19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19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19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194"/>
      <c r="CC967" s="4"/>
      <c r="CD967" s="4"/>
      <c r="CE967" s="4"/>
      <c r="CF967" s="4"/>
      <c r="CG967" s="4"/>
      <c r="CH967" s="4"/>
    </row>
    <row r="968" ht="14.25" customHeight="1" spans="1:8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19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194"/>
      <c r="AB968" s="4"/>
      <c r="AC968" s="4"/>
      <c r="AD968" s="4"/>
      <c r="AE968" s="4"/>
      <c r="AF968" s="4"/>
      <c r="AG968" s="4"/>
      <c r="AH968" s="19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19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19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194"/>
      <c r="CC968" s="4"/>
      <c r="CD968" s="4"/>
      <c r="CE968" s="4"/>
      <c r="CF968" s="4"/>
      <c r="CG968" s="4"/>
      <c r="CH968" s="4"/>
    </row>
    <row r="969" ht="14.25" customHeight="1" spans="1:8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19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194"/>
      <c r="AB969" s="4"/>
      <c r="AC969" s="4"/>
      <c r="AD969" s="4"/>
      <c r="AE969" s="4"/>
      <c r="AF969" s="4"/>
      <c r="AG969" s="4"/>
      <c r="AH969" s="19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19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19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194"/>
      <c r="CC969" s="4"/>
      <c r="CD969" s="4"/>
      <c r="CE969" s="4"/>
      <c r="CF969" s="4"/>
      <c r="CG969" s="4"/>
      <c r="CH969" s="4"/>
    </row>
    <row r="970" ht="14.25" customHeight="1" spans="1:8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19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194"/>
      <c r="AB970" s="4"/>
      <c r="AC970" s="4"/>
      <c r="AD970" s="4"/>
      <c r="AE970" s="4"/>
      <c r="AF970" s="4"/>
      <c r="AG970" s="4"/>
      <c r="AH970" s="19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19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19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194"/>
      <c r="CC970" s="4"/>
      <c r="CD970" s="4"/>
      <c r="CE970" s="4"/>
      <c r="CF970" s="4"/>
      <c r="CG970" s="4"/>
      <c r="CH970" s="4"/>
    </row>
    <row r="971" ht="14.25" customHeight="1" spans="1:8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19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194"/>
      <c r="AB971" s="4"/>
      <c r="AC971" s="4"/>
      <c r="AD971" s="4"/>
      <c r="AE971" s="4"/>
      <c r="AF971" s="4"/>
      <c r="AG971" s="4"/>
      <c r="AH971" s="19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19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19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194"/>
      <c r="CC971" s="4"/>
      <c r="CD971" s="4"/>
      <c r="CE971" s="4"/>
      <c r="CF971" s="4"/>
      <c r="CG971" s="4"/>
      <c r="CH971" s="4"/>
    </row>
    <row r="972" ht="14.25" customHeight="1" spans="1:8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19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194"/>
      <c r="AB972" s="4"/>
      <c r="AC972" s="4"/>
      <c r="AD972" s="4"/>
      <c r="AE972" s="4"/>
      <c r="AF972" s="4"/>
      <c r="AG972" s="4"/>
      <c r="AH972" s="19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19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19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194"/>
      <c r="CC972" s="4"/>
      <c r="CD972" s="4"/>
      <c r="CE972" s="4"/>
      <c r="CF972" s="4"/>
      <c r="CG972" s="4"/>
      <c r="CH972" s="4"/>
    </row>
    <row r="973" ht="14.25" customHeight="1" spans="1:8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19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194"/>
      <c r="AB973" s="4"/>
      <c r="AC973" s="4"/>
      <c r="AD973" s="4"/>
      <c r="AE973" s="4"/>
      <c r="AF973" s="4"/>
      <c r="AG973" s="4"/>
      <c r="AH973" s="19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19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19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194"/>
      <c r="CC973" s="4"/>
      <c r="CD973" s="4"/>
      <c r="CE973" s="4"/>
      <c r="CF973" s="4"/>
      <c r="CG973" s="4"/>
      <c r="CH973" s="4"/>
    </row>
    <row r="974" ht="14.25" customHeight="1" spans="1:8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19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194"/>
      <c r="AB974" s="4"/>
      <c r="AC974" s="4"/>
      <c r="AD974" s="4"/>
      <c r="AE974" s="4"/>
      <c r="AF974" s="4"/>
      <c r="AG974" s="4"/>
      <c r="AH974" s="19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19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19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194"/>
      <c r="CC974" s="4"/>
      <c r="CD974" s="4"/>
      <c r="CE974" s="4"/>
      <c r="CF974" s="4"/>
      <c r="CG974" s="4"/>
      <c r="CH974" s="4"/>
    </row>
    <row r="975" ht="14.25" customHeight="1" spans="1:8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19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194"/>
      <c r="AB975" s="4"/>
      <c r="AC975" s="4"/>
      <c r="AD975" s="4"/>
      <c r="AE975" s="4"/>
      <c r="AF975" s="4"/>
      <c r="AG975" s="4"/>
      <c r="AH975" s="19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19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19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194"/>
      <c r="CC975" s="4"/>
      <c r="CD975" s="4"/>
      <c r="CE975" s="4"/>
      <c r="CF975" s="4"/>
      <c r="CG975" s="4"/>
      <c r="CH975" s="4"/>
    </row>
    <row r="976" ht="14.25" customHeight="1" spans="1:8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19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194"/>
      <c r="AB976" s="4"/>
      <c r="AC976" s="4"/>
      <c r="AD976" s="4"/>
      <c r="AE976" s="4"/>
      <c r="AF976" s="4"/>
      <c r="AG976" s="4"/>
      <c r="AH976" s="19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19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19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194"/>
      <c r="CC976" s="4"/>
      <c r="CD976" s="4"/>
      <c r="CE976" s="4"/>
      <c r="CF976" s="4"/>
      <c r="CG976" s="4"/>
      <c r="CH976" s="4"/>
    </row>
    <row r="977" ht="14.25" customHeight="1" spans="1:8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19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194"/>
      <c r="AB977" s="4"/>
      <c r="AC977" s="4"/>
      <c r="AD977" s="4"/>
      <c r="AE977" s="4"/>
      <c r="AF977" s="4"/>
      <c r="AG977" s="4"/>
      <c r="AH977" s="19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19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19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194"/>
      <c r="CC977" s="4"/>
      <c r="CD977" s="4"/>
      <c r="CE977" s="4"/>
      <c r="CF977" s="4"/>
      <c r="CG977" s="4"/>
      <c r="CH977" s="4"/>
    </row>
    <row r="978" ht="14.25" customHeight="1" spans="1:8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19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194"/>
      <c r="AB978" s="4"/>
      <c r="AC978" s="4"/>
      <c r="AD978" s="4"/>
      <c r="AE978" s="4"/>
      <c r="AF978" s="4"/>
      <c r="AG978" s="4"/>
      <c r="AH978" s="19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19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19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194"/>
      <c r="CC978" s="4"/>
      <c r="CD978" s="4"/>
      <c r="CE978" s="4"/>
      <c r="CF978" s="4"/>
      <c r="CG978" s="4"/>
      <c r="CH978" s="4"/>
    </row>
    <row r="979" ht="14.25" customHeight="1" spans="1:8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19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194"/>
      <c r="AB979" s="4"/>
      <c r="AC979" s="4"/>
      <c r="AD979" s="4"/>
      <c r="AE979" s="4"/>
      <c r="AF979" s="4"/>
      <c r="AG979" s="4"/>
      <c r="AH979" s="19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19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19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194"/>
      <c r="CC979" s="4"/>
      <c r="CD979" s="4"/>
      <c r="CE979" s="4"/>
      <c r="CF979" s="4"/>
      <c r="CG979" s="4"/>
      <c r="CH979" s="4"/>
    </row>
    <row r="980" ht="14.25" customHeight="1" spans="1:8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19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194"/>
      <c r="AB980" s="4"/>
      <c r="AC980" s="4"/>
      <c r="AD980" s="4"/>
      <c r="AE980" s="4"/>
      <c r="AF980" s="4"/>
      <c r="AG980" s="4"/>
      <c r="AH980" s="19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19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19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194"/>
      <c r="CC980" s="4"/>
      <c r="CD980" s="4"/>
      <c r="CE980" s="4"/>
      <c r="CF980" s="4"/>
      <c r="CG980" s="4"/>
      <c r="CH980" s="4"/>
    </row>
    <row r="981" ht="14.25" customHeight="1" spans="1:8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19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194"/>
      <c r="AB981" s="4"/>
      <c r="AC981" s="4"/>
      <c r="AD981" s="4"/>
      <c r="AE981" s="4"/>
      <c r="AF981" s="4"/>
      <c r="AG981" s="4"/>
      <c r="AH981" s="19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19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19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194"/>
      <c r="CC981" s="4"/>
      <c r="CD981" s="4"/>
      <c r="CE981" s="4"/>
      <c r="CF981" s="4"/>
      <c r="CG981" s="4"/>
      <c r="CH981" s="4"/>
    </row>
    <row r="982" ht="14.25" customHeight="1" spans="1:8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19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194"/>
      <c r="AB982" s="4"/>
      <c r="AC982" s="4"/>
      <c r="AD982" s="4"/>
      <c r="AE982" s="4"/>
      <c r="AF982" s="4"/>
      <c r="AG982" s="4"/>
      <c r="AH982" s="19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19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19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194"/>
      <c r="CC982" s="4"/>
      <c r="CD982" s="4"/>
      <c r="CE982" s="4"/>
      <c r="CF982" s="4"/>
      <c r="CG982" s="4"/>
      <c r="CH982" s="4"/>
    </row>
    <row r="983" ht="14.25" customHeight="1" spans="1:8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19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194"/>
      <c r="AB983" s="4"/>
      <c r="AC983" s="4"/>
      <c r="AD983" s="4"/>
      <c r="AE983" s="4"/>
      <c r="AF983" s="4"/>
      <c r="AG983" s="4"/>
      <c r="AH983" s="19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19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19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194"/>
      <c r="CC983" s="4"/>
      <c r="CD983" s="4"/>
      <c r="CE983" s="4"/>
      <c r="CF983" s="4"/>
      <c r="CG983" s="4"/>
      <c r="CH983" s="4"/>
    </row>
    <row r="984" ht="14.25" customHeight="1" spans="1:8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19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194"/>
      <c r="AB984" s="4"/>
      <c r="AC984" s="4"/>
      <c r="AD984" s="4"/>
      <c r="AE984" s="4"/>
      <c r="AF984" s="4"/>
      <c r="AG984" s="4"/>
      <c r="AH984" s="19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19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19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194"/>
      <c r="CC984" s="4"/>
      <c r="CD984" s="4"/>
      <c r="CE984" s="4"/>
      <c r="CF984" s="4"/>
      <c r="CG984" s="4"/>
      <c r="CH984" s="4"/>
    </row>
    <row r="985" ht="14.25" customHeight="1" spans="1:8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19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194"/>
      <c r="AB985" s="4"/>
      <c r="AC985" s="4"/>
      <c r="AD985" s="4"/>
      <c r="AE985" s="4"/>
      <c r="AF985" s="4"/>
      <c r="AG985" s="4"/>
      <c r="AH985" s="19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19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19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194"/>
      <c r="CC985" s="4"/>
      <c r="CD985" s="4"/>
      <c r="CE985" s="4"/>
      <c r="CF985" s="4"/>
      <c r="CG985" s="4"/>
      <c r="CH985" s="4"/>
    </row>
    <row r="986" ht="14.25" customHeight="1" spans="1:8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19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194"/>
      <c r="AB986" s="4"/>
      <c r="AC986" s="4"/>
      <c r="AD986" s="4"/>
      <c r="AE986" s="4"/>
      <c r="AF986" s="4"/>
      <c r="AG986" s="4"/>
      <c r="AH986" s="19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19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19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194"/>
      <c r="CC986" s="4"/>
      <c r="CD986" s="4"/>
      <c r="CE986" s="4"/>
      <c r="CF986" s="4"/>
      <c r="CG986" s="4"/>
      <c r="CH986" s="4"/>
    </row>
    <row r="987" ht="14.25" customHeight="1" spans="1:8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19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194"/>
      <c r="AB987" s="4"/>
      <c r="AC987" s="4"/>
      <c r="AD987" s="4"/>
      <c r="AE987" s="4"/>
      <c r="AF987" s="4"/>
      <c r="AG987" s="4"/>
      <c r="AH987" s="19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19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19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194"/>
      <c r="CC987" s="4"/>
      <c r="CD987" s="4"/>
      <c r="CE987" s="4"/>
      <c r="CF987" s="4"/>
      <c r="CG987" s="4"/>
      <c r="CH987" s="4"/>
    </row>
    <row r="988" ht="14.25" customHeight="1" spans="1:8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19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194"/>
      <c r="AB988" s="4"/>
      <c r="AC988" s="4"/>
      <c r="AD988" s="4"/>
      <c r="AE988" s="4"/>
      <c r="AF988" s="4"/>
      <c r="AG988" s="4"/>
      <c r="AH988" s="19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19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19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194"/>
      <c r="CC988" s="4"/>
      <c r="CD988" s="4"/>
      <c r="CE988" s="4"/>
      <c r="CF988" s="4"/>
      <c r="CG988" s="4"/>
      <c r="CH988" s="4"/>
    </row>
    <row r="989" ht="14.25" customHeight="1" spans="1:8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19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194"/>
      <c r="AB989" s="4"/>
      <c r="AC989" s="4"/>
      <c r="AD989" s="4"/>
      <c r="AE989" s="4"/>
      <c r="AF989" s="4"/>
      <c r="AG989" s="4"/>
      <c r="AH989" s="19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19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19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194"/>
      <c r="CC989" s="4"/>
      <c r="CD989" s="4"/>
      <c r="CE989" s="4"/>
      <c r="CF989" s="4"/>
      <c r="CG989" s="4"/>
      <c r="CH989" s="4"/>
    </row>
    <row r="990" ht="14.25" customHeight="1" spans="1:8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19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194"/>
      <c r="AB990" s="4"/>
      <c r="AC990" s="4"/>
      <c r="AD990" s="4"/>
      <c r="AE990" s="4"/>
      <c r="AF990" s="4"/>
      <c r="AG990" s="4"/>
      <c r="AH990" s="19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19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19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194"/>
      <c r="CC990" s="4"/>
      <c r="CD990" s="4"/>
      <c r="CE990" s="4"/>
      <c r="CF990" s="4"/>
      <c r="CG990" s="4"/>
      <c r="CH990" s="4"/>
    </row>
    <row r="991" ht="14.25" customHeight="1" spans="1:8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19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194"/>
      <c r="AB991" s="4"/>
      <c r="AC991" s="4"/>
      <c r="AD991" s="4"/>
      <c r="AE991" s="4"/>
      <c r="AF991" s="4"/>
      <c r="AG991" s="4"/>
      <c r="AH991" s="19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19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19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194"/>
      <c r="CC991" s="4"/>
      <c r="CD991" s="4"/>
      <c r="CE991" s="4"/>
      <c r="CF991" s="4"/>
      <c r="CG991" s="4"/>
      <c r="CH991" s="4"/>
    </row>
    <row r="992" ht="14.25" customHeight="1" spans="1:8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19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194"/>
      <c r="AB992" s="4"/>
      <c r="AC992" s="4"/>
      <c r="AD992" s="4"/>
      <c r="AE992" s="4"/>
      <c r="AF992" s="4"/>
      <c r="AG992" s="4"/>
      <c r="AH992" s="19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19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19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194"/>
      <c r="CC992" s="4"/>
      <c r="CD992" s="4"/>
      <c r="CE992" s="4"/>
      <c r="CF992" s="4"/>
      <c r="CG992" s="4"/>
      <c r="CH992" s="4"/>
    </row>
    <row r="993" ht="14.25" customHeight="1" spans="1:8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19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194"/>
      <c r="AB993" s="4"/>
      <c r="AC993" s="4"/>
      <c r="AD993" s="4"/>
      <c r="AE993" s="4"/>
      <c r="AF993" s="4"/>
      <c r="AG993" s="4"/>
      <c r="AH993" s="19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19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19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194"/>
      <c r="CC993" s="4"/>
      <c r="CD993" s="4"/>
      <c r="CE993" s="4"/>
      <c r="CF993" s="4"/>
      <c r="CG993" s="4"/>
      <c r="CH993" s="4"/>
    </row>
    <row r="994" ht="14.25" customHeight="1" spans="1:8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19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194"/>
      <c r="AB994" s="4"/>
      <c r="AC994" s="4"/>
      <c r="AD994" s="4"/>
      <c r="AE994" s="4"/>
      <c r="AF994" s="4"/>
      <c r="AG994" s="4"/>
      <c r="AH994" s="19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19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19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194"/>
      <c r="CC994" s="4"/>
      <c r="CD994" s="4"/>
      <c r="CE994" s="4"/>
      <c r="CF994" s="4"/>
      <c r="CG994" s="4"/>
      <c r="CH994" s="4"/>
    </row>
    <row r="995" ht="14.25" customHeight="1" spans="1:8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19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194"/>
      <c r="AB995" s="4"/>
      <c r="AC995" s="4"/>
      <c r="AD995" s="4"/>
      <c r="AE995" s="4"/>
      <c r="AF995" s="4"/>
      <c r="AG995" s="4"/>
      <c r="AH995" s="19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19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19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194"/>
      <c r="CC995" s="4"/>
      <c r="CD995" s="4"/>
      <c r="CE995" s="4"/>
      <c r="CF995" s="4"/>
      <c r="CG995" s="4"/>
      <c r="CH995" s="4"/>
    </row>
    <row r="996" ht="14.25" customHeight="1" spans="1:8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19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194"/>
      <c r="AB996" s="4"/>
      <c r="AC996" s="4"/>
      <c r="AD996" s="4"/>
      <c r="AE996" s="4"/>
      <c r="AF996" s="4"/>
      <c r="AG996" s="4"/>
      <c r="AH996" s="19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19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19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194"/>
      <c r="CC996" s="4"/>
      <c r="CD996" s="4"/>
      <c r="CE996" s="4"/>
      <c r="CF996" s="4"/>
      <c r="CG996" s="4"/>
      <c r="CH996" s="4"/>
    </row>
    <row r="997" ht="14.25" customHeight="1" spans="1:8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19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194"/>
      <c r="AB997" s="4"/>
      <c r="AC997" s="4"/>
      <c r="AD997" s="4"/>
      <c r="AE997" s="4"/>
      <c r="AF997" s="4"/>
      <c r="AG997" s="4"/>
      <c r="AH997" s="19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19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19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194"/>
      <c r="CC997" s="4"/>
      <c r="CD997" s="4"/>
      <c r="CE997" s="4"/>
      <c r="CF997" s="4"/>
      <c r="CG997" s="4"/>
      <c r="CH997" s="4"/>
    </row>
    <row r="998" ht="14.25" customHeight="1" spans="1:8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19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194"/>
      <c r="AB998" s="4"/>
      <c r="AC998" s="4"/>
      <c r="AD998" s="4"/>
      <c r="AE998" s="4"/>
      <c r="AF998" s="4"/>
      <c r="AG998" s="4"/>
      <c r="AH998" s="19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19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19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194"/>
      <c r="CC998" s="4"/>
      <c r="CD998" s="4"/>
      <c r="CE998" s="4"/>
      <c r="CF998" s="4"/>
      <c r="CG998" s="4"/>
      <c r="CH998" s="4"/>
    </row>
    <row r="999" ht="14.25" customHeight="1" spans="1:8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19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194"/>
      <c r="AB999" s="4"/>
      <c r="AC999" s="4"/>
      <c r="AD999" s="4"/>
      <c r="AE999" s="4"/>
      <c r="AF999" s="4"/>
      <c r="AG999" s="4"/>
      <c r="AH999" s="19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19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19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194"/>
      <c r="CC999" s="4"/>
      <c r="CD999" s="4"/>
      <c r="CE999" s="4"/>
      <c r="CF999" s="4"/>
      <c r="CG999" s="4"/>
      <c r="CH999" s="4"/>
    </row>
    <row r="1000" ht="14.25" customHeight="1" spans="1:8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19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194"/>
      <c r="AB1000" s="4"/>
      <c r="AC1000" s="4"/>
      <c r="AD1000" s="4"/>
      <c r="AE1000" s="4"/>
      <c r="AF1000" s="4"/>
      <c r="AG1000" s="4"/>
      <c r="AH1000" s="19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19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19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194"/>
      <c r="CC1000" s="4"/>
      <c r="CD1000" s="4"/>
      <c r="CE1000" s="4"/>
      <c r="CF1000" s="4"/>
      <c r="CG1000" s="4"/>
      <c r="CH1000" s="4"/>
    </row>
  </sheetData>
  <mergeCells count="20">
    <mergeCell ref="B1:M1"/>
    <mergeCell ref="O1:Z1"/>
    <mergeCell ref="AB1:AG2"/>
    <mergeCell ref="AI1:AS1"/>
    <mergeCell ref="AV1:BA1"/>
    <mergeCell ref="BB1:BG1"/>
    <mergeCell ref="BP1:CA1"/>
    <mergeCell ref="CC1:CH2"/>
    <mergeCell ref="B2:G2"/>
    <mergeCell ref="H2:M2"/>
    <mergeCell ref="O2:T2"/>
    <mergeCell ref="U2:Z2"/>
    <mergeCell ref="AI2:AN2"/>
    <mergeCell ref="AO2:AS2"/>
    <mergeCell ref="AV2:BA2"/>
    <mergeCell ref="BB2:BG2"/>
    <mergeCell ref="BJ1:BJ2"/>
    <mergeCell ref="BK1:BK2"/>
    <mergeCell ref="BP2:BU2"/>
    <mergeCell ref="BV2:CA2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00"/>
  <sheetViews>
    <sheetView workbookViewId="0" zoomScale="100" zoomScaleNormal="100"/>
  </sheetViews>
  <sheetFormatPr defaultRowHeight="15" outlineLevelRow="0" outlineLevelCol="0" x14ac:dyDescent="0" defaultColWidth="14.43"/>
  <cols>
    <col min="1" max="1" width="9.14" customWidth="1"/>
    <col min="2" max="14" width="5.43" customWidth="1"/>
    <col min="15" max="15" width="2.14" customWidth="1"/>
    <col min="16" max="45" width="5.43" customWidth="1"/>
  </cols>
  <sheetData>
    <row r="1" ht="14.25" customHeight="1" spans="1:45" x14ac:dyDescent="0.25">
      <c r="A1" s="197" t="s">
        <v>188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98"/>
      <c r="O1" s="198"/>
      <c r="P1" s="198"/>
      <c r="Q1" s="198" t="s">
        <v>189</v>
      </c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</row>
    <row r="2" ht="14.25" customHeight="1" spans="1:45" x14ac:dyDescent="0.25">
      <c r="A2" s="199" t="s">
        <v>190</v>
      </c>
      <c r="B2" s="199" t="s">
        <v>191</v>
      </c>
      <c r="C2" s="199" t="s">
        <v>192</v>
      </c>
      <c r="D2" s="199" t="s">
        <v>193</v>
      </c>
      <c r="E2" s="199" t="s">
        <v>194</v>
      </c>
      <c r="F2" s="199" t="s">
        <v>195</v>
      </c>
      <c r="G2" s="199" t="s">
        <v>196</v>
      </c>
      <c r="H2" s="199" t="s">
        <v>197</v>
      </c>
      <c r="I2" s="199" t="s">
        <v>198</v>
      </c>
      <c r="J2" s="199" t="s">
        <v>199</v>
      </c>
      <c r="K2" s="199" t="s">
        <v>200</v>
      </c>
      <c r="L2" s="199" t="s">
        <v>201</v>
      </c>
      <c r="M2" s="199" t="s">
        <v>202</v>
      </c>
      <c r="N2" s="198"/>
      <c r="O2" s="198"/>
      <c r="P2" s="198" t="s">
        <v>203</v>
      </c>
      <c r="Q2" s="198" t="s">
        <v>160</v>
      </c>
      <c r="R2" s="198" t="s">
        <v>204</v>
      </c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</row>
    <row r="3" ht="14.25" customHeight="1" spans="1:45" x14ac:dyDescent="0.25">
      <c r="A3" s="200" t="s">
        <v>25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1">
        <f t="shared" ref="N3:N8" si="0">SUM(B3:M3)</f>
        <v>0</v>
      </c>
      <c r="O3" s="198"/>
      <c r="P3" s="202">
        <f>COCalc!AI4</f>
        <v>0</v>
      </c>
      <c r="Q3" s="202">
        <f>LabActivity!AK29</f>
        <v>0</v>
      </c>
      <c r="R3" s="202">
        <f t="shared" ref="R3:R8" si="1">MIN(SUM(P3:Q3),1)</f>
        <v>0</v>
      </c>
      <c r="S3" s="198"/>
      <c r="T3" s="203" t="s">
        <v>205</v>
      </c>
      <c r="U3" s="204">
        <v>1</v>
      </c>
      <c r="V3" s="204">
        <v>2</v>
      </c>
      <c r="W3" s="204">
        <v>3</v>
      </c>
      <c r="X3" s="204">
        <v>4</v>
      </c>
      <c r="Y3" s="204">
        <v>5</v>
      </c>
      <c r="Z3" s="204">
        <v>6</v>
      </c>
      <c r="AA3" s="204">
        <v>7</v>
      </c>
      <c r="AB3" s="204">
        <v>8</v>
      </c>
      <c r="AC3" s="204">
        <v>9</v>
      </c>
      <c r="AD3" s="204">
        <v>10</v>
      </c>
      <c r="AE3" s="204">
        <v>11</v>
      </c>
      <c r="AF3" s="204">
        <v>12</v>
      </c>
      <c r="AG3" s="198"/>
      <c r="AH3" s="198"/>
      <c r="AI3" s="198"/>
      <c r="AJ3" s="198"/>
      <c r="AK3" s="198"/>
      <c r="AL3" s="198"/>
      <c r="AM3" s="198"/>
      <c r="AN3" s="198"/>
      <c r="AO3" s="198"/>
      <c r="AP3" s="198"/>
      <c r="AQ3" s="198"/>
      <c r="AR3" s="198"/>
      <c r="AS3" s="198"/>
    </row>
    <row r="4" ht="14.25" customHeight="1" spans="1:45" x14ac:dyDescent="0.25">
      <c r="A4" s="200" t="s">
        <v>27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1">
        <f t="shared" si="0"/>
        <v>0</v>
      </c>
      <c r="O4" s="198"/>
      <c r="P4" s="202">
        <f>COCalc!AJ4</f>
        <v>0</v>
      </c>
      <c r="Q4" s="202">
        <f>LabActivity!AL29</f>
        <v>0</v>
      </c>
      <c r="R4" s="202">
        <f t="shared" si="1"/>
        <v>0</v>
      </c>
      <c r="S4" s="198"/>
      <c r="T4" s="203" t="s">
        <v>206</v>
      </c>
      <c r="U4" s="204" t="s">
        <v>207</v>
      </c>
      <c r="V4" s="204" t="s">
        <v>208</v>
      </c>
      <c r="W4" s="204" t="s">
        <v>209</v>
      </c>
      <c r="X4" s="204" t="s">
        <v>210</v>
      </c>
      <c r="Y4" s="204" t="s">
        <v>211</v>
      </c>
      <c r="Z4" s="204" t="s">
        <v>212</v>
      </c>
      <c r="AA4" s="204" t="s">
        <v>213</v>
      </c>
      <c r="AB4" s="204" t="s">
        <v>214</v>
      </c>
      <c r="AC4" s="204" t="s">
        <v>215</v>
      </c>
      <c r="AD4" s="204" t="s">
        <v>216</v>
      </c>
      <c r="AE4" s="204" t="s">
        <v>217</v>
      </c>
      <c r="AF4" s="204" t="s">
        <v>218</v>
      </c>
      <c r="AG4" s="198"/>
      <c r="AH4" s="198"/>
      <c r="AI4" s="198"/>
      <c r="AJ4" s="198"/>
      <c r="AK4" s="198"/>
      <c r="AL4" s="198"/>
      <c r="AM4" s="198"/>
      <c r="AN4" s="198"/>
      <c r="AO4" s="198"/>
      <c r="AP4" s="198"/>
      <c r="AQ4" s="198"/>
      <c r="AR4" s="198"/>
      <c r="AS4" s="198"/>
    </row>
    <row r="5" ht="14.25" customHeight="1" spans="1:45" x14ac:dyDescent="0.25">
      <c r="A5" s="200" t="s">
        <v>29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1">
        <f t="shared" si="0"/>
        <v>0</v>
      </c>
      <c r="O5" s="198"/>
      <c r="P5" s="202">
        <f>COCalc!AK4</f>
        <v>0</v>
      </c>
      <c r="Q5" s="202">
        <f>LabActivity!AM29</f>
        <v>0</v>
      </c>
      <c r="R5" s="202">
        <f t="shared" si="1"/>
        <v>0</v>
      </c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</row>
    <row r="6" ht="14.25" customHeight="1" spans="1:45" x14ac:dyDescent="0.25">
      <c r="A6" s="200" t="s">
        <v>30</v>
      </c>
      <c r="B6" s="200"/>
      <c r="C6" s="200"/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1">
        <f t="shared" si="0"/>
        <v>0</v>
      </c>
      <c r="O6" s="198"/>
      <c r="P6" s="202">
        <f>COCalc!AL4</f>
        <v>0</v>
      </c>
      <c r="Q6" s="202">
        <f>LabActivity!AN29</f>
        <v>0</v>
      </c>
      <c r="R6" s="202">
        <f t="shared" si="1"/>
        <v>0</v>
      </c>
      <c r="S6" s="198"/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  <c r="AP6" s="198"/>
      <c r="AQ6" s="198"/>
      <c r="AR6" s="198"/>
      <c r="AS6" s="198"/>
    </row>
    <row r="7" ht="14.25" customHeight="1" spans="1:45" x14ac:dyDescent="0.25">
      <c r="A7" s="200" t="s">
        <v>31</v>
      </c>
      <c r="B7" s="200"/>
      <c r="C7" s="200"/>
      <c r="D7" s="200"/>
      <c r="E7" s="200"/>
      <c r="F7" s="200"/>
      <c r="G7" s="200"/>
      <c r="H7" s="200"/>
      <c r="I7" s="200"/>
      <c r="J7" s="200"/>
      <c r="K7" s="200"/>
      <c r="L7" s="200"/>
      <c r="M7" s="200"/>
      <c r="N7" s="201">
        <f t="shared" si="0"/>
        <v>0</v>
      </c>
      <c r="O7" s="198"/>
      <c r="P7" s="202">
        <f>COCalc!AM4</f>
        <v>0</v>
      </c>
      <c r="Q7" s="202">
        <f>LabActivity!AO29</f>
        <v>0</v>
      </c>
      <c r="R7" s="202">
        <f t="shared" si="1"/>
        <v>0</v>
      </c>
      <c r="S7" s="198"/>
      <c r="T7" s="198"/>
      <c r="U7" s="198"/>
      <c r="V7" s="198"/>
      <c r="W7" s="198"/>
      <c r="X7" s="198"/>
      <c r="Y7" s="198"/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  <c r="AP7" s="198"/>
      <c r="AQ7" s="198"/>
      <c r="AR7" s="198"/>
      <c r="AS7" s="198"/>
    </row>
    <row r="8" ht="14.25" customHeight="1" spans="1:45" x14ac:dyDescent="0.25">
      <c r="A8" s="200" t="s">
        <v>33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1">
        <f t="shared" si="0"/>
        <v>0</v>
      </c>
      <c r="O8" s="198"/>
      <c r="P8" s="202">
        <f>COCalc!AN4</f>
        <v>0</v>
      </c>
      <c r="Q8" s="202">
        <f>LabActivity!AP29</f>
        <v>0</v>
      </c>
      <c r="R8" s="202">
        <f t="shared" si="1"/>
        <v>0</v>
      </c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</row>
    <row r="9" ht="14.25" customHeight="1" spans="1:45" x14ac:dyDescent="0.25">
      <c r="A9" s="198"/>
      <c r="B9" s="201">
        <f t="shared" ref="B9:M9" si="2">SUM(B3:B8)</f>
        <v>0</v>
      </c>
      <c r="C9" s="201">
        <f t="shared" si="2"/>
        <v>0</v>
      </c>
      <c r="D9" s="201">
        <f t="shared" si="2"/>
        <v>0</v>
      </c>
      <c r="E9" s="201">
        <f t="shared" si="2"/>
        <v>0</v>
      </c>
      <c r="F9" s="201">
        <f t="shared" si="2"/>
        <v>0</v>
      </c>
      <c r="G9" s="201">
        <f t="shared" si="2"/>
        <v>0</v>
      </c>
      <c r="H9" s="201">
        <f t="shared" si="2"/>
        <v>0</v>
      </c>
      <c r="I9" s="201">
        <f t="shared" si="2"/>
        <v>0</v>
      </c>
      <c r="J9" s="201">
        <f t="shared" si="2"/>
        <v>0</v>
      </c>
      <c r="K9" s="201">
        <f t="shared" si="2"/>
        <v>0</v>
      </c>
      <c r="L9" s="201">
        <f t="shared" si="2"/>
        <v>0</v>
      </c>
      <c r="M9" s="201">
        <f t="shared" si="2"/>
        <v>0</v>
      </c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  <c r="AP9" s="198"/>
      <c r="AQ9" s="198"/>
      <c r="AR9" s="198"/>
      <c r="AS9" s="198"/>
    </row>
    <row r="10" ht="14.25" customHeight="1" spans="1:45" x14ac:dyDescent="0.25">
      <c r="A10" s="198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  <c r="AS10" s="198"/>
    </row>
    <row r="11" ht="14.25" customHeight="1" spans="1:45" x14ac:dyDescent="0.25">
      <c r="A11" s="198"/>
      <c r="B11" s="198"/>
      <c r="C11" s="198" t="s">
        <v>219</v>
      </c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  <c r="AS11" s="198"/>
    </row>
    <row r="12" ht="14.25" customHeight="1" spans="1:45" x14ac:dyDescent="0.25">
      <c r="A12" s="198"/>
      <c r="B12" s="199" t="s">
        <v>191</v>
      </c>
      <c r="C12" s="199" t="s">
        <v>192</v>
      </c>
      <c r="D12" s="199" t="s">
        <v>193</v>
      </c>
      <c r="E12" s="199" t="s">
        <v>194</v>
      </c>
      <c r="F12" s="199" t="s">
        <v>195</v>
      </c>
      <c r="G12" s="199" t="s">
        <v>196</v>
      </c>
      <c r="H12" s="199" t="s">
        <v>197</v>
      </c>
      <c r="I12" s="199" t="s">
        <v>198</v>
      </c>
      <c r="J12" s="199" t="s">
        <v>199</v>
      </c>
      <c r="K12" s="199" t="s">
        <v>200</v>
      </c>
      <c r="L12" s="199" t="s">
        <v>201</v>
      </c>
      <c r="M12" s="199" t="s">
        <v>202</v>
      </c>
      <c r="N12" s="198"/>
      <c r="O12" s="198"/>
      <c r="P12" s="199" t="s">
        <v>191</v>
      </c>
      <c r="Q12" s="199" t="s">
        <v>192</v>
      </c>
      <c r="R12" s="199" t="s">
        <v>193</v>
      </c>
      <c r="S12" s="199" t="s">
        <v>194</v>
      </c>
      <c r="T12" s="199" t="s">
        <v>195</v>
      </c>
      <c r="U12" s="199" t="s">
        <v>196</v>
      </c>
      <c r="V12" s="199" t="s">
        <v>197</v>
      </c>
      <c r="W12" s="199" t="s">
        <v>198</v>
      </c>
      <c r="X12" s="199" t="s">
        <v>199</v>
      </c>
      <c r="Y12" s="199" t="s">
        <v>200</v>
      </c>
      <c r="Z12" s="199" t="s">
        <v>201</v>
      </c>
      <c r="AA12" s="199" t="s">
        <v>202</v>
      </c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  <c r="AS12" s="198"/>
    </row>
    <row r="13" ht="14.25" customHeight="1" spans="1:45" x14ac:dyDescent="0.25">
      <c r="A13" s="200" t="s">
        <v>25</v>
      </c>
      <c r="B13" s="205">
        <f t="shared" ref="B13:M13" si="3">B3*$P3</f>
        <v>0</v>
      </c>
      <c r="C13" s="205">
        <f t="shared" si="3"/>
        <v>0</v>
      </c>
      <c r="D13" s="205">
        <f t="shared" si="3"/>
        <v>0</v>
      </c>
      <c r="E13" s="205">
        <f t="shared" si="3"/>
        <v>0</v>
      </c>
      <c r="F13" s="205">
        <f t="shared" si="3"/>
        <v>0</v>
      </c>
      <c r="G13" s="205">
        <f t="shared" si="3"/>
        <v>0</v>
      </c>
      <c r="H13" s="205">
        <f t="shared" si="3"/>
        <v>0</v>
      </c>
      <c r="I13" s="205">
        <f t="shared" si="3"/>
        <v>0</v>
      </c>
      <c r="J13" s="205">
        <f t="shared" si="3"/>
        <v>0</v>
      </c>
      <c r="K13" s="205">
        <f t="shared" si="3"/>
        <v>0</v>
      </c>
      <c r="L13" s="205">
        <f t="shared" si="3"/>
        <v>0</v>
      </c>
      <c r="M13" s="205">
        <f t="shared" si="3"/>
        <v>0</v>
      </c>
      <c r="N13" s="198">
        <f t="shared" ref="N13:N18" si="4">SUM(B13:M13)</f>
        <v>0</v>
      </c>
      <c r="O13" s="198"/>
      <c r="P13" s="205">
        <f t="shared" ref="P13:AA13" si="5">IF(B13,B13/B$19,0)</f>
        <v>0</v>
      </c>
      <c r="Q13" s="205">
        <f t="shared" si="5"/>
        <v>0</v>
      </c>
      <c r="R13" s="205">
        <f t="shared" si="5"/>
        <v>0</v>
      </c>
      <c r="S13" s="205">
        <f t="shared" si="5"/>
        <v>0</v>
      </c>
      <c r="T13" s="205">
        <f t="shared" si="5"/>
        <v>0</v>
      </c>
      <c r="U13" s="205">
        <f t="shared" si="5"/>
        <v>0</v>
      </c>
      <c r="V13" s="205">
        <f t="shared" si="5"/>
        <v>0</v>
      </c>
      <c r="W13" s="205">
        <f t="shared" si="5"/>
        <v>0</v>
      </c>
      <c r="X13" s="205">
        <f t="shared" si="5"/>
        <v>0</v>
      </c>
      <c r="Y13" s="205">
        <f t="shared" si="5"/>
        <v>0</v>
      </c>
      <c r="Z13" s="205">
        <f t="shared" si="5"/>
        <v>0</v>
      </c>
      <c r="AA13" s="205">
        <f t="shared" si="5"/>
        <v>0</v>
      </c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</row>
    <row r="14" ht="14.25" customHeight="1" spans="1:45" x14ac:dyDescent="0.25">
      <c r="A14" s="200" t="s">
        <v>27</v>
      </c>
      <c r="B14" s="205">
        <f t="shared" ref="B14:M14" si="6">B4*$P4</f>
        <v>0</v>
      </c>
      <c r="C14" s="205">
        <f t="shared" si="6"/>
        <v>0</v>
      </c>
      <c r="D14" s="205">
        <f t="shared" si="6"/>
        <v>0</v>
      </c>
      <c r="E14" s="205">
        <f t="shared" si="6"/>
        <v>0</v>
      </c>
      <c r="F14" s="205">
        <f t="shared" si="6"/>
        <v>0</v>
      </c>
      <c r="G14" s="205">
        <f t="shared" si="6"/>
        <v>0</v>
      </c>
      <c r="H14" s="205">
        <f t="shared" si="6"/>
        <v>0</v>
      </c>
      <c r="I14" s="205">
        <f t="shared" si="6"/>
        <v>0</v>
      </c>
      <c r="J14" s="205">
        <f t="shared" si="6"/>
        <v>0</v>
      </c>
      <c r="K14" s="205">
        <f t="shared" si="6"/>
        <v>0</v>
      </c>
      <c r="L14" s="205">
        <f t="shared" si="6"/>
        <v>0</v>
      </c>
      <c r="M14" s="205">
        <f t="shared" si="6"/>
        <v>0</v>
      </c>
      <c r="N14" s="198">
        <f t="shared" si="4"/>
        <v>0</v>
      </c>
      <c r="O14" s="198"/>
      <c r="P14" s="205">
        <f t="shared" ref="P14:AA14" si="7">IF(B14,B14/B$19,0)</f>
        <v>0</v>
      </c>
      <c r="Q14" s="205">
        <f t="shared" si="7"/>
        <v>0</v>
      </c>
      <c r="R14" s="205">
        <f t="shared" si="7"/>
        <v>0</v>
      </c>
      <c r="S14" s="205">
        <f t="shared" si="7"/>
        <v>0</v>
      </c>
      <c r="T14" s="205">
        <f t="shared" si="7"/>
        <v>0</v>
      </c>
      <c r="U14" s="205">
        <f t="shared" si="7"/>
        <v>0</v>
      </c>
      <c r="V14" s="205">
        <f t="shared" si="7"/>
        <v>0</v>
      </c>
      <c r="W14" s="205">
        <f t="shared" si="7"/>
        <v>0</v>
      </c>
      <c r="X14" s="205">
        <f t="shared" si="7"/>
        <v>0</v>
      </c>
      <c r="Y14" s="205">
        <f t="shared" si="7"/>
        <v>0</v>
      </c>
      <c r="Z14" s="205">
        <f t="shared" si="7"/>
        <v>0</v>
      </c>
      <c r="AA14" s="205">
        <f t="shared" si="7"/>
        <v>0</v>
      </c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  <c r="AS14" s="198"/>
    </row>
    <row r="15" ht="14.25" customHeight="1" spans="1:45" x14ac:dyDescent="0.25">
      <c r="A15" s="200" t="s">
        <v>29</v>
      </c>
      <c r="B15" s="205">
        <f t="shared" ref="B15:M15" si="8">B5*$P5</f>
        <v>0</v>
      </c>
      <c r="C15" s="205">
        <f t="shared" si="8"/>
        <v>0</v>
      </c>
      <c r="D15" s="205">
        <f t="shared" si="8"/>
        <v>0</v>
      </c>
      <c r="E15" s="205">
        <f t="shared" si="8"/>
        <v>0</v>
      </c>
      <c r="F15" s="205">
        <f t="shared" si="8"/>
        <v>0</v>
      </c>
      <c r="G15" s="205">
        <f t="shared" si="8"/>
        <v>0</v>
      </c>
      <c r="H15" s="205">
        <f t="shared" si="8"/>
        <v>0</v>
      </c>
      <c r="I15" s="205">
        <f t="shared" si="8"/>
        <v>0</v>
      </c>
      <c r="J15" s="205">
        <f t="shared" si="8"/>
        <v>0</v>
      </c>
      <c r="K15" s="205">
        <f t="shared" si="8"/>
        <v>0</v>
      </c>
      <c r="L15" s="205">
        <f t="shared" si="8"/>
        <v>0</v>
      </c>
      <c r="M15" s="205">
        <f t="shared" si="8"/>
        <v>0</v>
      </c>
      <c r="N15" s="198">
        <f t="shared" si="4"/>
        <v>0</v>
      </c>
      <c r="O15" s="198"/>
      <c r="P15" s="205">
        <f t="shared" ref="P15:AA15" si="9">IF(B15,B15/B$19,0)</f>
        <v>0</v>
      </c>
      <c r="Q15" s="205">
        <f t="shared" si="9"/>
        <v>0</v>
      </c>
      <c r="R15" s="205">
        <f t="shared" si="9"/>
        <v>0</v>
      </c>
      <c r="S15" s="205">
        <f t="shared" si="9"/>
        <v>0</v>
      </c>
      <c r="T15" s="205">
        <f t="shared" si="9"/>
        <v>0</v>
      </c>
      <c r="U15" s="205">
        <f t="shared" si="9"/>
        <v>0</v>
      </c>
      <c r="V15" s="205">
        <f t="shared" si="9"/>
        <v>0</v>
      </c>
      <c r="W15" s="205">
        <f t="shared" si="9"/>
        <v>0</v>
      </c>
      <c r="X15" s="205">
        <f t="shared" si="9"/>
        <v>0</v>
      </c>
      <c r="Y15" s="205">
        <f t="shared" si="9"/>
        <v>0</v>
      </c>
      <c r="Z15" s="205">
        <f t="shared" si="9"/>
        <v>0</v>
      </c>
      <c r="AA15" s="205">
        <f t="shared" si="9"/>
        <v>0</v>
      </c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</row>
    <row r="16" ht="14.25" customHeight="1" spans="1:45" x14ac:dyDescent="0.25">
      <c r="A16" s="200" t="s">
        <v>30</v>
      </c>
      <c r="B16" s="205">
        <f t="shared" ref="B16:M16" si="10">B6*$P6</f>
        <v>0</v>
      </c>
      <c r="C16" s="205">
        <f t="shared" si="10"/>
        <v>0</v>
      </c>
      <c r="D16" s="205">
        <f t="shared" si="10"/>
        <v>0</v>
      </c>
      <c r="E16" s="205">
        <f t="shared" si="10"/>
        <v>0</v>
      </c>
      <c r="F16" s="205">
        <f t="shared" si="10"/>
        <v>0</v>
      </c>
      <c r="G16" s="205">
        <f t="shared" si="10"/>
        <v>0</v>
      </c>
      <c r="H16" s="205">
        <f t="shared" si="10"/>
        <v>0</v>
      </c>
      <c r="I16" s="205">
        <f t="shared" si="10"/>
        <v>0</v>
      </c>
      <c r="J16" s="205">
        <f t="shared" si="10"/>
        <v>0</v>
      </c>
      <c r="K16" s="205">
        <f t="shared" si="10"/>
        <v>0</v>
      </c>
      <c r="L16" s="205">
        <f t="shared" si="10"/>
        <v>0</v>
      </c>
      <c r="M16" s="205">
        <f t="shared" si="10"/>
        <v>0</v>
      </c>
      <c r="N16" s="198">
        <f t="shared" si="4"/>
        <v>0</v>
      </c>
      <c r="O16" s="198"/>
      <c r="P16" s="205">
        <f t="shared" ref="P16:AA16" si="11">IF(B16,B16/B$19,0)</f>
        <v>0</v>
      </c>
      <c r="Q16" s="205">
        <f t="shared" si="11"/>
        <v>0</v>
      </c>
      <c r="R16" s="205">
        <f t="shared" si="11"/>
        <v>0</v>
      </c>
      <c r="S16" s="205">
        <f t="shared" si="11"/>
        <v>0</v>
      </c>
      <c r="T16" s="205">
        <f t="shared" si="11"/>
        <v>0</v>
      </c>
      <c r="U16" s="205">
        <f t="shared" si="11"/>
        <v>0</v>
      </c>
      <c r="V16" s="205">
        <f t="shared" si="11"/>
        <v>0</v>
      </c>
      <c r="W16" s="205">
        <f t="shared" si="11"/>
        <v>0</v>
      </c>
      <c r="X16" s="205">
        <f t="shared" si="11"/>
        <v>0</v>
      </c>
      <c r="Y16" s="205">
        <f t="shared" si="11"/>
        <v>0</v>
      </c>
      <c r="Z16" s="205">
        <f t="shared" si="11"/>
        <v>0</v>
      </c>
      <c r="AA16" s="205">
        <f t="shared" si="11"/>
        <v>0</v>
      </c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  <c r="AP16" s="198"/>
      <c r="AQ16" s="198"/>
      <c r="AR16" s="198"/>
      <c r="AS16" s="198"/>
    </row>
    <row r="17" ht="14.25" customHeight="1" spans="1:45" x14ac:dyDescent="0.25">
      <c r="A17" s="200" t="s">
        <v>31</v>
      </c>
      <c r="B17" s="205">
        <f t="shared" ref="B17:M17" si="12">B7*$P7</f>
        <v>0</v>
      </c>
      <c r="C17" s="205">
        <f t="shared" si="12"/>
        <v>0</v>
      </c>
      <c r="D17" s="205">
        <f t="shared" si="12"/>
        <v>0</v>
      </c>
      <c r="E17" s="205">
        <f t="shared" si="12"/>
        <v>0</v>
      </c>
      <c r="F17" s="205">
        <f t="shared" si="12"/>
        <v>0</v>
      </c>
      <c r="G17" s="205">
        <f t="shared" si="12"/>
        <v>0</v>
      </c>
      <c r="H17" s="205">
        <f t="shared" si="12"/>
        <v>0</v>
      </c>
      <c r="I17" s="205">
        <f t="shared" si="12"/>
        <v>0</v>
      </c>
      <c r="J17" s="205">
        <f t="shared" si="12"/>
        <v>0</v>
      </c>
      <c r="K17" s="205">
        <f t="shared" si="12"/>
        <v>0</v>
      </c>
      <c r="L17" s="205">
        <f t="shared" si="12"/>
        <v>0</v>
      </c>
      <c r="M17" s="205">
        <f t="shared" si="12"/>
        <v>0</v>
      </c>
      <c r="N17" s="198">
        <f t="shared" si="4"/>
        <v>0</v>
      </c>
      <c r="O17" s="198"/>
      <c r="P17" s="205">
        <f t="shared" ref="P17:AA17" si="13">IF(B17,B17/B$19,0)</f>
        <v>0</v>
      </c>
      <c r="Q17" s="205">
        <f t="shared" si="13"/>
        <v>0</v>
      </c>
      <c r="R17" s="205">
        <f t="shared" si="13"/>
        <v>0</v>
      </c>
      <c r="S17" s="205">
        <f t="shared" si="13"/>
        <v>0</v>
      </c>
      <c r="T17" s="205">
        <f t="shared" si="13"/>
        <v>0</v>
      </c>
      <c r="U17" s="205">
        <f t="shared" si="13"/>
        <v>0</v>
      </c>
      <c r="V17" s="205">
        <f t="shared" si="13"/>
        <v>0</v>
      </c>
      <c r="W17" s="205">
        <f t="shared" si="13"/>
        <v>0</v>
      </c>
      <c r="X17" s="205">
        <f t="shared" si="13"/>
        <v>0</v>
      </c>
      <c r="Y17" s="205">
        <f t="shared" si="13"/>
        <v>0</v>
      </c>
      <c r="Z17" s="205">
        <f t="shared" si="13"/>
        <v>0</v>
      </c>
      <c r="AA17" s="205">
        <f t="shared" si="13"/>
        <v>0</v>
      </c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8"/>
      <c r="AR17" s="198"/>
      <c r="AS17" s="198"/>
    </row>
    <row r="18" ht="14.25" customHeight="1" spans="1:45" x14ac:dyDescent="0.25">
      <c r="A18" s="200" t="s">
        <v>33</v>
      </c>
      <c r="B18" s="205">
        <f t="shared" ref="B18:M18" si="14">B8*$P8</f>
        <v>0</v>
      </c>
      <c r="C18" s="205">
        <f t="shared" si="14"/>
        <v>0</v>
      </c>
      <c r="D18" s="205">
        <f t="shared" si="14"/>
        <v>0</v>
      </c>
      <c r="E18" s="205">
        <f t="shared" si="14"/>
        <v>0</v>
      </c>
      <c r="F18" s="205">
        <f t="shared" si="14"/>
        <v>0</v>
      </c>
      <c r="G18" s="205">
        <f t="shared" si="14"/>
        <v>0</v>
      </c>
      <c r="H18" s="205">
        <f t="shared" si="14"/>
        <v>0</v>
      </c>
      <c r="I18" s="205">
        <f t="shared" si="14"/>
        <v>0</v>
      </c>
      <c r="J18" s="205">
        <f t="shared" si="14"/>
        <v>0</v>
      </c>
      <c r="K18" s="205">
        <f t="shared" si="14"/>
        <v>0</v>
      </c>
      <c r="L18" s="205">
        <f t="shared" si="14"/>
        <v>0</v>
      </c>
      <c r="M18" s="205">
        <f t="shared" si="14"/>
        <v>0</v>
      </c>
      <c r="N18" s="198">
        <f t="shared" si="4"/>
        <v>0</v>
      </c>
      <c r="O18" s="198"/>
      <c r="P18" s="205">
        <f t="shared" ref="P18:AA18" si="15">IF(B18,B18/B$19,0)</f>
        <v>0</v>
      </c>
      <c r="Q18" s="205">
        <f t="shared" si="15"/>
        <v>0</v>
      </c>
      <c r="R18" s="205">
        <f t="shared" si="15"/>
        <v>0</v>
      </c>
      <c r="S18" s="205">
        <f t="shared" si="15"/>
        <v>0</v>
      </c>
      <c r="T18" s="205">
        <f t="shared" si="15"/>
        <v>0</v>
      </c>
      <c r="U18" s="205">
        <f t="shared" si="15"/>
        <v>0</v>
      </c>
      <c r="V18" s="205">
        <f t="shared" si="15"/>
        <v>0</v>
      </c>
      <c r="W18" s="205">
        <f t="shared" si="15"/>
        <v>0</v>
      </c>
      <c r="X18" s="205">
        <f t="shared" si="15"/>
        <v>0</v>
      </c>
      <c r="Y18" s="205">
        <f t="shared" si="15"/>
        <v>0</v>
      </c>
      <c r="Z18" s="205">
        <f t="shared" si="15"/>
        <v>0</v>
      </c>
      <c r="AA18" s="205">
        <f t="shared" si="15"/>
        <v>0</v>
      </c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  <c r="AS18" s="198"/>
    </row>
    <row r="19" ht="14.25" customHeight="1" spans="1:45" x14ac:dyDescent="0.25">
      <c r="A19" s="198"/>
      <c r="B19" s="201">
        <f t="shared" ref="B19:M19" si="16">SUM(B13:B18)</f>
        <v>0</v>
      </c>
      <c r="C19" s="201">
        <f t="shared" si="16"/>
        <v>0</v>
      </c>
      <c r="D19" s="201">
        <f t="shared" si="16"/>
        <v>0</v>
      </c>
      <c r="E19" s="201">
        <f t="shared" si="16"/>
        <v>0</v>
      </c>
      <c r="F19" s="201">
        <f t="shared" si="16"/>
        <v>0</v>
      </c>
      <c r="G19" s="201">
        <f t="shared" si="16"/>
        <v>0</v>
      </c>
      <c r="H19" s="201">
        <f t="shared" si="16"/>
        <v>0</v>
      </c>
      <c r="I19" s="201">
        <f t="shared" si="16"/>
        <v>0</v>
      </c>
      <c r="J19" s="201">
        <f t="shared" si="16"/>
        <v>0</v>
      </c>
      <c r="K19" s="201">
        <f t="shared" si="16"/>
        <v>0</v>
      </c>
      <c r="L19" s="201">
        <f t="shared" si="16"/>
        <v>0</v>
      </c>
      <c r="M19" s="201">
        <f t="shared" si="16"/>
        <v>0</v>
      </c>
      <c r="N19" s="198"/>
      <c r="O19" s="198"/>
      <c r="P19" s="201">
        <f t="shared" ref="P19:AA19" si="17">SUM(P13:P18)</f>
        <v>0</v>
      </c>
      <c r="Q19" s="201">
        <f t="shared" si="17"/>
        <v>0</v>
      </c>
      <c r="R19" s="201">
        <f t="shared" si="17"/>
        <v>0</v>
      </c>
      <c r="S19" s="201">
        <f t="shared" si="17"/>
        <v>0</v>
      </c>
      <c r="T19" s="201">
        <f t="shared" si="17"/>
        <v>0</v>
      </c>
      <c r="U19" s="201">
        <f t="shared" si="17"/>
        <v>0</v>
      </c>
      <c r="V19" s="201">
        <f t="shared" si="17"/>
        <v>0</v>
      </c>
      <c r="W19" s="201">
        <f t="shared" si="17"/>
        <v>0</v>
      </c>
      <c r="X19" s="201">
        <f t="shared" si="17"/>
        <v>0</v>
      </c>
      <c r="Y19" s="201">
        <f t="shared" si="17"/>
        <v>0</v>
      </c>
      <c r="Z19" s="201">
        <f t="shared" si="17"/>
        <v>0</v>
      </c>
      <c r="AA19" s="201">
        <f t="shared" si="17"/>
        <v>0</v>
      </c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8"/>
      <c r="AR19" s="198"/>
      <c r="AS19" s="198"/>
    </row>
    <row r="20" ht="14.25" customHeight="1" spans="1:45" x14ac:dyDescent="0.25">
      <c r="A20" s="198"/>
      <c r="B20" s="198"/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</row>
    <row r="21" ht="14.25" customHeight="1" spans="1:45" x14ac:dyDescent="0.25">
      <c r="A21" s="198"/>
      <c r="B21" s="198" t="s">
        <v>220</v>
      </c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8"/>
    </row>
    <row r="22" ht="14.25" customHeight="1" spans="1:45" x14ac:dyDescent="0.25">
      <c r="A22" s="198"/>
      <c r="B22" s="199" t="s">
        <v>191</v>
      </c>
      <c r="C22" s="199" t="s">
        <v>192</v>
      </c>
      <c r="D22" s="199" t="s">
        <v>193</v>
      </c>
      <c r="E22" s="199" t="s">
        <v>194</v>
      </c>
      <c r="F22" s="199" t="s">
        <v>195</v>
      </c>
      <c r="G22" s="199" t="s">
        <v>196</v>
      </c>
      <c r="H22" s="199" t="s">
        <v>197</v>
      </c>
      <c r="I22" s="199" t="s">
        <v>198</v>
      </c>
      <c r="J22" s="199" t="s">
        <v>199</v>
      </c>
      <c r="K22" s="199" t="s">
        <v>200</v>
      </c>
      <c r="L22" s="199" t="s">
        <v>201</v>
      </c>
      <c r="M22" s="199" t="s">
        <v>202</v>
      </c>
      <c r="N22" s="198"/>
      <c r="O22" s="198"/>
      <c r="P22" s="199" t="s">
        <v>191</v>
      </c>
      <c r="Q22" s="199" t="s">
        <v>192</v>
      </c>
      <c r="R22" s="199" t="s">
        <v>193</v>
      </c>
      <c r="S22" s="199" t="s">
        <v>194</v>
      </c>
      <c r="T22" s="199" t="s">
        <v>195</v>
      </c>
      <c r="U22" s="199" t="s">
        <v>196</v>
      </c>
      <c r="V22" s="199" t="s">
        <v>197</v>
      </c>
      <c r="W22" s="199" t="s">
        <v>198</v>
      </c>
      <c r="X22" s="199" t="s">
        <v>199</v>
      </c>
      <c r="Y22" s="199" t="s">
        <v>200</v>
      </c>
      <c r="Z22" s="199" t="s">
        <v>201</v>
      </c>
      <c r="AA22" s="199" t="s">
        <v>202</v>
      </c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</row>
    <row r="23" ht="14.25" customHeight="1" spans="1:45" x14ac:dyDescent="0.25">
      <c r="A23" s="200" t="s">
        <v>25</v>
      </c>
      <c r="B23" s="205">
        <f t="shared" ref="B23:M23" si="18">B3*$Q3</f>
        <v>0</v>
      </c>
      <c r="C23" s="205">
        <f t="shared" si="18"/>
        <v>0</v>
      </c>
      <c r="D23" s="205">
        <f t="shared" si="18"/>
        <v>0</v>
      </c>
      <c r="E23" s="205">
        <f t="shared" si="18"/>
        <v>0</v>
      </c>
      <c r="F23" s="205">
        <f t="shared" si="18"/>
        <v>0</v>
      </c>
      <c r="G23" s="205">
        <f t="shared" si="18"/>
        <v>0</v>
      </c>
      <c r="H23" s="205">
        <f t="shared" si="18"/>
        <v>0</v>
      </c>
      <c r="I23" s="205">
        <f t="shared" si="18"/>
        <v>0</v>
      </c>
      <c r="J23" s="205">
        <f t="shared" si="18"/>
        <v>0</v>
      </c>
      <c r="K23" s="205">
        <f t="shared" si="18"/>
        <v>0</v>
      </c>
      <c r="L23" s="205">
        <f t="shared" si="18"/>
        <v>0</v>
      </c>
      <c r="M23" s="205">
        <f t="shared" si="18"/>
        <v>0</v>
      </c>
      <c r="N23" s="198">
        <f t="shared" ref="N23:N28" si="19">SUM(B23:M23)</f>
        <v>0</v>
      </c>
      <c r="O23" s="198"/>
      <c r="P23" s="205">
        <f t="shared" ref="P23:AA23" si="20">IF(B23,B23/B$29,0)</f>
        <v>0</v>
      </c>
      <c r="Q23" s="205">
        <f t="shared" si="20"/>
        <v>0</v>
      </c>
      <c r="R23" s="205">
        <f t="shared" si="20"/>
        <v>0</v>
      </c>
      <c r="S23" s="205">
        <f t="shared" si="20"/>
        <v>0</v>
      </c>
      <c r="T23" s="205">
        <f t="shared" si="20"/>
        <v>0</v>
      </c>
      <c r="U23" s="205">
        <f t="shared" si="20"/>
        <v>0</v>
      </c>
      <c r="V23" s="205">
        <f t="shared" si="20"/>
        <v>0</v>
      </c>
      <c r="W23" s="205">
        <f t="shared" si="20"/>
        <v>0</v>
      </c>
      <c r="X23" s="205">
        <f t="shared" si="20"/>
        <v>0</v>
      </c>
      <c r="Y23" s="205">
        <f t="shared" si="20"/>
        <v>0</v>
      </c>
      <c r="Z23" s="205">
        <f t="shared" si="20"/>
        <v>0</v>
      </c>
      <c r="AA23" s="205">
        <f t="shared" si="20"/>
        <v>0</v>
      </c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</row>
    <row r="24" ht="14.25" customHeight="1" spans="1:45" x14ac:dyDescent="0.25">
      <c r="A24" s="200" t="s">
        <v>27</v>
      </c>
      <c r="B24" s="205">
        <f t="shared" ref="B24:M24" si="21">B4*$Q4</f>
        <v>0</v>
      </c>
      <c r="C24" s="205">
        <f t="shared" si="21"/>
        <v>0</v>
      </c>
      <c r="D24" s="205">
        <f t="shared" si="21"/>
        <v>0</v>
      </c>
      <c r="E24" s="205">
        <f t="shared" si="21"/>
        <v>0</v>
      </c>
      <c r="F24" s="205">
        <f t="shared" si="21"/>
        <v>0</v>
      </c>
      <c r="G24" s="205">
        <f t="shared" si="21"/>
        <v>0</v>
      </c>
      <c r="H24" s="205">
        <f t="shared" si="21"/>
        <v>0</v>
      </c>
      <c r="I24" s="205">
        <f t="shared" si="21"/>
        <v>0</v>
      </c>
      <c r="J24" s="205">
        <f t="shared" si="21"/>
        <v>0</v>
      </c>
      <c r="K24" s="205">
        <f t="shared" si="21"/>
        <v>0</v>
      </c>
      <c r="L24" s="205">
        <f t="shared" si="21"/>
        <v>0</v>
      </c>
      <c r="M24" s="205">
        <f t="shared" si="21"/>
        <v>0</v>
      </c>
      <c r="N24" s="198">
        <f t="shared" si="19"/>
        <v>0</v>
      </c>
      <c r="O24" s="198"/>
      <c r="P24" s="205">
        <f t="shared" ref="P24:AA24" si="22">IF(B24,B24/B$29,0)</f>
        <v>0</v>
      </c>
      <c r="Q24" s="205">
        <f t="shared" si="22"/>
        <v>0</v>
      </c>
      <c r="R24" s="205">
        <f t="shared" si="22"/>
        <v>0</v>
      </c>
      <c r="S24" s="205">
        <f t="shared" si="22"/>
        <v>0</v>
      </c>
      <c r="T24" s="205">
        <f t="shared" si="22"/>
        <v>0</v>
      </c>
      <c r="U24" s="205">
        <f t="shared" si="22"/>
        <v>0</v>
      </c>
      <c r="V24" s="205">
        <f t="shared" si="22"/>
        <v>0</v>
      </c>
      <c r="W24" s="205">
        <f t="shared" si="22"/>
        <v>0</v>
      </c>
      <c r="X24" s="205">
        <f t="shared" si="22"/>
        <v>0</v>
      </c>
      <c r="Y24" s="205">
        <f t="shared" si="22"/>
        <v>0</v>
      </c>
      <c r="Z24" s="205">
        <f t="shared" si="22"/>
        <v>0</v>
      </c>
      <c r="AA24" s="205">
        <f t="shared" si="22"/>
        <v>0</v>
      </c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</row>
    <row r="25" ht="14.25" customHeight="1" spans="1:45" x14ac:dyDescent="0.25">
      <c r="A25" s="200" t="s">
        <v>29</v>
      </c>
      <c r="B25" s="205">
        <f t="shared" ref="B25:M25" si="23">B5*$Q5</f>
        <v>0</v>
      </c>
      <c r="C25" s="205">
        <f t="shared" si="23"/>
        <v>0</v>
      </c>
      <c r="D25" s="205">
        <f t="shared" si="23"/>
        <v>0</v>
      </c>
      <c r="E25" s="205">
        <f t="shared" si="23"/>
        <v>0</v>
      </c>
      <c r="F25" s="205">
        <f t="shared" si="23"/>
        <v>0</v>
      </c>
      <c r="G25" s="205">
        <f t="shared" si="23"/>
        <v>0</v>
      </c>
      <c r="H25" s="205">
        <f t="shared" si="23"/>
        <v>0</v>
      </c>
      <c r="I25" s="205">
        <f t="shared" si="23"/>
        <v>0</v>
      </c>
      <c r="J25" s="205">
        <f t="shared" si="23"/>
        <v>0</v>
      </c>
      <c r="K25" s="205">
        <f t="shared" si="23"/>
        <v>0</v>
      </c>
      <c r="L25" s="205">
        <f t="shared" si="23"/>
        <v>0</v>
      </c>
      <c r="M25" s="205">
        <f t="shared" si="23"/>
        <v>0</v>
      </c>
      <c r="N25" s="198">
        <f t="shared" si="19"/>
        <v>0</v>
      </c>
      <c r="O25" s="198"/>
      <c r="P25" s="205">
        <f t="shared" ref="P25:AA25" si="24">IF(B25,B25/B$29,0)</f>
        <v>0</v>
      </c>
      <c r="Q25" s="205">
        <f t="shared" si="24"/>
        <v>0</v>
      </c>
      <c r="R25" s="205">
        <f t="shared" si="24"/>
        <v>0</v>
      </c>
      <c r="S25" s="205">
        <f t="shared" si="24"/>
        <v>0</v>
      </c>
      <c r="T25" s="205">
        <f t="shared" si="24"/>
        <v>0</v>
      </c>
      <c r="U25" s="205">
        <f t="shared" si="24"/>
        <v>0</v>
      </c>
      <c r="V25" s="205">
        <f t="shared" si="24"/>
        <v>0</v>
      </c>
      <c r="W25" s="205">
        <f t="shared" si="24"/>
        <v>0</v>
      </c>
      <c r="X25" s="205">
        <f t="shared" si="24"/>
        <v>0</v>
      </c>
      <c r="Y25" s="205">
        <f t="shared" si="24"/>
        <v>0</v>
      </c>
      <c r="Z25" s="205">
        <f t="shared" si="24"/>
        <v>0</v>
      </c>
      <c r="AA25" s="205">
        <f t="shared" si="24"/>
        <v>0</v>
      </c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98"/>
      <c r="AN25" s="198"/>
      <c r="AO25" s="198"/>
      <c r="AP25" s="198"/>
      <c r="AQ25" s="198"/>
      <c r="AR25" s="198"/>
      <c r="AS25" s="198"/>
    </row>
    <row r="26" ht="14.25" customHeight="1" spans="1:45" x14ac:dyDescent="0.25">
      <c r="A26" s="200" t="s">
        <v>30</v>
      </c>
      <c r="B26" s="205">
        <f t="shared" ref="B26:M26" si="25">B6*$Q6</f>
        <v>0</v>
      </c>
      <c r="C26" s="205">
        <f t="shared" si="25"/>
        <v>0</v>
      </c>
      <c r="D26" s="205">
        <f t="shared" si="25"/>
        <v>0</v>
      </c>
      <c r="E26" s="205">
        <f t="shared" si="25"/>
        <v>0</v>
      </c>
      <c r="F26" s="205">
        <f t="shared" si="25"/>
        <v>0</v>
      </c>
      <c r="G26" s="205">
        <f t="shared" si="25"/>
        <v>0</v>
      </c>
      <c r="H26" s="205">
        <f t="shared" si="25"/>
        <v>0</v>
      </c>
      <c r="I26" s="205">
        <f t="shared" si="25"/>
        <v>0</v>
      </c>
      <c r="J26" s="205">
        <f t="shared" si="25"/>
        <v>0</v>
      </c>
      <c r="K26" s="205">
        <f t="shared" si="25"/>
        <v>0</v>
      </c>
      <c r="L26" s="205">
        <f t="shared" si="25"/>
        <v>0</v>
      </c>
      <c r="M26" s="205">
        <f t="shared" si="25"/>
        <v>0</v>
      </c>
      <c r="N26" s="198">
        <f t="shared" si="19"/>
        <v>0</v>
      </c>
      <c r="O26" s="198"/>
      <c r="P26" s="205">
        <f t="shared" ref="P26:AA26" si="26">IF(B26,B26/B$29,0)</f>
        <v>0</v>
      </c>
      <c r="Q26" s="205">
        <f t="shared" si="26"/>
        <v>0</v>
      </c>
      <c r="R26" s="205">
        <f t="shared" si="26"/>
        <v>0</v>
      </c>
      <c r="S26" s="205">
        <f t="shared" si="26"/>
        <v>0</v>
      </c>
      <c r="T26" s="205">
        <f t="shared" si="26"/>
        <v>0</v>
      </c>
      <c r="U26" s="205">
        <f t="shared" si="26"/>
        <v>0</v>
      </c>
      <c r="V26" s="205">
        <f t="shared" si="26"/>
        <v>0</v>
      </c>
      <c r="W26" s="205">
        <f t="shared" si="26"/>
        <v>0</v>
      </c>
      <c r="X26" s="205">
        <f t="shared" si="26"/>
        <v>0</v>
      </c>
      <c r="Y26" s="205">
        <f t="shared" si="26"/>
        <v>0</v>
      </c>
      <c r="Z26" s="205">
        <f t="shared" si="26"/>
        <v>0</v>
      </c>
      <c r="AA26" s="205">
        <f t="shared" si="26"/>
        <v>0</v>
      </c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98"/>
      <c r="AN26" s="198"/>
      <c r="AO26" s="198"/>
      <c r="AP26" s="198"/>
      <c r="AQ26" s="198"/>
      <c r="AR26" s="198"/>
      <c r="AS26" s="198"/>
    </row>
    <row r="27" ht="14.25" customHeight="1" spans="1:45" x14ac:dyDescent="0.25">
      <c r="A27" s="200" t="s">
        <v>31</v>
      </c>
      <c r="B27" s="205">
        <f t="shared" ref="B27:M27" si="27">B7*$Q7</f>
        <v>0</v>
      </c>
      <c r="C27" s="205">
        <f t="shared" si="27"/>
        <v>0</v>
      </c>
      <c r="D27" s="205">
        <f t="shared" si="27"/>
        <v>0</v>
      </c>
      <c r="E27" s="205">
        <f t="shared" si="27"/>
        <v>0</v>
      </c>
      <c r="F27" s="205">
        <f t="shared" si="27"/>
        <v>0</v>
      </c>
      <c r="G27" s="205">
        <f t="shared" si="27"/>
        <v>0</v>
      </c>
      <c r="H27" s="205">
        <f t="shared" si="27"/>
        <v>0</v>
      </c>
      <c r="I27" s="205">
        <f t="shared" si="27"/>
        <v>0</v>
      </c>
      <c r="J27" s="205">
        <f t="shared" si="27"/>
        <v>0</v>
      </c>
      <c r="K27" s="205">
        <f t="shared" si="27"/>
        <v>0</v>
      </c>
      <c r="L27" s="205">
        <f t="shared" si="27"/>
        <v>0</v>
      </c>
      <c r="M27" s="205">
        <f t="shared" si="27"/>
        <v>0</v>
      </c>
      <c r="N27" s="198">
        <f t="shared" si="19"/>
        <v>0</v>
      </c>
      <c r="O27" s="198"/>
      <c r="P27" s="205">
        <f t="shared" ref="P27:AA27" si="28">IF(B27,B27/B$29,0)</f>
        <v>0</v>
      </c>
      <c r="Q27" s="205">
        <f t="shared" si="28"/>
        <v>0</v>
      </c>
      <c r="R27" s="205">
        <f t="shared" si="28"/>
        <v>0</v>
      </c>
      <c r="S27" s="205">
        <f t="shared" si="28"/>
        <v>0</v>
      </c>
      <c r="T27" s="205">
        <f t="shared" si="28"/>
        <v>0</v>
      </c>
      <c r="U27" s="205">
        <f t="shared" si="28"/>
        <v>0</v>
      </c>
      <c r="V27" s="205">
        <f t="shared" si="28"/>
        <v>0</v>
      </c>
      <c r="W27" s="205">
        <f t="shared" si="28"/>
        <v>0</v>
      </c>
      <c r="X27" s="205">
        <f t="shared" si="28"/>
        <v>0</v>
      </c>
      <c r="Y27" s="205">
        <f t="shared" si="28"/>
        <v>0</v>
      </c>
      <c r="Z27" s="205">
        <f t="shared" si="28"/>
        <v>0</v>
      </c>
      <c r="AA27" s="205">
        <f t="shared" si="28"/>
        <v>0</v>
      </c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198"/>
      <c r="AO27" s="198"/>
      <c r="AP27" s="198"/>
      <c r="AQ27" s="198"/>
      <c r="AR27" s="198"/>
      <c r="AS27" s="198"/>
    </row>
    <row r="28" ht="14.25" customHeight="1" spans="1:45" x14ac:dyDescent="0.25">
      <c r="A28" s="200" t="s">
        <v>33</v>
      </c>
      <c r="B28" s="205">
        <f t="shared" ref="B28:M28" si="29">B8*$Q8</f>
        <v>0</v>
      </c>
      <c r="C28" s="205">
        <f t="shared" si="29"/>
        <v>0</v>
      </c>
      <c r="D28" s="205">
        <f t="shared" si="29"/>
        <v>0</v>
      </c>
      <c r="E28" s="205">
        <f t="shared" si="29"/>
        <v>0</v>
      </c>
      <c r="F28" s="205">
        <f t="shared" si="29"/>
        <v>0</v>
      </c>
      <c r="G28" s="205">
        <f t="shared" si="29"/>
        <v>0</v>
      </c>
      <c r="H28" s="205">
        <f t="shared" si="29"/>
        <v>0</v>
      </c>
      <c r="I28" s="205">
        <f t="shared" si="29"/>
        <v>0</v>
      </c>
      <c r="J28" s="205">
        <f t="shared" si="29"/>
        <v>0</v>
      </c>
      <c r="K28" s="205">
        <f t="shared" si="29"/>
        <v>0</v>
      </c>
      <c r="L28" s="205">
        <f t="shared" si="29"/>
        <v>0</v>
      </c>
      <c r="M28" s="205">
        <f t="shared" si="29"/>
        <v>0</v>
      </c>
      <c r="N28" s="198">
        <f t="shared" si="19"/>
        <v>0</v>
      </c>
      <c r="O28" s="198"/>
      <c r="P28" s="205">
        <f t="shared" ref="P28:AA28" si="30">IF(B28,B28/B$29,0)</f>
        <v>0</v>
      </c>
      <c r="Q28" s="205">
        <f t="shared" si="30"/>
        <v>0</v>
      </c>
      <c r="R28" s="205">
        <f t="shared" si="30"/>
        <v>0</v>
      </c>
      <c r="S28" s="205">
        <f t="shared" si="30"/>
        <v>0</v>
      </c>
      <c r="T28" s="205">
        <f t="shared" si="30"/>
        <v>0</v>
      </c>
      <c r="U28" s="205">
        <f t="shared" si="30"/>
        <v>0</v>
      </c>
      <c r="V28" s="205">
        <f t="shared" si="30"/>
        <v>0</v>
      </c>
      <c r="W28" s="205">
        <f t="shared" si="30"/>
        <v>0</v>
      </c>
      <c r="X28" s="205">
        <f t="shared" si="30"/>
        <v>0</v>
      </c>
      <c r="Y28" s="205">
        <f t="shared" si="30"/>
        <v>0</v>
      </c>
      <c r="Z28" s="205">
        <f t="shared" si="30"/>
        <v>0</v>
      </c>
      <c r="AA28" s="205">
        <f t="shared" si="30"/>
        <v>0</v>
      </c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/>
      <c r="AO28" s="198"/>
      <c r="AP28" s="198"/>
      <c r="AQ28" s="198"/>
      <c r="AR28" s="198"/>
      <c r="AS28" s="198"/>
    </row>
    <row r="29" ht="14.25" customHeight="1" spans="1:45" x14ac:dyDescent="0.25">
      <c r="A29" s="198"/>
      <c r="B29" s="201">
        <f t="shared" ref="B29:M29" si="31">SUM(B23:B28)</f>
        <v>0</v>
      </c>
      <c r="C29" s="201">
        <f t="shared" si="31"/>
        <v>0</v>
      </c>
      <c r="D29" s="201">
        <f t="shared" si="31"/>
        <v>0</v>
      </c>
      <c r="E29" s="201">
        <f t="shared" si="31"/>
        <v>0</v>
      </c>
      <c r="F29" s="201">
        <f t="shared" si="31"/>
        <v>0</v>
      </c>
      <c r="G29" s="201">
        <f t="shared" si="31"/>
        <v>0</v>
      </c>
      <c r="H29" s="201">
        <f t="shared" si="31"/>
        <v>0</v>
      </c>
      <c r="I29" s="201">
        <f t="shared" si="31"/>
        <v>0</v>
      </c>
      <c r="J29" s="201">
        <f t="shared" si="31"/>
        <v>0</v>
      </c>
      <c r="K29" s="201">
        <f t="shared" si="31"/>
        <v>0</v>
      </c>
      <c r="L29" s="201">
        <f t="shared" si="31"/>
        <v>0</v>
      </c>
      <c r="M29" s="201">
        <f t="shared" si="31"/>
        <v>0</v>
      </c>
      <c r="N29" s="198"/>
      <c r="O29" s="198"/>
      <c r="P29" s="201">
        <f t="shared" ref="P29:AA29" si="32">SUM(P23:P28)</f>
        <v>0</v>
      </c>
      <c r="Q29" s="201">
        <f t="shared" si="32"/>
        <v>0</v>
      </c>
      <c r="R29" s="201">
        <f t="shared" si="32"/>
        <v>0</v>
      </c>
      <c r="S29" s="201">
        <f t="shared" si="32"/>
        <v>0</v>
      </c>
      <c r="T29" s="201">
        <f t="shared" si="32"/>
        <v>0</v>
      </c>
      <c r="U29" s="201">
        <f t="shared" si="32"/>
        <v>0</v>
      </c>
      <c r="V29" s="201">
        <f t="shared" si="32"/>
        <v>0</v>
      </c>
      <c r="W29" s="201">
        <f t="shared" si="32"/>
        <v>0</v>
      </c>
      <c r="X29" s="201">
        <f t="shared" si="32"/>
        <v>0</v>
      </c>
      <c r="Y29" s="201">
        <f t="shared" si="32"/>
        <v>0</v>
      </c>
      <c r="Z29" s="201">
        <f t="shared" si="32"/>
        <v>0</v>
      </c>
      <c r="AA29" s="201">
        <f t="shared" si="32"/>
        <v>0</v>
      </c>
      <c r="AB29" s="198"/>
      <c r="AC29" s="198"/>
      <c r="AD29" s="198"/>
      <c r="AE29" s="198"/>
      <c r="AF29" s="198"/>
      <c r="AG29" s="198"/>
      <c r="AH29" s="198"/>
      <c r="AI29" s="198"/>
      <c r="AJ29" s="198"/>
      <c r="AK29" s="198"/>
      <c r="AL29" s="198"/>
      <c r="AM29" s="198"/>
      <c r="AN29" s="198"/>
      <c r="AO29" s="198"/>
      <c r="AP29" s="198"/>
      <c r="AQ29" s="198"/>
      <c r="AR29" s="198"/>
      <c r="AS29" s="198"/>
    </row>
    <row r="30" ht="14.25" customHeight="1" spans="1:45" x14ac:dyDescent="0.25">
      <c r="A30" s="198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  <c r="AK30" s="198"/>
      <c r="AL30" s="198"/>
      <c r="AM30" s="198"/>
      <c r="AN30" s="198"/>
      <c r="AO30" s="198"/>
      <c r="AP30" s="198"/>
      <c r="AQ30" s="198"/>
      <c r="AR30" s="198"/>
      <c r="AS30" s="198"/>
    </row>
    <row r="31" ht="14.25" customHeight="1" spans="1:45" x14ac:dyDescent="0.25">
      <c r="A31" s="198"/>
      <c r="B31" s="198" t="s">
        <v>221</v>
      </c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  <c r="AB31" s="198"/>
      <c r="AC31" s="198"/>
      <c r="AD31" s="198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8"/>
      <c r="AR31" s="198"/>
      <c r="AS31" s="198"/>
    </row>
    <row r="32" ht="14.25" customHeight="1" spans="1:45" x14ac:dyDescent="0.25">
      <c r="A32" s="198"/>
      <c r="B32" s="199" t="s">
        <v>191</v>
      </c>
      <c r="C32" s="199" t="s">
        <v>192</v>
      </c>
      <c r="D32" s="199" t="s">
        <v>193</v>
      </c>
      <c r="E32" s="199" t="s">
        <v>194</v>
      </c>
      <c r="F32" s="199" t="s">
        <v>195</v>
      </c>
      <c r="G32" s="199" t="s">
        <v>196</v>
      </c>
      <c r="H32" s="199" t="s">
        <v>197</v>
      </c>
      <c r="I32" s="199" t="s">
        <v>198</v>
      </c>
      <c r="J32" s="199" t="s">
        <v>199</v>
      </c>
      <c r="K32" s="199" t="s">
        <v>200</v>
      </c>
      <c r="L32" s="199" t="s">
        <v>201</v>
      </c>
      <c r="M32" s="199" t="s">
        <v>202</v>
      </c>
      <c r="N32" s="198"/>
      <c r="O32" s="198"/>
      <c r="P32" s="199" t="s">
        <v>191</v>
      </c>
      <c r="Q32" s="199" t="s">
        <v>192</v>
      </c>
      <c r="R32" s="199" t="s">
        <v>193</v>
      </c>
      <c r="S32" s="199" t="s">
        <v>194</v>
      </c>
      <c r="T32" s="199" t="s">
        <v>195</v>
      </c>
      <c r="U32" s="199" t="s">
        <v>196</v>
      </c>
      <c r="V32" s="199" t="s">
        <v>197</v>
      </c>
      <c r="W32" s="199" t="s">
        <v>198</v>
      </c>
      <c r="X32" s="199" t="s">
        <v>199</v>
      </c>
      <c r="Y32" s="199" t="s">
        <v>200</v>
      </c>
      <c r="Z32" s="199" t="s">
        <v>201</v>
      </c>
      <c r="AA32" s="199" t="s">
        <v>202</v>
      </c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  <c r="AS32" s="198"/>
    </row>
    <row r="33" ht="14.25" customHeight="1" spans="1:45" x14ac:dyDescent="0.25">
      <c r="A33" s="200" t="s">
        <v>25</v>
      </c>
      <c r="B33" s="205">
        <f t="shared" ref="B33:M33" si="33">B3*$R3</f>
        <v>0</v>
      </c>
      <c r="C33" s="205">
        <f t="shared" si="33"/>
        <v>0</v>
      </c>
      <c r="D33" s="205">
        <f t="shared" si="33"/>
        <v>0</v>
      </c>
      <c r="E33" s="205">
        <f t="shared" si="33"/>
        <v>0</v>
      </c>
      <c r="F33" s="205">
        <f t="shared" si="33"/>
        <v>0</v>
      </c>
      <c r="G33" s="205">
        <f t="shared" si="33"/>
        <v>0</v>
      </c>
      <c r="H33" s="205">
        <f t="shared" si="33"/>
        <v>0</v>
      </c>
      <c r="I33" s="205">
        <f t="shared" si="33"/>
        <v>0</v>
      </c>
      <c r="J33" s="205">
        <f t="shared" si="33"/>
        <v>0</v>
      </c>
      <c r="K33" s="205">
        <f t="shared" si="33"/>
        <v>0</v>
      </c>
      <c r="L33" s="205">
        <f t="shared" si="33"/>
        <v>0</v>
      </c>
      <c r="M33" s="205">
        <f t="shared" si="33"/>
        <v>0</v>
      </c>
      <c r="N33" s="198">
        <f t="shared" ref="N33:N38" si="34">SUM(B33:M33)</f>
        <v>0</v>
      </c>
      <c r="O33" s="198"/>
      <c r="P33" s="205">
        <f t="shared" ref="P33:AA33" si="35">IF(B33,B33/B$39,0)</f>
        <v>0</v>
      </c>
      <c r="Q33" s="205">
        <f t="shared" si="35"/>
        <v>0</v>
      </c>
      <c r="R33" s="205">
        <f t="shared" si="35"/>
        <v>0</v>
      </c>
      <c r="S33" s="205">
        <f t="shared" si="35"/>
        <v>0</v>
      </c>
      <c r="T33" s="205">
        <f t="shared" si="35"/>
        <v>0</v>
      </c>
      <c r="U33" s="205">
        <f t="shared" si="35"/>
        <v>0</v>
      </c>
      <c r="V33" s="205">
        <f t="shared" si="35"/>
        <v>0</v>
      </c>
      <c r="W33" s="205">
        <f t="shared" si="35"/>
        <v>0</v>
      </c>
      <c r="X33" s="205">
        <f t="shared" si="35"/>
        <v>0</v>
      </c>
      <c r="Y33" s="205">
        <f t="shared" si="35"/>
        <v>0</v>
      </c>
      <c r="Z33" s="205">
        <f t="shared" si="35"/>
        <v>0</v>
      </c>
      <c r="AA33" s="205">
        <f t="shared" si="35"/>
        <v>0</v>
      </c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  <c r="AS33" s="198"/>
    </row>
    <row r="34" ht="14.25" customHeight="1" spans="1:45" x14ac:dyDescent="0.25">
      <c r="A34" s="200" t="s">
        <v>27</v>
      </c>
      <c r="B34" s="205">
        <f t="shared" ref="B34:M34" si="36">B4*$R4</f>
        <v>0</v>
      </c>
      <c r="C34" s="205">
        <f t="shared" si="36"/>
        <v>0</v>
      </c>
      <c r="D34" s="205">
        <f t="shared" si="36"/>
        <v>0</v>
      </c>
      <c r="E34" s="205">
        <f t="shared" si="36"/>
        <v>0</v>
      </c>
      <c r="F34" s="205">
        <f t="shared" si="36"/>
        <v>0</v>
      </c>
      <c r="G34" s="205">
        <f t="shared" si="36"/>
        <v>0</v>
      </c>
      <c r="H34" s="205">
        <f t="shared" si="36"/>
        <v>0</v>
      </c>
      <c r="I34" s="205">
        <f t="shared" si="36"/>
        <v>0</v>
      </c>
      <c r="J34" s="205">
        <f t="shared" si="36"/>
        <v>0</v>
      </c>
      <c r="K34" s="205">
        <f t="shared" si="36"/>
        <v>0</v>
      </c>
      <c r="L34" s="205">
        <f t="shared" si="36"/>
        <v>0</v>
      </c>
      <c r="M34" s="205">
        <f t="shared" si="36"/>
        <v>0</v>
      </c>
      <c r="N34" s="198">
        <f t="shared" si="34"/>
        <v>0</v>
      </c>
      <c r="O34" s="198"/>
      <c r="P34" s="205">
        <f t="shared" ref="P34:AA34" si="37">IF(B34,B34/B$39,0)</f>
        <v>0</v>
      </c>
      <c r="Q34" s="205">
        <f t="shared" si="37"/>
        <v>0</v>
      </c>
      <c r="R34" s="205">
        <f t="shared" si="37"/>
        <v>0</v>
      </c>
      <c r="S34" s="205">
        <f t="shared" si="37"/>
        <v>0</v>
      </c>
      <c r="T34" s="205">
        <f t="shared" si="37"/>
        <v>0</v>
      </c>
      <c r="U34" s="205">
        <f t="shared" si="37"/>
        <v>0</v>
      </c>
      <c r="V34" s="205">
        <f t="shared" si="37"/>
        <v>0</v>
      </c>
      <c r="W34" s="205">
        <f t="shared" si="37"/>
        <v>0</v>
      </c>
      <c r="X34" s="205">
        <f t="shared" si="37"/>
        <v>0</v>
      </c>
      <c r="Y34" s="205">
        <f t="shared" si="37"/>
        <v>0</v>
      </c>
      <c r="Z34" s="205">
        <f t="shared" si="37"/>
        <v>0</v>
      </c>
      <c r="AA34" s="205">
        <f t="shared" si="37"/>
        <v>0</v>
      </c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198"/>
      <c r="AR34" s="198"/>
      <c r="AS34" s="198"/>
    </row>
    <row r="35" ht="14.25" customHeight="1" spans="1:45" x14ac:dyDescent="0.25">
      <c r="A35" s="200" t="s">
        <v>29</v>
      </c>
      <c r="B35" s="205">
        <f t="shared" ref="B35:M35" si="38">B5*$R5</f>
        <v>0</v>
      </c>
      <c r="C35" s="205">
        <f t="shared" si="38"/>
        <v>0</v>
      </c>
      <c r="D35" s="205">
        <f t="shared" si="38"/>
        <v>0</v>
      </c>
      <c r="E35" s="205">
        <f t="shared" si="38"/>
        <v>0</v>
      </c>
      <c r="F35" s="205">
        <f t="shared" si="38"/>
        <v>0</v>
      </c>
      <c r="G35" s="205">
        <f t="shared" si="38"/>
        <v>0</v>
      </c>
      <c r="H35" s="205">
        <f t="shared" si="38"/>
        <v>0</v>
      </c>
      <c r="I35" s="205">
        <f t="shared" si="38"/>
        <v>0</v>
      </c>
      <c r="J35" s="205">
        <f t="shared" si="38"/>
        <v>0</v>
      </c>
      <c r="K35" s="205">
        <f t="shared" si="38"/>
        <v>0</v>
      </c>
      <c r="L35" s="205">
        <f t="shared" si="38"/>
        <v>0</v>
      </c>
      <c r="M35" s="205">
        <f t="shared" si="38"/>
        <v>0</v>
      </c>
      <c r="N35" s="198">
        <f t="shared" si="34"/>
        <v>0</v>
      </c>
      <c r="O35" s="198"/>
      <c r="P35" s="205">
        <f t="shared" ref="P35:AA35" si="39">IF(B35,B35/B$39,0)</f>
        <v>0</v>
      </c>
      <c r="Q35" s="205">
        <f t="shared" si="39"/>
        <v>0</v>
      </c>
      <c r="R35" s="205">
        <f t="shared" si="39"/>
        <v>0</v>
      </c>
      <c r="S35" s="205">
        <f t="shared" si="39"/>
        <v>0</v>
      </c>
      <c r="T35" s="205">
        <f t="shared" si="39"/>
        <v>0</v>
      </c>
      <c r="U35" s="205">
        <f t="shared" si="39"/>
        <v>0</v>
      </c>
      <c r="V35" s="205">
        <f t="shared" si="39"/>
        <v>0</v>
      </c>
      <c r="W35" s="205">
        <f t="shared" si="39"/>
        <v>0</v>
      </c>
      <c r="X35" s="205">
        <f t="shared" si="39"/>
        <v>0</v>
      </c>
      <c r="Y35" s="205">
        <f t="shared" si="39"/>
        <v>0</v>
      </c>
      <c r="Z35" s="205">
        <f t="shared" si="39"/>
        <v>0</v>
      </c>
      <c r="AA35" s="205">
        <f t="shared" si="39"/>
        <v>0</v>
      </c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  <c r="AS35" s="198"/>
    </row>
    <row r="36" ht="14.25" customHeight="1" spans="1:45" x14ac:dyDescent="0.25">
      <c r="A36" s="200" t="s">
        <v>30</v>
      </c>
      <c r="B36" s="205">
        <f t="shared" ref="B36:M36" si="40">B6*$R6</f>
        <v>0</v>
      </c>
      <c r="C36" s="205">
        <f t="shared" si="40"/>
        <v>0</v>
      </c>
      <c r="D36" s="205">
        <f t="shared" si="40"/>
        <v>0</v>
      </c>
      <c r="E36" s="205">
        <f t="shared" si="40"/>
        <v>0</v>
      </c>
      <c r="F36" s="205">
        <f t="shared" si="40"/>
        <v>0</v>
      </c>
      <c r="G36" s="205">
        <f t="shared" si="40"/>
        <v>0</v>
      </c>
      <c r="H36" s="205">
        <f t="shared" si="40"/>
        <v>0</v>
      </c>
      <c r="I36" s="205">
        <f t="shared" si="40"/>
        <v>0</v>
      </c>
      <c r="J36" s="205">
        <f t="shared" si="40"/>
        <v>0</v>
      </c>
      <c r="K36" s="205">
        <f t="shared" si="40"/>
        <v>0</v>
      </c>
      <c r="L36" s="205">
        <f t="shared" si="40"/>
        <v>0</v>
      </c>
      <c r="M36" s="205">
        <f t="shared" si="40"/>
        <v>0</v>
      </c>
      <c r="N36" s="198">
        <f t="shared" si="34"/>
        <v>0</v>
      </c>
      <c r="O36" s="198"/>
      <c r="P36" s="205">
        <f t="shared" ref="P36:AA36" si="41">IF(B36,B36/B$39,0)</f>
        <v>0</v>
      </c>
      <c r="Q36" s="205">
        <f t="shared" si="41"/>
        <v>0</v>
      </c>
      <c r="R36" s="205">
        <f t="shared" si="41"/>
        <v>0</v>
      </c>
      <c r="S36" s="205">
        <f t="shared" si="41"/>
        <v>0</v>
      </c>
      <c r="T36" s="205">
        <f t="shared" si="41"/>
        <v>0</v>
      </c>
      <c r="U36" s="205">
        <f t="shared" si="41"/>
        <v>0</v>
      </c>
      <c r="V36" s="205">
        <f t="shared" si="41"/>
        <v>0</v>
      </c>
      <c r="W36" s="205">
        <f t="shared" si="41"/>
        <v>0</v>
      </c>
      <c r="X36" s="205">
        <f t="shared" si="41"/>
        <v>0</v>
      </c>
      <c r="Y36" s="205">
        <f t="shared" si="41"/>
        <v>0</v>
      </c>
      <c r="Z36" s="205">
        <f t="shared" si="41"/>
        <v>0</v>
      </c>
      <c r="AA36" s="205">
        <f t="shared" si="41"/>
        <v>0</v>
      </c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198"/>
      <c r="AR36" s="198"/>
      <c r="AS36" s="198"/>
    </row>
    <row r="37" ht="14.25" customHeight="1" spans="1:45" x14ac:dyDescent="0.25">
      <c r="A37" s="200" t="s">
        <v>31</v>
      </c>
      <c r="B37" s="205">
        <f t="shared" ref="B37:M37" si="42">B7*$R7</f>
        <v>0</v>
      </c>
      <c r="C37" s="205">
        <f t="shared" si="42"/>
        <v>0</v>
      </c>
      <c r="D37" s="205">
        <f t="shared" si="42"/>
        <v>0</v>
      </c>
      <c r="E37" s="205">
        <f t="shared" si="42"/>
        <v>0</v>
      </c>
      <c r="F37" s="205">
        <f t="shared" si="42"/>
        <v>0</v>
      </c>
      <c r="G37" s="205">
        <f t="shared" si="42"/>
        <v>0</v>
      </c>
      <c r="H37" s="205">
        <f t="shared" si="42"/>
        <v>0</v>
      </c>
      <c r="I37" s="205">
        <f t="shared" si="42"/>
        <v>0</v>
      </c>
      <c r="J37" s="205">
        <f t="shared" si="42"/>
        <v>0</v>
      </c>
      <c r="K37" s="205">
        <f t="shared" si="42"/>
        <v>0</v>
      </c>
      <c r="L37" s="205">
        <f t="shared" si="42"/>
        <v>0</v>
      </c>
      <c r="M37" s="205">
        <f t="shared" si="42"/>
        <v>0</v>
      </c>
      <c r="N37" s="198">
        <f t="shared" si="34"/>
        <v>0</v>
      </c>
      <c r="O37" s="198"/>
      <c r="P37" s="205">
        <f t="shared" ref="P37:AA37" si="43">IF(B37,B37/B$39,0)</f>
        <v>0</v>
      </c>
      <c r="Q37" s="205">
        <f t="shared" si="43"/>
        <v>0</v>
      </c>
      <c r="R37" s="205">
        <f t="shared" si="43"/>
        <v>0</v>
      </c>
      <c r="S37" s="205">
        <f t="shared" si="43"/>
        <v>0</v>
      </c>
      <c r="T37" s="205">
        <f t="shared" si="43"/>
        <v>0</v>
      </c>
      <c r="U37" s="205">
        <f t="shared" si="43"/>
        <v>0</v>
      </c>
      <c r="V37" s="205">
        <f t="shared" si="43"/>
        <v>0</v>
      </c>
      <c r="W37" s="205">
        <f t="shared" si="43"/>
        <v>0</v>
      </c>
      <c r="X37" s="205">
        <f t="shared" si="43"/>
        <v>0</v>
      </c>
      <c r="Y37" s="205">
        <f t="shared" si="43"/>
        <v>0</v>
      </c>
      <c r="Z37" s="205">
        <f t="shared" si="43"/>
        <v>0</v>
      </c>
      <c r="AA37" s="205">
        <f t="shared" si="43"/>
        <v>0</v>
      </c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  <c r="AS37" s="198"/>
    </row>
    <row r="38" ht="14.25" customHeight="1" spans="1:45" x14ac:dyDescent="0.25">
      <c r="A38" s="200" t="s">
        <v>33</v>
      </c>
      <c r="B38" s="205">
        <f t="shared" ref="B38:M38" si="44">B8*$R8</f>
        <v>0</v>
      </c>
      <c r="C38" s="205">
        <f t="shared" si="44"/>
        <v>0</v>
      </c>
      <c r="D38" s="205">
        <f t="shared" si="44"/>
        <v>0</v>
      </c>
      <c r="E38" s="205">
        <f t="shared" si="44"/>
        <v>0</v>
      </c>
      <c r="F38" s="205">
        <f t="shared" si="44"/>
        <v>0</v>
      </c>
      <c r="G38" s="205">
        <f t="shared" si="44"/>
        <v>0</v>
      </c>
      <c r="H38" s="205">
        <f t="shared" si="44"/>
        <v>0</v>
      </c>
      <c r="I38" s="205">
        <f t="shared" si="44"/>
        <v>0</v>
      </c>
      <c r="J38" s="205">
        <f t="shared" si="44"/>
        <v>0</v>
      </c>
      <c r="K38" s="205">
        <f t="shared" si="44"/>
        <v>0</v>
      </c>
      <c r="L38" s="205">
        <f t="shared" si="44"/>
        <v>0</v>
      </c>
      <c r="M38" s="205">
        <f t="shared" si="44"/>
        <v>0</v>
      </c>
      <c r="N38" s="198">
        <f t="shared" si="34"/>
        <v>0</v>
      </c>
      <c r="O38" s="198"/>
      <c r="P38" s="205">
        <f t="shared" ref="P38:AA38" si="45">IF(B38,B38/B$39,0)</f>
        <v>0</v>
      </c>
      <c r="Q38" s="205">
        <f t="shared" si="45"/>
        <v>0</v>
      </c>
      <c r="R38" s="205">
        <f t="shared" si="45"/>
        <v>0</v>
      </c>
      <c r="S38" s="205">
        <f t="shared" si="45"/>
        <v>0</v>
      </c>
      <c r="T38" s="205">
        <f t="shared" si="45"/>
        <v>0</v>
      </c>
      <c r="U38" s="205">
        <f t="shared" si="45"/>
        <v>0</v>
      </c>
      <c r="V38" s="205">
        <f t="shared" si="45"/>
        <v>0</v>
      </c>
      <c r="W38" s="205">
        <f t="shared" si="45"/>
        <v>0</v>
      </c>
      <c r="X38" s="205">
        <f t="shared" si="45"/>
        <v>0</v>
      </c>
      <c r="Y38" s="205">
        <f t="shared" si="45"/>
        <v>0</v>
      </c>
      <c r="Z38" s="205">
        <f t="shared" si="45"/>
        <v>0</v>
      </c>
      <c r="AA38" s="205">
        <f t="shared" si="45"/>
        <v>0</v>
      </c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  <c r="AS38" s="198"/>
    </row>
    <row r="39" ht="14.25" customHeight="1" spans="1:45" x14ac:dyDescent="0.25">
      <c r="A39" s="198"/>
      <c r="B39" s="201">
        <f t="shared" ref="B39:M39" si="46">SUM(B33:B38)</f>
        <v>0</v>
      </c>
      <c r="C39" s="201">
        <f t="shared" si="46"/>
        <v>0</v>
      </c>
      <c r="D39" s="201">
        <f t="shared" si="46"/>
        <v>0</v>
      </c>
      <c r="E39" s="201">
        <f t="shared" si="46"/>
        <v>0</v>
      </c>
      <c r="F39" s="201">
        <f t="shared" si="46"/>
        <v>0</v>
      </c>
      <c r="G39" s="201">
        <f t="shared" si="46"/>
        <v>0</v>
      </c>
      <c r="H39" s="201">
        <f t="shared" si="46"/>
        <v>0</v>
      </c>
      <c r="I39" s="201">
        <f t="shared" si="46"/>
        <v>0</v>
      </c>
      <c r="J39" s="201">
        <f t="shared" si="46"/>
        <v>0</v>
      </c>
      <c r="K39" s="201">
        <f t="shared" si="46"/>
        <v>0</v>
      </c>
      <c r="L39" s="201">
        <f t="shared" si="46"/>
        <v>0</v>
      </c>
      <c r="M39" s="201">
        <f t="shared" si="46"/>
        <v>0</v>
      </c>
      <c r="N39" s="198"/>
      <c r="O39" s="198"/>
      <c r="P39" s="201">
        <f t="shared" ref="P39:AA39" si="47">SUM(P33:P38)</f>
        <v>0</v>
      </c>
      <c r="Q39" s="201">
        <f t="shared" si="47"/>
        <v>0</v>
      </c>
      <c r="R39" s="201">
        <f t="shared" si="47"/>
        <v>0</v>
      </c>
      <c r="S39" s="201">
        <f t="shared" si="47"/>
        <v>0</v>
      </c>
      <c r="T39" s="201">
        <f t="shared" si="47"/>
        <v>0</v>
      </c>
      <c r="U39" s="201">
        <f t="shared" si="47"/>
        <v>0</v>
      </c>
      <c r="V39" s="201">
        <f t="shared" si="47"/>
        <v>0</v>
      </c>
      <c r="W39" s="201">
        <f t="shared" si="47"/>
        <v>0</v>
      </c>
      <c r="X39" s="201">
        <f t="shared" si="47"/>
        <v>0</v>
      </c>
      <c r="Y39" s="201">
        <f t="shared" si="47"/>
        <v>0</v>
      </c>
      <c r="Z39" s="201">
        <f t="shared" si="47"/>
        <v>0</v>
      </c>
      <c r="AA39" s="201">
        <f t="shared" si="47"/>
        <v>0</v>
      </c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  <c r="AS39" s="198"/>
    </row>
    <row r="40" ht="14.25" customHeight="1" spans="1:45" x14ac:dyDescent="0.2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  <c r="AS40" s="198"/>
    </row>
    <row r="41" ht="14.25" customHeight="1" spans="1:45" x14ac:dyDescent="0.25">
      <c r="A41" s="198"/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  <c r="AC41" s="198"/>
      <c r="AD41" s="198"/>
      <c r="AE41" s="198"/>
      <c r="AF41" s="198"/>
      <c r="AG41" s="198"/>
      <c r="AH41" s="198"/>
      <c r="AI41" s="198"/>
      <c r="AJ41" s="198"/>
      <c r="AK41" s="198"/>
      <c r="AL41" s="198"/>
      <c r="AM41" s="198"/>
      <c r="AN41" s="198"/>
      <c r="AO41" s="198"/>
      <c r="AP41" s="198"/>
      <c r="AQ41" s="198"/>
      <c r="AR41" s="198"/>
      <c r="AS41" s="198"/>
    </row>
    <row r="42" ht="14.25" customHeight="1" spans="1:45" x14ac:dyDescent="0.25">
      <c r="A42" s="206"/>
      <c r="B42"/>
      <c r="C42"/>
      <c r="D42"/>
      <c r="E42"/>
      <c r="F42"/>
      <c r="G42"/>
      <c r="H42"/>
      <c r="I42"/>
      <c r="J42"/>
      <c r="K42"/>
      <c r="L42"/>
      <c r="M42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  <c r="AH42" s="198"/>
      <c r="AI42" s="198"/>
      <c r="AJ42" s="198"/>
      <c r="AK42" s="198"/>
      <c r="AL42" s="198"/>
      <c r="AM42" s="198"/>
      <c r="AN42" s="198"/>
      <c r="AO42" s="198"/>
      <c r="AP42" s="198"/>
      <c r="AQ42" s="198"/>
      <c r="AR42" s="198"/>
      <c r="AS42" s="198"/>
    </row>
    <row r="43" ht="14.25" customHeight="1" spans="1:45" x14ac:dyDescent="0.25">
      <c r="A43" s="207"/>
      <c r="B43" s="207"/>
      <c r="C43" s="207"/>
      <c r="D43" s="207"/>
      <c r="E43" s="207"/>
      <c r="F43" s="207"/>
      <c r="G43" s="207"/>
      <c r="H43" s="207"/>
      <c r="I43" s="207"/>
      <c r="J43" s="207"/>
      <c r="K43" s="207"/>
      <c r="L43" s="207"/>
      <c r="M43" s="207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198"/>
      <c r="AD43" s="198"/>
      <c r="AE43" s="198"/>
      <c r="AF43" s="198"/>
      <c r="AG43" s="198"/>
      <c r="AH43" s="198"/>
      <c r="AI43" s="198"/>
      <c r="AJ43" s="198"/>
      <c r="AK43" s="198"/>
      <c r="AL43" s="198"/>
      <c r="AM43" s="198"/>
      <c r="AN43" s="198"/>
      <c r="AO43" s="198"/>
      <c r="AP43" s="198"/>
      <c r="AQ43" s="198"/>
      <c r="AR43" s="198"/>
      <c r="AS43" s="198"/>
    </row>
    <row r="44" ht="14.25" customHeight="1" spans="1:45" x14ac:dyDescent="0.25">
      <c r="A44" s="207"/>
      <c r="B44" s="207"/>
      <c r="C44" s="207"/>
      <c r="D44" s="207"/>
      <c r="E44" s="207"/>
      <c r="F44" s="207"/>
      <c r="G44" s="207"/>
      <c r="H44" s="207"/>
      <c r="I44" s="207"/>
      <c r="J44" s="207"/>
      <c r="K44" s="207"/>
      <c r="L44" s="207"/>
      <c r="M44" s="207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  <c r="AM44" s="198"/>
      <c r="AN44" s="198"/>
      <c r="AO44" s="198"/>
      <c r="AP44" s="198"/>
      <c r="AQ44" s="198"/>
      <c r="AR44" s="198"/>
      <c r="AS44" s="198"/>
    </row>
    <row r="45" ht="14.25" customHeight="1" spans="1:45" x14ac:dyDescent="0.25">
      <c r="A45" s="207"/>
      <c r="B45" s="207"/>
      <c r="C45" s="207"/>
      <c r="D45" s="207"/>
      <c r="E45" s="207"/>
      <c r="F45" s="207"/>
      <c r="G45" s="207"/>
      <c r="H45" s="207"/>
      <c r="I45" s="207"/>
      <c r="J45" s="207"/>
      <c r="K45" s="207"/>
      <c r="L45" s="207"/>
      <c r="M45" s="207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  <c r="AC45" s="198"/>
      <c r="AD45" s="198"/>
      <c r="AE45" s="198"/>
      <c r="AF45" s="198"/>
      <c r="AG45" s="198"/>
      <c r="AH45" s="198"/>
      <c r="AI45" s="198"/>
      <c r="AJ45" s="198"/>
      <c r="AK45" s="198"/>
      <c r="AL45" s="198"/>
      <c r="AM45" s="198"/>
      <c r="AN45" s="198"/>
      <c r="AO45" s="198"/>
      <c r="AP45" s="198"/>
      <c r="AQ45" s="198"/>
      <c r="AR45" s="198"/>
      <c r="AS45" s="198"/>
    </row>
    <row r="46" ht="14.25" customHeight="1" spans="1:45" x14ac:dyDescent="0.25">
      <c r="A46" s="207"/>
      <c r="B46" s="207"/>
      <c r="C46" s="207"/>
      <c r="D46" s="207"/>
      <c r="E46" s="207"/>
      <c r="F46" s="207"/>
      <c r="G46" s="207"/>
      <c r="H46" s="207"/>
      <c r="I46" s="207"/>
      <c r="J46" s="207"/>
      <c r="K46" s="207"/>
      <c r="L46" s="207"/>
      <c r="M46" s="207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  <c r="AI46" s="198"/>
      <c r="AJ46" s="198"/>
      <c r="AK46" s="198"/>
      <c r="AL46" s="198"/>
      <c r="AM46" s="198"/>
      <c r="AN46" s="198"/>
      <c r="AO46" s="198"/>
      <c r="AP46" s="198"/>
      <c r="AQ46" s="198"/>
      <c r="AR46" s="198"/>
      <c r="AS46" s="198"/>
    </row>
    <row r="47" ht="14.25" customHeight="1" spans="1:45" x14ac:dyDescent="0.25">
      <c r="A47" s="207"/>
      <c r="B47" s="207"/>
      <c r="C47" s="207"/>
      <c r="D47" s="207"/>
      <c r="E47" s="207"/>
      <c r="F47" s="207"/>
      <c r="G47" s="207"/>
      <c r="H47" s="207"/>
      <c r="I47" s="207"/>
      <c r="J47" s="207"/>
      <c r="K47" s="207"/>
      <c r="L47" s="207"/>
      <c r="M47" s="207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  <c r="AS47" s="198"/>
    </row>
    <row r="48" ht="14.25" customHeight="1" spans="1:45" x14ac:dyDescent="0.25">
      <c r="A48" s="207"/>
      <c r="B48" s="207"/>
      <c r="C48" s="207"/>
      <c r="D48" s="207"/>
      <c r="E48" s="207"/>
      <c r="F48" s="207"/>
      <c r="G48" s="207"/>
      <c r="H48" s="207"/>
      <c r="I48" s="207"/>
      <c r="J48" s="207"/>
      <c r="K48" s="207"/>
      <c r="L48" s="207"/>
      <c r="M48" s="207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  <c r="AB48" s="198"/>
      <c r="AC48" s="198"/>
      <c r="AD48" s="198"/>
      <c r="AE48" s="198"/>
      <c r="AF48" s="198"/>
      <c r="AG48" s="198"/>
      <c r="AH48" s="198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  <c r="AS48" s="198"/>
    </row>
    <row r="49" ht="14.25" customHeight="1" spans="1:45" x14ac:dyDescent="0.25">
      <c r="A49" s="198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  <c r="AA49" s="198"/>
      <c r="AB49" s="198"/>
      <c r="AC49" s="198"/>
      <c r="AD49" s="198"/>
      <c r="AE49" s="198"/>
      <c r="AF49" s="198"/>
      <c r="AG49" s="198"/>
      <c r="AH49" s="198"/>
      <c r="AI49" s="198"/>
      <c r="AJ49" s="198"/>
      <c r="AK49" s="198"/>
      <c r="AL49" s="198"/>
      <c r="AM49" s="198"/>
      <c r="AN49" s="198"/>
      <c r="AO49" s="198"/>
      <c r="AP49" s="198"/>
      <c r="AQ49" s="198"/>
      <c r="AR49" s="198"/>
      <c r="AS49" s="198"/>
    </row>
    <row r="50" ht="14.25" customHeight="1" spans="1:45" x14ac:dyDescent="0.2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  <c r="AI50" s="198"/>
      <c r="AJ50" s="198"/>
      <c r="AK50" s="198"/>
      <c r="AL50" s="198"/>
      <c r="AM50" s="198"/>
      <c r="AN50" s="198"/>
      <c r="AO50" s="198"/>
      <c r="AP50" s="198"/>
      <c r="AQ50" s="198"/>
      <c r="AR50" s="198"/>
      <c r="AS50" s="198"/>
    </row>
    <row r="51" ht="14.25" customHeight="1" spans="1:45" x14ac:dyDescent="0.25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  <c r="AS51" s="198"/>
    </row>
    <row r="52" ht="14.25" customHeight="1" spans="1:45" x14ac:dyDescent="0.25">
      <c r="A52" s="206"/>
      <c r="B52"/>
      <c r="C52"/>
      <c r="D52"/>
      <c r="E52"/>
      <c r="F52"/>
      <c r="G52"/>
      <c r="H52"/>
      <c r="I52"/>
      <c r="J52"/>
      <c r="K52"/>
      <c r="L52"/>
      <c r="M52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  <c r="AS52" s="198"/>
    </row>
    <row r="53" ht="14.25" customHeight="1" spans="1:45" x14ac:dyDescent="0.25">
      <c r="A53" s="207"/>
      <c r="B53" s="207"/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198"/>
      <c r="O53" s="198"/>
      <c r="P53" s="198"/>
      <c r="Q53" s="198"/>
      <c r="R53" s="198"/>
      <c r="S53" s="198"/>
      <c r="T53" s="207"/>
      <c r="U53" s="207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198"/>
      <c r="AG53" s="198"/>
      <c r="AH53" s="207"/>
      <c r="AI53" s="207"/>
      <c r="AJ53" s="207"/>
      <c r="AK53" s="207"/>
      <c r="AL53" s="207"/>
      <c r="AM53" s="207"/>
      <c r="AN53" s="207"/>
      <c r="AO53" s="207"/>
      <c r="AP53" s="207"/>
      <c r="AQ53" s="207"/>
      <c r="AR53" s="207"/>
      <c r="AS53" s="207"/>
    </row>
    <row r="54" ht="14.25" customHeight="1" spans="1:45" x14ac:dyDescent="0.25">
      <c r="A54" s="207"/>
      <c r="B54" s="207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198"/>
      <c r="O54" s="198"/>
      <c r="P54" s="198"/>
      <c r="Q54" s="198"/>
      <c r="R54" s="198"/>
      <c r="S54" s="198"/>
      <c r="T54" s="207"/>
      <c r="U54" s="207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198"/>
      <c r="AG54" s="198"/>
      <c r="AH54" s="207"/>
      <c r="AI54" s="207"/>
      <c r="AJ54" s="207"/>
      <c r="AK54" s="207"/>
      <c r="AL54" s="207"/>
      <c r="AM54" s="207"/>
      <c r="AN54" s="207"/>
      <c r="AO54" s="207"/>
      <c r="AP54" s="207"/>
      <c r="AQ54" s="207"/>
      <c r="AR54" s="207"/>
      <c r="AS54" s="207"/>
    </row>
    <row r="55" ht="14.25" customHeight="1" spans="1:45" x14ac:dyDescent="0.25">
      <c r="A55" s="207"/>
      <c r="B55" s="207"/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07"/>
      <c r="N55" s="198"/>
      <c r="O55" s="198"/>
      <c r="P55" s="198"/>
      <c r="Q55" s="198"/>
      <c r="R55" s="198"/>
      <c r="S55" s="198"/>
      <c r="T55" s="207"/>
      <c r="U55" s="207"/>
      <c r="V55" s="207"/>
      <c r="W55" s="207"/>
      <c r="X55" s="207"/>
      <c r="Y55" s="207"/>
      <c r="Z55" s="207"/>
      <c r="AA55" s="207"/>
      <c r="AB55" s="207"/>
      <c r="AC55" s="207"/>
      <c r="AD55" s="207"/>
      <c r="AE55" s="207"/>
      <c r="AF55" s="198"/>
      <c r="AG55" s="198"/>
      <c r="AH55" s="207"/>
      <c r="AI55" s="207"/>
      <c r="AJ55" s="207"/>
      <c r="AK55" s="207"/>
      <c r="AL55" s="207"/>
      <c r="AM55" s="207"/>
      <c r="AN55" s="207"/>
      <c r="AO55" s="207"/>
      <c r="AP55" s="207"/>
      <c r="AQ55" s="207"/>
      <c r="AR55" s="207"/>
      <c r="AS55" s="207"/>
    </row>
    <row r="56" ht="14.25" customHeight="1" spans="1:45" x14ac:dyDescent="0.25">
      <c r="A56" s="207"/>
      <c r="B56" s="207"/>
      <c r="C56" s="207"/>
      <c r="D56" s="207"/>
      <c r="E56" s="207"/>
      <c r="F56" s="207"/>
      <c r="G56" s="207"/>
      <c r="H56" s="207"/>
      <c r="I56" s="207"/>
      <c r="J56" s="207"/>
      <c r="K56" s="207"/>
      <c r="L56" s="207"/>
      <c r="M56" s="207"/>
      <c r="N56" s="198"/>
      <c r="O56" s="198"/>
      <c r="P56" s="198"/>
      <c r="Q56" s="198"/>
      <c r="R56" s="198"/>
      <c r="S56" s="198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198"/>
      <c r="AG56" s="198"/>
      <c r="AH56" s="207"/>
      <c r="AI56" s="207"/>
      <c r="AJ56" s="207"/>
      <c r="AK56" s="207"/>
      <c r="AL56" s="207"/>
      <c r="AM56" s="207"/>
      <c r="AN56" s="207"/>
      <c r="AO56" s="207"/>
      <c r="AP56" s="207"/>
      <c r="AQ56" s="207"/>
      <c r="AR56" s="207"/>
      <c r="AS56" s="207"/>
    </row>
    <row r="57" ht="14.25" customHeight="1" spans="1:45" x14ac:dyDescent="0.25">
      <c r="A57" s="207"/>
      <c r="B57" s="207"/>
      <c r="C57" s="207"/>
      <c r="D57" s="207"/>
      <c r="E57" s="207"/>
      <c r="F57" s="207"/>
      <c r="G57" s="207"/>
      <c r="H57" s="207"/>
      <c r="I57" s="207"/>
      <c r="J57" s="207"/>
      <c r="K57" s="207"/>
      <c r="L57" s="207"/>
      <c r="M57" s="207"/>
      <c r="N57" s="198"/>
      <c r="O57" s="198"/>
      <c r="P57" s="198"/>
      <c r="Q57" s="198"/>
      <c r="R57" s="198"/>
      <c r="S57" s="198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198"/>
      <c r="AG57" s="198"/>
      <c r="AH57" s="207"/>
      <c r="AI57" s="207"/>
      <c r="AJ57" s="207"/>
      <c r="AK57" s="207"/>
      <c r="AL57" s="207"/>
      <c r="AM57" s="207"/>
      <c r="AN57" s="207"/>
      <c r="AO57" s="207"/>
      <c r="AP57" s="207"/>
      <c r="AQ57" s="207"/>
      <c r="AR57" s="207"/>
      <c r="AS57" s="207"/>
    </row>
    <row r="58" ht="14.25" customHeight="1" spans="1:45" x14ac:dyDescent="0.25">
      <c r="A58" s="207"/>
      <c r="B58" s="207"/>
      <c r="C58" s="207"/>
      <c r="D58" s="207"/>
      <c r="E58" s="207"/>
      <c r="F58" s="207"/>
      <c r="G58" s="207"/>
      <c r="H58" s="207"/>
      <c r="I58" s="207"/>
      <c r="J58" s="207"/>
      <c r="K58" s="207"/>
      <c r="L58" s="207"/>
      <c r="M58" s="207"/>
      <c r="N58" s="198"/>
      <c r="O58" s="198"/>
      <c r="P58" s="198"/>
      <c r="Q58" s="198"/>
      <c r="R58" s="198"/>
      <c r="S58" s="198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198"/>
      <c r="AG58" s="198"/>
      <c r="AH58" s="207"/>
      <c r="AI58" s="207"/>
      <c r="AJ58" s="207"/>
      <c r="AK58" s="207"/>
      <c r="AL58" s="207"/>
      <c r="AM58" s="207"/>
      <c r="AN58" s="207"/>
      <c r="AO58" s="207"/>
      <c r="AP58" s="207"/>
      <c r="AQ58" s="207"/>
      <c r="AR58" s="207"/>
      <c r="AS58" s="207"/>
    </row>
    <row r="59" ht="14.25" customHeight="1" spans="1:45" x14ac:dyDescent="0.2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198"/>
      <c r="AR59" s="198"/>
      <c r="AS59" s="198"/>
    </row>
    <row r="60" ht="14.25" customHeight="1" spans="1:45" x14ac:dyDescent="0.25">
      <c r="A60" s="198"/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</row>
    <row r="61" ht="14.25" customHeight="1" spans="1:45" x14ac:dyDescent="0.25">
      <c r="A61" s="198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  <c r="AI61" s="198"/>
      <c r="AJ61" s="198"/>
      <c r="AK61" s="198"/>
      <c r="AL61" s="198"/>
      <c r="AM61" s="198"/>
      <c r="AN61" s="198"/>
      <c r="AO61" s="198"/>
      <c r="AP61" s="198"/>
      <c r="AQ61" s="198"/>
      <c r="AR61" s="198"/>
      <c r="AS61" s="198"/>
    </row>
    <row r="62" ht="14.25" customHeight="1" spans="1:45" x14ac:dyDescent="0.25">
      <c r="A62" s="206"/>
      <c r="B62"/>
      <c r="C62"/>
      <c r="D62"/>
      <c r="E62"/>
      <c r="F62"/>
      <c r="G62"/>
      <c r="H62"/>
      <c r="I62"/>
      <c r="J62"/>
      <c r="K62"/>
      <c r="L62"/>
      <c r="M62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  <c r="AI62" s="198"/>
      <c r="AJ62" s="198"/>
      <c r="AK62" s="198"/>
      <c r="AL62" s="198"/>
      <c r="AM62" s="198"/>
      <c r="AN62" s="198"/>
      <c r="AO62" s="198"/>
      <c r="AP62" s="198"/>
      <c r="AQ62" s="198"/>
      <c r="AR62" s="198"/>
      <c r="AS62" s="198"/>
    </row>
    <row r="63" ht="14.25" customHeight="1" spans="1:45" x14ac:dyDescent="0.25">
      <c r="A63" s="207"/>
      <c r="B63" s="207"/>
      <c r="C63" s="207"/>
      <c r="D63" s="207"/>
      <c r="E63" s="207"/>
      <c r="F63" s="207"/>
      <c r="G63" s="207"/>
      <c r="H63" s="207"/>
      <c r="I63" s="207"/>
      <c r="J63" s="207"/>
      <c r="K63" s="207"/>
      <c r="L63" s="207"/>
      <c r="M63" s="207"/>
      <c r="N63" s="198"/>
      <c r="O63" s="198"/>
      <c r="P63" s="198"/>
      <c r="Q63" s="198"/>
      <c r="R63" s="198"/>
      <c r="S63" s="198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198"/>
      <c r="AG63" s="198"/>
      <c r="AH63" s="207"/>
      <c r="AI63" s="207"/>
      <c r="AJ63" s="207"/>
      <c r="AK63" s="207"/>
      <c r="AL63" s="207"/>
      <c r="AM63" s="207"/>
      <c r="AN63" s="207"/>
      <c r="AO63" s="207"/>
      <c r="AP63" s="207"/>
      <c r="AQ63" s="207"/>
      <c r="AR63" s="207"/>
      <c r="AS63" s="207"/>
    </row>
    <row r="64" ht="14.25" customHeight="1" spans="1:45" x14ac:dyDescent="0.25">
      <c r="A64" s="207"/>
      <c r="B64" s="207"/>
      <c r="C64" s="207"/>
      <c r="D64" s="207"/>
      <c r="E64" s="207"/>
      <c r="F64" s="207"/>
      <c r="G64" s="207"/>
      <c r="H64" s="207"/>
      <c r="I64" s="207"/>
      <c r="J64" s="207"/>
      <c r="K64" s="207"/>
      <c r="L64" s="207"/>
      <c r="M64" s="207"/>
      <c r="N64" s="198"/>
      <c r="O64" s="198"/>
      <c r="P64" s="198"/>
      <c r="Q64" s="198"/>
      <c r="R64" s="198"/>
      <c r="S64" s="198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198"/>
      <c r="AG64" s="198"/>
      <c r="AH64" s="207"/>
      <c r="AI64" s="207"/>
      <c r="AJ64" s="207"/>
      <c r="AK64" s="207"/>
      <c r="AL64" s="207"/>
      <c r="AM64" s="207"/>
      <c r="AN64" s="207"/>
      <c r="AO64" s="207"/>
      <c r="AP64" s="207"/>
      <c r="AQ64" s="207"/>
      <c r="AR64" s="207"/>
      <c r="AS64" s="207"/>
    </row>
    <row r="65" ht="14.25" customHeight="1" spans="1:45" x14ac:dyDescent="0.25">
      <c r="A65" s="207"/>
      <c r="B65" s="207"/>
      <c r="C65" s="207"/>
      <c r="D65" s="207"/>
      <c r="E65" s="207"/>
      <c r="F65" s="207"/>
      <c r="G65" s="207"/>
      <c r="H65" s="207"/>
      <c r="I65" s="207"/>
      <c r="J65" s="207"/>
      <c r="K65" s="207"/>
      <c r="L65" s="207"/>
      <c r="M65" s="207"/>
      <c r="N65" s="198"/>
      <c r="O65" s="198"/>
      <c r="P65" s="198"/>
      <c r="Q65" s="198"/>
      <c r="R65" s="198"/>
      <c r="S65" s="198"/>
      <c r="T65" s="207"/>
      <c r="U65" s="207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198"/>
      <c r="AG65" s="198"/>
      <c r="AH65" s="207"/>
      <c r="AI65" s="207"/>
      <c r="AJ65" s="207"/>
      <c r="AK65" s="207"/>
      <c r="AL65" s="207"/>
      <c r="AM65" s="207"/>
      <c r="AN65" s="207"/>
      <c r="AO65" s="207"/>
      <c r="AP65" s="207"/>
      <c r="AQ65" s="207"/>
      <c r="AR65" s="207"/>
      <c r="AS65" s="207"/>
    </row>
    <row r="66" ht="14.25" customHeight="1" spans="1:45" x14ac:dyDescent="0.25">
      <c r="A66" s="207"/>
      <c r="B66" s="207"/>
      <c r="C66" s="207"/>
      <c r="D66" s="207"/>
      <c r="E66" s="207"/>
      <c r="F66" s="207"/>
      <c r="G66" s="207"/>
      <c r="H66" s="207"/>
      <c r="I66" s="207"/>
      <c r="J66" s="207"/>
      <c r="K66" s="207"/>
      <c r="L66" s="207"/>
      <c r="M66" s="207"/>
      <c r="N66" s="198"/>
      <c r="O66" s="198"/>
      <c r="P66" s="198"/>
      <c r="Q66" s="198"/>
      <c r="R66" s="198"/>
      <c r="S66" s="198"/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198"/>
      <c r="AG66" s="198"/>
      <c r="AH66" s="207"/>
      <c r="AI66" s="207"/>
      <c r="AJ66" s="207"/>
      <c r="AK66" s="207"/>
      <c r="AL66" s="207"/>
      <c r="AM66" s="207"/>
      <c r="AN66" s="207"/>
      <c r="AO66" s="207"/>
      <c r="AP66" s="207"/>
      <c r="AQ66" s="207"/>
      <c r="AR66" s="207"/>
      <c r="AS66" s="207"/>
    </row>
    <row r="67" ht="14.25" customHeight="1" spans="1:45" x14ac:dyDescent="0.25">
      <c r="A67" s="207"/>
      <c r="B67" s="207"/>
      <c r="C67" s="207"/>
      <c r="D67" s="207"/>
      <c r="E67" s="207"/>
      <c r="F67" s="207"/>
      <c r="G67" s="207"/>
      <c r="H67" s="207"/>
      <c r="I67" s="207"/>
      <c r="J67" s="207"/>
      <c r="K67" s="207"/>
      <c r="L67" s="207"/>
      <c r="M67" s="207"/>
      <c r="N67" s="198"/>
      <c r="O67" s="198"/>
      <c r="P67" s="198"/>
      <c r="Q67" s="198"/>
      <c r="R67" s="198"/>
      <c r="S67" s="198"/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  <c r="AF67" s="198"/>
      <c r="AG67" s="198"/>
      <c r="AH67" s="207"/>
      <c r="AI67" s="207"/>
      <c r="AJ67" s="207"/>
      <c r="AK67" s="207"/>
      <c r="AL67" s="207"/>
      <c r="AM67" s="207"/>
      <c r="AN67" s="207"/>
      <c r="AO67" s="207"/>
      <c r="AP67" s="207"/>
      <c r="AQ67" s="207"/>
      <c r="AR67" s="207"/>
      <c r="AS67" s="207"/>
    </row>
    <row r="68" ht="14.25" customHeight="1" spans="1:45" x14ac:dyDescent="0.25">
      <c r="A68" s="207"/>
      <c r="B68" s="207"/>
      <c r="C68" s="207"/>
      <c r="D68" s="207"/>
      <c r="E68" s="207"/>
      <c r="F68" s="207"/>
      <c r="G68" s="207"/>
      <c r="H68" s="207"/>
      <c r="I68" s="207"/>
      <c r="J68" s="207"/>
      <c r="K68" s="207"/>
      <c r="L68" s="207"/>
      <c r="M68" s="207"/>
      <c r="N68" s="198"/>
      <c r="O68" s="198"/>
      <c r="P68" s="198"/>
      <c r="Q68" s="198"/>
      <c r="R68" s="198"/>
      <c r="S68" s="198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198"/>
      <c r="AG68" s="198"/>
      <c r="AH68" s="207"/>
      <c r="AI68" s="207"/>
      <c r="AJ68" s="207"/>
      <c r="AK68" s="207"/>
      <c r="AL68" s="207"/>
      <c r="AM68" s="207"/>
      <c r="AN68" s="207"/>
      <c r="AO68" s="207"/>
      <c r="AP68" s="207"/>
      <c r="AQ68" s="207"/>
      <c r="AR68" s="207"/>
      <c r="AS68" s="207"/>
    </row>
    <row r="69" ht="14.25" customHeight="1" spans="1:45" x14ac:dyDescent="0.25">
      <c r="A69" s="198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  <c r="AI69" s="198"/>
      <c r="AJ69" s="198"/>
      <c r="AK69" s="198"/>
      <c r="AL69" s="198"/>
      <c r="AM69" s="198"/>
      <c r="AN69" s="198"/>
      <c r="AO69" s="198"/>
      <c r="AP69" s="198"/>
      <c r="AQ69" s="198"/>
      <c r="AR69" s="198"/>
      <c r="AS69" s="198"/>
    </row>
    <row r="70" ht="14.25" customHeight="1" spans="1:45" x14ac:dyDescent="0.25">
      <c r="A70" s="198"/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  <c r="AS70" s="198"/>
    </row>
    <row r="71" ht="14.25" customHeight="1" spans="1:45" x14ac:dyDescent="0.25">
      <c r="A71" s="198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  <c r="AS71" s="198"/>
    </row>
    <row r="72" ht="14.25" customHeight="1" spans="1:45" x14ac:dyDescent="0.25">
      <c r="A72" s="198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  <c r="AS72" s="198"/>
    </row>
    <row r="73" ht="14.25" customHeight="1" spans="1:45" x14ac:dyDescent="0.2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  <c r="AN73" s="198"/>
      <c r="AO73" s="198"/>
      <c r="AP73" s="198"/>
      <c r="AQ73" s="198"/>
      <c r="AR73" s="198"/>
      <c r="AS73" s="198"/>
    </row>
    <row r="74" ht="14.25" customHeight="1" spans="1:45" x14ac:dyDescent="0.25">
      <c r="A74" s="198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8"/>
      <c r="AM74" s="198"/>
      <c r="AN74" s="198"/>
      <c r="AO74" s="198"/>
      <c r="AP74" s="198"/>
      <c r="AQ74" s="198"/>
      <c r="AR74" s="198"/>
      <c r="AS74" s="198"/>
    </row>
    <row r="75" ht="14.25" customHeight="1" spans="1:45" x14ac:dyDescent="0.25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  <c r="AS75" s="198"/>
    </row>
    <row r="76" ht="14.25" customHeight="1" spans="1:45" x14ac:dyDescent="0.25">
      <c r="A76" s="198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  <c r="AJ76" s="198"/>
      <c r="AK76" s="198"/>
      <c r="AL76" s="198"/>
      <c r="AM76" s="198"/>
      <c r="AN76" s="198"/>
      <c r="AO76" s="198"/>
      <c r="AP76" s="198"/>
      <c r="AQ76" s="198"/>
      <c r="AR76" s="198"/>
      <c r="AS76" s="198"/>
    </row>
    <row r="77" ht="14.25" customHeight="1" spans="1:45" x14ac:dyDescent="0.25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  <c r="AS77" s="198"/>
    </row>
    <row r="78" ht="14.25" customHeight="1" spans="1:45" x14ac:dyDescent="0.25">
      <c r="A78" s="198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198"/>
      <c r="AJ78" s="198"/>
      <c r="AK78" s="198"/>
      <c r="AL78" s="198"/>
      <c r="AM78" s="198"/>
      <c r="AN78" s="198"/>
      <c r="AO78" s="198"/>
      <c r="AP78" s="198"/>
      <c r="AQ78" s="198"/>
      <c r="AR78" s="198"/>
      <c r="AS78" s="198"/>
    </row>
    <row r="79" ht="14.25" customHeight="1" spans="1:45" x14ac:dyDescent="0.25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  <c r="AS79" s="198"/>
    </row>
    <row r="80" ht="14.25" customHeight="1" spans="1:45" x14ac:dyDescent="0.25">
      <c r="A80" s="198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  <c r="AK80" s="198"/>
      <c r="AL80" s="198"/>
      <c r="AM80" s="198"/>
      <c r="AN80" s="198"/>
      <c r="AO80" s="198"/>
      <c r="AP80" s="198"/>
      <c r="AQ80" s="198"/>
      <c r="AR80" s="198"/>
      <c r="AS80" s="198"/>
    </row>
    <row r="81" ht="14.25" customHeight="1" spans="1:45" x14ac:dyDescent="0.2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  <c r="AS81" s="198"/>
    </row>
    <row r="82" ht="14.25" customHeight="1" spans="1:45" x14ac:dyDescent="0.25">
      <c r="A82" s="198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8"/>
      <c r="AB82" s="198"/>
      <c r="AC82" s="198"/>
      <c r="AD82" s="198"/>
      <c r="AE82" s="198"/>
      <c r="AF82" s="198"/>
      <c r="AG82" s="198"/>
      <c r="AH82" s="198"/>
      <c r="AI82" s="198"/>
      <c r="AJ82" s="198"/>
      <c r="AK82" s="198"/>
      <c r="AL82" s="198"/>
      <c r="AM82" s="198"/>
      <c r="AN82" s="198"/>
      <c r="AO82" s="198"/>
      <c r="AP82" s="198"/>
      <c r="AQ82" s="198"/>
      <c r="AR82" s="198"/>
      <c r="AS82" s="198"/>
    </row>
    <row r="83" ht="14.25" customHeight="1" spans="1:45" x14ac:dyDescent="0.2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  <c r="AS83" s="198"/>
    </row>
    <row r="84" ht="14.25" customHeight="1" spans="1:45" x14ac:dyDescent="0.25">
      <c r="A84" s="198"/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  <c r="AA84" s="198"/>
      <c r="AB84" s="198"/>
      <c r="AC84" s="198"/>
      <c r="AD84" s="198"/>
      <c r="AE84" s="198"/>
      <c r="AF84" s="198"/>
      <c r="AG84" s="198"/>
      <c r="AH84" s="198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  <c r="AS84" s="198"/>
    </row>
    <row r="85" ht="14.25" customHeight="1" spans="1:45" x14ac:dyDescent="0.25">
      <c r="A85" s="198"/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  <c r="AS85" s="198"/>
    </row>
    <row r="86" ht="14.25" customHeight="1" spans="1:45" x14ac:dyDescent="0.25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  <c r="AS86" s="198"/>
    </row>
    <row r="87" ht="14.25" customHeight="1" spans="1:45" x14ac:dyDescent="0.25">
      <c r="A87" s="198"/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  <c r="AI87" s="198"/>
      <c r="AJ87" s="198"/>
      <c r="AK87" s="198"/>
      <c r="AL87" s="198"/>
      <c r="AM87" s="198"/>
      <c r="AN87" s="198"/>
      <c r="AO87" s="198"/>
      <c r="AP87" s="198"/>
      <c r="AQ87" s="198"/>
      <c r="AR87" s="198"/>
      <c r="AS87" s="198"/>
    </row>
    <row r="88" ht="14.25" customHeight="1" spans="1:45" x14ac:dyDescent="0.25">
      <c r="A88" s="198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198"/>
      <c r="AI88" s="198"/>
      <c r="AJ88" s="198"/>
      <c r="AK88" s="198"/>
      <c r="AL88" s="198"/>
      <c r="AM88" s="198"/>
      <c r="AN88" s="198"/>
      <c r="AO88" s="198"/>
      <c r="AP88" s="198"/>
      <c r="AQ88" s="198"/>
      <c r="AR88" s="198"/>
      <c r="AS88" s="198"/>
    </row>
    <row r="89" ht="14.25" customHeight="1" spans="1:45" x14ac:dyDescent="0.2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  <c r="AS89" s="198"/>
    </row>
    <row r="90" ht="14.25" customHeight="1" spans="1:45" x14ac:dyDescent="0.25">
      <c r="A90" s="198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  <c r="AA90" s="198"/>
      <c r="AB90" s="198"/>
      <c r="AC90" s="198"/>
      <c r="AD90" s="198"/>
      <c r="AE90" s="198"/>
      <c r="AF90" s="198"/>
      <c r="AG90" s="198"/>
      <c r="AH90" s="198"/>
      <c r="AI90" s="198"/>
      <c r="AJ90" s="198"/>
      <c r="AK90" s="198"/>
      <c r="AL90" s="198"/>
      <c r="AM90" s="198"/>
      <c r="AN90" s="198"/>
      <c r="AO90" s="198"/>
      <c r="AP90" s="198"/>
      <c r="AQ90" s="198"/>
      <c r="AR90" s="198"/>
      <c r="AS90" s="198"/>
    </row>
    <row r="91" ht="14.25" customHeight="1" spans="1:45" x14ac:dyDescent="0.2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198"/>
      <c r="AI91" s="198"/>
      <c r="AJ91" s="198"/>
      <c r="AK91" s="198"/>
      <c r="AL91" s="198"/>
      <c r="AM91" s="198"/>
      <c r="AN91" s="198"/>
      <c r="AO91" s="198"/>
      <c r="AP91" s="198"/>
      <c r="AQ91" s="198"/>
      <c r="AR91" s="198"/>
      <c r="AS91" s="198"/>
    </row>
    <row r="92" ht="14.25" customHeight="1" spans="1:45" x14ac:dyDescent="0.25">
      <c r="A92" s="198"/>
      <c r="B92" s="198"/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198"/>
      <c r="AI92" s="198"/>
      <c r="AJ92" s="198"/>
      <c r="AK92" s="198"/>
      <c r="AL92" s="198"/>
      <c r="AM92" s="198"/>
      <c r="AN92" s="198"/>
      <c r="AO92" s="198"/>
      <c r="AP92" s="198"/>
      <c r="AQ92" s="198"/>
      <c r="AR92" s="198"/>
      <c r="AS92" s="198"/>
    </row>
    <row r="93" ht="14.25" customHeight="1" spans="1:45" x14ac:dyDescent="0.25">
      <c r="A93" s="198"/>
      <c r="B93" s="198"/>
      <c r="C93" s="198"/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198"/>
      <c r="AH93" s="198"/>
      <c r="AI93" s="198"/>
      <c r="AJ93" s="198"/>
      <c r="AK93" s="198"/>
      <c r="AL93" s="198"/>
      <c r="AM93" s="198"/>
      <c r="AN93" s="198"/>
      <c r="AO93" s="198"/>
      <c r="AP93" s="198"/>
      <c r="AQ93" s="198"/>
      <c r="AR93" s="198"/>
      <c r="AS93" s="198"/>
    </row>
    <row r="94" ht="14.25" customHeight="1" spans="1:45" x14ac:dyDescent="0.25">
      <c r="A94" s="198"/>
      <c r="B94" s="198"/>
      <c r="C94" s="198"/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  <c r="AA94" s="198"/>
      <c r="AB94" s="198"/>
      <c r="AC94" s="198"/>
      <c r="AD94" s="198"/>
      <c r="AE94" s="198"/>
      <c r="AF94" s="198"/>
      <c r="AG94" s="198"/>
      <c r="AH94" s="198"/>
      <c r="AI94" s="198"/>
      <c r="AJ94" s="198"/>
      <c r="AK94" s="198"/>
      <c r="AL94" s="198"/>
      <c r="AM94" s="198"/>
      <c r="AN94" s="198"/>
      <c r="AO94" s="198"/>
      <c r="AP94" s="198"/>
      <c r="AQ94" s="198"/>
      <c r="AR94" s="198"/>
      <c r="AS94" s="198"/>
    </row>
    <row r="95" ht="14.25" customHeight="1" spans="1:45" x14ac:dyDescent="0.2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  <c r="AS95" s="198"/>
    </row>
    <row r="96" ht="14.25" customHeight="1" spans="1:45" x14ac:dyDescent="0.25">
      <c r="A96" s="198"/>
      <c r="B96" s="198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  <c r="AA96" s="198"/>
      <c r="AB96" s="198"/>
      <c r="AC96" s="198"/>
      <c r="AD96" s="198"/>
      <c r="AE96" s="198"/>
      <c r="AF96" s="198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  <c r="AS96" s="198"/>
    </row>
    <row r="97" ht="14.25" customHeight="1" spans="1:45" x14ac:dyDescent="0.2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  <c r="AS97" s="198"/>
    </row>
    <row r="98" ht="14.25" customHeight="1" spans="1:45" x14ac:dyDescent="0.25">
      <c r="A98" s="198"/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  <c r="AS98" s="198"/>
    </row>
    <row r="99" ht="14.25" customHeight="1" spans="1:45" x14ac:dyDescent="0.25">
      <c r="A99" s="198"/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  <c r="AS99" s="198"/>
    </row>
    <row r="100" ht="14.25" customHeight="1" spans="1:45" x14ac:dyDescent="0.2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  <c r="AS100" s="198"/>
    </row>
    <row r="101" ht="14.25" customHeight="1" spans="1:45" x14ac:dyDescent="0.25">
      <c r="A101" s="198"/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198"/>
      <c r="AS101" s="198"/>
    </row>
    <row r="102" ht="14.25" customHeight="1" spans="1:45" x14ac:dyDescent="0.25">
      <c r="A102" s="198"/>
      <c r="B102" s="198"/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198"/>
      <c r="AS102" s="198"/>
    </row>
    <row r="103" ht="14.25" customHeight="1" spans="1:45" x14ac:dyDescent="0.2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  <c r="AS103" s="198"/>
    </row>
    <row r="104" ht="14.25" customHeight="1" spans="1:45" x14ac:dyDescent="0.25">
      <c r="A104" s="198"/>
      <c r="B104" s="198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  <c r="AA104" s="198"/>
      <c r="AB104" s="198"/>
      <c r="AC104" s="198"/>
      <c r="AD104" s="198"/>
      <c r="AE104" s="198"/>
      <c r="AF104" s="198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  <c r="AS104" s="198"/>
    </row>
    <row r="105" ht="14.25" customHeight="1" spans="1:45" x14ac:dyDescent="0.2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  <c r="AS105" s="198"/>
    </row>
    <row r="106" ht="14.25" customHeight="1" spans="1:45" x14ac:dyDescent="0.25">
      <c r="A106" s="198"/>
      <c r="B106" s="198"/>
      <c r="C106" s="198"/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  <c r="AA106" s="198"/>
      <c r="AB106" s="198"/>
      <c r="AC106" s="198"/>
      <c r="AD106" s="198"/>
      <c r="AE106" s="198"/>
      <c r="AF106" s="198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  <c r="AS106" s="198"/>
    </row>
    <row r="107" ht="14.25" customHeight="1" spans="1:45" x14ac:dyDescent="0.2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  <c r="AS107" s="198"/>
    </row>
    <row r="108" ht="14.25" customHeight="1" spans="1:45" x14ac:dyDescent="0.25">
      <c r="A108" s="198"/>
      <c r="B108" s="198"/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  <c r="AA108" s="198"/>
      <c r="AB108" s="198"/>
      <c r="AC108" s="198"/>
      <c r="AD108" s="198"/>
      <c r="AE108" s="198"/>
      <c r="AF108" s="198"/>
      <c r="AG108" s="198"/>
      <c r="AH108" s="198"/>
      <c r="AI108" s="198"/>
      <c r="AJ108" s="198"/>
      <c r="AK108" s="198"/>
      <c r="AL108" s="198"/>
      <c r="AM108" s="198"/>
      <c r="AN108" s="198"/>
      <c r="AO108" s="198"/>
      <c r="AP108" s="198"/>
      <c r="AQ108" s="198"/>
      <c r="AR108" s="198"/>
      <c r="AS108" s="198"/>
    </row>
    <row r="109" ht="14.25" customHeight="1" spans="1:45" x14ac:dyDescent="0.2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198"/>
      <c r="AI109" s="198"/>
      <c r="AJ109" s="198"/>
      <c r="AK109" s="198"/>
      <c r="AL109" s="198"/>
      <c r="AM109" s="198"/>
      <c r="AN109" s="198"/>
      <c r="AO109" s="198"/>
      <c r="AP109" s="198"/>
      <c r="AQ109" s="198"/>
      <c r="AR109" s="198"/>
      <c r="AS109" s="198"/>
    </row>
    <row r="110" ht="14.25" customHeight="1" spans="1:45" x14ac:dyDescent="0.25">
      <c r="A110" s="198"/>
      <c r="B110" s="198"/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198"/>
      <c r="AI110" s="198"/>
      <c r="AJ110" s="198"/>
      <c r="AK110" s="198"/>
      <c r="AL110" s="198"/>
      <c r="AM110" s="198"/>
      <c r="AN110" s="198"/>
      <c r="AO110" s="198"/>
      <c r="AP110" s="198"/>
      <c r="AQ110" s="198"/>
      <c r="AR110" s="198"/>
      <c r="AS110" s="198"/>
    </row>
    <row r="111" ht="14.25" customHeight="1" spans="1:45" x14ac:dyDescent="0.2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  <c r="AS111" s="198"/>
    </row>
    <row r="112" ht="14.25" customHeight="1" spans="1:45" x14ac:dyDescent="0.25">
      <c r="A112" s="198"/>
      <c r="B112" s="198"/>
      <c r="C112" s="198"/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  <c r="AA112" s="198"/>
      <c r="AB112" s="198"/>
      <c r="AC112" s="198"/>
      <c r="AD112" s="198"/>
      <c r="AE112" s="198"/>
      <c r="AF112" s="198"/>
      <c r="AG112" s="198"/>
      <c r="AH112" s="198"/>
      <c r="AI112" s="198"/>
      <c r="AJ112" s="198"/>
      <c r="AK112" s="198"/>
      <c r="AL112" s="198"/>
      <c r="AM112" s="198"/>
      <c r="AN112" s="198"/>
      <c r="AO112" s="198"/>
      <c r="AP112" s="198"/>
      <c r="AQ112" s="198"/>
      <c r="AR112" s="198"/>
      <c r="AS112" s="198"/>
    </row>
    <row r="113" ht="14.25" customHeight="1" spans="1:45" x14ac:dyDescent="0.2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  <c r="AS113" s="198"/>
    </row>
    <row r="114" ht="14.25" customHeight="1" spans="1:45" x14ac:dyDescent="0.25">
      <c r="A114" s="198"/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  <c r="AA114" s="198"/>
      <c r="AB114" s="198"/>
      <c r="AC114" s="198"/>
      <c r="AD114" s="198"/>
      <c r="AE114" s="198"/>
      <c r="AF114" s="198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  <c r="AS114" s="198"/>
    </row>
    <row r="115" ht="14.25" customHeight="1" spans="1:45" x14ac:dyDescent="0.2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  <c r="AS115" s="198"/>
    </row>
    <row r="116" ht="14.25" customHeight="1" spans="1:45" x14ac:dyDescent="0.25">
      <c r="A116" s="198"/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  <c r="AA116" s="198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  <c r="AS116" s="198"/>
    </row>
    <row r="117" ht="14.25" customHeight="1" spans="1:45" x14ac:dyDescent="0.25">
      <c r="A117" s="198"/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  <c r="AS117" s="198"/>
    </row>
    <row r="118" ht="14.25" customHeight="1" spans="1:45" x14ac:dyDescent="0.25">
      <c r="A118" s="198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  <c r="AS118" s="198"/>
    </row>
    <row r="119" ht="14.25" customHeight="1" spans="1:45" x14ac:dyDescent="0.25">
      <c r="A119" s="198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  <c r="AS119" s="198"/>
    </row>
    <row r="120" ht="14.25" customHeight="1" spans="1:45" x14ac:dyDescent="0.25">
      <c r="A120" s="198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  <c r="AS120" s="198"/>
    </row>
    <row r="121" ht="14.25" customHeight="1" spans="1:45" x14ac:dyDescent="0.2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  <c r="AS121" s="198"/>
    </row>
    <row r="122" ht="14.25" customHeight="1" spans="1:45" x14ac:dyDescent="0.25">
      <c r="A122" s="198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198"/>
      <c r="AI122" s="198"/>
      <c r="AJ122" s="198"/>
      <c r="AK122" s="198"/>
      <c r="AL122" s="198"/>
      <c r="AM122" s="198"/>
      <c r="AN122" s="198"/>
      <c r="AO122" s="198"/>
      <c r="AP122" s="198"/>
      <c r="AQ122" s="198"/>
      <c r="AR122" s="198"/>
      <c r="AS122" s="198"/>
    </row>
    <row r="123" ht="14.25" customHeight="1" spans="1:45" x14ac:dyDescent="0.25">
      <c r="A123" s="198"/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8"/>
      <c r="AH123" s="198"/>
      <c r="AI123" s="198"/>
      <c r="AJ123" s="198"/>
      <c r="AK123" s="198"/>
      <c r="AL123" s="198"/>
      <c r="AM123" s="198"/>
      <c r="AN123" s="198"/>
      <c r="AO123" s="198"/>
      <c r="AP123" s="198"/>
      <c r="AQ123" s="198"/>
      <c r="AR123" s="198"/>
      <c r="AS123" s="198"/>
    </row>
    <row r="124" ht="14.25" customHeight="1" spans="1:45" x14ac:dyDescent="0.25">
      <c r="A124" s="198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8"/>
      <c r="AH124" s="198"/>
      <c r="AI124" s="198"/>
      <c r="AJ124" s="198"/>
      <c r="AK124" s="198"/>
      <c r="AL124" s="198"/>
      <c r="AM124" s="198"/>
      <c r="AN124" s="198"/>
      <c r="AO124" s="198"/>
      <c r="AP124" s="198"/>
      <c r="AQ124" s="198"/>
      <c r="AR124" s="198"/>
      <c r="AS124" s="198"/>
    </row>
    <row r="125" ht="14.25" customHeight="1" spans="1:45" x14ac:dyDescent="0.25">
      <c r="A125" s="198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8"/>
      <c r="AH125" s="198"/>
      <c r="AI125" s="198"/>
      <c r="AJ125" s="198"/>
      <c r="AK125" s="198"/>
      <c r="AL125" s="198"/>
      <c r="AM125" s="198"/>
      <c r="AN125" s="198"/>
      <c r="AO125" s="198"/>
      <c r="AP125" s="198"/>
      <c r="AQ125" s="198"/>
      <c r="AR125" s="198"/>
      <c r="AS125" s="198"/>
    </row>
    <row r="126" ht="14.25" customHeight="1" spans="1:45" x14ac:dyDescent="0.25">
      <c r="A126" s="198"/>
      <c r="B126" s="198"/>
      <c r="C126" s="198"/>
      <c r="D126" s="198"/>
      <c r="E126" s="198"/>
      <c r="F126" s="198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  <c r="AA126" s="198"/>
      <c r="AB126" s="198"/>
      <c r="AC126" s="198"/>
      <c r="AD126" s="198"/>
      <c r="AE126" s="198"/>
      <c r="AF126" s="198"/>
      <c r="AG126" s="198"/>
      <c r="AH126" s="198"/>
      <c r="AI126" s="198"/>
      <c r="AJ126" s="198"/>
      <c r="AK126" s="198"/>
      <c r="AL126" s="198"/>
      <c r="AM126" s="198"/>
      <c r="AN126" s="198"/>
      <c r="AO126" s="198"/>
      <c r="AP126" s="198"/>
      <c r="AQ126" s="198"/>
      <c r="AR126" s="198"/>
      <c r="AS126" s="198"/>
    </row>
    <row r="127" ht="14.25" customHeight="1" spans="1:45" x14ac:dyDescent="0.25">
      <c r="A127" s="198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  <c r="AS127" s="198"/>
    </row>
    <row r="128" ht="14.25" customHeight="1" spans="1:45" x14ac:dyDescent="0.25">
      <c r="A128" s="198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  <c r="AA128" s="198"/>
      <c r="AB128" s="198"/>
      <c r="AC128" s="198"/>
      <c r="AD128" s="198"/>
      <c r="AE128" s="198"/>
      <c r="AF128" s="198"/>
      <c r="AG128" s="198"/>
      <c r="AH128" s="198"/>
      <c r="AI128" s="198"/>
      <c r="AJ128" s="198"/>
      <c r="AK128" s="198"/>
      <c r="AL128" s="198"/>
      <c r="AM128" s="198"/>
      <c r="AN128" s="198"/>
      <c r="AO128" s="198"/>
      <c r="AP128" s="198"/>
      <c r="AQ128" s="198"/>
      <c r="AR128" s="198"/>
      <c r="AS128" s="198"/>
    </row>
    <row r="129" ht="14.25" customHeight="1" spans="1:45" x14ac:dyDescent="0.2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  <c r="AS129" s="198"/>
    </row>
    <row r="130" ht="14.25" customHeight="1" spans="1:45" x14ac:dyDescent="0.2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198"/>
      <c r="AI130" s="198"/>
      <c r="AJ130" s="198"/>
      <c r="AK130" s="198"/>
      <c r="AL130" s="198"/>
      <c r="AM130" s="198"/>
      <c r="AN130" s="198"/>
      <c r="AO130" s="198"/>
      <c r="AP130" s="198"/>
      <c r="AQ130" s="198"/>
      <c r="AR130" s="198"/>
      <c r="AS130" s="198"/>
    </row>
    <row r="131" ht="14.25" customHeight="1" spans="1:45" x14ac:dyDescent="0.25">
      <c r="A131" s="198"/>
      <c r="B131" s="198"/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198"/>
      <c r="AI131" s="198"/>
      <c r="AJ131" s="198"/>
      <c r="AK131" s="198"/>
      <c r="AL131" s="198"/>
      <c r="AM131" s="198"/>
      <c r="AN131" s="198"/>
      <c r="AO131" s="198"/>
      <c r="AP131" s="198"/>
      <c r="AQ131" s="198"/>
      <c r="AR131" s="198"/>
      <c r="AS131" s="198"/>
    </row>
    <row r="132" ht="14.25" customHeight="1" spans="1:45" x14ac:dyDescent="0.25">
      <c r="A132" s="198"/>
      <c r="B132" s="198"/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  <c r="AS132" s="198"/>
    </row>
    <row r="133" ht="14.25" customHeight="1" spans="1:45" x14ac:dyDescent="0.25">
      <c r="A133" s="198"/>
      <c r="B133" s="198"/>
      <c r="C133" s="198"/>
      <c r="D133" s="198"/>
      <c r="E133" s="198"/>
      <c r="F133" s="198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  <c r="AA133" s="198"/>
      <c r="AB133" s="198"/>
      <c r="AC133" s="198"/>
      <c r="AD133" s="198"/>
      <c r="AE133" s="198"/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  <c r="AS133" s="198"/>
    </row>
    <row r="134" ht="14.25" customHeight="1" spans="1:45" x14ac:dyDescent="0.25">
      <c r="A134" s="198"/>
      <c r="B134" s="198"/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  <c r="AS134" s="198"/>
    </row>
    <row r="135" ht="14.25" customHeight="1" spans="1:45" x14ac:dyDescent="0.25">
      <c r="A135" s="198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  <c r="AA135" s="198"/>
      <c r="AB135" s="198"/>
      <c r="AC135" s="198"/>
      <c r="AD135" s="198"/>
      <c r="AE135" s="198"/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  <c r="AS135" s="198"/>
    </row>
    <row r="136" ht="14.25" customHeight="1" spans="1:45" x14ac:dyDescent="0.25">
      <c r="A136" s="198"/>
      <c r="B136" s="198"/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  <c r="AS136" s="198"/>
    </row>
    <row r="137" ht="14.25" customHeight="1" spans="1:45" x14ac:dyDescent="0.25">
      <c r="A137" s="198"/>
      <c r="B137" s="198"/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  <c r="AA137" s="198"/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  <c r="AS137" s="198"/>
    </row>
    <row r="138" ht="14.25" customHeight="1" spans="1:45" x14ac:dyDescent="0.25">
      <c r="A138" s="198"/>
      <c r="B138" s="198"/>
      <c r="C138" s="198"/>
      <c r="D138" s="198"/>
      <c r="E138" s="198"/>
      <c r="F138" s="198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  <c r="AS138" s="198"/>
    </row>
    <row r="139" ht="14.25" customHeight="1" spans="1:45" x14ac:dyDescent="0.25">
      <c r="A139" s="198"/>
      <c r="B139" s="198"/>
      <c r="C139" s="198"/>
      <c r="D139" s="198"/>
      <c r="E139" s="198"/>
      <c r="F139" s="198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  <c r="AA139" s="198"/>
      <c r="AB139" s="198"/>
      <c r="AC139" s="198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  <c r="AS139" s="198"/>
    </row>
    <row r="140" ht="14.25" customHeight="1" spans="1:45" x14ac:dyDescent="0.25">
      <c r="A140" s="198"/>
      <c r="B140" s="198"/>
      <c r="C140" s="198"/>
      <c r="D140" s="198"/>
      <c r="E140" s="198"/>
      <c r="F140" s="198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  <c r="AS140" s="198"/>
    </row>
    <row r="141" ht="14.25" customHeight="1" spans="1:45" x14ac:dyDescent="0.25">
      <c r="A141" s="198"/>
      <c r="B141" s="198"/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  <c r="AA141" s="198"/>
      <c r="AB141" s="198"/>
      <c r="AC141" s="198"/>
      <c r="AD141" s="198"/>
      <c r="AE141" s="198"/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  <c r="AS141" s="198"/>
    </row>
    <row r="142" ht="14.25" customHeight="1" spans="1:45" x14ac:dyDescent="0.25">
      <c r="A142" s="198"/>
      <c r="B142" s="198"/>
      <c r="C142" s="198"/>
      <c r="D142" s="198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  <c r="AS142" s="198"/>
    </row>
    <row r="143" ht="14.25" customHeight="1" spans="1:45" x14ac:dyDescent="0.25">
      <c r="A143" s="198"/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  <c r="AA143" s="198"/>
      <c r="AB143" s="198"/>
      <c r="AC143" s="198"/>
      <c r="AD143" s="198"/>
      <c r="AE143" s="198"/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  <c r="AS143" s="198"/>
    </row>
    <row r="144" ht="14.25" customHeight="1" spans="1:45" x14ac:dyDescent="0.25">
      <c r="A144" s="198"/>
      <c r="B144" s="198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198"/>
      <c r="AI144" s="198"/>
      <c r="AJ144" s="198"/>
      <c r="AK144" s="198"/>
      <c r="AL144" s="198"/>
      <c r="AM144" s="198"/>
      <c r="AN144" s="198"/>
      <c r="AO144" s="198"/>
      <c r="AP144" s="198"/>
      <c r="AQ144" s="198"/>
      <c r="AR144" s="198"/>
      <c r="AS144" s="198"/>
    </row>
    <row r="145" ht="14.25" customHeight="1" spans="1:45" x14ac:dyDescent="0.25">
      <c r="A145" s="198"/>
      <c r="B145" s="198"/>
      <c r="C145" s="198"/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198"/>
      <c r="AI145" s="198"/>
      <c r="AJ145" s="198"/>
      <c r="AK145" s="198"/>
      <c r="AL145" s="198"/>
      <c r="AM145" s="198"/>
      <c r="AN145" s="198"/>
      <c r="AO145" s="198"/>
      <c r="AP145" s="198"/>
      <c r="AQ145" s="198"/>
      <c r="AR145" s="198"/>
      <c r="AS145" s="198"/>
    </row>
    <row r="146" ht="14.25" customHeight="1" spans="1:45" x14ac:dyDescent="0.2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  <c r="AS146" s="198"/>
    </row>
    <row r="147" ht="14.25" customHeight="1" spans="1:45" x14ac:dyDescent="0.25">
      <c r="A147" s="198"/>
      <c r="B147" s="198"/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  <c r="AA147" s="198"/>
      <c r="AB147" s="198"/>
      <c r="AC147" s="198"/>
      <c r="AD147" s="198"/>
      <c r="AE147" s="198"/>
      <c r="AF147" s="198"/>
      <c r="AG147" s="198"/>
      <c r="AH147" s="198"/>
      <c r="AI147" s="198"/>
      <c r="AJ147" s="198"/>
      <c r="AK147" s="198"/>
      <c r="AL147" s="198"/>
      <c r="AM147" s="198"/>
      <c r="AN147" s="198"/>
      <c r="AO147" s="198"/>
      <c r="AP147" s="198"/>
      <c r="AQ147" s="198"/>
      <c r="AR147" s="198"/>
      <c r="AS147" s="198"/>
    </row>
    <row r="148" ht="14.25" customHeight="1" spans="1:45" x14ac:dyDescent="0.2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  <c r="AS148" s="198"/>
    </row>
    <row r="149" ht="14.25" customHeight="1" spans="1:45" x14ac:dyDescent="0.25">
      <c r="A149" s="198"/>
      <c r="B149" s="198"/>
      <c r="C149" s="198"/>
      <c r="D149" s="198"/>
      <c r="E149" s="198"/>
      <c r="F149" s="198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198"/>
      <c r="AH149" s="198"/>
      <c r="AI149" s="198"/>
      <c r="AJ149" s="198"/>
      <c r="AK149" s="198"/>
      <c r="AL149" s="198"/>
      <c r="AM149" s="198"/>
      <c r="AN149" s="198"/>
      <c r="AO149" s="198"/>
      <c r="AP149" s="198"/>
      <c r="AQ149" s="198"/>
      <c r="AR149" s="198"/>
      <c r="AS149" s="198"/>
    </row>
    <row r="150" ht="14.25" customHeight="1" spans="1:45" x14ac:dyDescent="0.25">
      <c r="A150" s="198"/>
      <c r="B150" s="198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  <c r="AS150" s="198"/>
    </row>
    <row r="151" ht="14.25" customHeight="1" spans="1:45" x14ac:dyDescent="0.25">
      <c r="A151" s="198"/>
      <c r="B151" s="198"/>
      <c r="C151" s="198"/>
      <c r="D151" s="198"/>
      <c r="E151" s="198"/>
      <c r="F151" s="198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  <c r="AS151" s="198"/>
    </row>
    <row r="152" ht="14.25" customHeight="1" spans="1:45" x14ac:dyDescent="0.25">
      <c r="A152" s="198"/>
      <c r="B152" s="198"/>
      <c r="C152" s="198"/>
      <c r="D152" s="198"/>
      <c r="E152" s="198"/>
      <c r="F152" s="198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  <c r="AS152" s="198"/>
    </row>
    <row r="153" ht="14.25" customHeight="1" spans="1:45" x14ac:dyDescent="0.2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  <c r="AS153" s="198"/>
    </row>
    <row r="154" ht="14.25" customHeight="1" spans="1:45" x14ac:dyDescent="0.25">
      <c r="A154" s="198"/>
      <c r="B154" s="198"/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198"/>
      <c r="AI154" s="198"/>
      <c r="AJ154" s="198"/>
      <c r="AK154" s="198"/>
      <c r="AL154" s="198"/>
      <c r="AM154" s="198"/>
      <c r="AN154" s="198"/>
      <c r="AO154" s="198"/>
      <c r="AP154" s="198"/>
      <c r="AQ154" s="198"/>
      <c r="AR154" s="198"/>
      <c r="AS154" s="198"/>
    </row>
    <row r="155" ht="14.25" customHeight="1" spans="1:45" x14ac:dyDescent="0.25">
      <c r="A155" s="198"/>
      <c r="B155" s="198"/>
      <c r="C155" s="198"/>
      <c r="D155" s="198"/>
      <c r="E155" s="198"/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  <c r="AS155" s="198"/>
    </row>
    <row r="156" ht="14.25" customHeight="1" spans="1:45" x14ac:dyDescent="0.25">
      <c r="A156" s="198"/>
      <c r="B156" s="198"/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198"/>
      <c r="AI156" s="198"/>
      <c r="AJ156" s="198"/>
      <c r="AK156" s="198"/>
      <c r="AL156" s="198"/>
      <c r="AM156" s="198"/>
      <c r="AN156" s="198"/>
      <c r="AO156" s="198"/>
      <c r="AP156" s="198"/>
      <c r="AQ156" s="198"/>
      <c r="AR156" s="198"/>
      <c r="AS156" s="198"/>
    </row>
    <row r="157" ht="14.25" customHeight="1" spans="1:45" x14ac:dyDescent="0.2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  <c r="AS157" s="198"/>
    </row>
    <row r="158" ht="14.25" customHeight="1" spans="1:45" x14ac:dyDescent="0.2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198"/>
      <c r="AI158" s="198"/>
      <c r="AJ158" s="198"/>
      <c r="AK158" s="198"/>
      <c r="AL158" s="198"/>
      <c r="AM158" s="198"/>
      <c r="AN158" s="198"/>
      <c r="AO158" s="198"/>
      <c r="AP158" s="198"/>
      <c r="AQ158" s="198"/>
      <c r="AR158" s="198"/>
      <c r="AS158" s="198"/>
    </row>
    <row r="159" ht="14.25" customHeight="1" spans="1:45" x14ac:dyDescent="0.25">
      <c r="A159" s="198"/>
      <c r="B159" s="198"/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  <c r="AA159" s="198"/>
      <c r="AB159" s="198"/>
      <c r="AC159" s="198"/>
      <c r="AD159" s="198"/>
      <c r="AE159" s="198"/>
      <c r="AF159" s="198"/>
      <c r="AG159" s="198"/>
      <c r="AH159" s="198"/>
      <c r="AI159" s="198"/>
      <c r="AJ159" s="198"/>
      <c r="AK159" s="198"/>
      <c r="AL159" s="198"/>
      <c r="AM159" s="198"/>
      <c r="AN159" s="198"/>
      <c r="AO159" s="198"/>
      <c r="AP159" s="198"/>
      <c r="AQ159" s="198"/>
      <c r="AR159" s="198"/>
      <c r="AS159" s="198"/>
    </row>
    <row r="160" ht="14.25" customHeight="1" spans="1:45" x14ac:dyDescent="0.2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  <c r="AS160" s="198"/>
    </row>
    <row r="161" ht="14.25" customHeight="1" spans="1:45" x14ac:dyDescent="0.25">
      <c r="A161" s="198"/>
      <c r="B161" s="198"/>
      <c r="C161" s="198"/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  <c r="AA161" s="198"/>
      <c r="AB161" s="198"/>
      <c r="AC161" s="198"/>
      <c r="AD161" s="198"/>
      <c r="AE161" s="198"/>
      <c r="AF161" s="198"/>
      <c r="AG161" s="198"/>
      <c r="AH161" s="198"/>
      <c r="AI161" s="198"/>
      <c r="AJ161" s="198"/>
      <c r="AK161" s="198"/>
      <c r="AL161" s="198"/>
      <c r="AM161" s="198"/>
      <c r="AN161" s="198"/>
      <c r="AO161" s="198"/>
      <c r="AP161" s="198"/>
      <c r="AQ161" s="198"/>
      <c r="AR161" s="198"/>
      <c r="AS161" s="198"/>
    </row>
    <row r="162" ht="14.25" customHeight="1" spans="1:45" x14ac:dyDescent="0.2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  <c r="AS162" s="198"/>
    </row>
    <row r="163" ht="14.25" customHeight="1" spans="1:45" x14ac:dyDescent="0.25">
      <c r="A163" s="198"/>
      <c r="B163" s="198"/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198"/>
      <c r="AI163" s="198"/>
      <c r="AJ163" s="198"/>
      <c r="AK163" s="198"/>
      <c r="AL163" s="198"/>
      <c r="AM163" s="198"/>
      <c r="AN163" s="198"/>
      <c r="AO163" s="198"/>
      <c r="AP163" s="198"/>
      <c r="AQ163" s="198"/>
      <c r="AR163" s="198"/>
      <c r="AS163" s="198"/>
    </row>
    <row r="164" ht="14.25" customHeight="1" spans="1:45" x14ac:dyDescent="0.2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  <c r="AS164" s="198"/>
    </row>
    <row r="165" ht="14.25" customHeight="1" spans="1:45" x14ac:dyDescent="0.25">
      <c r="A165" s="198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198"/>
      <c r="AI165" s="198"/>
      <c r="AJ165" s="198"/>
      <c r="AK165" s="198"/>
      <c r="AL165" s="198"/>
      <c r="AM165" s="198"/>
      <c r="AN165" s="198"/>
      <c r="AO165" s="198"/>
      <c r="AP165" s="198"/>
      <c r="AQ165" s="198"/>
      <c r="AR165" s="198"/>
      <c r="AS165" s="198"/>
    </row>
    <row r="166" ht="14.25" customHeight="1" spans="1:45" x14ac:dyDescent="0.25">
      <c r="A166" s="198"/>
      <c r="B166" s="198"/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198"/>
      <c r="AI166" s="198"/>
      <c r="AJ166" s="198"/>
      <c r="AK166" s="198"/>
      <c r="AL166" s="198"/>
      <c r="AM166" s="198"/>
      <c r="AN166" s="198"/>
      <c r="AO166" s="198"/>
      <c r="AP166" s="198"/>
      <c r="AQ166" s="198"/>
      <c r="AR166" s="198"/>
      <c r="AS166" s="198"/>
    </row>
    <row r="167" ht="14.25" customHeight="1" spans="1:45" x14ac:dyDescent="0.2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  <c r="AS167" s="198"/>
    </row>
    <row r="168" ht="14.25" customHeight="1" spans="1:45" x14ac:dyDescent="0.25">
      <c r="A168" s="198"/>
      <c r="B168" s="198"/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198"/>
      <c r="AI168" s="198"/>
      <c r="AJ168" s="198"/>
      <c r="AK168" s="198"/>
      <c r="AL168" s="198"/>
      <c r="AM168" s="198"/>
      <c r="AN168" s="198"/>
      <c r="AO168" s="198"/>
      <c r="AP168" s="198"/>
      <c r="AQ168" s="198"/>
      <c r="AR168" s="198"/>
      <c r="AS168" s="198"/>
    </row>
    <row r="169" ht="14.25" customHeight="1" spans="1:45" x14ac:dyDescent="0.2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198"/>
      <c r="AI169" s="198"/>
      <c r="AJ169" s="198"/>
      <c r="AK169" s="198"/>
      <c r="AL169" s="198"/>
      <c r="AM169" s="198"/>
      <c r="AN169" s="198"/>
      <c r="AO169" s="198"/>
      <c r="AP169" s="198"/>
      <c r="AQ169" s="198"/>
      <c r="AR169" s="198"/>
      <c r="AS169" s="198"/>
    </row>
    <row r="170" ht="14.25" customHeight="1" spans="1:45" x14ac:dyDescent="0.2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  <c r="AS170" s="198"/>
    </row>
    <row r="171" ht="14.25" customHeight="1" spans="1:45" x14ac:dyDescent="0.25">
      <c r="A171" s="198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  <c r="AA171" s="198"/>
      <c r="AB171" s="198"/>
      <c r="AC171" s="198"/>
      <c r="AD171" s="198"/>
      <c r="AE171" s="198"/>
      <c r="AF171" s="198"/>
      <c r="AG171" s="198"/>
      <c r="AH171" s="198"/>
      <c r="AI171" s="198"/>
      <c r="AJ171" s="198"/>
      <c r="AK171" s="198"/>
      <c r="AL171" s="198"/>
      <c r="AM171" s="198"/>
      <c r="AN171" s="198"/>
      <c r="AO171" s="198"/>
      <c r="AP171" s="198"/>
      <c r="AQ171" s="198"/>
      <c r="AR171" s="198"/>
      <c r="AS171" s="198"/>
    </row>
    <row r="172" ht="14.25" customHeight="1" spans="1:45" x14ac:dyDescent="0.25">
      <c r="A172" s="198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  <c r="AA172" s="198"/>
      <c r="AB172" s="198"/>
      <c r="AC172" s="198"/>
      <c r="AD172" s="198"/>
      <c r="AE172" s="198"/>
      <c r="AF172" s="198"/>
      <c r="AG172" s="198"/>
      <c r="AH172" s="198"/>
      <c r="AI172" s="198"/>
      <c r="AJ172" s="198"/>
      <c r="AK172" s="198"/>
      <c r="AL172" s="198"/>
      <c r="AM172" s="198"/>
      <c r="AN172" s="198"/>
      <c r="AO172" s="198"/>
      <c r="AP172" s="198"/>
      <c r="AQ172" s="198"/>
      <c r="AR172" s="198"/>
      <c r="AS172" s="198"/>
    </row>
    <row r="173" ht="14.25" customHeight="1" spans="1:45" x14ac:dyDescent="0.2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  <c r="AS173" s="198"/>
    </row>
    <row r="174" ht="14.25" customHeight="1" spans="1:45" x14ac:dyDescent="0.25">
      <c r="A174" s="198"/>
      <c r="B174" s="198"/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  <c r="AA174" s="198"/>
      <c r="AB174" s="198"/>
      <c r="AC174" s="198"/>
      <c r="AD174" s="198"/>
      <c r="AE174" s="198"/>
      <c r="AF174" s="198"/>
      <c r="AG174" s="198"/>
      <c r="AH174" s="198"/>
      <c r="AI174" s="198"/>
      <c r="AJ174" s="198"/>
      <c r="AK174" s="198"/>
      <c r="AL174" s="198"/>
      <c r="AM174" s="198"/>
      <c r="AN174" s="198"/>
      <c r="AO174" s="198"/>
      <c r="AP174" s="198"/>
      <c r="AQ174" s="198"/>
      <c r="AR174" s="198"/>
      <c r="AS174" s="198"/>
    </row>
    <row r="175" ht="14.25" customHeight="1" spans="1:45" x14ac:dyDescent="0.25">
      <c r="A175" s="198"/>
      <c r="B175" s="198"/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  <c r="AA175" s="198"/>
      <c r="AB175" s="198"/>
      <c r="AC175" s="198"/>
      <c r="AD175" s="198"/>
      <c r="AE175" s="198"/>
      <c r="AF175" s="198"/>
      <c r="AG175" s="198"/>
      <c r="AH175" s="198"/>
      <c r="AI175" s="198"/>
      <c r="AJ175" s="198"/>
      <c r="AK175" s="198"/>
      <c r="AL175" s="198"/>
      <c r="AM175" s="198"/>
      <c r="AN175" s="198"/>
      <c r="AO175" s="198"/>
      <c r="AP175" s="198"/>
      <c r="AQ175" s="198"/>
      <c r="AR175" s="198"/>
      <c r="AS175" s="198"/>
    </row>
    <row r="176" ht="14.25" customHeight="1" spans="1:45" x14ac:dyDescent="0.25">
      <c r="A176" s="198"/>
      <c r="B176" s="198"/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  <c r="AA176" s="198"/>
      <c r="AB176" s="198"/>
      <c r="AC176" s="198"/>
      <c r="AD176" s="198"/>
      <c r="AE176" s="198"/>
      <c r="AF176" s="198"/>
      <c r="AG176" s="198"/>
      <c r="AH176" s="198"/>
      <c r="AI176" s="198"/>
      <c r="AJ176" s="198"/>
      <c r="AK176" s="198"/>
      <c r="AL176" s="198"/>
      <c r="AM176" s="198"/>
      <c r="AN176" s="198"/>
      <c r="AO176" s="198"/>
      <c r="AP176" s="198"/>
      <c r="AQ176" s="198"/>
      <c r="AR176" s="198"/>
      <c r="AS176" s="198"/>
    </row>
    <row r="177" ht="14.25" customHeight="1" spans="1:45" x14ac:dyDescent="0.25">
      <c r="A177" s="198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  <c r="AA177" s="198"/>
      <c r="AB177" s="198"/>
      <c r="AC177" s="198"/>
      <c r="AD177" s="198"/>
      <c r="AE177" s="198"/>
      <c r="AF177" s="198"/>
      <c r="AG177" s="198"/>
      <c r="AH177" s="198"/>
      <c r="AI177" s="198"/>
      <c r="AJ177" s="198"/>
      <c r="AK177" s="198"/>
      <c r="AL177" s="198"/>
      <c r="AM177" s="198"/>
      <c r="AN177" s="198"/>
      <c r="AO177" s="198"/>
      <c r="AP177" s="198"/>
      <c r="AQ177" s="198"/>
      <c r="AR177" s="198"/>
      <c r="AS177" s="198"/>
    </row>
    <row r="178" ht="14.25" customHeight="1" spans="1:45" x14ac:dyDescent="0.25">
      <c r="A178" s="198"/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  <c r="AA178" s="198"/>
      <c r="AB178" s="198"/>
      <c r="AC178" s="198"/>
      <c r="AD178" s="198"/>
      <c r="AE178" s="198"/>
      <c r="AF178" s="198"/>
      <c r="AG178" s="198"/>
      <c r="AH178" s="198"/>
      <c r="AI178" s="198"/>
      <c r="AJ178" s="198"/>
      <c r="AK178" s="198"/>
      <c r="AL178" s="198"/>
      <c r="AM178" s="198"/>
      <c r="AN178" s="198"/>
      <c r="AO178" s="198"/>
      <c r="AP178" s="198"/>
      <c r="AQ178" s="198"/>
      <c r="AR178" s="198"/>
      <c r="AS178" s="198"/>
    </row>
    <row r="179" ht="14.25" customHeight="1" spans="1:45" x14ac:dyDescent="0.25">
      <c r="A179" s="198"/>
      <c r="B179" s="198"/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  <c r="AA179" s="198"/>
      <c r="AB179" s="198"/>
      <c r="AC179" s="198"/>
      <c r="AD179" s="198"/>
      <c r="AE179" s="198"/>
      <c r="AF179" s="198"/>
      <c r="AG179" s="198"/>
      <c r="AH179" s="198"/>
      <c r="AI179" s="198"/>
      <c r="AJ179" s="198"/>
      <c r="AK179" s="198"/>
      <c r="AL179" s="198"/>
      <c r="AM179" s="198"/>
      <c r="AN179" s="198"/>
      <c r="AO179" s="198"/>
      <c r="AP179" s="198"/>
      <c r="AQ179" s="198"/>
      <c r="AR179" s="198"/>
      <c r="AS179" s="198"/>
    </row>
    <row r="180" ht="14.25" customHeight="1" spans="1:45" x14ac:dyDescent="0.25">
      <c r="A180" s="198"/>
      <c r="B180" s="198"/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  <c r="AA180" s="198"/>
      <c r="AB180" s="198"/>
      <c r="AC180" s="198"/>
      <c r="AD180" s="198"/>
      <c r="AE180" s="198"/>
      <c r="AF180" s="198"/>
      <c r="AG180" s="198"/>
      <c r="AH180" s="198"/>
      <c r="AI180" s="198"/>
      <c r="AJ180" s="198"/>
      <c r="AK180" s="198"/>
      <c r="AL180" s="198"/>
      <c r="AM180" s="198"/>
      <c r="AN180" s="198"/>
      <c r="AO180" s="198"/>
      <c r="AP180" s="198"/>
      <c r="AQ180" s="198"/>
      <c r="AR180" s="198"/>
      <c r="AS180" s="198"/>
    </row>
    <row r="181" ht="14.25" customHeight="1" spans="1:45" x14ac:dyDescent="0.25">
      <c r="A181" s="198"/>
      <c r="B181" s="198"/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  <c r="AA181" s="198"/>
      <c r="AB181" s="198"/>
      <c r="AC181" s="198"/>
      <c r="AD181" s="198"/>
      <c r="AE181" s="198"/>
      <c r="AF181" s="198"/>
      <c r="AG181" s="198"/>
      <c r="AH181" s="198"/>
      <c r="AI181" s="198"/>
      <c r="AJ181" s="198"/>
      <c r="AK181" s="198"/>
      <c r="AL181" s="198"/>
      <c r="AM181" s="198"/>
      <c r="AN181" s="198"/>
      <c r="AO181" s="198"/>
      <c r="AP181" s="198"/>
      <c r="AQ181" s="198"/>
      <c r="AR181" s="198"/>
      <c r="AS181" s="198"/>
    </row>
    <row r="182" ht="14.25" customHeight="1" spans="1:45" x14ac:dyDescent="0.25">
      <c r="A182" s="198"/>
      <c r="B182" s="198"/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  <c r="AA182" s="198"/>
      <c r="AB182" s="198"/>
      <c r="AC182" s="198"/>
      <c r="AD182" s="198"/>
      <c r="AE182" s="198"/>
      <c r="AF182" s="198"/>
      <c r="AG182" s="198"/>
      <c r="AH182" s="198"/>
      <c r="AI182" s="198"/>
      <c r="AJ182" s="198"/>
      <c r="AK182" s="198"/>
      <c r="AL182" s="198"/>
      <c r="AM182" s="198"/>
      <c r="AN182" s="198"/>
      <c r="AO182" s="198"/>
      <c r="AP182" s="198"/>
      <c r="AQ182" s="198"/>
      <c r="AR182" s="198"/>
      <c r="AS182" s="198"/>
    </row>
    <row r="183" ht="14.25" customHeight="1" spans="1:45" x14ac:dyDescent="0.25">
      <c r="A183" s="198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  <c r="AA183" s="198"/>
      <c r="AB183" s="198"/>
      <c r="AC183" s="198"/>
      <c r="AD183" s="198"/>
      <c r="AE183" s="198"/>
      <c r="AF183" s="198"/>
      <c r="AG183" s="198"/>
      <c r="AH183" s="198"/>
      <c r="AI183" s="198"/>
      <c r="AJ183" s="198"/>
      <c r="AK183" s="198"/>
      <c r="AL183" s="198"/>
      <c r="AM183" s="198"/>
      <c r="AN183" s="198"/>
      <c r="AO183" s="198"/>
      <c r="AP183" s="198"/>
      <c r="AQ183" s="198"/>
      <c r="AR183" s="198"/>
      <c r="AS183" s="198"/>
    </row>
    <row r="184" ht="14.25" customHeight="1" spans="1:45" x14ac:dyDescent="0.2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  <c r="AS184" s="198"/>
    </row>
    <row r="185" ht="14.25" customHeight="1" spans="1:45" x14ac:dyDescent="0.25">
      <c r="A185" s="198"/>
      <c r="B185" s="198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  <c r="AA185" s="198"/>
      <c r="AB185" s="198"/>
      <c r="AC185" s="198"/>
      <c r="AD185" s="198"/>
      <c r="AE185" s="198"/>
      <c r="AF185" s="198"/>
      <c r="AG185" s="198"/>
      <c r="AH185" s="198"/>
      <c r="AI185" s="198"/>
      <c r="AJ185" s="198"/>
      <c r="AK185" s="198"/>
      <c r="AL185" s="198"/>
      <c r="AM185" s="198"/>
      <c r="AN185" s="198"/>
      <c r="AO185" s="198"/>
      <c r="AP185" s="198"/>
      <c r="AQ185" s="198"/>
      <c r="AR185" s="198"/>
      <c r="AS185" s="198"/>
    </row>
    <row r="186" ht="14.25" customHeight="1" spans="1:45" x14ac:dyDescent="0.25">
      <c r="A186" s="198"/>
      <c r="B186" s="198"/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  <c r="AA186" s="198"/>
      <c r="AB186" s="198"/>
      <c r="AC186" s="198"/>
      <c r="AD186" s="198"/>
      <c r="AE186" s="198"/>
      <c r="AF186" s="198"/>
      <c r="AG186" s="198"/>
      <c r="AH186" s="198"/>
      <c r="AI186" s="198"/>
      <c r="AJ186" s="198"/>
      <c r="AK186" s="198"/>
      <c r="AL186" s="198"/>
      <c r="AM186" s="198"/>
      <c r="AN186" s="198"/>
      <c r="AO186" s="198"/>
      <c r="AP186" s="198"/>
      <c r="AQ186" s="198"/>
      <c r="AR186" s="198"/>
      <c r="AS186" s="198"/>
    </row>
    <row r="187" ht="14.25" customHeight="1" spans="1:45" x14ac:dyDescent="0.25">
      <c r="A187" s="198"/>
      <c r="B187" s="198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  <c r="AA187" s="198"/>
      <c r="AB187" s="198"/>
      <c r="AC187" s="198"/>
      <c r="AD187" s="198"/>
      <c r="AE187" s="198"/>
      <c r="AF187" s="198"/>
      <c r="AG187" s="198"/>
      <c r="AH187" s="198"/>
      <c r="AI187" s="198"/>
      <c r="AJ187" s="198"/>
      <c r="AK187" s="198"/>
      <c r="AL187" s="198"/>
      <c r="AM187" s="198"/>
      <c r="AN187" s="198"/>
      <c r="AO187" s="198"/>
      <c r="AP187" s="198"/>
      <c r="AQ187" s="198"/>
      <c r="AR187" s="198"/>
      <c r="AS187" s="198"/>
    </row>
    <row r="188" ht="14.25" customHeight="1" spans="1:45" x14ac:dyDescent="0.2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  <c r="AS188" s="198"/>
    </row>
    <row r="189" ht="14.25" customHeight="1" spans="1:45" x14ac:dyDescent="0.25">
      <c r="A189" s="198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  <c r="AA189" s="198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  <c r="AS189" s="198"/>
    </row>
    <row r="190" ht="14.25" customHeight="1" spans="1:45" x14ac:dyDescent="0.25">
      <c r="A190" s="198"/>
      <c r="B190" s="198"/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  <c r="AA190" s="198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  <c r="AS190" s="198"/>
    </row>
    <row r="191" ht="14.25" customHeight="1" spans="1:45" x14ac:dyDescent="0.2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  <c r="AS191" s="198"/>
    </row>
    <row r="192" ht="14.25" customHeight="1" spans="1:45" x14ac:dyDescent="0.25">
      <c r="A192" s="198"/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  <c r="AA192" s="198"/>
      <c r="AB192" s="198"/>
      <c r="AC192" s="198"/>
      <c r="AD192" s="198"/>
      <c r="AE192" s="198"/>
      <c r="AF192" s="198"/>
      <c r="AG192" s="198"/>
      <c r="AH192" s="198"/>
      <c r="AI192" s="198"/>
      <c r="AJ192" s="198"/>
      <c r="AK192" s="198"/>
      <c r="AL192" s="198"/>
      <c r="AM192" s="198"/>
      <c r="AN192" s="198"/>
      <c r="AO192" s="198"/>
      <c r="AP192" s="198"/>
      <c r="AQ192" s="198"/>
      <c r="AR192" s="198"/>
      <c r="AS192" s="198"/>
    </row>
    <row r="193" ht="14.25" customHeight="1" spans="1:45" x14ac:dyDescent="0.2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  <c r="AS193" s="198"/>
    </row>
    <row r="194" ht="14.25" customHeight="1" spans="1:45" x14ac:dyDescent="0.25">
      <c r="A194" s="198"/>
      <c r="B194" s="198"/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198"/>
      <c r="AJ194" s="198"/>
      <c r="AK194" s="198"/>
      <c r="AL194" s="198"/>
      <c r="AM194" s="198"/>
      <c r="AN194" s="198"/>
      <c r="AO194" s="198"/>
      <c r="AP194" s="198"/>
      <c r="AQ194" s="198"/>
      <c r="AR194" s="198"/>
      <c r="AS194" s="198"/>
    </row>
    <row r="195" ht="14.25" customHeight="1" spans="1:45" x14ac:dyDescent="0.2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  <c r="AS195" s="198"/>
    </row>
    <row r="196" ht="14.25" customHeight="1" spans="1:45" x14ac:dyDescent="0.25">
      <c r="A196" s="198"/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  <c r="AA196" s="198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  <c r="AS196" s="198"/>
    </row>
    <row r="197" ht="14.25" customHeight="1" spans="1:45" x14ac:dyDescent="0.25">
      <c r="A197" s="198"/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  <c r="AA197" s="198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  <c r="AS197" s="198"/>
    </row>
    <row r="198" ht="14.25" customHeight="1" spans="1:45" x14ac:dyDescent="0.2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  <c r="AS198" s="198"/>
    </row>
    <row r="199" ht="14.25" customHeight="1" spans="1:45" x14ac:dyDescent="0.25">
      <c r="A199" s="198"/>
      <c r="B199" s="198"/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198"/>
      <c r="AJ199" s="198"/>
      <c r="AK199" s="198"/>
      <c r="AL199" s="198"/>
      <c r="AM199" s="198"/>
      <c r="AN199" s="198"/>
      <c r="AO199" s="198"/>
      <c r="AP199" s="198"/>
      <c r="AQ199" s="198"/>
      <c r="AR199" s="198"/>
      <c r="AS199" s="198"/>
    </row>
    <row r="200" ht="14.25" customHeight="1" spans="1:45" x14ac:dyDescent="0.2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  <c r="AS200" s="198"/>
    </row>
    <row r="201" ht="14.25" customHeight="1" spans="1:45" x14ac:dyDescent="0.25">
      <c r="A201" s="198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198"/>
      <c r="AJ201" s="198"/>
      <c r="AK201" s="198"/>
      <c r="AL201" s="198"/>
      <c r="AM201" s="198"/>
      <c r="AN201" s="198"/>
      <c r="AO201" s="198"/>
      <c r="AP201" s="198"/>
      <c r="AQ201" s="198"/>
      <c r="AR201" s="198"/>
      <c r="AS201" s="198"/>
    </row>
    <row r="202" ht="14.25" customHeight="1" spans="1:45" x14ac:dyDescent="0.2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  <c r="AS202" s="198"/>
    </row>
    <row r="203" ht="14.25" customHeight="1" spans="1:45" x14ac:dyDescent="0.25">
      <c r="A203" s="198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  <c r="AA203" s="198"/>
      <c r="AB203" s="198"/>
      <c r="AC203" s="198"/>
      <c r="AD203" s="198"/>
      <c r="AE203" s="198"/>
      <c r="AF203" s="198"/>
      <c r="AG203" s="198"/>
      <c r="AH203" s="198"/>
      <c r="AI203" s="198"/>
      <c r="AJ203" s="198"/>
      <c r="AK203" s="198"/>
      <c r="AL203" s="198"/>
      <c r="AM203" s="198"/>
      <c r="AN203" s="198"/>
      <c r="AO203" s="198"/>
      <c r="AP203" s="198"/>
      <c r="AQ203" s="198"/>
      <c r="AR203" s="198"/>
      <c r="AS203" s="198"/>
    </row>
    <row r="204" ht="14.25" customHeight="1" spans="1:45" x14ac:dyDescent="0.2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  <c r="AS204" s="198"/>
    </row>
    <row r="205" ht="14.25" customHeight="1" spans="1:45" x14ac:dyDescent="0.25">
      <c r="A205" s="198"/>
      <c r="B205" s="198"/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  <c r="AA205" s="198"/>
      <c r="AB205" s="198"/>
      <c r="AC205" s="198"/>
      <c r="AD205" s="198"/>
      <c r="AE205" s="198"/>
      <c r="AF205" s="198"/>
      <c r="AG205" s="198"/>
      <c r="AH205" s="198"/>
      <c r="AI205" s="198"/>
      <c r="AJ205" s="198"/>
      <c r="AK205" s="198"/>
      <c r="AL205" s="198"/>
      <c r="AM205" s="198"/>
      <c r="AN205" s="198"/>
      <c r="AO205" s="198"/>
      <c r="AP205" s="198"/>
      <c r="AQ205" s="198"/>
      <c r="AR205" s="198"/>
      <c r="AS205" s="198"/>
    </row>
    <row r="206" ht="14.25" customHeight="1" spans="1:45" x14ac:dyDescent="0.25">
      <c r="A206" s="198"/>
      <c r="B206" s="198"/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  <c r="AA206" s="198"/>
      <c r="AB206" s="198"/>
      <c r="AC206" s="198"/>
      <c r="AD206" s="198"/>
      <c r="AE206" s="198"/>
      <c r="AF206" s="198"/>
      <c r="AG206" s="198"/>
      <c r="AH206" s="198"/>
      <c r="AI206" s="198"/>
      <c r="AJ206" s="198"/>
      <c r="AK206" s="198"/>
      <c r="AL206" s="198"/>
      <c r="AM206" s="198"/>
      <c r="AN206" s="198"/>
      <c r="AO206" s="198"/>
      <c r="AP206" s="198"/>
      <c r="AQ206" s="198"/>
      <c r="AR206" s="198"/>
      <c r="AS206" s="198"/>
    </row>
    <row r="207" ht="14.25" customHeight="1" spans="1:45" x14ac:dyDescent="0.25">
      <c r="A207" s="198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  <c r="AA207" s="198"/>
      <c r="AB207" s="198"/>
      <c r="AC207" s="198"/>
      <c r="AD207" s="198"/>
      <c r="AE207" s="198"/>
      <c r="AF207" s="198"/>
      <c r="AG207" s="198"/>
      <c r="AH207" s="198"/>
      <c r="AI207" s="198"/>
      <c r="AJ207" s="198"/>
      <c r="AK207" s="198"/>
      <c r="AL207" s="198"/>
      <c r="AM207" s="198"/>
      <c r="AN207" s="198"/>
      <c r="AO207" s="198"/>
      <c r="AP207" s="198"/>
      <c r="AQ207" s="198"/>
      <c r="AR207" s="198"/>
      <c r="AS207" s="198"/>
    </row>
    <row r="208" ht="14.25" customHeight="1" spans="1:45" x14ac:dyDescent="0.25">
      <c r="A208" s="198"/>
      <c r="B208" s="198"/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  <c r="AA208" s="198"/>
      <c r="AB208" s="198"/>
      <c r="AC208" s="198"/>
      <c r="AD208" s="198"/>
      <c r="AE208" s="198"/>
      <c r="AF208" s="198"/>
      <c r="AG208" s="198"/>
      <c r="AH208" s="198"/>
      <c r="AI208" s="198"/>
      <c r="AJ208" s="198"/>
      <c r="AK208" s="198"/>
      <c r="AL208" s="198"/>
      <c r="AM208" s="198"/>
      <c r="AN208" s="198"/>
      <c r="AO208" s="198"/>
      <c r="AP208" s="198"/>
      <c r="AQ208" s="198"/>
      <c r="AR208" s="198"/>
      <c r="AS208" s="198"/>
    </row>
    <row r="209" ht="14.25" customHeight="1" spans="1:45" x14ac:dyDescent="0.25">
      <c r="A209" s="198"/>
      <c r="B209" s="198"/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  <c r="AA209" s="198"/>
      <c r="AB209" s="198"/>
      <c r="AC209" s="198"/>
      <c r="AD209" s="198"/>
      <c r="AE209" s="198"/>
      <c r="AF209" s="198"/>
      <c r="AG209" s="198"/>
      <c r="AH209" s="198"/>
      <c r="AI209" s="198"/>
      <c r="AJ209" s="198"/>
      <c r="AK209" s="198"/>
      <c r="AL209" s="198"/>
      <c r="AM209" s="198"/>
      <c r="AN209" s="198"/>
      <c r="AO209" s="198"/>
      <c r="AP209" s="198"/>
      <c r="AQ209" s="198"/>
      <c r="AR209" s="198"/>
      <c r="AS209" s="198"/>
    </row>
    <row r="210" ht="14.25" customHeight="1" spans="1:45" x14ac:dyDescent="0.25">
      <c r="A210" s="198"/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  <c r="AA210" s="198"/>
      <c r="AB210" s="198"/>
      <c r="AC210" s="198"/>
      <c r="AD210" s="198"/>
      <c r="AE210" s="198"/>
      <c r="AF210" s="198"/>
      <c r="AG210" s="198"/>
      <c r="AH210" s="198"/>
      <c r="AI210" s="198"/>
      <c r="AJ210" s="198"/>
      <c r="AK210" s="198"/>
      <c r="AL210" s="198"/>
      <c r="AM210" s="198"/>
      <c r="AN210" s="198"/>
      <c r="AO210" s="198"/>
      <c r="AP210" s="198"/>
      <c r="AQ210" s="198"/>
      <c r="AR210" s="198"/>
      <c r="AS210" s="198"/>
    </row>
    <row r="211" ht="14.25" customHeight="1" spans="1:45" x14ac:dyDescent="0.25">
      <c r="A211" s="198"/>
      <c r="B211" s="198"/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  <c r="AA211" s="198"/>
      <c r="AB211" s="198"/>
      <c r="AC211" s="198"/>
      <c r="AD211" s="198"/>
      <c r="AE211" s="198"/>
      <c r="AF211" s="198"/>
      <c r="AG211" s="198"/>
      <c r="AH211" s="198"/>
      <c r="AI211" s="198"/>
      <c r="AJ211" s="198"/>
      <c r="AK211" s="198"/>
      <c r="AL211" s="198"/>
      <c r="AM211" s="198"/>
      <c r="AN211" s="198"/>
      <c r="AO211" s="198"/>
      <c r="AP211" s="198"/>
      <c r="AQ211" s="198"/>
      <c r="AR211" s="198"/>
      <c r="AS211" s="198"/>
    </row>
    <row r="212" ht="14.25" customHeight="1" spans="1:45" x14ac:dyDescent="0.25">
      <c r="A212" s="198"/>
      <c r="B212" s="198"/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  <c r="AA212" s="198"/>
      <c r="AB212" s="198"/>
      <c r="AC212" s="198"/>
      <c r="AD212" s="198"/>
      <c r="AE212" s="198"/>
      <c r="AF212" s="198"/>
      <c r="AG212" s="198"/>
      <c r="AH212" s="198"/>
      <c r="AI212" s="198"/>
      <c r="AJ212" s="198"/>
      <c r="AK212" s="198"/>
      <c r="AL212" s="198"/>
      <c r="AM212" s="198"/>
      <c r="AN212" s="198"/>
      <c r="AO212" s="198"/>
      <c r="AP212" s="198"/>
      <c r="AQ212" s="198"/>
      <c r="AR212" s="198"/>
      <c r="AS212" s="198"/>
    </row>
    <row r="213" ht="14.25" customHeight="1" spans="1:45" x14ac:dyDescent="0.25">
      <c r="A213" s="198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  <c r="AA213" s="198"/>
      <c r="AB213" s="198"/>
      <c r="AC213" s="198"/>
      <c r="AD213" s="198"/>
      <c r="AE213" s="198"/>
      <c r="AF213" s="198"/>
      <c r="AG213" s="198"/>
      <c r="AH213" s="198"/>
      <c r="AI213" s="198"/>
      <c r="AJ213" s="198"/>
      <c r="AK213" s="198"/>
      <c r="AL213" s="198"/>
      <c r="AM213" s="198"/>
      <c r="AN213" s="198"/>
      <c r="AO213" s="198"/>
      <c r="AP213" s="198"/>
      <c r="AQ213" s="198"/>
      <c r="AR213" s="198"/>
      <c r="AS213" s="198"/>
    </row>
    <row r="214" ht="14.25" customHeight="1" spans="1:45" x14ac:dyDescent="0.25">
      <c r="A214" s="198"/>
      <c r="B214" s="198"/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  <c r="AA214" s="198"/>
      <c r="AB214" s="198"/>
      <c r="AC214" s="198"/>
      <c r="AD214" s="198"/>
      <c r="AE214" s="198"/>
      <c r="AF214" s="198"/>
      <c r="AG214" s="198"/>
      <c r="AH214" s="198"/>
      <c r="AI214" s="198"/>
      <c r="AJ214" s="198"/>
      <c r="AK214" s="198"/>
      <c r="AL214" s="198"/>
      <c r="AM214" s="198"/>
      <c r="AN214" s="198"/>
      <c r="AO214" s="198"/>
      <c r="AP214" s="198"/>
      <c r="AQ214" s="198"/>
      <c r="AR214" s="198"/>
      <c r="AS214" s="198"/>
    </row>
    <row r="215" ht="14.25" customHeight="1" spans="1:45" x14ac:dyDescent="0.25">
      <c r="A215" s="198"/>
      <c r="B215" s="198"/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  <c r="AA215" s="198"/>
      <c r="AB215" s="198"/>
      <c r="AC215" s="198"/>
      <c r="AD215" s="198"/>
      <c r="AE215" s="198"/>
      <c r="AF215" s="198"/>
      <c r="AG215" s="198"/>
      <c r="AH215" s="198"/>
      <c r="AI215" s="198"/>
      <c r="AJ215" s="198"/>
      <c r="AK215" s="198"/>
      <c r="AL215" s="198"/>
      <c r="AM215" s="198"/>
      <c r="AN215" s="198"/>
      <c r="AO215" s="198"/>
      <c r="AP215" s="198"/>
      <c r="AQ215" s="198"/>
      <c r="AR215" s="198"/>
      <c r="AS215" s="198"/>
    </row>
    <row r="216" ht="14.25" customHeight="1" spans="1:45" x14ac:dyDescent="0.2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  <c r="AA216" s="198"/>
      <c r="AB216" s="198"/>
      <c r="AC216" s="198"/>
      <c r="AD216" s="198"/>
      <c r="AE216" s="198"/>
      <c r="AF216" s="198"/>
      <c r="AG216" s="198"/>
      <c r="AH216" s="198"/>
      <c r="AI216" s="198"/>
      <c r="AJ216" s="198"/>
      <c r="AK216" s="198"/>
      <c r="AL216" s="198"/>
      <c r="AM216" s="198"/>
      <c r="AN216" s="198"/>
      <c r="AO216" s="198"/>
      <c r="AP216" s="198"/>
      <c r="AQ216" s="198"/>
      <c r="AR216" s="198"/>
      <c r="AS216" s="198"/>
    </row>
    <row r="217" ht="14.25" customHeight="1" spans="1:45" x14ac:dyDescent="0.2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  <c r="AS217" s="198"/>
    </row>
    <row r="218" ht="14.25" customHeight="1" spans="1:45" x14ac:dyDescent="0.25">
      <c r="A218" s="198"/>
      <c r="B218" s="198"/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  <c r="AA218" s="198"/>
      <c r="AB218" s="198"/>
      <c r="AC218" s="198"/>
      <c r="AD218" s="198"/>
      <c r="AE218" s="198"/>
      <c r="AF218" s="198"/>
      <c r="AG218" s="198"/>
      <c r="AH218" s="198"/>
      <c r="AI218" s="198"/>
      <c r="AJ218" s="198"/>
      <c r="AK218" s="198"/>
      <c r="AL218" s="198"/>
      <c r="AM218" s="198"/>
      <c r="AN218" s="198"/>
      <c r="AO218" s="198"/>
      <c r="AP218" s="198"/>
      <c r="AQ218" s="198"/>
      <c r="AR218" s="198"/>
      <c r="AS218" s="198"/>
    </row>
    <row r="219" ht="14.25" customHeight="1" spans="1:45" x14ac:dyDescent="0.25">
      <c r="A219" s="198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  <c r="AA219" s="198"/>
      <c r="AB219" s="198"/>
      <c r="AC219" s="198"/>
      <c r="AD219" s="198"/>
      <c r="AE219" s="198"/>
      <c r="AF219" s="198"/>
      <c r="AG219" s="198"/>
      <c r="AH219" s="198"/>
      <c r="AI219" s="198"/>
      <c r="AJ219" s="198"/>
      <c r="AK219" s="198"/>
      <c r="AL219" s="198"/>
      <c r="AM219" s="198"/>
      <c r="AN219" s="198"/>
      <c r="AO219" s="198"/>
      <c r="AP219" s="198"/>
      <c r="AQ219" s="198"/>
      <c r="AR219" s="198"/>
      <c r="AS219" s="198"/>
    </row>
    <row r="220" ht="14.25" customHeight="1" spans="1:45" x14ac:dyDescent="0.25">
      <c r="A220" s="198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  <c r="AA220" s="198"/>
      <c r="AB220" s="198"/>
      <c r="AC220" s="198"/>
      <c r="AD220" s="198"/>
      <c r="AE220" s="198"/>
      <c r="AF220" s="198"/>
      <c r="AG220" s="198"/>
      <c r="AH220" s="198"/>
      <c r="AI220" s="198"/>
      <c r="AJ220" s="198"/>
      <c r="AK220" s="198"/>
      <c r="AL220" s="198"/>
      <c r="AM220" s="198"/>
      <c r="AN220" s="198"/>
      <c r="AO220" s="198"/>
      <c r="AP220" s="198"/>
      <c r="AQ220" s="198"/>
      <c r="AR220" s="198"/>
      <c r="AS220" s="198"/>
    </row>
    <row r="221" ht="14.25" customHeight="1" spans="1:45" x14ac:dyDescent="0.25">
      <c r="A221" s="198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  <c r="AA221" s="198"/>
      <c r="AB221" s="198"/>
      <c r="AC221" s="198"/>
      <c r="AD221" s="198"/>
      <c r="AE221" s="198"/>
      <c r="AF221" s="198"/>
      <c r="AG221" s="198"/>
      <c r="AH221" s="198"/>
      <c r="AI221" s="198"/>
      <c r="AJ221" s="198"/>
      <c r="AK221" s="198"/>
      <c r="AL221" s="198"/>
      <c r="AM221" s="198"/>
      <c r="AN221" s="198"/>
      <c r="AO221" s="198"/>
      <c r="AP221" s="198"/>
      <c r="AQ221" s="198"/>
      <c r="AR221" s="198"/>
      <c r="AS221" s="198"/>
    </row>
    <row r="222" ht="14.25" customHeight="1" spans="1:45" x14ac:dyDescent="0.25">
      <c r="A222" s="198"/>
      <c r="B222" s="198"/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  <c r="AA222" s="198"/>
      <c r="AB222" s="198"/>
      <c r="AC222" s="198"/>
      <c r="AD222" s="198"/>
      <c r="AE222" s="198"/>
      <c r="AF222" s="198"/>
      <c r="AG222" s="198"/>
      <c r="AH222" s="198"/>
      <c r="AI222" s="198"/>
      <c r="AJ222" s="198"/>
      <c r="AK222" s="198"/>
      <c r="AL222" s="198"/>
      <c r="AM222" s="198"/>
      <c r="AN222" s="198"/>
      <c r="AO222" s="198"/>
      <c r="AP222" s="198"/>
      <c r="AQ222" s="198"/>
      <c r="AR222" s="198"/>
      <c r="AS222" s="198"/>
    </row>
    <row r="223" ht="14.25" customHeight="1" spans="1:45" x14ac:dyDescent="0.2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  <c r="AS223" s="198"/>
    </row>
    <row r="224" ht="14.25" customHeight="1" spans="1:45" x14ac:dyDescent="0.25">
      <c r="A224" s="198"/>
      <c r="B224" s="198"/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  <c r="AA224" s="198"/>
      <c r="AB224" s="198"/>
      <c r="AC224" s="198"/>
      <c r="AD224" s="198"/>
      <c r="AE224" s="198"/>
      <c r="AF224" s="198"/>
      <c r="AG224" s="198"/>
      <c r="AH224" s="198"/>
      <c r="AI224" s="198"/>
      <c r="AJ224" s="198"/>
      <c r="AK224" s="198"/>
      <c r="AL224" s="198"/>
      <c r="AM224" s="198"/>
      <c r="AN224" s="198"/>
      <c r="AO224" s="198"/>
      <c r="AP224" s="198"/>
      <c r="AQ224" s="198"/>
      <c r="AR224" s="198"/>
      <c r="AS224" s="198"/>
    </row>
    <row r="225" ht="14.25" customHeight="1" spans="1:45" x14ac:dyDescent="0.2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  <c r="AS225" s="198"/>
    </row>
    <row r="226" ht="14.25" customHeight="1" spans="1:45" x14ac:dyDescent="0.25">
      <c r="A226" s="198"/>
      <c r="B226" s="198"/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  <c r="AA226" s="198"/>
      <c r="AB226" s="198"/>
      <c r="AC226" s="198"/>
      <c r="AD226" s="198"/>
      <c r="AE226" s="198"/>
      <c r="AF226" s="198"/>
      <c r="AG226" s="198"/>
      <c r="AH226" s="198"/>
      <c r="AI226" s="198"/>
      <c r="AJ226" s="198"/>
      <c r="AK226" s="198"/>
      <c r="AL226" s="198"/>
      <c r="AM226" s="198"/>
      <c r="AN226" s="198"/>
      <c r="AO226" s="198"/>
      <c r="AP226" s="198"/>
      <c r="AQ226" s="198"/>
      <c r="AR226" s="198"/>
      <c r="AS226" s="198"/>
    </row>
    <row r="227" ht="14.25" customHeight="1" spans="1:45" x14ac:dyDescent="0.25">
      <c r="A227" s="198"/>
      <c r="B227" s="198"/>
      <c r="C227" s="198"/>
      <c r="D227" s="198"/>
      <c r="E227" s="198"/>
      <c r="F227" s="198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  <c r="AA227" s="198"/>
      <c r="AB227" s="198"/>
      <c r="AC227" s="198"/>
      <c r="AD227" s="198"/>
      <c r="AE227" s="198"/>
      <c r="AF227" s="198"/>
      <c r="AG227" s="198"/>
      <c r="AH227" s="198"/>
      <c r="AI227" s="198"/>
      <c r="AJ227" s="198"/>
      <c r="AK227" s="198"/>
      <c r="AL227" s="198"/>
      <c r="AM227" s="198"/>
      <c r="AN227" s="198"/>
      <c r="AO227" s="198"/>
      <c r="AP227" s="198"/>
      <c r="AQ227" s="198"/>
      <c r="AR227" s="198"/>
      <c r="AS227" s="198"/>
    </row>
    <row r="228" ht="14.25" customHeight="1" spans="1:45" x14ac:dyDescent="0.25">
      <c r="A228" s="198"/>
      <c r="B228" s="198"/>
      <c r="C228" s="198"/>
      <c r="D228" s="198"/>
      <c r="E228" s="198"/>
      <c r="F228" s="198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  <c r="AA228" s="198"/>
      <c r="AB228" s="198"/>
      <c r="AC228" s="198"/>
      <c r="AD228" s="198"/>
      <c r="AE228" s="198"/>
      <c r="AF228" s="198"/>
      <c r="AG228" s="198"/>
      <c r="AH228" s="198"/>
      <c r="AI228" s="198"/>
      <c r="AJ228" s="198"/>
      <c r="AK228" s="198"/>
      <c r="AL228" s="198"/>
      <c r="AM228" s="198"/>
      <c r="AN228" s="198"/>
      <c r="AO228" s="198"/>
      <c r="AP228" s="198"/>
      <c r="AQ228" s="198"/>
      <c r="AR228" s="198"/>
      <c r="AS228" s="198"/>
    </row>
    <row r="229" ht="14.25" customHeight="1" spans="1:45" x14ac:dyDescent="0.25">
      <c r="A229" s="198"/>
      <c r="B229" s="198"/>
      <c r="C229" s="198"/>
      <c r="D229" s="198"/>
      <c r="E229" s="198"/>
      <c r="F229" s="198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  <c r="AA229" s="198"/>
      <c r="AB229" s="198"/>
      <c r="AC229" s="198"/>
      <c r="AD229" s="198"/>
      <c r="AE229" s="198"/>
      <c r="AF229" s="198"/>
      <c r="AG229" s="198"/>
      <c r="AH229" s="198"/>
      <c r="AI229" s="198"/>
      <c r="AJ229" s="198"/>
      <c r="AK229" s="198"/>
      <c r="AL229" s="198"/>
      <c r="AM229" s="198"/>
      <c r="AN229" s="198"/>
      <c r="AO229" s="198"/>
      <c r="AP229" s="198"/>
      <c r="AQ229" s="198"/>
      <c r="AR229" s="198"/>
      <c r="AS229" s="198"/>
    </row>
    <row r="230" ht="14.25" customHeight="1" spans="1:45" x14ac:dyDescent="0.25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  <c r="AA230" s="198"/>
      <c r="AB230" s="198"/>
      <c r="AC230" s="198"/>
      <c r="AD230" s="198"/>
      <c r="AE230" s="198"/>
      <c r="AF230" s="198"/>
      <c r="AG230" s="198"/>
      <c r="AH230" s="198"/>
      <c r="AI230" s="198"/>
      <c r="AJ230" s="198"/>
      <c r="AK230" s="198"/>
      <c r="AL230" s="198"/>
      <c r="AM230" s="198"/>
      <c r="AN230" s="198"/>
      <c r="AO230" s="198"/>
      <c r="AP230" s="198"/>
      <c r="AQ230" s="198"/>
      <c r="AR230" s="198"/>
      <c r="AS230" s="198"/>
    </row>
    <row r="231" ht="14.25" customHeight="1" spans="1:45" x14ac:dyDescent="0.2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  <c r="AS231" s="198"/>
    </row>
    <row r="232" ht="14.25" customHeight="1" spans="1:45" x14ac:dyDescent="0.25">
      <c r="A232" s="198"/>
      <c r="B232" s="198"/>
      <c r="C232" s="198"/>
      <c r="D232" s="198"/>
      <c r="E232" s="198"/>
      <c r="F232" s="198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  <c r="AA232" s="198"/>
      <c r="AB232" s="198"/>
      <c r="AC232" s="198"/>
      <c r="AD232" s="198"/>
      <c r="AE232" s="198"/>
      <c r="AF232" s="198"/>
      <c r="AG232" s="198"/>
      <c r="AH232" s="198"/>
      <c r="AI232" s="198"/>
      <c r="AJ232" s="198"/>
      <c r="AK232" s="198"/>
      <c r="AL232" s="198"/>
      <c r="AM232" s="198"/>
      <c r="AN232" s="198"/>
      <c r="AO232" s="198"/>
      <c r="AP232" s="198"/>
      <c r="AQ232" s="198"/>
      <c r="AR232" s="198"/>
      <c r="AS232" s="198"/>
    </row>
    <row r="233" ht="14.25" customHeight="1" spans="1:45" x14ac:dyDescent="0.25">
      <c r="A233" s="198"/>
      <c r="B233" s="198"/>
      <c r="C233" s="198"/>
      <c r="D233" s="198"/>
      <c r="E233" s="198"/>
      <c r="F233" s="198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  <c r="AA233" s="198"/>
      <c r="AB233" s="198"/>
      <c r="AC233" s="198"/>
      <c r="AD233" s="198"/>
      <c r="AE233" s="198"/>
      <c r="AF233" s="198"/>
      <c r="AG233" s="198"/>
      <c r="AH233" s="198"/>
      <c r="AI233" s="198"/>
      <c r="AJ233" s="198"/>
      <c r="AK233" s="198"/>
      <c r="AL233" s="198"/>
      <c r="AM233" s="198"/>
      <c r="AN233" s="198"/>
      <c r="AO233" s="198"/>
      <c r="AP233" s="198"/>
      <c r="AQ233" s="198"/>
      <c r="AR233" s="198"/>
      <c r="AS233" s="198"/>
    </row>
    <row r="234" ht="14.25" customHeight="1" spans="1:45" x14ac:dyDescent="0.2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  <c r="AS234" s="198"/>
    </row>
    <row r="235" ht="14.25" customHeight="1" spans="1:45" x14ac:dyDescent="0.25">
      <c r="A235" s="198"/>
      <c r="B235" s="198"/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  <c r="AA235" s="198"/>
      <c r="AB235" s="198"/>
      <c r="AC235" s="198"/>
      <c r="AD235" s="198"/>
      <c r="AE235" s="198"/>
      <c r="AF235" s="198"/>
      <c r="AG235" s="198"/>
      <c r="AH235" s="198"/>
      <c r="AI235" s="198"/>
      <c r="AJ235" s="198"/>
      <c r="AK235" s="198"/>
      <c r="AL235" s="198"/>
      <c r="AM235" s="198"/>
      <c r="AN235" s="198"/>
      <c r="AO235" s="198"/>
      <c r="AP235" s="198"/>
      <c r="AQ235" s="198"/>
      <c r="AR235" s="198"/>
      <c r="AS235" s="198"/>
    </row>
    <row r="236" ht="14.25" customHeight="1" spans="1:45" x14ac:dyDescent="0.25">
      <c r="A236" s="198"/>
      <c r="B236" s="198"/>
      <c r="C236" s="198"/>
      <c r="D236" s="198"/>
      <c r="E236" s="198"/>
      <c r="F236" s="198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  <c r="AS236" s="198"/>
    </row>
    <row r="237" ht="14.25" customHeight="1" spans="1:45" x14ac:dyDescent="0.2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  <c r="AS237" s="198"/>
    </row>
    <row r="238" ht="14.25" customHeight="1" spans="1:45" x14ac:dyDescent="0.25">
      <c r="A238" s="198"/>
      <c r="B238" s="198"/>
      <c r="C238" s="198"/>
      <c r="D238" s="198"/>
      <c r="E238" s="198"/>
      <c r="F238" s="198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  <c r="AA238" s="198"/>
      <c r="AB238" s="198"/>
      <c r="AC238" s="198"/>
      <c r="AD238" s="198"/>
      <c r="AE238" s="198"/>
      <c r="AF238" s="198"/>
      <c r="AG238" s="198"/>
      <c r="AH238" s="198"/>
      <c r="AI238" s="198"/>
      <c r="AJ238" s="198"/>
      <c r="AK238" s="198"/>
      <c r="AL238" s="198"/>
      <c r="AM238" s="198"/>
      <c r="AN238" s="198"/>
      <c r="AO238" s="198"/>
      <c r="AP238" s="198"/>
      <c r="AQ238" s="198"/>
      <c r="AR238" s="198"/>
      <c r="AS238" s="198"/>
    </row>
    <row r="239" ht="14.25" customHeight="1" spans="1:45" x14ac:dyDescent="0.25">
      <c r="A239" s="198"/>
      <c r="B239" s="198"/>
      <c r="C239" s="198"/>
      <c r="D239" s="198"/>
      <c r="E239" s="198"/>
      <c r="F239" s="198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  <c r="AA239" s="198"/>
      <c r="AB239" s="198"/>
      <c r="AC239" s="198"/>
      <c r="AD239" s="198"/>
      <c r="AE239" s="198"/>
      <c r="AF239" s="198"/>
      <c r="AG239" s="198"/>
      <c r="AH239" s="198"/>
      <c r="AI239" s="198"/>
      <c r="AJ239" s="198"/>
      <c r="AK239" s="198"/>
      <c r="AL239" s="198"/>
      <c r="AM239" s="198"/>
      <c r="AN239" s="198"/>
      <c r="AO239" s="198"/>
      <c r="AP239" s="198"/>
      <c r="AQ239" s="198"/>
      <c r="AR239" s="198"/>
      <c r="AS239" s="198"/>
    </row>
    <row r="240" ht="14.25" customHeight="1" spans="1:45" x14ac:dyDescent="0.25">
      <c r="A240" s="198"/>
      <c r="B240" s="198"/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8"/>
      <c r="AA240" s="198"/>
      <c r="AB240" s="198"/>
      <c r="AC240" s="198"/>
      <c r="AD240" s="198"/>
      <c r="AE240" s="198"/>
      <c r="AF240" s="198"/>
      <c r="AG240" s="198"/>
      <c r="AH240" s="198"/>
      <c r="AI240" s="198"/>
      <c r="AJ240" s="198"/>
      <c r="AK240" s="198"/>
      <c r="AL240" s="198"/>
      <c r="AM240" s="198"/>
      <c r="AN240" s="198"/>
      <c r="AO240" s="198"/>
      <c r="AP240" s="198"/>
      <c r="AQ240" s="198"/>
      <c r="AR240" s="198"/>
      <c r="AS240" s="198"/>
    </row>
    <row r="241" ht="14.25" customHeight="1" spans="1:45" x14ac:dyDescent="0.25">
      <c r="A241" s="198"/>
      <c r="B241" s="198"/>
      <c r="C241" s="198"/>
      <c r="D241" s="198"/>
      <c r="E241" s="198"/>
      <c r="F241" s="198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8"/>
      <c r="AA241" s="198"/>
      <c r="AB241" s="198"/>
      <c r="AC241" s="198"/>
      <c r="AD241" s="198"/>
      <c r="AE241" s="198"/>
      <c r="AF241" s="198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  <c r="AS241" s="198"/>
    </row>
    <row r="242" ht="14.25" customHeight="1" spans="1:45" x14ac:dyDescent="0.2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  <c r="AS242" s="198"/>
    </row>
    <row r="243" ht="14.25" customHeight="1" spans="1:45" x14ac:dyDescent="0.25">
      <c r="A243" s="198"/>
      <c r="B243" s="198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  <c r="AS243" s="198"/>
    </row>
    <row r="244" ht="14.25" customHeight="1" spans="1:45" x14ac:dyDescent="0.25">
      <c r="A244" s="198"/>
      <c r="B244" s="198"/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8"/>
      <c r="AA244" s="198"/>
      <c r="AB244" s="198"/>
      <c r="AC244" s="198"/>
      <c r="AD244" s="198"/>
      <c r="AE244" s="198"/>
      <c r="AF244" s="198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  <c r="AS244" s="198"/>
    </row>
    <row r="245" ht="14.25" customHeight="1" spans="1:45" x14ac:dyDescent="0.25">
      <c r="A245" s="198"/>
      <c r="B245" s="198"/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  <c r="AS245" s="198"/>
    </row>
    <row r="246" ht="14.25" customHeight="1" spans="1:45" x14ac:dyDescent="0.25">
      <c r="A246" s="198"/>
      <c r="B246" s="198"/>
      <c r="C246" s="198"/>
      <c r="D246" s="198"/>
      <c r="E246" s="198"/>
      <c r="F246" s="198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  <c r="X246" s="198"/>
      <c r="Y246" s="198"/>
      <c r="Z246" s="198"/>
      <c r="AA246" s="198"/>
      <c r="AB246" s="198"/>
      <c r="AC246" s="198"/>
      <c r="AD246" s="198"/>
      <c r="AE246" s="198"/>
      <c r="AF246" s="198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  <c r="AS246" s="198"/>
    </row>
    <row r="247" ht="14.25" customHeight="1" spans="1:45" x14ac:dyDescent="0.25">
      <c r="A247" s="198"/>
      <c r="B247" s="198"/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  <c r="AS247" s="198"/>
    </row>
    <row r="248" ht="14.25" customHeight="1" spans="1:45" x14ac:dyDescent="0.25">
      <c r="A248" s="198"/>
      <c r="B248" s="198"/>
      <c r="C248" s="198"/>
      <c r="D248" s="198"/>
      <c r="E248" s="198"/>
      <c r="F248" s="198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  <c r="X248" s="198"/>
      <c r="Y248" s="198"/>
      <c r="Z248" s="198"/>
      <c r="AA248" s="198"/>
      <c r="AB248" s="198"/>
      <c r="AC248" s="198"/>
      <c r="AD248" s="198"/>
      <c r="AE248" s="198"/>
      <c r="AF248" s="19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  <c r="AS248" s="198"/>
    </row>
    <row r="249" ht="14.25" customHeight="1" spans="1:45" x14ac:dyDescent="0.25">
      <c r="A249" s="198"/>
      <c r="B249" s="198"/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  <c r="X249" s="198"/>
      <c r="Y249" s="198"/>
      <c r="Z249" s="198"/>
      <c r="AA249" s="198"/>
      <c r="AB249" s="198"/>
      <c r="AC249" s="198"/>
      <c r="AD249" s="198"/>
      <c r="AE249" s="198"/>
      <c r="AF249" s="198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  <c r="AS249" s="198"/>
    </row>
    <row r="250" ht="14.25" customHeight="1" spans="1:45" x14ac:dyDescent="0.25">
      <c r="A250" s="198"/>
      <c r="B250" s="198"/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  <c r="X250" s="198"/>
      <c r="Y250" s="198"/>
      <c r="Z250" s="198"/>
      <c r="AA250" s="198"/>
      <c r="AB250" s="198"/>
      <c r="AC250" s="198"/>
      <c r="AD250" s="198"/>
      <c r="AE250" s="198"/>
      <c r="AF250" s="198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  <c r="AS250" s="198"/>
    </row>
    <row r="251" ht="14.25" customHeight="1" spans="1:45" x14ac:dyDescent="0.25">
      <c r="A251" s="198"/>
      <c r="B251" s="198"/>
      <c r="C251" s="198"/>
      <c r="D251" s="198"/>
      <c r="E251" s="198"/>
      <c r="F251" s="198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  <c r="X251" s="198"/>
      <c r="Y251" s="198"/>
      <c r="Z251" s="198"/>
      <c r="AA251" s="198"/>
      <c r="AB251" s="198"/>
      <c r="AC251" s="198"/>
      <c r="AD251" s="198"/>
      <c r="AE251" s="198"/>
      <c r="AF251" s="198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  <c r="AS251" s="198"/>
    </row>
    <row r="252" ht="14.25" customHeight="1" spans="1:45" x14ac:dyDescent="0.25">
      <c r="A252" s="198"/>
      <c r="B252" s="198"/>
      <c r="C252" s="198"/>
      <c r="D252" s="198"/>
      <c r="E252" s="198"/>
      <c r="F252" s="198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  <c r="X252" s="198"/>
      <c r="Y252" s="198"/>
      <c r="Z252" s="198"/>
      <c r="AA252" s="198"/>
      <c r="AB252" s="198"/>
      <c r="AC252" s="198"/>
      <c r="AD252" s="198"/>
      <c r="AE252" s="198"/>
      <c r="AF252" s="198"/>
      <c r="AG252" s="198"/>
      <c r="AH252" s="198"/>
      <c r="AI252" s="198"/>
      <c r="AJ252" s="198"/>
      <c r="AK252" s="198"/>
      <c r="AL252" s="198"/>
      <c r="AM252" s="198"/>
      <c r="AN252" s="198"/>
      <c r="AO252" s="198"/>
      <c r="AP252" s="198"/>
      <c r="AQ252" s="198"/>
      <c r="AR252" s="198"/>
      <c r="AS252" s="198"/>
    </row>
    <row r="253" ht="14.25" customHeight="1" spans="1:45" x14ac:dyDescent="0.25">
      <c r="A253" s="198"/>
      <c r="B253" s="198"/>
      <c r="C253" s="198"/>
      <c r="D253" s="198"/>
      <c r="E253" s="198"/>
      <c r="F253" s="198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  <c r="AA253" s="198"/>
      <c r="AB253" s="198"/>
      <c r="AC253" s="198"/>
      <c r="AD253" s="198"/>
      <c r="AE253" s="198"/>
      <c r="AF253" s="198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  <c r="AS253" s="198"/>
    </row>
    <row r="254" ht="14.25" customHeight="1" spans="1:45" x14ac:dyDescent="0.25">
      <c r="A254" s="198"/>
      <c r="B254" s="198"/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  <c r="X254" s="198"/>
      <c r="Y254" s="198"/>
      <c r="Z254" s="198"/>
      <c r="AA254" s="198"/>
      <c r="AB254" s="198"/>
      <c r="AC254" s="198"/>
      <c r="AD254" s="198"/>
      <c r="AE254" s="198"/>
      <c r="AF254" s="198"/>
      <c r="AG254" s="198"/>
      <c r="AH254" s="198"/>
      <c r="AI254" s="198"/>
      <c r="AJ254" s="198"/>
      <c r="AK254" s="198"/>
      <c r="AL254" s="198"/>
      <c r="AM254" s="198"/>
      <c r="AN254" s="198"/>
      <c r="AO254" s="198"/>
      <c r="AP254" s="198"/>
      <c r="AQ254" s="198"/>
      <c r="AR254" s="198"/>
      <c r="AS254" s="198"/>
    </row>
    <row r="255" ht="14.25" customHeight="1" spans="1:45" x14ac:dyDescent="0.2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  <c r="AS255" s="198"/>
    </row>
    <row r="256" ht="14.25" customHeight="1" spans="1:45" x14ac:dyDescent="0.25">
      <c r="A256" s="198"/>
      <c r="B256" s="198"/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  <c r="X256" s="198"/>
      <c r="Y256" s="198"/>
      <c r="Z256" s="198"/>
      <c r="AA256" s="198"/>
      <c r="AB256" s="198"/>
      <c r="AC256" s="198"/>
      <c r="AD256" s="198"/>
      <c r="AE256" s="198"/>
      <c r="AF256" s="198"/>
      <c r="AG256" s="198"/>
      <c r="AH256" s="198"/>
      <c r="AI256" s="198"/>
      <c r="AJ256" s="198"/>
      <c r="AK256" s="198"/>
      <c r="AL256" s="198"/>
      <c r="AM256" s="198"/>
      <c r="AN256" s="198"/>
      <c r="AO256" s="198"/>
      <c r="AP256" s="198"/>
      <c r="AQ256" s="198"/>
      <c r="AR256" s="198"/>
      <c r="AS256" s="198"/>
    </row>
    <row r="257" ht="14.25" customHeight="1" spans="1:45" x14ac:dyDescent="0.25">
      <c r="A257" s="198"/>
      <c r="B257" s="198"/>
      <c r="C257" s="198"/>
      <c r="D257" s="198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  <c r="X257" s="198"/>
      <c r="Y257" s="198"/>
      <c r="Z257" s="198"/>
      <c r="AA257" s="198"/>
      <c r="AB257" s="198"/>
      <c r="AC257" s="198"/>
      <c r="AD257" s="198"/>
      <c r="AE257" s="198"/>
      <c r="AF257" s="19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  <c r="AS257" s="198"/>
    </row>
    <row r="258" ht="14.25" customHeight="1" spans="1:45" x14ac:dyDescent="0.25">
      <c r="A258" s="198"/>
      <c r="B258" s="198"/>
      <c r="C258" s="198"/>
      <c r="D258" s="198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  <c r="X258" s="198"/>
      <c r="Y258" s="198"/>
      <c r="Z258" s="198"/>
      <c r="AA258" s="198"/>
      <c r="AB258" s="198"/>
      <c r="AC258" s="198"/>
      <c r="AD258" s="198"/>
      <c r="AE258" s="198"/>
      <c r="AF258" s="198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  <c r="AS258" s="198"/>
    </row>
    <row r="259" ht="14.25" customHeight="1" spans="1:45" x14ac:dyDescent="0.25">
      <c r="A259" s="198"/>
      <c r="B259" s="198"/>
      <c r="C259" s="198"/>
      <c r="D259" s="198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  <c r="AA259" s="198"/>
      <c r="AB259" s="198"/>
      <c r="AC259" s="198"/>
      <c r="AD259" s="198"/>
      <c r="AE259" s="198"/>
      <c r="AF259" s="198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  <c r="AS259" s="198"/>
    </row>
    <row r="260" ht="14.25" customHeight="1" spans="1:45" x14ac:dyDescent="0.25">
      <c r="A260" s="198"/>
      <c r="B260" s="198"/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  <c r="AS260" s="198"/>
    </row>
    <row r="261" ht="14.25" customHeight="1" spans="1:45" x14ac:dyDescent="0.25">
      <c r="A261" s="198"/>
      <c r="B261" s="198"/>
      <c r="C261" s="198"/>
      <c r="D261" s="198"/>
      <c r="E261" s="198"/>
      <c r="F261" s="198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  <c r="X261" s="198"/>
      <c r="Y261" s="198"/>
      <c r="Z261" s="198"/>
      <c r="AA261" s="198"/>
      <c r="AB261" s="198"/>
      <c r="AC261" s="198"/>
      <c r="AD261" s="198"/>
      <c r="AE261" s="198"/>
      <c r="AF261" s="198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  <c r="AS261" s="198"/>
    </row>
    <row r="262" ht="14.25" customHeight="1" spans="1:45" x14ac:dyDescent="0.2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  <c r="AS262" s="198"/>
    </row>
    <row r="263" ht="14.25" customHeight="1" spans="1:45" x14ac:dyDescent="0.25">
      <c r="A263" s="198"/>
      <c r="B263" s="198"/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  <c r="AA263" s="198"/>
      <c r="AB263" s="198"/>
      <c r="AC263" s="198"/>
      <c r="AD263" s="198"/>
      <c r="AE263" s="198"/>
      <c r="AF263" s="198"/>
      <c r="AG263" s="198"/>
      <c r="AH263" s="198"/>
      <c r="AI263" s="198"/>
      <c r="AJ263" s="198"/>
      <c r="AK263" s="198"/>
      <c r="AL263" s="198"/>
      <c r="AM263" s="198"/>
      <c r="AN263" s="198"/>
      <c r="AO263" s="198"/>
      <c r="AP263" s="198"/>
      <c r="AQ263" s="198"/>
      <c r="AR263" s="198"/>
      <c r="AS263" s="198"/>
    </row>
    <row r="264" ht="14.25" customHeight="1" spans="1:45" x14ac:dyDescent="0.25">
      <c r="A264" s="198"/>
      <c r="B264" s="198"/>
      <c r="C264" s="198"/>
      <c r="D264" s="198"/>
      <c r="E264" s="198"/>
      <c r="F264" s="198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  <c r="AA264" s="198"/>
      <c r="AB264" s="198"/>
      <c r="AC264" s="198"/>
      <c r="AD264" s="198"/>
      <c r="AE264" s="198"/>
      <c r="AF264" s="198"/>
      <c r="AG264" s="198"/>
      <c r="AH264" s="198"/>
      <c r="AI264" s="198"/>
      <c r="AJ264" s="198"/>
      <c r="AK264" s="198"/>
      <c r="AL264" s="198"/>
      <c r="AM264" s="198"/>
      <c r="AN264" s="198"/>
      <c r="AO264" s="198"/>
      <c r="AP264" s="198"/>
      <c r="AQ264" s="198"/>
      <c r="AR264" s="198"/>
      <c r="AS264" s="198"/>
    </row>
    <row r="265" ht="14.25" customHeight="1" spans="1:45" x14ac:dyDescent="0.25">
      <c r="A265" s="198"/>
      <c r="B265" s="198"/>
      <c r="C265" s="198"/>
      <c r="D265" s="198"/>
      <c r="E265" s="198"/>
      <c r="F265" s="198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  <c r="AA265" s="198"/>
      <c r="AB265" s="198"/>
      <c r="AC265" s="198"/>
      <c r="AD265" s="198"/>
      <c r="AE265" s="198"/>
      <c r="AF265" s="198"/>
      <c r="AG265" s="198"/>
      <c r="AH265" s="198"/>
      <c r="AI265" s="198"/>
      <c r="AJ265" s="198"/>
      <c r="AK265" s="198"/>
      <c r="AL265" s="198"/>
      <c r="AM265" s="198"/>
      <c r="AN265" s="198"/>
      <c r="AO265" s="198"/>
      <c r="AP265" s="198"/>
      <c r="AQ265" s="198"/>
      <c r="AR265" s="198"/>
      <c r="AS265" s="198"/>
    </row>
    <row r="266" ht="14.25" customHeight="1" spans="1:45" x14ac:dyDescent="0.25">
      <c r="A266" s="198"/>
      <c r="B266" s="198"/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  <c r="AA266" s="198"/>
      <c r="AB266" s="198"/>
      <c r="AC266" s="198"/>
      <c r="AD266" s="198"/>
      <c r="AE266" s="198"/>
      <c r="AF266" s="198"/>
      <c r="AG266" s="198"/>
      <c r="AH266" s="198"/>
      <c r="AI266" s="198"/>
      <c r="AJ266" s="198"/>
      <c r="AK266" s="198"/>
      <c r="AL266" s="198"/>
      <c r="AM266" s="198"/>
      <c r="AN266" s="198"/>
      <c r="AO266" s="198"/>
      <c r="AP266" s="198"/>
      <c r="AQ266" s="198"/>
      <c r="AR266" s="198"/>
      <c r="AS266" s="198"/>
    </row>
    <row r="267" ht="14.25" customHeight="1" spans="1:45" x14ac:dyDescent="0.25">
      <c r="A267" s="198"/>
      <c r="B267" s="198"/>
      <c r="C267" s="198"/>
      <c r="D267" s="198"/>
      <c r="E267" s="198"/>
      <c r="F267" s="198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  <c r="AA267" s="198"/>
      <c r="AB267" s="198"/>
      <c r="AC267" s="198"/>
      <c r="AD267" s="198"/>
      <c r="AE267" s="198"/>
      <c r="AF267" s="198"/>
      <c r="AG267" s="198"/>
      <c r="AH267" s="198"/>
      <c r="AI267" s="198"/>
      <c r="AJ267" s="198"/>
      <c r="AK267" s="198"/>
      <c r="AL267" s="198"/>
      <c r="AM267" s="198"/>
      <c r="AN267" s="198"/>
      <c r="AO267" s="198"/>
      <c r="AP267" s="198"/>
      <c r="AQ267" s="198"/>
      <c r="AR267" s="198"/>
      <c r="AS267" s="198"/>
    </row>
    <row r="268" ht="14.25" customHeight="1" spans="1:45" x14ac:dyDescent="0.25">
      <c r="A268" s="198"/>
      <c r="B268" s="198"/>
      <c r="C268" s="198"/>
      <c r="D268" s="198"/>
      <c r="E268" s="198"/>
      <c r="F268" s="198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  <c r="AA268" s="198"/>
      <c r="AB268" s="198"/>
      <c r="AC268" s="198"/>
      <c r="AD268" s="198"/>
      <c r="AE268" s="198"/>
      <c r="AF268" s="198"/>
      <c r="AG268" s="198"/>
      <c r="AH268" s="198"/>
      <c r="AI268" s="198"/>
      <c r="AJ268" s="198"/>
      <c r="AK268" s="198"/>
      <c r="AL268" s="198"/>
      <c r="AM268" s="198"/>
      <c r="AN268" s="198"/>
      <c r="AO268" s="198"/>
      <c r="AP268" s="198"/>
      <c r="AQ268" s="198"/>
      <c r="AR268" s="198"/>
      <c r="AS268" s="198"/>
    </row>
    <row r="269" ht="14.25" customHeight="1" spans="1:45" x14ac:dyDescent="0.25">
      <c r="A269" s="198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  <c r="AA269" s="198"/>
      <c r="AB269" s="198"/>
      <c r="AC269" s="198"/>
      <c r="AD269" s="198"/>
      <c r="AE269" s="198"/>
      <c r="AF269" s="198"/>
      <c r="AG269" s="198"/>
      <c r="AH269" s="198"/>
      <c r="AI269" s="198"/>
      <c r="AJ269" s="198"/>
      <c r="AK269" s="198"/>
      <c r="AL269" s="198"/>
      <c r="AM269" s="198"/>
      <c r="AN269" s="198"/>
      <c r="AO269" s="198"/>
      <c r="AP269" s="198"/>
      <c r="AQ269" s="198"/>
      <c r="AR269" s="198"/>
      <c r="AS269" s="198"/>
    </row>
    <row r="270" ht="14.25" customHeight="1" spans="1:45" x14ac:dyDescent="0.25">
      <c r="A270" s="198"/>
      <c r="B270" s="198"/>
      <c r="C270" s="198"/>
      <c r="D270" s="198"/>
      <c r="E270" s="198"/>
      <c r="F270" s="198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  <c r="AA270" s="198"/>
      <c r="AB270" s="198"/>
      <c r="AC270" s="198"/>
      <c r="AD270" s="198"/>
      <c r="AE270" s="198"/>
      <c r="AF270" s="198"/>
      <c r="AG270" s="198"/>
      <c r="AH270" s="198"/>
      <c r="AI270" s="198"/>
      <c r="AJ270" s="198"/>
      <c r="AK270" s="198"/>
      <c r="AL270" s="198"/>
      <c r="AM270" s="198"/>
      <c r="AN270" s="198"/>
      <c r="AO270" s="198"/>
      <c r="AP270" s="198"/>
      <c r="AQ270" s="198"/>
      <c r="AR270" s="198"/>
      <c r="AS270" s="198"/>
    </row>
    <row r="271" ht="14.25" customHeight="1" spans="1:45" x14ac:dyDescent="0.25">
      <c r="A271" s="198"/>
      <c r="B271" s="198"/>
      <c r="C271" s="198"/>
      <c r="D271" s="198"/>
      <c r="E271" s="198"/>
      <c r="F271" s="198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  <c r="X271" s="198"/>
      <c r="Y271" s="198"/>
      <c r="Z271" s="198"/>
      <c r="AA271" s="198"/>
      <c r="AB271" s="198"/>
      <c r="AC271" s="198"/>
      <c r="AD271" s="198"/>
      <c r="AE271" s="198"/>
      <c r="AF271" s="198"/>
      <c r="AG271" s="198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  <c r="AS271" s="198"/>
    </row>
    <row r="272" ht="14.25" customHeight="1" spans="1:45" x14ac:dyDescent="0.25">
      <c r="A272" s="198"/>
      <c r="B272" s="198"/>
      <c r="C272" s="198"/>
      <c r="D272" s="198"/>
      <c r="E272" s="198"/>
      <c r="F272" s="198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  <c r="X272" s="198"/>
      <c r="Y272" s="198"/>
      <c r="Z272" s="198"/>
      <c r="AA272" s="198"/>
      <c r="AB272" s="198"/>
      <c r="AC272" s="198"/>
      <c r="AD272" s="198"/>
      <c r="AE272" s="198"/>
      <c r="AF272" s="198"/>
      <c r="AG272" s="198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  <c r="AS272" s="198"/>
    </row>
    <row r="273" ht="14.25" customHeight="1" spans="1:45" x14ac:dyDescent="0.25">
      <c r="A273" s="198"/>
      <c r="B273" s="198"/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8"/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  <c r="AS273" s="198"/>
    </row>
    <row r="274" ht="14.25" customHeight="1" spans="1:45" x14ac:dyDescent="0.25">
      <c r="A274" s="198"/>
      <c r="B274" s="198"/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  <c r="AA274" s="198"/>
      <c r="AB274" s="198"/>
      <c r="AC274" s="198"/>
      <c r="AD274" s="198"/>
      <c r="AE274" s="198"/>
      <c r="AF274" s="198"/>
      <c r="AG274" s="198"/>
      <c r="AH274" s="198"/>
      <c r="AI274" s="198"/>
      <c r="AJ274" s="198"/>
      <c r="AK274" s="198"/>
      <c r="AL274" s="198"/>
      <c r="AM274" s="198"/>
      <c r="AN274" s="198"/>
      <c r="AO274" s="198"/>
      <c r="AP274" s="198"/>
      <c r="AQ274" s="198"/>
      <c r="AR274" s="198"/>
      <c r="AS274" s="198"/>
    </row>
    <row r="275" ht="14.25" customHeight="1" spans="1:45" x14ac:dyDescent="0.25">
      <c r="A275" s="198"/>
      <c r="B275" s="198"/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  <c r="X275" s="198"/>
      <c r="Y275" s="198"/>
      <c r="Z275" s="198"/>
      <c r="AA275" s="198"/>
      <c r="AB275" s="198"/>
      <c r="AC275" s="198"/>
      <c r="AD275" s="198"/>
      <c r="AE275" s="198"/>
      <c r="AF275" s="198"/>
      <c r="AG275" s="198"/>
      <c r="AH275" s="198"/>
      <c r="AI275" s="198"/>
      <c r="AJ275" s="198"/>
      <c r="AK275" s="198"/>
      <c r="AL275" s="198"/>
      <c r="AM275" s="198"/>
      <c r="AN275" s="198"/>
      <c r="AO275" s="198"/>
      <c r="AP275" s="198"/>
      <c r="AQ275" s="198"/>
      <c r="AR275" s="198"/>
      <c r="AS275" s="198"/>
    </row>
    <row r="276" ht="14.25" customHeight="1" spans="1:45" x14ac:dyDescent="0.25">
      <c r="A276" s="198"/>
      <c r="B276" s="198"/>
      <c r="C276" s="198"/>
      <c r="D276" s="198"/>
      <c r="E276" s="198"/>
      <c r="F276" s="198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  <c r="X276" s="198"/>
      <c r="Y276" s="198"/>
      <c r="Z276" s="198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  <c r="AS276" s="198"/>
    </row>
    <row r="277" ht="14.25" customHeight="1" spans="1:45" x14ac:dyDescent="0.2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  <c r="AS277" s="198"/>
    </row>
    <row r="278" ht="14.25" customHeight="1" spans="1:45" x14ac:dyDescent="0.25">
      <c r="A278" s="198"/>
      <c r="B278" s="198"/>
      <c r="C278" s="198"/>
      <c r="D278" s="198"/>
      <c r="E278" s="198"/>
      <c r="F278" s="198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  <c r="AA278" s="198"/>
      <c r="AB278" s="198"/>
      <c r="AC278" s="198"/>
      <c r="AD278" s="198"/>
      <c r="AE278" s="198"/>
      <c r="AF278" s="198"/>
      <c r="AG278" s="198"/>
      <c r="AH278" s="198"/>
      <c r="AI278" s="198"/>
      <c r="AJ278" s="198"/>
      <c r="AK278" s="198"/>
      <c r="AL278" s="198"/>
      <c r="AM278" s="198"/>
      <c r="AN278" s="198"/>
      <c r="AO278" s="198"/>
      <c r="AP278" s="198"/>
      <c r="AQ278" s="198"/>
      <c r="AR278" s="198"/>
      <c r="AS278" s="198"/>
    </row>
    <row r="279" ht="14.25" customHeight="1" spans="1:45" x14ac:dyDescent="0.25">
      <c r="A279" s="198"/>
      <c r="B279" s="198"/>
      <c r="C279" s="198"/>
      <c r="D279" s="198"/>
      <c r="E279" s="198"/>
      <c r="F279" s="198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  <c r="AA279" s="198"/>
      <c r="AB279" s="198"/>
      <c r="AC279" s="198"/>
      <c r="AD279" s="198"/>
      <c r="AE279" s="198"/>
      <c r="AF279" s="198"/>
      <c r="AG279" s="198"/>
      <c r="AH279" s="198"/>
      <c r="AI279" s="198"/>
      <c r="AJ279" s="198"/>
      <c r="AK279" s="198"/>
      <c r="AL279" s="198"/>
      <c r="AM279" s="198"/>
      <c r="AN279" s="198"/>
      <c r="AO279" s="198"/>
      <c r="AP279" s="198"/>
      <c r="AQ279" s="198"/>
      <c r="AR279" s="198"/>
      <c r="AS279" s="198"/>
    </row>
    <row r="280" ht="14.25" customHeight="1" spans="1:45" x14ac:dyDescent="0.25">
      <c r="A280" s="198"/>
      <c r="B280" s="198"/>
      <c r="C280" s="198"/>
      <c r="D280" s="198"/>
      <c r="E280" s="198"/>
      <c r="F280" s="198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  <c r="X280" s="198"/>
      <c r="Y280" s="198"/>
      <c r="Z280" s="198"/>
      <c r="AA280" s="198"/>
      <c r="AB280" s="198"/>
      <c r="AC280" s="198"/>
      <c r="AD280" s="198"/>
      <c r="AE280" s="198"/>
      <c r="AF280" s="198"/>
      <c r="AG280" s="198"/>
      <c r="AH280" s="198"/>
      <c r="AI280" s="198"/>
      <c r="AJ280" s="198"/>
      <c r="AK280" s="198"/>
      <c r="AL280" s="198"/>
      <c r="AM280" s="198"/>
      <c r="AN280" s="198"/>
      <c r="AO280" s="198"/>
      <c r="AP280" s="198"/>
      <c r="AQ280" s="198"/>
      <c r="AR280" s="198"/>
      <c r="AS280" s="198"/>
    </row>
    <row r="281" ht="14.25" customHeight="1" spans="1:45" x14ac:dyDescent="0.25">
      <c r="A281" s="198"/>
      <c r="B281" s="198"/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  <c r="X281" s="198"/>
      <c r="Y281" s="198"/>
      <c r="Z281" s="198"/>
      <c r="AA281" s="198"/>
      <c r="AB281" s="198"/>
      <c r="AC281" s="198"/>
      <c r="AD281" s="198"/>
      <c r="AE281" s="198"/>
      <c r="AF281" s="198"/>
      <c r="AG281" s="198"/>
      <c r="AH281" s="198"/>
      <c r="AI281" s="198"/>
      <c r="AJ281" s="198"/>
      <c r="AK281" s="198"/>
      <c r="AL281" s="198"/>
      <c r="AM281" s="198"/>
      <c r="AN281" s="198"/>
      <c r="AO281" s="198"/>
      <c r="AP281" s="198"/>
      <c r="AQ281" s="198"/>
      <c r="AR281" s="198"/>
      <c r="AS281" s="198"/>
    </row>
    <row r="282" ht="14.25" customHeight="1" spans="1:45" x14ac:dyDescent="0.25">
      <c r="A282" s="198"/>
      <c r="B282" s="198"/>
      <c r="C282" s="198"/>
      <c r="D282" s="198"/>
      <c r="E282" s="198"/>
      <c r="F282" s="198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  <c r="X282" s="198"/>
      <c r="Y282" s="198"/>
      <c r="Z282" s="198"/>
      <c r="AA282" s="198"/>
      <c r="AB282" s="198"/>
      <c r="AC282" s="198"/>
      <c r="AD282" s="198"/>
      <c r="AE282" s="198"/>
      <c r="AF282" s="198"/>
      <c r="AG282" s="198"/>
      <c r="AH282" s="198"/>
      <c r="AI282" s="198"/>
      <c r="AJ282" s="198"/>
      <c r="AK282" s="198"/>
      <c r="AL282" s="198"/>
      <c r="AM282" s="198"/>
      <c r="AN282" s="198"/>
      <c r="AO282" s="198"/>
      <c r="AP282" s="198"/>
      <c r="AQ282" s="198"/>
      <c r="AR282" s="198"/>
      <c r="AS282" s="198"/>
    </row>
    <row r="283" ht="14.25" customHeight="1" spans="1:45" x14ac:dyDescent="0.25">
      <c r="A283" s="198"/>
      <c r="B283" s="198"/>
      <c r="C283" s="198"/>
      <c r="D283" s="198"/>
      <c r="E283" s="198"/>
      <c r="F283" s="198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  <c r="X283" s="198"/>
      <c r="Y283" s="198"/>
      <c r="Z283" s="198"/>
      <c r="AA283" s="198"/>
      <c r="AB283" s="198"/>
      <c r="AC283" s="198"/>
      <c r="AD283" s="198"/>
      <c r="AE283" s="198"/>
      <c r="AF283" s="198"/>
      <c r="AG283" s="198"/>
      <c r="AH283" s="198"/>
      <c r="AI283" s="198"/>
      <c r="AJ283" s="198"/>
      <c r="AK283" s="198"/>
      <c r="AL283" s="198"/>
      <c r="AM283" s="198"/>
      <c r="AN283" s="198"/>
      <c r="AO283" s="198"/>
      <c r="AP283" s="198"/>
      <c r="AQ283" s="198"/>
      <c r="AR283" s="198"/>
      <c r="AS283" s="198"/>
    </row>
    <row r="284" ht="14.25" customHeight="1" spans="1:45" x14ac:dyDescent="0.25">
      <c r="A284" s="198"/>
      <c r="B284" s="198"/>
      <c r="C284" s="198"/>
      <c r="D284" s="198"/>
      <c r="E284" s="198"/>
      <c r="F284" s="198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  <c r="X284" s="198"/>
      <c r="Y284" s="198"/>
      <c r="Z284" s="198"/>
      <c r="AA284" s="198"/>
      <c r="AB284" s="198"/>
      <c r="AC284" s="198"/>
      <c r="AD284" s="198"/>
      <c r="AE284" s="198"/>
      <c r="AF284" s="198"/>
      <c r="AG284" s="198"/>
      <c r="AH284" s="198"/>
      <c r="AI284" s="198"/>
      <c r="AJ284" s="198"/>
      <c r="AK284" s="198"/>
      <c r="AL284" s="198"/>
      <c r="AM284" s="198"/>
      <c r="AN284" s="198"/>
      <c r="AO284" s="198"/>
      <c r="AP284" s="198"/>
      <c r="AQ284" s="198"/>
      <c r="AR284" s="198"/>
      <c r="AS284" s="198"/>
    </row>
    <row r="285" ht="14.25" customHeight="1" spans="1:45" x14ac:dyDescent="0.25">
      <c r="A285" s="198"/>
      <c r="B285" s="198"/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  <c r="AA285" s="198"/>
      <c r="AB285" s="198"/>
      <c r="AC285" s="198"/>
      <c r="AD285" s="198"/>
      <c r="AE285" s="198"/>
      <c r="AF285" s="198"/>
      <c r="AG285" s="198"/>
      <c r="AH285" s="198"/>
      <c r="AI285" s="198"/>
      <c r="AJ285" s="198"/>
      <c r="AK285" s="198"/>
      <c r="AL285" s="198"/>
      <c r="AM285" s="198"/>
      <c r="AN285" s="198"/>
      <c r="AO285" s="198"/>
      <c r="AP285" s="198"/>
      <c r="AQ285" s="198"/>
      <c r="AR285" s="198"/>
      <c r="AS285" s="198"/>
    </row>
    <row r="286" ht="14.25" customHeight="1" spans="1:45" x14ac:dyDescent="0.25">
      <c r="A286" s="198"/>
      <c r="B286" s="198"/>
      <c r="C286" s="198"/>
      <c r="D286" s="198"/>
      <c r="E286" s="198"/>
      <c r="F286" s="198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  <c r="AA286" s="198"/>
      <c r="AB286" s="198"/>
      <c r="AC286" s="198"/>
      <c r="AD286" s="198"/>
      <c r="AE286" s="198"/>
      <c r="AF286" s="198"/>
      <c r="AG286" s="198"/>
      <c r="AH286" s="198"/>
      <c r="AI286" s="198"/>
      <c r="AJ286" s="198"/>
      <c r="AK286" s="198"/>
      <c r="AL286" s="198"/>
      <c r="AM286" s="198"/>
      <c r="AN286" s="198"/>
      <c r="AO286" s="198"/>
      <c r="AP286" s="198"/>
      <c r="AQ286" s="198"/>
      <c r="AR286" s="198"/>
      <c r="AS286" s="198"/>
    </row>
    <row r="287" ht="14.25" customHeight="1" spans="1:45" x14ac:dyDescent="0.25">
      <c r="A287" s="198"/>
      <c r="B287" s="198"/>
      <c r="C287" s="198"/>
      <c r="D287" s="198"/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  <c r="AA287" s="198"/>
      <c r="AB287" s="198"/>
      <c r="AC287" s="198"/>
      <c r="AD287" s="198"/>
      <c r="AE287" s="198"/>
      <c r="AF287" s="198"/>
      <c r="AG287" s="198"/>
      <c r="AH287" s="198"/>
      <c r="AI287" s="198"/>
      <c r="AJ287" s="198"/>
      <c r="AK287" s="198"/>
      <c r="AL287" s="198"/>
      <c r="AM287" s="198"/>
      <c r="AN287" s="198"/>
      <c r="AO287" s="198"/>
      <c r="AP287" s="198"/>
      <c r="AQ287" s="198"/>
      <c r="AR287" s="198"/>
      <c r="AS287" s="198"/>
    </row>
    <row r="288" ht="14.25" customHeight="1" spans="1:45" x14ac:dyDescent="0.25">
      <c r="A288" s="198"/>
      <c r="B288" s="198"/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  <c r="AA288" s="198"/>
      <c r="AB288" s="198"/>
      <c r="AC288" s="198"/>
      <c r="AD288" s="198"/>
      <c r="AE288" s="198"/>
      <c r="AF288" s="198"/>
      <c r="AG288" s="198"/>
      <c r="AH288" s="198"/>
      <c r="AI288" s="198"/>
      <c r="AJ288" s="198"/>
      <c r="AK288" s="198"/>
      <c r="AL288" s="198"/>
      <c r="AM288" s="198"/>
      <c r="AN288" s="198"/>
      <c r="AO288" s="198"/>
      <c r="AP288" s="198"/>
      <c r="AQ288" s="198"/>
      <c r="AR288" s="198"/>
      <c r="AS288" s="198"/>
    </row>
    <row r="289" ht="14.25" customHeight="1" spans="1:45" x14ac:dyDescent="0.25">
      <c r="A289" s="198"/>
      <c r="B289" s="198"/>
      <c r="C289" s="198"/>
      <c r="D289" s="198"/>
      <c r="E289" s="198"/>
      <c r="F289" s="198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  <c r="AA289" s="198"/>
      <c r="AB289" s="198"/>
      <c r="AC289" s="198"/>
      <c r="AD289" s="198"/>
      <c r="AE289" s="198"/>
      <c r="AF289" s="198"/>
      <c r="AG289" s="198"/>
      <c r="AH289" s="198"/>
      <c r="AI289" s="198"/>
      <c r="AJ289" s="198"/>
      <c r="AK289" s="198"/>
      <c r="AL289" s="198"/>
      <c r="AM289" s="198"/>
      <c r="AN289" s="198"/>
      <c r="AO289" s="198"/>
      <c r="AP289" s="198"/>
      <c r="AQ289" s="198"/>
      <c r="AR289" s="198"/>
      <c r="AS289" s="198"/>
    </row>
    <row r="290" ht="14.25" customHeight="1" spans="1:45" x14ac:dyDescent="0.25">
      <c r="A290" s="198"/>
      <c r="B290" s="198"/>
      <c r="C290" s="198"/>
      <c r="D290" s="198"/>
      <c r="E290" s="198"/>
      <c r="F290" s="198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  <c r="X290" s="198"/>
      <c r="Y290" s="198"/>
      <c r="Z290" s="198"/>
      <c r="AA290" s="198"/>
      <c r="AB290" s="198"/>
      <c r="AC290" s="198"/>
      <c r="AD290" s="198"/>
      <c r="AE290" s="198"/>
      <c r="AF290" s="198"/>
      <c r="AG290" s="198"/>
      <c r="AH290" s="198"/>
      <c r="AI290" s="198"/>
      <c r="AJ290" s="198"/>
      <c r="AK290" s="198"/>
      <c r="AL290" s="198"/>
      <c r="AM290" s="198"/>
      <c r="AN290" s="198"/>
      <c r="AO290" s="198"/>
      <c r="AP290" s="198"/>
      <c r="AQ290" s="198"/>
      <c r="AR290" s="198"/>
      <c r="AS290" s="198"/>
    </row>
    <row r="291" ht="14.25" customHeight="1" spans="1:45" x14ac:dyDescent="0.25">
      <c r="A291" s="198"/>
      <c r="B291" s="198"/>
      <c r="C291" s="198"/>
      <c r="D291" s="198"/>
      <c r="E291" s="198"/>
      <c r="F291" s="198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  <c r="AA291" s="198"/>
      <c r="AB291" s="198"/>
      <c r="AC291" s="198"/>
      <c r="AD291" s="198"/>
      <c r="AE291" s="198"/>
      <c r="AF291" s="198"/>
      <c r="AG291" s="198"/>
      <c r="AH291" s="198"/>
      <c r="AI291" s="198"/>
      <c r="AJ291" s="198"/>
      <c r="AK291" s="198"/>
      <c r="AL291" s="198"/>
      <c r="AM291" s="198"/>
      <c r="AN291" s="198"/>
      <c r="AO291" s="198"/>
      <c r="AP291" s="198"/>
      <c r="AQ291" s="198"/>
      <c r="AR291" s="198"/>
      <c r="AS291" s="198"/>
    </row>
    <row r="292" ht="14.25" customHeight="1" spans="1:45" x14ac:dyDescent="0.25">
      <c r="A292" s="198"/>
      <c r="B292" s="198"/>
      <c r="C292" s="198"/>
      <c r="D292" s="198"/>
      <c r="E292" s="198"/>
      <c r="F292" s="198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  <c r="AA292" s="198"/>
      <c r="AB292" s="198"/>
      <c r="AC292" s="198"/>
      <c r="AD292" s="198"/>
      <c r="AE292" s="198"/>
      <c r="AF292" s="198"/>
      <c r="AG292" s="198"/>
      <c r="AH292" s="198"/>
      <c r="AI292" s="198"/>
      <c r="AJ292" s="198"/>
      <c r="AK292" s="198"/>
      <c r="AL292" s="198"/>
      <c r="AM292" s="198"/>
      <c r="AN292" s="198"/>
      <c r="AO292" s="198"/>
      <c r="AP292" s="198"/>
      <c r="AQ292" s="198"/>
      <c r="AR292" s="198"/>
      <c r="AS292" s="198"/>
    </row>
    <row r="293" ht="14.25" customHeight="1" spans="1:45" x14ac:dyDescent="0.25">
      <c r="A293" s="198"/>
      <c r="B293" s="198"/>
      <c r="C293" s="198"/>
      <c r="D293" s="198"/>
      <c r="E293" s="198"/>
      <c r="F293" s="198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  <c r="X293" s="198"/>
      <c r="Y293" s="198"/>
      <c r="Z293" s="198"/>
      <c r="AA293" s="198"/>
      <c r="AB293" s="198"/>
      <c r="AC293" s="198"/>
      <c r="AD293" s="198"/>
      <c r="AE293" s="198"/>
      <c r="AF293" s="198"/>
      <c r="AG293" s="198"/>
      <c r="AH293" s="198"/>
      <c r="AI293" s="198"/>
      <c r="AJ293" s="198"/>
      <c r="AK293" s="198"/>
      <c r="AL293" s="198"/>
      <c r="AM293" s="198"/>
      <c r="AN293" s="198"/>
      <c r="AO293" s="198"/>
      <c r="AP293" s="198"/>
      <c r="AQ293" s="198"/>
      <c r="AR293" s="198"/>
      <c r="AS293" s="198"/>
    </row>
    <row r="294" ht="14.25" customHeight="1" spans="1:45" x14ac:dyDescent="0.25">
      <c r="A294" s="198"/>
      <c r="B294" s="198"/>
      <c r="C294" s="198"/>
      <c r="D294" s="198"/>
      <c r="E294" s="198"/>
      <c r="F294" s="198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  <c r="X294" s="198"/>
      <c r="Y294" s="198"/>
      <c r="Z294" s="198"/>
      <c r="AA294" s="198"/>
      <c r="AB294" s="198"/>
      <c r="AC294" s="198"/>
      <c r="AD294" s="198"/>
      <c r="AE294" s="198"/>
      <c r="AF294" s="198"/>
      <c r="AG294" s="198"/>
      <c r="AH294" s="198"/>
      <c r="AI294" s="198"/>
      <c r="AJ294" s="198"/>
      <c r="AK294" s="198"/>
      <c r="AL294" s="198"/>
      <c r="AM294" s="198"/>
      <c r="AN294" s="198"/>
      <c r="AO294" s="198"/>
      <c r="AP294" s="198"/>
      <c r="AQ294" s="198"/>
      <c r="AR294" s="198"/>
      <c r="AS294" s="198"/>
    </row>
    <row r="295" ht="14.25" customHeight="1" spans="1:45" x14ac:dyDescent="0.25">
      <c r="A295" s="198"/>
      <c r="B295" s="198"/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  <c r="X295" s="198"/>
      <c r="Y295" s="198"/>
      <c r="Z295" s="198"/>
      <c r="AA295" s="198"/>
      <c r="AB295" s="198"/>
      <c r="AC295" s="198"/>
      <c r="AD295" s="198"/>
      <c r="AE295" s="198"/>
      <c r="AF295" s="198"/>
      <c r="AG295" s="198"/>
      <c r="AH295" s="198"/>
      <c r="AI295" s="198"/>
      <c r="AJ295" s="198"/>
      <c r="AK295" s="198"/>
      <c r="AL295" s="198"/>
      <c r="AM295" s="198"/>
      <c r="AN295" s="198"/>
      <c r="AO295" s="198"/>
      <c r="AP295" s="198"/>
      <c r="AQ295" s="198"/>
      <c r="AR295" s="198"/>
      <c r="AS295" s="198"/>
    </row>
    <row r="296" ht="14.25" customHeight="1" spans="1:45" x14ac:dyDescent="0.25">
      <c r="A296" s="198"/>
      <c r="B296" s="198"/>
      <c r="C296" s="198"/>
      <c r="D296" s="198"/>
      <c r="E296" s="198"/>
      <c r="F296" s="198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  <c r="X296" s="198"/>
      <c r="Y296" s="198"/>
      <c r="Z296" s="198"/>
      <c r="AA296" s="198"/>
      <c r="AB296" s="198"/>
      <c r="AC296" s="198"/>
      <c r="AD296" s="198"/>
      <c r="AE296" s="198"/>
      <c r="AF296" s="198"/>
      <c r="AG296" s="198"/>
      <c r="AH296" s="198"/>
      <c r="AI296" s="198"/>
      <c r="AJ296" s="198"/>
      <c r="AK296" s="198"/>
      <c r="AL296" s="198"/>
      <c r="AM296" s="198"/>
      <c r="AN296" s="198"/>
      <c r="AO296" s="198"/>
      <c r="AP296" s="198"/>
      <c r="AQ296" s="198"/>
      <c r="AR296" s="198"/>
      <c r="AS296" s="198"/>
    </row>
    <row r="297" ht="14.25" customHeight="1" spans="1:45" x14ac:dyDescent="0.25">
      <c r="A297" s="198"/>
      <c r="B297" s="198"/>
      <c r="C297" s="198"/>
      <c r="D297" s="198"/>
      <c r="E297" s="198"/>
      <c r="F297" s="198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  <c r="X297" s="198"/>
      <c r="Y297" s="198"/>
      <c r="Z297" s="198"/>
      <c r="AA297" s="198"/>
      <c r="AB297" s="198"/>
      <c r="AC297" s="198"/>
      <c r="AD297" s="198"/>
      <c r="AE297" s="198"/>
      <c r="AF297" s="198"/>
      <c r="AG297" s="198"/>
      <c r="AH297" s="198"/>
      <c r="AI297" s="198"/>
      <c r="AJ297" s="198"/>
      <c r="AK297" s="198"/>
      <c r="AL297" s="198"/>
      <c r="AM297" s="198"/>
      <c r="AN297" s="198"/>
      <c r="AO297" s="198"/>
      <c r="AP297" s="198"/>
      <c r="AQ297" s="198"/>
      <c r="AR297" s="198"/>
      <c r="AS297" s="198"/>
    </row>
    <row r="298" ht="14.25" customHeight="1" spans="1:45" x14ac:dyDescent="0.25">
      <c r="A298" s="198"/>
      <c r="B298" s="198"/>
      <c r="C298" s="198"/>
      <c r="D298" s="198"/>
      <c r="E298" s="198"/>
      <c r="F298" s="198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  <c r="X298" s="198"/>
      <c r="Y298" s="198"/>
      <c r="Z298" s="198"/>
      <c r="AA298" s="198"/>
      <c r="AB298" s="198"/>
      <c r="AC298" s="198"/>
      <c r="AD298" s="198"/>
      <c r="AE298" s="198"/>
      <c r="AF298" s="198"/>
      <c r="AG298" s="198"/>
      <c r="AH298" s="198"/>
      <c r="AI298" s="198"/>
      <c r="AJ298" s="198"/>
      <c r="AK298" s="198"/>
      <c r="AL298" s="198"/>
      <c r="AM298" s="198"/>
      <c r="AN298" s="198"/>
      <c r="AO298" s="198"/>
      <c r="AP298" s="198"/>
      <c r="AQ298" s="198"/>
      <c r="AR298" s="198"/>
      <c r="AS298" s="198"/>
    </row>
    <row r="299" ht="14.25" customHeight="1" spans="1:45" x14ac:dyDescent="0.25">
      <c r="A299" s="198"/>
      <c r="B299" s="198"/>
      <c r="C299" s="198"/>
      <c r="D299" s="198"/>
      <c r="E299" s="198"/>
      <c r="F299" s="198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  <c r="X299" s="198"/>
      <c r="Y299" s="198"/>
      <c r="Z299" s="198"/>
      <c r="AA299" s="198"/>
      <c r="AB299" s="198"/>
      <c r="AC299" s="198"/>
      <c r="AD299" s="198"/>
      <c r="AE299" s="198"/>
      <c r="AF299" s="198"/>
      <c r="AG299" s="198"/>
      <c r="AH299" s="198"/>
      <c r="AI299" s="198"/>
      <c r="AJ299" s="198"/>
      <c r="AK299" s="198"/>
      <c r="AL299" s="198"/>
      <c r="AM299" s="198"/>
      <c r="AN299" s="198"/>
      <c r="AO299" s="198"/>
      <c r="AP299" s="198"/>
      <c r="AQ299" s="198"/>
      <c r="AR299" s="198"/>
      <c r="AS299" s="198"/>
    </row>
    <row r="300" ht="14.25" customHeight="1" spans="1:45" x14ac:dyDescent="0.25">
      <c r="A300" s="198"/>
      <c r="B300" s="198"/>
      <c r="C300" s="198"/>
      <c r="D300" s="198"/>
      <c r="E300" s="198"/>
      <c r="F300" s="198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  <c r="X300" s="198"/>
      <c r="Y300" s="198"/>
      <c r="Z300" s="198"/>
      <c r="AA300" s="198"/>
      <c r="AB300" s="198"/>
      <c r="AC300" s="198"/>
      <c r="AD300" s="198"/>
      <c r="AE300" s="198"/>
      <c r="AF300" s="198"/>
      <c r="AG300" s="198"/>
      <c r="AH300" s="198"/>
      <c r="AI300" s="198"/>
      <c r="AJ300" s="198"/>
      <c r="AK300" s="198"/>
      <c r="AL300" s="198"/>
      <c r="AM300" s="198"/>
      <c r="AN300" s="198"/>
      <c r="AO300" s="198"/>
      <c r="AP300" s="198"/>
      <c r="AQ300" s="198"/>
      <c r="AR300" s="198"/>
      <c r="AS300" s="198"/>
    </row>
    <row r="301" ht="14.25" customHeight="1" spans="1:45" x14ac:dyDescent="0.25">
      <c r="A301" s="198"/>
      <c r="B301" s="198"/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  <c r="AA301" s="198"/>
      <c r="AB301" s="198"/>
      <c r="AC301" s="198"/>
      <c r="AD301" s="198"/>
      <c r="AE301" s="198"/>
      <c r="AF301" s="198"/>
      <c r="AG301" s="198"/>
      <c r="AH301" s="198"/>
      <c r="AI301" s="198"/>
      <c r="AJ301" s="198"/>
      <c r="AK301" s="198"/>
      <c r="AL301" s="198"/>
      <c r="AM301" s="198"/>
      <c r="AN301" s="198"/>
      <c r="AO301" s="198"/>
      <c r="AP301" s="198"/>
      <c r="AQ301" s="198"/>
      <c r="AR301" s="198"/>
      <c r="AS301" s="198"/>
    </row>
    <row r="302" ht="14.25" customHeight="1" spans="1:45" x14ac:dyDescent="0.25">
      <c r="A302" s="198"/>
      <c r="B302" s="198"/>
      <c r="C302" s="198"/>
      <c r="D302" s="198"/>
      <c r="E302" s="198"/>
      <c r="F302" s="198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  <c r="X302" s="198"/>
      <c r="Y302" s="198"/>
      <c r="Z302" s="198"/>
      <c r="AA302" s="198"/>
      <c r="AB302" s="198"/>
      <c r="AC302" s="198"/>
      <c r="AD302" s="198"/>
      <c r="AE302" s="198"/>
      <c r="AF302" s="198"/>
      <c r="AG302" s="198"/>
      <c r="AH302" s="198"/>
      <c r="AI302" s="198"/>
      <c r="AJ302" s="198"/>
      <c r="AK302" s="198"/>
      <c r="AL302" s="198"/>
      <c r="AM302" s="198"/>
      <c r="AN302" s="198"/>
      <c r="AO302" s="198"/>
      <c r="AP302" s="198"/>
      <c r="AQ302" s="198"/>
      <c r="AR302" s="198"/>
      <c r="AS302" s="198"/>
    </row>
    <row r="303" ht="14.25" customHeight="1" spans="1:45" x14ac:dyDescent="0.25">
      <c r="A303" s="198"/>
      <c r="B303" s="198"/>
      <c r="C303" s="198"/>
      <c r="D303" s="198"/>
      <c r="E303" s="198"/>
      <c r="F303" s="198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  <c r="X303" s="198"/>
      <c r="Y303" s="198"/>
      <c r="Z303" s="198"/>
      <c r="AA303" s="198"/>
      <c r="AB303" s="198"/>
      <c r="AC303" s="198"/>
      <c r="AD303" s="198"/>
      <c r="AE303" s="198"/>
      <c r="AF303" s="198"/>
      <c r="AG303" s="198"/>
      <c r="AH303" s="198"/>
      <c r="AI303" s="198"/>
      <c r="AJ303" s="198"/>
      <c r="AK303" s="198"/>
      <c r="AL303" s="198"/>
      <c r="AM303" s="198"/>
      <c r="AN303" s="198"/>
      <c r="AO303" s="198"/>
      <c r="AP303" s="198"/>
      <c r="AQ303" s="198"/>
      <c r="AR303" s="198"/>
      <c r="AS303" s="198"/>
    </row>
    <row r="304" ht="14.25" customHeight="1" spans="1:45" x14ac:dyDescent="0.25">
      <c r="A304" s="198"/>
      <c r="B304" s="198"/>
      <c r="C304" s="198"/>
      <c r="D304" s="198"/>
      <c r="E304" s="198"/>
      <c r="F304" s="198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  <c r="X304" s="198"/>
      <c r="Y304" s="198"/>
      <c r="Z304" s="198"/>
      <c r="AA304" s="198"/>
      <c r="AB304" s="198"/>
      <c r="AC304" s="198"/>
      <c r="AD304" s="198"/>
      <c r="AE304" s="198"/>
      <c r="AF304" s="198"/>
      <c r="AG304" s="198"/>
      <c r="AH304" s="198"/>
      <c r="AI304" s="198"/>
      <c r="AJ304" s="198"/>
      <c r="AK304" s="198"/>
      <c r="AL304" s="198"/>
      <c r="AM304" s="198"/>
      <c r="AN304" s="198"/>
      <c r="AO304" s="198"/>
      <c r="AP304" s="198"/>
      <c r="AQ304" s="198"/>
      <c r="AR304" s="198"/>
      <c r="AS304" s="198"/>
    </row>
    <row r="305" ht="14.25" customHeight="1" spans="1:45" x14ac:dyDescent="0.25">
      <c r="A305" s="198"/>
      <c r="B305" s="198"/>
      <c r="C305" s="198"/>
      <c r="D305" s="198"/>
      <c r="E305" s="198"/>
      <c r="F305" s="198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  <c r="X305" s="198"/>
      <c r="Y305" s="198"/>
      <c r="Z305" s="198"/>
      <c r="AA305" s="198"/>
      <c r="AB305" s="198"/>
      <c r="AC305" s="198"/>
      <c r="AD305" s="198"/>
      <c r="AE305" s="198"/>
      <c r="AF305" s="198"/>
      <c r="AG305" s="198"/>
      <c r="AH305" s="198"/>
      <c r="AI305" s="198"/>
      <c r="AJ305" s="198"/>
      <c r="AK305" s="198"/>
      <c r="AL305" s="198"/>
      <c r="AM305" s="198"/>
      <c r="AN305" s="198"/>
      <c r="AO305" s="198"/>
      <c r="AP305" s="198"/>
      <c r="AQ305" s="198"/>
      <c r="AR305" s="198"/>
      <c r="AS305" s="198"/>
    </row>
    <row r="306" ht="14.25" customHeight="1" spans="1:45" x14ac:dyDescent="0.25">
      <c r="A306" s="198"/>
      <c r="B306" s="198"/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  <c r="AA306" s="198"/>
      <c r="AB306" s="198"/>
      <c r="AC306" s="198"/>
      <c r="AD306" s="198"/>
      <c r="AE306" s="198"/>
      <c r="AF306" s="198"/>
      <c r="AG306" s="198"/>
      <c r="AH306" s="198"/>
      <c r="AI306" s="198"/>
      <c r="AJ306" s="198"/>
      <c r="AK306" s="198"/>
      <c r="AL306" s="198"/>
      <c r="AM306" s="198"/>
      <c r="AN306" s="198"/>
      <c r="AO306" s="198"/>
      <c r="AP306" s="198"/>
      <c r="AQ306" s="198"/>
      <c r="AR306" s="198"/>
      <c r="AS306" s="198"/>
    </row>
    <row r="307" ht="14.25" customHeight="1" spans="1:45" x14ac:dyDescent="0.25">
      <c r="A307" s="198"/>
      <c r="B307" s="198"/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  <c r="AA307" s="198"/>
      <c r="AB307" s="198"/>
      <c r="AC307" s="198"/>
      <c r="AD307" s="198"/>
      <c r="AE307" s="198"/>
      <c r="AF307" s="198"/>
      <c r="AG307" s="198"/>
      <c r="AH307" s="198"/>
      <c r="AI307" s="198"/>
      <c r="AJ307" s="198"/>
      <c r="AK307" s="198"/>
      <c r="AL307" s="198"/>
      <c r="AM307" s="198"/>
      <c r="AN307" s="198"/>
      <c r="AO307" s="198"/>
      <c r="AP307" s="198"/>
      <c r="AQ307" s="198"/>
      <c r="AR307" s="198"/>
      <c r="AS307" s="198"/>
    </row>
    <row r="308" ht="14.25" customHeight="1" spans="1:45" x14ac:dyDescent="0.25">
      <c r="A308" s="198"/>
      <c r="B308" s="198"/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  <c r="X308" s="198"/>
      <c r="Y308" s="198"/>
      <c r="Z308" s="198"/>
      <c r="AA308" s="198"/>
      <c r="AB308" s="198"/>
      <c r="AC308" s="198"/>
      <c r="AD308" s="198"/>
      <c r="AE308" s="198"/>
      <c r="AF308" s="198"/>
      <c r="AG308" s="198"/>
      <c r="AH308" s="198"/>
      <c r="AI308" s="198"/>
      <c r="AJ308" s="198"/>
      <c r="AK308" s="198"/>
      <c r="AL308" s="198"/>
      <c r="AM308" s="198"/>
      <c r="AN308" s="198"/>
      <c r="AO308" s="198"/>
      <c r="AP308" s="198"/>
      <c r="AQ308" s="198"/>
      <c r="AR308" s="198"/>
      <c r="AS308" s="198"/>
    </row>
    <row r="309" ht="14.25" customHeight="1" spans="1:45" x14ac:dyDescent="0.25">
      <c r="A309" s="198"/>
      <c r="B309" s="198"/>
      <c r="C309" s="198"/>
      <c r="D309" s="198"/>
      <c r="E309" s="198"/>
      <c r="F309" s="198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  <c r="X309" s="198"/>
      <c r="Y309" s="198"/>
      <c r="Z309" s="198"/>
      <c r="AA309" s="198"/>
      <c r="AB309" s="198"/>
      <c r="AC309" s="198"/>
      <c r="AD309" s="198"/>
      <c r="AE309" s="198"/>
      <c r="AF309" s="198"/>
      <c r="AG309" s="198"/>
      <c r="AH309" s="198"/>
      <c r="AI309" s="198"/>
      <c r="AJ309" s="198"/>
      <c r="AK309" s="198"/>
      <c r="AL309" s="198"/>
      <c r="AM309" s="198"/>
      <c r="AN309" s="198"/>
      <c r="AO309" s="198"/>
      <c r="AP309" s="198"/>
      <c r="AQ309" s="198"/>
      <c r="AR309" s="198"/>
      <c r="AS309" s="198"/>
    </row>
    <row r="310" ht="14.25" customHeight="1" spans="1:45" x14ac:dyDescent="0.25">
      <c r="A310" s="198"/>
      <c r="B310" s="198"/>
      <c r="C310" s="198"/>
      <c r="D310" s="198"/>
      <c r="E310" s="198"/>
      <c r="F310" s="198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  <c r="X310" s="198"/>
      <c r="Y310" s="198"/>
      <c r="Z310" s="198"/>
      <c r="AA310" s="198"/>
      <c r="AB310" s="198"/>
      <c r="AC310" s="198"/>
      <c r="AD310" s="198"/>
      <c r="AE310" s="198"/>
      <c r="AF310" s="198"/>
      <c r="AG310" s="198"/>
      <c r="AH310" s="198"/>
      <c r="AI310" s="198"/>
      <c r="AJ310" s="198"/>
      <c r="AK310" s="198"/>
      <c r="AL310" s="198"/>
      <c r="AM310" s="198"/>
      <c r="AN310" s="198"/>
      <c r="AO310" s="198"/>
      <c r="AP310" s="198"/>
      <c r="AQ310" s="198"/>
      <c r="AR310" s="198"/>
      <c r="AS310" s="198"/>
    </row>
    <row r="311" ht="14.25" customHeight="1" spans="1:45" x14ac:dyDescent="0.25">
      <c r="A311" s="198"/>
      <c r="B311" s="198"/>
      <c r="C311" s="198"/>
      <c r="D311" s="198"/>
      <c r="E311" s="198"/>
      <c r="F311" s="198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  <c r="X311" s="198"/>
      <c r="Y311" s="198"/>
      <c r="Z311" s="198"/>
      <c r="AA311" s="198"/>
      <c r="AB311" s="198"/>
      <c r="AC311" s="198"/>
      <c r="AD311" s="198"/>
      <c r="AE311" s="198"/>
      <c r="AF311" s="198"/>
      <c r="AG311" s="198"/>
      <c r="AH311" s="198"/>
      <c r="AI311" s="198"/>
      <c r="AJ311" s="198"/>
      <c r="AK311" s="198"/>
      <c r="AL311" s="198"/>
      <c r="AM311" s="198"/>
      <c r="AN311" s="198"/>
      <c r="AO311" s="198"/>
      <c r="AP311" s="198"/>
      <c r="AQ311" s="198"/>
      <c r="AR311" s="198"/>
      <c r="AS311" s="198"/>
    </row>
    <row r="312" ht="14.25" customHeight="1" spans="1:45" x14ac:dyDescent="0.25">
      <c r="A312" s="198"/>
      <c r="B312" s="198"/>
      <c r="C312" s="198"/>
      <c r="D312" s="198"/>
      <c r="E312" s="198"/>
      <c r="F312" s="198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  <c r="X312" s="198"/>
      <c r="Y312" s="198"/>
      <c r="Z312" s="198"/>
      <c r="AA312" s="198"/>
      <c r="AB312" s="198"/>
      <c r="AC312" s="198"/>
      <c r="AD312" s="198"/>
      <c r="AE312" s="198"/>
      <c r="AF312" s="198"/>
      <c r="AG312" s="198"/>
      <c r="AH312" s="198"/>
      <c r="AI312" s="198"/>
      <c r="AJ312" s="198"/>
      <c r="AK312" s="198"/>
      <c r="AL312" s="198"/>
      <c r="AM312" s="198"/>
      <c r="AN312" s="198"/>
      <c r="AO312" s="198"/>
      <c r="AP312" s="198"/>
      <c r="AQ312" s="198"/>
      <c r="AR312" s="198"/>
      <c r="AS312" s="198"/>
    </row>
    <row r="313" ht="14.25" customHeight="1" spans="1:45" x14ac:dyDescent="0.25">
      <c r="A313" s="198"/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  <c r="Y313" s="198"/>
      <c r="Z313" s="198"/>
      <c r="AA313" s="198"/>
      <c r="AB313" s="198"/>
      <c r="AC313" s="198"/>
      <c r="AD313" s="198"/>
      <c r="AE313" s="198"/>
      <c r="AF313" s="198"/>
      <c r="AG313" s="198"/>
      <c r="AH313" s="198"/>
      <c r="AI313" s="198"/>
      <c r="AJ313" s="198"/>
      <c r="AK313" s="198"/>
      <c r="AL313" s="198"/>
      <c r="AM313" s="198"/>
      <c r="AN313" s="198"/>
      <c r="AO313" s="198"/>
      <c r="AP313" s="198"/>
      <c r="AQ313" s="198"/>
      <c r="AR313" s="198"/>
      <c r="AS313" s="198"/>
    </row>
    <row r="314" ht="14.25" customHeight="1" spans="1:45" x14ac:dyDescent="0.25">
      <c r="A314" s="198"/>
      <c r="B314" s="198"/>
      <c r="C314" s="198"/>
      <c r="D314" s="198"/>
      <c r="E314" s="198"/>
      <c r="F314" s="198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  <c r="X314" s="198"/>
      <c r="Y314" s="198"/>
      <c r="Z314" s="198"/>
      <c r="AA314" s="198"/>
      <c r="AB314" s="198"/>
      <c r="AC314" s="198"/>
      <c r="AD314" s="198"/>
      <c r="AE314" s="198"/>
      <c r="AF314" s="198"/>
      <c r="AG314" s="198"/>
      <c r="AH314" s="198"/>
      <c r="AI314" s="198"/>
      <c r="AJ314" s="198"/>
      <c r="AK314" s="198"/>
      <c r="AL314" s="198"/>
      <c r="AM314" s="198"/>
      <c r="AN314" s="198"/>
      <c r="AO314" s="198"/>
      <c r="AP314" s="198"/>
      <c r="AQ314" s="198"/>
      <c r="AR314" s="198"/>
      <c r="AS314" s="198"/>
    </row>
    <row r="315" ht="14.25" customHeight="1" spans="1:45" x14ac:dyDescent="0.25">
      <c r="A315" s="198"/>
      <c r="B315" s="198"/>
      <c r="C315" s="198"/>
      <c r="D315" s="198"/>
      <c r="E315" s="198"/>
      <c r="F315" s="198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  <c r="X315" s="198"/>
      <c r="Y315" s="198"/>
      <c r="Z315" s="198"/>
      <c r="AA315" s="198"/>
      <c r="AB315" s="198"/>
      <c r="AC315" s="198"/>
      <c r="AD315" s="198"/>
      <c r="AE315" s="198"/>
      <c r="AF315" s="198"/>
      <c r="AG315" s="198"/>
      <c r="AH315" s="198"/>
      <c r="AI315" s="198"/>
      <c r="AJ315" s="198"/>
      <c r="AK315" s="198"/>
      <c r="AL315" s="198"/>
      <c r="AM315" s="198"/>
      <c r="AN315" s="198"/>
      <c r="AO315" s="198"/>
      <c r="AP315" s="198"/>
      <c r="AQ315" s="198"/>
      <c r="AR315" s="198"/>
      <c r="AS315" s="198"/>
    </row>
    <row r="316" ht="14.25" customHeight="1" spans="1:45" x14ac:dyDescent="0.25">
      <c r="A316" s="198"/>
      <c r="B316" s="198"/>
      <c r="C316" s="198"/>
      <c r="D316" s="198"/>
      <c r="E316" s="198"/>
      <c r="F316" s="198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  <c r="X316" s="198"/>
      <c r="Y316" s="198"/>
      <c r="Z316" s="198"/>
      <c r="AA316" s="198"/>
      <c r="AB316" s="198"/>
      <c r="AC316" s="198"/>
      <c r="AD316" s="198"/>
      <c r="AE316" s="198"/>
      <c r="AF316" s="198"/>
      <c r="AG316" s="198"/>
      <c r="AH316" s="198"/>
      <c r="AI316" s="198"/>
      <c r="AJ316" s="198"/>
      <c r="AK316" s="198"/>
      <c r="AL316" s="198"/>
      <c r="AM316" s="198"/>
      <c r="AN316" s="198"/>
      <c r="AO316" s="198"/>
      <c r="AP316" s="198"/>
      <c r="AQ316" s="198"/>
      <c r="AR316" s="198"/>
      <c r="AS316" s="198"/>
    </row>
    <row r="317" ht="14.25" customHeight="1" spans="1:45" x14ac:dyDescent="0.25">
      <c r="A317" s="198"/>
      <c r="B317" s="198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  <c r="AA317" s="198"/>
      <c r="AB317" s="198"/>
      <c r="AC317" s="198"/>
      <c r="AD317" s="198"/>
      <c r="AE317" s="198"/>
      <c r="AF317" s="198"/>
      <c r="AG317" s="198"/>
      <c r="AH317" s="198"/>
      <c r="AI317" s="198"/>
      <c r="AJ317" s="198"/>
      <c r="AK317" s="198"/>
      <c r="AL317" s="198"/>
      <c r="AM317" s="198"/>
      <c r="AN317" s="198"/>
      <c r="AO317" s="198"/>
      <c r="AP317" s="198"/>
      <c r="AQ317" s="198"/>
      <c r="AR317" s="198"/>
      <c r="AS317" s="198"/>
    </row>
    <row r="318" ht="14.25" customHeight="1" spans="1:45" x14ac:dyDescent="0.25">
      <c r="A318" s="198"/>
      <c r="B318" s="198"/>
      <c r="C318" s="198"/>
      <c r="D318" s="198"/>
      <c r="E318" s="198"/>
      <c r="F318" s="198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  <c r="X318" s="198"/>
      <c r="Y318" s="198"/>
      <c r="Z318" s="198"/>
      <c r="AA318" s="198"/>
      <c r="AB318" s="198"/>
      <c r="AC318" s="198"/>
      <c r="AD318" s="198"/>
      <c r="AE318" s="198"/>
      <c r="AF318" s="198"/>
      <c r="AG318" s="198"/>
      <c r="AH318" s="198"/>
      <c r="AI318" s="198"/>
      <c r="AJ318" s="198"/>
      <c r="AK318" s="198"/>
      <c r="AL318" s="198"/>
      <c r="AM318" s="198"/>
      <c r="AN318" s="198"/>
      <c r="AO318" s="198"/>
      <c r="AP318" s="198"/>
      <c r="AQ318" s="198"/>
      <c r="AR318" s="198"/>
      <c r="AS318" s="198"/>
    </row>
    <row r="319" ht="14.25" customHeight="1" spans="1:45" x14ac:dyDescent="0.25">
      <c r="A319" s="198"/>
      <c r="B319" s="198"/>
      <c r="C319" s="198"/>
      <c r="D319" s="198"/>
      <c r="E319" s="198"/>
      <c r="F319" s="198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  <c r="X319" s="198"/>
      <c r="Y319" s="198"/>
      <c r="Z319" s="198"/>
      <c r="AA319" s="198"/>
      <c r="AB319" s="198"/>
      <c r="AC319" s="198"/>
      <c r="AD319" s="198"/>
      <c r="AE319" s="198"/>
      <c r="AF319" s="198"/>
      <c r="AG319" s="198"/>
      <c r="AH319" s="198"/>
      <c r="AI319" s="198"/>
      <c r="AJ319" s="198"/>
      <c r="AK319" s="198"/>
      <c r="AL319" s="198"/>
      <c r="AM319" s="198"/>
      <c r="AN319" s="198"/>
      <c r="AO319" s="198"/>
      <c r="AP319" s="198"/>
      <c r="AQ319" s="198"/>
      <c r="AR319" s="198"/>
      <c r="AS319" s="198"/>
    </row>
    <row r="320" ht="14.25" customHeight="1" spans="1:45" x14ac:dyDescent="0.25">
      <c r="A320" s="198"/>
      <c r="B320" s="198"/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  <c r="X320" s="198"/>
      <c r="Y320" s="198"/>
      <c r="Z320" s="198"/>
      <c r="AA320" s="198"/>
      <c r="AB320" s="198"/>
      <c r="AC320" s="198"/>
      <c r="AD320" s="198"/>
      <c r="AE320" s="198"/>
      <c r="AF320" s="198"/>
      <c r="AG320" s="198"/>
      <c r="AH320" s="198"/>
      <c r="AI320" s="198"/>
      <c r="AJ320" s="198"/>
      <c r="AK320" s="198"/>
      <c r="AL320" s="198"/>
      <c r="AM320" s="198"/>
      <c r="AN320" s="198"/>
      <c r="AO320" s="198"/>
      <c r="AP320" s="198"/>
      <c r="AQ320" s="198"/>
      <c r="AR320" s="198"/>
      <c r="AS320" s="198"/>
    </row>
    <row r="321" ht="14.25" customHeight="1" spans="1:45" x14ac:dyDescent="0.25">
      <c r="A321" s="198"/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  <c r="AA321" s="198"/>
      <c r="AB321" s="198"/>
      <c r="AC321" s="198"/>
      <c r="AD321" s="198"/>
      <c r="AE321" s="198"/>
      <c r="AF321" s="198"/>
      <c r="AG321" s="198"/>
      <c r="AH321" s="198"/>
      <c r="AI321" s="198"/>
      <c r="AJ321" s="198"/>
      <c r="AK321" s="198"/>
      <c r="AL321" s="198"/>
      <c r="AM321" s="198"/>
      <c r="AN321" s="198"/>
      <c r="AO321" s="198"/>
      <c r="AP321" s="198"/>
      <c r="AQ321" s="198"/>
      <c r="AR321" s="198"/>
      <c r="AS321" s="198"/>
    </row>
    <row r="322" ht="14.25" customHeight="1" spans="1:45" x14ac:dyDescent="0.25">
      <c r="A322" s="198"/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  <c r="X322" s="198"/>
      <c r="Y322" s="198"/>
      <c r="Z322" s="198"/>
      <c r="AA322" s="198"/>
      <c r="AB322" s="198"/>
      <c r="AC322" s="198"/>
      <c r="AD322" s="198"/>
      <c r="AE322" s="198"/>
      <c r="AF322" s="198"/>
      <c r="AG322" s="198"/>
      <c r="AH322" s="198"/>
      <c r="AI322" s="198"/>
      <c r="AJ322" s="198"/>
      <c r="AK322" s="198"/>
      <c r="AL322" s="198"/>
      <c r="AM322" s="198"/>
      <c r="AN322" s="198"/>
      <c r="AO322" s="198"/>
      <c r="AP322" s="198"/>
      <c r="AQ322" s="198"/>
      <c r="AR322" s="198"/>
      <c r="AS322" s="198"/>
    </row>
    <row r="323" ht="14.25" customHeight="1" spans="1:45" x14ac:dyDescent="0.25">
      <c r="A323" s="198"/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  <c r="X323" s="198"/>
      <c r="Y323" s="198"/>
      <c r="Z323" s="198"/>
      <c r="AA323" s="198"/>
      <c r="AB323" s="198"/>
      <c r="AC323" s="198"/>
      <c r="AD323" s="198"/>
      <c r="AE323" s="198"/>
      <c r="AF323" s="198"/>
      <c r="AG323" s="198"/>
      <c r="AH323" s="198"/>
      <c r="AI323" s="198"/>
      <c r="AJ323" s="198"/>
      <c r="AK323" s="198"/>
      <c r="AL323" s="198"/>
      <c r="AM323" s="198"/>
      <c r="AN323" s="198"/>
      <c r="AO323" s="198"/>
      <c r="AP323" s="198"/>
      <c r="AQ323" s="198"/>
      <c r="AR323" s="198"/>
      <c r="AS323" s="198"/>
    </row>
    <row r="324" ht="14.25" customHeight="1" spans="1:45" x14ac:dyDescent="0.25">
      <c r="A324" s="198"/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  <c r="X324" s="198"/>
      <c r="Y324" s="198"/>
      <c r="Z324" s="198"/>
      <c r="AA324" s="198"/>
      <c r="AB324" s="198"/>
      <c r="AC324" s="198"/>
      <c r="AD324" s="198"/>
      <c r="AE324" s="198"/>
      <c r="AF324" s="198"/>
      <c r="AG324" s="198"/>
      <c r="AH324" s="198"/>
      <c r="AI324" s="198"/>
      <c r="AJ324" s="198"/>
      <c r="AK324" s="198"/>
      <c r="AL324" s="198"/>
      <c r="AM324" s="198"/>
      <c r="AN324" s="198"/>
      <c r="AO324" s="198"/>
      <c r="AP324" s="198"/>
      <c r="AQ324" s="198"/>
      <c r="AR324" s="198"/>
      <c r="AS324" s="198"/>
    </row>
    <row r="325" ht="14.25" customHeight="1" spans="1:45" x14ac:dyDescent="0.25">
      <c r="A325" s="198"/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  <c r="X325" s="198"/>
      <c r="Y325" s="198"/>
      <c r="Z325" s="198"/>
      <c r="AA325" s="198"/>
      <c r="AB325" s="198"/>
      <c r="AC325" s="198"/>
      <c r="AD325" s="198"/>
      <c r="AE325" s="198"/>
      <c r="AF325" s="198"/>
      <c r="AG325" s="198"/>
      <c r="AH325" s="198"/>
      <c r="AI325" s="198"/>
      <c r="AJ325" s="198"/>
      <c r="AK325" s="198"/>
      <c r="AL325" s="198"/>
      <c r="AM325" s="198"/>
      <c r="AN325" s="198"/>
      <c r="AO325" s="198"/>
      <c r="AP325" s="198"/>
      <c r="AQ325" s="198"/>
      <c r="AR325" s="198"/>
      <c r="AS325" s="198"/>
    </row>
    <row r="326" ht="14.25" customHeight="1" spans="1:45" x14ac:dyDescent="0.25">
      <c r="A326" s="198"/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  <c r="X326" s="198"/>
      <c r="Y326" s="198"/>
      <c r="Z326" s="198"/>
      <c r="AA326" s="198"/>
      <c r="AB326" s="198"/>
      <c r="AC326" s="198"/>
      <c r="AD326" s="198"/>
      <c r="AE326" s="198"/>
      <c r="AF326" s="198"/>
      <c r="AG326" s="198"/>
      <c r="AH326" s="198"/>
      <c r="AI326" s="198"/>
      <c r="AJ326" s="198"/>
      <c r="AK326" s="198"/>
      <c r="AL326" s="198"/>
      <c r="AM326" s="198"/>
      <c r="AN326" s="198"/>
      <c r="AO326" s="198"/>
      <c r="AP326" s="198"/>
      <c r="AQ326" s="198"/>
      <c r="AR326" s="198"/>
      <c r="AS326" s="198"/>
    </row>
    <row r="327" ht="14.25" customHeight="1" spans="1:45" x14ac:dyDescent="0.25">
      <c r="A327" s="198"/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  <c r="X327" s="198"/>
      <c r="Y327" s="198"/>
      <c r="Z327" s="198"/>
      <c r="AA327" s="198"/>
      <c r="AB327" s="198"/>
      <c r="AC327" s="198"/>
      <c r="AD327" s="198"/>
      <c r="AE327" s="198"/>
      <c r="AF327" s="198"/>
      <c r="AG327" s="198"/>
      <c r="AH327" s="198"/>
      <c r="AI327" s="198"/>
      <c r="AJ327" s="198"/>
      <c r="AK327" s="198"/>
      <c r="AL327" s="198"/>
      <c r="AM327" s="198"/>
      <c r="AN327" s="198"/>
      <c r="AO327" s="198"/>
      <c r="AP327" s="198"/>
      <c r="AQ327" s="198"/>
      <c r="AR327" s="198"/>
      <c r="AS327" s="198"/>
    </row>
    <row r="328" ht="14.25" customHeight="1" spans="1:45" x14ac:dyDescent="0.25">
      <c r="A328" s="198"/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  <c r="X328" s="198"/>
      <c r="Y328" s="198"/>
      <c r="Z328" s="198"/>
      <c r="AA328" s="198"/>
      <c r="AB328" s="198"/>
      <c r="AC328" s="198"/>
      <c r="AD328" s="198"/>
      <c r="AE328" s="198"/>
      <c r="AF328" s="198"/>
      <c r="AG328" s="198"/>
      <c r="AH328" s="198"/>
      <c r="AI328" s="198"/>
      <c r="AJ328" s="198"/>
      <c r="AK328" s="198"/>
      <c r="AL328" s="198"/>
      <c r="AM328" s="198"/>
      <c r="AN328" s="198"/>
      <c r="AO328" s="198"/>
      <c r="AP328" s="198"/>
      <c r="AQ328" s="198"/>
      <c r="AR328" s="198"/>
      <c r="AS328" s="198"/>
    </row>
    <row r="329" ht="14.25" customHeight="1" spans="1:45" x14ac:dyDescent="0.25">
      <c r="A329" s="198"/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  <c r="X329" s="198"/>
      <c r="Y329" s="198"/>
      <c r="Z329" s="198"/>
      <c r="AA329" s="198"/>
      <c r="AB329" s="198"/>
      <c r="AC329" s="198"/>
      <c r="AD329" s="198"/>
      <c r="AE329" s="198"/>
      <c r="AF329" s="198"/>
      <c r="AG329" s="198"/>
      <c r="AH329" s="198"/>
      <c r="AI329" s="198"/>
      <c r="AJ329" s="198"/>
      <c r="AK329" s="198"/>
      <c r="AL329" s="198"/>
      <c r="AM329" s="198"/>
      <c r="AN329" s="198"/>
      <c r="AO329" s="198"/>
      <c r="AP329" s="198"/>
      <c r="AQ329" s="198"/>
      <c r="AR329" s="198"/>
      <c r="AS329" s="198"/>
    </row>
    <row r="330" ht="14.25" customHeight="1" spans="1:45" x14ac:dyDescent="0.25">
      <c r="A330" s="198"/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  <c r="AA330" s="198"/>
      <c r="AB330" s="198"/>
      <c r="AC330" s="198"/>
      <c r="AD330" s="198"/>
      <c r="AE330" s="198"/>
      <c r="AF330" s="198"/>
      <c r="AG330" s="198"/>
      <c r="AH330" s="198"/>
      <c r="AI330" s="198"/>
      <c r="AJ330" s="198"/>
      <c r="AK330" s="198"/>
      <c r="AL330" s="198"/>
      <c r="AM330" s="198"/>
      <c r="AN330" s="198"/>
      <c r="AO330" s="198"/>
      <c r="AP330" s="198"/>
      <c r="AQ330" s="198"/>
      <c r="AR330" s="198"/>
      <c r="AS330" s="198"/>
    </row>
    <row r="331" ht="14.25" customHeight="1" spans="1:45" x14ac:dyDescent="0.25">
      <c r="A331" s="198"/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  <c r="X331" s="198"/>
      <c r="Y331" s="198"/>
      <c r="Z331" s="198"/>
      <c r="AA331" s="198"/>
      <c r="AB331" s="198"/>
      <c r="AC331" s="198"/>
      <c r="AD331" s="198"/>
      <c r="AE331" s="198"/>
      <c r="AF331" s="198"/>
      <c r="AG331" s="198"/>
      <c r="AH331" s="198"/>
      <c r="AI331" s="198"/>
      <c r="AJ331" s="198"/>
      <c r="AK331" s="198"/>
      <c r="AL331" s="198"/>
      <c r="AM331" s="198"/>
      <c r="AN331" s="198"/>
      <c r="AO331" s="198"/>
      <c r="AP331" s="198"/>
      <c r="AQ331" s="198"/>
      <c r="AR331" s="198"/>
      <c r="AS331" s="198"/>
    </row>
    <row r="332" ht="14.25" customHeight="1" spans="1:45" x14ac:dyDescent="0.25">
      <c r="A332" s="198"/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  <c r="X332" s="198"/>
      <c r="Y332" s="198"/>
      <c r="Z332" s="198"/>
      <c r="AA332" s="198"/>
      <c r="AB332" s="198"/>
      <c r="AC332" s="198"/>
      <c r="AD332" s="198"/>
      <c r="AE332" s="198"/>
      <c r="AF332" s="198"/>
      <c r="AG332" s="198"/>
      <c r="AH332" s="198"/>
      <c r="AI332" s="198"/>
      <c r="AJ332" s="198"/>
      <c r="AK332" s="198"/>
      <c r="AL332" s="198"/>
      <c r="AM332" s="198"/>
      <c r="AN332" s="198"/>
      <c r="AO332" s="198"/>
      <c r="AP332" s="198"/>
      <c r="AQ332" s="198"/>
      <c r="AR332" s="198"/>
      <c r="AS332" s="198"/>
    </row>
    <row r="333" ht="14.25" customHeight="1" spans="1:45" x14ac:dyDescent="0.25">
      <c r="A333" s="198"/>
      <c r="B333" s="198"/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  <c r="AA333" s="198"/>
      <c r="AB333" s="198"/>
      <c r="AC333" s="198"/>
      <c r="AD333" s="198"/>
      <c r="AE333" s="198"/>
      <c r="AF333" s="198"/>
      <c r="AG333" s="198"/>
      <c r="AH333" s="198"/>
      <c r="AI333" s="198"/>
      <c r="AJ333" s="198"/>
      <c r="AK333" s="198"/>
      <c r="AL333" s="198"/>
      <c r="AM333" s="198"/>
      <c r="AN333" s="198"/>
      <c r="AO333" s="198"/>
      <c r="AP333" s="198"/>
      <c r="AQ333" s="198"/>
      <c r="AR333" s="198"/>
      <c r="AS333" s="198"/>
    </row>
    <row r="334" ht="14.25" customHeight="1" spans="1:45" x14ac:dyDescent="0.25">
      <c r="A334" s="198"/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  <c r="AA334" s="198"/>
      <c r="AB334" s="198"/>
      <c r="AC334" s="198"/>
      <c r="AD334" s="198"/>
      <c r="AE334" s="198"/>
      <c r="AF334" s="198"/>
      <c r="AG334" s="198"/>
      <c r="AH334" s="198"/>
      <c r="AI334" s="198"/>
      <c r="AJ334" s="198"/>
      <c r="AK334" s="198"/>
      <c r="AL334" s="198"/>
      <c r="AM334" s="198"/>
      <c r="AN334" s="198"/>
      <c r="AO334" s="198"/>
      <c r="AP334" s="198"/>
      <c r="AQ334" s="198"/>
      <c r="AR334" s="198"/>
      <c r="AS334" s="198"/>
    </row>
    <row r="335" ht="14.25" customHeight="1" spans="1:45" x14ac:dyDescent="0.25">
      <c r="A335" s="198"/>
      <c r="B335" s="198"/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  <c r="AA335" s="198"/>
      <c r="AB335" s="198"/>
      <c r="AC335" s="198"/>
      <c r="AD335" s="198"/>
      <c r="AE335" s="198"/>
      <c r="AF335" s="198"/>
      <c r="AG335" s="198"/>
      <c r="AH335" s="198"/>
      <c r="AI335" s="198"/>
      <c r="AJ335" s="198"/>
      <c r="AK335" s="198"/>
      <c r="AL335" s="198"/>
      <c r="AM335" s="198"/>
      <c r="AN335" s="198"/>
      <c r="AO335" s="198"/>
      <c r="AP335" s="198"/>
      <c r="AQ335" s="198"/>
      <c r="AR335" s="198"/>
      <c r="AS335" s="198"/>
    </row>
    <row r="336" ht="14.25" customHeight="1" spans="1:45" x14ac:dyDescent="0.25">
      <c r="A336" s="198"/>
      <c r="B336" s="198"/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  <c r="AA336" s="198"/>
      <c r="AB336" s="198"/>
      <c r="AC336" s="198"/>
      <c r="AD336" s="198"/>
      <c r="AE336" s="198"/>
      <c r="AF336" s="198"/>
      <c r="AG336" s="198"/>
      <c r="AH336" s="198"/>
      <c r="AI336" s="198"/>
      <c r="AJ336" s="198"/>
      <c r="AK336" s="198"/>
      <c r="AL336" s="198"/>
      <c r="AM336" s="198"/>
      <c r="AN336" s="198"/>
      <c r="AO336" s="198"/>
      <c r="AP336" s="198"/>
      <c r="AQ336" s="198"/>
      <c r="AR336" s="198"/>
      <c r="AS336" s="198"/>
    </row>
    <row r="337" ht="14.25" customHeight="1" spans="1:45" x14ac:dyDescent="0.25">
      <c r="A337" s="198"/>
      <c r="B337" s="198"/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  <c r="AA337" s="198"/>
      <c r="AB337" s="198"/>
      <c r="AC337" s="198"/>
      <c r="AD337" s="198"/>
      <c r="AE337" s="198"/>
      <c r="AF337" s="198"/>
      <c r="AG337" s="198"/>
      <c r="AH337" s="198"/>
      <c r="AI337" s="198"/>
      <c r="AJ337" s="198"/>
      <c r="AK337" s="198"/>
      <c r="AL337" s="198"/>
      <c r="AM337" s="198"/>
      <c r="AN337" s="198"/>
      <c r="AO337" s="198"/>
      <c r="AP337" s="198"/>
      <c r="AQ337" s="198"/>
      <c r="AR337" s="198"/>
      <c r="AS337" s="198"/>
    </row>
    <row r="338" ht="14.25" customHeight="1" spans="1:45" x14ac:dyDescent="0.25">
      <c r="A338" s="198"/>
      <c r="B338" s="198"/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  <c r="AA338" s="198"/>
      <c r="AB338" s="198"/>
      <c r="AC338" s="198"/>
      <c r="AD338" s="198"/>
      <c r="AE338" s="198"/>
      <c r="AF338" s="198"/>
      <c r="AG338" s="198"/>
      <c r="AH338" s="198"/>
      <c r="AI338" s="198"/>
      <c r="AJ338" s="198"/>
      <c r="AK338" s="198"/>
      <c r="AL338" s="198"/>
      <c r="AM338" s="198"/>
      <c r="AN338" s="198"/>
      <c r="AO338" s="198"/>
      <c r="AP338" s="198"/>
      <c r="AQ338" s="198"/>
      <c r="AR338" s="198"/>
      <c r="AS338" s="198"/>
    </row>
    <row r="339" ht="14.25" customHeight="1" spans="1:45" x14ac:dyDescent="0.25">
      <c r="A339" s="198"/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  <c r="AA339" s="198"/>
      <c r="AB339" s="198"/>
      <c r="AC339" s="198"/>
      <c r="AD339" s="198"/>
      <c r="AE339" s="198"/>
      <c r="AF339" s="198"/>
      <c r="AG339" s="198"/>
      <c r="AH339" s="198"/>
      <c r="AI339" s="198"/>
      <c r="AJ339" s="198"/>
      <c r="AK339" s="198"/>
      <c r="AL339" s="198"/>
      <c r="AM339" s="198"/>
      <c r="AN339" s="198"/>
      <c r="AO339" s="198"/>
      <c r="AP339" s="198"/>
      <c r="AQ339" s="198"/>
      <c r="AR339" s="198"/>
      <c r="AS339" s="198"/>
    </row>
    <row r="340" ht="14.25" customHeight="1" spans="1:45" x14ac:dyDescent="0.25">
      <c r="A340" s="198"/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  <c r="AA340" s="198"/>
      <c r="AB340" s="198"/>
      <c r="AC340" s="198"/>
      <c r="AD340" s="198"/>
      <c r="AE340" s="198"/>
      <c r="AF340" s="198"/>
      <c r="AG340" s="198"/>
      <c r="AH340" s="198"/>
      <c r="AI340" s="198"/>
      <c r="AJ340" s="198"/>
      <c r="AK340" s="198"/>
      <c r="AL340" s="198"/>
      <c r="AM340" s="198"/>
      <c r="AN340" s="198"/>
      <c r="AO340" s="198"/>
      <c r="AP340" s="198"/>
      <c r="AQ340" s="198"/>
      <c r="AR340" s="198"/>
      <c r="AS340" s="198"/>
    </row>
    <row r="341" ht="14.25" customHeight="1" spans="1:45" x14ac:dyDescent="0.25">
      <c r="A341" s="198"/>
      <c r="B341" s="198"/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  <c r="AA341" s="198"/>
      <c r="AB341" s="198"/>
      <c r="AC341" s="198"/>
      <c r="AD341" s="198"/>
      <c r="AE341" s="198"/>
      <c r="AF341" s="198"/>
      <c r="AG341" s="198"/>
      <c r="AH341" s="198"/>
      <c r="AI341" s="198"/>
      <c r="AJ341" s="198"/>
      <c r="AK341" s="198"/>
      <c r="AL341" s="198"/>
      <c r="AM341" s="198"/>
      <c r="AN341" s="198"/>
      <c r="AO341" s="198"/>
      <c r="AP341" s="198"/>
      <c r="AQ341" s="198"/>
      <c r="AR341" s="198"/>
      <c r="AS341" s="198"/>
    </row>
    <row r="342" ht="14.25" customHeight="1" spans="1:45" x14ac:dyDescent="0.25">
      <c r="A342" s="198"/>
      <c r="B342" s="198"/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  <c r="AA342" s="198"/>
      <c r="AB342" s="198"/>
      <c r="AC342" s="198"/>
      <c r="AD342" s="198"/>
      <c r="AE342" s="198"/>
      <c r="AF342" s="198"/>
      <c r="AG342" s="198"/>
      <c r="AH342" s="198"/>
      <c r="AI342" s="198"/>
      <c r="AJ342" s="198"/>
      <c r="AK342" s="198"/>
      <c r="AL342" s="198"/>
      <c r="AM342" s="198"/>
      <c r="AN342" s="198"/>
      <c r="AO342" s="198"/>
      <c r="AP342" s="198"/>
      <c r="AQ342" s="198"/>
      <c r="AR342" s="198"/>
      <c r="AS342" s="198"/>
    </row>
    <row r="343" ht="14.25" customHeight="1" spans="1:45" x14ac:dyDescent="0.25">
      <c r="A343" s="198"/>
      <c r="B343" s="198"/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  <c r="AA343" s="198"/>
      <c r="AB343" s="198"/>
      <c r="AC343" s="198"/>
      <c r="AD343" s="198"/>
      <c r="AE343" s="198"/>
      <c r="AF343" s="198"/>
      <c r="AG343" s="198"/>
      <c r="AH343" s="198"/>
      <c r="AI343" s="198"/>
      <c r="AJ343" s="198"/>
      <c r="AK343" s="198"/>
      <c r="AL343" s="198"/>
      <c r="AM343" s="198"/>
      <c r="AN343" s="198"/>
      <c r="AO343" s="198"/>
      <c r="AP343" s="198"/>
      <c r="AQ343" s="198"/>
      <c r="AR343" s="198"/>
      <c r="AS343" s="198"/>
    </row>
    <row r="344" ht="14.25" customHeight="1" spans="1:45" x14ac:dyDescent="0.25">
      <c r="A344" s="198"/>
      <c r="B344" s="198"/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  <c r="AA344" s="198"/>
      <c r="AB344" s="198"/>
      <c r="AC344" s="198"/>
      <c r="AD344" s="198"/>
      <c r="AE344" s="198"/>
      <c r="AF344" s="198"/>
      <c r="AG344" s="198"/>
      <c r="AH344" s="198"/>
      <c r="AI344" s="198"/>
      <c r="AJ344" s="198"/>
      <c r="AK344" s="198"/>
      <c r="AL344" s="198"/>
      <c r="AM344" s="198"/>
      <c r="AN344" s="198"/>
      <c r="AO344" s="198"/>
      <c r="AP344" s="198"/>
      <c r="AQ344" s="198"/>
      <c r="AR344" s="198"/>
      <c r="AS344" s="198"/>
    </row>
    <row r="345" ht="14.25" customHeight="1" spans="1:45" x14ac:dyDescent="0.25">
      <c r="A345" s="198"/>
      <c r="B345" s="198"/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  <c r="AA345" s="198"/>
      <c r="AB345" s="198"/>
      <c r="AC345" s="198"/>
      <c r="AD345" s="198"/>
      <c r="AE345" s="198"/>
      <c r="AF345" s="198"/>
      <c r="AG345" s="198"/>
      <c r="AH345" s="198"/>
      <c r="AI345" s="198"/>
      <c r="AJ345" s="198"/>
      <c r="AK345" s="198"/>
      <c r="AL345" s="198"/>
      <c r="AM345" s="198"/>
      <c r="AN345" s="198"/>
      <c r="AO345" s="198"/>
      <c r="AP345" s="198"/>
      <c r="AQ345" s="198"/>
      <c r="AR345" s="198"/>
      <c r="AS345" s="198"/>
    </row>
    <row r="346" ht="14.25" customHeight="1" spans="1:45" x14ac:dyDescent="0.25">
      <c r="A346" s="198"/>
      <c r="B346" s="198"/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  <c r="X346" s="198"/>
      <c r="Y346" s="198"/>
      <c r="Z346" s="198"/>
      <c r="AA346" s="198"/>
      <c r="AB346" s="198"/>
      <c r="AC346" s="198"/>
      <c r="AD346" s="198"/>
      <c r="AE346" s="198"/>
      <c r="AF346" s="198"/>
      <c r="AG346" s="198"/>
      <c r="AH346" s="198"/>
      <c r="AI346" s="198"/>
      <c r="AJ346" s="198"/>
      <c r="AK346" s="198"/>
      <c r="AL346" s="198"/>
      <c r="AM346" s="198"/>
      <c r="AN346" s="198"/>
      <c r="AO346" s="198"/>
      <c r="AP346" s="198"/>
      <c r="AQ346" s="198"/>
      <c r="AR346" s="198"/>
      <c r="AS346" s="198"/>
    </row>
    <row r="347" ht="14.25" customHeight="1" spans="1:45" x14ac:dyDescent="0.25">
      <c r="A347" s="198"/>
      <c r="B347" s="198"/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  <c r="X347" s="198"/>
      <c r="Y347" s="198"/>
      <c r="Z347" s="198"/>
      <c r="AA347" s="198"/>
      <c r="AB347" s="198"/>
      <c r="AC347" s="198"/>
      <c r="AD347" s="198"/>
      <c r="AE347" s="198"/>
      <c r="AF347" s="198"/>
      <c r="AG347" s="198"/>
      <c r="AH347" s="198"/>
      <c r="AI347" s="198"/>
      <c r="AJ347" s="198"/>
      <c r="AK347" s="198"/>
      <c r="AL347" s="198"/>
      <c r="AM347" s="198"/>
      <c r="AN347" s="198"/>
      <c r="AO347" s="198"/>
      <c r="AP347" s="198"/>
      <c r="AQ347" s="198"/>
      <c r="AR347" s="198"/>
      <c r="AS347" s="198"/>
    </row>
    <row r="348" ht="14.25" customHeight="1" spans="1:45" x14ac:dyDescent="0.25">
      <c r="A348" s="198"/>
      <c r="B348" s="198"/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  <c r="AA348" s="198"/>
      <c r="AB348" s="198"/>
      <c r="AC348" s="198"/>
      <c r="AD348" s="198"/>
      <c r="AE348" s="198"/>
      <c r="AF348" s="198"/>
      <c r="AG348" s="198"/>
      <c r="AH348" s="198"/>
      <c r="AI348" s="198"/>
      <c r="AJ348" s="198"/>
      <c r="AK348" s="198"/>
      <c r="AL348" s="198"/>
      <c r="AM348" s="198"/>
      <c r="AN348" s="198"/>
      <c r="AO348" s="198"/>
      <c r="AP348" s="198"/>
      <c r="AQ348" s="198"/>
      <c r="AR348" s="198"/>
      <c r="AS348" s="198"/>
    </row>
    <row r="349" ht="14.25" customHeight="1" spans="1:45" x14ac:dyDescent="0.25">
      <c r="A349" s="198"/>
      <c r="B349" s="198"/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  <c r="AA349" s="198"/>
      <c r="AB349" s="198"/>
      <c r="AC349" s="198"/>
      <c r="AD349" s="198"/>
      <c r="AE349" s="198"/>
      <c r="AF349" s="198"/>
      <c r="AG349" s="198"/>
      <c r="AH349" s="198"/>
      <c r="AI349" s="198"/>
      <c r="AJ349" s="198"/>
      <c r="AK349" s="198"/>
      <c r="AL349" s="198"/>
      <c r="AM349" s="198"/>
      <c r="AN349" s="198"/>
      <c r="AO349" s="198"/>
      <c r="AP349" s="198"/>
      <c r="AQ349" s="198"/>
      <c r="AR349" s="198"/>
      <c r="AS349" s="198"/>
    </row>
    <row r="350" ht="14.25" customHeight="1" spans="1:45" x14ac:dyDescent="0.25">
      <c r="A350" s="198"/>
      <c r="B350" s="198"/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  <c r="AA350" s="198"/>
      <c r="AB350" s="198"/>
      <c r="AC350" s="198"/>
      <c r="AD350" s="198"/>
      <c r="AE350" s="198"/>
      <c r="AF350" s="198"/>
      <c r="AG350" s="198"/>
      <c r="AH350" s="198"/>
      <c r="AI350" s="198"/>
      <c r="AJ350" s="198"/>
      <c r="AK350" s="198"/>
      <c r="AL350" s="198"/>
      <c r="AM350" s="198"/>
      <c r="AN350" s="198"/>
      <c r="AO350" s="198"/>
      <c r="AP350" s="198"/>
      <c r="AQ350" s="198"/>
      <c r="AR350" s="198"/>
      <c r="AS350" s="198"/>
    </row>
    <row r="351" ht="14.25" customHeight="1" spans="1:45" x14ac:dyDescent="0.25">
      <c r="A351" s="198"/>
      <c r="B351" s="198"/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  <c r="AA351" s="198"/>
      <c r="AB351" s="198"/>
      <c r="AC351" s="198"/>
      <c r="AD351" s="198"/>
      <c r="AE351" s="198"/>
      <c r="AF351" s="198"/>
      <c r="AG351" s="198"/>
      <c r="AH351" s="198"/>
      <c r="AI351" s="198"/>
      <c r="AJ351" s="198"/>
      <c r="AK351" s="198"/>
      <c r="AL351" s="198"/>
      <c r="AM351" s="198"/>
      <c r="AN351" s="198"/>
      <c r="AO351" s="198"/>
      <c r="AP351" s="198"/>
      <c r="AQ351" s="198"/>
      <c r="AR351" s="198"/>
      <c r="AS351" s="198"/>
    </row>
    <row r="352" ht="14.25" customHeight="1" spans="1:45" x14ac:dyDescent="0.25">
      <c r="A352" s="198"/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  <c r="AA352" s="198"/>
      <c r="AB352" s="198"/>
      <c r="AC352" s="198"/>
      <c r="AD352" s="198"/>
      <c r="AE352" s="198"/>
      <c r="AF352" s="198"/>
      <c r="AG352" s="198"/>
      <c r="AH352" s="198"/>
      <c r="AI352" s="198"/>
      <c r="AJ352" s="198"/>
      <c r="AK352" s="198"/>
      <c r="AL352" s="198"/>
      <c r="AM352" s="198"/>
      <c r="AN352" s="198"/>
      <c r="AO352" s="198"/>
      <c r="AP352" s="198"/>
      <c r="AQ352" s="198"/>
      <c r="AR352" s="198"/>
      <c r="AS352" s="198"/>
    </row>
    <row r="353" ht="14.25" customHeight="1" spans="1:45" x14ac:dyDescent="0.25">
      <c r="A353" s="198"/>
      <c r="B353" s="198"/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  <c r="AA353" s="198"/>
      <c r="AB353" s="198"/>
      <c r="AC353" s="198"/>
      <c r="AD353" s="198"/>
      <c r="AE353" s="198"/>
      <c r="AF353" s="198"/>
      <c r="AG353" s="198"/>
      <c r="AH353" s="198"/>
      <c r="AI353" s="198"/>
      <c r="AJ353" s="198"/>
      <c r="AK353" s="198"/>
      <c r="AL353" s="198"/>
      <c r="AM353" s="198"/>
      <c r="AN353" s="198"/>
      <c r="AO353" s="198"/>
      <c r="AP353" s="198"/>
      <c r="AQ353" s="198"/>
      <c r="AR353" s="198"/>
      <c r="AS353" s="198"/>
    </row>
    <row r="354" ht="14.25" customHeight="1" spans="1:45" x14ac:dyDescent="0.25">
      <c r="A354" s="198"/>
      <c r="B354" s="198"/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  <c r="AA354" s="198"/>
      <c r="AB354" s="198"/>
      <c r="AC354" s="198"/>
      <c r="AD354" s="198"/>
      <c r="AE354" s="198"/>
      <c r="AF354" s="198"/>
      <c r="AG354" s="198"/>
      <c r="AH354" s="198"/>
      <c r="AI354" s="198"/>
      <c r="AJ354" s="198"/>
      <c r="AK354" s="198"/>
      <c r="AL354" s="198"/>
      <c r="AM354" s="198"/>
      <c r="AN354" s="198"/>
      <c r="AO354" s="198"/>
      <c r="AP354" s="198"/>
      <c r="AQ354" s="198"/>
      <c r="AR354" s="198"/>
      <c r="AS354" s="198"/>
    </row>
    <row r="355" ht="14.25" customHeight="1" spans="1:45" x14ac:dyDescent="0.25">
      <c r="A355" s="198"/>
      <c r="B355" s="198"/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  <c r="AA355" s="198"/>
      <c r="AB355" s="198"/>
      <c r="AC355" s="198"/>
      <c r="AD355" s="198"/>
      <c r="AE355" s="198"/>
      <c r="AF355" s="198"/>
      <c r="AG355" s="198"/>
      <c r="AH355" s="198"/>
      <c r="AI355" s="198"/>
      <c r="AJ355" s="198"/>
      <c r="AK355" s="198"/>
      <c r="AL355" s="198"/>
      <c r="AM355" s="198"/>
      <c r="AN355" s="198"/>
      <c r="AO355" s="198"/>
      <c r="AP355" s="198"/>
      <c r="AQ355" s="198"/>
      <c r="AR355" s="198"/>
      <c r="AS355" s="198"/>
    </row>
    <row r="356" ht="14.25" customHeight="1" spans="1:45" x14ac:dyDescent="0.25">
      <c r="A356" s="198"/>
      <c r="B356" s="198"/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  <c r="AA356" s="198"/>
      <c r="AB356" s="198"/>
      <c r="AC356" s="198"/>
      <c r="AD356" s="198"/>
      <c r="AE356" s="198"/>
      <c r="AF356" s="198"/>
      <c r="AG356" s="198"/>
      <c r="AH356" s="198"/>
      <c r="AI356" s="198"/>
      <c r="AJ356" s="198"/>
      <c r="AK356" s="198"/>
      <c r="AL356" s="198"/>
      <c r="AM356" s="198"/>
      <c r="AN356" s="198"/>
      <c r="AO356" s="198"/>
      <c r="AP356" s="198"/>
      <c r="AQ356" s="198"/>
      <c r="AR356" s="198"/>
      <c r="AS356" s="198"/>
    </row>
    <row r="357" ht="14.25" customHeight="1" spans="1:45" x14ac:dyDescent="0.25">
      <c r="A357" s="198"/>
      <c r="B357" s="198"/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  <c r="AA357" s="198"/>
      <c r="AB357" s="198"/>
      <c r="AC357" s="198"/>
      <c r="AD357" s="198"/>
      <c r="AE357" s="198"/>
      <c r="AF357" s="198"/>
      <c r="AG357" s="198"/>
      <c r="AH357" s="198"/>
      <c r="AI357" s="198"/>
      <c r="AJ357" s="198"/>
      <c r="AK357" s="198"/>
      <c r="AL357" s="198"/>
      <c r="AM357" s="198"/>
      <c r="AN357" s="198"/>
      <c r="AO357" s="198"/>
      <c r="AP357" s="198"/>
      <c r="AQ357" s="198"/>
      <c r="AR357" s="198"/>
      <c r="AS357" s="198"/>
    </row>
    <row r="358" ht="14.25" customHeight="1" spans="1:45" x14ac:dyDescent="0.25">
      <c r="A358" s="198"/>
      <c r="B358" s="198"/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  <c r="AA358" s="198"/>
      <c r="AB358" s="198"/>
      <c r="AC358" s="198"/>
      <c r="AD358" s="198"/>
      <c r="AE358" s="198"/>
      <c r="AF358" s="198"/>
      <c r="AG358" s="198"/>
      <c r="AH358" s="198"/>
      <c r="AI358" s="198"/>
      <c r="AJ358" s="198"/>
      <c r="AK358" s="198"/>
      <c r="AL358" s="198"/>
      <c r="AM358" s="198"/>
      <c r="AN358" s="198"/>
      <c r="AO358" s="198"/>
      <c r="AP358" s="198"/>
      <c r="AQ358" s="198"/>
      <c r="AR358" s="198"/>
      <c r="AS358" s="198"/>
    </row>
    <row r="359" ht="14.25" customHeight="1" spans="1:45" x14ac:dyDescent="0.25">
      <c r="A359" s="198"/>
      <c r="B359" s="198"/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  <c r="AA359" s="198"/>
      <c r="AB359" s="198"/>
      <c r="AC359" s="198"/>
      <c r="AD359" s="198"/>
      <c r="AE359" s="198"/>
      <c r="AF359" s="198"/>
      <c r="AG359" s="198"/>
      <c r="AH359" s="198"/>
      <c r="AI359" s="198"/>
      <c r="AJ359" s="198"/>
      <c r="AK359" s="198"/>
      <c r="AL359" s="198"/>
      <c r="AM359" s="198"/>
      <c r="AN359" s="198"/>
      <c r="AO359" s="198"/>
      <c r="AP359" s="198"/>
      <c r="AQ359" s="198"/>
      <c r="AR359" s="198"/>
      <c r="AS359" s="198"/>
    </row>
    <row r="360" ht="14.25" customHeight="1" spans="1:45" x14ac:dyDescent="0.25">
      <c r="A360" s="198"/>
      <c r="B360" s="198"/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  <c r="AA360" s="198"/>
      <c r="AB360" s="198"/>
      <c r="AC360" s="198"/>
      <c r="AD360" s="198"/>
      <c r="AE360" s="198"/>
      <c r="AF360" s="198"/>
      <c r="AG360" s="198"/>
      <c r="AH360" s="198"/>
      <c r="AI360" s="198"/>
      <c r="AJ360" s="198"/>
      <c r="AK360" s="198"/>
      <c r="AL360" s="198"/>
      <c r="AM360" s="198"/>
      <c r="AN360" s="198"/>
      <c r="AO360" s="198"/>
      <c r="AP360" s="198"/>
      <c r="AQ360" s="198"/>
      <c r="AR360" s="198"/>
      <c r="AS360" s="198"/>
    </row>
    <row r="361" ht="14.25" customHeight="1" spans="1:45" x14ac:dyDescent="0.25">
      <c r="A361" s="198"/>
      <c r="B361" s="198"/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  <c r="AA361" s="198"/>
      <c r="AB361" s="198"/>
      <c r="AC361" s="198"/>
      <c r="AD361" s="198"/>
      <c r="AE361" s="198"/>
      <c r="AF361" s="198"/>
      <c r="AG361" s="198"/>
      <c r="AH361" s="198"/>
      <c r="AI361" s="198"/>
      <c r="AJ361" s="198"/>
      <c r="AK361" s="198"/>
      <c r="AL361" s="198"/>
      <c r="AM361" s="198"/>
      <c r="AN361" s="198"/>
      <c r="AO361" s="198"/>
      <c r="AP361" s="198"/>
      <c r="AQ361" s="198"/>
      <c r="AR361" s="198"/>
      <c r="AS361" s="198"/>
    </row>
    <row r="362" ht="14.25" customHeight="1" spans="1:45" x14ac:dyDescent="0.25">
      <c r="A362" s="198"/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  <c r="AA362" s="198"/>
      <c r="AB362" s="198"/>
      <c r="AC362" s="198"/>
      <c r="AD362" s="198"/>
      <c r="AE362" s="198"/>
      <c r="AF362" s="198"/>
      <c r="AG362" s="198"/>
      <c r="AH362" s="198"/>
      <c r="AI362" s="198"/>
      <c r="AJ362" s="198"/>
      <c r="AK362" s="198"/>
      <c r="AL362" s="198"/>
      <c r="AM362" s="198"/>
      <c r="AN362" s="198"/>
      <c r="AO362" s="198"/>
      <c r="AP362" s="198"/>
      <c r="AQ362" s="198"/>
      <c r="AR362" s="198"/>
      <c r="AS362" s="198"/>
    </row>
    <row r="363" ht="14.25" customHeight="1" spans="1:45" x14ac:dyDescent="0.25">
      <c r="A363" s="198"/>
      <c r="B363" s="198"/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  <c r="AA363" s="198"/>
      <c r="AB363" s="198"/>
      <c r="AC363" s="198"/>
      <c r="AD363" s="198"/>
      <c r="AE363" s="198"/>
      <c r="AF363" s="198"/>
      <c r="AG363" s="198"/>
      <c r="AH363" s="198"/>
      <c r="AI363" s="198"/>
      <c r="AJ363" s="198"/>
      <c r="AK363" s="198"/>
      <c r="AL363" s="198"/>
      <c r="AM363" s="198"/>
      <c r="AN363" s="198"/>
      <c r="AO363" s="198"/>
      <c r="AP363" s="198"/>
      <c r="AQ363" s="198"/>
      <c r="AR363" s="198"/>
      <c r="AS363" s="198"/>
    </row>
    <row r="364" ht="14.25" customHeight="1" spans="1:45" x14ac:dyDescent="0.25">
      <c r="A364" s="198"/>
      <c r="B364" s="198"/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  <c r="AA364" s="198"/>
      <c r="AB364" s="198"/>
      <c r="AC364" s="198"/>
      <c r="AD364" s="198"/>
      <c r="AE364" s="198"/>
      <c r="AF364" s="198"/>
      <c r="AG364" s="198"/>
      <c r="AH364" s="198"/>
      <c r="AI364" s="198"/>
      <c r="AJ364" s="198"/>
      <c r="AK364" s="198"/>
      <c r="AL364" s="198"/>
      <c r="AM364" s="198"/>
      <c r="AN364" s="198"/>
      <c r="AO364" s="198"/>
      <c r="AP364" s="198"/>
      <c r="AQ364" s="198"/>
      <c r="AR364" s="198"/>
      <c r="AS364" s="198"/>
    </row>
    <row r="365" ht="14.25" customHeight="1" spans="1:45" x14ac:dyDescent="0.25">
      <c r="A365" s="198"/>
      <c r="B365" s="198"/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  <c r="AA365" s="198"/>
      <c r="AB365" s="198"/>
      <c r="AC365" s="198"/>
      <c r="AD365" s="198"/>
      <c r="AE365" s="198"/>
      <c r="AF365" s="198"/>
      <c r="AG365" s="198"/>
      <c r="AH365" s="198"/>
      <c r="AI365" s="198"/>
      <c r="AJ365" s="198"/>
      <c r="AK365" s="198"/>
      <c r="AL365" s="198"/>
      <c r="AM365" s="198"/>
      <c r="AN365" s="198"/>
      <c r="AO365" s="198"/>
      <c r="AP365" s="198"/>
      <c r="AQ365" s="198"/>
      <c r="AR365" s="198"/>
      <c r="AS365" s="198"/>
    </row>
    <row r="366" ht="14.25" customHeight="1" spans="1:45" x14ac:dyDescent="0.25">
      <c r="A366" s="198"/>
      <c r="B366" s="198"/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  <c r="AA366" s="198"/>
      <c r="AB366" s="198"/>
      <c r="AC366" s="198"/>
      <c r="AD366" s="198"/>
      <c r="AE366" s="198"/>
      <c r="AF366" s="198"/>
      <c r="AG366" s="198"/>
      <c r="AH366" s="198"/>
      <c r="AI366" s="198"/>
      <c r="AJ366" s="198"/>
      <c r="AK366" s="198"/>
      <c r="AL366" s="198"/>
      <c r="AM366" s="198"/>
      <c r="AN366" s="198"/>
      <c r="AO366" s="198"/>
      <c r="AP366" s="198"/>
      <c r="AQ366" s="198"/>
      <c r="AR366" s="198"/>
      <c r="AS366" s="198"/>
    </row>
    <row r="367" ht="14.25" customHeight="1" spans="1:45" x14ac:dyDescent="0.25">
      <c r="A367" s="198"/>
      <c r="B367" s="198"/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  <c r="AA367" s="198"/>
      <c r="AB367" s="198"/>
      <c r="AC367" s="198"/>
      <c r="AD367" s="198"/>
      <c r="AE367" s="198"/>
      <c r="AF367" s="198"/>
      <c r="AG367" s="198"/>
      <c r="AH367" s="198"/>
      <c r="AI367" s="198"/>
      <c r="AJ367" s="198"/>
      <c r="AK367" s="198"/>
      <c r="AL367" s="198"/>
      <c r="AM367" s="198"/>
      <c r="AN367" s="198"/>
      <c r="AO367" s="198"/>
      <c r="AP367" s="198"/>
      <c r="AQ367" s="198"/>
      <c r="AR367" s="198"/>
      <c r="AS367" s="198"/>
    </row>
    <row r="368" ht="14.25" customHeight="1" spans="1:45" x14ac:dyDescent="0.25">
      <c r="A368" s="198"/>
      <c r="B368" s="198"/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  <c r="AA368" s="198"/>
      <c r="AB368" s="198"/>
      <c r="AC368" s="198"/>
      <c r="AD368" s="198"/>
      <c r="AE368" s="198"/>
      <c r="AF368" s="198"/>
      <c r="AG368" s="198"/>
      <c r="AH368" s="198"/>
      <c r="AI368" s="198"/>
      <c r="AJ368" s="198"/>
      <c r="AK368" s="198"/>
      <c r="AL368" s="198"/>
      <c r="AM368" s="198"/>
      <c r="AN368" s="198"/>
      <c r="AO368" s="198"/>
      <c r="AP368" s="198"/>
      <c r="AQ368" s="198"/>
      <c r="AR368" s="198"/>
      <c r="AS368" s="198"/>
    </row>
    <row r="369" ht="14.25" customHeight="1" spans="1:45" x14ac:dyDescent="0.25">
      <c r="A369" s="198"/>
      <c r="B369" s="198"/>
      <c r="C369" s="198"/>
      <c r="D369" s="198"/>
      <c r="E369" s="198"/>
      <c r="F369" s="198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  <c r="AA369" s="198"/>
      <c r="AB369" s="198"/>
      <c r="AC369" s="198"/>
      <c r="AD369" s="198"/>
      <c r="AE369" s="198"/>
      <c r="AF369" s="198"/>
      <c r="AG369" s="198"/>
      <c r="AH369" s="198"/>
      <c r="AI369" s="198"/>
      <c r="AJ369" s="198"/>
      <c r="AK369" s="198"/>
      <c r="AL369" s="198"/>
      <c r="AM369" s="198"/>
      <c r="AN369" s="198"/>
      <c r="AO369" s="198"/>
      <c r="AP369" s="198"/>
      <c r="AQ369" s="198"/>
      <c r="AR369" s="198"/>
      <c r="AS369" s="198"/>
    </row>
    <row r="370" ht="14.25" customHeight="1" spans="1:45" x14ac:dyDescent="0.25">
      <c r="A370" s="198"/>
      <c r="B370" s="198"/>
      <c r="C370" s="198"/>
      <c r="D370" s="198"/>
      <c r="E370" s="198"/>
      <c r="F370" s="198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  <c r="AA370" s="198"/>
      <c r="AB370" s="198"/>
      <c r="AC370" s="198"/>
      <c r="AD370" s="198"/>
      <c r="AE370" s="198"/>
      <c r="AF370" s="198"/>
      <c r="AG370" s="198"/>
      <c r="AH370" s="198"/>
      <c r="AI370" s="198"/>
      <c r="AJ370" s="198"/>
      <c r="AK370" s="198"/>
      <c r="AL370" s="198"/>
      <c r="AM370" s="198"/>
      <c r="AN370" s="198"/>
      <c r="AO370" s="198"/>
      <c r="AP370" s="198"/>
      <c r="AQ370" s="198"/>
      <c r="AR370" s="198"/>
      <c r="AS370" s="198"/>
    </row>
    <row r="371" ht="14.25" customHeight="1" spans="1:45" x14ac:dyDescent="0.25">
      <c r="A371" s="198"/>
      <c r="B371" s="198"/>
      <c r="C371" s="198"/>
      <c r="D371" s="198"/>
      <c r="E371" s="198"/>
      <c r="F371" s="198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  <c r="AA371" s="198"/>
      <c r="AB371" s="198"/>
      <c r="AC371" s="198"/>
      <c r="AD371" s="198"/>
      <c r="AE371" s="198"/>
      <c r="AF371" s="198"/>
      <c r="AG371" s="198"/>
      <c r="AH371" s="198"/>
      <c r="AI371" s="198"/>
      <c r="AJ371" s="198"/>
      <c r="AK371" s="198"/>
      <c r="AL371" s="198"/>
      <c r="AM371" s="198"/>
      <c r="AN371" s="198"/>
      <c r="AO371" s="198"/>
      <c r="AP371" s="198"/>
      <c r="AQ371" s="198"/>
      <c r="AR371" s="198"/>
      <c r="AS371" s="198"/>
    </row>
    <row r="372" ht="14.25" customHeight="1" spans="1:45" x14ac:dyDescent="0.25">
      <c r="A372" s="198"/>
      <c r="B372" s="198"/>
      <c r="C372" s="198"/>
      <c r="D372" s="198"/>
      <c r="E372" s="198"/>
      <c r="F372" s="198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  <c r="AA372" s="198"/>
      <c r="AB372" s="198"/>
      <c r="AC372" s="198"/>
      <c r="AD372" s="198"/>
      <c r="AE372" s="198"/>
      <c r="AF372" s="198"/>
      <c r="AG372" s="198"/>
      <c r="AH372" s="198"/>
      <c r="AI372" s="198"/>
      <c r="AJ372" s="198"/>
      <c r="AK372" s="198"/>
      <c r="AL372" s="198"/>
      <c r="AM372" s="198"/>
      <c r="AN372" s="198"/>
      <c r="AO372" s="198"/>
      <c r="AP372" s="198"/>
      <c r="AQ372" s="198"/>
      <c r="AR372" s="198"/>
      <c r="AS372" s="198"/>
    </row>
    <row r="373" ht="14.25" customHeight="1" spans="1:45" x14ac:dyDescent="0.25">
      <c r="A373" s="198"/>
      <c r="B373" s="198"/>
      <c r="C373" s="198"/>
      <c r="D373" s="198"/>
      <c r="E373" s="198"/>
      <c r="F373" s="198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  <c r="AA373" s="198"/>
      <c r="AB373" s="198"/>
      <c r="AC373" s="198"/>
      <c r="AD373" s="198"/>
      <c r="AE373" s="198"/>
      <c r="AF373" s="198"/>
      <c r="AG373" s="198"/>
      <c r="AH373" s="198"/>
      <c r="AI373" s="198"/>
      <c r="AJ373" s="198"/>
      <c r="AK373" s="198"/>
      <c r="AL373" s="198"/>
      <c r="AM373" s="198"/>
      <c r="AN373" s="198"/>
      <c r="AO373" s="198"/>
      <c r="AP373" s="198"/>
      <c r="AQ373" s="198"/>
      <c r="AR373" s="198"/>
      <c r="AS373" s="198"/>
    </row>
    <row r="374" ht="14.25" customHeight="1" spans="1:45" x14ac:dyDescent="0.25">
      <c r="A374" s="198"/>
      <c r="B374" s="198"/>
      <c r="C374" s="198"/>
      <c r="D374" s="198"/>
      <c r="E374" s="198"/>
      <c r="F374" s="198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  <c r="AA374" s="198"/>
      <c r="AB374" s="198"/>
      <c r="AC374" s="198"/>
      <c r="AD374" s="198"/>
      <c r="AE374" s="198"/>
      <c r="AF374" s="198"/>
      <c r="AG374" s="198"/>
      <c r="AH374" s="198"/>
      <c r="AI374" s="198"/>
      <c r="AJ374" s="198"/>
      <c r="AK374" s="198"/>
      <c r="AL374" s="198"/>
      <c r="AM374" s="198"/>
      <c r="AN374" s="198"/>
      <c r="AO374" s="198"/>
      <c r="AP374" s="198"/>
      <c r="AQ374" s="198"/>
      <c r="AR374" s="198"/>
      <c r="AS374" s="198"/>
    </row>
    <row r="375" ht="14.25" customHeight="1" spans="1:45" x14ac:dyDescent="0.25">
      <c r="A375" s="198"/>
      <c r="B375" s="198"/>
      <c r="C375" s="198"/>
      <c r="D375" s="198"/>
      <c r="E375" s="198"/>
      <c r="F375" s="198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  <c r="AA375" s="198"/>
      <c r="AB375" s="198"/>
      <c r="AC375" s="198"/>
      <c r="AD375" s="198"/>
      <c r="AE375" s="198"/>
      <c r="AF375" s="198"/>
      <c r="AG375" s="198"/>
      <c r="AH375" s="198"/>
      <c r="AI375" s="198"/>
      <c r="AJ375" s="198"/>
      <c r="AK375" s="198"/>
      <c r="AL375" s="198"/>
      <c r="AM375" s="198"/>
      <c r="AN375" s="198"/>
      <c r="AO375" s="198"/>
      <c r="AP375" s="198"/>
      <c r="AQ375" s="198"/>
      <c r="AR375" s="198"/>
      <c r="AS375" s="198"/>
    </row>
    <row r="376" ht="14.25" customHeight="1" spans="1:45" x14ac:dyDescent="0.25">
      <c r="A376" s="198"/>
      <c r="B376" s="198"/>
      <c r="C376" s="198"/>
      <c r="D376" s="198"/>
      <c r="E376" s="198"/>
      <c r="F376" s="198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  <c r="AA376" s="198"/>
      <c r="AB376" s="198"/>
      <c r="AC376" s="198"/>
      <c r="AD376" s="198"/>
      <c r="AE376" s="198"/>
      <c r="AF376" s="198"/>
      <c r="AG376" s="198"/>
      <c r="AH376" s="198"/>
      <c r="AI376" s="198"/>
      <c r="AJ376" s="198"/>
      <c r="AK376" s="198"/>
      <c r="AL376" s="198"/>
      <c r="AM376" s="198"/>
      <c r="AN376" s="198"/>
      <c r="AO376" s="198"/>
      <c r="AP376" s="198"/>
      <c r="AQ376" s="198"/>
      <c r="AR376" s="198"/>
      <c r="AS376" s="198"/>
    </row>
    <row r="377" ht="14.25" customHeight="1" spans="1:45" x14ac:dyDescent="0.25">
      <c r="A377" s="198"/>
      <c r="B377" s="198"/>
      <c r="C377" s="198"/>
      <c r="D377" s="198"/>
      <c r="E377" s="198"/>
      <c r="F377" s="198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  <c r="AA377" s="198"/>
      <c r="AB377" s="198"/>
      <c r="AC377" s="198"/>
      <c r="AD377" s="198"/>
      <c r="AE377" s="198"/>
      <c r="AF377" s="198"/>
      <c r="AG377" s="198"/>
      <c r="AH377" s="198"/>
      <c r="AI377" s="198"/>
      <c r="AJ377" s="198"/>
      <c r="AK377" s="198"/>
      <c r="AL377" s="198"/>
      <c r="AM377" s="198"/>
      <c r="AN377" s="198"/>
      <c r="AO377" s="198"/>
      <c r="AP377" s="198"/>
      <c r="AQ377" s="198"/>
      <c r="AR377" s="198"/>
      <c r="AS377" s="198"/>
    </row>
    <row r="378" ht="14.25" customHeight="1" spans="1:45" x14ac:dyDescent="0.25">
      <c r="A378" s="198"/>
      <c r="B378" s="198"/>
      <c r="C378" s="198"/>
      <c r="D378" s="198"/>
      <c r="E378" s="198"/>
      <c r="F378" s="198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  <c r="AA378" s="198"/>
      <c r="AB378" s="198"/>
      <c r="AC378" s="198"/>
      <c r="AD378" s="198"/>
      <c r="AE378" s="198"/>
      <c r="AF378" s="198"/>
      <c r="AG378" s="198"/>
      <c r="AH378" s="198"/>
      <c r="AI378" s="198"/>
      <c r="AJ378" s="198"/>
      <c r="AK378" s="198"/>
      <c r="AL378" s="198"/>
      <c r="AM378" s="198"/>
      <c r="AN378" s="198"/>
      <c r="AO378" s="198"/>
      <c r="AP378" s="198"/>
      <c r="AQ378" s="198"/>
      <c r="AR378" s="198"/>
      <c r="AS378" s="198"/>
    </row>
    <row r="379" ht="14.25" customHeight="1" spans="1:45" x14ac:dyDescent="0.25">
      <c r="A379" s="198"/>
      <c r="B379" s="198"/>
      <c r="C379" s="198"/>
      <c r="D379" s="198"/>
      <c r="E379" s="198"/>
      <c r="F379" s="198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  <c r="AA379" s="198"/>
      <c r="AB379" s="198"/>
      <c r="AC379" s="198"/>
      <c r="AD379" s="198"/>
      <c r="AE379" s="198"/>
      <c r="AF379" s="198"/>
      <c r="AG379" s="198"/>
      <c r="AH379" s="198"/>
      <c r="AI379" s="198"/>
      <c r="AJ379" s="198"/>
      <c r="AK379" s="198"/>
      <c r="AL379" s="198"/>
      <c r="AM379" s="198"/>
      <c r="AN379" s="198"/>
      <c r="AO379" s="198"/>
      <c r="AP379" s="198"/>
      <c r="AQ379" s="198"/>
      <c r="AR379" s="198"/>
      <c r="AS379" s="198"/>
    </row>
    <row r="380" ht="14.25" customHeight="1" spans="1:45" x14ac:dyDescent="0.25">
      <c r="A380" s="198"/>
      <c r="B380" s="198"/>
      <c r="C380" s="198"/>
      <c r="D380" s="198"/>
      <c r="E380" s="198"/>
      <c r="F380" s="198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  <c r="AA380" s="198"/>
      <c r="AB380" s="198"/>
      <c r="AC380" s="198"/>
      <c r="AD380" s="198"/>
      <c r="AE380" s="198"/>
      <c r="AF380" s="198"/>
      <c r="AG380" s="198"/>
      <c r="AH380" s="198"/>
      <c r="AI380" s="198"/>
      <c r="AJ380" s="198"/>
      <c r="AK380" s="198"/>
      <c r="AL380" s="198"/>
      <c r="AM380" s="198"/>
      <c r="AN380" s="198"/>
      <c r="AO380" s="198"/>
      <c r="AP380" s="198"/>
      <c r="AQ380" s="198"/>
      <c r="AR380" s="198"/>
      <c r="AS380" s="198"/>
    </row>
    <row r="381" ht="14.25" customHeight="1" spans="1:45" x14ac:dyDescent="0.25">
      <c r="A381" s="198"/>
      <c r="B381" s="198"/>
      <c r="C381" s="198"/>
      <c r="D381" s="198"/>
      <c r="E381" s="198"/>
      <c r="F381" s="198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  <c r="AA381" s="198"/>
      <c r="AB381" s="198"/>
      <c r="AC381" s="198"/>
      <c r="AD381" s="198"/>
      <c r="AE381" s="198"/>
      <c r="AF381" s="198"/>
      <c r="AG381" s="198"/>
      <c r="AH381" s="198"/>
      <c r="AI381" s="198"/>
      <c r="AJ381" s="198"/>
      <c r="AK381" s="198"/>
      <c r="AL381" s="198"/>
      <c r="AM381" s="198"/>
      <c r="AN381" s="198"/>
      <c r="AO381" s="198"/>
      <c r="AP381" s="198"/>
      <c r="AQ381" s="198"/>
      <c r="AR381" s="198"/>
      <c r="AS381" s="198"/>
    </row>
    <row r="382" ht="14.25" customHeight="1" spans="1:45" x14ac:dyDescent="0.25">
      <c r="A382" s="198"/>
      <c r="B382" s="198"/>
      <c r="C382" s="198"/>
      <c r="D382" s="198"/>
      <c r="E382" s="198"/>
      <c r="F382" s="198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  <c r="AA382" s="198"/>
      <c r="AB382" s="198"/>
      <c r="AC382" s="198"/>
      <c r="AD382" s="198"/>
      <c r="AE382" s="198"/>
      <c r="AF382" s="198"/>
      <c r="AG382" s="198"/>
      <c r="AH382" s="198"/>
      <c r="AI382" s="198"/>
      <c r="AJ382" s="198"/>
      <c r="AK382" s="198"/>
      <c r="AL382" s="198"/>
      <c r="AM382" s="198"/>
      <c r="AN382" s="198"/>
      <c r="AO382" s="198"/>
      <c r="AP382" s="198"/>
      <c r="AQ382" s="198"/>
      <c r="AR382" s="198"/>
      <c r="AS382" s="198"/>
    </row>
    <row r="383" ht="14.25" customHeight="1" spans="1:45" x14ac:dyDescent="0.25">
      <c r="A383" s="198"/>
      <c r="B383" s="198"/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  <c r="AA383" s="198"/>
      <c r="AB383" s="198"/>
      <c r="AC383" s="198"/>
      <c r="AD383" s="198"/>
      <c r="AE383" s="198"/>
      <c r="AF383" s="198"/>
      <c r="AG383" s="198"/>
      <c r="AH383" s="198"/>
      <c r="AI383" s="198"/>
      <c r="AJ383" s="198"/>
      <c r="AK383" s="198"/>
      <c r="AL383" s="198"/>
      <c r="AM383" s="198"/>
      <c r="AN383" s="198"/>
      <c r="AO383" s="198"/>
      <c r="AP383" s="198"/>
      <c r="AQ383" s="198"/>
      <c r="AR383" s="198"/>
      <c r="AS383" s="198"/>
    </row>
    <row r="384" ht="14.25" customHeight="1" spans="1:45" x14ac:dyDescent="0.25">
      <c r="A384" s="198"/>
      <c r="B384" s="198"/>
      <c r="C384" s="198"/>
      <c r="D384" s="198"/>
      <c r="E384" s="198"/>
      <c r="F384" s="198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  <c r="AA384" s="198"/>
      <c r="AB384" s="198"/>
      <c r="AC384" s="198"/>
      <c r="AD384" s="198"/>
      <c r="AE384" s="198"/>
      <c r="AF384" s="198"/>
      <c r="AG384" s="198"/>
      <c r="AH384" s="198"/>
      <c r="AI384" s="198"/>
      <c r="AJ384" s="198"/>
      <c r="AK384" s="198"/>
      <c r="AL384" s="198"/>
      <c r="AM384" s="198"/>
      <c r="AN384" s="198"/>
      <c r="AO384" s="198"/>
      <c r="AP384" s="198"/>
      <c r="AQ384" s="198"/>
      <c r="AR384" s="198"/>
      <c r="AS384" s="198"/>
    </row>
    <row r="385" ht="14.25" customHeight="1" spans="1:45" x14ac:dyDescent="0.25">
      <c r="A385" s="198"/>
      <c r="B385" s="198"/>
      <c r="C385" s="198"/>
      <c r="D385" s="198"/>
      <c r="E385" s="198"/>
      <c r="F385" s="198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  <c r="AA385" s="198"/>
      <c r="AB385" s="198"/>
      <c r="AC385" s="198"/>
      <c r="AD385" s="198"/>
      <c r="AE385" s="198"/>
      <c r="AF385" s="198"/>
      <c r="AG385" s="198"/>
      <c r="AH385" s="198"/>
      <c r="AI385" s="198"/>
      <c r="AJ385" s="198"/>
      <c r="AK385" s="198"/>
      <c r="AL385" s="198"/>
      <c r="AM385" s="198"/>
      <c r="AN385" s="198"/>
      <c r="AO385" s="198"/>
      <c r="AP385" s="198"/>
      <c r="AQ385" s="198"/>
      <c r="AR385" s="198"/>
      <c r="AS385" s="198"/>
    </row>
    <row r="386" ht="14.25" customHeight="1" spans="1:45" x14ac:dyDescent="0.25">
      <c r="A386" s="198"/>
      <c r="B386" s="198"/>
      <c r="C386" s="198"/>
      <c r="D386" s="198"/>
      <c r="E386" s="198"/>
      <c r="F386" s="198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  <c r="AA386" s="198"/>
      <c r="AB386" s="198"/>
      <c r="AC386" s="198"/>
      <c r="AD386" s="198"/>
      <c r="AE386" s="198"/>
      <c r="AF386" s="198"/>
      <c r="AG386" s="198"/>
      <c r="AH386" s="198"/>
      <c r="AI386" s="198"/>
      <c r="AJ386" s="198"/>
      <c r="AK386" s="198"/>
      <c r="AL386" s="198"/>
      <c r="AM386" s="198"/>
      <c r="AN386" s="198"/>
      <c r="AO386" s="198"/>
      <c r="AP386" s="198"/>
      <c r="AQ386" s="198"/>
      <c r="AR386" s="198"/>
      <c r="AS386" s="198"/>
    </row>
    <row r="387" ht="14.25" customHeight="1" spans="1:45" x14ac:dyDescent="0.25">
      <c r="A387" s="198"/>
      <c r="B387" s="198"/>
      <c r="C387" s="198"/>
      <c r="D387" s="198"/>
      <c r="E387" s="198"/>
      <c r="F387" s="198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  <c r="AA387" s="198"/>
      <c r="AB387" s="198"/>
      <c r="AC387" s="198"/>
      <c r="AD387" s="198"/>
      <c r="AE387" s="198"/>
      <c r="AF387" s="198"/>
      <c r="AG387" s="198"/>
      <c r="AH387" s="198"/>
      <c r="AI387" s="198"/>
      <c r="AJ387" s="198"/>
      <c r="AK387" s="198"/>
      <c r="AL387" s="198"/>
      <c r="AM387" s="198"/>
      <c r="AN387" s="198"/>
      <c r="AO387" s="198"/>
      <c r="AP387" s="198"/>
      <c r="AQ387" s="198"/>
      <c r="AR387" s="198"/>
      <c r="AS387" s="198"/>
    </row>
    <row r="388" ht="14.25" customHeight="1" spans="1:45" x14ac:dyDescent="0.25">
      <c r="A388" s="198"/>
      <c r="B388" s="198"/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  <c r="AA388" s="198"/>
      <c r="AB388" s="198"/>
      <c r="AC388" s="198"/>
      <c r="AD388" s="198"/>
      <c r="AE388" s="198"/>
      <c r="AF388" s="198"/>
      <c r="AG388" s="198"/>
      <c r="AH388" s="198"/>
      <c r="AI388" s="198"/>
      <c r="AJ388" s="198"/>
      <c r="AK388" s="198"/>
      <c r="AL388" s="198"/>
      <c r="AM388" s="198"/>
      <c r="AN388" s="198"/>
      <c r="AO388" s="198"/>
      <c r="AP388" s="198"/>
      <c r="AQ388" s="198"/>
      <c r="AR388" s="198"/>
      <c r="AS388" s="198"/>
    </row>
    <row r="389" ht="14.25" customHeight="1" spans="1:45" x14ac:dyDescent="0.25">
      <c r="A389" s="198"/>
      <c r="B389" s="198"/>
      <c r="C389" s="198"/>
      <c r="D389" s="198"/>
      <c r="E389" s="198"/>
      <c r="F389" s="198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  <c r="AA389" s="198"/>
      <c r="AB389" s="198"/>
      <c r="AC389" s="198"/>
      <c r="AD389" s="198"/>
      <c r="AE389" s="198"/>
      <c r="AF389" s="198"/>
      <c r="AG389" s="198"/>
      <c r="AH389" s="198"/>
      <c r="AI389" s="198"/>
      <c r="AJ389" s="198"/>
      <c r="AK389" s="198"/>
      <c r="AL389" s="198"/>
      <c r="AM389" s="198"/>
      <c r="AN389" s="198"/>
      <c r="AO389" s="198"/>
      <c r="AP389" s="198"/>
      <c r="AQ389" s="198"/>
      <c r="AR389" s="198"/>
      <c r="AS389" s="198"/>
    </row>
    <row r="390" ht="14.25" customHeight="1" spans="1:45" x14ac:dyDescent="0.25">
      <c r="A390" s="198"/>
      <c r="B390" s="198"/>
      <c r="C390" s="198"/>
      <c r="D390" s="198"/>
      <c r="E390" s="198"/>
      <c r="F390" s="198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  <c r="AA390" s="198"/>
      <c r="AB390" s="198"/>
      <c r="AC390" s="198"/>
      <c r="AD390" s="198"/>
      <c r="AE390" s="198"/>
      <c r="AF390" s="198"/>
      <c r="AG390" s="198"/>
      <c r="AH390" s="198"/>
      <c r="AI390" s="198"/>
      <c r="AJ390" s="198"/>
      <c r="AK390" s="198"/>
      <c r="AL390" s="198"/>
      <c r="AM390" s="198"/>
      <c r="AN390" s="198"/>
      <c r="AO390" s="198"/>
      <c r="AP390" s="198"/>
      <c r="AQ390" s="198"/>
      <c r="AR390" s="198"/>
      <c r="AS390" s="198"/>
    </row>
    <row r="391" ht="14.25" customHeight="1" spans="1:45" x14ac:dyDescent="0.25">
      <c r="A391" s="198"/>
      <c r="B391" s="198"/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  <c r="AA391" s="198"/>
      <c r="AB391" s="198"/>
      <c r="AC391" s="198"/>
      <c r="AD391" s="198"/>
      <c r="AE391" s="198"/>
      <c r="AF391" s="198"/>
      <c r="AG391" s="198"/>
      <c r="AH391" s="198"/>
      <c r="AI391" s="198"/>
      <c r="AJ391" s="198"/>
      <c r="AK391" s="198"/>
      <c r="AL391" s="198"/>
      <c r="AM391" s="198"/>
      <c r="AN391" s="198"/>
      <c r="AO391" s="198"/>
      <c r="AP391" s="198"/>
      <c r="AQ391" s="198"/>
      <c r="AR391" s="198"/>
      <c r="AS391" s="198"/>
    </row>
    <row r="392" ht="14.25" customHeight="1" spans="1:45" x14ac:dyDescent="0.25">
      <c r="A392" s="198"/>
      <c r="B392" s="198"/>
      <c r="C392" s="198"/>
      <c r="D392" s="198"/>
      <c r="E392" s="198"/>
      <c r="F392" s="198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  <c r="AA392" s="198"/>
      <c r="AB392" s="198"/>
      <c r="AC392" s="198"/>
      <c r="AD392" s="198"/>
      <c r="AE392" s="198"/>
      <c r="AF392" s="198"/>
      <c r="AG392" s="198"/>
      <c r="AH392" s="198"/>
      <c r="AI392" s="198"/>
      <c r="AJ392" s="198"/>
      <c r="AK392" s="198"/>
      <c r="AL392" s="198"/>
      <c r="AM392" s="198"/>
      <c r="AN392" s="198"/>
      <c r="AO392" s="198"/>
      <c r="AP392" s="198"/>
      <c r="AQ392" s="198"/>
      <c r="AR392" s="198"/>
      <c r="AS392" s="198"/>
    </row>
    <row r="393" ht="14.25" customHeight="1" spans="1:45" x14ac:dyDescent="0.25">
      <c r="A393" s="198"/>
      <c r="B393" s="198"/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  <c r="AA393" s="198"/>
      <c r="AB393" s="198"/>
      <c r="AC393" s="198"/>
      <c r="AD393" s="198"/>
      <c r="AE393" s="198"/>
      <c r="AF393" s="198"/>
      <c r="AG393" s="198"/>
      <c r="AH393" s="198"/>
      <c r="AI393" s="198"/>
      <c r="AJ393" s="198"/>
      <c r="AK393" s="198"/>
      <c r="AL393" s="198"/>
      <c r="AM393" s="198"/>
      <c r="AN393" s="198"/>
      <c r="AO393" s="198"/>
      <c r="AP393" s="198"/>
      <c r="AQ393" s="198"/>
      <c r="AR393" s="198"/>
      <c r="AS393" s="198"/>
    </row>
    <row r="394" ht="14.25" customHeight="1" spans="1:45" x14ac:dyDescent="0.25">
      <c r="A394" s="198"/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  <c r="AA394" s="198"/>
      <c r="AB394" s="198"/>
      <c r="AC394" s="198"/>
      <c r="AD394" s="198"/>
      <c r="AE394" s="198"/>
      <c r="AF394" s="198"/>
      <c r="AG394" s="198"/>
      <c r="AH394" s="198"/>
      <c r="AI394" s="198"/>
      <c r="AJ394" s="198"/>
      <c r="AK394" s="198"/>
      <c r="AL394" s="198"/>
      <c r="AM394" s="198"/>
      <c r="AN394" s="198"/>
      <c r="AO394" s="198"/>
      <c r="AP394" s="198"/>
      <c r="AQ394" s="198"/>
      <c r="AR394" s="198"/>
      <c r="AS394" s="198"/>
    </row>
    <row r="395" ht="14.25" customHeight="1" spans="1:45" x14ac:dyDescent="0.25">
      <c r="A395" s="198"/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  <c r="AA395" s="198"/>
      <c r="AB395" s="198"/>
      <c r="AC395" s="198"/>
      <c r="AD395" s="198"/>
      <c r="AE395" s="198"/>
      <c r="AF395" s="198"/>
      <c r="AG395" s="198"/>
      <c r="AH395" s="198"/>
      <c r="AI395" s="198"/>
      <c r="AJ395" s="198"/>
      <c r="AK395" s="198"/>
      <c r="AL395" s="198"/>
      <c r="AM395" s="198"/>
      <c r="AN395" s="198"/>
      <c r="AO395" s="198"/>
      <c r="AP395" s="198"/>
      <c r="AQ395" s="198"/>
      <c r="AR395" s="198"/>
      <c r="AS395" s="198"/>
    </row>
    <row r="396" ht="14.25" customHeight="1" spans="1:45" x14ac:dyDescent="0.25">
      <c r="A396" s="198"/>
      <c r="B396" s="198"/>
      <c r="C396" s="198"/>
      <c r="D396" s="198"/>
      <c r="E396" s="198"/>
      <c r="F396" s="198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  <c r="AA396" s="198"/>
      <c r="AB396" s="198"/>
      <c r="AC396" s="198"/>
      <c r="AD396" s="198"/>
      <c r="AE396" s="198"/>
      <c r="AF396" s="198"/>
      <c r="AG396" s="198"/>
      <c r="AH396" s="198"/>
      <c r="AI396" s="198"/>
      <c r="AJ396" s="198"/>
      <c r="AK396" s="198"/>
      <c r="AL396" s="198"/>
      <c r="AM396" s="198"/>
      <c r="AN396" s="198"/>
      <c r="AO396" s="198"/>
      <c r="AP396" s="198"/>
      <c r="AQ396" s="198"/>
      <c r="AR396" s="198"/>
      <c r="AS396" s="198"/>
    </row>
    <row r="397" ht="14.25" customHeight="1" spans="1:45" x14ac:dyDescent="0.25">
      <c r="A397" s="198"/>
      <c r="B397" s="198"/>
      <c r="C397" s="198"/>
      <c r="D397" s="198"/>
      <c r="E397" s="198"/>
      <c r="F397" s="198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  <c r="AA397" s="198"/>
      <c r="AB397" s="198"/>
      <c r="AC397" s="198"/>
      <c r="AD397" s="198"/>
      <c r="AE397" s="198"/>
      <c r="AF397" s="198"/>
      <c r="AG397" s="198"/>
      <c r="AH397" s="198"/>
      <c r="AI397" s="198"/>
      <c r="AJ397" s="198"/>
      <c r="AK397" s="198"/>
      <c r="AL397" s="198"/>
      <c r="AM397" s="198"/>
      <c r="AN397" s="198"/>
      <c r="AO397" s="198"/>
      <c r="AP397" s="198"/>
      <c r="AQ397" s="198"/>
      <c r="AR397" s="198"/>
      <c r="AS397" s="198"/>
    </row>
    <row r="398" ht="14.25" customHeight="1" spans="1:45" x14ac:dyDescent="0.25">
      <c r="A398" s="198"/>
      <c r="B398" s="198"/>
      <c r="C398" s="198"/>
      <c r="D398" s="198"/>
      <c r="E398" s="198"/>
      <c r="F398" s="198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  <c r="AA398" s="198"/>
      <c r="AB398" s="198"/>
      <c r="AC398" s="198"/>
      <c r="AD398" s="198"/>
      <c r="AE398" s="198"/>
      <c r="AF398" s="198"/>
      <c r="AG398" s="198"/>
      <c r="AH398" s="198"/>
      <c r="AI398" s="198"/>
      <c r="AJ398" s="198"/>
      <c r="AK398" s="198"/>
      <c r="AL398" s="198"/>
      <c r="AM398" s="198"/>
      <c r="AN398" s="198"/>
      <c r="AO398" s="198"/>
      <c r="AP398" s="198"/>
      <c r="AQ398" s="198"/>
      <c r="AR398" s="198"/>
      <c r="AS398" s="198"/>
    </row>
    <row r="399" ht="14.25" customHeight="1" spans="1:45" x14ac:dyDescent="0.25">
      <c r="A399" s="198"/>
      <c r="B399" s="198"/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  <c r="AA399" s="198"/>
      <c r="AB399" s="198"/>
      <c r="AC399" s="198"/>
      <c r="AD399" s="198"/>
      <c r="AE399" s="198"/>
      <c r="AF399" s="198"/>
      <c r="AG399" s="198"/>
      <c r="AH399" s="198"/>
      <c r="AI399" s="198"/>
      <c r="AJ399" s="198"/>
      <c r="AK399" s="198"/>
      <c r="AL399" s="198"/>
      <c r="AM399" s="198"/>
      <c r="AN399" s="198"/>
      <c r="AO399" s="198"/>
      <c r="AP399" s="198"/>
      <c r="AQ399" s="198"/>
      <c r="AR399" s="198"/>
      <c r="AS399" s="198"/>
    </row>
    <row r="400" ht="14.25" customHeight="1" spans="1:45" x14ac:dyDescent="0.25">
      <c r="A400" s="198"/>
      <c r="B400" s="198"/>
      <c r="C400" s="198"/>
      <c r="D400" s="198"/>
      <c r="E400" s="198"/>
      <c r="F400" s="198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  <c r="AA400" s="198"/>
      <c r="AB400" s="198"/>
      <c r="AC400" s="198"/>
      <c r="AD400" s="198"/>
      <c r="AE400" s="198"/>
      <c r="AF400" s="198"/>
      <c r="AG400" s="198"/>
      <c r="AH400" s="198"/>
      <c r="AI400" s="198"/>
      <c r="AJ400" s="198"/>
      <c r="AK400" s="198"/>
      <c r="AL400" s="198"/>
      <c r="AM400" s="198"/>
      <c r="AN400" s="198"/>
      <c r="AO400" s="198"/>
      <c r="AP400" s="198"/>
      <c r="AQ400" s="198"/>
      <c r="AR400" s="198"/>
      <c r="AS400" s="198"/>
    </row>
    <row r="401" ht="14.25" customHeight="1" spans="1:45" x14ac:dyDescent="0.25">
      <c r="A401" s="198"/>
      <c r="B401" s="198"/>
      <c r="C401" s="198"/>
      <c r="D401" s="198"/>
      <c r="E401" s="198"/>
      <c r="F401" s="198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  <c r="AA401" s="198"/>
      <c r="AB401" s="198"/>
      <c r="AC401" s="198"/>
      <c r="AD401" s="198"/>
      <c r="AE401" s="198"/>
      <c r="AF401" s="198"/>
      <c r="AG401" s="198"/>
      <c r="AH401" s="198"/>
      <c r="AI401" s="198"/>
      <c r="AJ401" s="198"/>
      <c r="AK401" s="198"/>
      <c r="AL401" s="198"/>
      <c r="AM401" s="198"/>
      <c r="AN401" s="198"/>
      <c r="AO401" s="198"/>
      <c r="AP401" s="198"/>
      <c r="AQ401" s="198"/>
      <c r="AR401" s="198"/>
      <c r="AS401" s="198"/>
    </row>
    <row r="402" ht="14.25" customHeight="1" spans="1:45" x14ac:dyDescent="0.25">
      <c r="A402" s="198"/>
      <c r="B402" s="198"/>
      <c r="C402" s="198"/>
      <c r="D402" s="198"/>
      <c r="E402" s="198"/>
      <c r="F402" s="198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  <c r="AA402" s="198"/>
      <c r="AB402" s="198"/>
      <c r="AC402" s="198"/>
      <c r="AD402" s="198"/>
      <c r="AE402" s="198"/>
      <c r="AF402" s="198"/>
      <c r="AG402" s="198"/>
      <c r="AH402" s="198"/>
      <c r="AI402" s="198"/>
      <c r="AJ402" s="198"/>
      <c r="AK402" s="198"/>
      <c r="AL402" s="198"/>
      <c r="AM402" s="198"/>
      <c r="AN402" s="198"/>
      <c r="AO402" s="198"/>
      <c r="AP402" s="198"/>
      <c r="AQ402" s="198"/>
      <c r="AR402" s="198"/>
      <c r="AS402" s="198"/>
    </row>
    <row r="403" ht="14.25" customHeight="1" spans="1:45" x14ac:dyDescent="0.25">
      <c r="A403" s="198"/>
      <c r="B403" s="198"/>
      <c r="C403" s="198"/>
      <c r="D403" s="198"/>
      <c r="E403" s="198"/>
      <c r="F403" s="198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  <c r="AA403" s="198"/>
      <c r="AB403" s="198"/>
      <c r="AC403" s="198"/>
      <c r="AD403" s="198"/>
      <c r="AE403" s="198"/>
      <c r="AF403" s="198"/>
      <c r="AG403" s="198"/>
      <c r="AH403" s="198"/>
      <c r="AI403" s="198"/>
      <c r="AJ403" s="198"/>
      <c r="AK403" s="198"/>
      <c r="AL403" s="198"/>
      <c r="AM403" s="198"/>
      <c r="AN403" s="198"/>
      <c r="AO403" s="198"/>
      <c r="AP403" s="198"/>
      <c r="AQ403" s="198"/>
      <c r="AR403" s="198"/>
      <c r="AS403" s="198"/>
    </row>
    <row r="404" ht="14.25" customHeight="1" spans="1:45" x14ac:dyDescent="0.25">
      <c r="A404" s="198"/>
      <c r="B404" s="198"/>
      <c r="C404" s="198"/>
      <c r="D404" s="198"/>
      <c r="E404" s="198"/>
      <c r="F404" s="198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  <c r="AA404" s="198"/>
      <c r="AB404" s="198"/>
      <c r="AC404" s="198"/>
      <c r="AD404" s="198"/>
      <c r="AE404" s="198"/>
      <c r="AF404" s="198"/>
      <c r="AG404" s="198"/>
      <c r="AH404" s="198"/>
      <c r="AI404" s="198"/>
      <c r="AJ404" s="198"/>
      <c r="AK404" s="198"/>
      <c r="AL404" s="198"/>
      <c r="AM404" s="198"/>
      <c r="AN404" s="198"/>
      <c r="AO404" s="198"/>
      <c r="AP404" s="198"/>
      <c r="AQ404" s="198"/>
      <c r="AR404" s="198"/>
      <c r="AS404" s="198"/>
    </row>
    <row r="405" ht="14.25" customHeight="1" spans="1:45" x14ac:dyDescent="0.25">
      <c r="A405" s="198"/>
      <c r="B405" s="198"/>
      <c r="C405" s="198"/>
      <c r="D405" s="198"/>
      <c r="E405" s="198"/>
      <c r="F405" s="198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  <c r="AA405" s="198"/>
      <c r="AB405" s="198"/>
      <c r="AC405" s="198"/>
      <c r="AD405" s="198"/>
      <c r="AE405" s="198"/>
      <c r="AF405" s="198"/>
      <c r="AG405" s="198"/>
      <c r="AH405" s="198"/>
      <c r="AI405" s="198"/>
      <c r="AJ405" s="198"/>
      <c r="AK405" s="198"/>
      <c r="AL405" s="198"/>
      <c r="AM405" s="198"/>
      <c r="AN405" s="198"/>
      <c r="AO405" s="198"/>
      <c r="AP405" s="198"/>
      <c r="AQ405" s="198"/>
      <c r="AR405" s="198"/>
      <c r="AS405" s="198"/>
    </row>
    <row r="406" ht="14.25" customHeight="1" spans="1:45" x14ac:dyDescent="0.25">
      <c r="A406" s="198"/>
      <c r="B406" s="198"/>
      <c r="C406" s="198"/>
      <c r="D406" s="198"/>
      <c r="E406" s="198"/>
      <c r="F406" s="198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  <c r="AA406" s="198"/>
      <c r="AB406" s="198"/>
      <c r="AC406" s="198"/>
      <c r="AD406" s="198"/>
      <c r="AE406" s="198"/>
      <c r="AF406" s="198"/>
      <c r="AG406" s="198"/>
      <c r="AH406" s="198"/>
      <c r="AI406" s="198"/>
      <c r="AJ406" s="198"/>
      <c r="AK406" s="198"/>
      <c r="AL406" s="198"/>
      <c r="AM406" s="198"/>
      <c r="AN406" s="198"/>
      <c r="AO406" s="198"/>
      <c r="AP406" s="198"/>
      <c r="AQ406" s="198"/>
      <c r="AR406" s="198"/>
      <c r="AS406" s="198"/>
    </row>
    <row r="407" ht="14.25" customHeight="1" spans="1:45" x14ac:dyDescent="0.25">
      <c r="A407" s="198"/>
      <c r="B407" s="198"/>
      <c r="C407" s="198"/>
      <c r="D407" s="198"/>
      <c r="E407" s="198"/>
      <c r="F407" s="198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  <c r="AA407" s="198"/>
      <c r="AB407" s="198"/>
      <c r="AC407" s="198"/>
      <c r="AD407" s="198"/>
      <c r="AE407" s="198"/>
      <c r="AF407" s="198"/>
      <c r="AG407" s="198"/>
      <c r="AH407" s="198"/>
      <c r="AI407" s="198"/>
      <c r="AJ407" s="198"/>
      <c r="AK407" s="198"/>
      <c r="AL407" s="198"/>
      <c r="AM407" s="198"/>
      <c r="AN407" s="198"/>
      <c r="AO407" s="198"/>
      <c r="AP407" s="198"/>
      <c r="AQ407" s="198"/>
      <c r="AR407" s="198"/>
      <c r="AS407" s="198"/>
    </row>
    <row r="408" ht="14.25" customHeight="1" spans="1:45" x14ac:dyDescent="0.25">
      <c r="A408" s="198"/>
      <c r="B408" s="198"/>
      <c r="C408" s="198"/>
      <c r="D408" s="198"/>
      <c r="E408" s="198"/>
      <c r="F408" s="198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  <c r="AA408" s="198"/>
      <c r="AB408" s="198"/>
      <c r="AC408" s="198"/>
      <c r="AD408" s="198"/>
      <c r="AE408" s="198"/>
      <c r="AF408" s="198"/>
      <c r="AG408" s="198"/>
      <c r="AH408" s="198"/>
      <c r="AI408" s="198"/>
      <c r="AJ408" s="198"/>
      <c r="AK408" s="198"/>
      <c r="AL408" s="198"/>
      <c r="AM408" s="198"/>
      <c r="AN408" s="198"/>
      <c r="AO408" s="198"/>
      <c r="AP408" s="198"/>
      <c r="AQ408" s="198"/>
      <c r="AR408" s="198"/>
      <c r="AS408" s="198"/>
    </row>
    <row r="409" ht="14.25" customHeight="1" spans="1:45" x14ac:dyDescent="0.25">
      <c r="A409" s="198"/>
      <c r="B409" s="198"/>
      <c r="C409" s="198"/>
      <c r="D409" s="198"/>
      <c r="E409" s="198"/>
      <c r="F409" s="198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  <c r="AA409" s="198"/>
      <c r="AB409" s="198"/>
      <c r="AC409" s="198"/>
      <c r="AD409" s="198"/>
      <c r="AE409" s="198"/>
      <c r="AF409" s="198"/>
      <c r="AG409" s="198"/>
      <c r="AH409" s="198"/>
      <c r="AI409" s="198"/>
      <c r="AJ409" s="198"/>
      <c r="AK409" s="198"/>
      <c r="AL409" s="198"/>
      <c r="AM409" s="198"/>
      <c r="AN409" s="198"/>
      <c r="AO409" s="198"/>
      <c r="AP409" s="198"/>
      <c r="AQ409" s="198"/>
      <c r="AR409" s="198"/>
      <c r="AS409" s="198"/>
    </row>
    <row r="410" ht="14.25" customHeight="1" spans="1:45" x14ac:dyDescent="0.25">
      <c r="A410" s="198"/>
      <c r="B410" s="198"/>
      <c r="C410" s="198"/>
      <c r="D410" s="198"/>
      <c r="E410" s="198"/>
      <c r="F410" s="198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  <c r="AA410" s="198"/>
      <c r="AB410" s="198"/>
      <c r="AC410" s="198"/>
      <c r="AD410" s="198"/>
      <c r="AE410" s="198"/>
      <c r="AF410" s="198"/>
      <c r="AG410" s="198"/>
      <c r="AH410" s="198"/>
      <c r="AI410" s="198"/>
      <c r="AJ410" s="198"/>
      <c r="AK410" s="198"/>
      <c r="AL410" s="198"/>
      <c r="AM410" s="198"/>
      <c r="AN410" s="198"/>
      <c r="AO410" s="198"/>
      <c r="AP410" s="198"/>
      <c r="AQ410" s="198"/>
      <c r="AR410" s="198"/>
      <c r="AS410" s="198"/>
    </row>
    <row r="411" ht="14.25" customHeight="1" spans="1:45" x14ac:dyDescent="0.25">
      <c r="A411" s="198"/>
      <c r="B411" s="198"/>
      <c r="C411" s="198"/>
      <c r="D411" s="198"/>
      <c r="E411" s="198"/>
      <c r="F411" s="198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  <c r="AA411" s="198"/>
      <c r="AB411" s="198"/>
      <c r="AC411" s="198"/>
      <c r="AD411" s="198"/>
      <c r="AE411" s="198"/>
      <c r="AF411" s="198"/>
      <c r="AG411" s="198"/>
      <c r="AH411" s="198"/>
      <c r="AI411" s="198"/>
      <c r="AJ411" s="198"/>
      <c r="AK411" s="198"/>
      <c r="AL411" s="198"/>
      <c r="AM411" s="198"/>
      <c r="AN411" s="198"/>
      <c r="AO411" s="198"/>
      <c r="AP411" s="198"/>
      <c r="AQ411" s="198"/>
      <c r="AR411" s="198"/>
      <c r="AS411" s="198"/>
    </row>
    <row r="412" ht="14.25" customHeight="1" spans="1:45" x14ac:dyDescent="0.25">
      <c r="A412" s="198"/>
      <c r="B412" s="198"/>
      <c r="C412" s="198"/>
      <c r="D412" s="198"/>
      <c r="E412" s="198"/>
      <c r="F412" s="198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  <c r="AA412" s="198"/>
      <c r="AB412" s="198"/>
      <c r="AC412" s="198"/>
      <c r="AD412" s="198"/>
      <c r="AE412" s="198"/>
      <c r="AF412" s="198"/>
      <c r="AG412" s="198"/>
      <c r="AH412" s="198"/>
      <c r="AI412" s="198"/>
      <c r="AJ412" s="198"/>
      <c r="AK412" s="198"/>
      <c r="AL412" s="198"/>
      <c r="AM412" s="198"/>
      <c r="AN412" s="198"/>
      <c r="AO412" s="198"/>
      <c r="AP412" s="198"/>
      <c r="AQ412" s="198"/>
      <c r="AR412" s="198"/>
      <c r="AS412" s="198"/>
    </row>
    <row r="413" ht="14.25" customHeight="1" spans="1:45" x14ac:dyDescent="0.25">
      <c r="A413" s="198"/>
      <c r="B413" s="198"/>
      <c r="C413" s="198"/>
      <c r="D413" s="198"/>
      <c r="E413" s="198"/>
      <c r="F413" s="198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  <c r="AA413" s="198"/>
      <c r="AB413" s="198"/>
      <c r="AC413" s="198"/>
      <c r="AD413" s="198"/>
      <c r="AE413" s="198"/>
      <c r="AF413" s="198"/>
      <c r="AG413" s="198"/>
      <c r="AH413" s="198"/>
      <c r="AI413" s="198"/>
      <c r="AJ413" s="198"/>
      <c r="AK413" s="198"/>
      <c r="AL413" s="198"/>
      <c r="AM413" s="198"/>
      <c r="AN413" s="198"/>
      <c r="AO413" s="198"/>
      <c r="AP413" s="198"/>
      <c r="AQ413" s="198"/>
      <c r="AR413" s="198"/>
      <c r="AS413" s="198"/>
    </row>
    <row r="414" ht="14.25" customHeight="1" spans="1:45" x14ac:dyDescent="0.25">
      <c r="A414" s="198"/>
      <c r="B414" s="198"/>
      <c r="C414" s="198"/>
      <c r="D414" s="198"/>
      <c r="E414" s="198"/>
      <c r="F414" s="198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  <c r="AA414" s="198"/>
      <c r="AB414" s="198"/>
      <c r="AC414" s="198"/>
      <c r="AD414" s="198"/>
      <c r="AE414" s="198"/>
      <c r="AF414" s="198"/>
      <c r="AG414" s="198"/>
      <c r="AH414" s="198"/>
      <c r="AI414" s="198"/>
      <c r="AJ414" s="198"/>
      <c r="AK414" s="198"/>
      <c r="AL414" s="198"/>
      <c r="AM414" s="198"/>
      <c r="AN414" s="198"/>
      <c r="AO414" s="198"/>
      <c r="AP414" s="198"/>
      <c r="AQ414" s="198"/>
      <c r="AR414" s="198"/>
      <c r="AS414" s="198"/>
    </row>
    <row r="415" ht="14.25" customHeight="1" spans="1:45" x14ac:dyDescent="0.25">
      <c r="A415" s="198"/>
      <c r="B415" s="198"/>
      <c r="C415" s="198"/>
      <c r="D415" s="198"/>
      <c r="E415" s="198"/>
      <c r="F415" s="198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  <c r="AA415" s="198"/>
      <c r="AB415" s="198"/>
      <c r="AC415" s="198"/>
      <c r="AD415" s="198"/>
      <c r="AE415" s="198"/>
      <c r="AF415" s="198"/>
      <c r="AG415" s="198"/>
      <c r="AH415" s="198"/>
      <c r="AI415" s="198"/>
      <c r="AJ415" s="198"/>
      <c r="AK415" s="198"/>
      <c r="AL415" s="198"/>
      <c r="AM415" s="198"/>
      <c r="AN415" s="198"/>
      <c r="AO415" s="198"/>
      <c r="AP415" s="198"/>
      <c r="AQ415" s="198"/>
      <c r="AR415" s="198"/>
      <c r="AS415" s="198"/>
    </row>
    <row r="416" ht="14.25" customHeight="1" spans="1:45" x14ac:dyDescent="0.25">
      <c r="A416" s="198"/>
      <c r="B416" s="198"/>
      <c r="C416" s="198"/>
      <c r="D416" s="198"/>
      <c r="E416" s="198"/>
      <c r="F416" s="198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  <c r="AA416" s="198"/>
      <c r="AB416" s="198"/>
      <c r="AC416" s="198"/>
      <c r="AD416" s="198"/>
      <c r="AE416" s="198"/>
      <c r="AF416" s="198"/>
      <c r="AG416" s="198"/>
      <c r="AH416" s="198"/>
      <c r="AI416" s="198"/>
      <c r="AJ416" s="198"/>
      <c r="AK416" s="198"/>
      <c r="AL416" s="198"/>
      <c r="AM416" s="198"/>
      <c r="AN416" s="198"/>
      <c r="AO416" s="198"/>
      <c r="AP416" s="198"/>
      <c r="AQ416" s="198"/>
      <c r="AR416" s="198"/>
      <c r="AS416" s="198"/>
    </row>
    <row r="417" ht="14.25" customHeight="1" spans="1:45" x14ac:dyDescent="0.25">
      <c r="A417" s="198"/>
      <c r="B417" s="198"/>
      <c r="C417" s="198"/>
      <c r="D417" s="198"/>
      <c r="E417" s="198"/>
      <c r="F417" s="198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  <c r="AA417" s="198"/>
      <c r="AB417" s="198"/>
      <c r="AC417" s="198"/>
      <c r="AD417" s="198"/>
      <c r="AE417" s="198"/>
      <c r="AF417" s="198"/>
      <c r="AG417" s="198"/>
      <c r="AH417" s="198"/>
      <c r="AI417" s="198"/>
      <c r="AJ417" s="198"/>
      <c r="AK417" s="198"/>
      <c r="AL417" s="198"/>
      <c r="AM417" s="198"/>
      <c r="AN417" s="198"/>
      <c r="AO417" s="198"/>
      <c r="AP417" s="198"/>
      <c r="AQ417" s="198"/>
      <c r="AR417" s="198"/>
      <c r="AS417" s="198"/>
    </row>
    <row r="418" ht="14.25" customHeight="1" spans="1:45" x14ac:dyDescent="0.25">
      <c r="A418" s="198"/>
      <c r="B418" s="198"/>
      <c r="C418" s="198"/>
      <c r="D418" s="198"/>
      <c r="E418" s="198"/>
      <c r="F418" s="198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  <c r="AA418" s="198"/>
      <c r="AB418" s="198"/>
      <c r="AC418" s="198"/>
      <c r="AD418" s="198"/>
      <c r="AE418" s="198"/>
      <c r="AF418" s="198"/>
      <c r="AG418" s="198"/>
      <c r="AH418" s="198"/>
      <c r="AI418" s="198"/>
      <c r="AJ418" s="198"/>
      <c r="AK418" s="198"/>
      <c r="AL418" s="198"/>
      <c r="AM418" s="198"/>
      <c r="AN418" s="198"/>
      <c r="AO418" s="198"/>
      <c r="AP418" s="198"/>
      <c r="AQ418" s="198"/>
      <c r="AR418" s="198"/>
      <c r="AS418" s="198"/>
    </row>
    <row r="419" ht="14.25" customHeight="1" spans="1:45" x14ac:dyDescent="0.25">
      <c r="A419" s="198"/>
      <c r="B419" s="198"/>
      <c r="C419" s="198"/>
      <c r="D419" s="198"/>
      <c r="E419" s="198"/>
      <c r="F419" s="198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  <c r="AA419" s="198"/>
      <c r="AB419" s="198"/>
      <c r="AC419" s="198"/>
      <c r="AD419" s="198"/>
      <c r="AE419" s="198"/>
      <c r="AF419" s="198"/>
      <c r="AG419" s="198"/>
      <c r="AH419" s="198"/>
      <c r="AI419" s="198"/>
      <c r="AJ419" s="198"/>
      <c r="AK419" s="198"/>
      <c r="AL419" s="198"/>
      <c r="AM419" s="198"/>
      <c r="AN419" s="198"/>
      <c r="AO419" s="198"/>
      <c r="AP419" s="198"/>
      <c r="AQ419" s="198"/>
      <c r="AR419" s="198"/>
      <c r="AS419" s="198"/>
    </row>
    <row r="420" ht="14.25" customHeight="1" spans="1:45" x14ac:dyDescent="0.25">
      <c r="A420" s="198"/>
      <c r="B420" s="198"/>
      <c r="C420" s="198"/>
      <c r="D420" s="198"/>
      <c r="E420" s="198"/>
      <c r="F420" s="198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  <c r="AA420" s="198"/>
      <c r="AB420" s="198"/>
      <c r="AC420" s="198"/>
      <c r="AD420" s="198"/>
      <c r="AE420" s="198"/>
      <c r="AF420" s="198"/>
      <c r="AG420" s="198"/>
      <c r="AH420" s="198"/>
      <c r="AI420" s="198"/>
      <c r="AJ420" s="198"/>
      <c r="AK420" s="198"/>
      <c r="AL420" s="198"/>
      <c r="AM420" s="198"/>
      <c r="AN420" s="198"/>
      <c r="AO420" s="198"/>
      <c r="AP420" s="198"/>
      <c r="AQ420" s="198"/>
      <c r="AR420" s="198"/>
      <c r="AS420" s="198"/>
    </row>
    <row r="421" ht="14.25" customHeight="1" spans="1:45" x14ac:dyDescent="0.25">
      <c r="A421" s="198"/>
      <c r="B421" s="198"/>
      <c r="C421" s="198"/>
      <c r="D421" s="198"/>
      <c r="E421" s="198"/>
      <c r="F421" s="198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  <c r="AA421" s="198"/>
      <c r="AB421" s="198"/>
      <c r="AC421" s="198"/>
      <c r="AD421" s="198"/>
      <c r="AE421" s="198"/>
      <c r="AF421" s="198"/>
      <c r="AG421" s="198"/>
      <c r="AH421" s="198"/>
      <c r="AI421" s="198"/>
      <c r="AJ421" s="198"/>
      <c r="AK421" s="198"/>
      <c r="AL421" s="198"/>
      <c r="AM421" s="198"/>
      <c r="AN421" s="198"/>
      <c r="AO421" s="198"/>
      <c r="AP421" s="198"/>
      <c r="AQ421" s="198"/>
      <c r="AR421" s="198"/>
      <c r="AS421" s="198"/>
    </row>
    <row r="422" ht="14.25" customHeight="1" spans="1:45" x14ac:dyDescent="0.25">
      <c r="A422" s="198"/>
      <c r="B422" s="198"/>
      <c r="C422" s="198"/>
      <c r="D422" s="198"/>
      <c r="E422" s="198"/>
      <c r="F422" s="198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  <c r="AA422" s="198"/>
      <c r="AB422" s="198"/>
      <c r="AC422" s="198"/>
      <c r="AD422" s="198"/>
      <c r="AE422" s="198"/>
      <c r="AF422" s="198"/>
      <c r="AG422" s="198"/>
      <c r="AH422" s="198"/>
      <c r="AI422" s="198"/>
      <c r="AJ422" s="198"/>
      <c r="AK422" s="198"/>
      <c r="AL422" s="198"/>
      <c r="AM422" s="198"/>
      <c r="AN422" s="198"/>
      <c r="AO422" s="198"/>
      <c r="AP422" s="198"/>
      <c r="AQ422" s="198"/>
      <c r="AR422" s="198"/>
      <c r="AS422" s="198"/>
    </row>
    <row r="423" ht="14.25" customHeight="1" spans="1:45" x14ac:dyDescent="0.25">
      <c r="A423" s="198"/>
      <c r="B423" s="198"/>
      <c r="C423" s="198"/>
      <c r="D423" s="198"/>
      <c r="E423" s="198"/>
      <c r="F423" s="198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  <c r="AA423" s="198"/>
      <c r="AB423" s="198"/>
      <c r="AC423" s="198"/>
      <c r="AD423" s="198"/>
      <c r="AE423" s="198"/>
      <c r="AF423" s="198"/>
      <c r="AG423" s="198"/>
      <c r="AH423" s="198"/>
      <c r="AI423" s="198"/>
      <c r="AJ423" s="198"/>
      <c r="AK423" s="198"/>
      <c r="AL423" s="198"/>
      <c r="AM423" s="198"/>
      <c r="AN423" s="198"/>
      <c r="AO423" s="198"/>
      <c r="AP423" s="198"/>
      <c r="AQ423" s="198"/>
      <c r="AR423" s="198"/>
      <c r="AS423" s="198"/>
    </row>
    <row r="424" ht="14.25" customHeight="1" spans="1:45" x14ac:dyDescent="0.25">
      <c r="A424" s="198"/>
      <c r="B424" s="198"/>
      <c r="C424" s="198"/>
      <c r="D424" s="198"/>
      <c r="E424" s="198"/>
      <c r="F424" s="198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  <c r="AA424" s="198"/>
      <c r="AB424" s="198"/>
      <c r="AC424" s="198"/>
      <c r="AD424" s="198"/>
      <c r="AE424" s="198"/>
      <c r="AF424" s="198"/>
      <c r="AG424" s="198"/>
      <c r="AH424" s="198"/>
      <c r="AI424" s="198"/>
      <c r="AJ424" s="198"/>
      <c r="AK424" s="198"/>
      <c r="AL424" s="198"/>
      <c r="AM424" s="198"/>
      <c r="AN424" s="198"/>
      <c r="AO424" s="198"/>
      <c r="AP424" s="198"/>
      <c r="AQ424" s="198"/>
      <c r="AR424" s="198"/>
      <c r="AS424" s="198"/>
    </row>
    <row r="425" ht="14.25" customHeight="1" spans="1:45" x14ac:dyDescent="0.25">
      <c r="A425" s="198"/>
      <c r="B425" s="198"/>
      <c r="C425" s="198"/>
      <c r="D425" s="198"/>
      <c r="E425" s="198"/>
      <c r="F425" s="198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  <c r="AA425" s="198"/>
      <c r="AB425" s="198"/>
      <c r="AC425" s="198"/>
      <c r="AD425" s="198"/>
      <c r="AE425" s="198"/>
      <c r="AF425" s="198"/>
      <c r="AG425" s="198"/>
      <c r="AH425" s="198"/>
      <c r="AI425" s="198"/>
      <c r="AJ425" s="198"/>
      <c r="AK425" s="198"/>
      <c r="AL425" s="198"/>
      <c r="AM425" s="198"/>
      <c r="AN425" s="198"/>
      <c r="AO425" s="198"/>
      <c r="AP425" s="198"/>
      <c r="AQ425" s="198"/>
      <c r="AR425" s="198"/>
      <c r="AS425" s="198"/>
    </row>
    <row r="426" ht="14.25" customHeight="1" spans="1:45" x14ac:dyDescent="0.25">
      <c r="A426" s="198"/>
      <c r="B426" s="198"/>
      <c r="C426" s="198"/>
      <c r="D426" s="198"/>
      <c r="E426" s="198"/>
      <c r="F426" s="198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  <c r="AA426" s="198"/>
      <c r="AB426" s="198"/>
      <c r="AC426" s="198"/>
      <c r="AD426" s="198"/>
      <c r="AE426" s="198"/>
      <c r="AF426" s="198"/>
      <c r="AG426" s="198"/>
      <c r="AH426" s="198"/>
      <c r="AI426" s="198"/>
      <c r="AJ426" s="198"/>
      <c r="AK426" s="198"/>
      <c r="AL426" s="198"/>
      <c r="AM426" s="198"/>
      <c r="AN426" s="198"/>
      <c r="AO426" s="198"/>
      <c r="AP426" s="198"/>
      <c r="AQ426" s="198"/>
      <c r="AR426" s="198"/>
      <c r="AS426" s="198"/>
    </row>
    <row r="427" ht="14.25" customHeight="1" spans="1:45" x14ac:dyDescent="0.25">
      <c r="A427" s="198"/>
      <c r="B427" s="198"/>
      <c r="C427" s="198"/>
      <c r="D427" s="198"/>
      <c r="E427" s="198"/>
      <c r="F427" s="198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  <c r="AA427" s="198"/>
      <c r="AB427" s="198"/>
      <c r="AC427" s="198"/>
      <c r="AD427" s="198"/>
      <c r="AE427" s="198"/>
      <c r="AF427" s="198"/>
      <c r="AG427" s="198"/>
      <c r="AH427" s="198"/>
      <c r="AI427" s="198"/>
      <c r="AJ427" s="198"/>
      <c r="AK427" s="198"/>
      <c r="AL427" s="198"/>
      <c r="AM427" s="198"/>
      <c r="AN427" s="198"/>
      <c r="AO427" s="198"/>
      <c r="AP427" s="198"/>
      <c r="AQ427" s="198"/>
      <c r="AR427" s="198"/>
      <c r="AS427" s="198"/>
    </row>
    <row r="428" ht="14.25" customHeight="1" spans="1:45" x14ac:dyDescent="0.25">
      <c r="A428" s="198"/>
      <c r="B428" s="198"/>
      <c r="C428" s="198"/>
      <c r="D428" s="198"/>
      <c r="E428" s="198"/>
      <c r="F428" s="198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  <c r="AA428" s="198"/>
      <c r="AB428" s="198"/>
      <c r="AC428" s="198"/>
      <c r="AD428" s="198"/>
      <c r="AE428" s="198"/>
      <c r="AF428" s="198"/>
      <c r="AG428" s="198"/>
      <c r="AH428" s="198"/>
      <c r="AI428" s="198"/>
      <c r="AJ428" s="198"/>
      <c r="AK428" s="198"/>
      <c r="AL428" s="198"/>
      <c r="AM428" s="198"/>
      <c r="AN428" s="198"/>
      <c r="AO428" s="198"/>
      <c r="AP428" s="198"/>
      <c r="AQ428" s="198"/>
      <c r="AR428" s="198"/>
      <c r="AS428" s="198"/>
    </row>
    <row r="429" ht="14.25" customHeight="1" spans="1:45" x14ac:dyDescent="0.25">
      <c r="A429" s="198"/>
      <c r="B429" s="198"/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  <c r="AA429" s="198"/>
      <c r="AB429" s="198"/>
      <c r="AC429" s="198"/>
      <c r="AD429" s="198"/>
      <c r="AE429" s="198"/>
      <c r="AF429" s="198"/>
      <c r="AG429" s="198"/>
      <c r="AH429" s="198"/>
      <c r="AI429" s="198"/>
      <c r="AJ429" s="198"/>
      <c r="AK429" s="198"/>
      <c r="AL429" s="198"/>
      <c r="AM429" s="198"/>
      <c r="AN429" s="198"/>
      <c r="AO429" s="198"/>
      <c r="AP429" s="198"/>
      <c r="AQ429" s="198"/>
      <c r="AR429" s="198"/>
      <c r="AS429" s="198"/>
    </row>
    <row r="430" ht="14.25" customHeight="1" spans="1:45" x14ac:dyDescent="0.25">
      <c r="A430" s="198"/>
      <c r="B430" s="198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  <c r="AA430" s="198"/>
      <c r="AB430" s="198"/>
      <c r="AC430" s="198"/>
      <c r="AD430" s="198"/>
      <c r="AE430" s="198"/>
      <c r="AF430" s="198"/>
      <c r="AG430" s="198"/>
      <c r="AH430" s="198"/>
      <c r="AI430" s="198"/>
      <c r="AJ430" s="198"/>
      <c r="AK430" s="198"/>
      <c r="AL430" s="198"/>
      <c r="AM430" s="198"/>
      <c r="AN430" s="198"/>
      <c r="AO430" s="198"/>
      <c r="AP430" s="198"/>
      <c r="AQ430" s="198"/>
      <c r="AR430" s="198"/>
      <c r="AS430" s="198"/>
    </row>
    <row r="431" ht="14.25" customHeight="1" spans="1:45" x14ac:dyDescent="0.25">
      <c r="A431" s="198"/>
      <c r="B431" s="198"/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  <c r="AA431" s="198"/>
      <c r="AB431" s="198"/>
      <c r="AC431" s="198"/>
      <c r="AD431" s="198"/>
      <c r="AE431" s="198"/>
      <c r="AF431" s="198"/>
      <c r="AG431" s="198"/>
      <c r="AH431" s="198"/>
      <c r="AI431" s="198"/>
      <c r="AJ431" s="198"/>
      <c r="AK431" s="198"/>
      <c r="AL431" s="198"/>
      <c r="AM431" s="198"/>
      <c r="AN431" s="198"/>
      <c r="AO431" s="198"/>
      <c r="AP431" s="198"/>
      <c r="AQ431" s="198"/>
      <c r="AR431" s="198"/>
      <c r="AS431" s="198"/>
    </row>
    <row r="432" ht="14.25" customHeight="1" spans="1:45" x14ac:dyDescent="0.25">
      <c r="A432" s="198"/>
      <c r="B432" s="198"/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  <c r="AA432" s="198"/>
      <c r="AB432" s="198"/>
      <c r="AC432" s="198"/>
      <c r="AD432" s="198"/>
      <c r="AE432" s="198"/>
      <c r="AF432" s="198"/>
      <c r="AG432" s="198"/>
      <c r="AH432" s="198"/>
      <c r="AI432" s="198"/>
      <c r="AJ432" s="198"/>
      <c r="AK432" s="198"/>
      <c r="AL432" s="198"/>
      <c r="AM432" s="198"/>
      <c r="AN432" s="198"/>
      <c r="AO432" s="198"/>
      <c r="AP432" s="198"/>
      <c r="AQ432" s="198"/>
      <c r="AR432" s="198"/>
      <c r="AS432" s="198"/>
    </row>
    <row r="433" ht="14.25" customHeight="1" spans="1:45" x14ac:dyDescent="0.25">
      <c r="A433" s="198"/>
      <c r="B433" s="198"/>
      <c r="C433" s="198"/>
      <c r="D433" s="198"/>
      <c r="E433" s="198"/>
      <c r="F433" s="198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  <c r="AA433" s="198"/>
      <c r="AB433" s="198"/>
      <c r="AC433" s="198"/>
      <c r="AD433" s="198"/>
      <c r="AE433" s="198"/>
      <c r="AF433" s="198"/>
      <c r="AG433" s="198"/>
      <c r="AH433" s="198"/>
      <c r="AI433" s="198"/>
      <c r="AJ433" s="198"/>
      <c r="AK433" s="198"/>
      <c r="AL433" s="198"/>
      <c r="AM433" s="198"/>
      <c r="AN433" s="198"/>
      <c r="AO433" s="198"/>
      <c r="AP433" s="198"/>
      <c r="AQ433" s="198"/>
      <c r="AR433" s="198"/>
      <c r="AS433" s="198"/>
    </row>
    <row r="434" ht="14.25" customHeight="1" spans="1:45" x14ac:dyDescent="0.25">
      <c r="A434" s="198"/>
      <c r="B434" s="198"/>
      <c r="C434" s="198"/>
      <c r="D434" s="198"/>
      <c r="E434" s="198"/>
      <c r="F434" s="198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  <c r="AA434" s="198"/>
      <c r="AB434" s="198"/>
      <c r="AC434" s="198"/>
      <c r="AD434" s="198"/>
      <c r="AE434" s="198"/>
      <c r="AF434" s="198"/>
      <c r="AG434" s="198"/>
      <c r="AH434" s="198"/>
      <c r="AI434" s="198"/>
      <c r="AJ434" s="198"/>
      <c r="AK434" s="198"/>
      <c r="AL434" s="198"/>
      <c r="AM434" s="198"/>
      <c r="AN434" s="198"/>
      <c r="AO434" s="198"/>
      <c r="AP434" s="198"/>
      <c r="AQ434" s="198"/>
      <c r="AR434" s="198"/>
      <c r="AS434" s="198"/>
    </row>
    <row r="435" ht="14.25" customHeight="1" spans="1:45" x14ac:dyDescent="0.25">
      <c r="A435" s="198"/>
      <c r="B435" s="198"/>
      <c r="C435" s="198"/>
      <c r="D435" s="198"/>
      <c r="E435" s="198"/>
      <c r="F435" s="198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  <c r="X435" s="198"/>
      <c r="Y435" s="198"/>
      <c r="Z435" s="198"/>
      <c r="AA435" s="198"/>
      <c r="AB435" s="198"/>
      <c r="AC435" s="198"/>
      <c r="AD435" s="198"/>
      <c r="AE435" s="198"/>
      <c r="AF435" s="198"/>
      <c r="AG435" s="198"/>
      <c r="AH435" s="198"/>
      <c r="AI435" s="198"/>
      <c r="AJ435" s="198"/>
      <c r="AK435" s="198"/>
      <c r="AL435" s="198"/>
      <c r="AM435" s="198"/>
      <c r="AN435" s="198"/>
      <c r="AO435" s="198"/>
      <c r="AP435" s="198"/>
      <c r="AQ435" s="198"/>
      <c r="AR435" s="198"/>
      <c r="AS435" s="198"/>
    </row>
    <row r="436" ht="14.25" customHeight="1" spans="1:45" x14ac:dyDescent="0.25">
      <c r="A436" s="198"/>
      <c r="B436" s="198"/>
      <c r="C436" s="198"/>
      <c r="D436" s="198"/>
      <c r="E436" s="198"/>
      <c r="F436" s="198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  <c r="X436" s="198"/>
      <c r="Y436" s="198"/>
      <c r="Z436" s="198"/>
      <c r="AA436" s="198"/>
      <c r="AB436" s="198"/>
      <c r="AC436" s="198"/>
      <c r="AD436" s="198"/>
      <c r="AE436" s="198"/>
      <c r="AF436" s="198"/>
      <c r="AG436" s="198"/>
      <c r="AH436" s="198"/>
      <c r="AI436" s="198"/>
      <c r="AJ436" s="198"/>
      <c r="AK436" s="198"/>
      <c r="AL436" s="198"/>
      <c r="AM436" s="198"/>
      <c r="AN436" s="198"/>
      <c r="AO436" s="198"/>
      <c r="AP436" s="198"/>
      <c r="AQ436" s="198"/>
      <c r="AR436" s="198"/>
      <c r="AS436" s="198"/>
    </row>
    <row r="437" ht="14.25" customHeight="1" spans="1:45" x14ac:dyDescent="0.25">
      <c r="A437" s="198"/>
      <c r="B437" s="198"/>
      <c r="C437" s="198"/>
      <c r="D437" s="198"/>
      <c r="E437" s="198"/>
      <c r="F437" s="198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  <c r="X437" s="198"/>
      <c r="Y437" s="198"/>
      <c r="Z437" s="198"/>
      <c r="AA437" s="198"/>
      <c r="AB437" s="198"/>
      <c r="AC437" s="198"/>
      <c r="AD437" s="198"/>
      <c r="AE437" s="198"/>
      <c r="AF437" s="198"/>
      <c r="AG437" s="198"/>
      <c r="AH437" s="198"/>
      <c r="AI437" s="198"/>
      <c r="AJ437" s="198"/>
      <c r="AK437" s="198"/>
      <c r="AL437" s="198"/>
      <c r="AM437" s="198"/>
      <c r="AN437" s="198"/>
      <c r="AO437" s="198"/>
      <c r="AP437" s="198"/>
      <c r="AQ437" s="198"/>
      <c r="AR437" s="198"/>
      <c r="AS437" s="198"/>
    </row>
    <row r="438" ht="14.25" customHeight="1" spans="1:45" x14ac:dyDescent="0.25">
      <c r="A438" s="198"/>
      <c r="B438" s="198"/>
      <c r="C438" s="198"/>
      <c r="D438" s="198"/>
      <c r="E438" s="198"/>
      <c r="F438" s="198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  <c r="X438" s="198"/>
      <c r="Y438" s="198"/>
      <c r="Z438" s="198"/>
      <c r="AA438" s="198"/>
      <c r="AB438" s="198"/>
      <c r="AC438" s="198"/>
      <c r="AD438" s="198"/>
      <c r="AE438" s="198"/>
      <c r="AF438" s="198"/>
      <c r="AG438" s="198"/>
      <c r="AH438" s="198"/>
      <c r="AI438" s="198"/>
      <c r="AJ438" s="198"/>
      <c r="AK438" s="198"/>
      <c r="AL438" s="198"/>
      <c r="AM438" s="198"/>
      <c r="AN438" s="198"/>
      <c r="AO438" s="198"/>
      <c r="AP438" s="198"/>
      <c r="AQ438" s="198"/>
      <c r="AR438" s="198"/>
      <c r="AS438" s="198"/>
    </row>
    <row r="439" ht="14.25" customHeight="1" spans="1:45" x14ac:dyDescent="0.25">
      <c r="A439" s="198"/>
      <c r="B439" s="198"/>
      <c r="C439" s="198"/>
      <c r="D439" s="198"/>
      <c r="E439" s="198"/>
      <c r="F439" s="198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  <c r="X439" s="198"/>
      <c r="Y439" s="198"/>
      <c r="Z439" s="198"/>
      <c r="AA439" s="198"/>
      <c r="AB439" s="198"/>
      <c r="AC439" s="198"/>
      <c r="AD439" s="198"/>
      <c r="AE439" s="198"/>
      <c r="AF439" s="198"/>
      <c r="AG439" s="198"/>
      <c r="AH439" s="198"/>
      <c r="AI439" s="198"/>
      <c r="AJ439" s="198"/>
      <c r="AK439" s="198"/>
      <c r="AL439" s="198"/>
      <c r="AM439" s="198"/>
      <c r="AN439" s="198"/>
      <c r="AO439" s="198"/>
      <c r="AP439" s="198"/>
      <c r="AQ439" s="198"/>
      <c r="AR439" s="198"/>
      <c r="AS439" s="198"/>
    </row>
    <row r="440" ht="14.25" customHeight="1" spans="1:45" x14ac:dyDescent="0.25">
      <c r="A440" s="198"/>
      <c r="B440" s="198"/>
      <c r="C440" s="198"/>
      <c r="D440" s="198"/>
      <c r="E440" s="198"/>
      <c r="F440" s="198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  <c r="X440" s="198"/>
      <c r="Y440" s="198"/>
      <c r="Z440" s="198"/>
      <c r="AA440" s="198"/>
      <c r="AB440" s="198"/>
      <c r="AC440" s="198"/>
      <c r="AD440" s="198"/>
      <c r="AE440" s="198"/>
      <c r="AF440" s="198"/>
      <c r="AG440" s="198"/>
      <c r="AH440" s="198"/>
      <c r="AI440" s="198"/>
      <c r="AJ440" s="198"/>
      <c r="AK440" s="198"/>
      <c r="AL440" s="198"/>
      <c r="AM440" s="198"/>
      <c r="AN440" s="198"/>
      <c r="AO440" s="198"/>
      <c r="AP440" s="198"/>
      <c r="AQ440" s="198"/>
      <c r="AR440" s="198"/>
      <c r="AS440" s="198"/>
    </row>
    <row r="441" ht="14.25" customHeight="1" spans="1:45" x14ac:dyDescent="0.25">
      <c r="A441" s="198"/>
      <c r="B441" s="198"/>
      <c r="C441" s="198"/>
      <c r="D441" s="198"/>
      <c r="E441" s="198"/>
      <c r="F441" s="198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  <c r="X441" s="198"/>
      <c r="Y441" s="198"/>
      <c r="Z441" s="198"/>
      <c r="AA441" s="198"/>
      <c r="AB441" s="198"/>
      <c r="AC441" s="198"/>
      <c r="AD441" s="198"/>
      <c r="AE441" s="198"/>
      <c r="AF441" s="198"/>
      <c r="AG441" s="198"/>
      <c r="AH441" s="198"/>
      <c r="AI441" s="198"/>
      <c r="AJ441" s="198"/>
      <c r="AK441" s="198"/>
      <c r="AL441" s="198"/>
      <c r="AM441" s="198"/>
      <c r="AN441" s="198"/>
      <c r="AO441" s="198"/>
      <c r="AP441" s="198"/>
      <c r="AQ441" s="198"/>
      <c r="AR441" s="198"/>
      <c r="AS441" s="198"/>
    </row>
    <row r="442" ht="14.25" customHeight="1" spans="1:45" x14ac:dyDescent="0.25">
      <c r="A442" s="198"/>
      <c r="B442" s="198"/>
      <c r="C442" s="198"/>
      <c r="D442" s="198"/>
      <c r="E442" s="198"/>
      <c r="F442" s="198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  <c r="X442" s="198"/>
      <c r="Y442" s="198"/>
      <c r="Z442" s="198"/>
      <c r="AA442" s="198"/>
      <c r="AB442" s="198"/>
      <c r="AC442" s="198"/>
      <c r="AD442" s="198"/>
      <c r="AE442" s="198"/>
      <c r="AF442" s="198"/>
      <c r="AG442" s="198"/>
      <c r="AH442" s="198"/>
      <c r="AI442" s="198"/>
      <c r="AJ442" s="198"/>
      <c r="AK442" s="198"/>
      <c r="AL442" s="198"/>
      <c r="AM442" s="198"/>
      <c r="AN442" s="198"/>
      <c r="AO442" s="198"/>
      <c r="AP442" s="198"/>
      <c r="AQ442" s="198"/>
      <c r="AR442" s="198"/>
      <c r="AS442" s="198"/>
    </row>
    <row r="443" ht="14.25" customHeight="1" spans="1:45" x14ac:dyDescent="0.25">
      <c r="A443" s="198"/>
      <c r="B443" s="198"/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  <c r="X443" s="198"/>
      <c r="Y443" s="198"/>
      <c r="Z443" s="198"/>
      <c r="AA443" s="198"/>
      <c r="AB443" s="198"/>
      <c r="AC443" s="198"/>
      <c r="AD443" s="198"/>
      <c r="AE443" s="198"/>
      <c r="AF443" s="198"/>
      <c r="AG443" s="198"/>
      <c r="AH443" s="198"/>
      <c r="AI443" s="198"/>
      <c r="AJ443" s="198"/>
      <c r="AK443" s="198"/>
      <c r="AL443" s="198"/>
      <c r="AM443" s="198"/>
      <c r="AN443" s="198"/>
      <c r="AO443" s="198"/>
      <c r="AP443" s="198"/>
      <c r="AQ443" s="198"/>
      <c r="AR443" s="198"/>
      <c r="AS443" s="198"/>
    </row>
    <row r="444" ht="14.25" customHeight="1" spans="1:45" x14ac:dyDescent="0.25">
      <c r="A444" s="198"/>
      <c r="B444" s="198"/>
      <c r="C444" s="198"/>
      <c r="D444" s="198"/>
      <c r="E444" s="198"/>
      <c r="F444" s="198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  <c r="X444" s="198"/>
      <c r="Y444" s="198"/>
      <c r="Z444" s="198"/>
      <c r="AA444" s="198"/>
      <c r="AB444" s="198"/>
      <c r="AC444" s="198"/>
      <c r="AD444" s="198"/>
      <c r="AE444" s="198"/>
      <c r="AF444" s="198"/>
      <c r="AG444" s="198"/>
      <c r="AH444" s="198"/>
      <c r="AI444" s="198"/>
      <c r="AJ444" s="198"/>
      <c r="AK444" s="198"/>
      <c r="AL444" s="198"/>
      <c r="AM444" s="198"/>
      <c r="AN444" s="198"/>
      <c r="AO444" s="198"/>
      <c r="AP444" s="198"/>
      <c r="AQ444" s="198"/>
      <c r="AR444" s="198"/>
      <c r="AS444" s="198"/>
    </row>
    <row r="445" ht="14.25" customHeight="1" spans="1:45" x14ac:dyDescent="0.25">
      <c r="A445" s="198"/>
      <c r="B445" s="198"/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  <c r="X445" s="198"/>
      <c r="Y445" s="198"/>
      <c r="Z445" s="198"/>
      <c r="AA445" s="198"/>
      <c r="AB445" s="198"/>
      <c r="AC445" s="198"/>
      <c r="AD445" s="198"/>
      <c r="AE445" s="198"/>
      <c r="AF445" s="198"/>
      <c r="AG445" s="198"/>
      <c r="AH445" s="198"/>
      <c r="AI445" s="198"/>
      <c r="AJ445" s="198"/>
      <c r="AK445" s="198"/>
      <c r="AL445" s="198"/>
      <c r="AM445" s="198"/>
      <c r="AN445" s="198"/>
      <c r="AO445" s="198"/>
      <c r="AP445" s="198"/>
      <c r="AQ445" s="198"/>
      <c r="AR445" s="198"/>
      <c r="AS445" s="198"/>
    </row>
    <row r="446" ht="14.25" customHeight="1" spans="1:45" x14ac:dyDescent="0.25">
      <c r="A446" s="198"/>
      <c r="B446" s="198"/>
      <c r="C446" s="198"/>
      <c r="D446" s="198"/>
      <c r="E446" s="198"/>
      <c r="F446" s="198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  <c r="X446" s="198"/>
      <c r="Y446" s="198"/>
      <c r="Z446" s="198"/>
      <c r="AA446" s="198"/>
      <c r="AB446" s="198"/>
      <c r="AC446" s="198"/>
      <c r="AD446" s="198"/>
      <c r="AE446" s="198"/>
      <c r="AF446" s="198"/>
      <c r="AG446" s="198"/>
      <c r="AH446" s="198"/>
      <c r="AI446" s="198"/>
      <c r="AJ446" s="198"/>
      <c r="AK446" s="198"/>
      <c r="AL446" s="198"/>
      <c r="AM446" s="198"/>
      <c r="AN446" s="198"/>
      <c r="AO446" s="198"/>
      <c r="AP446" s="198"/>
      <c r="AQ446" s="198"/>
      <c r="AR446" s="198"/>
      <c r="AS446" s="198"/>
    </row>
    <row r="447" ht="14.25" customHeight="1" spans="1:45" x14ac:dyDescent="0.25">
      <c r="A447" s="198"/>
      <c r="B447" s="198"/>
      <c r="C447" s="198"/>
      <c r="D447" s="198"/>
      <c r="E447" s="198"/>
      <c r="F447" s="198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  <c r="X447" s="198"/>
      <c r="Y447" s="198"/>
      <c r="Z447" s="198"/>
      <c r="AA447" s="198"/>
      <c r="AB447" s="198"/>
      <c r="AC447" s="198"/>
      <c r="AD447" s="198"/>
      <c r="AE447" s="198"/>
      <c r="AF447" s="198"/>
      <c r="AG447" s="198"/>
      <c r="AH447" s="198"/>
      <c r="AI447" s="198"/>
      <c r="AJ447" s="198"/>
      <c r="AK447" s="198"/>
      <c r="AL447" s="198"/>
      <c r="AM447" s="198"/>
      <c r="AN447" s="198"/>
      <c r="AO447" s="198"/>
      <c r="AP447" s="198"/>
      <c r="AQ447" s="198"/>
      <c r="AR447" s="198"/>
      <c r="AS447" s="198"/>
    </row>
    <row r="448" ht="14.25" customHeight="1" spans="1:45" x14ac:dyDescent="0.25">
      <c r="A448" s="198"/>
      <c r="B448" s="198"/>
      <c r="C448" s="198"/>
      <c r="D448" s="198"/>
      <c r="E448" s="198"/>
      <c r="F448" s="198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  <c r="X448" s="198"/>
      <c r="Y448" s="198"/>
      <c r="Z448" s="198"/>
      <c r="AA448" s="198"/>
      <c r="AB448" s="198"/>
      <c r="AC448" s="198"/>
      <c r="AD448" s="198"/>
      <c r="AE448" s="198"/>
      <c r="AF448" s="198"/>
      <c r="AG448" s="198"/>
      <c r="AH448" s="198"/>
      <c r="AI448" s="198"/>
      <c r="AJ448" s="198"/>
      <c r="AK448" s="198"/>
      <c r="AL448" s="198"/>
      <c r="AM448" s="198"/>
      <c r="AN448" s="198"/>
      <c r="AO448" s="198"/>
      <c r="AP448" s="198"/>
      <c r="AQ448" s="198"/>
      <c r="AR448" s="198"/>
      <c r="AS448" s="198"/>
    </row>
    <row r="449" ht="14.25" customHeight="1" spans="1:45" x14ac:dyDescent="0.25">
      <c r="A449" s="198"/>
      <c r="B449" s="198"/>
      <c r="C449" s="198"/>
      <c r="D449" s="198"/>
      <c r="E449" s="198"/>
      <c r="F449" s="198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  <c r="X449" s="198"/>
      <c r="Y449" s="198"/>
      <c r="Z449" s="198"/>
      <c r="AA449" s="198"/>
      <c r="AB449" s="198"/>
      <c r="AC449" s="198"/>
      <c r="AD449" s="198"/>
      <c r="AE449" s="198"/>
      <c r="AF449" s="198"/>
      <c r="AG449" s="198"/>
      <c r="AH449" s="198"/>
      <c r="AI449" s="198"/>
      <c r="AJ449" s="198"/>
      <c r="AK449" s="198"/>
      <c r="AL449" s="198"/>
      <c r="AM449" s="198"/>
      <c r="AN449" s="198"/>
      <c r="AO449" s="198"/>
      <c r="AP449" s="198"/>
      <c r="AQ449" s="198"/>
      <c r="AR449" s="198"/>
      <c r="AS449" s="198"/>
    </row>
    <row r="450" ht="14.25" customHeight="1" spans="1:45" x14ac:dyDescent="0.25">
      <c r="A450" s="198"/>
      <c r="B450" s="198"/>
      <c r="C450" s="198"/>
      <c r="D450" s="198"/>
      <c r="E450" s="198"/>
      <c r="F450" s="198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  <c r="AA450" s="198"/>
      <c r="AB450" s="198"/>
      <c r="AC450" s="198"/>
      <c r="AD450" s="198"/>
      <c r="AE450" s="198"/>
      <c r="AF450" s="198"/>
      <c r="AG450" s="198"/>
      <c r="AH450" s="198"/>
      <c r="AI450" s="198"/>
      <c r="AJ450" s="198"/>
      <c r="AK450" s="198"/>
      <c r="AL450" s="198"/>
      <c r="AM450" s="198"/>
      <c r="AN450" s="198"/>
      <c r="AO450" s="198"/>
      <c r="AP450" s="198"/>
      <c r="AQ450" s="198"/>
      <c r="AR450" s="198"/>
      <c r="AS450" s="198"/>
    </row>
    <row r="451" ht="14.25" customHeight="1" spans="1:45" x14ac:dyDescent="0.25">
      <c r="A451" s="198"/>
      <c r="B451" s="198"/>
      <c r="C451" s="198"/>
      <c r="D451" s="198"/>
      <c r="E451" s="198"/>
      <c r="F451" s="198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  <c r="X451" s="198"/>
      <c r="Y451" s="198"/>
      <c r="Z451" s="198"/>
      <c r="AA451" s="198"/>
      <c r="AB451" s="198"/>
      <c r="AC451" s="198"/>
      <c r="AD451" s="198"/>
      <c r="AE451" s="198"/>
      <c r="AF451" s="198"/>
      <c r="AG451" s="198"/>
      <c r="AH451" s="198"/>
      <c r="AI451" s="198"/>
      <c r="AJ451" s="198"/>
      <c r="AK451" s="198"/>
      <c r="AL451" s="198"/>
      <c r="AM451" s="198"/>
      <c r="AN451" s="198"/>
      <c r="AO451" s="198"/>
      <c r="AP451" s="198"/>
      <c r="AQ451" s="198"/>
      <c r="AR451" s="198"/>
      <c r="AS451" s="198"/>
    </row>
    <row r="452" ht="14.25" customHeight="1" spans="1:45" x14ac:dyDescent="0.25">
      <c r="A452" s="198"/>
      <c r="B452" s="198"/>
      <c r="C452" s="198"/>
      <c r="D452" s="198"/>
      <c r="E452" s="198"/>
      <c r="F452" s="198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  <c r="X452" s="198"/>
      <c r="Y452" s="198"/>
      <c r="Z452" s="198"/>
      <c r="AA452" s="198"/>
      <c r="AB452" s="198"/>
      <c r="AC452" s="198"/>
      <c r="AD452" s="198"/>
      <c r="AE452" s="198"/>
      <c r="AF452" s="198"/>
      <c r="AG452" s="198"/>
      <c r="AH452" s="198"/>
      <c r="AI452" s="198"/>
      <c r="AJ452" s="198"/>
      <c r="AK452" s="198"/>
      <c r="AL452" s="198"/>
      <c r="AM452" s="198"/>
      <c r="AN452" s="198"/>
      <c r="AO452" s="198"/>
      <c r="AP452" s="198"/>
      <c r="AQ452" s="198"/>
      <c r="AR452" s="198"/>
      <c r="AS452" s="198"/>
    </row>
    <row r="453" ht="14.25" customHeight="1" spans="1:45" x14ac:dyDescent="0.25">
      <c r="A453" s="198"/>
      <c r="B453" s="198"/>
      <c r="C453" s="198"/>
      <c r="D453" s="198"/>
      <c r="E453" s="198"/>
      <c r="F453" s="198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  <c r="X453" s="198"/>
      <c r="Y453" s="198"/>
      <c r="Z453" s="198"/>
      <c r="AA453" s="198"/>
      <c r="AB453" s="198"/>
      <c r="AC453" s="198"/>
      <c r="AD453" s="198"/>
      <c r="AE453" s="198"/>
      <c r="AF453" s="198"/>
      <c r="AG453" s="198"/>
      <c r="AH453" s="198"/>
      <c r="AI453" s="198"/>
      <c r="AJ453" s="198"/>
      <c r="AK453" s="198"/>
      <c r="AL453" s="198"/>
      <c r="AM453" s="198"/>
      <c r="AN453" s="198"/>
      <c r="AO453" s="198"/>
      <c r="AP453" s="198"/>
      <c r="AQ453" s="198"/>
      <c r="AR453" s="198"/>
      <c r="AS453" s="198"/>
    </row>
    <row r="454" ht="14.25" customHeight="1" spans="1:45" x14ac:dyDescent="0.25">
      <c r="A454" s="198"/>
      <c r="B454" s="198"/>
      <c r="C454" s="198"/>
      <c r="D454" s="198"/>
      <c r="E454" s="198"/>
      <c r="F454" s="198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  <c r="X454" s="198"/>
      <c r="Y454" s="198"/>
      <c r="Z454" s="198"/>
      <c r="AA454" s="198"/>
      <c r="AB454" s="198"/>
      <c r="AC454" s="198"/>
      <c r="AD454" s="198"/>
      <c r="AE454" s="198"/>
      <c r="AF454" s="198"/>
      <c r="AG454" s="198"/>
      <c r="AH454" s="198"/>
      <c r="AI454" s="198"/>
      <c r="AJ454" s="198"/>
      <c r="AK454" s="198"/>
      <c r="AL454" s="198"/>
      <c r="AM454" s="198"/>
      <c r="AN454" s="198"/>
      <c r="AO454" s="198"/>
      <c r="AP454" s="198"/>
      <c r="AQ454" s="198"/>
      <c r="AR454" s="198"/>
      <c r="AS454" s="198"/>
    </row>
    <row r="455" ht="14.25" customHeight="1" spans="1:45" x14ac:dyDescent="0.25">
      <c r="A455" s="198"/>
      <c r="B455" s="198"/>
      <c r="C455" s="198"/>
      <c r="D455" s="198"/>
      <c r="E455" s="198"/>
      <c r="F455" s="198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  <c r="X455" s="198"/>
      <c r="Y455" s="198"/>
      <c r="Z455" s="198"/>
      <c r="AA455" s="198"/>
      <c r="AB455" s="198"/>
      <c r="AC455" s="198"/>
      <c r="AD455" s="198"/>
      <c r="AE455" s="198"/>
      <c r="AF455" s="198"/>
      <c r="AG455" s="198"/>
      <c r="AH455" s="198"/>
      <c r="AI455" s="198"/>
      <c r="AJ455" s="198"/>
      <c r="AK455" s="198"/>
      <c r="AL455" s="198"/>
      <c r="AM455" s="198"/>
      <c r="AN455" s="198"/>
      <c r="AO455" s="198"/>
      <c r="AP455" s="198"/>
      <c r="AQ455" s="198"/>
      <c r="AR455" s="198"/>
      <c r="AS455" s="198"/>
    </row>
    <row r="456" ht="14.25" customHeight="1" spans="1:45" x14ac:dyDescent="0.25">
      <c r="A456" s="198"/>
      <c r="B456" s="198"/>
      <c r="C456" s="198"/>
      <c r="D456" s="198"/>
      <c r="E456" s="198"/>
      <c r="F456" s="198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  <c r="X456" s="198"/>
      <c r="Y456" s="198"/>
      <c r="Z456" s="198"/>
      <c r="AA456" s="198"/>
      <c r="AB456" s="198"/>
      <c r="AC456" s="198"/>
      <c r="AD456" s="198"/>
      <c r="AE456" s="198"/>
      <c r="AF456" s="198"/>
      <c r="AG456" s="198"/>
      <c r="AH456" s="198"/>
      <c r="AI456" s="198"/>
      <c r="AJ456" s="198"/>
      <c r="AK456" s="198"/>
      <c r="AL456" s="198"/>
      <c r="AM456" s="198"/>
      <c r="AN456" s="198"/>
      <c r="AO456" s="198"/>
      <c r="AP456" s="198"/>
      <c r="AQ456" s="198"/>
      <c r="AR456" s="198"/>
      <c r="AS456" s="198"/>
    </row>
    <row r="457" ht="14.25" customHeight="1" spans="1:45" x14ac:dyDescent="0.25">
      <c r="A457" s="198"/>
      <c r="B457" s="198"/>
      <c r="C457" s="198"/>
      <c r="D457" s="198"/>
      <c r="E457" s="198"/>
      <c r="F457" s="198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  <c r="X457" s="198"/>
      <c r="Y457" s="198"/>
      <c r="Z457" s="198"/>
      <c r="AA457" s="198"/>
      <c r="AB457" s="198"/>
      <c r="AC457" s="198"/>
      <c r="AD457" s="198"/>
      <c r="AE457" s="198"/>
      <c r="AF457" s="198"/>
      <c r="AG457" s="198"/>
      <c r="AH457" s="198"/>
      <c r="AI457" s="198"/>
      <c r="AJ457" s="198"/>
      <c r="AK457" s="198"/>
      <c r="AL457" s="198"/>
      <c r="AM457" s="198"/>
      <c r="AN457" s="198"/>
      <c r="AO457" s="198"/>
      <c r="AP457" s="198"/>
      <c r="AQ457" s="198"/>
      <c r="AR457" s="198"/>
      <c r="AS457" s="198"/>
    </row>
    <row r="458" ht="14.25" customHeight="1" spans="1:45" x14ac:dyDescent="0.25">
      <c r="A458" s="198"/>
      <c r="B458" s="198"/>
      <c r="C458" s="198"/>
      <c r="D458" s="198"/>
      <c r="E458" s="198"/>
      <c r="F458" s="198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  <c r="X458" s="198"/>
      <c r="Y458" s="198"/>
      <c r="Z458" s="198"/>
      <c r="AA458" s="198"/>
      <c r="AB458" s="198"/>
      <c r="AC458" s="198"/>
      <c r="AD458" s="198"/>
      <c r="AE458" s="198"/>
      <c r="AF458" s="198"/>
      <c r="AG458" s="198"/>
      <c r="AH458" s="198"/>
      <c r="AI458" s="198"/>
      <c r="AJ458" s="198"/>
      <c r="AK458" s="198"/>
      <c r="AL458" s="198"/>
      <c r="AM458" s="198"/>
      <c r="AN458" s="198"/>
      <c r="AO458" s="198"/>
      <c r="AP458" s="198"/>
      <c r="AQ458" s="198"/>
      <c r="AR458" s="198"/>
      <c r="AS458" s="198"/>
    </row>
    <row r="459" ht="14.25" customHeight="1" spans="1:45" x14ac:dyDescent="0.25">
      <c r="A459" s="198"/>
      <c r="B459" s="198"/>
      <c r="C459" s="198"/>
      <c r="D459" s="198"/>
      <c r="E459" s="198"/>
      <c r="F459" s="198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  <c r="AA459" s="198"/>
      <c r="AB459" s="198"/>
      <c r="AC459" s="198"/>
      <c r="AD459" s="198"/>
      <c r="AE459" s="198"/>
      <c r="AF459" s="198"/>
      <c r="AG459" s="198"/>
      <c r="AH459" s="198"/>
      <c r="AI459" s="198"/>
      <c r="AJ459" s="198"/>
      <c r="AK459" s="198"/>
      <c r="AL459" s="198"/>
      <c r="AM459" s="198"/>
      <c r="AN459" s="198"/>
      <c r="AO459" s="198"/>
      <c r="AP459" s="198"/>
      <c r="AQ459" s="198"/>
      <c r="AR459" s="198"/>
      <c r="AS459" s="198"/>
    </row>
    <row r="460" ht="14.25" customHeight="1" spans="1:45" x14ac:dyDescent="0.25">
      <c r="A460" s="198"/>
      <c r="B460" s="198"/>
      <c r="C460" s="198"/>
      <c r="D460" s="198"/>
      <c r="E460" s="198"/>
      <c r="F460" s="198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  <c r="X460" s="198"/>
      <c r="Y460" s="198"/>
      <c r="Z460" s="198"/>
      <c r="AA460" s="198"/>
      <c r="AB460" s="198"/>
      <c r="AC460" s="198"/>
      <c r="AD460" s="198"/>
      <c r="AE460" s="198"/>
      <c r="AF460" s="198"/>
      <c r="AG460" s="198"/>
      <c r="AH460" s="198"/>
      <c r="AI460" s="198"/>
      <c r="AJ460" s="198"/>
      <c r="AK460" s="198"/>
      <c r="AL460" s="198"/>
      <c r="AM460" s="198"/>
      <c r="AN460" s="198"/>
      <c r="AO460" s="198"/>
      <c r="AP460" s="198"/>
      <c r="AQ460" s="198"/>
      <c r="AR460" s="198"/>
      <c r="AS460" s="198"/>
    </row>
    <row r="461" ht="14.25" customHeight="1" spans="1:45" x14ac:dyDescent="0.25">
      <c r="A461" s="198"/>
      <c r="B461" s="198"/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  <c r="AA461" s="198"/>
      <c r="AB461" s="198"/>
      <c r="AC461" s="198"/>
      <c r="AD461" s="198"/>
      <c r="AE461" s="198"/>
      <c r="AF461" s="198"/>
      <c r="AG461" s="198"/>
      <c r="AH461" s="198"/>
      <c r="AI461" s="198"/>
      <c r="AJ461" s="198"/>
      <c r="AK461" s="198"/>
      <c r="AL461" s="198"/>
      <c r="AM461" s="198"/>
      <c r="AN461" s="198"/>
      <c r="AO461" s="198"/>
      <c r="AP461" s="198"/>
      <c r="AQ461" s="198"/>
      <c r="AR461" s="198"/>
      <c r="AS461" s="198"/>
    </row>
    <row r="462" ht="14.25" customHeight="1" spans="1:45" x14ac:dyDescent="0.25">
      <c r="A462" s="198"/>
      <c r="B462" s="198"/>
      <c r="C462" s="198"/>
      <c r="D462" s="198"/>
      <c r="E462" s="198"/>
      <c r="F462" s="198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  <c r="X462" s="198"/>
      <c r="Y462" s="198"/>
      <c r="Z462" s="198"/>
      <c r="AA462" s="198"/>
      <c r="AB462" s="198"/>
      <c r="AC462" s="198"/>
      <c r="AD462" s="198"/>
      <c r="AE462" s="198"/>
      <c r="AF462" s="198"/>
      <c r="AG462" s="198"/>
      <c r="AH462" s="198"/>
      <c r="AI462" s="198"/>
      <c r="AJ462" s="198"/>
      <c r="AK462" s="198"/>
      <c r="AL462" s="198"/>
      <c r="AM462" s="198"/>
      <c r="AN462" s="198"/>
      <c r="AO462" s="198"/>
      <c r="AP462" s="198"/>
      <c r="AQ462" s="198"/>
      <c r="AR462" s="198"/>
      <c r="AS462" s="198"/>
    </row>
    <row r="463" ht="14.25" customHeight="1" spans="1:45" x14ac:dyDescent="0.25">
      <c r="A463" s="198"/>
      <c r="B463" s="198"/>
      <c r="C463" s="198"/>
      <c r="D463" s="198"/>
      <c r="E463" s="198"/>
      <c r="F463" s="198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  <c r="X463" s="198"/>
      <c r="Y463" s="198"/>
      <c r="Z463" s="198"/>
      <c r="AA463" s="198"/>
      <c r="AB463" s="198"/>
      <c r="AC463" s="198"/>
      <c r="AD463" s="198"/>
      <c r="AE463" s="198"/>
      <c r="AF463" s="198"/>
      <c r="AG463" s="198"/>
      <c r="AH463" s="198"/>
      <c r="AI463" s="198"/>
      <c r="AJ463" s="198"/>
      <c r="AK463" s="198"/>
      <c r="AL463" s="198"/>
      <c r="AM463" s="198"/>
      <c r="AN463" s="198"/>
      <c r="AO463" s="198"/>
      <c r="AP463" s="198"/>
      <c r="AQ463" s="198"/>
      <c r="AR463" s="198"/>
      <c r="AS463" s="198"/>
    </row>
    <row r="464" ht="14.25" customHeight="1" spans="1:45" x14ac:dyDescent="0.25">
      <c r="A464" s="198"/>
      <c r="B464" s="198"/>
      <c r="C464" s="198"/>
      <c r="D464" s="198"/>
      <c r="E464" s="198"/>
      <c r="F464" s="198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  <c r="X464" s="198"/>
      <c r="Y464" s="198"/>
      <c r="Z464" s="198"/>
      <c r="AA464" s="198"/>
      <c r="AB464" s="198"/>
      <c r="AC464" s="198"/>
      <c r="AD464" s="198"/>
      <c r="AE464" s="198"/>
      <c r="AF464" s="198"/>
      <c r="AG464" s="198"/>
      <c r="AH464" s="198"/>
      <c r="AI464" s="198"/>
      <c r="AJ464" s="198"/>
      <c r="AK464" s="198"/>
      <c r="AL464" s="198"/>
      <c r="AM464" s="198"/>
      <c r="AN464" s="198"/>
      <c r="AO464" s="198"/>
      <c r="AP464" s="198"/>
      <c r="AQ464" s="198"/>
      <c r="AR464" s="198"/>
      <c r="AS464" s="198"/>
    </row>
    <row r="465" ht="14.25" customHeight="1" spans="1:45" x14ac:dyDescent="0.25">
      <c r="A465" s="198"/>
      <c r="B465" s="198"/>
      <c r="C465" s="198"/>
      <c r="D465" s="198"/>
      <c r="E465" s="198"/>
      <c r="F465" s="198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  <c r="X465" s="198"/>
      <c r="Y465" s="198"/>
      <c r="Z465" s="198"/>
      <c r="AA465" s="198"/>
      <c r="AB465" s="198"/>
      <c r="AC465" s="198"/>
      <c r="AD465" s="198"/>
      <c r="AE465" s="198"/>
      <c r="AF465" s="198"/>
      <c r="AG465" s="198"/>
      <c r="AH465" s="198"/>
      <c r="AI465" s="198"/>
      <c r="AJ465" s="198"/>
      <c r="AK465" s="198"/>
      <c r="AL465" s="198"/>
      <c r="AM465" s="198"/>
      <c r="AN465" s="198"/>
      <c r="AO465" s="198"/>
      <c r="AP465" s="198"/>
      <c r="AQ465" s="198"/>
      <c r="AR465" s="198"/>
      <c r="AS465" s="198"/>
    </row>
    <row r="466" ht="14.25" customHeight="1" spans="1:45" x14ac:dyDescent="0.25">
      <c r="A466" s="198"/>
      <c r="B466" s="198"/>
      <c r="C466" s="198"/>
      <c r="D466" s="198"/>
      <c r="E466" s="198"/>
      <c r="F466" s="198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  <c r="X466" s="198"/>
      <c r="Y466" s="198"/>
      <c r="Z466" s="198"/>
      <c r="AA466" s="198"/>
      <c r="AB466" s="198"/>
      <c r="AC466" s="198"/>
      <c r="AD466" s="198"/>
      <c r="AE466" s="198"/>
      <c r="AF466" s="198"/>
      <c r="AG466" s="198"/>
      <c r="AH466" s="198"/>
      <c r="AI466" s="198"/>
      <c r="AJ466" s="198"/>
      <c r="AK466" s="198"/>
      <c r="AL466" s="198"/>
      <c r="AM466" s="198"/>
      <c r="AN466" s="198"/>
      <c r="AO466" s="198"/>
      <c r="AP466" s="198"/>
      <c r="AQ466" s="198"/>
      <c r="AR466" s="198"/>
      <c r="AS466" s="198"/>
    </row>
    <row r="467" ht="14.25" customHeight="1" spans="1:45" x14ac:dyDescent="0.25">
      <c r="A467" s="198"/>
      <c r="B467" s="198"/>
      <c r="C467" s="198"/>
      <c r="D467" s="198"/>
      <c r="E467" s="198"/>
      <c r="F467" s="198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  <c r="X467" s="198"/>
      <c r="Y467" s="198"/>
      <c r="Z467" s="198"/>
      <c r="AA467" s="198"/>
      <c r="AB467" s="198"/>
      <c r="AC467" s="198"/>
      <c r="AD467" s="198"/>
      <c r="AE467" s="198"/>
      <c r="AF467" s="198"/>
      <c r="AG467" s="198"/>
      <c r="AH467" s="198"/>
      <c r="AI467" s="198"/>
      <c r="AJ467" s="198"/>
      <c r="AK467" s="198"/>
      <c r="AL467" s="198"/>
      <c r="AM467" s="198"/>
      <c r="AN467" s="198"/>
      <c r="AO467" s="198"/>
      <c r="AP467" s="198"/>
      <c r="AQ467" s="198"/>
      <c r="AR467" s="198"/>
      <c r="AS467" s="198"/>
    </row>
    <row r="468" ht="14.25" customHeight="1" spans="1:45" x14ac:dyDescent="0.25">
      <c r="A468" s="198"/>
      <c r="B468" s="198"/>
      <c r="C468" s="198"/>
      <c r="D468" s="198"/>
      <c r="E468" s="198"/>
      <c r="F468" s="198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  <c r="X468" s="198"/>
      <c r="Y468" s="198"/>
      <c r="Z468" s="198"/>
      <c r="AA468" s="198"/>
      <c r="AB468" s="198"/>
      <c r="AC468" s="198"/>
      <c r="AD468" s="198"/>
      <c r="AE468" s="198"/>
      <c r="AF468" s="198"/>
      <c r="AG468" s="198"/>
      <c r="AH468" s="198"/>
      <c r="AI468" s="198"/>
      <c r="AJ468" s="198"/>
      <c r="AK468" s="198"/>
      <c r="AL468" s="198"/>
      <c r="AM468" s="198"/>
      <c r="AN468" s="198"/>
      <c r="AO468" s="198"/>
      <c r="AP468" s="198"/>
      <c r="AQ468" s="198"/>
      <c r="AR468" s="198"/>
      <c r="AS468" s="198"/>
    </row>
    <row r="469" ht="14.25" customHeight="1" spans="1:45" x14ac:dyDescent="0.25">
      <c r="A469" s="198"/>
      <c r="B469" s="198"/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  <c r="Y469" s="198"/>
      <c r="Z469" s="198"/>
      <c r="AA469" s="198"/>
      <c r="AB469" s="198"/>
      <c r="AC469" s="198"/>
      <c r="AD469" s="198"/>
      <c r="AE469" s="198"/>
      <c r="AF469" s="198"/>
      <c r="AG469" s="198"/>
      <c r="AH469" s="198"/>
      <c r="AI469" s="198"/>
      <c r="AJ469" s="198"/>
      <c r="AK469" s="198"/>
      <c r="AL469" s="198"/>
      <c r="AM469" s="198"/>
      <c r="AN469" s="198"/>
      <c r="AO469" s="198"/>
      <c r="AP469" s="198"/>
      <c r="AQ469" s="198"/>
      <c r="AR469" s="198"/>
      <c r="AS469" s="198"/>
    </row>
    <row r="470" ht="14.25" customHeight="1" spans="1:45" x14ac:dyDescent="0.25">
      <c r="A470" s="198"/>
      <c r="B470" s="198"/>
      <c r="C470" s="198"/>
      <c r="D470" s="198"/>
      <c r="E470" s="198"/>
      <c r="F470" s="198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  <c r="X470" s="198"/>
      <c r="Y470" s="198"/>
      <c r="Z470" s="198"/>
      <c r="AA470" s="198"/>
      <c r="AB470" s="198"/>
      <c r="AC470" s="198"/>
      <c r="AD470" s="198"/>
      <c r="AE470" s="198"/>
      <c r="AF470" s="198"/>
      <c r="AG470" s="198"/>
      <c r="AH470" s="198"/>
      <c r="AI470" s="198"/>
      <c r="AJ470" s="198"/>
      <c r="AK470" s="198"/>
      <c r="AL470" s="198"/>
      <c r="AM470" s="198"/>
      <c r="AN470" s="198"/>
      <c r="AO470" s="198"/>
      <c r="AP470" s="198"/>
      <c r="AQ470" s="198"/>
      <c r="AR470" s="198"/>
      <c r="AS470" s="198"/>
    </row>
    <row r="471" ht="14.25" customHeight="1" spans="1:45" x14ac:dyDescent="0.25">
      <c r="A471" s="198"/>
      <c r="B471" s="198"/>
      <c r="C471" s="198"/>
      <c r="D471" s="198"/>
      <c r="E471" s="198"/>
      <c r="F471" s="198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  <c r="X471" s="198"/>
      <c r="Y471" s="198"/>
      <c r="Z471" s="198"/>
      <c r="AA471" s="198"/>
      <c r="AB471" s="198"/>
      <c r="AC471" s="198"/>
      <c r="AD471" s="198"/>
      <c r="AE471" s="198"/>
      <c r="AF471" s="198"/>
      <c r="AG471" s="198"/>
      <c r="AH471" s="198"/>
      <c r="AI471" s="198"/>
      <c r="AJ471" s="198"/>
      <c r="AK471" s="198"/>
      <c r="AL471" s="198"/>
      <c r="AM471" s="198"/>
      <c r="AN471" s="198"/>
      <c r="AO471" s="198"/>
      <c r="AP471" s="198"/>
      <c r="AQ471" s="198"/>
      <c r="AR471" s="198"/>
      <c r="AS471" s="198"/>
    </row>
    <row r="472" ht="14.25" customHeight="1" spans="1:45" x14ac:dyDescent="0.25">
      <c r="A472" s="198"/>
      <c r="B472" s="198"/>
      <c r="C472" s="198"/>
      <c r="D472" s="198"/>
      <c r="E472" s="198"/>
      <c r="F472" s="198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  <c r="X472" s="198"/>
      <c r="Y472" s="198"/>
      <c r="Z472" s="198"/>
      <c r="AA472" s="198"/>
      <c r="AB472" s="198"/>
      <c r="AC472" s="198"/>
      <c r="AD472" s="198"/>
      <c r="AE472" s="198"/>
      <c r="AF472" s="198"/>
      <c r="AG472" s="198"/>
      <c r="AH472" s="198"/>
      <c r="AI472" s="198"/>
      <c r="AJ472" s="198"/>
      <c r="AK472" s="198"/>
      <c r="AL472" s="198"/>
      <c r="AM472" s="198"/>
      <c r="AN472" s="198"/>
      <c r="AO472" s="198"/>
      <c r="AP472" s="198"/>
      <c r="AQ472" s="198"/>
      <c r="AR472" s="198"/>
      <c r="AS472" s="198"/>
    </row>
    <row r="473" ht="14.25" customHeight="1" spans="1:45" x14ac:dyDescent="0.25">
      <c r="A473" s="198"/>
      <c r="B473" s="198"/>
      <c r="C473" s="198"/>
      <c r="D473" s="198"/>
      <c r="E473" s="198"/>
      <c r="F473" s="198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  <c r="X473" s="198"/>
      <c r="Y473" s="198"/>
      <c r="Z473" s="198"/>
      <c r="AA473" s="198"/>
      <c r="AB473" s="198"/>
      <c r="AC473" s="198"/>
      <c r="AD473" s="198"/>
      <c r="AE473" s="198"/>
      <c r="AF473" s="198"/>
      <c r="AG473" s="198"/>
      <c r="AH473" s="198"/>
      <c r="AI473" s="198"/>
      <c r="AJ473" s="198"/>
      <c r="AK473" s="198"/>
      <c r="AL473" s="198"/>
      <c r="AM473" s="198"/>
      <c r="AN473" s="198"/>
      <c r="AO473" s="198"/>
      <c r="AP473" s="198"/>
      <c r="AQ473" s="198"/>
      <c r="AR473" s="198"/>
      <c r="AS473" s="198"/>
    </row>
    <row r="474" ht="14.25" customHeight="1" spans="1:45" x14ac:dyDescent="0.25">
      <c r="A474" s="198"/>
      <c r="B474" s="198"/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  <c r="X474" s="198"/>
      <c r="Y474" s="198"/>
      <c r="Z474" s="198"/>
      <c r="AA474" s="198"/>
      <c r="AB474" s="198"/>
      <c r="AC474" s="198"/>
      <c r="AD474" s="198"/>
      <c r="AE474" s="198"/>
      <c r="AF474" s="198"/>
      <c r="AG474" s="198"/>
      <c r="AH474" s="198"/>
      <c r="AI474" s="198"/>
      <c r="AJ474" s="198"/>
      <c r="AK474" s="198"/>
      <c r="AL474" s="198"/>
      <c r="AM474" s="198"/>
      <c r="AN474" s="198"/>
      <c r="AO474" s="198"/>
      <c r="AP474" s="198"/>
      <c r="AQ474" s="198"/>
      <c r="AR474" s="198"/>
      <c r="AS474" s="198"/>
    </row>
    <row r="475" ht="14.25" customHeight="1" spans="1:45" x14ac:dyDescent="0.25">
      <c r="A475" s="198"/>
      <c r="B475" s="198"/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  <c r="X475" s="198"/>
      <c r="Y475" s="198"/>
      <c r="Z475" s="198"/>
      <c r="AA475" s="198"/>
      <c r="AB475" s="198"/>
      <c r="AC475" s="198"/>
      <c r="AD475" s="198"/>
      <c r="AE475" s="198"/>
      <c r="AF475" s="198"/>
      <c r="AG475" s="198"/>
      <c r="AH475" s="198"/>
      <c r="AI475" s="198"/>
      <c r="AJ475" s="198"/>
      <c r="AK475" s="198"/>
      <c r="AL475" s="198"/>
      <c r="AM475" s="198"/>
      <c r="AN475" s="198"/>
      <c r="AO475" s="198"/>
      <c r="AP475" s="198"/>
      <c r="AQ475" s="198"/>
      <c r="AR475" s="198"/>
      <c r="AS475" s="198"/>
    </row>
    <row r="476" ht="14.25" customHeight="1" spans="1:45" x14ac:dyDescent="0.25">
      <c r="A476" s="198"/>
      <c r="B476" s="198"/>
      <c r="C476" s="198"/>
      <c r="D476" s="198"/>
      <c r="E476" s="198"/>
      <c r="F476" s="198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  <c r="X476" s="198"/>
      <c r="Y476" s="198"/>
      <c r="Z476" s="198"/>
      <c r="AA476" s="198"/>
      <c r="AB476" s="198"/>
      <c r="AC476" s="198"/>
      <c r="AD476" s="198"/>
      <c r="AE476" s="198"/>
      <c r="AF476" s="198"/>
      <c r="AG476" s="198"/>
      <c r="AH476" s="198"/>
      <c r="AI476" s="198"/>
      <c r="AJ476" s="198"/>
      <c r="AK476" s="198"/>
      <c r="AL476" s="198"/>
      <c r="AM476" s="198"/>
      <c r="AN476" s="198"/>
      <c r="AO476" s="198"/>
      <c r="AP476" s="198"/>
      <c r="AQ476" s="198"/>
      <c r="AR476" s="198"/>
      <c r="AS476" s="198"/>
    </row>
    <row r="477" ht="14.25" customHeight="1" spans="1:45" x14ac:dyDescent="0.25">
      <c r="A477" s="198"/>
      <c r="B477" s="198"/>
      <c r="C477" s="198"/>
      <c r="D477" s="198"/>
      <c r="E477" s="198"/>
      <c r="F477" s="198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  <c r="X477" s="198"/>
      <c r="Y477" s="198"/>
      <c r="Z477" s="198"/>
      <c r="AA477" s="198"/>
      <c r="AB477" s="198"/>
      <c r="AC477" s="198"/>
      <c r="AD477" s="198"/>
      <c r="AE477" s="198"/>
      <c r="AF477" s="198"/>
      <c r="AG477" s="198"/>
      <c r="AH477" s="198"/>
      <c r="AI477" s="198"/>
      <c r="AJ477" s="198"/>
      <c r="AK477" s="198"/>
      <c r="AL477" s="198"/>
      <c r="AM477" s="198"/>
      <c r="AN477" s="198"/>
      <c r="AO477" s="198"/>
      <c r="AP477" s="198"/>
      <c r="AQ477" s="198"/>
      <c r="AR477" s="198"/>
      <c r="AS477" s="198"/>
    </row>
    <row r="478" ht="14.25" customHeight="1" spans="1:45" x14ac:dyDescent="0.25">
      <c r="A478" s="198"/>
      <c r="B478" s="198"/>
      <c r="C478" s="198"/>
      <c r="D478" s="198"/>
      <c r="E478" s="198"/>
      <c r="F478" s="198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  <c r="AA478" s="198"/>
      <c r="AB478" s="198"/>
      <c r="AC478" s="198"/>
      <c r="AD478" s="198"/>
      <c r="AE478" s="198"/>
      <c r="AF478" s="198"/>
      <c r="AG478" s="198"/>
      <c r="AH478" s="198"/>
      <c r="AI478" s="198"/>
      <c r="AJ478" s="198"/>
      <c r="AK478" s="198"/>
      <c r="AL478" s="198"/>
      <c r="AM478" s="198"/>
      <c r="AN478" s="198"/>
      <c r="AO478" s="198"/>
      <c r="AP478" s="198"/>
      <c r="AQ478" s="198"/>
      <c r="AR478" s="198"/>
      <c r="AS478" s="198"/>
    </row>
    <row r="479" ht="14.25" customHeight="1" spans="1:45" x14ac:dyDescent="0.25">
      <c r="A479" s="198"/>
      <c r="B479" s="198"/>
      <c r="C479" s="198"/>
      <c r="D479" s="198"/>
      <c r="E479" s="198"/>
      <c r="F479" s="198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  <c r="X479" s="198"/>
      <c r="Y479" s="198"/>
      <c r="Z479" s="198"/>
      <c r="AA479" s="198"/>
      <c r="AB479" s="198"/>
      <c r="AC479" s="198"/>
      <c r="AD479" s="198"/>
      <c r="AE479" s="198"/>
      <c r="AF479" s="198"/>
      <c r="AG479" s="198"/>
      <c r="AH479" s="198"/>
      <c r="AI479" s="198"/>
      <c r="AJ479" s="198"/>
      <c r="AK479" s="198"/>
      <c r="AL479" s="198"/>
      <c r="AM479" s="198"/>
      <c r="AN479" s="198"/>
      <c r="AO479" s="198"/>
      <c r="AP479" s="198"/>
      <c r="AQ479" s="198"/>
      <c r="AR479" s="198"/>
      <c r="AS479" s="198"/>
    </row>
    <row r="480" ht="14.25" customHeight="1" spans="1:45" x14ac:dyDescent="0.25">
      <c r="A480" s="198"/>
      <c r="B480" s="198"/>
      <c r="C480" s="198"/>
      <c r="D480" s="198"/>
      <c r="E480" s="198"/>
      <c r="F480" s="198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  <c r="X480" s="198"/>
      <c r="Y480" s="198"/>
      <c r="Z480" s="198"/>
      <c r="AA480" s="198"/>
      <c r="AB480" s="198"/>
      <c r="AC480" s="198"/>
      <c r="AD480" s="198"/>
      <c r="AE480" s="198"/>
      <c r="AF480" s="198"/>
      <c r="AG480" s="198"/>
      <c r="AH480" s="198"/>
      <c r="AI480" s="198"/>
      <c r="AJ480" s="198"/>
      <c r="AK480" s="198"/>
      <c r="AL480" s="198"/>
      <c r="AM480" s="198"/>
      <c r="AN480" s="198"/>
      <c r="AO480" s="198"/>
      <c r="AP480" s="198"/>
      <c r="AQ480" s="198"/>
      <c r="AR480" s="198"/>
      <c r="AS480" s="198"/>
    </row>
    <row r="481" ht="14.25" customHeight="1" spans="1:45" x14ac:dyDescent="0.25">
      <c r="A481" s="198"/>
      <c r="B481" s="198"/>
      <c r="C481" s="198"/>
      <c r="D481" s="198"/>
      <c r="E481" s="198"/>
      <c r="F481" s="198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  <c r="X481" s="198"/>
      <c r="Y481" s="198"/>
      <c r="Z481" s="198"/>
      <c r="AA481" s="198"/>
      <c r="AB481" s="198"/>
      <c r="AC481" s="198"/>
      <c r="AD481" s="198"/>
      <c r="AE481" s="198"/>
      <c r="AF481" s="198"/>
      <c r="AG481" s="198"/>
      <c r="AH481" s="198"/>
      <c r="AI481" s="198"/>
      <c r="AJ481" s="198"/>
      <c r="AK481" s="198"/>
      <c r="AL481" s="198"/>
      <c r="AM481" s="198"/>
      <c r="AN481" s="198"/>
      <c r="AO481" s="198"/>
      <c r="AP481" s="198"/>
      <c r="AQ481" s="198"/>
      <c r="AR481" s="198"/>
      <c r="AS481" s="198"/>
    </row>
    <row r="482" ht="14.25" customHeight="1" spans="1:45" x14ac:dyDescent="0.25">
      <c r="A482" s="198"/>
      <c r="B482" s="198"/>
      <c r="C482" s="198"/>
      <c r="D482" s="198"/>
      <c r="E482" s="198"/>
      <c r="F482" s="198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  <c r="X482" s="198"/>
      <c r="Y482" s="198"/>
      <c r="Z482" s="198"/>
      <c r="AA482" s="198"/>
      <c r="AB482" s="198"/>
      <c r="AC482" s="198"/>
      <c r="AD482" s="198"/>
      <c r="AE482" s="198"/>
      <c r="AF482" s="198"/>
      <c r="AG482" s="198"/>
      <c r="AH482" s="198"/>
      <c r="AI482" s="198"/>
      <c r="AJ482" s="198"/>
      <c r="AK482" s="198"/>
      <c r="AL482" s="198"/>
      <c r="AM482" s="198"/>
      <c r="AN482" s="198"/>
      <c r="AO482" s="198"/>
      <c r="AP482" s="198"/>
      <c r="AQ482" s="198"/>
      <c r="AR482" s="198"/>
      <c r="AS482" s="198"/>
    </row>
    <row r="483" ht="14.25" customHeight="1" spans="1:45" x14ac:dyDescent="0.25">
      <c r="A483" s="198"/>
      <c r="B483" s="198"/>
      <c r="C483" s="198"/>
      <c r="D483" s="198"/>
      <c r="E483" s="198"/>
      <c r="F483" s="198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  <c r="X483" s="198"/>
      <c r="Y483" s="198"/>
      <c r="Z483" s="198"/>
      <c r="AA483" s="198"/>
      <c r="AB483" s="198"/>
      <c r="AC483" s="198"/>
      <c r="AD483" s="198"/>
      <c r="AE483" s="198"/>
      <c r="AF483" s="198"/>
      <c r="AG483" s="198"/>
      <c r="AH483" s="198"/>
      <c r="AI483" s="198"/>
      <c r="AJ483" s="198"/>
      <c r="AK483" s="198"/>
      <c r="AL483" s="198"/>
      <c r="AM483" s="198"/>
      <c r="AN483" s="198"/>
      <c r="AO483" s="198"/>
      <c r="AP483" s="198"/>
      <c r="AQ483" s="198"/>
      <c r="AR483" s="198"/>
      <c r="AS483" s="198"/>
    </row>
    <row r="484" ht="14.25" customHeight="1" spans="1:45" x14ac:dyDescent="0.25">
      <c r="A484" s="198"/>
      <c r="B484" s="198"/>
      <c r="C484" s="198"/>
      <c r="D484" s="198"/>
      <c r="E484" s="198"/>
      <c r="F484" s="198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  <c r="X484" s="198"/>
      <c r="Y484" s="198"/>
      <c r="Z484" s="198"/>
      <c r="AA484" s="198"/>
      <c r="AB484" s="198"/>
      <c r="AC484" s="198"/>
      <c r="AD484" s="198"/>
      <c r="AE484" s="198"/>
      <c r="AF484" s="198"/>
      <c r="AG484" s="198"/>
      <c r="AH484" s="198"/>
      <c r="AI484" s="198"/>
      <c r="AJ484" s="198"/>
      <c r="AK484" s="198"/>
      <c r="AL484" s="198"/>
      <c r="AM484" s="198"/>
      <c r="AN484" s="198"/>
      <c r="AO484" s="198"/>
      <c r="AP484" s="198"/>
      <c r="AQ484" s="198"/>
      <c r="AR484" s="198"/>
      <c r="AS484" s="198"/>
    </row>
    <row r="485" ht="14.25" customHeight="1" spans="1:45" x14ac:dyDescent="0.25">
      <c r="A485" s="198"/>
      <c r="B485" s="198"/>
      <c r="C485" s="198"/>
      <c r="D485" s="198"/>
      <c r="E485" s="198"/>
      <c r="F485" s="198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  <c r="AA485" s="198"/>
      <c r="AB485" s="198"/>
      <c r="AC485" s="198"/>
      <c r="AD485" s="198"/>
      <c r="AE485" s="198"/>
      <c r="AF485" s="198"/>
      <c r="AG485" s="198"/>
      <c r="AH485" s="198"/>
      <c r="AI485" s="198"/>
      <c r="AJ485" s="198"/>
      <c r="AK485" s="198"/>
      <c r="AL485" s="198"/>
      <c r="AM485" s="198"/>
      <c r="AN485" s="198"/>
      <c r="AO485" s="198"/>
      <c r="AP485" s="198"/>
      <c r="AQ485" s="198"/>
      <c r="AR485" s="198"/>
      <c r="AS485" s="198"/>
    </row>
    <row r="486" ht="14.25" customHeight="1" spans="1:45" x14ac:dyDescent="0.25">
      <c r="A486" s="198"/>
      <c r="B486" s="198"/>
      <c r="C486" s="198"/>
      <c r="D486" s="198"/>
      <c r="E486" s="198"/>
      <c r="F486" s="198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  <c r="AA486" s="198"/>
      <c r="AB486" s="198"/>
      <c r="AC486" s="198"/>
      <c r="AD486" s="198"/>
      <c r="AE486" s="198"/>
      <c r="AF486" s="198"/>
      <c r="AG486" s="198"/>
      <c r="AH486" s="198"/>
      <c r="AI486" s="198"/>
      <c r="AJ486" s="198"/>
      <c r="AK486" s="198"/>
      <c r="AL486" s="198"/>
      <c r="AM486" s="198"/>
      <c r="AN486" s="198"/>
      <c r="AO486" s="198"/>
      <c r="AP486" s="198"/>
      <c r="AQ486" s="198"/>
      <c r="AR486" s="198"/>
      <c r="AS486" s="198"/>
    </row>
    <row r="487" ht="14.25" customHeight="1" spans="1:45" x14ac:dyDescent="0.25">
      <c r="A487" s="198"/>
      <c r="B487" s="198"/>
      <c r="C487" s="198"/>
      <c r="D487" s="198"/>
      <c r="E487" s="198"/>
      <c r="F487" s="198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  <c r="AA487" s="198"/>
      <c r="AB487" s="198"/>
      <c r="AC487" s="198"/>
      <c r="AD487" s="198"/>
      <c r="AE487" s="198"/>
      <c r="AF487" s="198"/>
      <c r="AG487" s="198"/>
      <c r="AH487" s="198"/>
      <c r="AI487" s="198"/>
      <c r="AJ487" s="198"/>
      <c r="AK487" s="198"/>
      <c r="AL487" s="198"/>
      <c r="AM487" s="198"/>
      <c r="AN487" s="198"/>
      <c r="AO487" s="198"/>
      <c r="AP487" s="198"/>
      <c r="AQ487" s="198"/>
      <c r="AR487" s="198"/>
      <c r="AS487" s="198"/>
    </row>
    <row r="488" ht="14.25" customHeight="1" spans="1:45" x14ac:dyDescent="0.25">
      <c r="A488" s="198"/>
      <c r="B488" s="198"/>
      <c r="C488" s="198"/>
      <c r="D488" s="198"/>
      <c r="E488" s="198"/>
      <c r="F488" s="198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  <c r="AA488" s="198"/>
      <c r="AB488" s="198"/>
      <c r="AC488" s="198"/>
      <c r="AD488" s="198"/>
      <c r="AE488" s="198"/>
      <c r="AF488" s="198"/>
      <c r="AG488" s="198"/>
      <c r="AH488" s="198"/>
      <c r="AI488" s="198"/>
      <c r="AJ488" s="198"/>
      <c r="AK488" s="198"/>
      <c r="AL488" s="198"/>
      <c r="AM488" s="198"/>
      <c r="AN488" s="198"/>
      <c r="AO488" s="198"/>
      <c r="AP488" s="198"/>
      <c r="AQ488" s="198"/>
      <c r="AR488" s="198"/>
      <c r="AS488" s="198"/>
    </row>
    <row r="489" ht="14.25" customHeight="1" spans="1:45" x14ac:dyDescent="0.25">
      <c r="A489" s="198"/>
      <c r="B489" s="198"/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  <c r="AA489" s="198"/>
      <c r="AB489" s="198"/>
      <c r="AC489" s="198"/>
      <c r="AD489" s="198"/>
      <c r="AE489" s="198"/>
      <c r="AF489" s="198"/>
      <c r="AG489" s="198"/>
      <c r="AH489" s="198"/>
      <c r="AI489" s="198"/>
      <c r="AJ489" s="198"/>
      <c r="AK489" s="198"/>
      <c r="AL489" s="198"/>
      <c r="AM489" s="198"/>
      <c r="AN489" s="198"/>
      <c r="AO489" s="198"/>
      <c r="AP489" s="198"/>
      <c r="AQ489" s="198"/>
      <c r="AR489" s="198"/>
      <c r="AS489" s="198"/>
    </row>
    <row r="490" ht="14.25" customHeight="1" spans="1:45" x14ac:dyDescent="0.25">
      <c r="A490" s="198"/>
      <c r="B490" s="198"/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  <c r="X490" s="198"/>
      <c r="Y490" s="198"/>
      <c r="Z490" s="198"/>
      <c r="AA490" s="198"/>
      <c r="AB490" s="198"/>
      <c r="AC490" s="198"/>
      <c r="AD490" s="198"/>
      <c r="AE490" s="198"/>
      <c r="AF490" s="198"/>
      <c r="AG490" s="198"/>
      <c r="AH490" s="198"/>
      <c r="AI490" s="198"/>
      <c r="AJ490" s="198"/>
      <c r="AK490" s="198"/>
      <c r="AL490" s="198"/>
      <c r="AM490" s="198"/>
      <c r="AN490" s="198"/>
      <c r="AO490" s="198"/>
      <c r="AP490" s="198"/>
      <c r="AQ490" s="198"/>
      <c r="AR490" s="198"/>
      <c r="AS490" s="198"/>
    </row>
    <row r="491" ht="14.25" customHeight="1" spans="1:45" x14ac:dyDescent="0.25">
      <c r="A491" s="198"/>
      <c r="B491" s="198"/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  <c r="AA491" s="198"/>
      <c r="AB491" s="198"/>
      <c r="AC491" s="198"/>
      <c r="AD491" s="198"/>
      <c r="AE491" s="198"/>
      <c r="AF491" s="198"/>
      <c r="AG491" s="198"/>
      <c r="AH491" s="198"/>
      <c r="AI491" s="198"/>
      <c r="AJ491" s="198"/>
      <c r="AK491" s="198"/>
      <c r="AL491" s="198"/>
      <c r="AM491" s="198"/>
      <c r="AN491" s="198"/>
      <c r="AO491" s="198"/>
      <c r="AP491" s="198"/>
      <c r="AQ491" s="198"/>
      <c r="AR491" s="198"/>
      <c r="AS491" s="198"/>
    </row>
    <row r="492" ht="14.25" customHeight="1" spans="1:45" x14ac:dyDescent="0.25">
      <c r="A492" s="198"/>
      <c r="B492" s="198"/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  <c r="X492" s="198"/>
      <c r="Y492" s="198"/>
      <c r="Z492" s="198"/>
      <c r="AA492" s="198"/>
      <c r="AB492" s="198"/>
      <c r="AC492" s="198"/>
      <c r="AD492" s="198"/>
      <c r="AE492" s="198"/>
      <c r="AF492" s="198"/>
      <c r="AG492" s="198"/>
      <c r="AH492" s="198"/>
      <c r="AI492" s="198"/>
      <c r="AJ492" s="198"/>
      <c r="AK492" s="198"/>
      <c r="AL492" s="198"/>
      <c r="AM492" s="198"/>
      <c r="AN492" s="198"/>
      <c r="AO492" s="198"/>
      <c r="AP492" s="198"/>
      <c r="AQ492" s="198"/>
      <c r="AR492" s="198"/>
      <c r="AS492" s="198"/>
    </row>
    <row r="493" ht="14.25" customHeight="1" spans="1:45" x14ac:dyDescent="0.25">
      <c r="A493" s="198"/>
      <c r="B493" s="198"/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  <c r="X493" s="198"/>
      <c r="Y493" s="198"/>
      <c r="Z493" s="198"/>
      <c r="AA493" s="198"/>
      <c r="AB493" s="198"/>
      <c r="AC493" s="198"/>
      <c r="AD493" s="198"/>
      <c r="AE493" s="198"/>
      <c r="AF493" s="198"/>
      <c r="AG493" s="198"/>
      <c r="AH493" s="198"/>
      <c r="AI493" s="198"/>
      <c r="AJ493" s="198"/>
      <c r="AK493" s="198"/>
      <c r="AL493" s="198"/>
      <c r="AM493" s="198"/>
      <c r="AN493" s="198"/>
      <c r="AO493" s="198"/>
      <c r="AP493" s="198"/>
      <c r="AQ493" s="198"/>
      <c r="AR493" s="198"/>
      <c r="AS493" s="198"/>
    </row>
    <row r="494" ht="14.25" customHeight="1" spans="1:45" x14ac:dyDescent="0.25">
      <c r="A494" s="198"/>
      <c r="B494" s="198"/>
      <c r="C494" s="198"/>
      <c r="D494" s="198"/>
      <c r="E494" s="198"/>
      <c r="F494" s="198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  <c r="X494" s="198"/>
      <c r="Y494" s="198"/>
      <c r="Z494" s="198"/>
      <c r="AA494" s="198"/>
      <c r="AB494" s="198"/>
      <c r="AC494" s="198"/>
      <c r="AD494" s="198"/>
      <c r="AE494" s="198"/>
      <c r="AF494" s="198"/>
      <c r="AG494" s="198"/>
      <c r="AH494" s="198"/>
      <c r="AI494" s="198"/>
      <c r="AJ494" s="198"/>
      <c r="AK494" s="198"/>
      <c r="AL494" s="198"/>
      <c r="AM494" s="198"/>
      <c r="AN494" s="198"/>
      <c r="AO494" s="198"/>
      <c r="AP494" s="198"/>
      <c r="AQ494" s="198"/>
      <c r="AR494" s="198"/>
      <c r="AS494" s="198"/>
    </row>
    <row r="495" ht="14.25" customHeight="1" spans="1:45" x14ac:dyDescent="0.25">
      <c r="A495" s="198"/>
      <c r="B495" s="198"/>
      <c r="C495" s="198"/>
      <c r="D495" s="198"/>
      <c r="E495" s="198"/>
      <c r="F495" s="198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  <c r="X495" s="198"/>
      <c r="Y495" s="198"/>
      <c r="Z495" s="198"/>
      <c r="AA495" s="198"/>
      <c r="AB495" s="198"/>
      <c r="AC495" s="198"/>
      <c r="AD495" s="198"/>
      <c r="AE495" s="198"/>
      <c r="AF495" s="198"/>
      <c r="AG495" s="198"/>
      <c r="AH495" s="198"/>
      <c r="AI495" s="198"/>
      <c r="AJ495" s="198"/>
      <c r="AK495" s="198"/>
      <c r="AL495" s="198"/>
      <c r="AM495" s="198"/>
      <c r="AN495" s="198"/>
      <c r="AO495" s="198"/>
      <c r="AP495" s="198"/>
      <c r="AQ495" s="198"/>
      <c r="AR495" s="198"/>
      <c r="AS495" s="198"/>
    </row>
    <row r="496" ht="14.25" customHeight="1" spans="1:45" x14ac:dyDescent="0.25">
      <c r="A496" s="198"/>
      <c r="B496" s="198"/>
      <c r="C496" s="198"/>
      <c r="D496" s="198"/>
      <c r="E496" s="198"/>
      <c r="F496" s="198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  <c r="X496" s="198"/>
      <c r="Y496" s="198"/>
      <c r="Z496" s="198"/>
      <c r="AA496" s="198"/>
      <c r="AB496" s="198"/>
      <c r="AC496" s="198"/>
      <c r="AD496" s="198"/>
      <c r="AE496" s="198"/>
      <c r="AF496" s="198"/>
      <c r="AG496" s="198"/>
      <c r="AH496" s="198"/>
      <c r="AI496" s="198"/>
      <c r="AJ496" s="198"/>
      <c r="AK496" s="198"/>
      <c r="AL496" s="198"/>
      <c r="AM496" s="198"/>
      <c r="AN496" s="198"/>
      <c r="AO496" s="198"/>
      <c r="AP496" s="198"/>
      <c r="AQ496" s="198"/>
      <c r="AR496" s="198"/>
      <c r="AS496" s="198"/>
    </row>
    <row r="497" ht="14.25" customHeight="1" spans="1:45" x14ac:dyDescent="0.25">
      <c r="A497" s="198"/>
      <c r="B497" s="198"/>
      <c r="C497" s="198"/>
      <c r="D497" s="198"/>
      <c r="E497" s="198"/>
      <c r="F497" s="198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  <c r="X497" s="198"/>
      <c r="Y497" s="198"/>
      <c r="Z497" s="198"/>
      <c r="AA497" s="198"/>
      <c r="AB497" s="198"/>
      <c r="AC497" s="198"/>
      <c r="AD497" s="198"/>
      <c r="AE497" s="198"/>
      <c r="AF497" s="198"/>
      <c r="AG497" s="198"/>
      <c r="AH497" s="198"/>
      <c r="AI497" s="198"/>
      <c r="AJ497" s="198"/>
      <c r="AK497" s="198"/>
      <c r="AL497" s="198"/>
      <c r="AM497" s="198"/>
      <c r="AN497" s="198"/>
      <c r="AO497" s="198"/>
      <c r="AP497" s="198"/>
      <c r="AQ497" s="198"/>
      <c r="AR497" s="198"/>
      <c r="AS497" s="198"/>
    </row>
    <row r="498" ht="14.25" customHeight="1" spans="1:45" x14ac:dyDescent="0.25">
      <c r="A498" s="198"/>
      <c r="B498" s="198"/>
      <c r="C498" s="198"/>
      <c r="D498" s="198"/>
      <c r="E498" s="198"/>
      <c r="F498" s="198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  <c r="X498" s="198"/>
      <c r="Y498" s="198"/>
      <c r="Z498" s="198"/>
      <c r="AA498" s="198"/>
      <c r="AB498" s="198"/>
      <c r="AC498" s="198"/>
      <c r="AD498" s="198"/>
      <c r="AE498" s="198"/>
      <c r="AF498" s="198"/>
      <c r="AG498" s="198"/>
      <c r="AH498" s="198"/>
      <c r="AI498" s="198"/>
      <c r="AJ498" s="198"/>
      <c r="AK498" s="198"/>
      <c r="AL498" s="198"/>
      <c r="AM498" s="198"/>
      <c r="AN498" s="198"/>
      <c r="AO498" s="198"/>
      <c r="AP498" s="198"/>
      <c r="AQ498" s="198"/>
      <c r="AR498" s="198"/>
      <c r="AS498" s="198"/>
    </row>
    <row r="499" ht="14.25" customHeight="1" spans="1:45" x14ac:dyDescent="0.25">
      <c r="A499" s="198"/>
      <c r="B499" s="198"/>
      <c r="C499" s="198"/>
      <c r="D499" s="198"/>
      <c r="E499" s="198"/>
      <c r="F499" s="198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  <c r="X499" s="198"/>
      <c r="Y499" s="198"/>
      <c r="Z499" s="198"/>
      <c r="AA499" s="198"/>
      <c r="AB499" s="198"/>
      <c r="AC499" s="198"/>
      <c r="AD499" s="198"/>
      <c r="AE499" s="198"/>
      <c r="AF499" s="198"/>
      <c r="AG499" s="198"/>
      <c r="AH499" s="198"/>
      <c r="AI499" s="198"/>
      <c r="AJ499" s="198"/>
      <c r="AK499" s="198"/>
      <c r="AL499" s="198"/>
      <c r="AM499" s="198"/>
      <c r="AN499" s="198"/>
      <c r="AO499" s="198"/>
      <c r="AP499" s="198"/>
      <c r="AQ499" s="198"/>
      <c r="AR499" s="198"/>
      <c r="AS499" s="198"/>
    </row>
    <row r="500" ht="14.25" customHeight="1" spans="1:45" x14ac:dyDescent="0.25">
      <c r="A500" s="198"/>
      <c r="B500" s="198"/>
      <c r="C500" s="198"/>
      <c r="D500" s="198"/>
      <c r="E500" s="198"/>
      <c r="F500" s="198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  <c r="X500" s="198"/>
      <c r="Y500" s="198"/>
      <c r="Z500" s="198"/>
      <c r="AA500" s="198"/>
      <c r="AB500" s="198"/>
      <c r="AC500" s="198"/>
      <c r="AD500" s="198"/>
      <c r="AE500" s="198"/>
      <c r="AF500" s="198"/>
      <c r="AG500" s="198"/>
      <c r="AH500" s="198"/>
      <c r="AI500" s="198"/>
      <c r="AJ500" s="198"/>
      <c r="AK500" s="198"/>
      <c r="AL500" s="198"/>
      <c r="AM500" s="198"/>
      <c r="AN500" s="198"/>
      <c r="AO500" s="198"/>
      <c r="AP500" s="198"/>
      <c r="AQ500" s="198"/>
      <c r="AR500" s="198"/>
      <c r="AS500" s="198"/>
    </row>
    <row r="501" ht="14.25" customHeight="1" spans="1:45" x14ac:dyDescent="0.25">
      <c r="A501" s="198"/>
      <c r="B501" s="198"/>
      <c r="C501" s="198"/>
      <c r="D501" s="198"/>
      <c r="E501" s="198"/>
      <c r="F501" s="198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  <c r="X501" s="198"/>
      <c r="Y501" s="198"/>
      <c r="Z501" s="198"/>
      <c r="AA501" s="198"/>
      <c r="AB501" s="198"/>
      <c r="AC501" s="198"/>
      <c r="AD501" s="198"/>
      <c r="AE501" s="198"/>
      <c r="AF501" s="198"/>
      <c r="AG501" s="198"/>
      <c r="AH501" s="198"/>
      <c r="AI501" s="198"/>
      <c r="AJ501" s="198"/>
      <c r="AK501" s="198"/>
      <c r="AL501" s="198"/>
      <c r="AM501" s="198"/>
      <c r="AN501" s="198"/>
      <c r="AO501" s="198"/>
      <c r="AP501" s="198"/>
      <c r="AQ501" s="198"/>
      <c r="AR501" s="198"/>
      <c r="AS501" s="198"/>
    </row>
    <row r="502" ht="14.25" customHeight="1" spans="1:45" x14ac:dyDescent="0.25">
      <c r="A502" s="198"/>
      <c r="B502" s="198"/>
      <c r="C502" s="198"/>
      <c r="D502" s="198"/>
      <c r="E502" s="198"/>
      <c r="F502" s="198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  <c r="X502" s="198"/>
      <c r="Y502" s="198"/>
      <c r="Z502" s="198"/>
      <c r="AA502" s="198"/>
      <c r="AB502" s="198"/>
      <c r="AC502" s="198"/>
      <c r="AD502" s="198"/>
      <c r="AE502" s="198"/>
      <c r="AF502" s="198"/>
      <c r="AG502" s="198"/>
      <c r="AH502" s="198"/>
      <c r="AI502" s="198"/>
      <c r="AJ502" s="198"/>
      <c r="AK502" s="198"/>
      <c r="AL502" s="198"/>
      <c r="AM502" s="198"/>
      <c r="AN502" s="198"/>
      <c r="AO502" s="198"/>
      <c r="AP502" s="198"/>
      <c r="AQ502" s="198"/>
      <c r="AR502" s="198"/>
      <c r="AS502" s="198"/>
    </row>
    <row r="503" ht="14.25" customHeight="1" spans="1:45" x14ac:dyDescent="0.25">
      <c r="A503" s="198"/>
      <c r="B503" s="198"/>
      <c r="C503" s="198"/>
      <c r="D503" s="198"/>
      <c r="E503" s="198"/>
      <c r="F503" s="198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  <c r="X503" s="198"/>
      <c r="Y503" s="198"/>
      <c r="Z503" s="198"/>
      <c r="AA503" s="198"/>
      <c r="AB503" s="198"/>
      <c r="AC503" s="198"/>
      <c r="AD503" s="198"/>
      <c r="AE503" s="198"/>
      <c r="AF503" s="198"/>
      <c r="AG503" s="198"/>
      <c r="AH503" s="198"/>
      <c r="AI503" s="198"/>
      <c r="AJ503" s="198"/>
      <c r="AK503" s="198"/>
      <c r="AL503" s="198"/>
      <c r="AM503" s="198"/>
      <c r="AN503" s="198"/>
      <c r="AO503" s="198"/>
      <c r="AP503" s="198"/>
      <c r="AQ503" s="198"/>
      <c r="AR503" s="198"/>
      <c r="AS503" s="198"/>
    </row>
    <row r="504" ht="14.25" customHeight="1" spans="1:45" x14ac:dyDescent="0.25">
      <c r="A504" s="198"/>
      <c r="B504" s="198"/>
      <c r="C504" s="198"/>
      <c r="D504" s="198"/>
      <c r="E504" s="198"/>
      <c r="F504" s="198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  <c r="X504" s="198"/>
      <c r="Y504" s="198"/>
      <c r="Z504" s="198"/>
      <c r="AA504" s="198"/>
      <c r="AB504" s="198"/>
      <c r="AC504" s="198"/>
      <c r="AD504" s="198"/>
      <c r="AE504" s="198"/>
      <c r="AF504" s="198"/>
      <c r="AG504" s="198"/>
      <c r="AH504" s="198"/>
      <c r="AI504" s="198"/>
      <c r="AJ504" s="198"/>
      <c r="AK504" s="198"/>
      <c r="AL504" s="198"/>
      <c r="AM504" s="198"/>
      <c r="AN504" s="198"/>
      <c r="AO504" s="198"/>
      <c r="AP504" s="198"/>
      <c r="AQ504" s="198"/>
      <c r="AR504" s="198"/>
      <c r="AS504" s="198"/>
    </row>
    <row r="505" ht="14.25" customHeight="1" spans="1:45" x14ac:dyDescent="0.25">
      <c r="A505" s="198"/>
      <c r="B505" s="198"/>
      <c r="C505" s="198"/>
      <c r="D505" s="198"/>
      <c r="E505" s="198"/>
      <c r="F505" s="198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  <c r="AA505" s="198"/>
      <c r="AB505" s="198"/>
      <c r="AC505" s="198"/>
      <c r="AD505" s="198"/>
      <c r="AE505" s="198"/>
      <c r="AF505" s="198"/>
      <c r="AG505" s="198"/>
      <c r="AH505" s="198"/>
      <c r="AI505" s="198"/>
      <c r="AJ505" s="198"/>
      <c r="AK505" s="198"/>
      <c r="AL505" s="198"/>
      <c r="AM505" s="198"/>
      <c r="AN505" s="198"/>
      <c r="AO505" s="198"/>
      <c r="AP505" s="198"/>
      <c r="AQ505" s="198"/>
      <c r="AR505" s="198"/>
      <c r="AS505" s="198"/>
    </row>
    <row r="506" ht="14.25" customHeight="1" spans="1:45" x14ac:dyDescent="0.25">
      <c r="A506" s="198"/>
      <c r="B506" s="198"/>
      <c r="C506" s="198"/>
      <c r="D506" s="198"/>
      <c r="E506" s="198"/>
      <c r="F506" s="198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  <c r="AA506" s="198"/>
      <c r="AB506" s="198"/>
      <c r="AC506" s="198"/>
      <c r="AD506" s="198"/>
      <c r="AE506" s="198"/>
      <c r="AF506" s="198"/>
      <c r="AG506" s="198"/>
      <c r="AH506" s="198"/>
      <c r="AI506" s="198"/>
      <c r="AJ506" s="198"/>
      <c r="AK506" s="198"/>
      <c r="AL506" s="198"/>
      <c r="AM506" s="198"/>
      <c r="AN506" s="198"/>
      <c r="AO506" s="198"/>
      <c r="AP506" s="198"/>
      <c r="AQ506" s="198"/>
      <c r="AR506" s="198"/>
      <c r="AS506" s="198"/>
    </row>
    <row r="507" ht="14.25" customHeight="1" spans="1:45" x14ac:dyDescent="0.25">
      <c r="A507" s="198"/>
      <c r="B507" s="198"/>
      <c r="C507" s="198"/>
      <c r="D507" s="198"/>
      <c r="E507" s="198"/>
      <c r="F507" s="198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  <c r="AA507" s="198"/>
      <c r="AB507" s="198"/>
      <c r="AC507" s="198"/>
      <c r="AD507" s="198"/>
      <c r="AE507" s="198"/>
      <c r="AF507" s="198"/>
      <c r="AG507" s="198"/>
      <c r="AH507" s="198"/>
      <c r="AI507" s="198"/>
      <c r="AJ507" s="198"/>
      <c r="AK507" s="198"/>
      <c r="AL507" s="198"/>
      <c r="AM507" s="198"/>
      <c r="AN507" s="198"/>
      <c r="AO507" s="198"/>
      <c r="AP507" s="198"/>
      <c r="AQ507" s="198"/>
      <c r="AR507" s="198"/>
      <c r="AS507" s="198"/>
    </row>
    <row r="508" ht="14.25" customHeight="1" spans="1:45" x14ac:dyDescent="0.25">
      <c r="A508" s="198"/>
      <c r="B508" s="198"/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  <c r="AA508" s="198"/>
      <c r="AB508" s="198"/>
      <c r="AC508" s="198"/>
      <c r="AD508" s="198"/>
      <c r="AE508" s="198"/>
      <c r="AF508" s="198"/>
      <c r="AG508" s="198"/>
      <c r="AH508" s="198"/>
      <c r="AI508" s="198"/>
      <c r="AJ508" s="198"/>
      <c r="AK508" s="198"/>
      <c r="AL508" s="198"/>
      <c r="AM508" s="198"/>
      <c r="AN508" s="198"/>
      <c r="AO508" s="198"/>
      <c r="AP508" s="198"/>
      <c r="AQ508" s="198"/>
      <c r="AR508" s="198"/>
      <c r="AS508" s="198"/>
    </row>
    <row r="509" ht="14.25" customHeight="1" spans="1:45" x14ac:dyDescent="0.25">
      <c r="A509" s="198"/>
      <c r="B509" s="198"/>
      <c r="C509" s="198"/>
      <c r="D509" s="198"/>
      <c r="E509" s="198"/>
      <c r="F509" s="198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  <c r="AA509" s="198"/>
      <c r="AB509" s="198"/>
      <c r="AC509" s="198"/>
      <c r="AD509" s="198"/>
      <c r="AE509" s="198"/>
      <c r="AF509" s="198"/>
      <c r="AG509" s="198"/>
      <c r="AH509" s="198"/>
      <c r="AI509" s="198"/>
      <c r="AJ509" s="198"/>
      <c r="AK509" s="198"/>
      <c r="AL509" s="198"/>
      <c r="AM509" s="198"/>
      <c r="AN509" s="198"/>
      <c r="AO509" s="198"/>
      <c r="AP509" s="198"/>
      <c r="AQ509" s="198"/>
      <c r="AR509" s="198"/>
      <c r="AS509" s="198"/>
    </row>
    <row r="510" ht="14.25" customHeight="1" spans="1:45" x14ac:dyDescent="0.25">
      <c r="A510" s="198"/>
      <c r="B510" s="198"/>
      <c r="C510" s="198"/>
      <c r="D510" s="198"/>
      <c r="E510" s="198"/>
      <c r="F510" s="198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  <c r="X510" s="198"/>
      <c r="Y510" s="198"/>
      <c r="Z510" s="198"/>
      <c r="AA510" s="198"/>
      <c r="AB510" s="198"/>
      <c r="AC510" s="198"/>
      <c r="AD510" s="198"/>
      <c r="AE510" s="198"/>
      <c r="AF510" s="198"/>
      <c r="AG510" s="198"/>
      <c r="AH510" s="198"/>
      <c r="AI510" s="198"/>
      <c r="AJ510" s="198"/>
      <c r="AK510" s="198"/>
      <c r="AL510" s="198"/>
      <c r="AM510" s="198"/>
      <c r="AN510" s="198"/>
      <c r="AO510" s="198"/>
      <c r="AP510" s="198"/>
      <c r="AQ510" s="198"/>
      <c r="AR510" s="198"/>
      <c r="AS510" s="198"/>
    </row>
    <row r="511" ht="14.25" customHeight="1" spans="1:45" x14ac:dyDescent="0.25">
      <c r="A511" s="198"/>
      <c r="B511" s="198"/>
      <c r="C511" s="198"/>
      <c r="D511" s="198"/>
      <c r="E511" s="198"/>
      <c r="F511" s="198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  <c r="AA511" s="198"/>
      <c r="AB511" s="198"/>
      <c r="AC511" s="198"/>
      <c r="AD511" s="198"/>
      <c r="AE511" s="198"/>
      <c r="AF511" s="198"/>
      <c r="AG511" s="198"/>
      <c r="AH511" s="198"/>
      <c r="AI511" s="198"/>
      <c r="AJ511" s="198"/>
      <c r="AK511" s="198"/>
      <c r="AL511" s="198"/>
      <c r="AM511" s="198"/>
      <c r="AN511" s="198"/>
      <c r="AO511" s="198"/>
      <c r="AP511" s="198"/>
      <c r="AQ511" s="198"/>
      <c r="AR511" s="198"/>
      <c r="AS511" s="198"/>
    </row>
    <row r="512" ht="14.25" customHeight="1" spans="1:45" x14ac:dyDescent="0.25">
      <c r="A512" s="198"/>
      <c r="B512" s="198"/>
      <c r="C512" s="198"/>
      <c r="D512" s="198"/>
      <c r="E512" s="198"/>
      <c r="F512" s="198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  <c r="X512" s="198"/>
      <c r="Y512" s="198"/>
      <c r="Z512" s="198"/>
      <c r="AA512" s="198"/>
      <c r="AB512" s="198"/>
      <c r="AC512" s="198"/>
      <c r="AD512" s="198"/>
      <c r="AE512" s="198"/>
      <c r="AF512" s="198"/>
      <c r="AG512" s="198"/>
      <c r="AH512" s="198"/>
      <c r="AI512" s="198"/>
      <c r="AJ512" s="198"/>
      <c r="AK512" s="198"/>
      <c r="AL512" s="198"/>
      <c r="AM512" s="198"/>
      <c r="AN512" s="198"/>
      <c r="AO512" s="198"/>
      <c r="AP512" s="198"/>
      <c r="AQ512" s="198"/>
      <c r="AR512" s="198"/>
      <c r="AS512" s="198"/>
    </row>
    <row r="513" ht="14.25" customHeight="1" spans="1:45" x14ac:dyDescent="0.25">
      <c r="A513" s="198"/>
      <c r="B513" s="198"/>
      <c r="C513" s="198"/>
      <c r="D513" s="198"/>
      <c r="E513" s="198"/>
      <c r="F513" s="198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  <c r="X513" s="198"/>
      <c r="Y513" s="198"/>
      <c r="Z513" s="198"/>
      <c r="AA513" s="198"/>
      <c r="AB513" s="198"/>
      <c r="AC513" s="198"/>
      <c r="AD513" s="198"/>
      <c r="AE513" s="198"/>
      <c r="AF513" s="198"/>
      <c r="AG513" s="198"/>
      <c r="AH513" s="198"/>
      <c r="AI513" s="198"/>
      <c r="AJ513" s="198"/>
      <c r="AK513" s="198"/>
      <c r="AL513" s="198"/>
      <c r="AM513" s="198"/>
      <c r="AN513" s="198"/>
      <c r="AO513" s="198"/>
      <c r="AP513" s="198"/>
      <c r="AQ513" s="198"/>
      <c r="AR513" s="198"/>
      <c r="AS513" s="198"/>
    </row>
    <row r="514" ht="14.25" customHeight="1" spans="1:45" x14ac:dyDescent="0.25">
      <c r="A514" s="198"/>
      <c r="B514" s="198"/>
      <c r="C514" s="198"/>
      <c r="D514" s="198"/>
      <c r="E514" s="198"/>
      <c r="F514" s="198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  <c r="X514" s="198"/>
      <c r="Y514" s="198"/>
      <c r="Z514" s="198"/>
      <c r="AA514" s="198"/>
      <c r="AB514" s="198"/>
      <c r="AC514" s="198"/>
      <c r="AD514" s="198"/>
      <c r="AE514" s="198"/>
      <c r="AF514" s="198"/>
      <c r="AG514" s="198"/>
      <c r="AH514" s="198"/>
      <c r="AI514" s="198"/>
      <c r="AJ514" s="198"/>
      <c r="AK514" s="198"/>
      <c r="AL514" s="198"/>
      <c r="AM514" s="198"/>
      <c r="AN514" s="198"/>
      <c r="AO514" s="198"/>
      <c r="AP514" s="198"/>
      <c r="AQ514" s="198"/>
      <c r="AR514" s="198"/>
      <c r="AS514" s="198"/>
    </row>
    <row r="515" ht="14.25" customHeight="1" spans="1:45" x14ac:dyDescent="0.25">
      <c r="A515" s="198"/>
      <c r="B515" s="198"/>
      <c r="C515" s="198"/>
      <c r="D515" s="198"/>
      <c r="E515" s="198"/>
      <c r="F515" s="198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  <c r="AA515" s="198"/>
      <c r="AB515" s="198"/>
      <c r="AC515" s="198"/>
      <c r="AD515" s="198"/>
      <c r="AE515" s="198"/>
      <c r="AF515" s="198"/>
      <c r="AG515" s="198"/>
      <c r="AH515" s="198"/>
      <c r="AI515" s="198"/>
      <c r="AJ515" s="198"/>
      <c r="AK515" s="198"/>
      <c r="AL515" s="198"/>
      <c r="AM515" s="198"/>
      <c r="AN515" s="198"/>
      <c r="AO515" s="198"/>
      <c r="AP515" s="198"/>
      <c r="AQ515" s="198"/>
      <c r="AR515" s="198"/>
      <c r="AS515" s="198"/>
    </row>
    <row r="516" ht="14.25" customHeight="1" spans="1:45" x14ac:dyDescent="0.25">
      <c r="A516" s="198"/>
      <c r="B516" s="198"/>
      <c r="C516" s="198"/>
      <c r="D516" s="198"/>
      <c r="E516" s="198"/>
      <c r="F516" s="198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  <c r="X516" s="198"/>
      <c r="Y516" s="198"/>
      <c r="Z516" s="198"/>
      <c r="AA516" s="198"/>
      <c r="AB516" s="198"/>
      <c r="AC516" s="198"/>
      <c r="AD516" s="198"/>
      <c r="AE516" s="198"/>
      <c r="AF516" s="198"/>
      <c r="AG516" s="198"/>
      <c r="AH516" s="198"/>
      <c r="AI516" s="198"/>
      <c r="AJ516" s="198"/>
      <c r="AK516" s="198"/>
      <c r="AL516" s="198"/>
      <c r="AM516" s="198"/>
      <c r="AN516" s="198"/>
      <c r="AO516" s="198"/>
      <c r="AP516" s="198"/>
      <c r="AQ516" s="198"/>
      <c r="AR516" s="198"/>
      <c r="AS516" s="198"/>
    </row>
    <row r="517" ht="14.25" customHeight="1" spans="1:45" x14ac:dyDescent="0.25">
      <c r="A517" s="198"/>
      <c r="B517" s="198"/>
      <c r="C517" s="198"/>
      <c r="D517" s="198"/>
      <c r="E517" s="198"/>
      <c r="F517" s="198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  <c r="X517" s="198"/>
      <c r="Y517" s="198"/>
      <c r="Z517" s="198"/>
      <c r="AA517" s="198"/>
      <c r="AB517" s="198"/>
      <c r="AC517" s="198"/>
      <c r="AD517" s="198"/>
      <c r="AE517" s="198"/>
      <c r="AF517" s="198"/>
      <c r="AG517" s="198"/>
      <c r="AH517" s="198"/>
      <c r="AI517" s="198"/>
      <c r="AJ517" s="198"/>
      <c r="AK517" s="198"/>
      <c r="AL517" s="198"/>
      <c r="AM517" s="198"/>
      <c r="AN517" s="198"/>
      <c r="AO517" s="198"/>
      <c r="AP517" s="198"/>
      <c r="AQ517" s="198"/>
      <c r="AR517" s="198"/>
      <c r="AS517" s="198"/>
    </row>
    <row r="518" ht="14.25" customHeight="1" spans="1:45" x14ac:dyDescent="0.25">
      <c r="A518" s="198"/>
      <c r="B518" s="198"/>
      <c r="C518" s="198"/>
      <c r="D518" s="198"/>
      <c r="E518" s="198"/>
      <c r="F518" s="198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  <c r="X518" s="198"/>
      <c r="Y518" s="198"/>
      <c r="Z518" s="198"/>
      <c r="AA518" s="198"/>
      <c r="AB518" s="198"/>
      <c r="AC518" s="198"/>
      <c r="AD518" s="198"/>
      <c r="AE518" s="198"/>
      <c r="AF518" s="198"/>
      <c r="AG518" s="198"/>
      <c r="AH518" s="198"/>
      <c r="AI518" s="198"/>
      <c r="AJ518" s="198"/>
      <c r="AK518" s="198"/>
      <c r="AL518" s="198"/>
      <c r="AM518" s="198"/>
      <c r="AN518" s="198"/>
      <c r="AO518" s="198"/>
      <c r="AP518" s="198"/>
      <c r="AQ518" s="198"/>
      <c r="AR518" s="198"/>
      <c r="AS518" s="198"/>
    </row>
    <row r="519" ht="14.25" customHeight="1" spans="1:45" x14ac:dyDescent="0.25">
      <c r="A519" s="198"/>
      <c r="B519" s="198"/>
      <c r="C519" s="198"/>
      <c r="D519" s="198"/>
      <c r="E519" s="198"/>
      <c r="F519" s="198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  <c r="X519" s="198"/>
      <c r="Y519" s="198"/>
      <c r="Z519" s="198"/>
      <c r="AA519" s="198"/>
      <c r="AB519" s="198"/>
      <c r="AC519" s="198"/>
      <c r="AD519" s="198"/>
      <c r="AE519" s="198"/>
      <c r="AF519" s="198"/>
      <c r="AG519" s="198"/>
      <c r="AH519" s="198"/>
      <c r="AI519" s="198"/>
      <c r="AJ519" s="198"/>
      <c r="AK519" s="198"/>
      <c r="AL519" s="198"/>
      <c r="AM519" s="198"/>
      <c r="AN519" s="198"/>
      <c r="AO519" s="198"/>
      <c r="AP519" s="198"/>
      <c r="AQ519" s="198"/>
      <c r="AR519" s="198"/>
      <c r="AS519" s="198"/>
    </row>
    <row r="520" ht="14.25" customHeight="1" spans="1:45" x14ac:dyDescent="0.25">
      <c r="A520" s="198"/>
      <c r="B520" s="198"/>
      <c r="C520" s="198"/>
      <c r="D520" s="198"/>
      <c r="E520" s="198"/>
      <c r="F520" s="198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  <c r="X520" s="198"/>
      <c r="Y520" s="198"/>
      <c r="Z520" s="198"/>
      <c r="AA520" s="198"/>
      <c r="AB520" s="198"/>
      <c r="AC520" s="198"/>
      <c r="AD520" s="198"/>
      <c r="AE520" s="198"/>
      <c r="AF520" s="198"/>
      <c r="AG520" s="198"/>
      <c r="AH520" s="198"/>
      <c r="AI520" s="198"/>
      <c r="AJ520" s="198"/>
      <c r="AK520" s="198"/>
      <c r="AL520" s="198"/>
      <c r="AM520" s="198"/>
      <c r="AN520" s="198"/>
      <c r="AO520" s="198"/>
      <c r="AP520" s="198"/>
      <c r="AQ520" s="198"/>
      <c r="AR520" s="198"/>
      <c r="AS520" s="198"/>
    </row>
    <row r="521" ht="14.25" customHeight="1" spans="1:45" x14ac:dyDescent="0.25">
      <c r="A521" s="198"/>
      <c r="B521" s="198"/>
      <c r="C521" s="198"/>
      <c r="D521" s="198"/>
      <c r="E521" s="198"/>
      <c r="F521" s="198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  <c r="X521" s="198"/>
      <c r="Y521" s="198"/>
      <c r="Z521" s="198"/>
      <c r="AA521" s="198"/>
      <c r="AB521" s="198"/>
      <c r="AC521" s="198"/>
      <c r="AD521" s="198"/>
      <c r="AE521" s="198"/>
      <c r="AF521" s="198"/>
      <c r="AG521" s="198"/>
      <c r="AH521" s="198"/>
      <c r="AI521" s="198"/>
      <c r="AJ521" s="198"/>
      <c r="AK521" s="198"/>
      <c r="AL521" s="198"/>
      <c r="AM521" s="198"/>
      <c r="AN521" s="198"/>
      <c r="AO521" s="198"/>
      <c r="AP521" s="198"/>
      <c r="AQ521" s="198"/>
      <c r="AR521" s="198"/>
      <c r="AS521" s="198"/>
    </row>
    <row r="522" ht="14.25" customHeight="1" spans="1:45" x14ac:dyDescent="0.25">
      <c r="A522" s="198"/>
      <c r="B522" s="198"/>
      <c r="C522" s="198"/>
      <c r="D522" s="198"/>
      <c r="E522" s="198"/>
      <c r="F522" s="198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  <c r="X522" s="198"/>
      <c r="Y522" s="198"/>
      <c r="Z522" s="198"/>
      <c r="AA522" s="198"/>
      <c r="AB522" s="198"/>
      <c r="AC522" s="198"/>
      <c r="AD522" s="198"/>
      <c r="AE522" s="198"/>
      <c r="AF522" s="198"/>
      <c r="AG522" s="198"/>
      <c r="AH522" s="198"/>
      <c r="AI522" s="198"/>
      <c r="AJ522" s="198"/>
      <c r="AK522" s="198"/>
      <c r="AL522" s="198"/>
      <c r="AM522" s="198"/>
      <c r="AN522" s="198"/>
      <c r="AO522" s="198"/>
      <c r="AP522" s="198"/>
      <c r="AQ522" s="198"/>
      <c r="AR522" s="198"/>
      <c r="AS522" s="198"/>
    </row>
    <row r="523" ht="14.25" customHeight="1" spans="1:45" x14ac:dyDescent="0.25">
      <c r="A523" s="198"/>
      <c r="B523" s="198"/>
      <c r="C523" s="198"/>
      <c r="D523" s="198"/>
      <c r="E523" s="198"/>
      <c r="F523" s="198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  <c r="X523" s="198"/>
      <c r="Y523" s="198"/>
      <c r="Z523" s="198"/>
      <c r="AA523" s="198"/>
      <c r="AB523" s="198"/>
      <c r="AC523" s="198"/>
      <c r="AD523" s="198"/>
      <c r="AE523" s="198"/>
      <c r="AF523" s="198"/>
      <c r="AG523" s="198"/>
      <c r="AH523" s="198"/>
      <c r="AI523" s="198"/>
      <c r="AJ523" s="198"/>
      <c r="AK523" s="198"/>
      <c r="AL523" s="198"/>
      <c r="AM523" s="198"/>
      <c r="AN523" s="198"/>
      <c r="AO523" s="198"/>
      <c r="AP523" s="198"/>
      <c r="AQ523" s="198"/>
      <c r="AR523" s="198"/>
      <c r="AS523" s="198"/>
    </row>
    <row r="524" ht="14.25" customHeight="1" spans="1:45" x14ac:dyDescent="0.25">
      <c r="A524" s="198"/>
      <c r="B524" s="198"/>
      <c r="C524" s="198"/>
      <c r="D524" s="198"/>
      <c r="E524" s="198"/>
      <c r="F524" s="198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  <c r="X524" s="198"/>
      <c r="Y524" s="198"/>
      <c r="Z524" s="198"/>
      <c r="AA524" s="198"/>
      <c r="AB524" s="198"/>
      <c r="AC524" s="198"/>
      <c r="AD524" s="198"/>
      <c r="AE524" s="198"/>
      <c r="AF524" s="198"/>
      <c r="AG524" s="198"/>
      <c r="AH524" s="198"/>
      <c r="AI524" s="198"/>
      <c r="AJ524" s="198"/>
      <c r="AK524" s="198"/>
      <c r="AL524" s="198"/>
      <c r="AM524" s="198"/>
      <c r="AN524" s="198"/>
      <c r="AO524" s="198"/>
      <c r="AP524" s="198"/>
      <c r="AQ524" s="198"/>
      <c r="AR524" s="198"/>
      <c r="AS524" s="198"/>
    </row>
    <row r="525" ht="14.25" customHeight="1" spans="1:45" x14ac:dyDescent="0.25">
      <c r="A525" s="198"/>
      <c r="B525" s="198"/>
      <c r="C525" s="198"/>
      <c r="D525" s="198"/>
      <c r="E525" s="198"/>
      <c r="F525" s="198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  <c r="AA525" s="198"/>
      <c r="AB525" s="198"/>
      <c r="AC525" s="198"/>
      <c r="AD525" s="198"/>
      <c r="AE525" s="198"/>
      <c r="AF525" s="198"/>
      <c r="AG525" s="198"/>
      <c r="AH525" s="198"/>
      <c r="AI525" s="198"/>
      <c r="AJ525" s="198"/>
      <c r="AK525" s="198"/>
      <c r="AL525" s="198"/>
      <c r="AM525" s="198"/>
      <c r="AN525" s="198"/>
      <c r="AO525" s="198"/>
      <c r="AP525" s="198"/>
      <c r="AQ525" s="198"/>
      <c r="AR525" s="198"/>
      <c r="AS525" s="198"/>
    </row>
    <row r="526" ht="14.25" customHeight="1" spans="1:45" x14ac:dyDescent="0.25">
      <c r="A526" s="198"/>
      <c r="B526" s="198"/>
      <c r="C526" s="198"/>
      <c r="D526" s="198"/>
      <c r="E526" s="198"/>
      <c r="F526" s="198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  <c r="AA526" s="198"/>
      <c r="AB526" s="198"/>
      <c r="AC526" s="198"/>
      <c r="AD526" s="198"/>
      <c r="AE526" s="198"/>
      <c r="AF526" s="198"/>
      <c r="AG526" s="198"/>
      <c r="AH526" s="198"/>
      <c r="AI526" s="198"/>
      <c r="AJ526" s="198"/>
      <c r="AK526" s="198"/>
      <c r="AL526" s="198"/>
      <c r="AM526" s="198"/>
      <c r="AN526" s="198"/>
      <c r="AO526" s="198"/>
      <c r="AP526" s="198"/>
      <c r="AQ526" s="198"/>
      <c r="AR526" s="198"/>
      <c r="AS526" s="198"/>
    </row>
    <row r="527" ht="14.25" customHeight="1" spans="1:45" x14ac:dyDescent="0.25">
      <c r="A527" s="198"/>
      <c r="B527" s="198"/>
      <c r="C527" s="198"/>
      <c r="D527" s="198"/>
      <c r="E527" s="198"/>
      <c r="F527" s="198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  <c r="AA527" s="198"/>
      <c r="AB527" s="198"/>
      <c r="AC527" s="198"/>
      <c r="AD527" s="198"/>
      <c r="AE527" s="198"/>
      <c r="AF527" s="198"/>
      <c r="AG527" s="198"/>
      <c r="AH527" s="198"/>
      <c r="AI527" s="198"/>
      <c r="AJ527" s="198"/>
      <c r="AK527" s="198"/>
      <c r="AL527" s="198"/>
      <c r="AM527" s="198"/>
      <c r="AN527" s="198"/>
      <c r="AO527" s="198"/>
      <c r="AP527" s="198"/>
      <c r="AQ527" s="198"/>
      <c r="AR527" s="198"/>
      <c r="AS527" s="198"/>
    </row>
    <row r="528" ht="14.25" customHeight="1" spans="1:45" x14ac:dyDescent="0.25">
      <c r="A528" s="198"/>
      <c r="B528" s="198"/>
      <c r="C528" s="198"/>
      <c r="D528" s="198"/>
      <c r="E528" s="198"/>
      <c r="F528" s="198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  <c r="AA528" s="198"/>
      <c r="AB528" s="198"/>
      <c r="AC528" s="198"/>
      <c r="AD528" s="198"/>
      <c r="AE528" s="198"/>
      <c r="AF528" s="198"/>
      <c r="AG528" s="198"/>
      <c r="AH528" s="198"/>
      <c r="AI528" s="198"/>
      <c r="AJ528" s="198"/>
      <c r="AK528" s="198"/>
      <c r="AL528" s="198"/>
      <c r="AM528" s="198"/>
      <c r="AN528" s="198"/>
      <c r="AO528" s="198"/>
      <c r="AP528" s="198"/>
      <c r="AQ528" s="198"/>
      <c r="AR528" s="198"/>
      <c r="AS528" s="198"/>
    </row>
    <row r="529" ht="14.25" customHeight="1" spans="1:45" x14ac:dyDescent="0.25">
      <c r="A529" s="198"/>
      <c r="B529" s="198"/>
      <c r="C529" s="198"/>
      <c r="D529" s="198"/>
      <c r="E529" s="198"/>
      <c r="F529" s="198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  <c r="AA529" s="198"/>
      <c r="AB529" s="198"/>
      <c r="AC529" s="198"/>
      <c r="AD529" s="198"/>
      <c r="AE529" s="198"/>
      <c r="AF529" s="198"/>
      <c r="AG529" s="198"/>
      <c r="AH529" s="198"/>
      <c r="AI529" s="198"/>
      <c r="AJ529" s="198"/>
      <c r="AK529" s="198"/>
      <c r="AL529" s="198"/>
      <c r="AM529" s="198"/>
      <c r="AN529" s="198"/>
      <c r="AO529" s="198"/>
      <c r="AP529" s="198"/>
      <c r="AQ529" s="198"/>
      <c r="AR529" s="198"/>
      <c r="AS529" s="198"/>
    </row>
    <row r="530" ht="14.25" customHeight="1" spans="1:45" x14ac:dyDescent="0.25">
      <c r="A530" s="198"/>
      <c r="B530" s="198"/>
      <c r="C530" s="198"/>
      <c r="D530" s="198"/>
      <c r="E530" s="198"/>
      <c r="F530" s="198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  <c r="X530" s="198"/>
      <c r="Y530" s="198"/>
      <c r="Z530" s="198"/>
      <c r="AA530" s="198"/>
      <c r="AB530" s="198"/>
      <c r="AC530" s="198"/>
      <c r="AD530" s="198"/>
      <c r="AE530" s="198"/>
      <c r="AF530" s="198"/>
      <c r="AG530" s="198"/>
      <c r="AH530" s="198"/>
      <c r="AI530" s="198"/>
      <c r="AJ530" s="198"/>
      <c r="AK530" s="198"/>
      <c r="AL530" s="198"/>
      <c r="AM530" s="198"/>
      <c r="AN530" s="198"/>
      <c r="AO530" s="198"/>
      <c r="AP530" s="198"/>
      <c r="AQ530" s="198"/>
      <c r="AR530" s="198"/>
      <c r="AS530" s="198"/>
    </row>
    <row r="531" ht="14.25" customHeight="1" spans="1:45" x14ac:dyDescent="0.25">
      <c r="A531" s="198"/>
      <c r="B531" s="198"/>
      <c r="C531" s="198"/>
      <c r="D531" s="198"/>
      <c r="E531" s="198"/>
      <c r="F531" s="198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  <c r="AA531" s="198"/>
      <c r="AB531" s="198"/>
      <c r="AC531" s="198"/>
      <c r="AD531" s="198"/>
      <c r="AE531" s="198"/>
      <c r="AF531" s="198"/>
      <c r="AG531" s="198"/>
      <c r="AH531" s="198"/>
      <c r="AI531" s="198"/>
      <c r="AJ531" s="198"/>
      <c r="AK531" s="198"/>
      <c r="AL531" s="198"/>
      <c r="AM531" s="198"/>
      <c r="AN531" s="198"/>
      <c r="AO531" s="198"/>
      <c r="AP531" s="198"/>
      <c r="AQ531" s="198"/>
      <c r="AR531" s="198"/>
      <c r="AS531" s="198"/>
    </row>
    <row r="532" ht="14.25" customHeight="1" spans="1:45" x14ac:dyDescent="0.25">
      <c r="A532" s="198"/>
      <c r="B532" s="198"/>
      <c r="C532" s="198"/>
      <c r="D532" s="198"/>
      <c r="E532" s="198"/>
      <c r="F532" s="198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  <c r="X532" s="198"/>
      <c r="Y532" s="198"/>
      <c r="Z532" s="198"/>
      <c r="AA532" s="198"/>
      <c r="AB532" s="198"/>
      <c r="AC532" s="198"/>
      <c r="AD532" s="198"/>
      <c r="AE532" s="198"/>
      <c r="AF532" s="198"/>
      <c r="AG532" s="198"/>
      <c r="AH532" s="198"/>
      <c r="AI532" s="198"/>
      <c r="AJ532" s="198"/>
      <c r="AK532" s="198"/>
      <c r="AL532" s="198"/>
      <c r="AM532" s="198"/>
      <c r="AN532" s="198"/>
      <c r="AO532" s="198"/>
      <c r="AP532" s="198"/>
      <c r="AQ532" s="198"/>
      <c r="AR532" s="198"/>
      <c r="AS532" s="198"/>
    </row>
    <row r="533" ht="14.25" customHeight="1" spans="1:45" x14ac:dyDescent="0.25">
      <c r="A533" s="198"/>
      <c r="B533" s="198"/>
      <c r="C533" s="198"/>
      <c r="D533" s="198"/>
      <c r="E533" s="198"/>
      <c r="F533" s="198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  <c r="X533" s="198"/>
      <c r="Y533" s="198"/>
      <c r="Z533" s="198"/>
      <c r="AA533" s="198"/>
      <c r="AB533" s="198"/>
      <c r="AC533" s="198"/>
      <c r="AD533" s="198"/>
      <c r="AE533" s="198"/>
      <c r="AF533" s="198"/>
      <c r="AG533" s="198"/>
      <c r="AH533" s="198"/>
      <c r="AI533" s="198"/>
      <c r="AJ533" s="198"/>
      <c r="AK533" s="198"/>
      <c r="AL533" s="198"/>
      <c r="AM533" s="198"/>
      <c r="AN533" s="198"/>
      <c r="AO533" s="198"/>
      <c r="AP533" s="198"/>
      <c r="AQ533" s="198"/>
      <c r="AR533" s="198"/>
      <c r="AS533" s="198"/>
    </row>
    <row r="534" ht="14.25" customHeight="1" spans="1:45" x14ac:dyDescent="0.25">
      <c r="A534" s="198"/>
      <c r="B534" s="198"/>
      <c r="C534" s="198"/>
      <c r="D534" s="198"/>
      <c r="E534" s="198"/>
      <c r="F534" s="198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  <c r="AA534" s="198"/>
      <c r="AB534" s="198"/>
      <c r="AC534" s="198"/>
      <c r="AD534" s="198"/>
      <c r="AE534" s="198"/>
      <c r="AF534" s="198"/>
      <c r="AG534" s="198"/>
      <c r="AH534" s="198"/>
      <c r="AI534" s="198"/>
      <c r="AJ534" s="198"/>
      <c r="AK534" s="198"/>
      <c r="AL534" s="198"/>
      <c r="AM534" s="198"/>
      <c r="AN534" s="198"/>
      <c r="AO534" s="198"/>
      <c r="AP534" s="198"/>
      <c r="AQ534" s="198"/>
      <c r="AR534" s="198"/>
      <c r="AS534" s="198"/>
    </row>
    <row r="535" ht="14.25" customHeight="1" spans="1:45" x14ac:dyDescent="0.25">
      <c r="A535" s="198"/>
      <c r="B535" s="198"/>
      <c r="C535" s="198"/>
      <c r="D535" s="198"/>
      <c r="E535" s="198"/>
      <c r="F535" s="198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  <c r="X535" s="198"/>
      <c r="Y535" s="198"/>
      <c r="Z535" s="198"/>
      <c r="AA535" s="198"/>
      <c r="AB535" s="198"/>
      <c r="AC535" s="198"/>
      <c r="AD535" s="198"/>
      <c r="AE535" s="198"/>
      <c r="AF535" s="198"/>
      <c r="AG535" s="198"/>
      <c r="AH535" s="198"/>
      <c r="AI535" s="198"/>
      <c r="AJ535" s="198"/>
      <c r="AK535" s="198"/>
      <c r="AL535" s="198"/>
      <c r="AM535" s="198"/>
      <c r="AN535" s="198"/>
      <c r="AO535" s="198"/>
      <c r="AP535" s="198"/>
      <c r="AQ535" s="198"/>
      <c r="AR535" s="198"/>
      <c r="AS535" s="198"/>
    </row>
    <row r="536" ht="14.25" customHeight="1" spans="1:45" x14ac:dyDescent="0.25">
      <c r="A536" s="198"/>
      <c r="B536" s="198"/>
      <c r="C536" s="198"/>
      <c r="D536" s="198"/>
      <c r="E536" s="198"/>
      <c r="F536" s="198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  <c r="X536" s="198"/>
      <c r="Y536" s="198"/>
      <c r="Z536" s="198"/>
      <c r="AA536" s="198"/>
      <c r="AB536" s="198"/>
      <c r="AC536" s="198"/>
      <c r="AD536" s="198"/>
      <c r="AE536" s="198"/>
      <c r="AF536" s="198"/>
      <c r="AG536" s="198"/>
      <c r="AH536" s="198"/>
      <c r="AI536" s="198"/>
      <c r="AJ536" s="198"/>
      <c r="AK536" s="198"/>
      <c r="AL536" s="198"/>
      <c r="AM536" s="198"/>
      <c r="AN536" s="198"/>
      <c r="AO536" s="198"/>
      <c r="AP536" s="198"/>
      <c r="AQ536" s="198"/>
      <c r="AR536" s="198"/>
      <c r="AS536" s="198"/>
    </row>
    <row r="537" ht="14.25" customHeight="1" spans="1:45" x14ac:dyDescent="0.25">
      <c r="A537" s="198"/>
      <c r="B537" s="198"/>
      <c r="C537" s="198"/>
      <c r="D537" s="198"/>
      <c r="E537" s="198"/>
      <c r="F537" s="198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  <c r="X537" s="198"/>
      <c r="Y537" s="198"/>
      <c r="Z537" s="198"/>
      <c r="AA537" s="198"/>
      <c r="AB537" s="198"/>
      <c r="AC537" s="198"/>
      <c r="AD537" s="198"/>
      <c r="AE537" s="198"/>
      <c r="AF537" s="198"/>
      <c r="AG537" s="198"/>
      <c r="AH537" s="198"/>
      <c r="AI537" s="198"/>
      <c r="AJ537" s="198"/>
      <c r="AK537" s="198"/>
      <c r="AL537" s="198"/>
      <c r="AM537" s="198"/>
      <c r="AN537" s="198"/>
      <c r="AO537" s="198"/>
      <c r="AP537" s="198"/>
      <c r="AQ537" s="198"/>
      <c r="AR537" s="198"/>
      <c r="AS537" s="198"/>
    </row>
    <row r="538" ht="14.25" customHeight="1" spans="1:45" x14ac:dyDescent="0.25">
      <c r="A538" s="198"/>
      <c r="B538" s="198"/>
      <c r="C538" s="198"/>
      <c r="D538" s="198"/>
      <c r="E538" s="198"/>
      <c r="F538" s="198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  <c r="X538" s="198"/>
      <c r="Y538" s="198"/>
      <c r="Z538" s="198"/>
      <c r="AA538" s="198"/>
      <c r="AB538" s="198"/>
      <c r="AC538" s="198"/>
      <c r="AD538" s="198"/>
      <c r="AE538" s="198"/>
      <c r="AF538" s="198"/>
      <c r="AG538" s="198"/>
      <c r="AH538" s="198"/>
      <c r="AI538" s="198"/>
      <c r="AJ538" s="198"/>
      <c r="AK538" s="198"/>
      <c r="AL538" s="198"/>
      <c r="AM538" s="198"/>
      <c r="AN538" s="198"/>
      <c r="AO538" s="198"/>
      <c r="AP538" s="198"/>
      <c r="AQ538" s="198"/>
      <c r="AR538" s="198"/>
      <c r="AS538" s="198"/>
    </row>
    <row r="539" ht="14.25" customHeight="1" spans="1:45" x14ac:dyDescent="0.25">
      <c r="A539" s="198"/>
      <c r="B539" s="198"/>
      <c r="C539" s="198"/>
      <c r="D539" s="198"/>
      <c r="E539" s="198"/>
      <c r="F539" s="198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  <c r="X539" s="198"/>
      <c r="Y539" s="198"/>
      <c r="Z539" s="198"/>
      <c r="AA539" s="198"/>
      <c r="AB539" s="198"/>
      <c r="AC539" s="198"/>
      <c r="AD539" s="198"/>
      <c r="AE539" s="198"/>
      <c r="AF539" s="198"/>
      <c r="AG539" s="198"/>
      <c r="AH539" s="198"/>
      <c r="AI539" s="198"/>
      <c r="AJ539" s="198"/>
      <c r="AK539" s="198"/>
      <c r="AL539" s="198"/>
      <c r="AM539" s="198"/>
      <c r="AN539" s="198"/>
      <c r="AO539" s="198"/>
      <c r="AP539" s="198"/>
      <c r="AQ539" s="198"/>
      <c r="AR539" s="198"/>
      <c r="AS539" s="198"/>
    </row>
    <row r="540" ht="14.25" customHeight="1" spans="1:45" x14ac:dyDescent="0.25">
      <c r="A540" s="198"/>
      <c r="B540" s="198"/>
      <c r="C540" s="198"/>
      <c r="D540" s="198"/>
      <c r="E540" s="198"/>
      <c r="F540" s="198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  <c r="X540" s="198"/>
      <c r="Y540" s="198"/>
      <c r="Z540" s="198"/>
      <c r="AA540" s="198"/>
      <c r="AB540" s="198"/>
      <c r="AC540" s="198"/>
      <c r="AD540" s="198"/>
      <c r="AE540" s="198"/>
      <c r="AF540" s="198"/>
      <c r="AG540" s="198"/>
      <c r="AH540" s="198"/>
      <c r="AI540" s="198"/>
      <c r="AJ540" s="198"/>
      <c r="AK540" s="198"/>
      <c r="AL540" s="198"/>
      <c r="AM540" s="198"/>
      <c r="AN540" s="198"/>
      <c r="AO540" s="198"/>
      <c r="AP540" s="198"/>
      <c r="AQ540" s="198"/>
      <c r="AR540" s="198"/>
      <c r="AS540" s="198"/>
    </row>
    <row r="541" ht="14.25" customHeight="1" spans="1:45" x14ac:dyDescent="0.25">
      <c r="A541" s="198"/>
      <c r="B541" s="198"/>
      <c r="C541" s="198"/>
      <c r="D541" s="198"/>
      <c r="E541" s="198"/>
      <c r="F541" s="198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  <c r="X541" s="198"/>
      <c r="Y541" s="198"/>
      <c r="Z541" s="198"/>
      <c r="AA541" s="198"/>
      <c r="AB541" s="198"/>
      <c r="AC541" s="198"/>
      <c r="AD541" s="198"/>
      <c r="AE541" s="198"/>
      <c r="AF541" s="198"/>
      <c r="AG541" s="198"/>
      <c r="AH541" s="198"/>
      <c r="AI541" s="198"/>
      <c r="AJ541" s="198"/>
      <c r="AK541" s="198"/>
      <c r="AL541" s="198"/>
      <c r="AM541" s="198"/>
      <c r="AN541" s="198"/>
      <c r="AO541" s="198"/>
      <c r="AP541" s="198"/>
      <c r="AQ541" s="198"/>
      <c r="AR541" s="198"/>
      <c r="AS541" s="198"/>
    </row>
    <row r="542" ht="14.25" customHeight="1" spans="1:45" x14ac:dyDescent="0.25">
      <c r="A542" s="198"/>
      <c r="B542" s="198"/>
      <c r="C542" s="198"/>
      <c r="D542" s="198"/>
      <c r="E542" s="198"/>
      <c r="F542" s="198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  <c r="X542" s="198"/>
      <c r="Y542" s="198"/>
      <c r="Z542" s="198"/>
      <c r="AA542" s="198"/>
      <c r="AB542" s="198"/>
      <c r="AC542" s="198"/>
      <c r="AD542" s="198"/>
      <c r="AE542" s="198"/>
      <c r="AF542" s="198"/>
      <c r="AG542" s="198"/>
      <c r="AH542" s="198"/>
      <c r="AI542" s="198"/>
      <c r="AJ542" s="198"/>
      <c r="AK542" s="198"/>
      <c r="AL542" s="198"/>
      <c r="AM542" s="198"/>
      <c r="AN542" s="198"/>
      <c r="AO542" s="198"/>
      <c r="AP542" s="198"/>
      <c r="AQ542" s="198"/>
      <c r="AR542" s="198"/>
      <c r="AS542" s="198"/>
    </row>
    <row r="543" ht="14.25" customHeight="1" spans="1:45" x14ac:dyDescent="0.25">
      <c r="A543" s="198"/>
      <c r="B543" s="198"/>
      <c r="C543" s="198"/>
      <c r="D543" s="198"/>
      <c r="E543" s="198"/>
      <c r="F543" s="198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  <c r="AA543" s="198"/>
      <c r="AB543" s="198"/>
      <c r="AC543" s="198"/>
      <c r="AD543" s="198"/>
      <c r="AE543" s="198"/>
      <c r="AF543" s="198"/>
      <c r="AG543" s="198"/>
      <c r="AH543" s="198"/>
      <c r="AI543" s="198"/>
      <c r="AJ543" s="198"/>
      <c r="AK543" s="198"/>
      <c r="AL543" s="198"/>
      <c r="AM543" s="198"/>
      <c r="AN543" s="198"/>
      <c r="AO543" s="198"/>
      <c r="AP543" s="198"/>
      <c r="AQ543" s="198"/>
      <c r="AR543" s="198"/>
      <c r="AS543" s="198"/>
    </row>
    <row r="544" ht="14.25" customHeight="1" spans="1:45" x14ac:dyDescent="0.25">
      <c r="A544" s="198"/>
      <c r="B544" s="198"/>
      <c r="C544" s="198"/>
      <c r="D544" s="198"/>
      <c r="E544" s="198"/>
      <c r="F544" s="198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  <c r="X544" s="198"/>
      <c r="Y544" s="198"/>
      <c r="Z544" s="198"/>
      <c r="AA544" s="198"/>
      <c r="AB544" s="198"/>
      <c r="AC544" s="198"/>
      <c r="AD544" s="198"/>
      <c r="AE544" s="198"/>
      <c r="AF544" s="198"/>
      <c r="AG544" s="198"/>
      <c r="AH544" s="198"/>
      <c r="AI544" s="198"/>
      <c r="AJ544" s="198"/>
      <c r="AK544" s="198"/>
      <c r="AL544" s="198"/>
      <c r="AM544" s="198"/>
      <c r="AN544" s="198"/>
      <c r="AO544" s="198"/>
      <c r="AP544" s="198"/>
      <c r="AQ544" s="198"/>
      <c r="AR544" s="198"/>
      <c r="AS544" s="198"/>
    </row>
    <row r="545" ht="14.25" customHeight="1" spans="1:45" x14ac:dyDescent="0.25">
      <c r="A545" s="198"/>
      <c r="B545" s="198"/>
      <c r="C545" s="198"/>
      <c r="D545" s="198"/>
      <c r="E545" s="198"/>
      <c r="F545" s="198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  <c r="X545" s="198"/>
      <c r="Y545" s="198"/>
      <c r="Z545" s="198"/>
      <c r="AA545" s="198"/>
      <c r="AB545" s="198"/>
      <c r="AC545" s="198"/>
      <c r="AD545" s="198"/>
      <c r="AE545" s="198"/>
      <c r="AF545" s="198"/>
      <c r="AG545" s="198"/>
      <c r="AH545" s="198"/>
      <c r="AI545" s="198"/>
      <c r="AJ545" s="198"/>
      <c r="AK545" s="198"/>
      <c r="AL545" s="198"/>
      <c r="AM545" s="198"/>
      <c r="AN545" s="198"/>
      <c r="AO545" s="198"/>
      <c r="AP545" s="198"/>
      <c r="AQ545" s="198"/>
      <c r="AR545" s="198"/>
      <c r="AS545" s="198"/>
    </row>
    <row r="546" ht="14.25" customHeight="1" spans="1:45" x14ac:dyDescent="0.25">
      <c r="A546" s="198"/>
      <c r="B546" s="198"/>
      <c r="C546" s="198"/>
      <c r="D546" s="198"/>
      <c r="E546" s="198"/>
      <c r="F546" s="198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  <c r="X546" s="198"/>
      <c r="Y546" s="198"/>
      <c r="Z546" s="198"/>
      <c r="AA546" s="198"/>
      <c r="AB546" s="198"/>
      <c r="AC546" s="198"/>
      <c r="AD546" s="198"/>
      <c r="AE546" s="198"/>
      <c r="AF546" s="198"/>
      <c r="AG546" s="198"/>
      <c r="AH546" s="198"/>
      <c r="AI546" s="198"/>
      <c r="AJ546" s="198"/>
      <c r="AK546" s="198"/>
      <c r="AL546" s="198"/>
      <c r="AM546" s="198"/>
      <c r="AN546" s="198"/>
      <c r="AO546" s="198"/>
      <c r="AP546" s="198"/>
      <c r="AQ546" s="198"/>
      <c r="AR546" s="198"/>
      <c r="AS546" s="198"/>
    </row>
    <row r="547" ht="14.25" customHeight="1" spans="1:45" x14ac:dyDescent="0.25">
      <c r="A547" s="198"/>
      <c r="B547" s="198"/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  <c r="Y547" s="198"/>
      <c r="Z547" s="198"/>
      <c r="AA547" s="198"/>
      <c r="AB547" s="198"/>
      <c r="AC547" s="198"/>
      <c r="AD547" s="198"/>
      <c r="AE547" s="198"/>
      <c r="AF547" s="198"/>
      <c r="AG547" s="198"/>
      <c r="AH547" s="198"/>
      <c r="AI547" s="198"/>
      <c r="AJ547" s="198"/>
      <c r="AK547" s="198"/>
      <c r="AL547" s="198"/>
      <c r="AM547" s="198"/>
      <c r="AN547" s="198"/>
      <c r="AO547" s="198"/>
      <c r="AP547" s="198"/>
      <c r="AQ547" s="198"/>
      <c r="AR547" s="198"/>
      <c r="AS547" s="198"/>
    </row>
    <row r="548" ht="14.25" customHeight="1" spans="1:45" x14ac:dyDescent="0.25">
      <c r="A548" s="198"/>
      <c r="B548" s="198"/>
      <c r="C548" s="198"/>
      <c r="D548" s="198"/>
      <c r="E548" s="198"/>
      <c r="F548" s="198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  <c r="X548" s="198"/>
      <c r="Y548" s="198"/>
      <c r="Z548" s="198"/>
      <c r="AA548" s="198"/>
      <c r="AB548" s="198"/>
      <c r="AC548" s="198"/>
      <c r="AD548" s="198"/>
      <c r="AE548" s="198"/>
      <c r="AF548" s="198"/>
      <c r="AG548" s="198"/>
      <c r="AH548" s="198"/>
      <c r="AI548" s="198"/>
      <c r="AJ548" s="198"/>
      <c r="AK548" s="198"/>
      <c r="AL548" s="198"/>
      <c r="AM548" s="198"/>
      <c r="AN548" s="198"/>
      <c r="AO548" s="198"/>
      <c r="AP548" s="198"/>
      <c r="AQ548" s="198"/>
      <c r="AR548" s="198"/>
      <c r="AS548" s="198"/>
    </row>
    <row r="549" ht="14.25" customHeight="1" spans="1:45" x14ac:dyDescent="0.25">
      <c r="A549" s="198"/>
      <c r="B549" s="198"/>
      <c r="C549" s="198"/>
      <c r="D549" s="198"/>
      <c r="E549" s="198"/>
      <c r="F549" s="198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  <c r="X549" s="198"/>
      <c r="Y549" s="198"/>
      <c r="Z549" s="198"/>
      <c r="AA549" s="198"/>
      <c r="AB549" s="198"/>
      <c r="AC549" s="198"/>
      <c r="AD549" s="198"/>
      <c r="AE549" s="198"/>
      <c r="AF549" s="198"/>
      <c r="AG549" s="198"/>
      <c r="AH549" s="198"/>
      <c r="AI549" s="198"/>
      <c r="AJ549" s="198"/>
      <c r="AK549" s="198"/>
      <c r="AL549" s="198"/>
      <c r="AM549" s="198"/>
      <c r="AN549" s="198"/>
      <c r="AO549" s="198"/>
      <c r="AP549" s="198"/>
      <c r="AQ549" s="198"/>
      <c r="AR549" s="198"/>
      <c r="AS549" s="198"/>
    </row>
    <row r="550" ht="14.25" customHeight="1" spans="1:45" x14ac:dyDescent="0.25">
      <c r="A550" s="198"/>
      <c r="B550" s="198"/>
      <c r="C550" s="198"/>
      <c r="D550" s="198"/>
      <c r="E550" s="198"/>
      <c r="F550" s="198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  <c r="X550" s="198"/>
      <c r="Y550" s="198"/>
      <c r="Z550" s="198"/>
      <c r="AA550" s="198"/>
      <c r="AB550" s="198"/>
      <c r="AC550" s="198"/>
      <c r="AD550" s="198"/>
      <c r="AE550" s="198"/>
      <c r="AF550" s="198"/>
      <c r="AG550" s="198"/>
      <c r="AH550" s="198"/>
      <c r="AI550" s="198"/>
      <c r="AJ550" s="198"/>
      <c r="AK550" s="198"/>
      <c r="AL550" s="198"/>
      <c r="AM550" s="198"/>
      <c r="AN550" s="198"/>
      <c r="AO550" s="198"/>
      <c r="AP550" s="198"/>
      <c r="AQ550" s="198"/>
      <c r="AR550" s="198"/>
      <c r="AS550" s="198"/>
    </row>
    <row r="551" ht="14.25" customHeight="1" spans="1:45" x14ac:dyDescent="0.25">
      <c r="A551" s="198"/>
      <c r="B551" s="198"/>
      <c r="C551" s="198"/>
      <c r="D551" s="198"/>
      <c r="E551" s="198"/>
      <c r="F551" s="198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  <c r="X551" s="198"/>
      <c r="Y551" s="198"/>
      <c r="Z551" s="198"/>
      <c r="AA551" s="198"/>
      <c r="AB551" s="198"/>
      <c r="AC551" s="198"/>
      <c r="AD551" s="198"/>
      <c r="AE551" s="198"/>
      <c r="AF551" s="198"/>
      <c r="AG551" s="198"/>
      <c r="AH551" s="198"/>
      <c r="AI551" s="198"/>
      <c r="AJ551" s="198"/>
      <c r="AK551" s="198"/>
      <c r="AL551" s="198"/>
      <c r="AM551" s="198"/>
      <c r="AN551" s="198"/>
      <c r="AO551" s="198"/>
      <c r="AP551" s="198"/>
      <c r="AQ551" s="198"/>
      <c r="AR551" s="198"/>
      <c r="AS551" s="198"/>
    </row>
    <row r="552" ht="14.25" customHeight="1" spans="1:45" x14ac:dyDescent="0.25">
      <c r="A552" s="198"/>
      <c r="B552" s="198"/>
      <c r="C552" s="198"/>
      <c r="D552" s="198"/>
      <c r="E552" s="198"/>
      <c r="F552" s="198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  <c r="X552" s="198"/>
      <c r="Y552" s="198"/>
      <c r="Z552" s="198"/>
      <c r="AA552" s="198"/>
      <c r="AB552" s="198"/>
      <c r="AC552" s="198"/>
      <c r="AD552" s="198"/>
      <c r="AE552" s="198"/>
      <c r="AF552" s="198"/>
      <c r="AG552" s="198"/>
      <c r="AH552" s="198"/>
      <c r="AI552" s="198"/>
      <c r="AJ552" s="198"/>
      <c r="AK552" s="198"/>
      <c r="AL552" s="198"/>
      <c r="AM552" s="198"/>
      <c r="AN552" s="198"/>
      <c r="AO552" s="198"/>
      <c r="AP552" s="198"/>
      <c r="AQ552" s="198"/>
      <c r="AR552" s="198"/>
      <c r="AS552" s="198"/>
    </row>
    <row r="553" ht="14.25" customHeight="1" spans="1:45" x14ac:dyDescent="0.25">
      <c r="A553" s="198"/>
      <c r="B553" s="198"/>
      <c r="C553" s="198"/>
      <c r="D553" s="198"/>
      <c r="E553" s="198"/>
      <c r="F553" s="198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  <c r="X553" s="198"/>
      <c r="Y553" s="198"/>
      <c r="Z553" s="198"/>
      <c r="AA553" s="198"/>
      <c r="AB553" s="198"/>
      <c r="AC553" s="198"/>
      <c r="AD553" s="198"/>
      <c r="AE553" s="198"/>
      <c r="AF553" s="198"/>
      <c r="AG553" s="198"/>
      <c r="AH553" s="198"/>
      <c r="AI553" s="198"/>
      <c r="AJ553" s="198"/>
      <c r="AK553" s="198"/>
      <c r="AL553" s="198"/>
      <c r="AM553" s="198"/>
      <c r="AN553" s="198"/>
      <c r="AO553" s="198"/>
      <c r="AP553" s="198"/>
      <c r="AQ553" s="198"/>
      <c r="AR553" s="198"/>
      <c r="AS553" s="198"/>
    </row>
    <row r="554" ht="14.25" customHeight="1" spans="1:45" x14ac:dyDescent="0.25">
      <c r="A554" s="198"/>
      <c r="B554" s="198"/>
      <c r="C554" s="198"/>
      <c r="D554" s="198"/>
      <c r="E554" s="198"/>
      <c r="F554" s="198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  <c r="X554" s="198"/>
      <c r="Y554" s="198"/>
      <c r="Z554" s="198"/>
      <c r="AA554" s="198"/>
      <c r="AB554" s="198"/>
      <c r="AC554" s="198"/>
      <c r="AD554" s="198"/>
      <c r="AE554" s="198"/>
      <c r="AF554" s="198"/>
      <c r="AG554" s="198"/>
      <c r="AH554" s="198"/>
      <c r="AI554" s="198"/>
      <c r="AJ554" s="198"/>
      <c r="AK554" s="198"/>
      <c r="AL554" s="198"/>
      <c r="AM554" s="198"/>
      <c r="AN554" s="198"/>
      <c r="AO554" s="198"/>
      <c r="AP554" s="198"/>
      <c r="AQ554" s="198"/>
      <c r="AR554" s="198"/>
      <c r="AS554" s="198"/>
    </row>
    <row r="555" ht="14.25" customHeight="1" spans="1:45" x14ac:dyDescent="0.25">
      <c r="A555" s="198"/>
      <c r="B555" s="198"/>
      <c r="C555" s="198"/>
      <c r="D555" s="198"/>
      <c r="E555" s="198"/>
      <c r="F555" s="198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  <c r="X555" s="198"/>
      <c r="Y555" s="198"/>
      <c r="Z555" s="198"/>
      <c r="AA555" s="198"/>
      <c r="AB555" s="198"/>
      <c r="AC555" s="198"/>
      <c r="AD555" s="198"/>
      <c r="AE555" s="198"/>
      <c r="AF555" s="198"/>
      <c r="AG555" s="198"/>
      <c r="AH555" s="198"/>
      <c r="AI555" s="198"/>
      <c r="AJ555" s="198"/>
      <c r="AK555" s="198"/>
      <c r="AL555" s="198"/>
      <c r="AM555" s="198"/>
      <c r="AN555" s="198"/>
      <c r="AO555" s="198"/>
      <c r="AP555" s="198"/>
      <c r="AQ555" s="198"/>
      <c r="AR555" s="198"/>
      <c r="AS555" s="198"/>
    </row>
    <row r="556" ht="14.25" customHeight="1" spans="1:45" x14ac:dyDescent="0.25">
      <c r="A556" s="198"/>
      <c r="B556" s="198"/>
      <c r="C556" s="198"/>
      <c r="D556" s="198"/>
      <c r="E556" s="198"/>
      <c r="F556" s="198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  <c r="X556" s="198"/>
      <c r="Y556" s="198"/>
      <c r="Z556" s="198"/>
      <c r="AA556" s="198"/>
      <c r="AB556" s="198"/>
      <c r="AC556" s="198"/>
      <c r="AD556" s="198"/>
      <c r="AE556" s="198"/>
      <c r="AF556" s="198"/>
      <c r="AG556" s="198"/>
      <c r="AH556" s="198"/>
      <c r="AI556" s="198"/>
      <c r="AJ556" s="198"/>
      <c r="AK556" s="198"/>
      <c r="AL556" s="198"/>
      <c r="AM556" s="198"/>
      <c r="AN556" s="198"/>
      <c r="AO556" s="198"/>
      <c r="AP556" s="198"/>
      <c r="AQ556" s="198"/>
      <c r="AR556" s="198"/>
      <c r="AS556" s="198"/>
    </row>
    <row r="557" ht="14.25" customHeight="1" spans="1:45" x14ac:dyDescent="0.25">
      <c r="A557" s="198"/>
      <c r="B557" s="198"/>
      <c r="C557" s="198"/>
      <c r="D557" s="198"/>
      <c r="E557" s="198"/>
      <c r="F557" s="198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  <c r="X557" s="198"/>
      <c r="Y557" s="198"/>
      <c r="Z557" s="198"/>
      <c r="AA557" s="198"/>
      <c r="AB557" s="198"/>
      <c r="AC557" s="198"/>
      <c r="AD557" s="198"/>
      <c r="AE557" s="198"/>
      <c r="AF557" s="198"/>
      <c r="AG557" s="198"/>
      <c r="AH557" s="198"/>
      <c r="AI557" s="198"/>
      <c r="AJ557" s="198"/>
      <c r="AK557" s="198"/>
      <c r="AL557" s="198"/>
      <c r="AM557" s="198"/>
      <c r="AN557" s="198"/>
      <c r="AO557" s="198"/>
      <c r="AP557" s="198"/>
      <c r="AQ557" s="198"/>
      <c r="AR557" s="198"/>
      <c r="AS557" s="198"/>
    </row>
    <row r="558" ht="14.25" customHeight="1" spans="1:45" x14ac:dyDescent="0.25">
      <c r="A558" s="198"/>
      <c r="B558" s="198"/>
      <c r="C558" s="198"/>
      <c r="D558" s="198"/>
      <c r="E558" s="198"/>
      <c r="F558" s="198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  <c r="X558" s="198"/>
      <c r="Y558" s="198"/>
      <c r="Z558" s="198"/>
      <c r="AA558" s="198"/>
      <c r="AB558" s="198"/>
      <c r="AC558" s="198"/>
      <c r="AD558" s="198"/>
      <c r="AE558" s="198"/>
      <c r="AF558" s="198"/>
      <c r="AG558" s="198"/>
      <c r="AH558" s="198"/>
      <c r="AI558" s="198"/>
      <c r="AJ558" s="198"/>
      <c r="AK558" s="198"/>
      <c r="AL558" s="198"/>
      <c r="AM558" s="198"/>
      <c r="AN558" s="198"/>
      <c r="AO558" s="198"/>
      <c r="AP558" s="198"/>
      <c r="AQ558" s="198"/>
      <c r="AR558" s="198"/>
      <c r="AS558" s="198"/>
    </row>
    <row r="559" ht="14.25" customHeight="1" spans="1:45" x14ac:dyDescent="0.25">
      <c r="A559" s="198"/>
      <c r="B559" s="198"/>
      <c r="C559" s="198"/>
      <c r="D559" s="198"/>
      <c r="E559" s="198"/>
      <c r="F559" s="198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  <c r="X559" s="198"/>
      <c r="Y559" s="198"/>
      <c r="Z559" s="198"/>
      <c r="AA559" s="198"/>
      <c r="AB559" s="198"/>
      <c r="AC559" s="198"/>
      <c r="AD559" s="198"/>
      <c r="AE559" s="198"/>
      <c r="AF559" s="198"/>
      <c r="AG559" s="198"/>
      <c r="AH559" s="198"/>
      <c r="AI559" s="198"/>
      <c r="AJ559" s="198"/>
      <c r="AK559" s="198"/>
      <c r="AL559" s="198"/>
      <c r="AM559" s="198"/>
      <c r="AN559" s="198"/>
      <c r="AO559" s="198"/>
      <c r="AP559" s="198"/>
      <c r="AQ559" s="198"/>
      <c r="AR559" s="198"/>
      <c r="AS559" s="198"/>
    </row>
    <row r="560" ht="14.25" customHeight="1" spans="1:45" x14ac:dyDescent="0.25">
      <c r="A560" s="198"/>
      <c r="B560" s="198"/>
      <c r="C560" s="198"/>
      <c r="D560" s="198"/>
      <c r="E560" s="198"/>
      <c r="F560" s="198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  <c r="X560" s="198"/>
      <c r="Y560" s="198"/>
      <c r="Z560" s="198"/>
      <c r="AA560" s="198"/>
      <c r="AB560" s="198"/>
      <c r="AC560" s="198"/>
      <c r="AD560" s="198"/>
      <c r="AE560" s="198"/>
      <c r="AF560" s="198"/>
      <c r="AG560" s="198"/>
      <c r="AH560" s="198"/>
      <c r="AI560" s="198"/>
      <c r="AJ560" s="198"/>
      <c r="AK560" s="198"/>
      <c r="AL560" s="198"/>
      <c r="AM560" s="198"/>
      <c r="AN560" s="198"/>
      <c r="AO560" s="198"/>
      <c r="AP560" s="198"/>
      <c r="AQ560" s="198"/>
      <c r="AR560" s="198"/>
      <c r="AS560" s="198"/>
    </row>
    <row r="561" ht="14.25" customHeight="1" spans="1:45" x14ac:dyDescent="0.25">
      <c r="A561" s="198"/>
      <c r="B561" s="198"/>
      <c r="C561" s="198"/>
      <c r="D561" s="198"/>
      <c r="E561" s="198"/>
      <c r="F561" s="198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  <c r="X561" s="198"/>
      <c r="Y561" s="198"/>
      <c r="Z561" s="198"/>
      <c r="AA561" s="198"/>
      <c r="AB561" s="198"/>
      <c r="AC561" s="198"/>
      <c r="AD561" s="198"/>
      <c r="AE561" s="198"/>
      <c r="AF561" s="198"/>
      <c r="AG561" s="198"/>
      <c r="AH561" s="198"/>
      <c r="AI561" s="198"/>
      <c r="AJ561" s="198"/>
      <c r="AK561" s="198"/>
      <c r="AL561" s="198"/>
      <c r="AM561" s="198"/>
      <c r="AN561" s="198"/>
      <c r="AO561" s="198"/>
      <c r="AP561" s="198"/>
      <c r="AQ561" s="198"/>
      <c r="AR561" s="198"/>
      <c r="AS561" s="198"/>
    </row>
    <row r="562" ht="14.25" customHeight="1" spans="1:45" x14ac:dyDescent="0.25">
      <c r="A562" s="198"/>
      <c r="B562" s="198"/>
      <c r="C562" s="198"/>
      <c r="D562" s="198"/>
      <c r="E562" s="198"/>
      <c r="F562" s="198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  <c r="X562" s="198"/>
      <c r="Y562" s="198"/>
      <c r="Z562" s="198"/>
      <c r="AA562" s="198"/>
      <c r="AB562" s="198"/>
      <c r="AC562" s="198"/>
      <c r="AD562" s="198"/>
      <c r="AE562" s="198"/>
      <c r="AF562" s="198"/>
      <c r="AG562" s="198"/>
      <c r="AH562" s="198"/>
      <c r="AI562" s="198"/>
      <c r="AJ562" s="198"/>
      <c r="AK562" s="198"/>
      <c r="AL562" s="198"/>
      <c r="AM562" s="198"/>
      <c r="AN562" s="198"/>
      <c r="AO562" s="198"/>
      <c r="AP562" s="198"/>
      <c r="AQ562" s="198"/>
      <c r="AR562" s="198"/>
      <c r="AS562" s="198"/>
    </row>
    <row r="563" ht="14.25" customHeight="1" spans="1:45" x14ac:dyDescent="0.25">
      <c r="A563" s="198"/>
      <c r="B563" s="198"/>
      <c r="C563" s="198"/>
      <c r="D563" s="198"/>
      <c r="E563" s="198"/>
      <c r="F563" s="198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  <c r="AA563" s="198"/>
      <c r="AB563" s="198"/>
      <c r="AC563" s="198"/>
      <c r="AD563" s="198"/>
      <c r="AE563" s="198"/>
      <c r="AF563" s="198"/>
      <c r="AG563" s="198"/>
      <c r="AH563" s="198"/>
      <c r="AI563" s="198"/>
      <c r="AJ563" s="198"/>
      <c r="AK563" s="198"/>
      <c r="AL563" s="198"/>
      <c r="AM563" s="198"/>
      <c r="AN563" s="198"/>
      <c r="AO563" s="198"/>
      <c r="AP563" s="198"/>
      <c r="AQ563" s="198"/>
      <c r="AR563" s="198"/>
      <c r="AS563" s="198"/>
    </row>
    <row r="564" ht="14.25" customHeight="1" spans="1:45" x14ac:dyDescent="0.25">
      <c r="A564" s="198"/>
      <c r="B564" s="198"/>
      <c r="C564" s="198"/>
      <c r="D564" s="198"/>
      <c r="E564" s="198"/>
      <c r="F564" s="198"/>
      <c r="G564" s="198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  <c r="X564" s="198"/>
      <c r="Y564" s="198"/>
      <c r="Z564" s="198"/>
      <c r="AA564" s="198"/>
      <c r="AB564" s="198"/>
      <c r="AC564" s="198"/>
      <c r="AD564" s="198"/>
      <c r="AE564" s="198"/>
      <c r="AF564" s="198"/>
      <c r="AG564" s="198"/>
      <c r="AH564" s="198"/>
      <c r="AI564" s="198"/>
      <c r="AJ564" s="198"/>
      <c r="AK564" s="198"/>
      <c r="AL564" s="198"/>
      <c r="AM564" s="198"/>
      <c r="AN564" s="198"/>
      <c r="AO564" s="198"/>
      <c r="AP564" s="198"/>
      <c r="AQ564" s="198"/>
      <c r="AR564" s="198"/>
      <c r="AS564" s="198"/>
    </row>
    <row r="565" ht="14.25" customHeight="1" spans="1:45" x14ac:dyDescent="0.25">
      <c r="A565" s="198"/>
      <c r="B565" s="198"/>
      <c r="C565" s="198"/>
      <c r="D565" s="198"/>
      <c r="E565" s="198"/>
      <c r="F565" s="198"/>
      <c r="G565" s="198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  <c r="X565" s="198"/>
      <c r="Y565" s="198"/>
      <c r="Z565" s="198"/>
      <c r="AA565" s="198"/>
      <c r="AB565" s="198"/>
      <c r="AC565" s="198"/>
      <c r="AD565" s="198"/>
      <c r="AE565" s="198"/>
      <c r="AF565" s="198"/>
      <c r="AG565" s="198"/>
      <c r="AH565" s="198"/>
      <c r="AI565" s="198"/>
      <c r="AJ565" s="198"/>
      <c r="AK565" s="198"/>
      <c r="AL565" s="198"/>
      <c r="AM565" s="198"/>
      <c r="AN565" s="198"/>
      <c r="AO565" s="198"/>
      <c r="AP565" s="198"/>
      <c r="AQ565" s="198"/>
      <c r="AR565" s="198"/>
      <c r="AS565" s="198"/>
    </row>
    <row r="566" ht="14.25" customHeight="1" spans="1:45" x14ac:dyDescent="0.25">
      <c r="A566" s="198"/>
      <c r="B566" s="198"/>
      <c r="C566" s="198"/>
      <c r="D566" s="198"/>
      <c r="E566" s="198"/>
      <c r="F566" s="198"/>
      <c r="G566" s="198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  <c r="X566" s="198"/>
      <c r="Y566" s="198"/>
      <c r="Z566" s="198"/>
      <c r="AA566" s="198"/>
      <c r="AB566" s="198"/>
      <c r="AC566" s="198"/>
      <c r="AD566" s="198"/>
      <c r="AE566" s="198"/>
      <c r="AF566" s="198"/>
      <c r="AG566" s="198"/>
      <c r="AH566" s="198"/>
      <c r="AI566" s="198"/>
      <c r="AJ566" s="198"/>
      <c r="AK566" s="198"/>
      <c r="AL566" s="198"/>
      <c r="AM566" s="198"/>
      <c r="AN566" s="198"/>
      <c r="AO566" s="198"/>
      <c r="AP566" s="198"/>
      <c r="AQ566" s="198"/>
      <c r="AR566" s="198"/>
      <c r="AS566" s="198"/>
    </row>
    <row r="567" ht="14.25" customHeight="1" spans="1:45" x14ac:dyDescent="0.25">
      <c r="A567" s="198"/>
      <c r="B567" s="198"/>
      <c r="C567" s="198"/>
      <c r="D567" s="198"/>
      <c r="E567" s="198"/>
      <c r="F567" s="198"/>
      <c r="G567" s="198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  <c r="X567" s="198"/>
      <c r="Y567" s="198"/>
      <c r="Z567" s="198"/>
      <c r="AA567" s="198"/>
      <c r="AB567" s="198"/>
      <c r="AC567" s="198"/>
      <c r="AD567" s="198"/>
      <c r="AE567" s="198"/>
      <c r="AF567" s="198"/>
      <c r="AG567" s="198"/>
      <c r="AH567" s="198"/>
      <c r="AI567" s="198"/>
      <c r="AJ567" s="198"/>
      <c r="AK567" s="198"/>
      <c r="AL567" s="198"/>
      <c r="AM567" s="198"/>
      <c r="AN567" s="198"/>
      <c r="AO567" s="198"/>
      <c r="AP567" s="198"/>
      <c r="AQ567" s="198"/>
      <c r="AR567" s="198"/>
      <c r="AS567" s="198"/>
    </row>
    <row r="568" ht="14.25" customHeight="1" spans="1:45" x14ac:dyDescent="0.25">
      <c r="A568" s="198"/>
      <c r="B568" s="198"/>
      <c r="C568" s="198"/>
      <c r="D568" s="198"/>
      <c r="E568" s="198"/>
      <c r="F568" s="198"/>
      <c r="G568" s="198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  <c r="X568" s="198"/>
      <c r="Y568" s="198"/>
      <c r="Z568" s="198"/>
      <c r="AA568" s="198"/>
      <c r="AB568" s="198"/>
      <c r="AC568" s="198"/>
      <c r="AD568" s="198"/>
      <c r="AE568" s="198"/>
      <c r="AF568" s="198"/>
      <c r="AG568" s="198"/>
      <c r="AH568" s="198"/>
      <c r="AI568" s="198"/>
      <c r="AJ568" s="198"/>
      <c r="AK568" s="198"/>
      <c r="AL568" s="198"/>
      <c r="AM568" s="198"/>
      <c r="AN568" s="198"/>
      <c r="AO568" s="198"/>
      <c r="AP568" s="198"/>
      <c r="AQ568" s="198"/>
      <c r="AR568" s="198"/>
      <c r="AS568" s="198"/>
    </row>
    <row r="569" ht="14.25" customHeight="1" spans="1:45" x14ac:dyDescent="0.25">
      <c r="A569" s="198"/>
      <c r="B569" s="198"/>
      <c r="C569" s="198"/>
      <c r="D569" s="198"/>
      <c r="E569" s="198"/>
      <c r="F569" s="198"/>
      <c r="G569" s="198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  <c r="X569" s="198"/>
      <c r="Y569" s="198"/>
      <c r="Z569" s="198"/>
      <c r="AA569" s="198"/>
      <c r="AB569" s="198"/>
      <c r="AC569" s="198"/>
      <c r="AD569" s="198"/>
      <c r="AE569" s="198"/>
      <c r="AF569" s="198"/>
      <c r="AG569" s="198"/>
      <c r="AH569" s="198"/>
      <c r="AI569" s="198"/>
      <c r="AJ569" s="198"/>
      <c r="AK569" s="198"/>
      <c r="AL569" s="198"/>
      <c r="AM569" s="198"/>
      <c r="AN569" s="198"/>
      <c r="AO569" s="198"/>
      <c r="AP569" s="198"/>
      <c r="AQ569" s="198"/>
      <c r="AR569" s="198"/>
      <c r="AS569" s="198"/>
    </row>
    <row r="570" ht="14.25" customHeight="1" spans="1:45" x14ac:dyDescent="0.25">
      <c r="A570" s="198"/>
      <c r="B570" s="198"/>
      <c r="C570" s="198"/>
      <c r="D570" s="198"/>
      <c r="E570" s="198"/>
      <c r="F570" s="198"/>
      <c r="G570" s="198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  <c r="X570" s="198"/>
      <c r="Y570" s="198"/>
      <c r="Z570" s="198"/>
      <c r="AA570" s="198"/>
      <c r="AB570" s="198"/>
      <c r="AC570" s="198"/>
      <c r="AD570" s="198"/>
      <c r="AE570" s="198"/>
      <c r="AF570" s="198"/>
      <c r="AG570" s="198"/>
      <c r="AH570" s="198"/>
      <c r="AI570" s="198"/>
      <c r="AJ570" s="198"/>
      <c r="AK570" s="198"/>
      <c r="AL570" s="198"/>
      <c r="AM570" s="198"/>
      <c r="AN570" s="198"/>
      <c r="AO570" s="198"/>
      <c r="AP570" s="198"/>
      <c r="AQ570" s="198"/>
      <c r="AR570" s="198"/>
      <c r="AS570" s="198"/>
    </row>
    <row r="571" ht="14.25" customHeight="1" spans="1:45" x14ac:dyDescent="0.25">
      <c r="A571" s="198"/>
      <c r="B571" s="198"/>
      <c r="C571" s="198"/>
      <c r="D571" s="198"/>
      <c r="E571" s="198"/>
      <c r="F571" s="198"/>
      <c r="G571" s="198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  <c r="X571" s="198"/>
      <c r="Y571" s="198"/>
      <c r="Z571" s="198"/>
      <c r="AA571" s="198"/>
      <c r="AB571" s="198"/>
      <c r="AC571" s="198"/>
      <c r="AD571" s="198"/>
      <c r="AE571" s="198"/>
      <c r="AF571" s="198"/>
      <c r="AG571" s="198"/>
      <c r="AH571" s="198"/>
      <c r="AI571" s="198"/>
      <c r="AJ571" s="198"/>
      <c r="AK571" s="198"/>
      <c r="AL571" s="198"/>
      <c r="AM571" s="198"/>
      <c r="AN571" s="198"/>
      <c r="AO571" s="198"/>
      <c r="AP571" s="198"/>
      <c r="AQ571" s="198"/>
      <c r="AR571" s="198"/>
      <c r="AS571" s="198"/>
    </row>
    <row r="572" ht="14.25" customHeight="1" spans="1:45" x14ac:dyDescent="0.25">
      <c r="A572" s="198"/>
      <c r="B572" s="198"/>
      <c r="C572" s="198"/>
      <c r="D572" s="198"/>
      <c r="E572" s="198"/>
      <c r="F572" s="198"/>
      <c r="G572" s="198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  <c r="X572" s="198"/>
      <c r="Y572" s="198"/>
      <c r="Z572" s="198"/>
      <c r="AA572" s="198"/>
      <c r="AB572" s="198"/>
      <c r="AC572" s="198"/>
      <c r="AD572" s="198"/>
      <c r="AE572" s="198"/>
      <c r="AF572" s="198"/>
      <c r="AG572" s="198"/>
      <c r="AH572" s="198"/>
      <c r="AI572" s="198"/>
      <c r="AJ572" s="198"/>
      <c r="AK572" s="198"/>
      <c r="AL572" s="198"/>
      <c r="AM572" s="198"/>
      <c r="AN572" s="198"/>
      <c r="AO572" s="198"/>
      <c r="AP572" s="198"/>
      <c r="AQ572" s="198"/>
      <c r="AR572" s="198"/>
      <c r="AS572" s="198"/>
    </row>
    <row r="573" ht="14.25" customHeight="1" spans="1:45" x14ac:dyDescent="0.25">
      <c r="A573" s="198"/>
      <c r="B573" s="198"/>
      <c r="C573" s="198"/>
      <c r="D573" s="198"/>
      <c r="E573" s="198"/>
      <c r="F573" s="198"/>
      <c r="G573" s="198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  <c r="X573" s="198"/>
      <c r="Y573" s="198"/>
      <c r="Z573" s="198"/>
      <c r="AA573" s="198"/>
      <c r="AB573" s="198"/>
      <c r="AC573" s="198"/>
      <c r="AD573" s="198"/>
      <c r="AE573" s="198"/>
      <c r="AF573" s="198"/>
      <c r="AG573" s="198"/>
      <c r="AH573" s="198"/>
      <c r="AI573" s="198"/>
      <c r="AJ573" s="198"/>
      <c r="AK573" s="198"/>
      <c r="AL573" s="198"/>
      <c r="AM573" s="198"/>
      <c r="AN573" s="198"/>
      <c r="AO573" s="198"/>
      <c r="AP573" s="198"/>
      <c r="AQ573" s="198"/>
      <c r="AR573" s="198"/>
      <c r="AS573" s="198"/>
    </row>
    <row r="574" ht="14.25" customHeight="1" spans="1:45" x14ac:dyDescent="0.25">
      <c r="A574" s="198"/>
      <c r="B574" s="198"/>
      <c r="C574" s="198"/>
      <c r="D574" s="198"/>
      <c r="E574" s="198"/>
      <c r="F574" s="198"/>
      <c r="G574" s="198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  <c r="X574" s="198"/>
      <c r="Y574" s="198"/>
      <c r="Z574" s="198"/>
      <c r="AA574" s="198"/>
      <c r="AB574" s="198"/>
      <c r="AC574" s="198"/>
      <c r="AD574" s="198"/>
      <c r="AE574" s="198"/>
      <c r="AF574" s="198"/>
      <c r="AG574" s="198"/>
      <c r="AH574" s="198"/>
      <c r="AI574" s="198"/>
      <c r="AJ574" s="198"/>
      <c r="AK574" s="198"/>
      <c r="AL574" s="198"/>
      <c r="AM574" s="198"/>
      <c r="AN574" s="198"/>
      <c r="AO574" s="198"/>
      <c r="AP574" s="198"/>
      <c r="AQ574" s="198"/>
      <c r="AR574" s="198"/>
      <c r="AS574" s="198"/>
    </row>
    <row r="575" ht="14.25" customHeight="1" spans="1:45" x14ac:dyDescent="0.25">
      <c r="A575" s="198"/>
      <c r="B575" s="198"/>
      <c r="C575" s="198"/>
      <c r="D575" s="198"/>
      <c r="E575" s="198"/>
      <c r="F575" s="198"/>
      <c r="G575" s="198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  <c r="X575" s="198"/>
      <c r="Y575" s="198"/>
      <c r="Z575" s="198"/>
      <c r="AA575" s="198"/>
      <c r="AB575" s="198"/>
      <c r="AC575" s="198"/>
      <c r="AD575" s="198"/>
      <c r="AE575" s="198"/>
      <c r="AF575" s="198"/>
      <c r="AG575" s="198"/>
      <c r="AH575" s="198"/>
      <c r="AI575" s="198"/>
      <c r="AJ575" s="198"/>
      <c r="AK575" s="198"/>
      <c r="AL575" s="198"/>
      <c r="AM575" s="198"/>
      <c r="AN575" s="198"/>
      <c r="AO575" s="198"/>
      <c r="AP575" s="198"/>
      <c r="AQ575" s="198"/>
      <c r="AR575" s="198"/>
      <c r="AS575" s="198"/>
    </row>
    <row r="576" ht="14.25" customHeight="1" spans="1:45" x14ac:dyDescent="0.25">
      <c r="A576" s="198"/>
      <c r="B576" s="198"/>
      <c r="C576" s="198"/>
      <c r="D576" s="198"/>
      <c r="E576" s="198"/>
      <c r="F576" s="198"/>
      <c r="G576" s="198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  <c r="X576" s="198"/>
      <c r="Y576" s="198"/>
      <c r="Z576" s="198"/>
      <c r="AA576" s="198"/>
      <c r="AB576" s="198"/>
      <c r="AC576" s="198"/>
      <c r="AD576" s="198"/>
      <c r="AE576" s="198"/>
      <c r="AF576" s="198"/>
      <c r="AG576" s="198"/>
      <c r="AH576" s="198"/>
      <c r="AI576" s="198"/>
      <c r="AJ576" s="198"/>
      <c r="AK576" s="198"/>
      <c r="AL576" s="198"/>
      <c r="AM576" s="198"/>
      <c r="AN576" s="198"/>
      <c r="AO576" s="198"/>
      <c r="AP576" s="198"/>
      <c r="AQ576" s="198"/>
      <c r="AR576" s="198"/>
      <c r="AS576" s="198"/>
    </row>
    <row r="577" ht="14.25" customHeight="1" spans="1:45" x14ac:dyDescent="0.25">
      <c r="A577" s="198"/>
      <c r="B577" s="198"/>
      <c r="C577" s="198"/>
      <c r="D577" s="198"/>
      <c r="E577" s="198"/>
      <c r="F577" s="198"/>
      <c r="G577" s="198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  <c r="X577" s="198"/>
      <c r="Y577" s="198"/>
      <c r="Z577" s="198"/>
      <c r="AA577" s="198"/>
      <c r="AB577" s="198"/>
      <c r="AC577" s="198"/>
      <c r="AD577" s="198"/>
      <c r="AE577" s="198"/>
      <c r="AF577" s="198"/>
      <c r="AG577" s="198"/>
      <c r="AH577" s="198"/>
      <c r="AI577" s="198"/>
      <c r="AJ577" s="198"/>
      <c r="AK577" s="198"/>
      <c r="AL577" s="198"/>
      <c r="AM577" s="198"/>
      <c r="AN577" s="198"/>
      <c r="AO577" s="198"/>
      <c r="AP577" s="198"/>
      <c r="AQ577" s="198"/>
      <c r="AR577" s="198"/>
      <c r="AS577" s="198"/>
    </row>
    <row r="578" ht="14.25" customHeight="1" spans="1:45" x14ac:dyDescent="0.25">
      <c r="A578" s="198"/>
      <c r="B578" s="198"/>
      <c r="C578" s="198"/>
      <c r="D578" s="198"/>
      <c r="E578" s="198"/>
      <c r="F578" s="198"/>
      <c r="G578" s="198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  <c r="X578" s="198"/>
      <c r="Y578" s="198"/>
      <c r="Z578" s="198"/>
      <c r="AA578" s="198"/>
      <c r="AB578" s="198"/>
      <c r="AC578" s="198"/>
      <c r="AD578" s="198"/>
      <c r="AE578" s="198"/>
      <c r="AF578" s="198"/>
      <c r="AG578" s="198"/>
      <c r="AH578" s="198"/>
      <c r="AI578" s="198"/>
      <c r="AJ578" s="198"/>
      <c r="AK578" s="198"/>
      <c r="AL578" s="198"/>
      <c r="AM578" s="198"/>
      <c r="AN578" s="198"/>
      <c r="AO578" s="198"/>
      <c r="AP578" s="198"/>
      <c r="AQ578" s="198"/>
      <c r="AR578" s="198"/>
      <c r="AS578" s="198"/>
    </row>
    <row r="579" ht="14.25" customHeight="1" spans="1:45" x14ac:dyDescent="0.25">
      <c r="A579" s="198"/>
      <c r="B579" s="198"/>
      <c r="C579" s="198"/>
      <c r="D579" s="198"/>
      <c r="E579" s="198"/>
      <c r="F579" s="198"/>
      <c r="G579" s="198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  <c r="X579" s="198"/>
      <c r="Y579" s="198"/>
      <c r="Z579" s="198"/>
      <c r="AA579" s="198"/>
      <c r="AB579" s="198"/>
      <c r="AC579" s="198"/>
      <c r="AD579" s="198"/>
      <c r="AE579" s="198"/>
      <c r="AF579" s="198"/>
      <c r="AG579" s="198"/>
      <c r="AH579" s="198"/>
      <c r="AI579" s="198"/>
      <c r="AJ579" s="198"/>
      <c r="AK579" s="198"/>
      <c r="AL579" s="198"/>
      <c r="AM579" s="198"/>
      <c r="AN579" s="198"/>
      <c r="AO579" s="198"/>
      <c r="AP579" s="198"/>
      <c r="AQ579" s="198"/>
      <c r="AR579" s="198"/>
      <c r="AS579" s="198"/>
    </row>
    <row r="580" ht="14.25" customHeight="1" spans="1:45" x14ac:dyDescent="0.25">
      <c r="A580" s="198"/>
      <c r="B580" s="198"/>
      <c r="C580" s="198"/>
      <c r="D580" s="198"/>
      <c r="E580" s="198"/>
      <c r="F580" s="198"/>
      <c r="G580" s="198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  <c r="X580" s="198"/>
      <c r="Y580" s="198"/>
      <c r="Z580" s="198"/>
      <c r="AA580" s="198"/>
      <c r="AB580" s="198"/>
      <c r="AC580" s="198"/>
      <c r="AD580" s="198"/>
      <c r="AE580" s="198"/>
      <c r="AF580" s="198"/>
      <c r="AG580" s="198"/>
      <c r="AH580" s="198"/>
      <c r="AI580" s="198"/>
      <c r="AJ580" s="198"/>
      <c r="AK580" s="198"/>
      <c r="AL580" s="198"/>
      <c r="AM580" s="198"/>
      <c r="AN580" s="198"/>
      <c r="AO580" s="198"/>
      <c r="AP580" s="198"/>
      <c r="AQ580" s="198"/>
      <c r="AR580" s="198"/>
      <c r="AS580" s="198"/>
    </row>
    <row r="581" ht="14.25" customHeight="1" spans="1:45" x14ac:dyDescent="0.25">
      <c r="A581" s="198"/>
      <c r="B581" s="198"/>
      <c r="C581" s="198"/>
      <c r="D581" s="198"/>
      <c r="E581" s="198"/>
      <c r="F581" s="198"/>
      <c r="G581" s="198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  <c r="X581" s="198"/>
      <c r="Y581" s="198"/>
      <c r="Z581" s="198"/>
      <c r="AA581" s="198"/>
      <c r="AB581" s="198"/>
      <c r="AC581" s="198"/>
      <c r="AD581" s="198"/>
      <c r="AE581" s="198"/>
      <c r="AF581" s="198"/>
      <c r="AG581" s="198"/>
      <c r="AH581" s="198"/>
      <c r="AI581" s="198"/>
      <c r="AJ581" s="198"/>
      <c r="AK581" s="198"/>
      <c r="AL581" s="198"/>
      <c r="AM581" s="198"/>
      <c r="AN581" s="198"/>
      <c r="AO581" s="198"/>
      <c r="AP581" s="198"/>
      <c r="AQ581" s="198"/>
      <c r="AR581" s="198"/>
      <c r="AS581" s="198"/>
    </row>
    <row r="582" ht="14.25" customHeight="1" spans="1:45" x14ac:dyDescent="0.25">
      <c r="A582" s="198"/>
      <c r="B582" s="198"/>
      <c r="C582" s="198"/>
      <c r="D582" s="198"/>
      <c r="E582" s="198"/>
      <c r="F582" s="198"/>
      <c r="G582" s="198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  <c r="X582" s="198"/>
      <c r="Y582" s="198"/>
      <c r="Z582" s="198"/>
      <c r="AA582" s="198"/>
      <c r="AB582" s="198"/>
      <c r="AC582" s="198"/>
      <c r="AD582" s="198"/>
      <c r="AE582" s="198"/>
      <c r="AF582" s="198"/>
      <c r="AG582" s="198"/>
      <c r="AH582" s="198"/>
      <c r="AI582" s="198"/>
      <c r="AJ582" s="198"/>
      <c r="AK582" s="198"/>
      <c r="AL582" s="198"/>
      <c r="AM582" s="198"/>
      <c r="AN582" s="198"/>
      <c r="AO582" s="198"/>
      <c r="AP582" s="198"/>
      <c r="AQ582" s="198"/>
      <c r="AR582" s="198"/>
      <c r="AS582" s="198"/>
    </row>
    <row r="583" ht="14.25" customHeight="1" spans="1:45" x14ac:dyDescent="0.25">
      <c r="A583" s="198"/>
      <c r="B583" s="198"/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  <c r="X583" s="198"/>
      <c r="Y583" s="198"/>
      <c r="Z583" s="198"/>
      <c r="AA583" s="198"/>
      <c r="AB583" s="198"/>
      <c r="AC583" s="198"/>
      <c r="AD583" s="198"/>
      <c r="AE583" s="198"/>
      <c r="AF583" s="198"/>
      <c r="AG583" s="198"/>
      <c r="AH583" s="198"/>
      <c r="AI583" s="198"/>
      <c r="AJ583" s="198"/>
      <c r="AK583" s="198"/>
      <c r="AL583" s="198"/>
      <c r="AM583" s="198"/>
      <c r="AN583" s="198"/>
      <c r="AO583" s="198"/>
      <c r="AP583" s="198"/>
      <c r="AQ583" s="198"/>
      <c r="AR583" s="198"/>
      <c r="AS583" s="198"/>
    </row>
    <row r="584" ht="14.25" customHeight="1" spans="1:45" x14ac:dyDescent="0.25">
      <c r="A584" s="198"/>
      <c r="B584" s="198"/>
      <c r="C584" s="198"/>
      <c r="D584" s="198"/>
      <c r="E584" s="198"/>
      <c r="F584" s="198"/>
      <c r="G584" s="198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  <c r="X584" s="198"/>
      <c r="Y584" s="198"/>
      <c r="Z584" s="198"/>
      <c r="AA584" s="198"/>
      <c r="AB584" s="198"/>
      <c r="AC584" s="198"/>
      <c r="AD584" s="198"/>
      <c r="AE584" s="198"/>
      <c r="AF584" s="198"/>
      <c r="AG584" s="198"/>
      <c r="AH584" s="198"/>
      <c r="AI584" s="198"/>
      <c r="AJ584" s="198"/>
      <c r="AK584" s="198"/>
      <c r="AL584" s="198"/>
      <c r="AM584" s="198"/>
      <c r="AN584" s="198"/>
      <c r="AO584" s="198"/>
      <c r="AP584" s="198"/>
      <c r="AQ584" s="198"/>
      <c r="AR584" s="198"/>
      <c r="AS584" s="198"/>
    </row>
    <row r="585" ht="14.25" customHeight="1" spans="1:45" x14ac:dyDescent="0.25">
      <c r="A585" s="198"/>
      <c r="B585" s="198"/>
      <c r="C585" s="198"/>
      <c r="D585" s="198"/>
      <c r="E585" s="198"/>
      <c r="F585" s="198"/>
      <c r="G585" s="198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  <c r="X585" s="198"/>
      <c r="Y585" s="198"/>
      <c r="Z585" s="198"/>
      <c r="AA585" s="198"/>
      <c r="AB585" s="198"/>
      <c r="AC585" s="198"/>
      <c r="AD585" s="198"/>
      <c r="AE585" s="198"/>
      <c r="AF585" s="198"/>
      <c r="AG585" s="198"/>
      <c r="AH585" s="198"/>
      <c r="AI585" s="198"/>
      <c r="AJ585" s="198"/>
      <c r="AK585" s="198"/>
      <c r="AL585" s="198"/>
      <c r="AM585" s="198"/>
      <c r="AN585" s="198"/>
      <c r="AO585" s="198"/>
      <c r="AP585" s="198"/>
      <c r="AQ585" s="198"/>
      <c r="AR585" s="198"/>
      <c r="AS585" s="198"/>
    </row>
    <row r="586" ht="14.25" customHeight="1" spans="1:45" x14ac:dyDescent="0.25">
      <c r="A586" s="198"/>
      <c r="B586" s="198"/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  <c r="Y586" s="198"/>
      <c r="Z586" s="198"/>
      <c r="AA586" s="198"/>
      <c r="AB586" s="198"/>
      <c r="AC586" s="198"/>
      <c r="AD586" s="198"/>
      <c r="AE586" s="198"/>
      <c r="AF586" s="198"/>
      <c r="AG586" s="198"/>
      <c r="AH586" s="198"/>
      <c r="AI586" s="198"/>
      <c r="AJ586" s="198"/>
      <c r="AK586" s="198"/>
      <c r="AL586" s="198"/>
      <c r="AM586" s="198"/>
      <c r="AN586" s="198"/>
      <c r="AO586" s="198"/>
      <c r="AP586" s="198"/>
      <c r="AQ586" s="198"/>
      <c r="AR586" s="198"/>
      <c r="AS586" s="198"/>
    </row>
    <row r="587" ht="14.25" customHeight="1" spans="1:45" x14ac:dyDescent="0.25">
      <c r="A587" s="198"/>
      <c r="B587" s="198"/>
      <c r="C587" s="198"/>
      <c r="D587" s="198"/>
      <c r="E587" s="198"/>
      <c r="F587" s="198"/>
      <c r="G587" s="198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  <c r="X587" s="198"/>
      <c r="Y587" s="198"/>
      <c r="Z587" s="198"/>
      <c r="AA587" s="198"/>
      <c r="AB587" s="198"/>
      <c r="AC587" s="198"/>
      <c r="AD587" s="198"/>
      <c r="AE587" s="198"/>
      <c r="AF587" s="198"/>
      <c r="AG587" s="198"/>
      <c r="AH587" s="198"/>
      <c r="AI587" s="198"/>
      <c r="AJ587" s="198"/>
      <c r="AK587" s="198"/>
      <c r="AL587" s="198"/>
      <c r="AM587" s="198"/>
      <c r="AN587" s="198"/>
      <c r="AO587" s="198"/>
      <c r="AP587" s="198"/>
      <c r="AQ587" s="198"/>
      <c r="AR587" s="198"/>
      <c r="AS587" s="198"/>
    </row>
    <row r="588" ht="14.25" customHeight="1" spans="1:45" x14ac:dyDescent="0.25">
      <c r="A588" s="198"/>
      <c r="B588" s="198"/>
      <c r="C588" s="198"/>
      <c r="D588" s="198"/>
      <c r="E588" s="198"/>
      <c r="F588" s="198"/>
      <c r="G588" s="198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  <c r="X588" s="198"/>
      <c r="Y588" s="198"/>
      <c r="Z588" s="198"/>
      <c r="AA588" s="198"/>
      <c r="AB588" s="198"/>
      <c r="AC588" s="198"/>
      <c r="AD588" s="198"/>
      <c r="AE588" s="198"/>
      <c r="AF588" s="198"/>
      <c r="AG588" s="198"/>
      <c r="AH588" s="198"/>
      <c r="AI588" s="198"/>
      <c r="AJ588" s="198"/>
      <c r="AK588" s="198"/>
      <c r="AL588" s="198"/>
      <c r="AM588" s="198"/>
      <c r="AN588" s="198"/>
      <c r="AO588" s="198"/>
      <c r="AP588" s="198"/>
      <c r="AQ588" s="198"/>
      <c r="AR588" s="198"/>
      <c r="AS588" s="198"/>
    </row>
    <row r="589" ht="14.25" customHeight="1" spans="1:45" x14ac:dyDescent="0.25">
      <c r="A589" s="198"/>
      <c r="B589" s="198"/>
      <c r="C589" s="198"/>
      <c r="D589" s="198"/>
      <c r="E589" s="198"/>
      <c r="F589" s="198"/>
      <c r="G589" s="198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  <c r="X589" s="198"/>
      <c r="Y589" s="198"/>
      <c r="Z589" s="198"/>
      <c r="AA589" s="198"/>
      <c r="AB589" s="198"/>
      <c r="AC589" s="198"/>
      <c r="AD589" s="198"/>
      <c r="AE589" s="198"/>
      <c r="AF589" s="198"/>
      <c r="AG589" s="198"/>
      <c r="AH589" s="198"/>
      <c r="AI589" s="198"/>
      <c r="AJ589" s="198"/>
      <c r="AK589" s="198"/>
      <c r="AL589" s="198"/>
      <c r="AM589" s="198"/>
      <c r="AN589" s="198"/>
      <c r="AO589" s="198"/>
      <c r="AP589" s="198"/>
      <c r="AQ589" s="198"/>
      <c r="AR589" s="198"/>
      <c r="AS589" s="198"/>
    </row>
    <row r="590" ht="14.25" customHeight="1" spans="1:45" x14ac:dyDescent="0.25">
      <c r="A590" s="198"/>
      <c r="B590" s="198"/>
      <c r="C590" s="198"/>
      <c r="D590" s="198"/>
      <c r="E590" s="198"/>
      <c r="F590" s="198"/>
      <c r="G590" s="198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  <c r="X590" s="198"/>
      <c r="Y590" s="198"/>
      <c r="Z590" s="198"/>
      <c r="AA590" s="198"/>
      <c r="AB590" s="198"/>
      <c r="AC590" s="198"/>
      <c r="AD590" s="198"/>
      <c r="AE590" s="198"/>
      <c r="AF590" s="198"/>
      <c r="AG590" s="198"/>
      <c r="AH590" s="198"/>
      <c r="AI590" s="198"/>
      <c r="AJ590" s="198"/>
      <c r="AK590" s="198"/>
      <c r="AL590" s="198"/>
      <c r="AM590" s="198"/>
      <c r="AN590" s="198"/>
      <c r="AO590" s="198"/>
      <c r="AP590" s="198"/>
      <c r="AQ590" s="198"/>
      <c r="AR590" s="198"/>
      <c r="AS590" s="198"/>
    </row>
    <row r="591" ht="14.25" customHeight="1" spans="1:45" x14ac:dyDescent="0.25">
      <c r="A591" s="198"/>
      <c r="B591" s="198"/>
      <c r="C591" s="198"/>
      <c r="D591" s="198"/>
      <c r="E591" s="198"/>
      <c r="F591" s="198"/>
      <c r="G591" s="198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  <c r="X591" s="198"/>
      <c r="Y591" s="198"/>
      <c r="Z591" s="198"/>
      <c r="AA591" s="198"/>
      <c r="AB591" s="198"/>
      <c r="AC591" s="198"/>
      <c r="AD591" s="198"/>
      <c r="AE591" s="198"/>
      <c r="AF591" s="198"/>
      <c r="AG591" s="198"/>
      <c r="AH591" s="198"/>
      <c r="AI591" s="198"/>
      <c r="AJ591" s="198"/>
      <c r="AK591" s="198"/>
      <c r="AL591" s="198"/>
      <c r="AM591" s="198"/>
      <c r="AN591" s="198"/>
      <c r="AO591" s="198"/>
      <c r="AP591" s="198"/>
      <c r="AQ591" s="198"/>
      <c r="AR591" s="198"/>
      <c r="AS591" s="198"/>
    </row>
    <row r="592" ht="14.25" customHeight="1" spans="1:45" x14ac:dyDescent="0.25">
      <c r="A592" s="198"/>
      <c r="B592" s="198"/>
      <c r="C592" s="198"/>
      <c r="D592" s="198"/>
      <c r="E592" s="198"/>
      <c r="F592" s="198"/>
      <c r="G592" s="198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  <c r="X592" s="198"/>
      <c r="Y592" s="198"/>
      <c r="Z592" s="198"/>
      <c r="AA592" s="198"/>
      <c r="AB592" s="198"/>
      <c r="AC592" s="198"/>
      <c r="AD592" s="198"/>
      <c r="AE592" s="198"/>
      <c r="AF592" s="198"/>
      <c r="AG592" s="198"/>
      <c r="AH592" s="198"/>
      <c r="AI592" s="198"/>
      <c r="AJ592" s="198"/>
      <c r="AK592" s="198"/>
      <c r="AL592" s="198"/>
      <c r="AM592" s="198"/>
      <c r="AN592" s="198"/>
      <c r="AO592" s="198"/>
      <c r="AP592" s="198"/>
      <c r="AQ592" s="198"/>
      <c r="AR592" s="198"/>
      <c r="AS592" s="198"/>
    </row>
    <row r="593" ht="14.25" customHeight="1" spans="1:45" x14ac:dyDescent="0.25">
      <c r="A593" s="198"/>
      <c r="B593" s="198"/>
      <c r="C593" s="198"/>
      <c r="D593" s="198"/>
      <c r="E593" s="198"/>
      <c r="F593" s="198"/>
      <c r="G593" s="198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  <c r="X593" s="198"/>
      <c r="Y593" s="198"/>
      <c r="Z593" s="198"/>
      <c r="AA593" s="198"/>
      <c r="AB593" s="198"/>
      <c r="AC593" s="198"/>
      <c r="AD593" s="198"/>
      <c r="AE593" s="198"/>
      <c r="AF593" s="198"/>
      <c r="AG593" s="198"/>
      <c r="AH593" s="198"/>
      <c r="AI593" s="198"/>
      <c r="AJ593" s="198"/>
      <c r="AK593" s="198"/>
      <c r="AL593" s="198"/>
      <c r="AM593" s="198"/>
      <c r="AN593" s="198"/>
      <c r="AO593" s="198"/>
      <c r="AP593" s="198"/>
      <c r="AQ593" s="198"/>
      <c r="AR593" s="198"/>
      <c r="AS593" s="198"/>
    </row>
    <row r="594" ht="14.25" customHeight="1" spans="1:45" x14ac:dyDescent="0.25">
      <c r="A594" s="198"/>
      <c r="B594" s="198"/>
      <c r="C594" s="198"/>
      <c r="D594" s="198"/>
      <c r="E594" s="198"/>
      <c r="F594" s="198"/>
      <c r="G594" s="198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  <c r="X594" s="198"/>
      <c r="Y594" s="198"/>
      <c r="Z594" s="198"/>
      <c r="AA594" s="198"/>
      <c r="AB594" s="198"/>
      <c r="AC594" s="198"/>
      <c r="AD594" s="198"/>
      <c r="AE594" s="198"/>
      <c r="AF594" s="198"/>
      <c r="AG594" s="198"/>
      <c r="AH594" s="198"/>
      <c r="AI594" s="198"/>
      <c r="AJ594" s="198"/>
      <c r="AK594" s="198"/>
      <c r="AL594" s="198"/>
      <c r="AM594" s="198"/>
      <c r="AN594" s="198"/>
      <c r="AO594" s="198"/>
      <c r="AP594" s="198"/>
      <c r="AQ594" s="198"/>
      <c r="AR594" s="198"/>
      <c r="AS594" s="198"/>
    </row>
    <row r="595" ht="14.25" customHeight="1" spans="1:45" x14ac:dyDescent="0.25">
      <c r="A595" s="198"/>
      <c r="B595" s="198"/>
      <c r="C595" s="198"/>
      <c r="D595" s="198"/>
      <c r="E595" s="198"/>
      <c r="F595" s="198"/>
      <c r="G595" s="198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  <c r="X595" s="198"/>
      <c r="Y595" s="198"/>
      <c r="Z595" s="198"/>
      <c r="AA595" s="198"/>
      <c r="AB595" s="198"/>
      <c r="AC595" s="198"/>
      <c r="AD595" s="198"/>
      <c r="AE595" s="198"/>
      <c r="AF595" s="198"/>
      <c r="AG595" s="198"/>
      <c r="AH595" s="198"/>
      <c r="AI595" s="198"/>
      <c r="AJ595" s="198"/>
      <c r="AK595" s="198"/>
      <c r="AL595" s="198"/>
      <c r="AM595" s="198"/>
      <c r="AN595" s="198"/>
      <c r="AO595" s="198"/>
      <c r="AP595" s="198"/>
      <c r="AQ595" s="198"/>
      <c r="AR595" s="198"/>
      <c r="AS595" s="198"/>
    </row>
    <row r="596" ht="14.25" customHeight="1" spans="1:45" x14ac:dyDescent="0.25">
      <c r="A596" s="198"/>
      <c r="B596" s="198"/>
      <c r="C596" s="198"/>
      <c r="D596" s="198"/>
      <c r="E596" s="198"/>
      <c r="F596" s="198"/>
      <c r="G596" s="198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  <c r="X596" s="198"/>
      <c r="Y596" s="198"/>
      <c r="Z596" s="198"/>
      <c r="AA596" s="198"/>
      <c r="AB596" s="198"/>
      <c r="AC596" s="198"/>
      <c r="AD596" s="198"/>
      <c r="AE596" s="198"/>
      <c r="AF596" s="198"/>
      <c r="AG596" s="198"/>
      <c r="AH596" s="198"/>
      <c r="AI596" s="198"/>
      <c r="AJ596" s="198"/>
      <c r="AK596" s="198"/>
      <c r="AL596" s="198"/>
      <c r="AM596" s="198"/>
      <c r="AN596" s="198"/>
      <c r="AO596" s="198"/>
      <c r="AP596" s="198"/>
      <c r="AQ596" s="198"/>
      <c r="AR596" s="198"/>
      <c r="AS596" s="198"/>
    </row>
    <row r="597" ht="14.25" customHeight="1" spans="1:45" x14ac:dyDescent="0.25">
      <c r="A597" s="198"/>
      <c r="B597" s="198"/>
      <c r="C597" s="198"/>
      <c r="D597" s="198"/>
      <c r="E597" s="198"/>
      <c r="F597" s="198"/>
      <c r="G597" s="198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  <c r="X597" s="198"/>
      <c r="Y597" s="198"/>
      <c r="Z597" s="198"/>
      <c r="AA597" s="198"/>
      <c r="AB597" s="198"/>
      <c r="AC597" s="198"/>
      <c r="AD597" s="198"/>
      <c r="AE597" s="198"/>
      <c r="AF597" s="198"/>
      <c r="AG597" s="198"/>
      <c r="AH597" s="198"/>
      <c r="AI597" s="198"/>
      <c r="AJ597" s="198"/>
      <c r="AK597" s="198"/>
      <c r="AL597" s="198"/>
      <c r="AM597" s="198"/>
      <c r="AN597" s="198"/>
      <c r="AO597" s="198"/>
      <c r="AP597" s="198"/>
      <c r="AQ597" s="198"/>
      <c r="AR597" s="198"/>
      <c r="AS597" s="198"/>
    </row>
    <row r="598" ht="14.25" customHeight="1" spans="1:45" x14ac:dyDescent="0.25">
      <c r="A598" s="198"/>
      <c r="B598" s="198"/>
      <c r="C598" s="198"/>
      <c r="D598" s="198"/>
      <c r="E598" s="198"/>
      <c r="F598" s="198"/>
      <c r="G598" s="198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  <c r="X598" s="198"/>
      <c r="Y598" s="198"/>
      <c r="Z598" s="198"/>
      <c r="AA598" s="198"/>
      <c r="AB598" s="198"/>
      <c r="AC598" s="198"/>
      <c r="AD598" s="198"/>
      <c r="AE598" s="198"/>
      <c r="AF598" s="198"/>
      <c r="AG598" s="198"/>
      <c r="AH598" s="198"/>
      <c r="AI598" s="198"/>
      <c r="AJ598" s="198"/>
      <c r="AK598" s="198"/>
      <c r="AL598" s="198"/>
      <c r="AM598" s="198"/>
      <c r="AN598" s="198"/>
      <c r="AO598" s="198"/>
      <c r="AP598" s="198"/>
      <c r="AQ598" s="198"/>
      <c r="AR598" s="198"/>
      <c r="AS598" s="198"/>
    </row>
    <row r="599" ht="14.25" customHeight="1" spans="1:45" x14ac:dyDescent="0.25">
      <c r="A599" s="198"/>
      <c r="B599" s="198"/>
      <c r="C599" s="198"/>
      <c r="D599" s="198"/>
      <c r="E599" s="198"/>
      <c r="F599" s="198"/>
      <c r="G599" s="198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  <c r="X599" s="198"/>
      <c r="Y599" s="198"/>
      <c r="Z599" s="198"/>
      <c r="AA599" s="198"/>
      <c r="AB599" s="198"/>
      <c r="AC599" s="198"/>
      <c r="AD599" s="198"/>
      <c r="AE599" s="198"/>
      <c r="AF599" s="198"/>
      <c r="AG599" s="198"/>
      <c r="AH599" s="198"/>
      <c r="AI599" s="198"/>
      <c r="AJ599" s="198"/>
      <c r="AK599" s="198"/>
      <c r="AL599" s="198"/>
      <c r="AM599" s="198"/>
      <c r="AN599" s="198"/>
      <c r="AO599" s="198"/>
      <c r="AP599" s="198"/>
      <c r="AQ599" s="198"/>
      <c r="AR599" s="198"/>
      <c r="AS599" s="198"/>
    </row>
    <row r="600" ht="14.25" customHeight="1" spans="1:45" x14ac:dyDescent="0.25">
      <c r="A600" s="198"/>
      <c r="B600" s="198"/>
      <c r="C600" s="198"/>
      <c r="D600" s="198"/>
      <c r="E600" s="198"/>
      <c r="F600" s="198"/>
      <c r="G600" s="198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  <c r="X600" s="198"/>
      <c r="Y600" s="198"/>
      <c r="Z600" s="198"/>
      <c r="AA600" s="198"/>
      <c r="AB600" s="198"/>
      <c r="AC600" s="198"/>
      <c r="AD600" s="198"/>
      <c r="AE600" s="198"/>
      <c r="AF600" s="198"/>
      <c r="AG600" s="198"/>
      <c r="AH600" s="198"/>
      <c r="AI600" s="198"/>
      <c r="AJ600" s="198"/>
      <c r="AK600" s="198"/>
      <c r="AL600" s="198"/>
      <c r="AM600" s="198"/>
      <c r="AN600" s="198"/>
      <c r="AO600" s="198"/>
      <c r="AP600" s="198"/>
      <c r="AQ600" s="198"/>
      <c r="AR600" s="198"/>
      <c r="AS600" s="198"/>
    </row>
    <row r="601" ht="14.25" customHeight="1" spans="1:45" x14ac:dyDescent="0.25">
      <c r="A601" s="198"/>
      <c r="B601" s="198"/>
      <c r="C601" s="198"/>
      <c r="D601" s="198"/>
      <c r="E601" s="198"/>
      <c r="F601" s="198"/>
      <c r="G601" s="198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  <c r="X601" s="198"/>
      <c r="Y601" s="198"/>
      <c r="Z601" s="198"/>
      <c r="AA601" s="198"/>
      <c r="AB601" s="198"/>
      <c r="AC601" s="198"/>
      <c r="AD601" s="198"/>
      <c r="AE601" s="198"/>
      <c r="AF601" s="198"/>
      <c r="AG601" s="198"/>
      <c r="AH601" s="198"/>
      <c r="AI601" s="198"/>
      <c r="AJ601" s="198"/>
      <c r="AK601" s="198"/>
      <c r="AL601" s="198"/>
      <c r="AM601" s="198"/>
      <c r="AN601" s="198"/>
      <c r="AO601" s="198"/>
      <c r="AP601" s="198"/>
      <c r="AQ601" s="198"/>
      <c r="AR601" s="198"/>
      <c r="AS601" s="198"/>
    </row>
    <row r="602" ht="14.25" customHeight="1" spans="1:45" x14ac:dyDescent="0.25">
      <c r="A602" s="198"/>
      <c r="B602" s="198"/>
      <c r="C602" s="198"/>
      <c r="D602" s="198"/>
      <c r="E602" s="198"/>
      <c r="F602" s="198"/>
      <c r="G602" s="198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  <c r="X602" s="198"/>
      <c r="Y602" s="198"/>
      <c r="Z602" s="198"/>
      <c r="AA602" s="198"/>
      <c r="AB602" s="198"/>
      <c r="AC602" s="198"/>
      <c r="AD602" s="198"/>
      <c r="AE602" s="198"/>
      <c r="AF602" s="198"/>
      <c r="AG602" s="198"/>
      <c r="AH602" s="198"/>
      <c r="AI602" s="198"/>
      <c r="AJ602" s="198"/>
      <c r="AK602" s="198"/>
      <c r="AL602" s="198"/>
      <c r="AM602" s="198"/>
      <c r="AN602" s="198"/>
      <c r="AO602" s="198"/>
      <c r="AP602" s="198"/>
      <c r="AQ602" s="198"/>
      <c r="AR602" s="198"/>
      <c r="AS602" s="198"/>
    </row>
    <row r="603" ht="14.25" customHeight="1" spans="1:45" x14ac:dyDescent="0.25">
      <c r="A603" s="198"/>
      <c r="B603" s="198"/>
      <c r="C603" s="198"/>
      <c r="D603" s="198"/>
      <c r="E603" s="198"/>
      <c r="F603" s="198"/>
      <c r="G603" s="198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  <c r="X603" s="198"/>
      <c r="Y603" s="198"/>
      <c r="Z603" s="198"/>
      <c r="AA603" s="198"/>
      <c r="AB603" s="198"/>
      <c r="AC603" s="198"/>
      <c r="AD603" s="198"/>
      <c r="AE603" s="198"/>
      <c r="AF603" s="198"/>
      <c r="AG603" s="198"/>
      <c r="AH603" s="198"/>
      <c r="AI603" s="198"/>
      <c r="AJ603" s="198"/>
      <c r="AK603" s="198"/>
      <c r="AL603" s="198"/>
      <c r="AM603" s="198"/>
      <c r="AN603" s="198"/>
      <c r="AO603" s="198"/>
      <c r="AP603" s="198"/>
      <c r="AQ603" s="198"/>
      <c r="AR603" s="198"/>
      <c r="AS603" s="198"/>
    </row>
    <row r="604" ht="14.25" customHeight="1" spans="1:45" x14ac:dyDescent="0.25">
      <c r="A604" s="198"/>
      <c r="B604" s="198"/>
      <c r="C604" s="198"/>
      <c r="D604" s="198"/>
      <c r="E604" s="198"/>
      <c r="F604" s="198"/>
      <c r="G604" s="198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  <c r="X604" s="198"/>
      <c r="Y604" s="198"/>
      <c r="Z604" s="198"/>
      <c r="AA604" s="198"/>
      <c r="AB604" s="198"/>
      <c r="AC604" s="198"/>
      <c r="AD604" s="198"/>
      <c r="AE604" s="198"/>
      <c r="AF604" s="198"/>
      <c r="AG604" s="198"/>
      <c r="AH604" s="198"/>
      <c r="AI604" s="198"/>
      <c r="AJ604" s="198"/>
      <c r="AK604" s="198"/>
      <c r="AL604" s="198"/>
      <c r="AM604" s="198"/>
      <c r="AN604" s="198"/>
      <c r="AO604" s="198"/>
      <c r="AP604" s="198"/>
      <c r="AQ604" s="198"/>
      <c r="AR604" s="198"/>
      <c r="AS604" s="198"/>
    </row>
    <row r="605" ht="14.25" customHeight="1" spans="1:45" x14ac:dyDescent="0.25">
      <c r="A605" s="198"/>
      <c r="B605" s="198"/>
      <c r="C605" s="198"/>
      <c r="D605" s="198"/>
      <c r="E605" s="198"/>
      <c r="F605" s="198"/>
      <c r="G605" s="198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  <c r="X605" s="198"/>
      <c r="Y605" s="198"/>
      <c r="Z605" s="198"/>
      <c r="AA605" s="198"/>
      <c r="AB605" s="198"/>
      <c r="AC605" s="198"/>
      <c r="AD605" s="198"/>
      <c r="AE605" s="198"/>
      <c r="AF605" s="198"/>
      <c r="AG605" s="198"/>
      <c r="AH605" s="198"/>
      <c r="AI605" s="198"/>
      <c r="AJ605" s="198"/>
      <c r="AK605" s="198"/>
      <c r="AL605" s="198"/>
      <c r="AM605" s="198"/>
      <c r="AN605" s="198"/>
      <c r="AO605" s="198"/>
      <c r="AP605" s="198"/>
      <c r="AQ605" s="198"/>
      <c r="AR605" s="198"/>
      <c r="AS605" s="198"/>
    </row>
    <row r="606" ht="14.25" customHeight="1" spans="1:45" x14ac:dyDescent="0.25">
      <c r="A606" s="198"/>
      <c r="B606" s="198"/>
      <c r="C606" s="198"/>
      <c r="D606" s="198"/>
      <c r="E606" s="198"/>
      <c r="F606" s="198"/>
      <c r="G606" s="198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  <c r="X606" s="198"/>
      <c r="Y606" s="198"/>
      <c r="Z606" s="198"/>
      <c r="AA606" s="198"/>
      <c r="AB606" s="198"/>
      <c r="AC606" s="198"/>
      <c r="AD606" s="198"/>
      <c r="AE606" s="198"/>
      <c r="AF606" s="198"/>
      <c r="AG606" s="198"/>
      <c r="AH606" s="198"/>
      <c r="AI606" s="198"/>
      <c r="AJ606" s="198"/>
      <c r="AK606" s="198"/>
      <c r="AL606" s="198"/>
      <c r="AM606" s="198"/>
      <c r="AN606" s="198"/>
      <c r="AO606" s="198"/>
      <c r="AP606" s="198"/>
      <c r="AQ606" s="198"/>
      <c r="AR606" s="198"/>
      <c r="AS606" s="198"/>
    </row>
    <row r="607" ht="14.25" customHeight="1" spans="1:45" x14ac:dyDescent="0.25">
      <c r="A607" s="198"/>
      <c r="B607" s="198"/>
      <c r="C607" s="198"/>
      <c r="D607" s="198"/>
      <c r="E607" s="198"/>
      <c r="F607" s="198"/>
      <c r="G607" s="198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  <c r="X607" s="198"/>
      <c r="Y607" s="198"/>
      <c r="Z607" s="198"/>
      <c r="AA607" s="198"/>
      <c r="AB607" s="198"/>
      <c r="AC607" s="198"/>
      <c r="AD607" s="198"/>
      <c r="AE607" s="198"/>
      <c r="AF607" s="198"/>
      <c r="AG607" s="198"/>
      <c r="AH607" s="198"/>
      <c r="AI607" s="198"/>
      <c r="AJ607" s="198"/>
      <c r="AK607" s="198"/>
      <c r="AL607" s="198"/>
      <c r="AM607" s="198"/>
      <c r="AN607" s="198"/>
      <c r="AO607" s="198"/>
      <c r="AP607" s="198"/>
      <c r="AQ607" s="198"/>
      <c r="AR607" s="198"/>
      <c r="AS607" s="198"/>
    </row>
    <row r="608" ht="14.25" customHeight="1" spans="1:45" x14ac:dyDescent="0.25">
      <c r="A608" s="198"/>
      <c r="B608" s="198"/>
      <c r="C608" s="198"/>
      <c r="D608" s="198"/>
      <c r="E608" s="198"/>
      <c r="F608" s="198"/>
      <c r="G608" s="198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  <c r="X608" s="198"/>
      <c r="Y608" s="198"/>
      <c r="Z608" s="198"/>
      <c r="AA608" s="198"/>
      <c r="AB608" s="198"/>
      <c r="AC608" s="198"/>
      <c r="AD608" s="198"/>
      <c r="AE608" s="198"/>
      <c r="AF608" s="198"/>
      <c r="AG608" s="198"/>
      <c r="AH608" s="198"/>
      <c r="AI608" s="198"/>
      <c r="AJ608" s="198"/>
      <c r="AK608" s="198"/>
      <c r="AL608" s="198"/>
      <c r="AM608" s="198"/>
      <c r="AN608" s="198"/>
      <c r="AO608" s="198"/>
      <c r="AP608" s="198"/>
      <c r="AQ608" s="198"/>
      <c r="AR608" s="198"/>
      <c r="AS608" s="198"/>
    </row>
    <row r="609" ht="14.25" customHeight="1" spans="1:45" x14ac:dyDescent="0.25">
      <c r="A609" s="198"/>
      <c r="B609" s="198"/>
      <c r="C609" s="198"/>
      <c r="D609" s="198"/>
      <c r="E609" s="198"/>
      <c r="F609" s="198"/>
      <c r="G609" s="198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  <c r="X609" s="198"/>
      <c r="Y609" s="198"/>
      <c r="Z609" s="198"/>
      <c r="AA609" s="198"/>
      <c r="AB609" s="198"/>
      <c r="AC609" s="198"/>
      <c r="AD609" s="198"/>
      <c r="AE609" s="198"/>
      <c r="AF609" s="198"/>
      <c r="AG609" s="198"/>
      <c r="AH609" s="198"/>
      <c r="AI609" s="198"/>
      <c r="AJ609" s="198"/>
      <c r="AK609" s="198"/>
      <c r="AL609" s="198"/>
      <c r="AM609" s="198"/>
      <c r="AN609" s="198"/>
      <c r="AO609" s="198"/>
      <c r="AP609" s="198"/>
      <c r="AQ609" s="198"/>
      <c r="AR609" s="198"/>
      <c r="AS609" s="198"/>
    </row>
    <row r="610" ht="14.25" customHeight="1" spans="1:45" x14ac:dyDescent="0.25">
      <c r="A610" s="198"/>
      <c r="B610" s="198"/>
      <c r="C610" s="198"/>
      <c r="D610" s="198"/>
      <c r="E610" s="198"/>
      <c r="F610" s="198"/>
      <c r="G610" s="198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  <c r="X610" s="198"/>
      <c r="Y610" s="198"/>
      <c r="Z610" s="198"/>
      <c r="AA610" s="198"/>
      <c r="AB610" s="198"/>
      <c r="AC610" s="198"/>
      <c r="AD610" s="198"/>
      <c r="AE610" s="198"/>
      <c r="AF610" s="198"/>
      <c r="AG610" s="198"/>
      <c r="AH610" s="198"/>
      <c r="AI610" s="198"/>
      <c r="AJ610" s="198"/>
      <c r="AK610" s="198"/>
      <c r="AL610" s="198"/>
      <c r="AM610" s="198"/>
      <c r="AN610" s="198"/>
      <c r="AO610" s="198"/>
      <c r="AP610" s="198"/>
      <c r="AQ610" s="198"/>
      <c r="AR610" s="198"/>
      <c r="AS610" s="198"/>
    </row>
    <row r="611" ht="14.25" customHeight="1" spans="1:45" x14ac:dyDescent="0.25">
      <c r="A611" s="198"/>
      <c r="B611" s="198"/>
      <c r="C611" s="198"/>
      <c r="D611" s="198"/>
      <c r="E611" s="198"/>
      <c r="F611" s="198"/>
      <c r="G611" s="198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  <c r="X611" s="198"/>
      <c r="Y611" s="198"/>
      <c r="Z611" s="198"/>
      <c r="AA611" s="198"/>
      <c r="AB611" s="198"/>
      <c r="AC611" s="198"/>
      <c r="AD611" s="198"/>
      <c r="AE611" s="198"/>
      <c r="AF611" s="198"/>
      <c r="AG611" s="198"/>
      <c r="AH611" s="198"/>
      <c r="AI611" s="198"/>
      <c r="AJ611" s="198"/>
      <c r="AK611" s="198"/>
      <c r="AL611" s="198"/>
      <c r="AM611" s="198"/>
      <c r="AN611" s="198"/>
      <c r="AO611" s="198"/>
      <c r="AP611" s="198"/>
      <c r="AQ611" s="198"/>
      <c r="AR611" s="198"/>
      <c r="AS611" s="198"/>
    </row>
    <row r="612" ht="14.25" customHeight="1" spans="1:45" x14ac:dyDescent="0.25">
      <c r="A612" s="198"/>
      <c r="B612" s="198"/>
      <c r="C612" s="198"/>
      <c r="D612" s="198"/>
      <c r="E612" s="198"/>
      <c r="F612" s="198"/>
      <c r="G612" s="198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  <c r="X612" s="198"/>
      <c r="Y612" s="198"/>
      <c r="Z612" s="198"/>
      <c r="AA612" s="198"/>
      <c r="AB612" s="198"/>
      <c r="AC612" s="198"/>
      <c r="AD612" s="198"/>
      <c r="AE612" s="198"/>
      <c r="AF612" s="198"/>
      <c r="AG612" s="198"/>
      <c r="AH612" s="198"/>
      <c r="AI612" s="198"/>
      <c r="AJ612" s="198"/>
      <c r="AK612" s="198"/>
      <c r="AL612" s="198"/>
      <c r="AM612" s="198"/>
      <c r="AN612" s="198"/>
      <c r="AO612" s="198"/>
      <c r="AP612" s="198"/>
      <c r="AQ612" s="198"/>
      <c r="AR612" s="198"/>
      <c r="AS612" s="198"/>
    </row>
    <row r="613" ht="14.25" customHeight="1" spans="1:45" x14ac:dyDescent="0.25">
      <c r="A613" s="198"/>
      <c r="B613" s="198"/>
      <c r="C613" s="198"/>
      <c r="D613" s="198"/>
      <c r="E613" s="198"/>
      <c r="F613" s="198"/>
      <c r="G613" s="198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  <c r="X613" s="198"/>
      <c r="Y613" s="198"/>
      <c r="Z613" s="198"/>
      <c r="AA613" s="198"/>
      <c r="AB613" s="198"/>
      <c r="AC613" s="198"/>
      <c r="AD613" s="198"/>
      <c r="AE613" s="198"/>
      <c r="AF613" s="198"/>
      <c r="AG613" s="198"/>
      <c r="AH613" s="198"/>
      <c r="AI613" s="198"/>
      <c r="AJ613" s="198"/>
      <c r="AK613" s="198"/>
      <c r="AL613" s="198"/>
      <c r="AM613" s="198"/>
      <c r="AN613" s="198"/>
      <c r="AO613" s="198"/>
      <c r="AP613" s="198"/>
      <c r="AQ613" s="198"/>
      <c r="AR613" s="198"/>
      <c r="AS613" s="198"/>
    </row>
    <row r="614" ht="14.25" customHeight="1" spans="1:45" x14ac:dyDescent="0.25">
      <c r="A614" s="198"/>
      <c r="B614" s="198"/>
      <c r="C614" s="198"/>
      <c r="D614" s="198"/>
      <c r="E614" s="198"/>
      <c r="F614" s="198"/>
      <c r="G614" s="198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  <c r="X614" s="198"/>
      <c r="Y614" s="198"/>
      <c r="Z614" s="198"/>
      <c r="AA614" s="198"/>
      <c r="AB614" s="198"/>
      <c r="AC614" s="198"/>
      <c r="AD614" s="198"/>
      <c r="AE614" s="198"/>
      <c r="AF614" s="198"/>
      <c r="AG614" s="198"/>
      <c r="AH614" s="198"/>
      <c r="AI614" s="198"/>
      <c r="AJ614" s="198"/>
      <c r="AK614" s="198"/>
      <c r="AL614" s="198"/>
      <c r="AM614" s="198"/>
      <c r="AN614" s="198"/>
      <c r="AO614" s="198"/>
      <c r="AP614" s="198"/>
      <c r="AQ614" s="198"/>
      <c r="AR614" s="198"/>
      <c r="AS614" s="198"/>
    </row>
    <row r="615" ht="14.25" customHeight="1" spans="1:45" x14ac:dyDescent="0.25">
      <c r="A615" s="198"/>
      <c r="B615" s="198"/>
      <c r="C615" s="198"/>
      <c r="D615" s="198"/>
      <c r="E615" s="198"/>
      <c r="F615" s="198"/>
      <c r="G615" s="198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  <c r="X615" s="198"/>
      <c r="Y615" s="198"/>
      <c r="Z615" s="198"/>
      <c r="AA615" s="198"/>
      <c r="AB615" s="198"/>
      <c r="AC615" s="198"/>
      <c r="AD615" s="198"/>
      <c r="AE615" s="198"/>
      <c r="AF615" s="198"/>
      <c r="AG615" s="198"/>
      <c r="AH615" s="198"/>
      <c r="AI615" s="198"/>
      <c r="AJ615" s="198"/>
      <c r="AK615" s="198"/>
      <c r="AL615" s="198"/>
      <c r="AM615" s="198"/>
      <c r="AN615" s="198"/>
      <c r="AO615" s="198"/>
      <c r="AP615" s="198"/>
      <c r="AQ615" s="198"/>
      <c r="AR615" s="198"/>
      <c r="AS615" s="198"/>
    </row>
    <row r="616" ht="14.25" customHeight="1" spans="1:45" x14ac:dyDescent="0.25">
      <c r="A616" s="198"/>
      <c r="B616" s="198"/>
      <c r="C616" s="198"/>
      <c r="D616" s="198"/>
      <c r="E616" s="198"/>
      <c r="F616" s="198"/>
      <c r="G616" s="198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  <c r="X616" s="198"/>
      <c r="Y616" s="198"/>
      <c r="Z616" s="198"/>
      <c r="AA616" s="198"/>
      <c r="AB616" s="198"/>
      <c r="AC616" s="198"/>
      <c r="AD616" s="198"/>
      <c r="AE616" s="198"/>
      <c r="AF616" s="198"/>
      <c r="AG616" s="198"/>
      <c r="AH616" s="198"/>
      <c r="AI616" s="198"/>
      <c r="AJ616" s="198"/>
      <c r="AK616" s="198"/>
      <c r="AL616" s="198"/>
      <c r="AM616" s="198"/>
      <c r="AN616" s="198"/>
      <c r="AO616" s="198"/>
      <c r="AP616" s="198"/>
      <c r="AQ616" s="198"/>
      <c r="AR616" s="198"/>
      <c r="AS616" s="198"/>
    </row>
    <row r="617" ht="14.25" customHeight="1" spans="1:45" x14ac:dyDescent="0.25">
      <c r="A617" s="198"/>
      <c r="B617" s="198"/>
      <c r="C617" s="198"/>
      <c r="D617" s="198"/>
      <c r="E617" s="198"/>
      <c r="F617" s="198"/>
      <c r="G617" s="198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  <c r="X617" s="198"/>
      <c r="Y617" s="198"/>
      <c r="Z617" s="198"/>
      <c r="AA617" s="198"/>
      <c r="AB617" s="198"/>
      <c r="AC617" s="198"/>
      <c r="AD617" s="198"/>
      <c r="AE617" s="198"/>
      <c r="AF617" s="198"/>
      <c r="AG617" s="198"/>
      <c r="AH617" s="198"/>
      <c r="AI617" s="198"/>
      <c r="AJ617" s="198"/>
      <c r="AK617" s="198"/>
      <c r="AL617" s="198"/>
      <c r="AM617" s="198"/>
      <c r="AN617" s="198"/>
      <c r="AO617" s="198"/>
      <c r="AP617" s="198"/>
      <c r="AQ617" s="198"/>
      <c r="AR617" s="198"/>
      <c r="AS617" s="198"/>
    </row>
    <row r="618" ht="14.25" customHeight="1" spans="1:45" x14ac:dyDescent="0.25">
      <c r="A618" s="198"/>
      <c r="B618" s="198"/>
      <c r="C618" s="198"/>
      <c r="D618" s="198"/>
      <c r="E618" s="198"/>
      <c r="F618" s="198"/>
      <c r="G618" s="198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  <c r="X618" s="198"/>
      <c r="Y618" s="198"/>
      <c r="Z618" s="198"/>
      <c r="AA618" s="198"/>
      <c r="AB618" s="198"/>
      <c r="AC618" s="198"/>
      <c r="AD618" s="198"/>
      <c r="AE618" s="198"/>
      <c r="AF618" s="198"/>
      <c r="AG618" s="198"/>
      <c r="AH618" s="198"/>
      <c r="AI618" s="198"/>
      <c r="AJ618" s="198"/>
      <c r="AK618" s="198"/>
      <c r="AL618" s="198"/>
      <c r="AM618" s="198"/>
      <c r="AN618" s="198"/>
      <c r="AO618" s="198"/>
      <c r="AP618" s="198"/>
      <c r="AQ618" s="198"/>
      <c r="AR618" s="198"/>
      <c r="AS618" s="198"/>
    </row>
    <row r="619" ht="14.25" customHeight="1" spans="1:45" x14ac:dyDescent="0.25">
      <c r="A619" s="198"/>
      <c r="B619" s="198"/>
      <c r="C619" s="198"/>
      <c r="D619" s="198"/>
      <c r="E619" s="198"/>
      <c r="F619" s="198"/>
      <c r="G619" s="198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  <c r="X619" s="198"/>
      <c r="Y619" s="198"/>
      <c r="Z619" s="198"/>
      <c r="AA619" s="198"/>
      <c r="AB619" s="198"/>
      <c r="AC619" s="198"/>
      <c r="AD619" s="198"/>
      <c r="AE619" s="198"/>
      <c r="AF619" s="198"/>
      <c r="AG619" s="198"/>
      <c r="AH619" s="198"/>
      <c r="AI619" s="198"/>
      <c r="AJ619" s="198"/>
      <c r="AK619" s="198"/>
      <c r="AL619" s="198"/>
      <c r="AM619" s="198"/>
      <c r="AN619" s="198"/>
      <c r="AO619" s="198"/>
      <c r="AP619" s="198"/>
      <c r="AQ619" s="198"/>
      <c r="AR619" s="198"/>
      <c r="AS619" s="198"/>
    </row>
    <row r="620" ht="14.25" customHeight="1" spans="1:45" x14ac:dyDescent="0.25">
      <c r="A620" s="198"/>
      <c r="B620" s="198"/>
      <c r="C620" s="198"/>
      <c r="D620" s="198"/>
      <c r="E620" s="198"/>
      <c r="F620" s="198"/>
      <c r="G620" s="198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  <c r="X620" s="198"/>
      <c r="Y620" s="198"/>
      <c r="Z620" s="198"/>
      <c r="AA620" s="198"/>
      <c r="AB620" s="198"/>
      <c r="AC620" s="198"/>
      <c r="AD620" s="198"/>
      <c r="AE620" s="198"/>
      <c r="AF620" s="198"/>
      <c r="AG620" s="198"/>
      <c r="AH620" s="198"/>
      <c r="AI620" s="198"/>
      <c r="AJ620" s="198"/>
      <c r="AK620" s="198"/>
      <c r="AL620" s="198"/>
      <c r="AM620" s="198"/>
      <c r="AN620" s="198"/>
      <c r="AO620" s="198"/>
      <c r="AP620" s="198"/>
      <c r="AQ620" s="198"/>
      <c r="AR620" s="198"/>
      <c r="AS620" s="198"/>
    </row>
    <row r="621" ht="14.25" customHeight="1" spans="1:45" x14ac:dyDescent="0.25">
      <c r="A621" s="198"/>
      <c r="B621" s="198"/>
      <c r="C621" s="198"/>
      <c r="D621" s="198"/>
      <c r="E621" s="198"/>
      <c r="F621" s="198"/>
      <c r="G621" s="198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  <c r="X621" s="198"/>
      <c r="Y621" s="198"/>
      <c r="Z621" s="198"/>
      <c r="AA621" s="198"/>
      <c r="AB621" s="198"/>
      <c r="AC621" s="198"/>
      <c r="AD621" s="198"/>
      <c r="AE621" s="198"/>
      <c r="AF621" s="198"/>
      <c r="AG621" s="198"/>
      <c r="AH621" s="198"/>
      <c r="AI621" s="198"/>
      <c r="AJ621" s="198"/>
      <c r="AK621" s="198"/>
      <c r="AL621" s="198"/>
      <c r="AM621" s="198"/>
      <c r="AN621" s="198"/>
      <c r="AO621" s="198"/>
      <c r="AP621" s="198"/>
      <c r="AQ621" s="198"/>
      <c r="AR621" s="198"/>
      <c r="AS621" s="198"/>
    </row>
    <row r="622" ht="14.25" customHeight="1" spans="1:45" x14ac:dyDescent="0.25">
      <c r="A622" s="198"/>
      <c r="B622" s="198"/>
      <c r="C622" s="198"/>
      <c r="D622" s="198"/>
      <c r="E622" s="198"/>
      <c r="F622" s="198"/>
      <c r="G622" s="198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  <c r="X622" s="198"/>
      <c r="Y622" s="198"/>
      <c r="Z622" s="198"/>
      <c r="AA622" s="198"/>
      <c r="AB622" s="198"/>
      <c r="AC622" s="198"/>
      <c r="AD622" s="198"/>
      <c r="AE622" s="198"/>
      <c r="AF622" s="198"/>
      <c r="AG622" s="198"/>
      <c r="AH622" s="198"/>
      <c r="AI622" s="198"/>
      <c r="AJ622" s="198"/>
      <c r="AK622" s="198"/>
      <c r="AL622" s="198"/>
      <c r="AM622" s="198"/>
      <c r="AN622" s="198"/>
      <c r="AO622" s="198"/>
      <c r="AP622" s="198"/>
      <c r="AQ622" s="198"/>
      <c r="AR622" s="198"/>
      <c r="AS622" s="198"/>
    </row>
    <row r="623" ht="14.25" customHeight="1" spans="1:45" x14ac:dyDescent="0.25">
      <c r="A623" s="198"/>
      <c r="B623" s="198"/>
      <c r="C623" s="198"/>
      <c r="D623" s="198"/>
      <c r="E623" s="198"/>
      <c r="F623" s="198"/>
      <c r="G623" s="198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  <c r="X623" s="198"/>
      <c r="Y623" s="198"/>
      <c r="Z623" s="198"/>
      <c r="AA623" s="198"/>
      <c r="AB623" s="198"/>
      <c r="AC623" s="198"/>
      <c r="AD623" s="198"/>
      <c r="AE623" s="198"/>
      <c r="AF623" s="198"/>
      <c r="AG623" s="198"/>
      <c r="AH623" s="198"/>
      <c r="AI623" s="198"/>
      <c r="AJ623" s="198"/>
      <c r="AK623" s="198"/>
      <c r="AL623" s="198"/>
      <c r="AM623" s="198"/>
      <c r="AN623" s="198"/>
      <c r="AO623" s="198"/>
      <c r="AP623" s="198"/>
      <c r="AQ623" s="198"/>
      <c r="AR623" s="198"/>
      <c r="AS623" s="198"/>
    </row>
    <row r="624" ht="14.25" customHeight="1" spans="1:45" x14ac:dyDescent="0.25">
      <c r="A624" s="198"/>
      <c r="B624" s="198"/>
      <c r="C624" s="198"/>
      <c r="D624" s="198"/>
      <c r="E624" s="198"/>
      <c r="F624" s="198"/>
      <c r="G624" s="198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  <c r="X624" s="198"/>
      <c r="Y624" s="198"/>
      <c r="Z624" s="198"/>
      <c r="AA624" s="198"/>
      <c r="AB624" s="198"/>
      <c r="AC624" s="198"/>
      <c r="AD624" s="198"/>
      <c r="AE624" s="198"/>
      <c r="AF624" s="198"/>
      <c r="AG624" s="198"/>
      <c r="AH624" s="198"/>
      <c r="AI624" s="198"/>
      <c r="AJ624" s="198"/>
      <c r="AK624" s="198"/>
      <c r="AL624" s="198"/>
      <c r="AM624" s="198"/>
      <c r="AN624" s="198"/>
      <c r="AO624" s="198"/>
      <c r="AP624" s="198"/>
      <c r="AQ624" s="198"/>
      <c r="AR624" s="198"/>
      <c r="AS624" s="198"/>
    </row>
    <row r="625" ht="14.25" customHeight="1" spans="1:45" x14ac:dyDescent="0.25">
      <c r="A625" s="198"/>
      <c r="B625" s="198"/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  <c r="Y625" s="198"/>
      <c r="Z625" s="198"/>
      <c r="AA625" s="198"/>
      <c r="AB625" s="198"/>
      <c r="AC625" s="198"/>
      <c r="AD625" s="198"/>
      <c r="AE625" s="198"/>
      <c r="AF625" s="198"/>
      <c r="AG625" s="198"/>
      <c r="AH625" s="198"/>
      <c r="AI625" s="198"/>
      <c r="AJ625" s="198"/>
      <c r="AK625" s="198"/>
      <c r="AL625" s="198"/>
      <c r="AM625" s="198"/>
      <c r="AN625" s="198"/>
      <c r="AO625" s="198"/>
      <c r="AP625" s="198"/>
      <c r="AQ625" s="198"/>
      <c r="AR625" s="198"/>
      <c r="AS625" s="198"/>
    </row>
    <row r="626" ht="14.25" customHeight="1" spans="1:45" x14ac:dyDescent="0.25">
      <c r="A626" s="198"/>
      <c r="B626" s="198"/>
      <c r="C626" s="198"/>
      <c r="D626" s="198"/>
      <c r="E626" s="198"/>
      <c r="F626" s="198"/>
      <c r="G626" s="198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  <c r="X626" s="198"/>
      <c r="Y626" s="198"/>
      <c r="Z626" s="198"/>
      <c r="AA626" s="198"/>
      <c r="AB626" s="198"/>
      <c r="AC626" s="198"/>
      <c r="AD626" s="198"/>
      <c r="AE626" s="198"/>
      <c r="AF626" s="198"/>
      <c r="AG626" s="198"/>
      <c r="AH626" s="198"/>
      <c r="AI626" s="198"/>
      <c r="AJ626" s="198"/>
      <c r="AK626" s="198"/>
      <c r="AL626" s="198"/>
      <c r="AM626" s="198"/>
      <c r="AN626" s="198"/>
      <c r="AO626" s="198"/>
      <c r="AP626" s="198"/>
      <c r="AQ626" s="198"/>
      <c r="AR626" s="198"/>
      <c r="AS626" s="198"/>
    </row>
    <row r="627" ht="14.25" customHeight="1" spans="1:45" x14ac:dyDescent="0.25">
      <c r="A627" s="198"/>
      <c r="B627" s="198"/>
      <c r="C627" s="198"/>
      <c r="D627" s="198"/>
      <c r="E627" s="198"/>
      <c r="F627" s="198"/>
      <c r="G627" s="198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  <c r="X627" s="198"/>
      <c r="Y627" s="198"/>
      <c r="Z627" s="198"/>
      <c r="AA627" s="198"/>
      <c r="AB627" s="198"/>
      <c r="AC627" s="198"/>
      <c r="AD627" s="198"/>
      <c r="AE627" s="198"/>
      <c r="AF627" s="198"/>
      <c r="AG627" s="198"/>
      <c r="AH627" s="198"/>
      <c r="AI627" s="198"/>
      <c r="AJ627" s="198"/>
      <c r="AK627" s="198"/>
      <c r="AL627" s="198"/>
      <c r="AM627" s="198"/>
      <c r="AN627" s="198"/>
      <c r="AO627" s="198"/>
      <c r="AP627" s="198"/>
      <c r="AQ627" s="198"/>
      <c r="AR627" s="198"/>
      <c r="AS627" s="198"/>
    </row>
    <row r="628" ht="14.25" customHeight="1" spans="1:45" x14ac:dyDescent="0.25">
      <c r="A628" s="198"/>
      <c r="B628" s="198"/>
      <c r="C628" s="198"/>
      <c r="D628" s="198"/>
      <c r="E628" s="198"/>
      <c r="F628" s="198"/>
      <c r="G628" s="198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  <c r="X628" s="198"/>
      <c r="Y628" s="198"/>
      <c r="Z628" s="198"/>
      <c r="AA628" s="198"/>
      <c r="AB628" s="198"/>
      <c r="AC628" s="198"/>
      <c r="AD628" s="198"/>
      <c r="AE628" s="198"/>
      <c r="AF628" s="198"/>
      <c r="AG628" s="198"/>
      <c r="AH628" s="198"/>
      <c r="AI628" s="198"/>
      <c r="AJ628" s="198"/>
      <c r="AK628" s="198"/>
      <c r="AL628" s="198"/>
      <c r="AM628" s="198"/>
      <c r="AN628" s="198"/>
      <c r="AO628" s="198"/>
      <c r="AP628" s="198"/>
      <c r="AQ628" s="198"/>
      <c r="AR628" s="198"/>
      <c r="AS628" s="198"/>
    </row>
    <row r="629" ht="14.25" customHeight="1" spans="1:45" x14ac:dyDescent="0.25">
      <c r="A629" s="198"/>
      <c r="B629" s="198"/>
      <c r="C629" s="198"/>
      <c r="D629" s="198"/>
      <c r="E629" s="198"/>
      <c r="F629" s="198"/>
      <c r="G629" s="198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  <c r="X629" s="198"/>
      <c r="Y629" s="198"/>
      <c r="Z629" s="198"/>
      <c r="AA629" s="198"/>
      <c r="AB629" s="198"/>
      <c r="AC629" s="198"/>
      <c r="AD629" s="198"/>
      <c r="AE629" s="198"/>
      <c r="AF629" s="198"/>
      <c r="AG629" s="198"/>
      <c r="AH629" s="198"/>
      <c r="AI629" s="198"/>
      <c r="AJ629" s="198"/>
      <c r="AK629" s="198"/>
      <c r="AL629" s="198"/>
      <c r="AM629" s="198"/>
      <c r="AN629" s="198"/>
      <c r="AO629" s="198"/>
      <c r="AP629" s="198"/>
      <c r="AQ629" s="198"/>
      <c r="AR629" s="198"/>
      <c r="AS629" s="198"/>
    </row>
    <row r="630" ht="14.25" customHeight="1" spans="1:45" x14ac:dyDescent="0.25">
      <c r="A630" s="198"/>
      <c r="B630" s="198"/>
      <c r="C630" s="198"/>
      <c r="D630" s="198"/>
      <c r="E630" s="198"/>
      <c r="F630" s="198"/>
      <c r="G630" s="198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  <c r="X630" s="198"/>
      <c r="Y630" s="198"/>
      <c r="Z630" s="198"/>
      <c r="AA630" s="198"/>
      <c r="AB630" s="198"/>
      <c r="AC630" s="198"/>
      <c r="AD630" s="198"/>
      <c r="AE630" s="198"/>
      <c r="AF630" s="198"/>
      <c r="AG630" s="198"/>
      <c r="AH630" s="198"/>
      <c r="AI630" s="198"/>
      <c r="AJ630" s="198"/>
      <c r="AK630" s="198"/>
      <c r="AL630" s="198"/>
      <c r="AM630" s="198"/>
      <c r="AN630" s="198"/>
      <c r="AO630" s="198"/>
      <c r="AP630" s="198"/>
      <c r="AQ630" s="198"/>
      <c r="AR630" s="198"/>
      <c r="AS630" s="198"/>
    </row>
    <row r="631" ht="14.25" customHeight="1" spans="1:45" x14ac:dyDescent="0.25">
      <c r="A631" s="198"/>
      <c r="B631" s="198"/>
      <c r="C631" s="198"/>
      <c r="D631" s="198"/>
      <c r="E631" s="198"/>
      <c r="F631" s="198"/>
      <c r="G631" s="198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  <c r="X631" s="198"/>
      <c r="Y631" s="198"/>
      <c r="Z631" s="198"/>
      <c r="AA631" s="198"/>
      <c r="AB631" s="198"/>
      <c r="AC631" s="198"/>
      <c r="AD631" s="198"/>
      <c r="AE631" s="198"/>
      <c r="AF631" s="198"/>
      <c r="AG631" s="198"/>
      <c r="AH631" s="198"/>
      <c r="AI631" s="198"/>
      <c r="AJ631" s="198"/>
      <c r="AK631" s="198"/>
      <c r="AL631" s="198"/>
      <c r="AM631" s="198"/>
      <c r="AN631" s="198"/>
      <c r="AO631" s="198"/>
      <c r="AP631" s="198"/>
      <c r="AQ631" s="198"/>
      <c r="AR631" s="198"/>
      <c r="AS631" s="198"/>
    </row>
    <row r="632" ht="14.25" customHeight="1" spans="1:45" x14ac:dyDescent="0.25">
      <c r="A632" s="198"/>
      <c r="B632" s="198"/>
      <c r="C632" s="198"/>
      <c r="D632" s="198"/>
      <c r="E632" s="198"/>
      <c r="F632" s="198"/>
      <c r="G632" s="198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  <c r="X632" s="198"/>
      <c r="Y632" s="198"/>
      <c r="Z632" s="198"/>
      <c r="AA632" s="198"/>
      <c r="AB632" s="198"/>
      <c r="AC632" s="198"/>
      <c r="AD632" s="198"/>
      <c r="AE632" s="198"/>
      <c r="AF632" s="198"/>
      <c r="AG632" s="198"/>
      <c r="AH632" s="198"/>
      <c r="AI632" s="198"/>
      <c r="AJ632" s="198"/>
      <c r="AK632" s="198"/>
      <c r="AL632" s="198"/>
      <c r="AM632" s="198"/>
      <c r="AN632" s="198"/>
      <c r="AO632" s="198"/>
      <c r="AP632" s="198"/>
      <c r="AQ632" s="198"/>
      <c r="AR632" s="198"/>
      <c r="AS632" s="198"/>
    </row>
    <row r="633" ht="14.25" customHeight="1" spans="1:45" x14ac:dyDescent="0.25">
      <c r="A633" s="198"/>
      <c r="B633" s="198"/>
      <c r="C633" s="198"/>
      <c r="D633" s="198"/>
      <c r="E633" s="198"/>
      <c r="F633" s="198"/>
      <c r="G633" s="198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  <c r="X633" s="198"/>
      <c r="Y633" s="198"/>
      <c r="Z633" s="198"/>
      <c r="AA633" s="198"/>
      <c r="AB633" s="198"/>
      <c r="AC633" s="198"/>
      <c r="AD633" s="198"/>
      <c r="AE633" s="198"/>
      <c r="AF633" s="198"/>
      <c r="AG633" s="198"/>
      <c r="AH633" s="198"/>
      <c r="AI633" s="198"/>
      <c r="AJ633" s="198"/>
      <c r="AK633" s="198"/>
      <c r="AL633" s="198"/>
      <c r="AM633" s="198"/>
      <c r="AN633" s="198"/>
      <c r="AO633" s="198"/>
      <c r="AP633" s="198"/>
      <c r="AQ633" s="198"/>
      <c r="AR633" s="198"/>
      <c r="AS633" s="198"/>
    </row>
    <row r="634" ht="14.25" customHeight="1" spans="1:45" x14ac:dyDescent="0.25">
      <c r="A634" s="198"/>
      <c r="B634" s="198"/>
      <c r="C634" s="198"/>
      <c r="D634" s="198"/>
      <c r="E634" s="198"/>
      <c r="F634" s="198"/>
      <c r="G634" s="198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  <c r="X634" s="198"/>
      <c r="Y634" s="198"/>
      <c r="Z634" s="198"/>
      <c r="AA634" s="198"/>
      <c r="AB634" s="198"/>
      <c r="AC634" s="198"/>
      <c r="AD634" s="198"/>
      <c r="AE634" s="198"/>
      <c r="AF634" s="198"/>
      <c r="AG634" s="198"/>
      <c r="AH634" s="198"/>
      <c r="AI634" s="198"/>
      <c r="AJ634" s="198"/>
      <c r="AK634" s="198"/>
      <c r="AL634" s="198"/>
      <c r="AM634" s="198"/>
      <c r="AN634" s="198"/>
      <c r="AO634" s="198"/>
      <c r="AP634" s="198"/>
      <c r="AQ634" s="198"/>
      <c r="AR634" s="198"/>
      <c r="AS634" s="198"/>
    </row>
    <row r="635" ht="14.25" customHeight="1" spans="1:45" x14ac:dyDescent="0.25">
      <c r="A635" s="198"/>
      <c r="B635" s="198"/>
      <c r="C635" s="198"/>
      <c r="D635" s="198"/>
      <c r="E635" s="198"/>
      <c r="F635" s="198"/>
      <c r="G635" s="198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  <c r="X635" s="198"/>
      <c r="Y635" s="198"/>
      <c r="Z635" s="198"/>
      <c r="AA635" s="198"/>
      <c r="AB635" s="198"/>
      <c r="AC635" s="198"/>
      <c r="AD635" s="198"/>
      <c r="AE635" s="198"/>
      <c r="AF635" s="198"/>
      <c r="AG635" s="198"/>
      <c r="AH635" s="198"/>
      <c r="AI635" s="198"/>
      <c r="AJ635" s="198"/>
      <c r="AK635" s="198"/>
      <c r="AL635" s="198"/>
      <c r="AM635" s="198"/>
      <c r="AN635" s="198"/>
      <c r="AO635" s="198"/>
      <c r="AP635" s="198"/>
      <c r="AQ635" s="198"/>
      <c r="AR635" s="198"/>
      <c r="AS635" s="198"/>
    </row>
    <row r="636" ht="14.25" customHeight="1" spans="1:45" x14ac:dyDescent="0.25">
      <c r="A636" s="198"/>
      <c r="B636" s="198"/>
      <c r="C636" s="198"/>
      <c r="D636" s="198"/>
      <c r="E636" s="198"/>
      <c r="F636" s="198"/>
      <c r="G636" s="198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  <c r="X636" s="198"/>
      <c r="Y636" s="198"/>
      <c r="Z636" s="198"/>
      <c r="AA636" s="198"/>
      <c r="AB636" s="198"/>
      <c r="AC636" s="198"/>
      <c r="AD636" s="198"/>
      <c r="AE636" s="198"/>
      <c r="AF636" s="198"/>
      <c r="AG636" s="198"/>
      <c r="AH636" s="198"/>
      <c r="AI636" s="198"/>
      <c r="AJ636" s="198"/>
      <c r="AK636" s="198"/>
      <c r="AL636" s="198"/>
      <c r="AM636" s="198"/>
      <c r="AN636" s="198"/>
      <c r="AO636" s="198"/>
      <c r="AP636" s="198"/>
      <c r="AQ636" s="198"/>
      <c r="AR636" s="198"/>
      <c r="AS636" s="198"/>
    </row>
    <row r="637" ht="14.25" customHeight="1" spans="1:45" x14ac:dyDescent="0.25">
      <c r="A637" s="198"/>
      <c r="B637" s="198"/>
      <c r="C637" s="198"/>
      <c r="D637" s="198"/>
      <c r="E637" s="198"/>
      <c r="F637" s="198"/>
      <c r="G637" s="198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  <c r="X637" s="198"/>
      <c r="Y637" s="198"/>
      <c r="Z637" s="198"/>
      <c r="AA637" s="198"/>
      <c r="AB637" s="198"/>
      <c r="AC637" s="198"/>
      <c r="AD637" s="198"/>
      <c r="AE637" s="198"/>
      <c r="AF637" s="198"/>
      <c r="AG637" s="198"/>
      <c r="AH637" s="198"/>
      <c r="AI637" s="198"/>
      <c r="AJ637" s="198"/>
      <c r="AK637" s="198"/>
      <c r="AL637" s="198"/>
      <c r="AM637" s="198"/>
      <c r="AN637" s="198"/>
      <c r="AO637" s="198"/>
      <c r="AP637" s="198"/>
      <c r="AQ637" s="198"/>
      <c r="AR637" s="198"/>
      <c r="AS637" s="198"/>
    </row>
    <row r="638" ht="14.25" customHeight="1" spans="1:45" x14ac:dyDescent="0.25">
      <c r="A638" s="198"/>
      <c r="B638" s="198"/>
      <c r="C638" s="198"/>
      <c r="D638" s="198"/>
      <c r="E638" s="198"/>
      <c r="F638" s="198"/>
      <c r="G638" s="198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  <c r="X638" s="198"/>
      <c r="Y638" s="198"/>
      <c r="Z638" s="198"/>
      <c r="AA638" s="198"/>
      <c r="AB638" s="198"/>
      <c r="AC638" s="198"/>
      <c r="AD638" s="198"/>
      <c r="AE638" s="198"/>
      <c r="AF638" s="198"/>
      <c r="AG638" s="198"/>
      <c r="AH638" s="198"/>
      <c r="AI638" s="198"/>
      <c r="AJ638" s="198"/>
      <c r="AK638" s="198"/>
      <c r="AL638" s="198"/>
      <c r="AM638" s="198"/>
      <c r="AN638" s="198"/>
      <c r="AO638" s="198"/>
      <c r="AP638" s="198"/>
      <c r="AQ638" s="198"/>
      <c r="AR638" s="198"/>
      <c r="AS638" s="198"/>
    </row>
    <row r="639" ht="14.25" customHeight="1" spans="1:45" x14ac:dyDescent="0.25">
      <c r="A639" s="198"/>
      <c r="B639" s="198"/>
      <c r="C639" s="198"/>
      <c r="D639" s="198"/>
      <c r="E639" s="198"/>
      <c r="F639" s="198"/>
      <c r="G639" s="198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  <c r="X639" s="198"/>
      <c r="Y639" s="198"/>
      <c r="Z639" s="198"/>
      <c r="AA639" s="198"/>
      <c r="AB639" s="198"/>
      <c r="AC639" s="198"/>
      <c r="AD639" s="198"/>
      <c r="AE639" s="198"/>
      <c r="AF639" s="198"/>
      <c r="AG639" s="198"/>
      <c r="AH639" s="198"/>
      <c r="AI639" s="198"/>
      <c r="AJ639" s="198"/>
      <c r="AK639" s="198"/>
      <c r="AL639" s="198"/>
      <c r="AM639" s="198"/>
      <c r="AN639" s="198"/>
      <c r="AO639" s="198"/>
      <c r="AP639" s="198"/>
      <c r="AQ639" s="198"/>
      <c r="AR639" s="198"/>
      <c r="AS639" s="198"/>
    </row>
    <row r="640" ht="14.25" customHeight="1" spans="1:45" x14ac:dyDescent="0.25">
      <c r="A640" s="198"/>
      <c r="B640" s="198"/>
      <c r="C640" s="198"/>
      <c r="D640" s="198"/>
      <c r="E640" s="198"/>
      <c r="F640" s="198"/>
      <c r="G640" s="198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  <c r="X640" s="198"/>
      <c r="Y640" s="198"/>
      <c r="Z640" s="198"/>
      <c r="AA640" s="198"/>
      <c r="AB640" s="198"/>
      <c r="AC640" s="198"/>
      <c r="AD640" s="198"/>
      <c r="AE640" s="198"/>
      <c r="AF640" s="198"/>
      <c r="AG640" s="198"/>
      <c r="AH640" s="198"/>
      <c r="AI640" s="198"/>
      <c r="AJ640" s="198"/>
      <c r="AK640" s="198"/>
      <c r="AL640" s="198"/>
      <c r="AM640" s="198"/>
      <c r="AN640" s="198"/>
      <c r="AO640" s="198"/>
      <c r="AP640" s="198"/>
      <c r="AQ640" s="198"/>
      <c r="AR640" s="198"/>
      <c r="AS640" s="198"/>
    </row>
    <row r="641" ht="14.25" customHeight="1" spans="1:45" x14ac:dyDescent="0.25">
      <c r="A641" s="198"/>
      <c r="B641" s="198"/>
      <c r="C641" s="198"/>
      <c r="D641" s="198"/>
      <c r="E641" s="198"/>
      <c r="F641" s="198"/>
      <c r="G641" s="198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  <c r="X641" s="198"/>
      <c r="Y641" s="198"/>
      <c r="Z641" s="198"/>
      <c r="AA641" s="198"/>
      <c r="AB641" s="198"/>
      <c r="AC641" s="198"/>
      <c r="AD641" s="198"/>
      <c r="AE641" s="198"/>
      <c r="AF641" s="198"/>
      <c r="AG641" s="198"/>
      <c r="AH641" s="198"/>
      <c r="AI641" s="198"/>
      <c r="AJ641" s="198"/>
      <c r="AK641" s="198"/>
      <c r="AL641" s="198"/>
      <c r="AM641" s="198"/>
      <c r="AN641" s="198"/>
      <c r="AO641" s="198"/>
      <c r="AP641" s="198"/>
      <c r="AQ641" s="198"/>
      <c r="AR641" s="198"/>
      <c r="AS641" s="198"/>
    </row>
    <row r="642" ht="14.25" customHeight="1" spans="1:45" x14ac:dyDescent="0.25">
      <c r="A642" s="198"/>
      <c r="B642" s="198"/>
      <c r="C642" s="198"/>
      <c r="D642" s="198"/>
      <c r="E642" s="198"/>
      <c r="F642" s="198"/>
      <c r="G642" s="198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  <c r="X642" s="198"/>
      <c r="Y642" s="198"/>
      <c r="Z642" s="198"/>
      <c r="AA642" s="198"/>
      <c r="AB642" s="198"/>
      <c r="AC642" s="198"/>
      <c r="AD642" s="198"/>
      <c r="AE642" s="198"/>
      <c r="AF642" s="198"/>
      <c r="AG642" s="198"/>
      <c r="AH642" s="198"/>
      <c r="AI642" s="198"/>
      <c r="AJ642" s="198"/>
      <c r="AK642" s="198"/>
      <c r="AL642" s="198"/>
      <c r="AM642" s="198"/>
      <c r="AN642" s="198"/>
      <c r="AO642" s="198"/>
      <c r="AP642" s="198"/>
      <c r="AQ642" s="198"/>
      <c r="AR642" s="198"/>
      <c r="AS642" s="198"/>
    </row>
    <row r="643" ht="14.25" customHeight="1" spans="1:45" x14ac:dyDescent="0.25">
      <c r="A643" s="198"/>
      <c r="B643" s="198"/>
      <c r="C643" s="198"/>
      <c r="D643" s="198"/>
      <c r="E643" s="198"/>
      <c r="F643" s="198"/>
      <c r="G643" s="198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  <c r="X643" s="198"/>
      <c r="Y643" s="198"/>
      <c r="Z643" s="198"/>
      <c r="AA643" s="198"/>
      <c r="AB643" s="198"/>
      <c r="AC643" s="198"/>
      <c r="AD643" s="198"/>
      <c r="AE643" s="198"/>
      <c r="AF643" s="198"/>
      <c r="AG643" s="198"/>
      <c r="AH643" s="198"/>
      <c r="AI643" s="198"/>
      <c r="AJ643" s="198"/>
      <c r="AK643" s="198"/>
      <c r="AL643" s="198"/>
      <c r="AM643" s="198"/>
      <c r="AN643" s="198"/>
      <c r="AO643" s="198"/>
      <c r="AP643" s="198"/>
      <c r="AQ643" s="198"/>
      <c r="AR643" s="198"/>
      <c r="AS643" s="198"/>
    </row>
    <row r="644" ht="14.25" customHeight="1" spans="1:45" x14ac:dyDescent="0.25">
      <c r="A644" s="198"/>
      <c r="B644" s="198"/>
      <c r="C644" s="198"/>
      <c r="D644" s="198"/>
      <c r="E644" s="198"/>
      <c r="F644" s="198"/>
      <c r="G644" s="198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  <c r="X644" s="198"/>
      <c r="Y644" s="198"/>
      <c r="Z644" s="198"/>
      <c r="AA644" s="198"/>
      <c r="AB644" s="198"/>
      <c r="AC644" s="198"/>
      <c r="AD644" s="198"/>
      <c r="AE644" s="198"/>
      <c r="AF644" s="198"/>
      <c r="AG644" s="198"/>
      <c r="AH644" s="198"/>
      <c r="AI644" s="198"/>
      <c r="AJ644" s="198"/>
      <c r="AK644" s="198"/>
      <c r="AL644" s="198"/>
      <c r="AM644" s="198"/>
      <c r="AN644" s="198"/>
      <c r="AO644" s="198"/>
      <c r="AP644" s="198"/>
      <c r="AQ644" s="198"/>
      <c r="AR644" s="198"/>
      <c r="AS644" s="198"/>
    </row>
    <row r="645" ht="14.25" customHeight="1" spans="1:45" x14ac:dyDescent="0.25">
      <c r="A645" s="198"/>
      <c r="B645" s="198"/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  <c r="X645" s="198"/>
      <c r="Y645" s="198"/>
      <c r="Z645" s="198"/>
      <c r="AA645" s="198"/>
      <c r="AB645" s="198"/>
      <c r="AC645" s="198"/>
      <c r="AD645" s="198"/>
      <c r="AE645" s="198"/>
      <c r="AF645" s="198"/>
      <c r="AG645" s="198"/>
      <c r="AH645" s="198"/>
      <c r="AI645" s="198"/>
      <c r="AJ645" s="198"/>
      <c r="AK645" s="198"/>
      <c r="AL645" s="198"/>
      <c r="AM645" s="198"/>
      <c r="AN645" s="198"/>
      <c r="AO645" s="198"/>
      <c r="AP645" s="198"/>
      <c r="AQ645" s="198"/>
      <c r="AR645" s="198"/>
      <c r="AS645" s="198"/>
    </row>
    <row r="646" ht="14.25" customHeight="1" spans="1:45" x14ac:dyDescent="0.25">
      <c r="A646" s="198"/>
      <c r="B646" s="198"/>
      <c r="C646" s="198"/>
      <c r="D646" s="198"/>
      <c r="E646" s="198"/>
      <c r="F646" s="198"/>
      <c r="G646" s="198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  <c r="X646" s="198"/>
      <c r="Y646" s="198"/>
      <c r="Z646" s="198"/>
      <c r="AA646" s="198"/>
      <c r="AB646" s="198"/>
      <c r="AC646" s="198"/>
      <c r="AD646" s="198"/>
      <c r="AE646" s="198"/>
      <c r="AF646" s="198"/>
      <c r="AG646" s="198"/>
      <c r="AH646" s="198"/>
      <c r="AI646" s="198"/>
      <c r="AJ646" s="198"/>
      <c r="AK646" s="198"/>
      <c r="AL646" s="198"/>
      <c r="AM646" s="198"/>
      <c r="AN646" s="198"/>
      <c r="AO646" s="198"/>
      <c r="AP646" s="198"/>
      <c r="AQ646" s="198"/>
      <c r="AR646" s="198"/>
      <c r="AS646" s="198"/>
    </row>
    <row r="647" ht="14.25" customHeight="1" spans="1:45" x14ac:dyDescent="0.25">
      <c r="A647" s="198"/>
      <c r="B647" s="198"/>
      <c r="C647" s="198"/>
      <c r="D647" s="198"/>
      <c r="E647" s="198"/>
      <c r="F647" s="198"/>
      <c r="G647" s="198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  <c r="X647" s="198"/>
      <c r="Y647" s="198"/>
      <c r="Z647" s="198"/>
      <c r="AA647" s="198"/>
      <c r="AB647" s="198"/>
      <c r="AC647" s="198"/>
      <c r="AD647" s="198"/>
      <c r="AE647" s="198"/>
      <c r="AF647" s="198"/>
      <c r="AG647" s="198"/>
      <c r="AH647" s="198"/>
      <c r="AI647" s="198"/>
      <c r="AJ647" s="198"/>
      <c r="AK647" s="198"/>
      <c r="AL647" s="198"/>
      <c r="AM647" s="198"/>
      <c r="AN647" s="198"/>
      <c r="AO647" s="198"/>
      <c r="AP647" s="198"/>
      <c r="AQ647" s="198"/>
      <c r="AR647" s="198"/>
      <c r="AS647" s="198"/>
    </row>
    <row r="648" ht="14.25" customHeight="1" spans="1:45" x14ac:dyDescent="0.25">
      <c r="A648" s="198"/>
      <c r="B648" s="198"/>
      <c r="C648" s="198"/>
      <c r="D648" s="198"/>
      <c r="E648" s="198"/>
      <c r="F648" s="198"/>
      <c r="G648" s="198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  <c r="X648" s="198"/>
      <c r="Y648" s="198"/>
      <c r="Z648" s="198"/>
      <c r="AA648" s="198"/>
      <c r="AB648" s="198"/>
      <c r="AC648" s="198"/>
      <c r="AD648" s="198"/>
      <c r="AE648" s="198"/>
      <c r="AF648" s="198"/>
      <c r="AG648" s="198"/>
      <c r="AH648" s="198"/>
      <c r="AI648" s="198"/>
      <c r="AJ648" s="198"/>
      <c r="AK648" s="198"/>
      <c r="AL648" s="198"/>
      <c r="AM648" s="198"/>
      <c r="AN648" s="198"/>
      <c r="AO648" s="198"/>
      <c r="AP648" s="198"/>
      <c r="AQ648" s="198"/>
      <c r="AR648" s="198"/>
      <c r="AS648" s="198"/>
    </row>
    <row r="649" ht="14.25" customHeight="1" spans="1:45" x14ac:dyDescent="0.25">
      <c r="A649" s="198"/>
      <c r="B649" s="198"/>
      <c r="C649" s="198"/>
      <c r="D649" s="198"/>
      <c r="E649" s="198"/>
      <c r="F649" s="198"/>
      <c r="G649" s="198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  <c r="X649" s="198"/>
      <c r="Y649" s="198"/>
      <c r="Z649" s="198"/>
      <c r="AA649" s="198"/>
      <c r="AB649" s="198"/>
      <c r="AC649" s="198"/>
      <c r="AD649" s="198"/>
      <c r="AE649" s="198"/>
      <c r="AF649" s="198"/>
      <c r="AG649" s="198"/>
      <c r="AH649" s="198"/>
      <c r="AI649" s="198"/>
      <c r="AJ649" s="198"/>
      <c r="AK649" s="198"/>
      <c r="AL649" s="198"/>
      <c r="AM649" s="198"/>
      <c r="AN649" s="198"/>
      <c r="AO649" s="198"/>
      <c r="AP649" s="198"/>
      <c r="AQ649" s="198"/>
      <c r="AR649" s="198"/>
      <c r="AS649" s="198"/>
    </row>
    <row r="650" ht="14.25" customHeight="1" spans="1:45" x14ac:dyDescent="0.25">
      <c r="A650" s="198"/>
      <c r="B650" s="198"/>
      <c r="C650" s="198"/>
      <c r="D650" s="198"/>
      <c r="E650" s="198"/>
      <c r="F650" s="198"/>
      <c r="G650" s="198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  <c r="X650" s="198"/>
      <c r="Y650" s="198"/>
      <c r="Z650" s="198"/>
      <c r="AA650" s="198"/>
      <c r="AB650" s="198"/>
      <c r="AC650" s="198"/>
      <c r="AD650" s="198"/>
      <c r="AE650" s="198"/>
      <c r="AF650" s="198"/>
      <c r="AG650" s="198"/>
      <c r="AH650" s="198"/>
      <c r="AI650" s="198"/>
      <c r="AJ650" s="198"/>
      <c r="AK650" s="198"/>
      <c r="AL650" s="198"/>
      <c r="AM650" s="198"/>
      <c r="AN650" s="198"/>
      <c r="AO650" s="198"/>
      <c r="AP650" s="198"/>
      <c r="AQ650" s="198"/>
      <c r="AR650" s="198"/>
      <c r="AS650" s="198"/>
    </row>
    <row r="651" ht="14.25" customHeight="1" spans="1:45" x14ac:dyDescent="0.25">
      <c r="A651" s="198"/>
      <c r="B651" s="198"/>
      <c r="C651" s="198"/>
      <c r="D651" s="198"/>
      <c r="E651" s="198"/>
      <c r="F651" s="198"/>
      <c r="G651" s="198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  <c r="X651" s="198"/>
      <c r="Y651" s="198"/>
      <c r="Z651" s="198"/>
      <c r="AA651" s="198"/>
      <c r="AB651" s="198"/>
      <c r="AC651" s="198"/>
      <c r="AD651" s="198"/>
      <c r="AE651" s="198"/>
      <c r="AF651" s="198"/>
      <c r="AG651" s="198"/>
      <c r="AH651" s="198"/>
      <c r="AI651" s="198"/>
      <c r="AJ651" s="198"/>
      <c r="AK651" s="198"/>
      <c r="AL651" s="198"/>
      <c r="AM651" s="198"/>
      <c r="AN651" s="198"/>
      <c r="AO651" s="198"/>
      <c r="AP651" s="198"/>
      <c r="AQ651" s="198"/>
      <c r="AR651" s="198"/>
      <c r="AS651" s="198"/>
    </row>
    <row r="652" ht="14.25" customHeight="1" spans="1:45" x14ac:dyDescent="0.25">
      <c r="A652" s="198"/>
      <c r="B652" s="198"/>
      <c r="C652" s="198"/>
      <c r="D652" s="198"/>
      <c r="E652" s="198"/>
      <c r="F652" s="198"/>
      <c r="G652" s="198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  <c r="X652" s="198"/>
      <c r="Y652" s="198"/>
      <c r="Z652" s="198"/>
      <c r="AA652" s="198"/>
      <c r="AB652" s="198"/>
      <c r="AC652" s="198"/>
      <c r="AD652" s="198"/>
      <c r="AE652" s="198"/>
      <c r="AF652" s="198"/>
      <c r="AG652" s="198"/>
      <c r="AH652" s="198"/>
      <c r="AI652" s="198"/>
      <c r="AJ652" s="198"/>
      <c r="AK652" s="198"/>
      <c r="AL652" s="198"/>
      <c r="AM652" s="198"/>
      <c r="AN652" s="198"/>
      <c r="AO652" s="198"/>
      <c r="AP652" s="198"/>
      <c r="AQ652" s="198"/>
      <c r="AR652" s="198"/>
      <c r="AS652" s="198"/>
    </row>
    <row r="653" ht="14.25" customHeight="1" spans="1:45" x14ac:dyDescent="0.25">
      <c r="A653" s="198"/>
      <c r="B653" s="198"/>
      <c r="C653" s="198"/>
      <c r="D653" s="198"/>
      <c r="E653" s="198"/>
      <c r="F653" s="198"/>
      <c r="G653" s="198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  <c r="X653" s="198"/>
      <c r="Y653" s="198"/>
      <c r="Z653" s="198"/>
      <c r="AA653" s="198"/>
      <c r="AB653" s="198"/>
      <c r="AC653" s="198"/>
      <c r="AD653" s="198"/>
      <c r="AE653" s="198"/>
      <c r="AF653" s="198"/>
      <c r="AG653" s="198"/>
      <c r="AH653" s="198"/>
      <c r="AI653" s="198"/>
      <c r="AJ653" s="198"/>
      <c r="AK653" s="198"/>
      <c r="AL653" s="198"/>
      <c r="AM653" s="198"/>
      <c r="AN653" s="198"/>
      <c r="AO653" s="198"/>
      <c r="AP653" s="198"/>
      <c r="AQ653" s="198"/>
      <c r="AR653" s="198"/>
      <c r="AS653" s="198"/>
    </row>
    <row r="654" ht="14.25" customHeight="1" spans="1:45" x14ac:dyDescent="0.25">
      <c r="A654" s="198"/>
      <c r="B654" s="198"/>
      <c r="C654" s="198"/>
      <c r="D654" s="198"/>
      <c r="E654" s="198"/>
      <c r="F654" s="198"/>
      <c r="G654" s="198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  <c r="X654" s="198"/>
      <c r="Y654" s="198"/>
      <c r="Z654" s="198"/>
      <c r="AA654" s="198"/>
      <c r="AB654" s="198"/>
      <c r="AC654" s="198"/>
      <c r="AD654" s="198"/>
      <c r="AE654" s="198"/>
      <c r="AF654" s="198"/>
      <c r="AG654" s="198"/>
      <c r="AH654" s="198"/>
      <c r="AI654" s="198"/>
      <c r="AJ654" s="198"/>
      <c r="AK654" s="198"/>
      <c r="AL654" s="198"/>
      <c r="AM654" s="198"/>
      <c r="AN654" s="198"/>
      <c r="AO654" s="198"/>
      <c r="AP654" s="198"/>
      <c r="AQ654" s="198"/>
      <c r="AR654" s="198"/>
      <c r="AS654" s="198"/>
    </row>
    <row r="655" ht="14.25" customHeight="1" spans="1:45" x14ac:dyDescent="0.25">
      <c r="A655" s="198"/>
      <c r="B655" s="198"/>
      <c r="C655" s="198"/>
      <c r="D655" s="198"/>
      <c r="E655" s="198"/>
      <c r="F655" s="198"/>
      <c r="G655" s="198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  <c r="X655" s="198"/>
      <c r="Y655" s="198"/>
      <c r="Z655" s="198"/>
      <c r="AA655" s="198"/>
      <c r="AB655" s="198"/>
      <c r="AC655" s="198"/>
      <c r="AD655" s="198"/>
      <c r="AE655" s="198"/>
      <c r="AF655" s="198"/>
      <c r="AG655" s="198"/>
      <c r="AH655" s="198"/>
      <c r="AI655" s="198"/>
      <c r="AJ655" s="198"/>
      <c r="AK655" s="198"/>
      <c r="AL655" s="198"/>
      <c r="AM655" s="198"/>
      <c r="AN655" s="198"/>
      <c r="AO655" s="198"/>
      <c r="AP655" s="198"/>
      <c r="AQ655" s="198"/>
      <c r="AR655" s="198"/>
      <c r="AS655" s="198"/>
    </row>
    <row r="656" ht="14.25" customHeight="1" spans="1:45" x14ac:dyDescent="0.25">
      <c r="A656" s="198"/>
      <c r="B656" s="198"/>
      <c r="C656" s="198"/>
      <c r="D656" s="198"/>
      <c r="E656" s="198"/>
      <c r="F656" s="198"/>
      <c r="G656" s="198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  <c r="X656" s="198"/>
      <c r="Y656" s="198"/>
      <c r="Z656" s="198"/>
      <c r="AA656" s="198"/>
      <c r="AB656" s="198"/>
      <c r="AC656" s="198"/>
      <c r="AD656" s="198"/>
      <c r="AE656" s="198"/>
      <c r="AF656" s="198"/>
      <c r="AG656" s="198"/>
      <c r="AH656" s="198"/>
      <c r="AI656" s="198"/>
      <c r="AJ656" s="198"/>
      <c r="AK656" s="198"/>
      <c r="AL656" s="198"/>
      <c r="AM656" s="198"/>
      <c r="AN656" s="198"/>
      <c r="AO656" s="198"/>
      <c r="AP656" s="198"/>
      <c r="AQ656" s="198"/>
      <c r="AR656" s="198"/>
      <c r="AS656" s="198"/>
    </row>
    <row r="657" ht="14.25" customHeight="1" spans="1:45" x14ac:dyDescent="0.25">
      <c r="A657" s="198"/>
      <c r="B657" s="198"/>
      <c r="C657" s="198"/>
      <c r="D657" s="198"/>
      <c r="E657" s="198"/>
      <c r="F657" s="198"/>
      <c r="G657" s="198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  <c r="X657" s="198"/>
      <c r="Y657" s="198"/>
      <c r="Z657" s="198"/>
      <c r="AA657" s="198"/>
      <c r="AB657" s="198"/>
      <c r="AC657" s="198"/>
      <c r="AD657" s="198"/>
      <c r="AE657" s="198"/>
      <c r="AF657" s="198"/>
      <c r="AG657" s="198"/>
      <c r="AH657" s="198"/>
      <c r="AI657" s="198"/>
      <c r="AJ657" s="198"/>
      <c r="AK657" s="198"/>
      <c r="AL657" s="198"/>
      <c r="AM657" s="198"/>
      <c r="AN657" s="198"/>
      <c r="AO657" s="198"/>
      <c r="AP657" s="198"/>
      <c r="AQ657" s="198"/>
      <c r="AR657" s="198"/>
      <c r="AS657" s="198"/>
    </row>
    <row r="658" ht="14.25" customHeight="1" spans="1:45" x14ac:dyDescent="0.25">
      <c r="A658" s="198"/>
      <c r="B658" s="198"/>
      <c r="C658" s="198"/>
      <c r="D658" s="198"/>
      <c r="E658" s="198"/>
      <c r="F658" s="198"/>
      <c r="G658" s="198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  <c r="X658" s="198"/>
      <c r="Y658" s="198"/>
      <c r="Z658" s="198"/>
      <c r="AA658" s="198"/>
      <c r="AB658" s="198"/>
      <c r="AC658" s="198"/>
      <c r="AD658" s="198"/>
      <c r="AE658" s="198"/>
      <c r="AF658" s="198"/>
      <c r="AG658" s="198"/>
      <c r="AH658" s="198"/>
      <c r="AI658" s="198"/>
      <c r="AJ658" s="198"/>
      <c r="AK658" s="198"/>
      <c r="AL658" s="198"/>
      <c r="AM658" s="198"/>
      <c r="AN658" s="198"/>
      <c r="AO658" s="198"/>
      <c r="AP658" s="198"/>
      <c r="AQ658" s="198"/>
      <c r="AR658" s="198"/>
      <c r="AS658" s="198"/>
    </row>
    <row r="659" ht="14.25" customHeight="1" spans="1:45" x14ac:dyDescent="0.25">
      <c r="A659" s="198"/>
      <c r="B659" s="198"/>
      <c r="C659" s="198"/>
      <c r="D659" s="198"/>
      <c r="E659" s="198"/>
      <c r="F659" s="198"/>
      <c r="G659" s="198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  <c r="X659" s="198"/>
      <c r="Y659" s="198"/>
      <c r="Z659" s="198"/>
      <c r="AA659" s="198"/>
      <c r="AB659" s="198"/>
      <c r="AC659" s="198"/>
      <c r="AD659" s="198"/>
      <c r="AE659" s="198"/>
      <c r="AF659" s="198"/>
      <c r="AG659" s="198"/>
      <c r="AH659" s="198"/>
      <c r="AI659" s="198"/>
      <c r="AJ659" s="198"/>
      <c r="AK659" s="198"/>
      <c r="AL659" s="198"/>
      <c r="AM659" s="198"/>
      <c r="AN659" s="198"/>
      <c r="AO659" s="198"/>
      <c r="AP659" s="198"/>
      <c r="AQ659" s="198"/>
      <c r="AR659" s="198"/>
      <c r="AS659" s="198"/>
    </row>
    <row r="660" ht="14.25" customHeight="1" spans="1:45" x14ac:dyDescent="0.25">
      <c r="A660" s="198"/>
      <c r="B660" s="198"/>
      <c r="C660" s="198"/>
      <c r="D660" s="198"/>
      <c r="E660" s="198"/>
      <c r="F660" s="198"/>
      <c r="G660" s="198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  <c r="X660" s="198"/>
      <c r="Y660" s="198"/>
      <c r="Z660" s="198"/>
      <c r="AA660" s="198"/>
      <c r="AB660" s="198"/>
      <c r="AC660" s="198"/>
      <c r="AD660" s="198"/>
      <c r="AE660" s="198"/>
      <c r="AF660" s="198"/>
      <c r="AG660" s="198"/>
      <c r="AH660" s="198"/>
      <c r="AI660" s="198"/>
      <c r="AJ660" s="198"/>
      <c r="AK660" s="198"/>
      <c r="AL660" s="198"/>
      <c r="AM660" s="198"/>
      <c r="AN660" s="198"/>
      <c r="AO660" s="198"/>
      <c r="AP660" s="198"/>
      <c r="AQ660" s="198"/>
      <c r="AR660" s="198"/>
      <c r="AS660" s="198"/>
    </row>
    <row r="661" ht="14.25" customHeight="1" spans="1:45" x14ac:dyDescent="0.25">
      <c r="A661" s="198"/>
      <c r="B661" s="198"/>
      <c r="C661" s="198"/>
      <c r="D661" s="198"/>
      <c r="E661" s="198"/>
      <c r="F661" s="198"/>
      <c r="G661" s="198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  <c r="X661" s="198"/>
      <c r="Y661" s="198"/>
      <c r="Z661" s="198"/>
      <c r="AA661" s="198"/>
      <c r="AB661" s="198"/>
      <c r="AC661" s="198"/>
      <c r="AD661" s="198"/>
      <c r="AE661" s="198"/>
      <c r="AF661" s="198"/>
      <c r="AG661" s="198"/>
      <c r="AH661" s="198"/>
      <c r="AI661" s="198"/>
      <c r="AJ661" s="198"/>
      <c r="AK661" s="198"/>
      <c r="AL661" s="198"/>
      <c r="AM661" s="198"/>
      <c r="AN661" s="198"/>
      <c r="AO661" s="198"/>
      <c r="AP661" s="198"/>
      <c r="AQ661" s="198"/>
      <c r="AR661" s="198"/>
      <c r="AS661" s="198"/>
    </row>
    <row r="662" ht="14.25" customHeight="1" spans="1:45" x14ac:dyDescent="0.25">
      <c r="A662" s="198"/>
      <c r="B662" s="198"/>
      <c r="C662" s="198"/>
      <c r="D662" s="198"/>
      <c r="E662" s="198"/>
      <c r="F662" s="198"/>
      <c r="G662" s="198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  <c r="X662" s="198"/>
      <c r="Y662" s="198"/>
      <c r="Z662" s="198"/>
      <c r="AA662" s="198"/>
      <c r="AB662" s="198"/>
      <c r="AC662" s="198"/>
      <c r="AD662" s="198"/>
      <c r="AE662" s="198"/>
      <c r="AF662" s="198"/>
      <c r="AG662" s="198"/>
      <c r="AH662" s="198"/>
      <c r="AI662" s="198"/>
      <c r="AJ662" s="198"/>
      <c r="AK662" s="198"/>
      <c r="AL662" s="198"/>
      <c r="AM662" s="198"/>
      <c r="AN662" s="198"/>
      <c r="AO662" s="198"/>
      <c r="AP662" s="198"/>
      <c r="AQ662" s="198"/>
      <c r="AR662" s="198"/>
      <c r="AS662" s="198"/>
    </row>
    <row r="663" ht="14.25" customHeight="1" spans="1:45" x14ac:dyDescent="0.25">
      <c r="A663" s="198"/>
      <c r="B663" s="198"/>
      <c r="C663" s="198"/>
      <c r="D663" s="198"/>
      <c r="E663" s="198"/>
      <c r="F663" s="198"/>
      <c r="G663" s="198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  <c r="X663" s="198"/>
      <c r="Y663" s="198"/>
      <c r="Z663" s="198"/>
      <c r="AA663" s="198"/>
      <c r="AB663" s="198"/>
      <c r="AC663" s="198"/>
      <c r="AD663" s="198"/>
      <c r="AE663" s="198"/>
      <c r="AF663" s="198"/>
      <c r="AG663" s="198"/>
      <c r="AH663" s="198"/>
      <c r="AI663" s="198"/>
      <c r="AJ663" s="198"/>
      <c r="AK663" s="198"/>
      <c r="AL663" s="198"/>
      <c r="AM663" s="198"/>
      <c r="AN663" s="198"/>
      <c r="AO663" s="198"/>
      <c r="AP663" s="198"/>
      <c r="AQ663" s="198"/>
      <c r="AR663" s="198"/>
      <c r="AS663" s="198"/>
    </row>
    <row r="664" ht="14.25" customHeight="1" spans="1:45" x14ac:dyDescent="0.25">
      <c r="A664" s="198"/>
      <c r="B664" s="198"/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  <c r="Y664" s="198"/>
      <c r="Z664" s="198"/>
      <c r="AA664" s="198"/>
      <c r="AB664" s="198"/>
      <c r="AC664" s="198"/>
      <c r="AD664" s="198"/>
      <c r="AE664" s="198"/>
      <c r="AF664" s="198"/>
      <c r="AG664" s="198"/>
      <c r="AH664" s="198"/>
      <c r="AI664" s="198"/>
      <c r="AJ664" s="198"/>
      <c r="AK664" s="198"/>
      <c r="AL664" s="198"/>
      <c r="AM664" s="198"/>
      <c r="AN664" s="198"/>
      <c r="AO664" s="198"/>
      <c r="AP664" s="198"/>
      <c r="AQ664" s="198"/>
      <c r="AR664" s="198"/>
      <c r="AS664" s="198"/>
    </row>
    <row r="665" ht="14.25" customHeight="1" spans="1:45" x14ac:dyDescent="0.25">
      <c r="A665" s="198"/>
      <c r="B665" s="198"/>
      <c r="C665" s="198"/>
      <c r="D665" s="198"/>
      <c r="E665" s="198"/>
      <c r="F665" s="198"/>
      <c r="G665" s="198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  <c r="X665" s="198"/>
      <c r="Y665" s="198"/>
      <c r="Z665" s="198"/>
      <c r="AA665" s="198"/>
      <c r="AB665" s="198"/>
      <c r="AC665" s="198"/>
      <c r="AD665" s="198"/>
      <c r="AE665" s="198"/>
      <c r="AF665" s="198"/>
      <c r="AG665" s="198"/>
      <c r="AH665" s="198"/>
      <c r="AI665" s="198"/>
      <c r="AJ665" s="198"/>
      <c r="AK665" s="198"/>
      <c r="AL665" s="198"/>
      <c r="AM665" s="198"/>
      <c r="AN665" s="198"/>
      <c r="AO665" s="198"/>
      <c r="AP665" s="198"/>
      <c r="AQ665" s="198"/>
      <c r="AR665" s="198"/>
      <c r="AS665" s="198"/>
    </row>
    <row r="666" ht="14.25" customHeight="1" spans="1:45" x14ac:dyDescent="0.25">
      <c r="A666" s="198"/>
      <c r="B666" s="198"/>
      <c r="C666" s="198"/>
      <c r="D666" s="198"/>
      <c r="E666" s="198"/>
      <c r="F666" s="198"/>
      <c r="G666" s="198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  <c r="X666" s="198"/>
      <c r="Y666" s="198"/>
      <c r="Z666" s="198"/>
      <c r="AA666" s="198"/>
      <c r="AB666" s="198"/>
      <c r="AC666" s="198"/>
      <c r="AD666" s="198"/>
      <c r="AE666" s="198"/>
      <c r="AF666" s="198"/>
      <c r="AG666" s="198"/>
      <c r="AH666" s="198"/>
      <c r="AI666" s="198"/>
      <c r="AJ666" s="198"/>
      <c r="AK666" s="198"/>
      <c r="AL666" s="198"/>
      <c r="AM666" s="198"/>
      <c r="AN666" s="198"/>
      <c r="AO666" s="198"/>
      <c r="AP666" s="198"/>
      <c r="AQ666" s="198"/>
      <c r="AR666" s="198"/>
      <c r="AS666" s="198"/>
    </row>
    <row r="667" ht="14.25" customHeight="1" spans="1:45" x14ac:dyDescent="0.25">
      <c r="A667" s="198"/>
      <c r="B667" s="198"/>
      <c r="C667" s="198"/>
      <c r="D667" s="198"/>
      <c r="E667" s="198"/>
      <c r="F667" s="198"/>
      <c r="G667" s="198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  <c r="X667" s="198"/>
      <c r="Y667" s="198"/>
      <c r="Z667" s="198"/>
      <c r="AA667" s="198"/>
      <c r="AB667" s="198"/>
      <c r="AC667" s="198"/>
      <c r="AD667" s="198"/>
      <c r="AE667" s="198"/>
      <c r="AF667" s="198"/>
      <c r="AG667" s="198"/>
      <c r="AH667" s="198"/>
      <c r="AI667" s="198"/>
      <c r="AJ667" s="198"/>
      <c r="AK667" s="198"/>
      <c r="AL667" s="198"/>
      <c r="AM667" s="198"/>
      <c r="AN667" s="198"/>
      <c r="AO667" s="198"/>
      <c r="AP667" s="198"/>
      <c r="AQ667" s="198"/>
      <c r="AR667" s="198"/>
      <c r="AS667" s="198"/>
    </row>
    <row r="668" ht="14.25" customHeight="1" spans="1:45" x14ac:dyDescent="0.25">
      <c r="A668" s="198"/>
      <c r="B668" s="198"/>
      <c r="C668" s="198"/>
      <c r="D668" s="198"/>
      <c r="E668" s="198"/>
      <c r="F668" s="198"/>
      <c r="G668" s="198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  <c r="X668" s="198"/>
      <c r="Y668" s="198"/>
      <c r="Z668" s="198"/>
      <c r="AA668" s="198"/>
      <c r="AB668" s="198"/>
      <c r="AC668" s="198"/>
      <c r="AD668" s="198"/>
      <c r="AE668" s="198"/>
      <c r="AF668" s="198"/>
      <c r="AG668" s="198"/>
      <c r="AH668" s="198"/>
      <c r="AI668" s="198"/>
      <c r="AJ668" s="198"/>
      <c r="AK668" s="198"/>
      <c r="AL668" s="198"/>
      <c r="AM668" s="198"/>
      <c r="AN668" s="198"/>
      <c r="AO668" s="198"/>
      <c r="AP668" s="198"/>
      <c r="AQ668" s="198"/>
      <c r="AR668" s="198"/>
      <c r="AS668" s="198"/>
    </row>
    <row r="669" ht="14.25" customHeight="1" spans="1:45" x14ac:dyDescent="0.25">
      <c r="A669" s="198"/>
      <c r="B669" s="198"/>
      <c r="C669" s="198"/>
      <c r="D669" s="198"/>
      <c r="E669" s="198"/>
      <c r="F669" s="198"/>
      <c r="G669" s="198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  <c r="X669" s="198"/>
      <c r="Y669" s="198"/>
      <c r="Z669" s="198"/>
      <c r="AA669" s="198"/>
      <c r="AB669" s="198"/>
      <c r="AC669" s="198"/>
      <c r="AD669" s="198"/>
      <c r="AE669" s="198"/>
      <c r="AF669" s="198"/>
      <c r="AG669" s="198"/>
      <c r="AH669" s="198"/>
      <c r="AI669" s="198"/>
      <c r="AJ669" s="198"/>
      <c r="AK669" s="198"/>
      <c r="AL669" s="198"/>
      <c r="AM669" s="198"/>
      <c r="AN669" s="198"/>
      <c r="AO669" s="198"/>
      <c r="AP669" s="198"/>
      <c r="AQ669" s="198"/>
      <c r="AR669" s="198"/>
      <c r="AS669" s="198"/>
    </row>
    <row r="670" ht="14.25" customHeight="1" spans="1:45" x14ac:dyDescent="0.25">
      <c r="A670" s="198"/>
      <c r="B670" s="198"/>
      <c r="C670" s="198"/>
      <c r="D670" s="198"/>
      <c r="E670" s="198"/>
      <c r="F670" s="198"/>
      <c r="G670" s="198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  <c r="X670" s="198"/>
      <c r="Y670" s="198"/>
      <c r="Z670" s="198"/>
      <c r="AA670" s="198"/>
      <c r="AB670" s="198"/>
      <c r="AC670" s="198"/>
      <c r="AD670" s="198"/>
      <c r="AE670" s="198"/>
      <c r="AF670" s="198"/>
      <c r="AG670" s="198"/>
      <c r="AH670" s="198"/>
      <c r="AI670" s="198"/>
      <c r="AJ670" s="198"/>
      <c r="AK670" s="198"/>
      <c r="AL670" s="198"/>
      <c r="AM670" s="198"/>
      <c r="AN670" s="198"/>
      <c r="AO670" s="198"/>
      <c r="AP670" s="198"/>
      <c r="AQ670" s="198"/>
      <c r="AR670" s="198"/>
      <c r="AS670" s="198"/>
    </row>
    <row r="671" ht="14.25" customHeight="1" spans="1:45" x14ac:dyDescent="0.25">
      <c r="A671" s="198"/>
      <c r="B671" s="198"/>
      <c r="C671" s="198"/>
      <c r="D671" s="198"/>
      <c r="E671" s="198"/>
      <c r="F671" s="198"/>
      <c r="G671" s="198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  <c r="X671" s="198"/>
      <c r="Y671" s="198"/>
      <c r="Z671" s="198"/>
      <c r="AA671" s="198"/>
      <c r="AB671" s="198"/>
      <c r="AC671" s="198"/>
      <c r="AD671" s="198"/>
      <c r="AE671" s="198"/>
      <c r="AF671" s="198"/>
      <c r="AG671" s="198"/>
      <c r="AH671" s="198"/>
      <c r="AI671" s="198"/>
      <c r="AJ671" s="198"/>
      <c r="AK671" s="198"/>
      <c r="AL671" s="198"/>
      <c r="AM671" s="198"/>
      <c r="AN671" s="198"/>
      <c r="AO671" s="198"/>
      <c r="AP671" s="198"/>
      <c r="AQ671" s="198"/>
      <c r="AR671" s="198"/>
      <c r="AS671" s="198"/>
    </row>
    <row r="672" ht="14.25" customHeight="1" spans="1:45" x14ac:dyDescent="0.25">
      <c r="A672" s="198"/>
      <c r="B672" s="198"/>
      <c r="C672" s="198"/>
      <c r="D672" s="198"/>
      <c r="E672" s="198"/>
      <c r="F672" s="198"/>
      <c r="G672" s="198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  <c r="X672" s="198"/>
      <c r="Y672" s="198"/>
      <c r="Z672" s="198"/>
      <c r="AA672" s="198"/>
      <c r="AB672" s="198"/>
      <c r="AC672" s="198"/>
      <c r="AD672" s="198"/>
      <c r="AE672" s="198"/>
      <c r="AF672" s="198"/>
      <c r="AG672" s="198"/>
      <c r="AH672" s="198"/>
      <c r="AI672" s="198"/>
      <c r="AJ672" s="198"/>
      <c r="AK672" s="198"/>
      <c r="AL672" s="198"/>
      <c r="AM672" s="198"/>
      <c r="AN672" s="198"/>
      <c r="AO672" s="198"/>
      <c r="AP672" s="198"/>
      <c r="AQ672" s="198"/>
      <c r="AR672" s="198"/>
      <c r="AS672" s="198"/>
    </row>
    <row r="673" ht="14.25" customHeight="1" spans="1:45" x14ac:dyDescent="0.25">
      <c r="A673" s="198"/>
      <c r="B673" s="198"/>
      <c r="C673" s="198"/>
      <c r="D673" s="198"/>
      <c r="E673" s="198"/>
      <c r="F673" s="198"/>
      <c r="G673" s="198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  <c r="X673" s="198"/>
      <c r="Y673" s="198"/>
      <c r="Z673" s="198"/>
      <c r="AA673" s="198"/>
      <c r="AB673" s="198"/>
      <c r="AC673" s="198"/>
      <c r="AD673" s="198"/>
      <c r="AE673" s="198"/>
      <c r="AF673" s="198"/>
      <c r="AG673" s="198"/>
      <c r="AH673" s="198"/>
      <c r="AI673" s="198"/>
      <c r="AJ673" s="198"/>
      <c r="AK673" s="198"/>
      <c r="AL673" s="198"/>
      <c r="AM673" s="198"/>
      <c r="AN673" s="198"/>
      <c r="AO673" s="198"/>
      <c r="AP673" s="198"/>
      <c r="AQ673" s="198"/>
      <c r="AR673" s="198"/>
      <c r="AS673" s="198"/>
    </row>
    <row r="674" ht="14.25" customHeight="1" spans="1:45" x14ac:dyDescent="0.25">
      <c r="A674" s="198"/>
      <c r="B674" s="198"/>
      <c r="C674" s="198"/>
      <c r="D674" s="198"/>
      <c r="E674" s="198"/>
      <c r="F674" s="198"/>
      <c r="G674" s="198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  <c r="X674" s="198"/>
      <c r="Y674" s="198"/>
      <c r="Z674" s="198"/>
      <c r="AA674" s="198"/>
      <c r="AB674" s="198"/>
      <c r="AC674" s="198"/>
      <c r="AD674" s="198"/>
      <c r="AE674" s="198"/>
      <c r="AF674" s="198"/>
      <c r="AG674" s="198"/>
      <c r="AH674" s="198"/>
      <c r="AI674" s="198"/>
      <c r="AJ674" s="198"/>
      <c r="AK674" s="198"/>
      <c r="AL674" s="198"/>
      <c r="AM674" s="198"/>
      <c r="AN674" s="198"/>
      <c r="AO674" s="198"/>
      <c r="AP674" s="198"/>
      <c r="AQ674" s="198"/>
      <c r="AR674" s="198"/>
      <c r="AS674" s="198"/>
    </row>
    <row r="675" ht="14.25" customHeight="1" spans="1:45" x14ac:dyDescent="0.25">
      <c r="A675" s="198"/>
      <c r="B675" s="198"/>
      <c r="C675" s="198"/>
      <c r="D675" s="198"/>
      <c r="E675" s="198"/>
      <c r="F675" s="198"/>
      <c r="G675" s="198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  <c r="X675" s="198"/>
      <c r="Y675" s="198"/>
      <c r="Z675" s="198"/>
      <c r="AA675" s="198"/>
      <c r="AB675" s="198"/>
      <c r="AC675" s="198"/>
      <c r="AD675" s="198"/>
      <c r="AE675" s="198"/>
      <c r="AF675" s="198"/>
      <c r="AG675" s="198"/>
      <c r="AH675" s="198"/>
      <c r="AI675" s="198"/>
      <c r="AJ675" s="198"/>
      <c r="AK675" s="198"/>
      <c r="AL675" s="198"/>
      <c r="AM675" s="198"/>
      <c r="AN675" s="198"/>
      <c r="AO675" s="198"/>
      <c r="AP675" s="198"/>
      <c r="AQ675" s="198"/>
      <c r="AR675" s="198"/>
      <c r="AS675" s="198"/>
    </row>
    <row r="676" ht="14.25" customHeight="1" spans="1:45" x14ac:dyDescent="0.25">
      <c r="A676" s="198"/>
      <c r="B676" s="198"/>
      <c r="C676" s="198"/>
      <c r="D676" s="198"/>
      <c r="E676" s="198"/>
      <c r="F676" s="198"/>
      <c r="G676" s="198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  <c r="X676" s="198"/>
      <c r="Y676" s="198"/>
      <c r="Z676" s="198"/>
      <c r="AA676" s="198"/>
      <c r="AB676" s="198"/>
      <c r="AC676" s="198"/>
      <c r="AD676" s="198"/>
      <c r="AE676" s="198"/>
      <c r="AF676" s="198"/>
      <c r="AG676" s="198"/>
      <c r="AH676" s="198"/>
      <c r="AI676" s="198"/>
      <c r="AJ676" s="198"/>
      <c r="AK676" s="198"/>
      <c r="AL676" s="198"/>
      <c r="AM676" s="198"/>
      <c r="AN676" s="198"/>
      <c r="AO676" s="198"/>
      <c r="AP676" s="198"/>
      <c r="AQ676" s="198"/>
      <c r="AR676" s="198"/>
      <c r="AS676" s="198"/>
    </row>
    <row r="677" ht="14.25" customHeight="1" spans="1:45" x14ac:dyDescent="0.25">
      <c r="A677" s="198"/>
      <c r="B677" s="198"/>
      <c r="C677" s="198"/>
      <c r="D677" s="198"/>
      <c r="E677" s="198"/>
      <c r="F677" s="198"/>
      <c r="G677" s="198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  <c r="X677" s="198"/>
      <c r="Y677" s="198"/>
      <c r="Z677" s="198"/>
      <c r="AA677" s="198"/>
      <c r="AB677" s="198"/>
      <c r="AC677" s="198"/>
      <c r="AD677" s="198"/>
      <c r="AE677" s="198"/>
      <c r="AF677" s="198"/>
      <c r="AG677" s="198"/>
      <c r="AH677" s="198"/>
      <c r="AI677" s="198"/>
      <c r="AJ677" s="198"/>
      <c r="AK677" s="198"/>
      <c r="AL677" s="198"/>
      <c r="AM677" s="198"/>
      <c r="AN677" s="198"/>
      <c r="AO677" s="198"/>
      <c r="AP677" s="198"/>
      <c r="AQ677" s="198"/>
      <c r="AR677" s="198"/>
      <c r="AS677" s="198"/>
    </row>
    <row r="678" ht="14.25" customHeight="1" spans="1:45" x14ac:dyDescent="0.25">
      <c r="A678" s="198"/>
      <c r="B678" s="198"/>
      <c r="C678" s="198"/>
      <c r="D678" s="198"/>
      <c r="E678" s="198"/>
      <c r="F678" s="198"/>
      <c r="G678" s="198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  <c r="X678" s="198"/>
      <c r="Y678" s="198"/>
      <c r="Z678" s="198"/>
      <c r="AA678" s="198"/>
      <c r="AB678" s="198"/>
      <c r="AC678" s="198"/>
      <c r="AD678" s="198"/>
      <c r="AE678" s="198"/>
      <c r="AF678" s="198"/>
      <c r="AG678" s="198"/>
      <c r="AH678" s="198"/>
      <c r="AI678" s="198"/>
      <c r="AJ678" s="198"/>
      <c r="AK678" s="198"/>
      <c r="AL678" s="198"/>
      <c r="AM678" s="198"/>
      <c r="AN678" s="198"/>
      <c r="AO678" s="198"/>
      <c r="AP678" s="198"/>
      <c r="AQ678" s="198"/>
      <c r="AR678" s="198"/>
      <c r="AS678" s="198"/>
    </row>
    <row r="679" ht="14.25" customHeight="1" spans="1:45" x14ac:dyDescent="0.25">
      <c r="A679" s="198"/>
      <c r="B679" s="198"/>
      <c r="C679" s="198"/>
      <c r="D679" s="198"/>
      <c r="E679" s="198"/>
      <c r="F679" s="198"/>
      <c r="G679" s="198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  <c r="X679" s="198"/>
      <c r="Y679" s="198"/>
      <c r="Z679" s="198"/>
      <c r="AA679" s="198"/>
      <c r="AB679" s="198"/>
      <c r="AC679" s="198"/>
      <c r="AD679" s="198"/>
      <c r="AE679" s="198"/>
      <c r="AF679" s="198"/>
      <c r="AG679" s="198"/>
      <c r="AH679" s="198"/>
      <c r="AI679" s="198"/>
      <c r="AJ679" s="198"/>
      <c r="AK679" s="198"/>
      <c r="AL679" s="198"/>
      <c r="AM679" s="198"/>
      <c r="AN679" s="198"/>
      <c r="AO679" s="198"/>
      <c r="AP679" s="198"/>
      <c r="AQ679" s="198"/>
      <c r="AR679" s="198"/>
      <c r="AS679" s="198"/>
    </row>
    <row r="680" ht="14.25" customHeight="1" spans="1:45" x14ac:dyDescent="0.25">
      <c r="A680" s="198"/>
      <c r="B680" s="198"/>
      <c r="C680" s="198"/>
      <c r="D680" s="198"/>
      <c r="E680" s="198"/>
      <c r="F680" s="198"/>
      <c r="G680" s="198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  <c r="X680" s="198"/>
      <c r="Y680" s="198"/>
      <c r="Z680" s="198"/>
      <c r="AA680" s="198"/>
      <c r="AB680" s="198"/>
      <c r="AC680" s="198"/>
      <c r="AD680" s="198"/>
      <c r="AE680" s="198"/>
      <c r="AF680" s="198"/>
      <c r="AG680" s="198"/>
      <c r="AH680" s="198"/>
      <c r="AI680" s="198"/>
      <c r="AJ680" s="198"/>
      <c r="AK680" s="198"/>
      <c r="AL680" s="198"/>
      <c r="AM680" s="198"/>
      <c r="AN680" s="198"/>
      <c r="AO680" s="198"/>
      <c r="AP680" s="198"/>
      <c r="AQ680" s="198"/>
      <c r="AR680" s="198"/>
      <c r="AS680" s="198"/>
    </row>
    <row r="681" ht="14.25" customHeight="1" spans="1:45" x14ac:dyDescent="0.25">
      <c r="A681" s="198"/>
      <c r="B681" s="198"/>
      <c r="C681" s="198"/>
      <c r="D681" s="198"/>
      <c r="E681" s="198"/>
      <c r="F681" s="198"/>
      <c r="G681" s="198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  <c r="X681" s="198"/>
      <c r="Y681" s="198"/>
      <c r="Z681" s="198"/>
      <c r="AA681" s="198"/>
      <c r="AB681" s="198"/>
      <c r="AC681" s="198"/>
      <c r="AD681" s="198"/>
      <c r="AE681" s="198"/>
      <c r="AF681" s="198"/>
      <c r="AG681" s="198"/>
      <c r="AH681" s="198"/>
      <c r="AI681" s="198"/>
      <c r="AJ681" s="198"/>
      <c r="AK681" s="198"/>
      <c r="AL681" s="198"/>
      <c r="AM681" s="198"/>
      <c r="AN681" s="198"/>
      <c r="AO681" s="198"/>
      <c r="AP681" s="198"/>
      <c r="AQ681" s="198"/>
      <c r="AR681" s="198"/>
      <c r="AS681" s="198"/>
    </row>
    <row r="682" ht="14.25" customHeight="1" spans="1:45" x14ac:dyDescent="0.25">
      <c r="A682" s="198"/>
      <c r="B682" s="198"/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98"/>
      <c r="Z682" s="198"/>
      <c r="AA682" s="198"/>
      <c r="AB682" s="198"/>
      <c r="AC682" s="198"/>
      <c r="AD682" s="198"/>
      <c r="AE682" s="198"/>
      <c r="AF682" s="198"/>
      <c r="AG682" s="198"/>
      <c r="AH682" s="198"/>
      <c r="AI682" s="198"/>
      <c r="AJ682" s="198"/>
      <c r="AK682" s="198"/>
      <c r="AL682" s="198"/>
      <c r="AM682" s="198"/>
      <c r="AN682" s="198"/>
      <c r="AO682" s="198"/>
      <c r="AP682" s="198"/>
      <c r="AQ682" s="198"/>
      <c r="AR682" s="198"/>
      <c r="AS682" s="198"/>
    </row>
    <row r="683" ht="14.25" customHeight="1" spans="1:45" x14ac:dyDescent="0.25">
      <c r="A683" s="198"/>
      <c r="B683" s="198"/>
      <c r="C683" s="198"/>
      <c r="D683" s="198"/>
      <c r="E683" s="198"/>
      <c r="F683" s="198"/>
      <c r="G683" s="198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  <c r="X683" s="198"/>
      <c r="Y683" s="198"/>
      <c r="Z683" s="198"/>
      <c r="AA683" s="198"/>
      <c r="AB683" s="198"/>
      <c r="AC683" s="198"/>
      <c r="AD683" s="198"/>
      <c r="AE683" s="198"/>
      <c r="AF683" s="198"/>
      <c r="AG683" s="198"/>
      <c r="AH683" s="198"/>
      <c r="AI683" s="198"/>
      <c r="AJ683" s="198"/>
      <c r="AK683" s="198"/>
      <c r="AL683" s="198"/>
      <c r="AM683" s="198"/>
      <c r="AN683" s="198"/>
      <c r="AO683" s="198"/>
      <c r="AP683" s="198"/>
      <c r="AQ683" s="198"/>
      <c r="AR683" s="198"/>
      <c r="AS683" s="198"/>
    </row>
    <row r="684" ht="14.25" customHeight="1" spans="1:45" x14ac:dyDescent="0.25">
      <c r="A684" s="198"/>
      <c r="B684" s="198"/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  <c r="X684" s="198"/>
      <c r="Y684" s="198"/>
      <c r="Z684" s="198"/>
      <c r="AA684" s="198"/>
      <c r="AB684" s="198"/>
      <c r="AC684" s="198"/>
      <c r="AD684" s="198"/>
      <c r="AE684" s="198"/>
      <c r="AF684" s="198"/>
      <c r="AG684" s="198"/>
      <c r="AH684" s="198"/>
      <c r="AI684" s="198"/>
      <c r="AJ684" s="198"/>
      <c r="AK684" s="198"/>
      <c r="AL684" s="198"/>
      <c r="AM684" s="198"/>
      <c r="AN684" s="198"/>
      <c r="AO684" s="198"/>
      <c r="AP684" s="198"/>
      <c r="AQ684" s="198"/>
      <c r="AR684" s="198"/>
      <c r="AS684" s="198"/>
    </row>
    <row r="685" ht="14.25" customHeight="1" spans="1:45" x14ac:dyDescent="0.25">
      <c r="A685" s="198"/>
      <c r="B685" s="198"/>
      <c r="C685" s="198"/>
      <c r="D685" s="198"/>
      <c r="E685" s="198"/>
      <c r="F685" s="198"/>
      <c r="G685" s="198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  <c r="X685" s="198"/>
      <c r="Y685" s="198"/>
      <c r="Z685" s="198"/>
      <c r="AA685" s="198"/>
      <c r="AB685" s="198"/>
      <c r="AC685" s="198"/>
      <c r="AD685" s="198"/>
      <c r="AE685" s="198"/>
      <c r="AF685" s="198"/>
      <c r="AG685" s="198"/>
      <c r="AH685" s="198"/>
      <c r="AI685" s="198"/>
      <c r="AJ685" s="198"/>
      <c r="AK685" s="198"/>
      <c r="AL685" s="198"/>
      <c r="AM685" s="198"/>
      <c r="AN685" s="198"/>
      <c r="AO685" s="198"/>
      <c r="AP685" s="198"/>
      <c r="AQ685" s="198"/>
      <c r="AR685" s="198"/>
      <c r="AS685" s="198"/>
    </row>
    <row r="686" ht="14.25" customHeight="1" spans="1:45" x14ac:dyDescent="0.25">
      <c r="A686" s="198"/>
      <c r="B686" s="198"/>
      <c r="C686" s="198"/>
      <c r="D686" s="198"/>
      <c r="E686" s="198"/>
      <c r="F686" s="198"/>
      <c r="G686" s="198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  <c r="X686" s="198"/>
      <c r="Y686" s="198"/>
      <c r="Z686" s="198"/>
      <c r="AA686" s="198"/>
      <c r="AB686" s="198"/>
      <c r="AC686" s="198"/>
      <c r="AD686" s="198"/>
      <c r="AE686" s="198"/>
      <c r="AF686" s="198"/>
      <c r="AG686" s="198"/>
      <c r="AH686" s="198"/>
      <c r="AI686" s="198"/>
      <c r="AJ686" s="198"/>
      <c r="AK686" s="198"/>
      <c r="AL686" s="198"/>
      <c r="AM686" s="198"/>
      <c r="AN686" s="198"/>
      <c r="AO686" s="198"/>
      <c r="AP686" s="198"/>
      <c r="AQ686" s="198"/>
      <c r="AR686" s="198"/>
      <c r="AS686" s="198"/>
    </row>
    <row r="687" ht="14.25" customHeight="1" spans="1:45" x14ac:dyDescent="0.25">
      <c r="A687" s="198"/>
      <c r="B687" s="198"/>
      <c r="C687" s="198"/>
      <c r="D687" s="198"/>
      <c r="E687" s="198"/>
      <c r="F687" s="198"/>
      <c r="G687" s="198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  <c r="X687" s="198"/>
      <c r="Y687" s="198"/>
      <c r="Z687" s="198"/>
      <c r="AA687" s="198"/>
      <c r="AB687" s="198"/>
      <c r="AC687" s="198"/>
      <c r="AD687" s="198"/>
      <c r="AE687" s="198"/>
      <c r="AF687" s="198"/>
      <c r="AG687" s="198"/>
      <c r="AH687" s="198"/>
      <c r="AI687" s="198"/>
      <c r="AJ687" s="198"/>
      <c r="AK687" s="198"/>
      <c r="AL687" s="198"/>
      <c r="AM687" s="198"/>
      <c r="AN687" s="198"/>
      <c r="AO687" s="198"/>
      <c r="AP687" s="198"/>
      <c r="AQ687" s="198"/>
      <c r="AR687" s="198"/>
      <c r="AS687" s="198"/>
    </row>
    <row r="688" ht="14.25" customHeight="1" spans="1:45" x14ac:dyDescent="0.25">
      <c r="A688" s="198"/>
      <c r="B688" s="198"/>
      <c r="C688" s="198"/>
      <c r="D688" s="198"/>
      <c r="E688" s="198"/>
      <c r="F688" s="198"/>
      <c r="G688" s="198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  <c r="X688" s="198"/>
      <c r="Y688" s="198"/>
      <c r="Z688" s="198"/>
      <c r="AA688" s="198"/>
      <c r="AB688" s="198"/>
      <c r="AC688" s="198"/>
      <c r="AD688" s="198"/>
      <c r="AE688" s="198"/>
      <c r="AF688" s="198"/>
      <c r="AG688" s="198"/>
      <c r="AH688" s="198"/>
      <c r="AI688" s="198"/>
      <c r="AJ688" s="198"/>
      <c r="AK688" s="198"/>
      <c r="AL688" s="198"/>
      <c r="AM688" s="198"/>
      <c r="AN688" s="198"/>
      <c r="AO688" s="198"/>
      <c r="AP688" s="198"/>
      <c r="AQ688" s="198"/>
      <c r="AR688" s="198"/>
      <c r="AS688" s="198"/>
    </row>
    <row r="689" ht="14.25" customHeight="1" spans="1:45" x14ac:dyDescent="0.25">
      <c r="A689" s="198"/>
      <c r="B689" s="198"/>
      <c r="C689" s="198"/>
      <c r="D689" s="198"/>
      <c r="E689" s="198"/>
      <c r="F689" s="198"/>
      <c r="G689" s="198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  <c r="X689" s="198"/>
      <c r="Y689" s="198"/>
      <c r="Z689" s="198"/>
      <c r="AA689" s="198"/>
      <c r="AB689" s="198"/>
      <c r="AC689" s="198"/>
      <c r="AD689" s="198"/>
      <c r="AE689" s="198"/>
      <c r="AF689" s="198"/>
      <c r="AG689" s="198"/>
      <c r="AH689" s="198"/>
      <c r="AI689" s="198"/>
      <c r="AJ689" s="198"/>
      <c r="AK689" s="198"/>
      <c r="AL689" s="198"/>
      <c r="AM689" s="198"/>
      <c r="AN689" s="198"/>
      <c r="AO689" s="198"/>
      <c r="AP689" s="198"/>
      <c r="AQ689" s="198"/>
      <c r="AR689" s="198"/>
      <c r="AS689" s="198"/>
    </row>
    <row r="690" ht="14.25" customHeight="1" spans="1:45" x14ac:dyDescent="0.25">
      <c r="A690" s="198"/>
      <c r="B690" s="198"/>
      <c r="C690" s="198"/>
      <c r="D690" s="198"/>
      <c r="E690" s="198"/>
      <c r="F690" s="198"/>
      <c r="G690" s="198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  <c r="X690" s="198"/>
      <c r="Y690" s="198"/>
      <c r="Z690" s="198"/>
      <c r="AA690" s="198"/>
      <c r="AB690" s="198"/>
      <c r="AC690" s="198"/>
      <c r="AD690" s="198"/>
      <c r="AE690" s="198"/>
      <c r="AF690" s="198"/>
      <c r="AG690" s="198"/>
      <c r="AH690" s="198"/>
      <c r="AI690" s="198"/>
      <c r="AJ690" s="198"/>
      <c r="AK690" s="198"/>
      <c r="AL690" s="198"/>
      <c r="AM690" s="198"/>
      <c r="AN690" s="198"/>
      <c r="AO690" s="198"/>
      <c r="AP690" s="198"/>
      <c r="AQ690" s="198"/>
      <c r="AR690" s="198"/>
      <c r="AS690" s="198"/>
    </row>
    <row r="691" ht="14.25" customHeight="1" spans="1:45" x14ac:dyDescent="0.25">
      <c r="A691" s="198"/>
      <c r="B691" s="198"/>
      <c r="C691" s="198"/>
      <c r="D691" s="198"/>
      <c r="E691" s="198"/>
      <c r="F691" s="198"/>
      <c r="G691" s="198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  <c r="X691" s="198"/>
      <c r="Y691" s="198"/>
      <c r="Z691" s="198"/>
      <c r="AA691" s="198"/>
      <c r="AB691" s="198"/>
      <c r="AC691" s="198"/>
      <c r="AD691" s="198"/>
      <c r="AE691" s="198"/>
      <c r="AF691" s="198"/>
      <c r="AG691" s="198"/>
      <c r="AH691" s="198"/>
      <c r="AI691" s="198"/>
      <c r="AJ691" s="198"/>
      <c r="AK691" s="198"/>
      <c r="AL691" s="198"/>
      <c r="AM691" s="198"/>
      <c r="AN691" s="198"/>
      <c r="AO691" s="198"/>
      <c r="AP691" s="198"/>
      <c r="AQ691" s="198"/>
      <c r="AR691" s="198"/>
      <c r="AS691" s="198"/>
    </row>
    <row r="692" ht="14.25" customHeight="1" spans="1:45" x14ac:dyDescent="0.25">
      <c r="A692" s="198"/>
      <c r="B692" s="198"/>
      <c r="C692" s="198"/>
      <c r="D692" s="198"/>
      <c r="E692" s="198"/>
      <c r="F692" s="198"/>
      <c r="G692" s="198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  <c r="X692" s="198"/>
      <c r="Y692" s="198"/>
      <c r="Z692" s="198"/>
      <c r="AA692" s="198"/>
      <c r="AB692" s="198"/>
      <c r="AC692" s="198"/>
      <c r="AD692" s="198"/>
      <c r="AE692" s="198"/>
      <c r="AF692" s="198"/>
      <c r="AG692" s="198"/>
      <c r="AH692" s="198"/>
      <c r="AI692" s="198"/>
      <c r="AJ692" s="198"/>
      <c r="AK692" s="198"/>
      <c r="AL692" s="198"/>
      <c r="AM692" s="198"/>
      <c r="AN692" s="198"/>
      <c r="AO692" s="198"/>
      <c r="AP692" s="198"/>
      <c r="AQ692" s="198"/>
      <c r="AR692" s="198"/>
      <c r="AS692" s="198"/>
    </row>
    <row r="693" ht="14.25" customHeight="1" spans="1:45" x14ac:dyDescent="0.25">
      <c r="A693" s="198"/>
      <c r="B693" s="198"/>
      <c r="C693" s="198"/>
      <c r="D693" s="198"/>
      <c r="E693" s="198"/>
      <c r="F693" s="198"/>
      <c r="G693" s="198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  <c r="X693" s="198"/>
      <c r="Y693" s="198"/>
      <c r="Z693" s="198"/>
      <c r="AA693" s="198"/>
      <c r="AB693" s="198"/>
      <c r="AC693" s="198"/>
      <c r="AD693" s="198"/>
      <c r="AE693" s="198"/>
      <c r="AF693" s="198"/>
      <c r="AG693" s="198"/>
      <c r="AH693" s="198"/>
      <c r="AI693" s="198"/>
      <c r="AJ693" s="198"/>
      <c r="AK693" s="198"/>
      <c r="AL693" s="198"/>
      <c r="AM693" s="198"/>
      <c r="AN693" s="198"/>
      <c r="AO693" s="198"/>
      <c r="AP693" s="198"/>
      <c r="AQ693" s="198"/>
      <c r="AR693" s="198"/>
      <c r="AS693" s="198"/>
    </row>
    <row r="694" ht="14.25" customHeight="1" spans="1:45" x14ac:dyDescent="0.25">
      <c r="A694" s="198"/>
      <c r="B694" s="198"/>
      <c r="C694" s="198"/>
      <c r="D694" s="198"/>
      <c r="E694" s="198"/>
      <c r="F694" s="198"/>
      <c r="G694" s="198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  <c r="X694" s="198"/>
      <c r="Y694" s="198"/>
      <c r="Z694" s="198"/>
      <c r="AA694" s="198"/>
      <c r="AB694" s="198"/>
      <c r="AC694" s="198"/>
      <c r="AD694" s="198"/>
      <c r="AE694" s="198"/>
      <c r="AF694" s="198"/>
      <c r="AG694" s="198"/>
      <c r="AH694" s="198"/>
      <c r="AI694" s="198"/>
      <c r="AJ694" s="198"/>
      <c r="AK694" s="198"/>
      <c r="AL694" s="198"/>
      <c r="AM694" s="198"/>
      <c r="AN694" s="198"/>
      <c r="AO694" s="198"/>
      <c r="AP694" s="198"/>
      <c r="AQ694" s="198"/>
      <c r="AR694" s="198"/>
      <c r="AS694" s="198"/>
    </row>
    <row r="695" ht="14.25" customHeight="1" spans="1:45" x14ac:dyDescent="0.25">
      <c r="A695" s="198"/>
      <c r="B695" s="198"/>
      <c r="C695" s="198"/>
      <c r="D695" s="198"/>
      <c r="E695" s="198"/>
      <c r="F695" s="198"/>
      <c r="G695" s="198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  <c r="X695" s="198"/>
      <c r="Y695" s="198"/>
      <c r="Z695" s="198"/>
      <c r="AA695" s="198"/>
      <c r="AB695" s="198"/>
      <c r="AC695" s="198"/>
      <c r="AD695" s="198"/>
      <c r="AE695" s="198"/>
      <c r="AF695" s="198"/>
      <c r="AG695" s="198"/>
      <c r="AH695" s="198"/>
      <c r="AI695" s="198"/>
      <c r="AJ695" s="198"/>
      <c r="AK695" s="198"/>
      <c r="AL695" s="198"/>
      <c r="AM695" s="198"/>
      <c r="AN695" s="198"/>
      <c r="AO695" s="198"/>
      <c r="AP695" s="198"/>
      <c r="AQ695" s="198"/>
      <c r="AR695" s="198"/>
      <c r="AS695" s="198"/>
    </row>
    <row r="696" ht="14.25" customHeight="1" spans="1:45" x14ac:dyDescent="0.25">
      <c r="A696" s="198"/>
      <c r="B696" s="198"/>
      <c r="C696" s="198"/>
      <c r="D696" s="198"/>
      <c r="E696" s="198"/>
      <c r="F696" s="198"/>
      <c r="G696" s="198"/>
      <c r="H696" s="198"/>
      <c r="I696" s="198"/>
      <c r="J696" s="198"/>
      <c r="K696" s="198"/>
      <c r="L696" s="198"/>
      <c r="M696" s="198"/>
      <c r="N696" s="198"/>
      <c r="O696" s="198"/>
      <c r="P696" s="198"/>
      <c r="Q696" s="198"/>
      <c r="R696" s="198"/>
      <c r="S696" s="198"/>
      <c r="T696" s="198"/>
      <c r="U696" s="198"/>
      <c r="V696" s="198"/>
      <c r="W696" s="198"/>
      <c r="X696" s="198"/>
      <c r="Y696" s="198"/>
      <c r="Z696" s="198"/>
      <c r="AA696" s="198"/>
      <c r="AB696" s="198"/>
      <c r="AC696" s="198"/>
      <c r="AD696" s="198"/>
      <c r="AE696" s="198"/>
      <c r="AF696" s="198"/>
      <c r="AG696" s="198"/>
      <c r="AH696" s="198"/>
      <c r="AI696" s="198"/>
      <c r="AJ696" s="198"/>
      <c r="AK696" s="198"/>
      <c r="AL696" s="198"/>
      <c r="AM696" s="198"/>
      <c r="AN696" s="198"/>
      <c r="AO696" s="198"/>
      <c r="AP696" s="198"/>
      <c r="AQ696" s="198"/>
      <c r="AR696" s="198"/>
      <c r="AS696" s="198"/>
    </row>
    <row r="697" ht="14.25" customHeight="1" spans="1:45" x14ac:dyDescent="0.25">
      <c r="A697" s="198"/>
      <c r="B697" s="198"/>
      <c r="C697" s="198"/>
      <c r="D697" s="198"/>
      <c r="E697" s="198"/>
      <c r="F697" s="198"/>
      <c r="G697" s="198"/>
      <c r="H697" s="198"/>
      <c r="I697" s="198"/>
      <c r="J697" s="198"/>
      <c r="K697" s="198"/>
      <c r="L697" s="198"/>
      <c r="M697" s="198"/>
      <c r="N697" s="198"/>
      <c r="O697" s="198"/>
      <c r="P697" s="198"/>
      <c r="Q697" s="198"/>
      <c r="R697" s="198"/>
      <c r="S697" s="198"/>
      <c r="T697" s="198"/>
      <c r="U697" s="198"/>
      <c r="V697" s="198"/>
      <c r="W697" s="198"/>
      <c r="X697" s="198"/>
      <c r="Y697" s="198"/>
      <c r="Z697" s="198"/>
      <c r="AA697" s="198"/>
      <c r="AB697" s="198"/>
      <c r="AC697" s="198"/>
      <c r="AD697" s="198"/>
      <c r="AE697" s="198"/>
      <c r="AF697" s="198"/>
      <c r="AG697" s="198"/>
      <c r="AH697" s="198"/>
      <c r="AI697" s="198"/>
      <c r="AJ697" s="198"/>
      <c r="AK697" s="198"/>
      <c r="AL697" s="198"/>
      <c r="AM697" s="198"/>
      <c r="AN697" s="198"/>
      <c r="AO697" s="198"/>
      <c r="AP697" s="198"/>
      <c r="AQ697" s="198"/>
      <c r="AR697" s="198"/>
      <c r="AS697" s="198"/>
    </row>
    <row r="698" ht="14.25" customHeight="1" spans="1:45" x14ac:dyDescent="0.25">
      <c r="A698" s="198"/>
      <c r="B698" s="198"/>
      <c r="C698" s="198"/>
      <c r="D698" s="198"/>
      <c r="E698" s="198"/>
      <c r="F698" s="198"/>
      <c r="G698" s="198"/>
      <c r="H698" s="198"/>
      <c r="I698" s="198"/>
      <c r="J698" s="198"/>
      <c r="K698" s="198"/>
      <c r="L698" s="198"/>
      <c r="M698" s="198"/>
      <c r="N698" s="198"/>
      <c r="O698" s="198"/>
      <c r="P698" s="198"/>
      <c r="Q698" s="198"/>
      <c r="R698" s="198"/>
      <c r="S698" s="198"/>
      <c r="T698" s="198"/>
      <c r="U698" s="198"/>
      <c r="V698" s="198"/>
      <c r="W698" s="198"/>
      <c r="X698" s="198"/>
      <c r="Y698" s="198"/>
      <c r="Z698" s="198"/>
      <c r="AA698" s="198"/>
      <c r="AB698" s="198"/>
      <c r="AC698" s="198"/>
      <c r="AD698" s="198"/>
      <c r="AE698" s="198"/>
      <c r="AF698" s="198"/>
      <c r="AG698" s="198"/>
      <c r="AH698" s="198"/>
      <c r="AI698" s="198"/>
      <c r="AJ698" s="198"/>
      <c r="AK698" s="198"/>
      <c r="AL698" s="198"/>
      <c r="AM698" s="198"/>
      <c r="AN698" s="198"/>
      <c r="AO698" s="198"/>
      <c r="AP698" s="198"/>
      <c r="AQ698" s="198"/>
      <c r="AR698" s="198"/>
      <c r="AS698" s="198"/>
    </row>
    <row r="699" ht="14.25" customHeight="1" spans="1:45" x14ac:dyDescent="0.25">
      <c r="A699" s="198"/>
      <c r="B699" s="198"/>
      <c r="C699" s="198"/>
      <c r="D699" s="198"/>
      <c r="E699" s="198"/>
      <c r="F699" s="198"/>
      <c r="G699" s="198"/>
      <c r="H699" s="198"/>
      <c r="I699" s="198"/>
      <c r="J699" s="198"/>
      <c r="K699" s="198"/>
      <c r="L699" s="198"/>
      <c r="M699" s="198"/>
      <c r="N699" s="198"/>
      <c r="O699" s="198"/>
      <c r="P699" s="198"/>
      <c r="Q699" s="198"/>
      <c r="R699" s="198"/>
      <c r="S699" s="198"/>
      <c r="T699" s="198"/>
      <c r="U699" s="198"/>
      <c r="V699" s="198"/>
      <c r="W699" s="198"/>
      <c r="X699" s="198"/>
      <c r="Y699" s="198"/>
      <c r="Z699" s="198"/>
      <c r="AA699" s="198"/>
      <c r="AB699" s="198"/>
      <c r="AC699" s="198"/>
      <c r="AD699" s="198"/>
      <c r="AE699" s="198"/>
      <c r="AF699" s="198"/>
      <c r="AG699" s="198"/>
      <c r="AH699" s="198"/>
      <c r="AI699" s="198"/>
      <c r="AJ699" s="198"/>
      <c r="AK699" s="198"/>
      <c r="AL699" s="198"/>
      <c r="AM699" s="198"/>
      <c r="AN699" s="198"/>
      <c r="AO699" s="198"/>
      <c r="AP699" s="198"/>
      <c r="AQ699" s="198"/>
      <c r="AR699" s="198"/>
      <c r="AS699" s="198"/>
    </row>
    <row r="700" ht="14.25" customHeight="1" spans="1:45" x14ac:dyDescent="0.25">
      <c r="A700" s="198"/>
      <c r="B700" s="198"/>
      <c r="C700" s="198"/>
      <c r="D700" s="198"/>
      <c r="E700" s="198"/>
      <c r="F700" s="198"/>
      <c r="G700" s="198"/>
      <c r="H700" s="198"/>
      <c r="I700" s="198"/>
      <c r="J700" s="198"/>
      <c r="K700" s="198"/>
      <c r="L700" s="198"/>
      <c r="M700" s="198"/>
      <c r="N700" s="198"/>
      <c r="O700" s="198"/>
      <c r="P700" s="198"/>
      <c r="Q700" s="198"/>
      <c r="R700" s="198"/>
      <c r="S700" s="198"/>
      <c r="T700" s="198"/>
      <c r="U700" s="198"/>
      <c r="V700" s="198"/>
      <c r="W700" s="198"/>
      <c r="X700" s="198"/>
      <c r="Y700" s="198"/>
      <c r="Z700" s="198"/>
      <c r="AA700" s="198"/>
      <c r="AB700" s="198"/>
      <c r="AC700" s="198"/>
      <c r="AD700" s="198"/>
      <c r="AE700" s="198"/>
      <c r="AF700" s="198"/>
      <c r="AG700" s="198"/>
      <c r="AH700" s="198"/>
      <c r="AI700" s="198"/>
      <c r="AJ700" s="198"/>
      <c r="AK700" s="198"/>
      <c r="AL700" s="198"/>
      <c r="AM700" s="198"/>
      <c r="AN700" s="198"/>
      <c r="AO700" s="198"/>
      <c r="AP700" s="198"/>
      <c r="AQ700" s="198"/>
      <c r="AR700" s="198"/>
      <c r="AS700" s="198"/>
    </row>
    <row r="701" ht="14.25" customHeight="1" spans="1:45" x14ac:dyDescent="0.25">
      <c r="A701" s="198"/>
      <c r="B701" s="198"/>
      <c r="C701" s="198"/>
      <c r="D701" s="198"/>
      <c r="E701" s="198"/>
      <c r="F701" s="198"/>
      <c r="G701" s="198"/>
      <c r="H701" s="198"/>
      <c r="I701" s="198"/>
      <c r="J701" s="198"/>
      <c r="K701" s="198"/>
      <c r="L701" s="198"/>
      <c r="M701" s="198"/>
      <c r="N701" s="198"/>
      <c r="O701" s="198"/>
      <c r="P701" s="198"/>
      <c r="Q701" s="198"/>
      <c r="R701" s="198"/>
      <c r="S701" s="198"/>
      <c r="T701" s="198"/>
      <c r="U701" s="198"/>
      <c r="V701" s="198"/>
      <c r="W701" s="198"/>
      <c r="X701" s="198"/>
      <c r="Y701" s="198"/>
      <c r="Z701" s="198"/>
      <c r="AA701" s="198"/>
      <c r="AB701" s="198"/>
      <c r="AC701" s="198"/>
      <c r="AD701" s="198"/>
      <c r="AE701" s="198"/>
      <c r="AF701" s="198"/>
      <c r="AG701" s="198"/>
      <c r="AH701" s="198"/>
      <c r="AI701" s="198"/>
      <c r="AJ701" s="198"/>
      <c r="AK701" s="198"/>
      <c r="AL701" s="198"/>
      <c r="AM701" s="198"/>
      <c r="AN701" s="198"/>
      <c r="AO701" s="198"/>
      <c r="AP701" s="198"/>
      <c r="AQ701" s="198"/>
      <c r="AR701" s="198"/>
      <c r="AS701" s="198"/>
    </row>
    <row r="702" ht="14.25" customHeight="1" spans="1:45" x14ac:dyDescent="0.25">
      <c r="A702" s="198"/>
      <c r="B702" s="198"/>
      <c r="C702" s="198"/>
      <c r="D702" s="198"/>
      <c r="E702" s="198"/>
      <c r="F702" s="198"/>
      <c r="G702" s="198"/>
      <c r="H702" s="198"/>
      <c r="I702" s="198"/>
      <c r="J702" s="198"/>
      <c r="K702" s="198"/>
      <c r="L702" s="198"/>
      <c r="M702" s="198"/>
      <c r="N702" s="198"/>
      <c r="O702" s="198"/>
      <c r="P702" s="198"/>
      <c r="Q702" s="198"/>
      <c r="R702" s="198"/>
      <c r="S702" s="198"/>
      <c r="T702" s="198"/>
      <c r="U702" s="198"/>
      <c r="V702" s="198"/>
      <c r="W702" s="198"/>
      <c r="X702" s="198"/>
      <c r="Y702" s="198"/>
      <c r="Z702" s="198"/>
      <c r="AA702" s="198"/>
      <c r="AB702" s="198"/>
      <c r="AC702" s="198"/>
      <c r="AD702" s="198"/>
      <c r="AE702" s="198"/>
      <c r="AF702" s="198"/>
      <c r="AG702" s="198"/>
      <c r="AH702" s="198"/>
      <c r="AI702" s="198"/>
      <c r="AJ702" s="198"/>
      <c r="AK702" s="198"/>
      <c r="AL702" s="198"/>
      <c r="AM702" s="198"/>
      <c r="AN702" s="198"/>
      <c r="AO702" s="198"/>
      <c r="AP702" s="198"/>
      <c r="AQ702" s="198"/>
      <c r="AR702" s="198"/>
      <c r="AS702" s="198"/>
    </row>
    <row r="703" ht="14.25" customHeight="1" spans="1:45" x14ac:dyDescent="0.25">
      <c r="A703" s="198"/>
      <c r="B703" s="198"/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  <c r="X703" s="198"/>
      <c r="Y703" s="198"/>
      <c r="Z703" s="198"/>
      <c r="AA703" s="198"/>
      <c r="AB703" s="198"/>
      <c r="AC703" s="198"/>
      <c r="AD703" s="198"/>
      <c r="AE703" s="198"/>
      <c r="AF703" s="198"/>
      <c r="AG703" s="198"/>
      <c r="AH703" s="198"/>
      <c r="AI703" s="198"/>
      <c r="AJ703" s="198"/>
      <c r="AK703" s="198"/>
      <c r="AL703" s="198"/>
      <c r="AM703" s="198"/>
      <c r="AN703" s="198"/>
      <c r="AO703" s="198"/>
      <c r="AP703" s="198"/>
      <c r="AQ703" s="198"/>
      <c r="AR703" s="198"/>
      <c r="AS703" s="198"/>
    </row>
    <row r="704" ht="14.25" customHeight="1" spans="1:45" x14ac:dyDescent="0.25">
      <c r="A704" s="198"/>
      <c r="B704" s="198"/>
      <c r="C704" s="198"/>
      <c r="D704" s="198"/>
      <c r="E704" s="198"/>
      <c r="F704" s="198"/>
      <c r="G704" s="198"/>
      <c r="H704" s="198"/>
      <c r="I704" s="198"/>
      <c r="J704" s="198"/>
      <c r="K704" s="198"/>
      <c r="L704" s="198"/>
      <c r="M704" s="198"/>
      <c r="N704" s="198"/>
      <c r="O704" s="198"/>
      <c r="P704" s="198"/>
      <c r="Q704" s="198"/>
      <c r="R704" s="198"/>
      <c r="S704" s="198"/>
      <c r="T704" s="198"/>
      <c r="U704" s="198"/>
      <c r="V704" s="198"/>
      <c r="W704" s="198"/>
      <c r="X704" s="198"/>
      <c r="Y704" s="198"/>
      <c r="Z704" s="198"/>
      <c r="AA704" s="198"/>
      <c r="AB704" s="198"/>
      <c r="AC704" s="198"/>
      <c r="AD704" s="198"/>
      <c r="AE704" s="198"/>
      <c r="AF704" s="198"/>
      <c r="AG704" s="198"/>
      <c r="AH704" s="198"/>
      <c r="AI704" s="198"/>
      <c r="AJ704" s="198"/>
      <c r="AK704" s="198"/>
      <c r="AL704" s="198"/>
      <c r="AM704" s="198"/>
      <c r="AN704" s="198"/>
      <c r="AO704" s="198"/>
      <c r="AP704" s="198"/>
      <c r="AQ704" s="198"/>
      <c r="AR704" s="198"/>
      <c r="AS704" s="198"/>
    </row>
    <row r="705" ht="14.25" customHeight="1" spans="1:45" x14ac:dyDescent="0.25">
      <c r="A705" s="198"/>
      <c r="B705" s="198"/>
      <c r="C705" s="198"/>
      <c r="D705" s="198"/>
      <c r="E705" s="198"/>
      <c r="F705" s="198"/>
      <c r="G705" s="198"/>
      <c r="H705" s="198"/>
      <c r="I705" s="198"/>
      <c r="J705" s="198"/>
      <c r="K705" s="198"/>
      <c r="L705" s="198"/>
      <c r="M705" s="198"/>
      <c r="N705" s="198"/>
      <c r="O705" s="198"/>
      <c r="P705" s="198"/>
      <c r="Q705" s="198"/>
      <c r="R705" s="198"/>
      <c r="S705" s="198"/>
      <c r="T705" s="198"/>
      <c r="U705" s="198"/>
      <c r="V705" s="198"/>
      <c r="W705" s="198"/>
      <c r="X705" s="198"/>
      <c r="Y705" s="198"/>
      <c r="Z705" s="198"/>
      <c r="AA705" s="198"/>
      <c r="AB705" s="198"/>
      <c r="AC705" s="198"/>
      <c r="AD705" s="198"/>
      <c r="AE705" s="198"/>
      <c r="AF705" s="198"/>
      <c r="AG705" s="198"/>
      <c r="AH705" s="198"/>
      <c r="AI705" s="198"/>
      <c r="AJ705" s="198"/>
      <c r="AK705" s="198"/>
      <c r="AL705" s="198"/>
      <c r="AM705" s="198"/>
      <c r="AN705" s="198"/>
      <c r="AO705" s="198"/>
      <c r="AP705" s="198"/>
      <c r="AQ705" s="198"/>
      <c r="AR705" s="198"/>
      <c r="AS705" s="198"/>
    </row>
    <row r="706" ht="14.25" customHeight="1" spans="1:45" x14ac:dyDescent="0.25">
      <c r="A706" s="198"/>
      <c r="B706" s="198"/>
      <c r="C706" s="198"/>
      <c r="D706" s="198"/>
      <c r="E706" s="198"/>
      <c r="F706" s="198"/>
      <c r="G706" s="198"/>
      <c r="H706" s="198"/>
      <c r="I706" s="198"/>
      <c r="J706" s="198"/>
      <c r="K706" s="198"/>
      <c r="L706" s="198"/>
      <c r="M706" s="198"/>
      <c r="N706" s="198"/>
      <c r="O706" s="198"/>
      <c r="P706" s="198"/>
      <c r="Q706" s="198"/>
      <c r="R706" s="198"/>
      <c r="S706" s="198"/>
      <c r="T706" s="198"/>
      <c r="U706" s="198"/>
      <c r="V706" s="198"/>
      <c r="W706" s="198"/>
      <c r="X706" s="198"/>
      <c r="Y706" s="198"/>
      <c r="Z706" s="198"/>
      <c r="AA706" s="198"/>
      <c r="AB706" s="198"/>
      <c r="AC706" s="198"/>
      <c r="AD706" s="198"/>
      <c r="AE706" s="198"/>
      <c r="AF706" s="198"/>
      <c r="AG706" s="198"/>
      <c r="AH706" s="198"/>
      <c r="AI706" s="198"/>
      <c r="AJ706" s="198"/>
      <c r="AK706" s="198"/>
      <c r="AL706" s="198"/>
      <c r="AM706" s="198"/>
      <c r="AN706" s="198"/>
      <c r="AO706" s="198"/>
      <c r="AP706" s="198"/>
      <c r="AQ706" s="198"/>
      <c r="AR706" s="198"/>
      <c r="AS706" s="198"/>
    </row>
    <row r="707" ht="14.25" customHeight="1" spans="1:45" x14ac:dyDescent="0.25">
      <c r="A707" s="198"/>
      <c r="B707" s="198"/>
      <c r="C707" s="198"/>
      <c r="D707" s="198"/>
      <c r="E707" s="198"/>
      <c r="F707" s="198"/>
      <c r="G707" s="198"/>
      <c r="H707" s="198"/>
      <c r="I707" s="198"/>
      <c r="J707" s="198"/>
      <c r="K707" s="198"/>
      <c r="L707" s="198"/>
      <c r="M707" s="198"/>
      <c r="N707" s="198"/>
      <c r="O707" s="198"/>
      <c r="P707" s="198"/>
      <c r="Q707" s="198"/>
      <c r="R707" s="198"/>
      <c r="S707" s="198"/>
      <c r="T707" s="198"/>
      <c r="U707" s="198"/>
      <c r="V707" s="198"/>
      <c r="W707" s="198"/>
      <c r="X707" s="198"/>
      <c r="Y707" s="198"/>
      <c r="Z707" s="198"/>
      <c r="AA707" s="198"/>
      <c r="AB707" s="198"/>
      <c r="AC707" s="198"/>
      <c r="AD707" s="198"/>
      <c r="AE707" s="198"/>
      <c r="AF707" s="198"/>
      <c r="AG707" s="198"/>
      <c r="AH707" s="198"/>
      <c r="AI707" s="198"/>
      <c r="AJ707" s="198"/>
      <c r="AK707" s="198"/>
      <c r="AL707" s="198"/>
      <c r="AM707" s="198"/>
      <c r="AN707" s="198"/>
      <c r="AO707" s="198"/>
      <c r="AP707" s="198"/>
      <c r="AQ707" s="198"/>
      <c r="AR707" s="198"/>
      <c r="AS707" s="198"/>
    </row>
    <row r="708" ht="14.25" customHeight="1" spans="1:45" x14ac:dyDescent="0.25">
      <c r="A708" s="198"/>
      <c r="B708" s="198"/>
      <c r="C708" s="198"/>
      <c r="D708" s="198"/>
      <c r="E708" s="198"/>
      <c r="F708" s="198"/>
      <c r="G708" s="198"/>
      <c r="H708" s="198"/>
      <c r="I708" s="198"/>
      <c r="J708" s="198"/>
      <c r="K708" s="198"/>
      <c r="L708" s="198"/>
      <c r="M708" s="198"/>
      <c r="N708" s="198"/>
      <c r="O708" s="198"/>
      <c r="P708" s="198"/>
      <c r="Q708" s="198"/>
      <c r="R708" s="198"/>
      <c r="S708" s="198"/>
      <c r="T708" s="198"/>
      <c r="U708" s="198"/>
      <c r="V708" s="198"/>
      <c r="W708" s="198"/>
      <c r="X708" s="198"/>
      <c r="Y708" s="198"/>
      <c r="Z708" s="198"/>
      <c r="AA708" s="198"/>
      <c r="AB708" s="198"/>
      <c r="AC708" s="198"/>
      <c r="AD708" s="198"/>
      <c r="AE708" s="198"/>
      <c r="AF708" s="198"/>
      <c r="AG708" s="198"/>
      <c r="AH708" s="198"/>
      <c r="AI708" s="198"/>
      <c r="AJ708" s="198"/>
      <c r="AK708" s="198"/>
      <c r="AL708" s="198"/>
      <c r="AM708" s="198"/>
      <c r="AN708" s="198"/>
      <c r="AO708" s="198"/>
      <c r="AP708" s="198"/>
      <c r="AQ708" s="198"/>
      <c r="AR708" s="198"/>
      <c r="AS708" s="198"/>
    </row>
    <row r="709" ht="14.25" customHeight="1" spans="1:45" x14ac:dyDescent="0.25">
      <c r="A709" s="198"/>
      <c r="B709" s="198"/>
      <c r="C709" s="198"/>
      <c r="D709" s="198"/>
      <c r="E709" s="198"/>
      <c r="F709" s="198"/>
      <c r="G709" s="198"/>
      <c r="H709" s="198"/>
      <c r="I709" s="198"/>
      <c r="J709" s="198"/>
      <c r="K709" s="198"/>
      <c r="L709" s="198"/>
      <c r="M709" s="198"/>
      <c r="N709" s="198"/>
      <c r="O709" s="198"/>
      <c r="P709" s="198"/>
      <c r="Q709" s="198"/>
      <c r="R709" s="198"/>
      <c r="S709" s="198"/>
      <c r="T709" s="198"/>
      <c r="U709" s="198"/>
      <c r="V709" s="198"/>
      <c r="W709" s="198"/>
      <c r="X709" s="198"/>
      <c r="Y709" s="198"/>
      <c r="Z709" s="198"/>
      <c r="AA709" s="198"/>
      <c r="AB709" s="198"/>
      <c r="AC709" s="198"/>
      <c r="AD709" s="198"/>
      <c r="AE709" s="198"/>
      <c r="AF709" s="198"/>
      <c r="AG709" s="198"/>
      <c r="AH709" s="198"/>
      <c r="AI709" s="198"/>
      <c r="AJ709" s="198"/>
      <c r="AK709" s="198"/>
      <c r="AL709" s="198"/>
      <c r="AM709" s="198"/>
      <c r="AN709" s="198"/>
      <c r="AO709" s="198"/>
      <c r="AP709" s="198"/>
      <c r="AQ709" s="198"/>
      <c r="AR709" s="198"/>
      <c r="AS709" s="198"/>
    </row>
    <row r="710" ht="14.25" customHeight="1" spans="1:45" x14ac:dyDescent="0.25">
      <c r="A710" s="198"/>
      <c r="B710" s="198"/>
      <c r="C710" s="198"/>
      <c r="D710" s="198"/>
      <c r="E710" s="198"/>
      <c r="F710" s="198"/>
      <c r="G710" s="198"/>
      <c r="H710" s="198"/>
      <c r="I710" s="198"/>
      <c r="J710" s="198"/>
      <c r="K710" s="198"/>
      <c r="L710" s="198"/>
      <c r="M710" s="198"/>
      <c r="N710" s="198"/>
      <c r="O710" s="198"/>
      <c r="P710" s="198"/>
      <c r="Q710" s="198"/>
      <c r="R710" s="198"/>
      <c r="S710" s="198"/>
      <c r="T710" s="198"/>
      <c r="U710" s="198"/>
      <c r="V710" s="198"/>
      <c r="W710" s="198"/>
      <c r="X710" s="198"/>
      <c r="Y710" s="198"/>
      <c r="Z710" s="198"/>
      <c r="AA710" s="198"/>
      <c r="AB710" s="198"/>
      <c r="AC710" s="198"/>
      <c r="AD710" s="198"/>
      <c r="AE710" s="198"/>
      <c r="AF710" s="198"/>
      <c r="AG710" s="198"/>
      <c r="AH710" s="198"/>
      <c r="AI710" s="198"/>
      <c r="AJ710" s="198"/>
      <c r="AK710" s="198"/>
      <c r="AL710" s="198"/>
      <c r="AM710" s="198"/>
      <c r="AN710" s="198"/>
      <c r="AO710" s="198"/>
      <c r="AP710" s="198"/>
      <c r="AQ710" s="198"/>
      <c r="AR710" s="198"/>
      <c r="AS710" s="198"/>
    </row>
    <row r="711" ht="14.25" customHeight="1" spans="1:45" x14ac:dyDescent="0.25">
      <c r="A711" s="198"/>
      <c r="B711" s="198"/>
      <c r="C711" s="198"/>
      <c r="D711" s="198"/>
      <c r="E711" s="198"/>
      <c r="F711" s="198"/>
      <c r="G711" s="198"/>
      <c r="H711" s="198"/>
      <c r="I711" s="198"/>
      <c r="J711" s="198"/>
      <c r="K711" s="198"/>
      <c r="L711" s="198"/>
      <c r="M711" s="198"/>
      <c r="N711" s="198"/>
      <c r="O711" s="198"/>
      <c r="P711" s="198"/>
      <c r="Q711" s="198"/>
      <c r="R711" s="198"/>
      <c r="S711" s="198"/>
      <c r="T711" s="198"/>
      <c r="U711" s="198"/>
      <c r="V711" s="198"/>
      <c r="W711" s="198"/>
      <c r="X711" s="198"/>
      <c r="Y711" s="198"/>
      <c r="Z711" s="198"/>
      <c r="AA711" s="198"/>
      <c r="AB711" s="198"/>
      <c r="AC711" s="198"/>
      <c r="AD711" s="198"/>
      <c r="AE711" s="198"/>
      <c r="AF711" s="198"/>
      <c r="AG711" s="198"/>
      <c r="AH711" s="198"/>
      <c r="AI711" s="198"/>
      <c r="AJ711" s="198"/>
      <c r="AK711" s="198"/>
      <c r="AL711" s="198"/>
      <c r="AM711" s="198"/>
      <c r="AN711" s="198"/>
      <c r="AO711" s="198"/>
      <c r="AP711" s="198"/>
      <c r="AQ711" s="198"/>
      <c r="AR711" s="198"/>
      <c r="AS711" s="198"/>
    </row>
    <row r="712" ht="14.25" customHeight="1" spans="1:45" x14ac:dyDescent="0.25">
      <c r="A712" s="198"/>
      <c r="B712" s="198"/>
      <c r="C712" s="198"/>
      <c r="D712" s="198"/>
      <c r="E712" s="198"/>
      <c r="F712" s="198"/>
      <c r="G712" s="198"/>
      <c r="H712" s="198"/>
      <c r="I712" s="198"/>
      <c r="J712" s="198"/>
      <c r="K712" s="198"/>
      <c r="L712" s="198"/>
      <c r="M712" s="198"/>
      <c r="N712" s="198"/>
      <c r="O712" s="198"/>
      <c r="P712" s="198"/>
      <c r="Q712" s="198"/>
      <c r="R712" s="198"/>
      <c r="S712" s="198"/>
      <c r="T712" s="198"/>
      <c r="U712" s="198"/>
      <c r="V712" s="198"/>
      <c r="W712" s="198"/>
      <c r="X712" s="198"/>
      <c r="Y712" s="198"/>
      <c r="Z712" s="198"/>
      <c r="AA712" s="198"/>
      <c r="AB712" s="198"/>
      <c r="AC712" s="198"/>
      <c r="AD712" s="198"/>
      <c r="AE712" s="198"/>
      <c r="AF712" s="198"/>
      <c r="AG712" s="198"/>
      <c r="AH712" s="198"/>
      <c r="AI712" s="198"/>
      <c r="AJ712" s="198"/>
      <c r="AK712" s="198"/>
      <c r="AL712" s="198"/>
      <c r="AM712" s="198"/>
      <c r="AN712" s="198"/>
      <c r="AO712" s="198"/>
      <c r="AP712" s="198"/>
      <c r="AQ712" s="198"/>
      <c r="AR712" s="198"/>
      <c r="AS712" s="198"/>
    </row>
    <row r="713" ht="14.25" customHeight="1" spans="1:45" x14ac:dyDescent="0.25">
      <c r="A713" s="198"/>
      <c r="B713" s="198"/>
      <c r="C713" s="198"/>
      <c r="D713" s="198"/>
      <c r="E713" s="198"/>
      <c r="F713" s="198"/>
      <c r="G713" s="198"/>
      <c r="H713" s="198"/>
      <c r="I713" s="198"/>
      <c r="J713" s="198"/>
      <c r="K713" s="198"/>
      <c r="L713" s="198"/>
      <c r="M713" s="198"/>
      <c r="N713" s="198"/>
      <c r="O713" s="198"/>
      <c r="P713" s="198"/>
      <c r="Q713" s="198"/>
      <c r="R713" s="198"/>
      <c r="S713" s="198"/>
      <c r="T713" s="198"/>
      <c r="U713" s="198"/>
      <c r="V713" s="198"/>
      <c r="W713" s="198"/>
      <c r="X713" s="198"/>
      <c r="Y713" s="198"/>
      <c r="Z713" s="198"/>
      <c r="AA713" s="198"/>
      <c r="AB713" s="198"/>
      <c r="AC713" s="198"/>
      <c r="AD713" s="198"/>
      <c r="AE713" s="198"/>
      <c r="AF713" s="198"/>
      <c r="AG713" s="198"/>
      <c r="AH713" s="198"/>
      <c r="AI713" s="198"/>
      <c r="AJ713" s="198"/>
      <c r="AK713" s="198"/>
      <c r="AL713" s="198"/>
      <c r="AM713" s="198"/>
      <c r="AN713" s="198"/>
      <c r="AO713" s="198"/>
      <c r="AP713" s="198"/>
      <c r="AQ713" s="198"/>
      <c r="AR713" s="198"/>
      <c r="AS713" s="198"/>
    </row>
    <row r="714" ht="14.25" customHeight="1" spans="1:45" x14ac:dyDescent="0.25">
      <c r="A714" s="198"/>
      <c r="B714" s="198"/>
      <c r="C714" s="198"/>
      <c r="D714" s="198"/>
      <c r="E714" s="198"/>
      <c r="F714" s="198"/>
      <c r="G714" s="198"/>
      <c r="H714" s="198"/>
      <c r="I714" s="198"/>
      <c r="J714" s="198"/>
      <c r="K714" s="198"/>
      <c r="L714" s="198"/>
      <c r="M714" s="198"/>
      <c r="N714" s="198"/>
      <c r="O714" s="198"/>
      <c r="P714" s="198"/>
      <c r="Q714" s="198"/>
      <c r="R714" s="198"/>
      <c r="S714" s="198"/>
      <c r="T714" s="198"/>
      <c r="U714" s="198"/>
      <c r="V714" s="198"/>
      <c r="W714" s="198"/>
      <c r="X714" s="198"/>
      <c r="Y714" s="198"/>
      <c r="Z714" s="198"/>
      <c r="AA714" s="198"/>
      <c r="AB714" s="198"/>
      <c r="AC714" s="198"/>
      <c r="AD714" s="198"/>
      <c r="AE714" s="198"/>
      <c r="AF714" s="198"/>
      <c r="AG714" s="198"/>
      <c r="AH714" s="198"/>
      <c r="AI714" s="198"/>
      <c r="AJ714" s="198"/>
      <c r="AK714" s="198"/>
      <c r="AL714" s="198"/>
      <c r="AM714" s="198"/>
      <c r="AN714" s="198"/>
      <c r="AO714" s="198"/>
      <c r="AP714" s="198"/>
      <c r="AQ714" s="198"/>
      <c r="AR714" s="198"/>
      <c r="AS714" s="198"/>
    </row>
    <row r="715" ht="14.25" customHeight="1" spans="1:45" x14ac:dyDescent="0.25">
      <c r="A715" s="198"/>
      <c r="B715" s="198"/>
      <c r="C715" s="198"/>
      <c r="D715" s="198"/>
      <c r="E715" s="198"/>
      <c r="F715" s="198"/>
      <c r="G715" s="198"/>
      <c r="H715" s="198"/>
      <c r="I715" s="198"/>
      <c r="J715" s="198"/>
      <c r="K715" s="198"/>
      <c r="L715" s="198"/>
      <c r="M715" s="198"/>
      <c r="N715" s="198"/>
      <c r="O715" s="198"/>
      <c r="P715" s="198"/>
      <c r="Q715" s="198"/>
      <c r="R715" s="198"/>
      <c r="S715" s="198"/>
      <c r="T715" s="198"/>
      <c r="U715" s="198"/>
      <c r="V715" s="198"/>
      <c r="W715" s="198"/>
      <c r="X715" s="198"/>
      <c r="Y715" s="198"/>
      <c r="Z715" s="198"/>
      <c r="AA715" s="198"/>
      <c r="AB715" s="198"/>
      <c r="AC715" s="198"/>
      <c r="AD715" s="198"/>
      <c r="AE715" s="198"/>
      <c r="AF715" s="198"/>
      <c r="AG715" s="198"/>
      <c r="AH715" s="198"/>
      <c r="AI715" s="198"/>
      <c r="AJ715" s="198"/>
      <c r="AK715" s="198"/>
      <c r="AL715" s="198"/>
      <c r="AM715" s="198"/>
      <c r="AN715" s="198"/>
      <c r="AO715" s="198"/>
      <c r="AP715" s="198"/>
      <c r="AQ715" s="198"/>
      <c r="AR715" s="198"/>
      <c r="AS715" s="198"/>
    </row>
    <row r="716" ht="14.25" customHeight="1" spans="1:45" x14ac:dyDescent="0.25">
      <c r="A716" s="198"/>
      <c r="B716" s="198"/>
      <c r="C716" s="198"/>
      <c r="D716" s="198"/>
      <c r="E716" s="198"/>
      <c r="F716" s="198"/>
      <c r="G716" s="198"/>
      <c r="H716" s="198"/>
      <c r="I716" s="198"/>
      <c r="J716" s="198"/>
      <c r="K716" s="198"/>
      <c r="L716" s="198"/>
      <c r="M716" s="198"/>
      <c r="N716" s="198"/>
      <c r="O716" s="198"/>
      <c r="P716" s="198"/>
      <c r="Q716" s="198"/>
      <c r="R716" s="198"/>
      <c r="S716" s="198"/>
      <c r="T716" s="198"/>
      <c r="U716" s="198"/>
      <c r="V716" s="198"/>
      <c r="W716" s="198"/>
      <c r="X716" s="198"/>
      <c r="Y716" s="198"/>
      <c r="Z716" s="198"/>
      <c r="AA716" s="198"/>
      <c r="AB716" s="198"/>
      <c r="AC716" s="198"/>
      <c r="AD716" s="198"/>
      <c r="AE716" s="198"/>
      <c r="AF716" s="198"/>
      <c r="AG716" s="198"/>
      <c r="AH716" s="198"/>
      <c r="AI716" s="198"/>
      <c r="AJ716" s="198"/>
      <c r="AK716" s="198"/>
      <c r="AL716" s="198"/>
      <c r="AM716" s="198"/>
      <c r="AN716" s="198"/>
      <c r="AO716" s="198"/>
      <c r="AP716" s="198"/>
      <c r="AQ716" s="198"/>
      <c r="AR716" s="198"/>
      <c r="AS716" s="198"/>
    </row>
    <row r="717" ht="14.25" customHeight="1" spans="1:45" x14ac:dyDescent="0.25">
      <c r="A717" s="198"/>
      <c r="B717" s="198"/>
      <c r="C717" s="198"/>
      <c r="D717" s="198"/>
      <c r="E717" s="198"/>
      <c r="F717" s="198"/>
      <c r="G717" s="198"/>
      <c r="H717" s="198"/>
      <c r="I717" s="198"/>
      <c r="J717" s="198"/>
      <c r="K717" s="198"/>
      <c r="L717" s="198"/>
      <c r="M717" s="198"/>
      <c r="N717" s="198"/>
      <c r="O717" s="198"/>
      <c r="P717" s="198"/>
      <c r="Q717" s="198"/>
      <c r="R717" s="198"/>
      <c r="S717" s="198"/>
      <c r="T717" s="198"/>
      <c r="U717" s="198"/>
      <c r="V717" s="198"/>
      <c r="W717" s="198"/>
      <c r="X717" s="198"/>
      <c r="Y717" s="198"/>
      <c r="Z717" s="198"/>
      <c r="AA717" s="198"/>
      <c r="AB717" s="198"/>
      <c r="AC717" s="198"/>
      <c r="AD717" s="198"/>
      <c r="AE717" s="198"/>
      <c r="AF717" s="198"/>
      <c r="AG717" s="198"/>
      <c r="AH717" s="198"/>
      <c r="AI717" s="198"/>
      <c r="AJ717" s="198"/>
      <c r="AK717" s="198"/>
      <c r="AL717" s="198"/>
      <c r="AM717" s="198"/>
      <c r="AN717" s="198"/>
      <c r="AO717" s="198"/>
      <c r="AP717" s="198"/>
      <c r="AQ717" s="198"/>
      <c r="AR717" s="198"/>
      <c r="AS717" s="198"/>
    </row>
    <row r="718" ht="14.25" customHeight="1" spans="1:45" x14ac:dyDescent="0.25">
      <c r="A718" s="198"/>
      <c r="B718" s="198"/>
      <c r="C718" s="198"/>
      <c r="D718" s="198"/>
      <c r="E718" s="198"/>
      <c r="F718" s="198"/>
      <c r="G718" s="198"/>
      <c r="H718" s="198"/>
      <c r="I718" s="198"/>
      <c r="J718" s="198"/>
      <c r="K718" s="198"/>
      <c r="L718" s="198"/>
      <c r="M718" s="198"/>
      <c r="N718" s="198"/>
      <c r="O718" s="198"/>
      <c r="P718" s="198"/>
      <c r="Q718" s="198"/>
      <c r="R718" s="198"/>
      <c r="S718" s="198"/>
      <c r="T718" s="198"/>
      <c r="U718" s="198"/>
      <c r="V718" s="198"/>
      <c r="W718" s="198"/>
      <c r="X718" s="198"/>
      <c r="Y718" s="198"/>
      <c r="Z718" s="198"/>
      <c r="AA718" s="198"/>
      <c r="AB718" s="198"/>
      <c r="AC718" s="198"/>
      <c r="AD718" s="198"/>
      <c r="AE718" s="198"/>
      <c r="AF718" s="198"/>
      <c r="AG718" s="198"/>
      <c r="AH718" s="198"/>
      <c r="AI718" s="198"/>
      <c r="AJ718" s="198"/>
      <c r="AK718" s="198"/>
      <c r="AL718" s="198"/>
      <c r="AM718" s="198"/>
      <c r="AN718" s="198"/>
      <c r="AO718" s="198"/>
      <c r="AP718" s="198"/>
      <c r="AQ718" s="198"/>
      <c r="AR718" s="198"/>
      <c r="AS718" s="198"/>
    </row>
    <row r="719" ht="14.25" customHeight="1" spans="1:45" x14ac:dyDescent="0.25">
      <c r="A719" s="198"/>
      <c r="B719" s="198"/>
      <c r="C719" s="198"/>
      <c r="D719" s="198"/>
      <c r="E719" s="198"/>
      <c r="F719" s="198"/>
      <c r="G719" s="198"/>
      <c r="H719" s="198"/>
      <c r="I719" s="198"/>
      <c r="J719" s="198"/>
      <c r="K719" s="198"/>
      <c r="L719" s="198"/>
      <c r="M719" s="198"/>
      <c r="N719" s="198"/>
      <c r="O719" s="198"/>
      <c r="P719" s="198"/>
      <c r="Q719" s="198"/>
      <c r="R719" s="198"/>
      <c r="S719" s="198"/>
      <c r="T719" s="198"/>
      <c r="U719" s="198"/>
      <c r="V719" s="198"/>
      <c r="W719" s="198"/>
      <c r="X719" s="198"/>
      <c r="Y719" s="198"/>
      <c r="Z719" s="198"/>
      <c r="AA719" s="198"/>
      <c r="AB719" s="198"/>
      <c r="AC719" s="198"/>
      <c r="AD719" s="198"/>
      <c r="AE719" s="198"/>
      <c r="AF719" s="198"/>
      <c r="AG719" s="198"/>
      <c r="AH719" s="198"/>
      <c r="AI719" s="198"/>
      <c r="AJ719" s="198"/>
      <c r="AK719" s="198"/>
      <c r="AL719" s="198"/>
      <c r="AM719" s="198"/>
      <c r="AN719" s="198"/>
      <c r="AO719" s="198"/>
      <c r="AP719" s="198"/>
      <c r="AQ719" s="198"/>
      <c r="AR719" s="198"/>
      <c r="AS719" s="198"/>
    </row>
    <row r="720" ht="14.25" customHeight="1" spans="1:45" x14ac:dyDescent="0.25">
      <c r="A720" s="198"/>
      <c r="B720" s="198"/>
      <c r="C720" s="198"/>
      <c r="D720" s="198"/>
      <c r="E720" s="198"/>
      <c r="F720" s="198"/>
      <c r="G720" s="198"/>
      <c r="H720" s="198"/>
      <c r="I720" s="198"/>
      <c r="J720" s="198"/>
      <c r="K720" s="198"/>
      <c r="L720" s="198"/>
      <c r="M720" s="198"/>
      <c r="N720" s="198"/>
      <c r="O720" s="198"/>
      <c r="P720" s="198"/>
      <c r="Q720" s="198"/>
      <c r="R720" s="198"/>
      <c r="S720" s="198"/>
      <c r="T720" s="198"/>
      <c r="U720" s="198"/>
      <c r="V720" s="198"/>
      <c r="W720" s="198"/>
      <c r="X720" s="198"/>
      <c r="Y720" s="198"/>
      <c r="Z720" s="198"/>
      <c r="AA720" s="198"/>
      <c r="AB720" s="198"/>
      <c r="AC720" s="198"/>
      <c r="AD720" s="198"/>
      <c r="AE720" s="198"/>
      <c r="AF720" s="198"/>
      <c r="AG720" s="198"/>
      <c r="AH720" s="198"/>
      <c r="AI720" s="198"/>
      <c r="AJ720" s="198"/>
      <c r="AK720" s="198"/>
      <c r="AL720" s="198"/>
      <c r="AM720" s="198"/>
      <c r="AN720" s="198"/>
      <c r="AO720" s="198"/>
      <c r="AP720" s="198"/>
      <c r="AQ720" s="198"/>
      <c r="AR720" s="198"/>
      <c r="AS720" s="198"/>
    </row>
    <row r="721" ht="14.25" customHeight="1" spans="1:45" x14ac:dyDescent="0.25">
      <c r="A721" s="198"/>
      <c r="B721" s="198"/>
      <c r="C721" s="198"/>
      <c r="D721" s="198"/>
      <c r="E721" s="198"/>
      <c r="F721" s="198"/>
      <c r="G721" s="198"/>
      <c r="H721" s="198"/>
      <c r="I721" s="198"/>
      <c r="J721" s="198"/>
      <c r="K721" s="198"/>
      <c r="L721" s="198"/>
      <c r="M721" s="198"/>
      <c r="N721" s="198"/>
      <c r="O721" s="198"/>
      <c r="P721" s="198"/>
      <c r="Q721" s="198"/>
      <c r="R721" s="198"/>
      <c r="S721" s="198"/>
      <c r="T721" s="198"/>
      <c r="U721" s="198"/>
      <c r="V721" s="198"/>
      <c r="W721" s="198"/>
      <c r="X721" s="198"/>
      <c r="Y721" s="198"/>
      <c r="Z721" s="198"/>
      <c r="AA721" s="198"/>
      <c r="AB721" s="198"/>
      <c r="AC721" s="198"/>
      <c r="AD721" s="198"/>
      <c r="AE721" s="198"/>
      <c r="AF721" s="198"/>
      <c r="AG721" s="198"/>
      <c r="AH721" s="198"/>
      <c r="AI721" s="198"/>
      <c r="AJ721" s="198"/>
      <c r="AK721" s="198"/>
      <c r="AL721" s="198"/>
      <c r="AM721" s="198"/>
      <c r="AN721" s="198"/>
      <c r="AO721" s="198"/>
      <c r="AP721" s="198"/>
      <c r="AQ721" s="198"/>
      <c r="AR721" s="198"/>
      <c r="AS721" s="198"/>
    </row>
    <row r="722" ht="14.25" customHeight="1" spans="1:45" x14ac:dyDescent="0.25">
      <c r="A722" s="198"/>
      <c r="B722" s="198"/>
      <c r="C722" s="198"/>
      <c r="D722" s="198"/>
      <c r="E722" s="198"/>
      <c r="F722" s="198"/>
      <c r="G722" s="198"/>
      <c r="H722" s="198"/>
      <c r="I722" s="198"/>
      <c r="J722" s="198"/>
      <c r="K722" s="198"/>
      <c r="L722" s="198"/>
      <c r="M722" s="198"/>
      <c r="N722" s="198"/>
      <c r="O722" s="198"/>
      <c r="P722" s="198"/>
      <c r="Q722" s="198"/>
      <c r="R722" s="198"/>
      <c r="S722" s="198"/>
      <c r="T722" s="198"/>
      <c r="U722" s="198"/>
      <c r="V722" s="198"/>
      <c r="W722" s="198"/>
      <c r="X722" s="198"/>
      <c r="Y722" s="198"/>
      <c r="Z722" s="198"/>
      <c r="AA722" s="198"/>
      <c r="AB722" s="198"/>
      <c r="AC722" s="198"/>
      <c r="AD722" s="198"/>
      <c r="AE722" s="198"/>
      <c r="AF722" s="198"/>
      <c r="AG722" s="198"/>
      <c r="AH722" s="198"/>
      <c r="AI722" s="198"/>
      <c r="AJ722" s="198"/>
      <c r="AK722" s="198"/>
      <c r="AL722" s="198"/>
      <c r="AM722" s="198"/>
      <c r="AN722" s="198"/>
      <c r="AO722" s="198"/>
      <c r="AP722" s="198"/>
      <c r="AQ722" s="198"/>
      <c r="AR722" s="198"/>
      <c r="AS722" s="198"/>
    </row>
    <row r="723" ht="14.25" customHeight="1" spans="1:45" x14ac:dyDescent="0.25">
      <c r="A723" s="198"/>
      <c r="B723" s="198"/>
      <c r="C723" s="198"/>
      <c r="D723" s="198"/>
      <c r="E723" s="198"/>
      <c r="F723" s="198"/>
      <c r="G723" s="198"/>
      <c r="H723" s="198"/>
      <c r="I723" s="198"/>
      <c r="J723" s="198"/>
      <c r="K723" s="198"/>
      <c r="L723" s="198"/>
      <c r="M723" s="198"/>
      <c r="N723" s="198"/>
      <c r="O723" s="198"/>
      <c r="P723" s="198"/>
      <c r="Q723" s="198"/>
      <c r="R723" s="198"/>
      <c r="S723" s="198"/>
      <c r="T723" s="198"/>
      <c r="U723" s="198"/>
      <c r="V723" s="198"/>
      <c r="W723" s="198"/>
      <c r="X723" s="198"/>
      <c r="Y723" s="198"/>
      <c r="Z723" s="198"/>
      <c r="AA723" s="198"/>
      <c r="AB723" s="198"/>
      <c r="AC723" s="198"/>
      <c r="AD723" s="198"/>
      <c r="AE723" s="198"/>
      <c r="AF723" s="198"/>
      <c r="AG723" s="198"/>
      <c r="AH723" s="198"/>
      <c r="AI723" s="198"/>
      <c r="AJ723" s="198"/>
      <c r="AK723" s="198"/>
      <c r="AL723" s="198"/>
      <c r="AM723" s="198"/>
      <c r="AN723" s="198"/>
      <c r="AO723" s="198"/>
      <c r="AP723" s="198"/>
      <c r="AQ723" s="198"/>
      <c r="AR723" s="198"/>
      <c r="AS723" s="198"/>
    </row>
    <row r="724" ht="14.25" customHeight="1" spans="1:45" x14ac:dyDescent="0.25">
      <c r="A724" s="198"/>
      <c r="B724" s="198"/>
      <c r="C724" s="198"/>
      <c r="D724" s="198"/>
      <c r="E724" s="198"/>
      <c r="F724" s="198"/>
      <c r="G724" s="198"/>
      <c r="H724" s="198"/>
      <c r="I724" s="198"/>
      <c r="J724" s="198"/>
      <c r="K724" s="198"/>
      <c r="L724" s="198"/>
      <c r="M724" s="198"/>
      <c r="N724" s="198"/>
      <c r="O724" s="198"/>
      <c r="P724" s="198"/>
      <c r="Q724" s="198"/>
      <c r="R724" s="198"/>
      <c r="S724" s="198"/>
      <c r="T724" s="198"/>
      <c r="U724" s="198"/>
      <c r="V724" s="198"/>
      <c r="W724" s="198"/>
      <c r="X724" s="198"/>
      <c r="Y724" s="198"/>
      <c r="Z724" s="198"/>
      <c r="AA724" s="198"/>
      <c r="AB724" s="198"/>
      <c r="AC724" s="198"/>
      <c r="AD724" s="198"/>
      <c r="AE724" s="198"/>
      <c r="AF724" s="198"/>
      <c r="AG724" s="198"/>
      <c r="AH724" s="198"/>
      <c r="AI724" s="198"/>
      <c r="AJ724" s="198"/>
      <c r="AK724" s="198"/>
      <c r="AL724" s="198"/>
      <c r="AM724" s="198"/>
      <c r="AN724" s="198"/>
      <c r="AO724" s="198"/>
      <c r="AP724" s="198"/>
      <c r="AQ724" s="198"/>
      <c r="AR724" s="198"/>
      <c r="AS724" s="198"/>
    </row>
    <row r="725" ht="14.25" customHeight="1" spans="1:45" x14ac:dyDescent="0.25">
      <c r="A725" s="198"/>
      <c r="B725" s="198"/>
      <c r="C725" s="198"/>
      <c r="D725" s="198"/>
      <c r="E725" s="198"/>
      <c r="F725" s="198"/>
      <c r="G725" s="198"/>
      <c r="H725" s="198"/>
      <c r="I725" s="198"/>
      <c r="J725" s="198"/>
      <c r="K725" s="198"/>
      <c r="L725" s="198"/>
      <c r="M725" s="198"/>
      <c r="N725" s="198"/>
      <c r="O725" s="198"/>
      <c r="P725" s="198"/>
      <c r="Q725" s="198"/>
      <c r="R725" s="198"/>
      <c r="S725" s="198"/>
      <c r="T725" s="198"/>
      <c r="U725" s="198"/>
      <c r="V725" s="198"/>
      <c r="W725" s="198"/>
      <c r="X725" s="198"/>
      <c r="Y725" s="198"/>
      <c r="Z725" s="198"/>
      <c r="AA725" s="198"/>
      <c r="AB725" s="198"/>
      <c r="AC725" s="198"/>
      <c r="AD725" s="198"/>
      <c r="AE725" s="198"/>
      <c r="AF725" s="198"/>
      <c r="AG725" s="198"/>
      <c r="AH725" s="198"/>
      <c r="AI725" s="198"/>
      <c r="AJ725" s="198"/>
      <c r="AK725" s="198"/>
      <c r="AL725" s="198"/>
      <c r="AM725" s="198"/>
      <c r="AN725" s="198"/>
      <c r="AO725" s="198"/>
      <c r="AP725" s="198"/>
      <c r="AQ725" s="198"/>
      <c r="AR725" s="198"/>
      <c r="AS725" s="198"/>
    </row>
    <row r="726" ht="14.25" customHeight="1" spans="1:45" x14ac:dyDescent="0.25">
      <c r="A726" s="198"/>
      <c r="B726" s="198"/>
      <c r="C726" s="198"/>
      <c r="D726" s="198"/>
      <c r="E726" s="198"/>
      <c r="F726" s="198"/>
      <c r="G726" s="198"/>
      <c r="H726" s="198"/>
      <c r="I726" s="198"/>
      <c r="J726" s="198"/>
      <c r="K726" s="198"/>
      <c r="L726" s="198"/>
      <c r="M726" s="198"/>
      <c r="N726" s="198"/>
      <c r="O726" s="198"/>
      <c r="P726" s="198"/>
      <c r="Q726" s="198"/>
      <c r="R726" s="198"/>
      <c r="S726" s="198"/>
      <c r="T726" s="198"/>
      <c r="U726" s="198"/>
      <c r="V726" s="198"/>
      <c r="W726" s="198"/>
      <c r="X726" s="198"/>
      <c r="Y726" s="198"/>
      <c r="Z726" s="198"/>
      <c r="AA726" s="198"/>
      <c r="AB726" s="198"/>
      <c r="AC726" s="198"/>
      <c r="AD726" s="198"/>
      <c r="AE726" s="198"/>
      <c r="AF726" s="198"/>
      <c r="AG726" s="198"/>
      <c r="AH726" s="198"/>
      <c r="AI726" s="198"/>
      <c r="AJ726" s="198"/>
      <c r="AK726" s="198"/>
      <c r="AL726" s="198"/>
      <c r="AM726" s="198"/>
      <c r="AN726" s="198"/>
      <c r="AO726" s="198"/>
      <c r="AP726" s="198"/>
      <c r="AQ726" s="198"/>
      <c r="AR726" s="198"/>
      <c r="AS726" s="198"/>
    </row>
    <row r="727" ht="14.25" customHeight="1" spans="1:45" x14ac:dyDescent="0.25">
      <c r="A727" s="198"/>
      <c r="B727" s="198"/>
      <c r="C727" s="198"/>
      <c r="D727" s="198"/>
      <c r="E727" s="198"/>
      <c r="F727" s="198"/>
      <c r="G727" s="198"/>
      <c r="H727" s="198"/>
      <c r="I727" s="198"/>
      <c r="J727" s="198"/>
      <c r="K727" s="198"/>
      <c r="L727" s="198"/>
      <c r="M727" s="198"/>
      <c r="N727" s="198"/>
      <c r="O727" s="198"/>
      <c r="P727" s="198"/>
      <c r="Q727" s="198"/>
      <c r="R727" s="198"/>
      <c r="S727" s="198"/>
      <c r="T727" s="198"/>
      <c r="U727" s="198"/>
      <c r="V727" s="198"/>
      <c r="W727" s="198"/>
      <c r="X727" s="198"/>
      <c r="Y727" s="198"/>
      <c r="Z727" s="198"/>
      <c r="AA727" s="198"/>
      <c r="AB727" s="198"/>
      <c r="AC727" s="198"/>
      <c r="AD727" s="198"/>
      <c r="AE727" s="198"/>
      <c r="AF727" s="198"/>
      <c r="AG727" s="198"/>
      <c r="AH727" s="198"/>
      <c r="AI727" s="198"/>
      <c r="AJ727" s="198"/>
      <c r="AK727" s="198"/>
      <c r="AL727" s="198"/>
      <c r="AM727" s="198"/>
      <c r="AN727" s="198"/>
      <c r="AO727" s="198"/>
      <c r="AP727" s="198"/>
      <c r="AQ727" s="198"/>
      <c r="AR727" s="198"/>
      <c r="AS727" s="198"/>
    </row>
    <row r="728" ht="14.25" customHeight="1" spans="1:45" x14ac:dyDescent="0.25">
      <c r="A728" s="198"/>
      <c r="B728" s="198"/>
      <c r="C728" s="198"/>
      <c r="D728" s="198"/>
      <c r="E728" s="198"/>
      <c r="F728" s="198"/>
      <c r="G728" s="198"/>
      <c r="H728" s="198"/>
      <c r="I728" s="198"/>
      <c r="J728" s="198"/>
      <c r="K728" s="198"/>
      <c r="L728" s="198"/>
      <c r="M728" s="198"/>
      <c r="N728" s="198"/>
      <c r="O728" s="198"/>
      <c r="P728" s="198"/>
      <c r="Q728" s="198"/>
      <c r="R728" s="198"/>
      <c r="S728" s="198"/>
      <c r="T728" s="198"/>
      <c r="U728" s="198"/>
      <c r="V728" s="198"/>
      <c r="W728" s="198"/>
      <c r="X728" s="198"/>
      <c r="Y728" s="198"/>
      <c r="Z728" s="198"/>
      <c r="AA728" s="198"/>
      <c r="AB728" s="198"/>
      <c r="AC728" s="198"/>
      <c r="AD728" s="198"/>
      <c r="AE728" s="198"/>
      <c r="AF728" s="198"/>
      <c r="AG728" s="198"/>
      <c r="AH728" s="198"/>
      <c r="AI728" s="198"/>
      <c r="AJ728" s="198"/>
      <c r="AK728" s="198"/>
      <c r="AL728" s="198"/>
      <c r="AM728" s="198"/>
      <c r="AN728" s="198"/>
      <c r="AO728" s="198"/>
      <c r="AP728" s="198"/>
      <c r="AQ728" s="198"/>
      <c r="AR728" s="198"/>
      <c r="AS728" s="198"/>
    </row>
    <row r="729" ht="14.25" customHeight="1" spans="1:45" x14ac:dyDescent="0.25">
      <c r="A729" s="198"/>
      <c r="B729" s="198"/>
      <c r="C729" s="198"/>
      <c r="D729" s="198"/>
      <c r="E729" s="198"/>
      <c r="F729" s="198"/>
      <c r="G729" s="198"/>
      <c r="H729" s="198"/>
      <c r="I729" s="198"/>
      <c r="J729" s="198"/>
      <c r="K729" s="198"/>
      <c r="L729" s="198"/>
      <c r="M729" s="198"/>
      <c r="N729" s="198"/>
      <c r="O729" s="198"/>
      <c r="P729" s="198"/>
      <c r="Q729" s="198"/>
      <c r="R729" s="198"/>
      <c r="S729" s="198"/>
      <c r="T729" s="198"/>
      <c r="U729" s="198"/>
      <c r="V729" s="198"/>
      <c r="W729" s="198"/>
      <c r="X729" s="198"/>
      <c r="Y729" s="198"/>
      <c r="Z729" s="198"/>
      <c r="AA729" s="198"/>
      <c r="AB729" s="198"/>
      <c r="AC729" s="198"/>
      <c r="AD729" s="198"/>
      <c r="AE729" s="198"/>
      <c r="AF729" s="198"/>
      <c r="AG729" s="198"/>
      <c r="AH729" s="198"/>
      <c r="AI729" s="198"/>
      <c r="AJ729" s="198"/>
      <c r="AK729" s="198"/>
      <c r="AL729" s="198"/>
      <c r="AM729" s="198"/>
      <c r="AN729" s="198"/>
      <c r="AO729" s="198"/>
      <c r="AP729" s="198"/>
      <c r="AQ729" s="198"/>
      <c r="AR729" s="198"/>
      <c r="AS729" s="198"/>
    </row>
    <row r="730" ht="14.25" customHeight="1" spans="1:45" x14ac:dyDescent="0.25">
      <c r="A730" s="198"/>
      <c r="B730" s="198"/>
      <c r="C730" s="198"/>
      <c r="D730" s="198"/>
      <c r="E730" s="198"/>
      <c r="F730" s="198"/>
      <c r="G730" s="198"/>
      <c r="H730" s="198"/>
      <c r="I730" s="198"/>
      <c r="J730" s="198"/>
      <c r="K730" s="198"/>
      <c r="L730" s="198"/>
      <c r="M730" s="198"/>
      <c r="N730" s="198"/>
      <c r="O730" s="198"/>
      <c r="P730" s="198"/>
      <c r="Q730" s="198"/>
      <c r="R730" s="198"/>
      <c r="S730" s="198"/>
      <c r="T730" s="198"/>
      <c r="U730" s="198"/>
      <c r="V730" s="198"/>
      <c r="W730" s="198"/>
      <c r="X730" s="198"/>
      <c r="Y730" s="198"/>
      <c r="Z730" s="198"/>
      <c r="AA730" s="198"/>
      <c r="AB730" s="198"/>
      <c r="AC730" s="198"/>
      <c r="AD730" s="198"/>
      <c r="AE730" s="198"/>
      <c r="AF730" s="198"/>
      <c r="AG730" s="198"/>
      <c r="AH730" s="198"/>
      <c r="AI730" s="198"/>
      <c r="AJ730" s="198"/>
      <c r="AK730" s="198"/>
      <c r="AL730" s="198"/>
      <c r="AM730" s="198"/>
      <c r="AN730" s="198"/>
      <c r="AO730" s="198"/>
      <c r="AP730" s="198"/>
      <c r="AQ730" s="198"/>
      <c r="AR730" s="198"/>
      <c r="AS730" s="198"/>
    </row>
    <row r="731" ht="14.25" customHeight="1" spans="1:45" x14ac:dyDescent="0.25">
      <c r="A731" s="198"/>
      <c r="B731" s="198"/>
      <c r="C731" s="198"/>
      <c r="D731" s="198"/>
      <c r="E731" s="198"/>
      <c r="F731" s="198"/>
      <c r="G731" s="198"/>
      <c r="H731" s="198"/>
      <c r="I731" s="198"/>
      <c r="J731" s="198"/>
      <c r="K731" s="198"/>
      <c r="L731" s="198"/>
      <c r="M731" s="198"/>
      <c r="N731" s="198"/>
      <c r="O731" s="198"/>
      <c r="P731" s="198"/>
      <c r="Q731" s="198"/>
      <c r="R731" s="198"/>
      <c r="S731" s="198"/>
      <c r="T731" s="198"/>
      <c r="U731" s="198"/>
      <c r="V731" s="198"/>
      <c r="W731" s="198"/>
      <c r="X731" s="198"/>
      <c r="Y731" s="198"/>
      <c r="Z731" s="198"/>
      <c r="AA731" s="198"/>
      <c r="AB731" s="198"/>
      <c r="AC731" s="198"/>
      <c r="AD731" s="198"/>
      <c r="AE731" s="198"/>
      <c r="AF731" s="198"/>
      <c r="AG731" s="198"/>
      <c r="AH731" s="198"/>
      <c r="AI731" s="198"/>
      <c r="AJ731" s="198"/>
      <c r="AK731" s="198"/>
      <c r="AL731" s="198"/>
      <c r="AM731" s="198"/>
      <c r="AN731" s="198"/>
      <c r="AO731" s="198"/>
      <c r="AP731" s="198"/>
      <c r="AQ731" s="198"/>
      <c r="AR731" s="198"/>
      <c r="AS731" s="198"/>
    </row>
    <row r="732" ht="14.25" customHeight="1" spans="1:45" x14ac:dyDescent="0.25">
      <c r="A732" s="198"/>
      <c r="B732" s="198"/>
      <c r="C732" s="198"/>
      <c r="D732" s="198"/>
      <c r="E732" s="198"/>
      <c r="F732" s="198"/>
      <c r="G732" s="198"/>
      <c r="H732" s="198"/>
      <c r="I732" s="198"/>
      <c r="J732" s="198"/>
      <c r="K732" s="198"/>
      <c r="L732" s="198"/>
      <c r="M732" s="198"/>
      <c r="N732" s="198"/>
      <c r="O732" s="198"/>
      <c r="P732" s="198"/>
      <c r="Q732" s="198"/>
      <c r="R732" s="198"/>
      <c r="S732" s="198"/>
      <c r="T732" s="198"/>
      <c r="U732" s="198"/>
      <c r="V732" s="198"/>
      <c r="W732" s="198"/>
      <c r="X732" s="198"/>
      <c r="Y732" s="198"/>
      <c r="Z732" s="198"/>
      <c r="AA732" s="198"/>
      <c r="AB732" s="198"/>
      <c r="AC732" s="198"/>
      <c r="AD732" s="198"/>
      <c r="AE732" s="198"/>
      <c r="AF732" s="198"/>
      <c r="AG732" s="198"/>
      <c r="AH732" s="198"/>
      <c r="AI732" s="198"/>
      <c r="AJ732" s="198"/>
      <c r="AK732" s="198"/>
      <c r="AL732" s="198"/>
      <c r="AM732" s="198"/>
      <c r="AN732" s="198"/>
      <c r="AO732" s="198"/>
      <c r="AP732" s="198"/>
      <c r="AQ732" s="198"/>
      <c r="AR732" s="198"/>
      <c r="AS732" s="198"/>
    </row>
    <row r="733" ht="14.25" customHeight="1" spans="1:45" x14ac:dyDescent="0.25">
      <c r="A733" s="198"/>
      <c r="B733" s="198"/>
      <c r="C733" s="198"/>
      <c r="D733" s="198"/>
      <c r="E733" s="198"/>
      <c r="F733" s="198"/>
      <c r="G733" s="198"/>
      <c r="H733" s="198"/>
      <c r="I733" s="198"/>
      <c r="J733" s="198"/>
      <c r="K733" s="198"/>
      <c r="L733" s="198"/>
      <c r="M733" s="198"/>
      <c r="N733" s="198"/>
      <c r="O733" s="198"/>
      <c r="P733" s="198"/>
      <c r="Q733" s="198"/>
      <c r="R733" s="198"/>
      <c r="S733" s="198"/>
      <c r="T733" s="198"/>
      <c r="U733" s="198"/>
      <c r="V733" s="198"/>
      <c r="W733" s="198"/>
      <c r="X733" s="198"/>
      <c r="Y733" s="198"/>
      <c r="Z733" s="198"/>
      <c r="AA733" s="198"/>
      <c r="AB733" s="198"/>
      <c r="AC733" s="198"/>
      <c r="AD733" s="198"/>
      <c r="AE733" s="198"/>
      <c r="AF733" s="198"/>
      <c r="AG733" s="198"/>
      <c r="AH733" s="198"/>
      <c r="AI733" s="198"/>
      <c r="AJ733" s="198"/>
      <c r="AK733" s="198"/>
      <c r="AL733" s="198"/>
      <c r="AM733" s="198"/>
      <c r="AN733" s="198"/>
      <c r="AO733" s="198"/>
      <c r="AP733" s="198"/>
      <c r="AQ733" s="198"/>
      <c r="AR733" s="198"/>
      <c r="AS733" s="198"/>
    </row>
    <row r="734" ht="14.25" customHeight="1" spans="1:45" x14ac:dyDescent="0.25">
      <c r="A734" s="198"/>
      <c r="B734" s="198"/>
      <c r="C734" s="198"/>
      <c r="D734" s="198"/>
      <c r="E734" s="198"/>
      <c r="F734" s="198"/>
      <c r="G734" s="198"/>
      <c r="H734" s="198"/>
      <c r="I734" s="198"/>
      <c r="J734" s="198"/>
      <c r="K734" s="198"/>
      <c r="L734" s="198"/>
      <c r="M734" s="198"/>
      <c r="N734" s="198"/>
      <c r="O734" s="198"/>
      <c r="P734" s="198"/>
      <c r="Q734" s="198"/>
      <c r="R734" s="198"/>
      <c r="S734" s="198"/>
      <c r="T734" s="198"/>
      <c r="U734" s="198"/>
      <c r="V734" s="198"/>
      <c r="W734" s="198"/>
      <c r="X734" s="198"/>
      <c r="Y734" s="198"/>
      <c r="Z734" s="198"/>
      <c r="AA734" s="198"/>
      <c r="AB734" s="198"/>
      <c r="AC734" s="198"/>
      <c r="AD734" s="198"/>
      <c r="AE734" s="198"/>
      <c r="AF734" s="198"/>
      <c r="AG734" s="198"/>
      <c r="AH734" s="198"/>
      <c r="AI734" s="198"/>
      <c r="AJ734" s="198"/>
      <c r="AK734" s="198"/>
      <c r="AL734" s="198"/>
      <c r="AM734" s="198"/>
      <c r="AN734" s="198"/>
      <c r="AO734" s="198"/>
      <c r="AP734" s="198"/>
      <c r="AQ734" s="198"/>
      <c r="AR734" s="198"/>
      <c r="AS734" s="198"/>
    </row>
    <row r="735" ht="14.25" customHeight="1" spans="1:45" x14ac:dyDescent="0.25">
      <c r="A735" s="198"/>
      <c r="B735" s="198"/>
      <c r="C735" s="198"/>
      <c r="D735" s="198"/>
      <c r="E735" s="198"/>
      <c r="F735" s="198"/>
      <c r="G735" s="198"/>
      <c r="H735" s="198"/>
      <c r="I735" s="198"/>
      <c r="J735" s="198"/>
      <c r="K735" s="198"/>
      <c r="L735" s="198"/>
      <c r="M735" s="198"/>
      <c r="N735" s="198"/>
      <c r="O735" s="198"/>
      <c r="P735" s="198"/>
      <c r="Q735" s="198"/>
      <c r="R735" s="198"/>
      <c r="S735" s="198"/>
      <c r="T735" s="198"/>
      <c r="U735" s="198"/>
      <c r="V735" s="198"/>
      <c r="W735" s="198"/>
      <c r="X735" s="198"/>
      <c r="Y735" s="198"/>
      <c r="Z735" s="198"/>
      <c r="AA735" s="198"/>
      <c r="AB735" s="198"/>
      <c r="AC735" s="198"/>
      <c r="AD735" s="198"/>
      <c r="AE735" s="198"/>
      <c r="AF735" s="198"/>
      <c r="AG735" s="198"/>
      <c r="AH735" s="198"/>
      <c r="AI735" s="198"/>
      <c r="AJ735" s="198"/>
      <c r="AK735" s="198"/>
      <c r="AL735" s="198"/>
      <c r="AM735" s="198"/>
      <c r="AN735" s="198"/>
      <c r="AO735" s="198"/>
      <c r="AP735" s="198"/>
      <c r="AQ735" s="198"/>
      <c r="AR735" s="198"/>
      <c r="AS735" s="198"/>
    </row>
    <row r="736" ht="14.25" customHeight="1" spans="1:45" x14ac:dyDescent="0.25">
      <c r="A736" s="198"/>
      <c r="B736" s="198"/>
      <c r="C736" s="198"/>
      <c r="D736" s="198"/>
      <c r="E736" s="198"/>
      <c r="F736" s="198"/>
      <c r="G736" s="198"/>
      <c r="H736" s="198"/>
      <c r="I736" s="198"/>
      <c r="J736" s="198"/>
      <c r="K736" s="198"/>
      <c r="L736" s="198"/>
      <c r="M736" s="198"/>
      <c r="N736" s="198"/>
      <c r="O736" s="198"/>
      <c r="P736" s="198"/>
      <c r="Q736" s="198"/>
      <c r="R736" s="198"/>
      <c r="S736" s="198"/>
      <c r="T736" s="198"/>
      <c r="U736" s="198"/>
      <c r="V736" s="198"/>
      <c r="W736" s="198"/>
      <c r="X736" s="198"/>
      <c r="Y736" s="198"/>
      <c r="Z736" s="198"/>
      <c r="AA736" s="198"/>
      <c r="AB736" s="198"/>
      <c r="AC736" s="198"/>
      <c r="AD736" s="198"/>
      <c r="AE736" s="198"/>
      <c r="AF736" s="198"/>
      <c r="AG736" s="198"/>
      <c r="AH736" s="198"/>
      <c r="AI736" s="198"/>
      <c r="AJ736" s="198"/>
      <c r="AK736" s="198"/>
      <c r="AL736" s="198"/>
      <c r="AM736" s="198"/>
      <c r="AN736" s="198"/>
      <c r="AO736" s="198"/>
      <c r="AP736" s="198"/>
      <c r="AQ736" s="198"/>
      <c r="AR736" s="198"/>
      <c r="AS736" s="198"/>
    </row>
    <row r="737" ht="14.25" customHeight="1" spans="1:45" x14ac:dyDescent="0.25">
      <c r="A737" s="198"/>
      <c r="B737" s="198"/>
      <c r="C737" s="198"/>
      <c r="D737" s="198"/>
      <c r="E737" s="198"/>
      <c r="F737" s="198"/>
      <c r="G737" s="198"/>
      <c r="H737" s="198"/>
      <c r="I737" s="198"/>
      <c r="J737" s="198"/>
      <c r="K737" s="198"/>
      <c r="L737" s="198"/>
      <c r="M737" s="198"/>
      <c r="N737" s="198"/>
      <c r="O737" s="198"/>
      <c r="P737" s="198"/>
      <c r="Q737" s="198"/>
      <c r="R737" s="198"/>
      <c r="S737" s="198"/>
      <c r="T737" s="198"/>
      <c r="U737" s="198"/>
      <c r="V737" s="198"/>
      <c r="W737" s="198"/>
      <c r="X737" s="198"/>
      <c r="Y737" s="198"/>
      <c r="Z737" s="198"/>
      <c r="AA737" s="198"/>
      <c r="AB737" s="198"/>
      <c r="AC737" s="198"/>
      <c r="AD737" s="198"/>
      <c r="AE737" s="198"/>
      <c r="AF737" s="198"/>
      <c r="AG737" s="198"/>
      <c r="AH737" s="198"/>
      <c r="AI737" s="198"/>
      <c r="AJ737" s="198"/>
      <c r="AK737" s="198"/>
      <c r="AL737" s="198"/>
      <c r="AM737" s="198"/>
      <c r="AN737" s="198"/>
      <c r="AO737" s="198"/>
      <c r="AP737" s="198"/>
      <c r="AQ737" s="198"/>
      <c r="AR737" s="198"/>
      <c r="AS737" s="198"/>
    </row>
    <row r="738" ht="14.25" customHeight="1" spans="1:45" x14ac:dyDescent="0.25">
      <c r="A738" s="198"/>
      <c r="B738" s="198"/>
      <c r="C738" s="198"/>
      <c r="D738" s="198"/>
      <c r="E738" s="198"/>
      <c r="F738" s="198"/>
      <c r="G738" s="198"/>
      <c r="H738" s="198"/>
      <c r="I738" s="198"/>
      <c r="J738" s="198"/>
      <c r="K738" s="198"/>
      <c r="L738" s="198"/>
      <c r="M738" s="198"/>
      <c r="N738" s="198"/>
      <c r="O738" s="198"/>
      <c r="P738" s="198"/>
      <c r="Q738" s="198"/>
      <c r="R738" s="198"/>
      <c r="S738" s="198"/>
      <c r="T738" s="198"/>
      <c r="U738" s="198"/>
      <c r="V738" s="198"/>
      <c r="W738" s="198"/>
      <c r="X738" s="198"/>
      <c r="Y738" s="198"/>
      <c r="Z738" s="198"/>
      <c r="AA738" s="198"/>
      <c r="AB738" s="198"/>
      <c r="AC738" s="198"/>
      <c r="AD738" s="198"/>
      <c r="AE738" s="198"/>
      <c r="AF738" s="198"/>
      <c r="AG738" s="198"/>
      <c r="AH738" s="198"/>
      <c r="AI738" s="198"/>
      <c r="AJ738" s="198"/>
      <c r="AK738" s="198"/>
      <c r="AL738" s="198"/>
      <c r="AM738" s="198"/>
      <c r="AN738" s="198"/>
      <c r="AO738" s="198"/>
      <c r="AP738" s="198"/>
      <c r="AQ738" s="198"/>
      <c r="AR738" s="198"/>
      <c r="AS738" s="198"/>
    </row>
    <row r="739" ht="14.25" customHeight="1" spans="1:45" x14ac:dyDescent="0.25">
      <c r="A739" s="198"/>
      <c r="B739" s="198"/>
      <c r="C739" s="198"/>
      <c r="D739" s="198"/>
      <c r="E739" s="198"/>
      <c r="F739" s="198"/>
      <c r="G739" s="198"/>
      <c r="H739" s="198"/>
      <c r="I739" s="198"/>
      <c r="J739" s="198"/>
      <c r="K739" s="198"/>
      <c r="L739" s="198"/>
      <c r="M739" s="198"/>
      <c r="N739" s="198"/>
      <c r="O739" s="198"/>
      <c r="P739" s="198"/>
      <c r="Q739" s="198"/>
      <c r="R739" s="198"/>
      <c r="S739" s="198"/>
      <c r="T739" s="198"/>
      <c r="U739" s="198"/>
      <c r="V739" s="198"/>
      <c r="W739" s="198"/>
      <c r="X739" s="198"/>
      <c r="Y739" s="198"/>
      <c r="Z739" s="198"/>
      <c r="AA739" s="198"/>
      <c r="AB739" s="198"/>
      <c r="AC739" s="198"/>
      <c r="AD739" s="198"/>
      <c r="AE739" s="198"/>
      <c r="AF739" s="198"/>
      <c r="AG739" s="198"/>
      <c r="AH739" s="198"/>
      <c r="AI739" s="198"/>
      <c r="AJ739" s="198"/>
      <c r="AK739" s="198"/>
      <c r="AL739" s="198"/>
      <c r="AM739" s="198"/>
      <c r="AN739" s="198"/>
      <c r="AO739" s="198"/>
      <c r="AP739" s="198"/>
      <c r="AQ739" s="198"/>
      <c r="AR739" s="198"/>
      <c r="AS739" s="198"/>
    </row>
    <row r="740" ht="14.25" customHeight="1" spans="1:45" x14ac:dyDescent="0.25">
      <c r="A740" s="198"/>
      <c r="B740" s="198"/>
      <c r="C740" s="198"/>
      <c r="D740" s="198"/>
      <c r="E740" s="198"/>
      <c r="F740" s="198"/>
      <c r="G740" s="198"/>
      <c r="H740" s="198"/>
      <c r="I740" s="198"/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  <c r="T740" s="198"/>
      <c r="U740" s="198"/>
      <c r="V740" s="198"/>
      <c r="W740" s="198"/>
      <c r="X740" s="198"/>
      <c r="Y740" s="198"/>
      <c r="Z740" s="198"/>
      <c r="AA740" s="198"/>
      <c r="AB740" s="198"/>
      <c r="AC740" s="198"/>
      <c r="AD740" s="198"/>
      <c r="AE740" s="198"/>
      <c r="AF740" s="198"/>
      <c r="AG740" s="198"/>
      <c r="AH740" s="198"/>
      <c r="AI740" s="198"/>
      <c r="AJ740" s="198"/>
      <c r="AK740" s="198"/>
      <c r="AL740" s="198"/>
      <c r="AM740" s="198"/>
      <c r="AN740" s="198"/>
      <c r="AO740" s="198"/>
      <c r="AP740" s="198"/>
      <c r="AQ740" s="198"/>
      <c r="AR740" s="198"/>
      <c r="AS740" s="198"/>
    </row>
    <row r="741" ht="14.25" customHeight="1" spans="1:45" x14ac:dyDescent="0.25">
      <c r="A741" s="198"/>
      <c r="B741" s="198"/>
      <c r="C741" s="198"/>
      <c r="D741" s="198"/>
      <c r="E741" s="198"/>
      <c r="F741" s="198"/>
      <c r="G741" s="198"/>
      <c r="H741" s="198"/>
      <c r="I741" s="198"/>
      <c r="J741" s="198"/>
      <c r="K741" s="198"/>
      <c r="L741" s="198"/>
      <c r="M741" s="198"/>
      <c r="N741" s="198"/>
      <c r="O741" s="198"/>
      <c r="P741" s="198"/>
      <c r="Q741" s="198"/>
      <c r="R741" s="198"/>
      <c r="S741" s="198"/>
      <c r="T741" s="198"/>
      <c r="U741" s="198"/>
      <c r="V741" s="198"/>
      <c r="W741" s="198"/>
      <c r="X741" s="198"/>
      <c r="Y741" s="198"/>
      <c r="Z741" s="198"/>
      <c r="AA741" s="198"/>
      <c r="AB741" s="198"/>
      <c r="AC741" s="198"/>
      <c r="AD741" s="198"/>
      <c r="AE741" s="198"/>
      <c r="AF741" s="198"/>
      <c r="AG741" s="198"/>
      <c r="AH741" s="198"/>
      <c r="AI741" s="198"/>
      <c r="AJ741" s="198"/>
      <c r="AK741" s="198"/>
      <c r="AL741" s="198"/>
      <c r="AM741" s="198"/>
      <c r="AN741" s="198"/>
      <c r="AO741" s="198"/>
      <c r="AP741" s="198"/>
      <c r="AQ741" s="198"/>
      <c r="AR741" s="198"/>
      <c r="AS741" s="198"/>
    </row>
    <row r="742" ht="14.25" customHeight="1" spans="1:45" x14ac:dyDescent="0.25">
      <c r="A742" s="198"/>
      <c r="B742" s="198"/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  <c r="X742" s="198"/>
      <c r="Y742" s="198"/>
      <c r="Z742" s="198"/>
      <c r="AA742" s="198"/>
      <c r="AB742" s="198"/>
      <c r="AC742" s="198"/>
      <c r="AD742" s="198"/>
      <c r="AE742" s="198"/>
      <c r="AF742" s="198"/>
      <c r="AG742" s="198"/>
      <c r="AH742" s="198"/>
      <c r="AI742" s="198"/>
      <c r="AJ742" s="198"/>
      <c r="AK742" s="198"/>
      <c r="AL742" s="198"/>
      <c r="AM742" s="198"/>
      <c r="AN742" s="198"/>
      <c r="AO742" s="198"/>
      <c r="AP742" s="198"/>
      <c r="AQ742" s="198"/>
      <c r="AR742" s="198"/>
      <c r="AS742" s="198"/>
    </row>
    <row r="743" ht="14.25" customHeight="1" spans="1:45" x14ac:dyDescent="0.25">
      <c r="A743" s="198"/>
      <c r="B743" s="198"/>
      <c r="C743" s="198"/>
      <c r="D743" s="198"/>
      <c r="E743" s="198"/>
      <c r="F743" s="198"/>
      <c r="G743" s="198"/>
      <c r="H743" s="198"/>
      <c r="I743" s="198"/>
      <c r="J743" s="198"/>
      <c r="K743" s="198"/>
      <c r="L743" s="198"/>
      <c r="M743" s="198"/>
      <c r="N743" s="198"/>
      <c r="O743" s="198"/>
      <c r="P743" s="198"/>
      <c r="Q743" s="198"/>
      <c r="R743" s="198"/>
      <c r="S743" s="198"/>
      <c r="T743" s="198"/>
      <c r="U743" s="198"/>
      <c r="V743" s="198"/>
      <c r="W743" s="198"/>
      <c r="X743" s="198"/>
      <c r="Y743" s="198"/>
      <c r="Z743" s="198"/>
      <c r="AA743" s="198"/>
      <c r="AB743" s="198"/>
      <c r="AC743" s="198"/>
      <c r="AD743" s="198"/>
      <c r="AE743" s="198"/>
      <c r="AF743" s="198"/>
      <c r="AG743" s="198"/>
      <c r="AH743" s="198"/>
      <c r="AI743" s="198"/>
      <c r="AJ743" s="198"/>
      <c r="AK743" s="198"/>
      <c r="AL743" s="198"/>
      <c r="AM743" s="198"/>
      <c r="AN743" s="198"/>
      <c r="AO743" s="198"/>
      <c r="AP743" s="198"/>
      <c r="AQ743" s="198"/>
      <c r="AR743" s="198"/>
      <c r="AS743" s="198"/>
    </row>
    <row r="744" ht="14.25" customHeight="1" spans="1:45" x14ac:dyDescent="0.25">
      <c r="A744" s="198"/>
      <c r="B744" s="198"/>
      <c r="C744" s="198"/>
      <c r="D744" s="198"/>
      <c r="E744" s="198"/>
      <c r="F744" s="198"/>
      <c r="G744" s="198"/>
      <c r="H744" s="198"/>
      <c r="I744" s="198"/>
      <c r="J744" s="198"/>
      <c r="K744" s="198"/>
      <c r="L744" s="198"/>
      <c r="M744" s="198"/>
      <c r="N744" s="198"/>
      <c r="O744" s="198"/>
      <c r="P744" s="198"/>
      <c r="Q744" s="198"/>
      <c r="R744" s="198"/>
      <c r="S744" s="198"/>
      <c r="T744" s="198"/>
      <c r="U744" s="198"/>
      <c r="V744" s="198"/>
      <c r="W744" s="198"/>
      <c r="X744" s="198"/>
      <c r="Y744" s="198"/>
      <c r="Z744" s="198"/>
      <c r="AA744" s="198"/>
      <c r="AB744" s="198"/>
      <c r="AC744" s="198"/>
      <c r="AD744" s="198"/>
      <c r="AE744" s="198"/>
      <c r="AF744" s="198"/>
      <c r="AG744" s="198"/>
      <c r="AH744" s="198"/>
      <c r="AI744" s="198"/>
      <c r="AJ744" s="198"/>
      <c r="AK744" s="198"/>
      <c r="AL744" s="198"/>
      <c r="AM744" s="198"/>
      <c r="AN744" s="198"/>
      <c r="AO744" s="198"/>
      <c r="AP744" s="198"/>
      <c r="AQ744" s="198"/>
      <c r="AR744" s="198"/>
      <c r="AS744" s="198"/>
    </row>
    <row r="745" ht="14.25" customHeight="1" spans="1:45" x14ac:dyDescent="0.25">
      <c r="A745" s="198"/>
      <c r="B745" s="198"/>
      <c r="C745" s="198"/>
      <c r="D745" s="198"/>
      <c r="E745" s="198"/>
      <c r="F745" s="198"/>
      <c r="G745" s="198"/>
      <c r="H745" s="198"/>
      <c r="I745" s="198"/>
      <c r="J745" s="198"/>
      <c r="K745" s="198"/>
      <c r="L745" s="198"/>
      <c r="M745" s="198"/>
      <c r="N745" s="198"/>
      <c r="O745" s="198"/>
      <c r="P745" s="198"/>
      <c r="Q745" s="198"/>
      <c r="R745" s="198"/>
      <c r="S745" s="198"/>
      <c r="T745" s="198"/>
      <c r="U745" s="198"/>
      <c r="V745" s="198"/>
      <c r="W745" s="198"/>
      <c r="X745" s="198"/>
      <c r="Y745" s="198"/>
      <c r="Z745" s="198"/>
      <c r="AA745" s="198"/>
      <c r="AB745" s="198"/>
      <c r="AC745" s="198"/>
      <c r="AD745" s="198"/>
      <c r="AE745" s="198"/>
      <c r="AF745" s="198"/>
      <c r="AG745" s="198"/>
      <c r="AH745" s="198"/>
      <c r="AI745" s="198"/>
      <c r="AJ745" s="198"/>
      <c r="AK745" s="198"/>
      <c r="AL745" s="198"/>
      <c r="AM745" s="198"/>
      <c r="AN745" s="198"/>
      <c r="AO745" s="198"/>
      <c r="AP745" s="198"/>
      <c r="AQ745" s="198"/>
      <c r="AR745" s="198"/>
      <c r="AS745" s="198"/>
    </row>
    <row r="746" ht="14.25" customHeight="1" spans="1:45" x14ac:dyDescent="0.25">
      <c r="A746" s="198"/>
      <c r="B746" s="198"/>
      <c r="C746" s="198"/>
      <c r="D746" s="198"/>
      <c r="E746" s="198"/>
      <c r="F746" s="198"/>
      <c r="G746" s="198"/>
      <c r="H746" s="198"/>
      <c r="I746" s="198"/>
      <c r="J746" s="198"/>
      <c r="K746" s="198"/>
      <c r="L746" s="198"/>
      <c r="M746" s="198"/>
      <c r="N746" s="198"/>
      <c r="O746" s="198"/>
      <c r="P746" s="198"/>
      <c r="Q746" s="198"/>
      <c r="R746" s="198"/>
      <c r="S746" s="198"/>
      <c r="T746" s="198"/>
      <c r="U746" s="198"/>
      <c r="V746" s="198"/>
      <c r="W746" s="198"/>
      <c r="X746" s="198"/>
      <c r="Y746" s="198"/>
      <c r="Z746" s="198"/>
      <c r="AA746" s="198"/>
      <c r="AB746" s="198"/>
      <c r="AC746" s="198"/>
      <c r="AD746" s="198"/>
      <c r="AE746" s="198"/>
      <c r="AF746" s="198"/>
      <c r="AG746" s="198"/>
      <c r="AH746" s="198"/>
      <c r="AI746" s="198"/>
      <c r="AJ746" s="198"/>
      <c r="AK746" s="198"/>
      <c r="AL746" s="198"/>
      <c r="AM746" s="198"/>
      <c r="AN746" s="198"/>
      <c r="AO746" s="198"/>
      <c r="AP746" s="198"/>
      <c r="AQ746" s="198"/>
      <c r="AR746" s="198"/>
      <c r="AS746" s="198"/>
    </row>
    <row r="747" ht="14.25" customHeight="1" spans="1:45" x14ac:dyDescent="0.25">
      <c r="A747" s="198"/>
      <c r="B747" s="198"/>
      <c r="C747" s="198"/>
      <c r="D747" s="198"/>
      <c r="E747" s="198"/>
      <c r="F747" s="198"/>
      <c r="G747" s="198"/>
      <c r="H747" s="198"/>
      <c r="I747" s="198"/>
      <c r="J747" s="198"/>
      <c r="K747" s="198"/>
      <c r="L747" s="198"/>
      <c r="M747" s="198"/>
      <c r="N747" s="198"/>
      <c r="O747" s="198"/>
      <c r="P747" s="198"/>
      <c r="Q747" s="198"/>
      <c r="R747" s="198"/>
      <c r="S747" s="198"/>
      <c r="T747" s="198"/>
      <c r="U747" s="198"/>
      <c r="V747" s="198"/>
      <c r="W747" s="198"/>
      <c r="X747" s="198"/>
      <c r="Y747" s="198"/>
      <c r="Z747" s="198"/>
      <c r="AA747" s="198"/>
      <c r="AB747" s="198"/>
      <c r="AC747" s="198"/>
      <c r="AD747" s="198"/>
      <c r="AE747" s="198"/>
      <c r="AF747" s="198"/>
      <c r="AG747" s="198"/>
      <c r="AH747" s="198"/>
      <c r="AI747" s="198"/>
      <c r="AJ747" s="198"/>
      <c r="AK747" s="198"/>
      <c r="AL747" s="198"/>
      <c r="AM747" s="198"/>
      <c r="AN747" s="198"/>
      <c r="AO747" s="198"/>
      <c r="AP747" s="198"/>
      <c r="AQ747" s="198"/>
      <c r="AR747" s="198"/>
      <c r="AS747" s="198"/>
    </row>
    <row r="748" ht="14.25" customHeight="1" spans="1:45" x14ac:dyDescent="0.25">
      <c r="A748" s="198"/>
      <c r="B748" s="198"/>
      <c r="C748" s="198"/>
      <c r="D748" s="198"/>
      <c r="E748" s="198"/>
      <c r="F748" s="198"/>
      <c r="G748" s="198"/>
      <c r="H748" s="198"/>
      <c r="I748" s="198"/>
      <c r="J748" s="198"/>
      <c r="K748" s="198"/>
      <c r="L748" s="198"/>
      <c r="M748" s="198"/>
      <c r="N748" s="198"/>
      <c r="O748" s="198"/>
      <c r="P748" s="198"/>
      <c r="Q748" s="198"/>
      <c r="R748" s="198"/>
      <c r="S748" s="198"/>
      <c r="T748" s="198"/>
      <c r="U748" s="198"/>
      <c r="V748" s="198"/>
      <c r="W748" s="198"/>
      <c r="X748" s="198"/>
      <c r="Y748" s="198"/>
      <c r="Z748" s="198"/>
      <c r="AA748" s="198"/>
      <c r="AB748" s="198"/>
      <c r="AC748" s="198"/>
      <c r="AD748" s="198"/>
      <c r="AE748" s="198"/>
      <c r="AF748" s="198"/>
      <c r="AG748" s="198"/>
      <c r="AH748" s="198"/>
      <c r="AI748" s="198"/>
      <c r="AJ748" s="198"/>
      <c r="AK748" s="198"/>
      <c r="AL748" s="198"/>
      <c r="AM748" s="198"/>
      <c r="AN748" s="198"/>
      <c r="AO748" s="198"/>
      <c r="AP748" s="198"/>
      <c r="AQ748" s="198"/>
      <c r="AR748" s="198"/>
      <c r="AS748" s="198"/>
    </row>
    <row r="749" ht="14.25" customHeight="1" spans="1:45" x14ac:dyDescent="0.25">
      <c r="A749" s="198"/>
      <c r="B749" s="198"/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98"/>
      <c r="R749" s="198"/>
      <c r="S749" s="198"/>
      <c r="T749" s="198"/>
      <c r="U749" s="198"/>
      <c r="V749" s="198"/>
      <c r="W749" s="198"/>
      <c r="X749" s="198"/>
      <c r="Y749" s="198"/>
      <c r="Z749" s="198"/>
      <c r="AA749" s="198"/>
      <c r="AB749" s="198"/>
      <c r="AC749" s="198"/>
      <c r="AD749" s="198"/>
      <c r="AE749" s="198"/>
      <c r="AF749" s="198"/>
      <c r="AG749" s="198"/>
      <c r="AH749" s="198"/>
      <c r="AI749" s="198"/>
      <c r="AJ749" s="198"/>
      <c r="AK749" s="198"/>
      <c r="AL749" s="198"/>
      <c r="AM749" s="198"/>
      <c r="AN749" s="198"/>
      <c r="AO749" s="198"/>
      <c r="AP749" s="198"/>
      <c r="AQ749" s="198"/>
      <c r="AR749" s="198"/>
      <c r="AS749" s="198"/>
    </row>
    <row r="750" ht="14.25" customHeight="1" spans="1:45" x14ac:dyDescent="0.25">
      <c r="A750" s="198"/>
      <c r="B750" s="198"/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98"/>
      <c r="R750" s="198"/>
      <c r="S750" s="198"/>
      <c r="T750" s="198"/>
      <c r="U750" s="198"/>
      <c r="V750" s="198"/>
      <c r="W750" s="198"/>
      <c r="X750" s="198"/>
      <c r="Y750" s="198"/>
      <c r="Z750" s="198"/>
      <c r="AA750" s="198"/>
      <c r="AB750" s="198"/>
      <c r="AC750" s="198"/>
      <c r="AD750" s="198"/>
      <c r="AE750" s="198"/>
      <c r="AF750" s="198"/>
      <c r="AG750" s="198"/>
      <c r="AH750" s="198"/>
      <c r="AI750" s="198"/>
      <c r="AJ750" s="198"/>
      <c r="AK750" s="198"/>
      <c r="AL750" s="198"/>
      <c r="AM750" s="198"/>
      <c r="AN750" s="198"/>
      <c r="AO750" s="198"/>
      <c r="AP750" s="198"/>
      <c r="AQ750" s="198"/>
      <c r="AR750" s="198"/>
      <c r="AS750" s="198"/>
    </row>
    <row r="751" ht="14.25" customHeight="1" spans="1:45" x14ac:dyDescent="0.25">
      <c r="A751" s="198"/>
      <c r="B751" s="198"/>
      <c r="C751" s="198"/>
      <c r="D751" s="198"/>
      <c r="E751" s="198"/>
      <c r="F751" s="198"/>
      <c r="G751" s="198"/>
      <c r="H751" s="198"/>
      <c r="I751" s="198"/>
      <c r="J751" s="198"/>
      <c r="K751" s="198"/>
      <c r="L751" s="198"/>
      <c r="M751" s="198"/>
      <c r="N751" s="198"/>
      <c r="O751" s="198"/>
      <c r="P751" s="198"/>
      <c r="Q751" s="198"/>
      <c r="R751" s="198"/>
      <c r="S751" s="198"/>
      <c r="T751" s="198"/>
      <c r="U751" s="198"/>
      <c r="V751" s="198"/>
      <c r="W751" s="198"/>
      <c r="X751" s="198"/>
      <c r="Y751" s="198"/>
      <c r="Z751" s="198"/>
      <c r="AA751" s="198"/>
      <c r="AB751" s="198"/>
      <c r="AC751" s="198"/>
      <c r="AD751" s="198"/>
      <c r="AE751" s="198"/>
      <c r="AF751" s="198"/>
      <c r="AG751" s="198"/>
      <c r="AH751" s="198"/>
      <c r="AI751" s="198"/>
      <c r="AJ751" s="198"/>
      <c r="AK751" s="198"/>
      <c r="AL751" s="198"/>
      <c r="AM751" s="198"/>
      <c r="AN751" s="198"/>
      <c r="AO751" s="198"/>
      <c r="AP751" s="198"/>
      <c r="AQ751" s="198"/>
      <c r="AR751" s="198"/>
      <c r="AS751" s="198"/>
    </row>
    <row r="752" ht="14.25" customHeight="1" spans="1:45" x14ac:dyDescent="0.25">
      <c r="A752" s="198"/>
      <c r="B752" s="198"/>
      <c r="C752" s="198"/>
      <c r="D752" s="198"/>
      <c r="E752" s="198"/>
      <c r="F752" s="198"/>
      <c r="G752" s="198"/>
      <c r="H752" s="198"/>
      <c r="I752" s="198"/>
      <c r="J752" s="198"/>
      <c r="K752" s="198"/>
      <c r="L752" s="198"/>
      <c r="M752" s="198"/>
      <c r="N752" s="198"/>
      <c r="O752" s="198"/>
      <c r="P752" s="198"/>
      <c r="Q752" s="198"/>
      <c r="R752" s="198"/>
      <c r="S752" s="198"/>
      <c r="T752" s="198"/>
      <c r="U752" s="198"/>
      <c r="V752" s="198"/>
      <c r="W752" s="198"/>
      <c r="X752" s="198"/>
      <c r="Y752" s="198"/>
      <c r="Z752" s="198"/>
      <c r="AA752" s="198"/>
      <c r="AB752" s="198"/>
      <c r="AC752" s="198"/>
      <c r="AD752" s="198"/>
      <c r="AE752" s="198"/>
      <c r="AF752" s="198"/>
      <c r="AG752" s="198"/>
      <c r="AH752" s="198"/>
      <c r="AI752" s="198"/>
      <c r="AJ752" s="198"/>
      <c r="AK752" s="198"/>
      <c r="AL752" s="198"/>
      <c r="AM752" s="198"/>
      <c r="AN752" s="198"/>
      <c r="AO752" s="198"/>
      <c r="AP752" s="198"/>
      <c r="AQ752" s="198"/>
      <c r="AR752" s="198"/>
      <c r="AS752" s="198"/>
    </row>
    <row r="753" ht="14.25" customHeight="1" spans="1:45" x14ac:dyDescent="0.25">
      <c r="A753" s="198"/>
      <c r="B753" s="198"/>
      <c r="C753" s="198"/>
      <c r="D753" s="198"/>
      <c r="E753" s="198"/>
      <c r="F753" s="198"/>
      <c r="G753" s="198"/>
      <c r="H753" s="198"/>
      <c r="I753" s="198"/>
      <c r="J753" s="198"/>
      <c r="K753" s="198"/>
      <c r="L753" s="198"/>
      <c r="M753" s="198"/>
      <c r="N753" s="198"/>
      <c r="O753" s="198"/>
      <c r="P753" s="198"/>
      <c r="Q753" s="198"/>
      <c r="R753" s="198"/>
      <c r="S753" s="198"/>
      <c r="T753" s="198"/>
      <c r="U753" s="198"/>
      <c r="V753" s="198"/>
      <c r="W753" s="198"/>
      <c r="X753" s="198"/>
      <c r="Y753" s="198"/>
      <c r="Z753" s="198"/>
      <c r="AA753" s="198"/>
      <c r="AB753" s="198"/>
      <c r="AC753" s="198"/>
      <c r="AD753" s="198"/>
      <c r="AE753" s="198"/>
      <c r="AF753" s="198"/>
      <c r="AG753" s="198"/>
      <c r="AH753" s="198"/>
      <c r="AI753" s="198"/>
      <c r="AJ753" s="198"/>
      <c r="AK753" s="198"/>
      <c r="AL753" s="198"/>
      <c r="AM753" s="198"/>
      <c r="AN753" s="198"/>
      <c r="AO753" s="198"/>
      <c r="AP753" s="198"/>
      <c r="AQ753" s="198"/>
      <c r="AR753" s="198"/>
      <c r="AS753" s="198"/>
    </row>
    <row r="754" ht="14.25" customHeight="1" spans="1:45" x14ac:dyDescent="0.25">
      <c r="A754" s="198"/>
      <c r="B754" s="198"/>
      <c r="C754" s="198"/>
      <c r="D754" s="198"/>
      <c r="E754" s="198"/>
      <c r="F754" s="198"/>
      <c r="G754" s="198"/>
      <c r="H754" s="198"/>
      <c r="I754" s="198"/>
      <c r="J754" s="198"/>
      <c r="K754" s="198"/>
      <c r="L754" s="198"/>
      <c r="M754" s="198"/>
      <c r="N754" s="198"/>
      <c r="O754" s="198"/>
      <c r="P754" s="198"/>
      <c r="Q754" s="198"/>
      <c r="R754" s="198"/>
      <c r="S754" s="198"/>
      <c r="T754" s="198"/>
      <c r="U754" s="198"/>
      <c r="V754" s="198"/>
      <c r="W754" s="198"/>
      <c r="X754" s="198"/>
      <c r="Y754" s="198"/>
      <c r="Z754" s="198"/>
      <c r="AA754" s="198"/>
      <c r="AB754" s="198"/>
      <c r="AC754" s="198"/>
      <c r="AD754" s="198"/>
      <c r="AE754" s="198"/>
      <c r="AF754" s="198"/>
      <c r="AG754" s="198"/>
      <c r="AH754" s="198"/>
      <c r="AI754" s="198"/>
      <c r="AJ754" s="198"/>
      <c r="AK754" s="198"/>
      <c r="AL754" s="198"/>
      <c r="AM754" s="198"/>
      <c r="AN754" s="198"/>
      <c r="AO754" s="198"/>
      <c r="AP754" s="198"/>
      <c r="AQ754" s="198"/>
      <c r="AR754" s="198"/>
      <c r="AS754" s="198"/>
    </row>
    <row r="755" ht="14.25" customHeight="1" spans="1:45" x14ac:dyDescent="0.25">
      <c r="A755" s="198"/>
      <c r="B755" s="198"/>
      <c r="C755" s="198"/>
      <c r="D755" s="198"/>
      <c r="E755" s="198"/>
      <c r="F755" s="198"/>
      <c r="G755" s="198"/>
      <c r="H755" s="198"/>
      <c r="I755" s="198"/>
      <c r="J755" s="198"/>
      <c r="K755" s="198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  <c r="X755" s="198"/>
      <c r="Y755" s="198"/>
      <c r="Z755" s="198"/>
      <c r="AA755" s="198"/>
      <c r="AB755" s="198"/>
      <c r="AC755" s="198"/>
      <c r="AD755" s="198"/>
      <c r="AE755" s="198"/>
      <c r="AF755" s="198"/>
      <c r="AG755" s="198"/>
      <c r="AH755" s="198"/>
      <c r="AI755" s="198"/>
      <c r="AJ755" s="198"/>
      <c r="AK755" s="198"/>
      <c r="AL755" s="198"/>
      <c r="AM755" s="198"/>
      <c r="AN755" s="198"/>
      <c r="AO755" s="198"/>
      <c r="AP755" s="198"/>
      <c r="AQ755" s="198"/>
      <c r="AR755" s="198"/>
      <c r="AS755" s="198"/>
    </row>
    <row r="756" ht="14.25" customHeight="1" spans="1:45" x14ac:dyDescent="0.25">
      <c r="A756" s="198"/>
      <c r="B756" s="198"/>
      <c r="C756" s="198"/>
      <c r="D756" s="198"/>
      <c r="E756" s="198"/>
      <c r="F756" s="198"/>
      <c r="G756" s="198"/>
      <c r="H756" s="198"/>
      <c r="I756" s="198"/>
      <c r="J756" s="198"/>
      <c r="K756" s="198"/>
      <c r="L756" s="198"/>
      <c r="M756" s="198"/>
      <c r="N756" s="198"/>
      <c r="O756" s="198"/>
      <c r="P756" s="198"/>
      <c r="Q756" s="198"/>
      <c r="R756" s="198"/>
      <c r="S756" s="198"/>
      <c r="T756" s="198"/>
      <c r="U756" s="198"/>
      <c r="V756" s="198"/>
      <c r="W756" s="198"/>
      <c r="X756" s="198"/>
      <c r="Y756" s="198"/>
      <c r="Z756" s="198"/>
      <c r="AA756" s="198"/>
      <c r="AB756" s="198"/>
      <c r="AC756" s="198"/>
      <c r="AD756" s="198"/>
      <c r="AE756" s="198"/>
      <c r="AF756" s="198"/>
      <c r="AG756" s="198"/>
      <c r="AH756" s="198"/>
      <c r="AI756" s="198"/>
      <c r="AJ756" s="198"/>
      <c r="AK756" s="198"/>
      <c r="AL756" s="198"/>
      <c r="AM756" s="198"/>
      <c r="AN756" s="198"/>
      <c r="AO756" s="198"/>
      <c r="AP756" s="198"/>
      <c r="AQ756" s="198"/>
      <c r="AR756" s="198"/>
      <c r="AS756" s="198"/>
    </row>
    <row r="757" ht="14.25" customHeight="1" spans="1:45" x14ac:dyDescent="0.25">
      <c r="A757" s="198"/>
      <c r="B757" s="198"/>
      <c r="C757" s="198"/>
      <c r="D757" s="198"/>
      <c r="E757" s="198"/>
      <c r="F757" s="198"/>
      <c r="G757" s="198"/>
      <c r="H757" s="198"/>
      <c r="I757" s="198"/>
      <c r="J757" s="198"/>
      <c r="K757" s="198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  <c r="X757" s="198"/>
      <c r="Y757" s="198"/>
      <c r="Z757" s="198"/>
      <c r="AA757" s="198"/>
      <c r="AB757" s="198"/>
      <c r="AC757" s="198"/>
      <c r="AD757" s="198"/>
      <c r="AE757" s="198"/>
      <c r="AF757" s="198"/>
      <c r="AG757" s="198"/>
      <c r="AH757" s="198"/>
      <c r="AI757" s="198"/>
      <c r="AJ757" s="198"/>
      <c r="AK757" s="198"/>
      <c r="AL757" s="198"/>
      <c r="AM757" s="198"/>
      <c r="AN757" s="198"/>
      <c r="AO757" s="198"/>
      <c r="AP757" s="198"/>
      <c r="AQ757" s="198"/>
      <c r="AR757" s="198"/>
      <c r="AS757" s="198"/>
    </row>
    <row r="758" ht="14.25" customHeight="1" spans="1:45" x14ac:dyDescent="0.25">
      <c r="A758" s="198"/>
      <c r="B758" s="198"/>
      <c r="C758" s="198"/>
      <c r="D758" s="198"/>
      <c r="E758" s="198"/>
      <c r="F758" s="198"/>
      <c r="G758" s="198"/>
      <c r="H758" s="198"/>
      <c r="I758" s="198"/>
      <c r="J758" s="198"/>
      <c r="K758" s="198"/>
      <c r="L758" s="198"/>
      <c r="M758" s="198"/>
      <c r="N758" s="198"/>
      <c r="O758" s="198"/>
      <c r="P758" s="198"/>
      <c r="Q758" s="198"/>
      <c r="R758" s="198"/>
      <c r="S758" s="198"/>
      <c r="T758" s="198"/>
      <c r="U758" s="198"/>
      <c r="V758" s="198"/>
      <c r="W758" s="198"/>
      <c r="X758" s="198"/>
      <c r="Y758" s="198"/>
      <c r="Z758" s="198"/>
      <c r="AA758" s="198"/>
      <c r="AB758" s="198"/>
      <c r="AC758" s="198"/>
      <c r="AD758" s="198"/>
      <c r="AE758" s="198"/>
      <c r="AF758" s="198"/>
      <c r="AG758" s="198"/>
      <c r="AH758" s="198"/>
      <c r="AI758" s="198"/>
      <c r="AJ758" s="198"/>
      <c r="AK758" s="198"/>
      <c r="AL758" s="198"/>
      <c r="AM758" s="198"/>
      <c r="AN758" s="198"/>
      <c r="AO758" s="198"/>
      <c r="AP758" s="198"/>
      <c r="AQ758" s="198"/>
      <c r="AR758" s="198"/>
      <c r="AS758" s="198"/>
    </row>
    <row r="759" ht="14.25" customHeight="1" spans="1:45" x14ac:dyDescent="0.25">
      <c r="A759" s="198"/>
      <c r="B759" s="198"/>
      <c r="C759" s="198"/>
      <c r="D759" s="198"/>
      <c r="E759" s="198"/>
      <c r="F759" s="198"/>
      <c r="G759" s="198"/>
      <c r="H759" s="198"/>
      <c r="I759" s="198"/>
      <c r="J759" s="198"/>
      <c r="K759" s="198"/>
      <c r="L759" s="198"/>
      <c r="M759" s="198"/>
      <c r="N759" s="198"/>
      <c r="O759" s="198"/>
      <c r="P759" s="198"/>
      <c r="Q759" s="198"/>
      <c r="R759" s="198"/>
      <c r="S759" s="198"/>
      <c r="T759" s="198"/>
      <c r="U759" s="198"/>
      <c r="V759" s="198"/>
      <c r="W759" s="198"/>
      <c r="X759" s="198"/>
      <c r="Y759" s="198"/>
      <c r="Z759" s="198"/>
      <c r="AA759" s="198"/>
      <c r="AB759" s="198"/>
      <c r="AC759" s="198"/>
      <c r="AD759" s="198"/>
      <c r="AE759" s="198"/>
      <c r="AF759" s="198"/>
      <c r="AG759" s="198"/>
      <c r="AH759" s="198"/>
      <c r="AI759" s="198"/>
      <c r="AJ759" s="198"/>
      <c r="AK759" s="198"/>
      <c r="AL759" s="198"/>
      <c r="AM759" s="198"/>
      <c r="AN759" s="198"/>
      <c r="AO759" s="198"/>
      <c r="AP759" s="198"/>
      <c r="AQ759" s="198"/>
      <c r="AR759" s="198"/>
      <c r="AS759" s="198"/>
    </row>
    <row r="760" ht="14.25" customHeight="1" spans="1:45" x14ac:dyDescent="0.25">
      <c r="A760" s="198"/>
      <c r="B760" s="198"/>
      <c r="C760" s="198"/>
      <c r="D760" s="198"/>
      <c r="E760" s="198"/>
      <c r="F760" s="198"/>
      <c r="G760" s="198"/>
      <c r="H760" s="198"/>
      <c r="I760" s="198"/>
      <c r="J760" s="198"/>
      <c r="K760" s="198"/>
      <c r="L760" s="198"/>
      <c r="M760" s="198"/>
      <c r="N760" s="198"/>
      <c r="O760" s="198"/>
      <c r="P760" s="198"/>
      <c r="Q760" s="198"/>
      <c r="R760" s="198"/>
      <c r="S760" s="198"/>
      <c r="T760" s="198"/>
      <c r="U760" s="198"/>
      <c r="V760" s="198"/>
      <c r="W760" s="198"/>
      <c r="X760" s="198"/>
      <c r="Y760" s="198"/>
      <c r="Z760" s="198"/>
      <c r="AA760" s="198"/>
      <c r="AB760" s="198"/>
      <c r="AC760" s="198"/>
      <c r="AD760" s="198"/>
      <c r="AE760" s="198"/>
      <c r="AF760" s="198"/>
      <c r="AG760" s="198"/>
      <c r="AH760" s="198"/>
      <c r="AI760" s="198"/>
      <c r="AJ760" s="198"/>
      <c r="AK760" s="198"/>
      <c r="AL760" s="198"/>
      <c r="AM760" s="198"/>
      <c r="AN760" s="198"/>
      <c r="AO760" s="198"/>
      <c r="AP760" s="198"/>
      <c r="AQ760" s="198"/>
      <c r="AR760" s="198"/>
      <c r="AS760" s="198"/>
    </row>
    <row r="761" ht="14.25" customHeight="1" spans="1:45" x14ac:dyDescent="0.25">
      <c r="A761" s="198"/>
      <c r="B761" s="198"/>
      <c r="C761" s="198"/>
      <c r="D761" s="198"/>
      <c r="E761" s="198"/>
      <c r="F761" s="198"/>
      <c r="G761" s="198"/>
      <c r="H761" s="198"/>
      <c r="I761" s="198"/>
      <c r="J761" s="198"/>
      <c r="K761" s="198"/>
      <c r="L761" s="198"/>
      <c r="M761" s="198"/>
      <c r="N761" s="198"/>
      <c r="O761" s="198"/>
      <c r="P761" s="198"/>
      <c r="Q761" s="198"/>
      <c r="R761" s="198"/>
      <c r="S761" s="198"/>
      <c r="T761" s="198"/>
      <c r="U761" s="198"/>
      <c r="V761" s="198"/>
      <c r="W761" s="198"/>
      <c r="X761" s="198"/>
      <c r="Y761" s="198"/>
      <c r="Z761" s="198"/>
      <c r="AA761" s="198"/>
      <c r="AB761" s="198"/>
      <c r="AC761" s="198"/>
      <c r="AD761" s="198"/>
      <c r="AE761" s="198"/>
      <c r="AF761" s="198"/>
      <c r="AG761" s="198"/>
      <c r="AH761" s="198"/>
      <c r="AI761" s="198"/>
      <c r="AJ761" s="198"/>
      <c r="AK761" s="198"/>
      <c r="AL761" s="198"/>
      <c r="AM761" s="198"/>
      <c r="AN761" s="198"/>
      <c r="AO761" s="198"/>
      <c r="AP761" s="198"/>
      <c r="AQ761" s="198"/>
      <c r="AR761" s="198"/>
      <c r="AS761" s="198"/>
    </row>
    <row r="762" ht="14.25" customHeight="1" spans="1:45" x14ac:dyDescent="0.25">
      <c r="A762" s="198"/>
      <c r="B762" s="198"/>
      <c r="C762" s="198"/>
      <c r="D762" s="198"/>
      <c r="E762" s="198"/>
      <c r="F762" s="198"/>
      <c r="G762" s="198"/>
      <c r="H762" s="198"/>
      <c r="I762" s="198"/>
      <c r="J762" s="198"/>
      <c r="K762" s="198"/>
      <c r="L762" s="198"/>
      <c r="M762" s="198"/>
      <c r="N762" s="198"/>
      <c r="O762" s="198"/>
      <c r="P762" s="198"/>
      <c r="Q762" s="198"/>
      <c r="R762" s="198"/>
      <c r="S762" s="198"/>
      <c r="T762" s="198"/>
      <c r="U762" s="198"/>
      <c r="V762" s="198"/>
      <c r="W762" s="198"/>
      <c r="X762" s="198"/>
      <c r="Y762" s="198"/>
      <c r="Z762" s="198"/>
      <c r="AA762" s="198"/>
      <c r="AB762" s="198"/>
      <c r="AC762" s="198"/>
      <c r="AD762" s="198"/>
      <c r="AE762" s="198"/>
      <c r="AF762" s="198"/>
      <c r="AG762" s="198"/>
      <c r="AH762" s="198"/>
      <c r="AI762" s="198"/>
      <c r="AJ762" s="198"/>
      <c r="AK762" s="198"/>
      <c r="AL762" s="198"/>
      <c r="AM762" s="198"/>
      <c r="AN762" s="198"/>
      <c r="AO762" s="198"/>
      <c r="AP762" s="198"/>
      <c r="AQ762" s="198"/>
      <c r="AR762" s="198"/>
      <c r="AS762" s="198"/>
    </row>
    <row r="763" ht="14.25" customHeight="1" spans="1:45" x14ac:dyDescent="0.25">
      <c r="A763" s="198"/>
      <c r="B763" s="198"/>
      <c r="C763" s="198"/>
      <c r="D763" s="198"/>
      <c r="E763" s="198"/>
      <c r="F763" s="198"/>
      <c r="G763" s="198"/>
      <c r="H763" s="198"/>
      <c r="I763" s="198"/>
      <c r="J763" s="198"/>
      <c r="K763" s="198"/>
      <c r="L763" s="198"/>
      <c r="M763" s="198"/>
      <c r="N763" s="198"/>
      <c r="O763" s="198"/>
      <c r="P763" s="198"/>
      <c r="Q763" s="198"/>
      <c r="R763" s="198"/>
      <c r="S763" s="198"/>
      <c r="T763" s="198"/>
      <c r="U763" s="198"/>
      <c r="V763" s="198"/>
      <c r="W763" s="198"/>
      <c r="X763" s="198"/>
      <c r="Y763" s="198"/>
      <c r="Z763" s="198"/>
      <c r="AA763" s="198"/>
      <c r="AB763" s="198"/>
      <c r="AC763" s="198"/>
      <c r="AD763" s="198"/>
      <c r="AE763" s="198"/>
      <c r="AF763" s="198"/>
      <c r="AG763" s="198"/>
      <c r="AH763" s="198"/>
      <c r="AI763" s="198"/>
      <c r="AJ763" s="198"/>
      <c r="AK763" s="198"/>
      <c r="AL763" s="198"/>
      <c r="AM763" s="198"/>
      <c r="AN763" s="198"/>
      <c r="AO763" s="198"/>
      <c r="AP763" s="198"/>
      <c r="AQ763" s="198"/>
      <c r="AR763" s="198"/>
      <c r="AS763" s="198"/>
    </row>
    <row r="764" ht="14.25" customHeight="1" spans="1:45" x14ac:dyDescent="0.25">
      <c r="A764" s="198"/>
      <c r="B764" s="198"/>
      <c r="C764" s="198"/>
      <c r="D764" s="198"/>
      <c r="E764" s="198"/>
      <c r="F764" s="198"/>
      <c r="G764" s="198"/>
      <c r="H764" s="198"/>
      <c r="I764" s="198"/>
      <c r="J764" s="198"/>
      <c r="K764" s="198"/>
      <c r="L764" s="198"/>
      <c r="M764" s="198"/>
      <c r="N764" s="198"/>
      <c r="O764" s="198"/>
      <c r="P764" s="198"/>
      <c r="Q764" s="198"/>
      <c r="R764" s="198"/>
      <c r="S764" s="198"/>
      <c r="T764" s="198"/>
      <c r="U764" s="198"/>
      <c r="V764" s="198"/>
      <c r="W764" s="198"/>
      <c r="X764" s="198"/>
      <c r="Y764" s="198"/>
      <c r="Z764" s="198"/>
      <c r="AA764" s="198"/>
      <c r="AB764" s="198"/>
      <c r="AC764" s="198"/>
      <c r="AD764" s="198"/>
      <c r="AE764" s="198"/>
      <c r="AF764" s="198"/>
      <c r="AG764" s="198"/>
      <c r="AH764" s="198"/>
      <c r="AI764" s="198"/>
      <c r="AJ764" s="198"/>
      <c r="AK764" s="198"/>
      <c r="AL764" s="198"/>
      <c r="AM764" s="198"/>
      <c r="AN764" s="198"/>
      <c r="AO764" s="198"/>
      <c r="AP764" s="198"/>
      <c r="AQ764" s="198"/>
      <c r="AR764" s="198"/>
      <c r="AS764" s="198"/>
    </row>
    <row r="765" ht="14.25" customHeight="1" spans="1:45" x14ac:dyDescent="0.25">
      <c r="A765" s="198"/>
      <c r="B765" s="198"/>
      <c r="C765" s="198"/>
      <c r="D765" s="198"/>
      <c r="E765" s="198"/>
      <c r="F765" s="198"/>
      <c r="G765" s="198"/>
      <c r="H765" s="198"/>
      <c r="I765" s="198"/>
      <c r="J765" s="198"/>
      <c r="K765" s="198"/>
      <c r="L765" s="198"/>
      <c r="M765" s="198"/>
      <c r="N765" s="198"/>
      <c r="O765" s="198"/>
      <c r="P765" s="198"/>
      <c r="Q765" s="198"/>
      <c r="R765" s="198"/>
      <c r="S765" s="198"/>
      <c r="T765" s="198"/>
      <c r="U765" s="198"/>
      <c r="V765" s="198"/>
      <c r="W765" s="198"/>
      <c r="X765" s="198"/>
      <c r="Y765" s="198"/>
      <c r="Z765" s="198"/>
      <c r="AA765" s="198"/>
      <c r="AB765" s="198"/>
      <c r="AC765" s="198"/>
      <c r="AD765" s="198"/>
      <c r="AE765" s="198"/>
      <c r="AF765" s="198"/>
      <c r="AG765" s="198"/>
      <c r="AH765" s="198"/>
      <c r="AI765" s="198"/>
      <c r="AJ765" s="198"/>
      <c r="AK765" s="198"/>
      <c r="AL765" s="198"/>
      <c r="AM765" s="198"/>
      <c r="AN765" s="198"/>
      <c r="AO765" s="198"/>
      <c r="AP765" s="198"/>
      <c r="AQ765" s="198"/>
      <c r="AR765" s="198"/>
      <c r="AS765" s="198"/>
    </row>
    <row r="766" ht="14.25" customHeight="1" spans="1:45" x14ac:dyDescent="0.25">
      <c r="A766" s="198"/>
      <c r="B766" s="198"/>
      <c r="C766" s="198"/>
      <c r="D766" s="198"/>
      <c r="E766" s="198"/>
      <c r="F766" s="198"/>
      <c r="G766" s="198"/>
      <c r="H766" s="198"/>
      <c r="I766" s="198"/>
      <c r="J766" s="198"/>
      <c r="K766" s="198"/>
      <c r="L766" s="198"/>
      <c r="M766" s="198"/>
      <c r="N766" s="198"/>
      <c r="O766" s="198"/>
      <c r="P766" s="198"/>
      <c r="Q766" s="198"/>
      <c r="R766" s="198"/>
      <c r="S766" s="198"/>
      <c r="T766" s="198"/>
      <c r="U766" s="198"/>
      <c r="V766" s="198"/>
      <c r="W766" s="198"/>
      <c r="X766" s="198"/>
      <c r="Y766" s="198"/>
      <c r="Z766" s="198"/>
      <c r="AA766" s="198"/>
      <c r="AB766" s="198"/>
      <c r="AC766" s="198"/>
      <c r="AD766" s="198"/>
      <c r="AE766" s="198"/>
      <c r="AF766" s="198"/>
      <c r="AG766" s="198"/>
      <c r="AH766" s="198"/>
      <c r="AI766" s="198"/>
      <c r="AJ766" s="198"/>
      <c r="AK766" s="198"/>
      <c r="AL766" s="198"/>
      <c r="AM766" s="198"/>
      <c r="AN766" s="198"/>
      <c r="AO766" s="198"/>
      <c r="AP766" s="198"/>
      <c r="AQ766" s="198"/>
      <c r="AR766" s="198"/>
      <c r="AS766" s="198"/>
    </row>
    <row r="767" ht="14.25" customHeight="1" spans="1:45" x14ac:dyDescent="0.25">
      <c r="A767" s="198"/>
      <c r="B767" s="198"/>
      <c r="C767" s="198"/>
      <c r="D767" s="198"/>
      <c r="E767" s="198"/>
      <c r="F767" s="198"/>
      <c r="G767" s="198"/>
      <c r="H767" s="198"/>
      <c r="I767" s="198"/>
      <c r="J767" s="198"/>
      <c r="K767" s="198"/>
      <c r="L767" s="198"/>
      <c r="M767" s="198"/>
      <c r="N767" s="198"/>
      <c r="O767" s="198"/>
      <c r="P767" s="198"/>
      <c r="Q767" s="198"/>
      <c r="R767" s="198"/>
      <c r="S767" s="198"/>
      <c r="T767" s="198"/>
      <c r="U767" s="198"/>
      <c r="V767" s="198"/>
      <c r="W767" s="198"/>
      <c r="X767" s="198"/>
      <c r="Y767" s="198"/>
      <c r="Z767" s="198"/>
      <c r="AA767" s="198"/>
      <c r="AB767" s="198"/>
      <c r="AC767" s="198"/>
      <c r="AD767" s="198"/>
      <c r="AE767" s="198"/>
      <c r="AF767" s="198"/>
      <c r="AG767" s="198"/>
      <c r="AH767" s="198"/>
      <c r="AI767" s="198"/>
      <c r="AJ767" s="198"/>
      <c r="AK767" s="198"/>
      <c r="AL767" s="198"/>
      <c r="AM767" s="198"/>
      <c r="AN767" s="198"/>
      <c r="AO767" s="198"/>
      <c r="AP767" s="198"/>
      <c r="AQ767" s="198"/>
      <c r="AR767" s="198"/>
      <c r="AS767" s="198"/>
    </row>
    <row r="768" ht="14.25" customHeight="1" spans="1:45" x14ac:dyDescent="0.25">
      <c r="A768" s="198"/>
      <c r="B768" s="198"/>
      <c r="C768" s="198"/>
      <c r="D768" s="198"/>
      <c r="E768" s="198"/>
      <c r="F768" s="198"/>
      <c r="G768" s="198"/>
      <c r="H768" s="198"/>
      <c r="I768" s="198"/>
      <c r="J768" s="198"/>
      <c r="K768" s="198"/>
      <c r="L768" s="198"/>
      <c r="M768" s="198"/>
      <c r="N768" s="198"/>
      <c r="O768" s="198"/>
      <c r="P768" s="198"/>
      <c r="Q768" s="198"/>
      <c r="R768" s="198"/>
      <c r="S768" s="198"/>
      <c r="T768" s="198"/>
      <c r="U768" s="198"/>
      <c r="V768" s="198"/>
      <c r="W768" s="198"/>
      <c r="X768" s="198"/>
      <c r="Y768" s="198"/>
      <c r="Z768" s="198"/>
      <c r="AA768" s="198"/>
      <c r="AB768" s="198"/>
      <c r="AC768" s="198"/>
      <c r="AD768" s="198"/>
      <c r="AE768" s="198"/>
      <c r="AF768" s="198"/>
      <c r="AG768" s="198"/>
      <c r="AH768" s="198"/>
      <c r="AI768" s="198"/>
      <c r="AJ768" s="198"/>
      <c r="AK768" s="198"/>
      <c r="AL768" s="198"/>
      <c r="AM768" s="198"/>
      <c r="AN768" s="198"/>
      <c r="AO768" s="198"/>
      <c r="AP768" s="198"/>
      <c r="AQ768" s="198"/>
      <c r="AR768" s="198"/>
      <c r="AS768" s="198"/>
    </row>
    <row r="769" ht="14.25" customHeight="1" spans="1:45" x14ac:dyDescent="0.25">
      <c r="A769" s="198"/>
      <c r="B769" s="198"/>
      <c r="C769" s="198"/>
      <c r="D769" s="198"/>
      <c r="E769" s="198"/>
      <c r="F769" s="198"/>
      <c r="G769" s="198"/>
      <c r="H769" s="198"/>
      <c r="I769" s="198"/>
      <c r="J769" s="198"/>
      <c r="K769" s="198"/>
      <c r="L769" s="198"/>
      <c r="M769" s="198"/>
      <c r="N769" s="198"/>
      <c r="O769" s="198"/>
      <c r="P769" s="198"/>
      <c r="Q769" s="198"/>
      <c r="R769" s="198"/>
      <c r="S769" s="198"/>
      <c r="T769" s="198"/>
      <c r="U769" s="198"/>
      <c r="V769" s="198"/>
      <c r="W769" s="198"/>
      <c r="X769" s="198"/>
      <c r="Y769" s="198"/>
      <c r="Z769" s="198"/>
      <c r="AA769" s="198"/>
      <c r="AB769" s="198"/>
      <c r="AC769" s="198"/>
      <c r="AD769" s="198"/>
      <c r="AE769" s="198"/>
      <c r="AF769" s="198"/>
      <c r="AG769" s="198"/>
      <c r="AH769" s="198"/>
      <c r="AI769" s="198"/>
      <c r="AJ769" s="198"/>
      <c r="AK769" s="198"/>
      <c r="AL769" s="198"/>
      <c r="AM769" s="198"/>
      <c r="AN769" s="198"/>
      <c r="AO769" s="198"/>
      <c r="AP769" s="198"/>
      <c r="AQ769" s="198"/>
      <c r="AR769" s="198"/>
      <c r="AS769" s="198"/>
    </row>
    <row r="770" ht="14.25" customHeight="1" spans="1:45" x14ac:dyDescent="0.25">
      <c r="A770" s="198"/>
      <c r="B770" s="198"/>
      <c r="C770" s="198"/>
      <c r="D770" s="198"/>
      <c r="E770" s="198"/>
      <c r="F770" s="198"/>
      <c r="G770" s="198"/>
      <c r="H770" s="198"/>
      <c r="I770" s="198"/>
      <c r="J770" s="198"/>
      <c r="K770" s="198"/>
      <c r="L770" s="198"/>
      <c r="M770" s="198"/>
      <c r="N770" s="198"/>
      <c r="O770" s="198"/>
      <c r="P770" s="198"/>
      <c r="Q770" s="198"/>
      <c r="R770" s="198"/>
      <c r="S770" s="198"/>
      <c r="T770" s="198"/>
      <c r="U770" s="198"/>
      <c r="V770" s="198"/>
      <c r="W770" s="198"/>
      <c r="X770" s="198"/>
      <c r="Y770" s="198"/>
      <c r="Z770" s="198"/>
      <c r="AA770" s="198"/>
      <c r="AB770" s="198"/>
      <c r="AC770" s="198"/>
      <c r="AD770" s="198"/>
      <c r="AE770" s="198"/>
      <c r="AF770" s="198"/>
      <c r="AG770" s="198"/>
      <c r="AH770" s="198"/>
      <c r="AI770" s="198"/>
      <c r="AJ770" s="198"/>
      <c r="AK770" s="198"/>
      <c r="AL770" s="198"/>
      <c r="AM770" s="198"/>
      <c r="AN770" s="198"/>
      <c r="AO770" s="198"/>
      <c r="AP770" s="198"/>
      <c r="AQ770" s="198"/>
      <c r="AR770" s="198"/>
      <c r="AS770" s="198"/>
    </row>
    <row r="771" ht="14.25" customHeight="1" spans="1:45" x14ac:dyDescent="0.25">
      <c r="A771" s="198"/>
      <c r="B771" s="198"/>
      <c r="C771" s="198"/>
      <c r="D771" s="198"/>
      <c r="E771" s="198"/>
      <c r="F771" s="198"/>
      <c r="G771" s="198"/>
      <c r="H771" s="198"/>
      <c r="I771" s="198"/>
      <c r="J771" s="198"/>
      <c r="K771" s="198"/>
      <c r="L771" s="198"/>
      <c r="M771" s="198"/>
      <c r="N771" s="198"/>
      <c r="O771" s="198"/>
      <c r="P771" s="198"/>
      <c r="Q771" s="198"/>
      <c r="R771" s="198"/>
      <c r="S771" s="198"/>
      <c r="T771" s="198"/>
      <c r="U771" s="198"/>
      <c r="V771" s="198"/>
      <c r="W771" s="198"/>
      <c r="X771" s="198"/>
      <c r="Y771" s="198"/>
      <c r="Z771" s="198"/>
      <c r="AA771" s="198"/>
      <c r="AB771" s="198"/>
      <c r="AC771" s="198"/>
      <c r="AD771" s="198"/>
      <c r="AE771" s="198"/>
      <c r="AF771" s="198"/>
      <c r="AG771" s="198"/>
      <c r="AH771" s="198"/>
      <c r="AI771" s="198"/>
      <c r="AJ771" s="198"/>
      <c r="AK771" s="198"/>
      <c r="AL771" s="198"/>
      <c r="AM771" s="198"/>
      <c r="AN771" s="198"/>
      <c r="AO771" s="198"/>
      <c r="AP771" s="198"/>
      <c r="AQ771" s="198"/>
      <c r="AR771" s="198"/>
      <c r="AS771" s="198"/>
    </row>
    <row r="772" ht="14.25" customHeight="1" spans="1:45" x14ac:dyDescent="0.25">
      <c r="A772" s="198"/>
      <c r="B772" s="198"/>
      <c r="C772" s="198"/>
      <c r="D772" s="198"/>
      <c r="E772" s="198"/>
      <c r="F772" s="198"/>
      <c r="G772" s="198"/>
      <c r="H772" s="198"/>
      <c r="I772" s="198"/>
      <c r="J772" s="198"/>
      <c r="K772" s="198"/>
      <c r="L772" s="198"/>
      <c r="M772" s="198"/>
      <c r="N772" s="198"/>
      <c r="O772" s="198"/>
      <c r="P772" s="198"/>
      <c r="Q772" s="198"/>
      <c r="R772" s="198"/>
      <c r="S772" s="198"/>
      <c r="T772" s="198"/>
      <c r="U772" s="198"/>
      <c r="V772" s="198"/>
      <c r="W772" s="198"/>
      <c r="X772" s="198"/>
      <c r="Y772" s="198"/>
      <c r="Z772" s="198"/>
      <c r="AA772" s="198"/>
      <c r="AB772" s="198"/>
      <c r="AC772" s="198"/>
      <c r="AD772" s="198"/>
      <c r="AE772" s="198"/>
      <c r="AF772" s="198"/>
      <c r="AG772" s="198"/>
      <c r="AH772" s="198"/>
      <c r="AI772" s="198"/>
      <c r="AJ772" s="198"/>
      <c r="AK772" s="198"/>
      <c r="AL772" s="198"/>
      <c r="AM772" s="198"/>
      <c r="AN772" s="198"/>
      <c r="AO772" s="198"/>
      <c r="AP772" s="198"/>
      <c r="AQ772" s="198"/>
      <c r="AR772" s="198"/>
      <c r="AS772" s="198"/>
    </row>
    <row r="773" ht="14.25" customHeight="1" spans="1:45" x14ac:dyDescent="0.25">
      <c r="A773" s="198"/>
      <c r="B773" s="198"/>
      <c r="C773" s="198"/>
      <c r="D773" s="198"/>
      <c r="E773" s="198"/>
      <c r="F773" s="198"/>
      <c r="G773" s="198"/>
      <c r="H773" s="198"/>
      <c r="I773" s="198"/>
      <c r="J773" s="198"/>
      <c r="K773" s="198"/>
      <c r="L773" s="198"/>
      <c r="M773" s="198"/>
      <c r="N773" s="198"/>
      <c r="O773" s="198"/>
      <c r="P773" s="198"/>
      <c r="Q773" s="198"/>
      <c r="R773" s="198"/>
      <c r="S773" s="198"/>
      <c r="T773" s="198"/>
      <c r="U773" s="198"/>
      <c r="V773" s="198"/>
      <c r="W773" s="198"/>
      <c r="X773" s="198"/>
      <c r="Y773" s="198"/>
      <c r="Z773" s="198"/>
      <c r="AA773" s="198"/>
      <c r="AB773" s="198"/>
      <c r="AC773" s="198"/>
      <c r="AD773" s="198"/>
      <c r="AE773" s="198"/>
      <c r="AF773" s="198"/>
      <c r="AG773" s="198"/>
      <c r="AH773" s="198"/>
      <c r="AI773" s="198"/>
      <c r="AJ773" s="198"/>
      <c r="AK773" s="198"/>
      <c r="AL773" s="198"/>
      <c r="AM773" s="198"/>
      <c r="AN773" s="198"/>
      <c r="AO773" s="198"/>
      <c r="AP773" s="198"/>
      <c r="AQ773" s="198"/>
      <c r="AR773" s="198"/>
      <c r="AS773" s="198"/>
    </row>
    <row r="774" ht="14.25" customHeight="1" spans="1:45" x14ac:dyDescent="0.25">
      <c r="A774" s="198"/>
      <c r="B774" s="198"/>
      <c r="C774" s="198"/>
      <c r="D774" s="198"/>
      <c r="E774" s="198"/>
      <c r="F774" s="198"/>
      <c r="G774" s="198"/>
      <c r="H774" s="198"/>
      <c r="I774" s="198"/>
      <c r="J774" s="198"/>
      <c r="K774" s="198"/>
      <c r="L774" s="198"/>
      <c r="M774" s="198"/>
      <c r="N774" s="198"/>
      <c r="O774" s="198"/>
      <c r="P774" s="198"/>
      <c r="Q774" s="198"/>
      <c r="R774" s="198"/>
      <c r="S774" s="198"/>
      <c r="T774" s="198"/>
      <c r="U774" s="198"/>
      <c r="V774" s="198"/>
      <c r="W774" s="198"/>
      <c r="X774" s="198"/>
      <c r="Y774" s="198"/>
      <c r="Z774" s="198"/>
      <c r="AA774" s="198"/>
      <c r="AB774" s="198"/>
      <c r="AC774" s="198"/>
      <c r="AD774" s="198"/>
      <c r="AE774" s="198"/>
      <c r="AF774" s="198"/>
      <c r="AG774" s="198"/>
      <c r="AH774" s="198"/>
      <c r="AI774" s="198"/>
      <c r="AJ774" s="198"/>
      <c r="AK774" s="198"/>
      <c r="AL774" s="198"/>
      <c r="AM774" s="198"/>
      <c r="AN774" s="198"/>
      <c r="AO774" s="198"/>
      <c r="AP774" s="198"/>
      <c r="AQ774" s="198"/>
      <c r="AR774" s="198"/>
      <c r="AS774" s="198"/>
    </row>
    <row r="775" ht="14.25" customHeight="1" spans="1:45" x14ac:dyDescent="0.25">
      <c r="A775" s="198"/>
      <c r="B775" s="198"/>
      <c r="C775" s="198"/>
      <c r="D775" s="198"/>
      <c r="E775" s="198"/>
      <c r="F775" s="198"/>
      <c r="G775" s="198"/>
      <c r="H775" s="198"/>
      <c r="I775" s="198"/>
      <c r="J775" s="198"/>
      <c r="K775" s="198"/>
      <c r="L775" s="198"/>
      <c r="M775" s="198"/>
      <c r="N775" s="198"/>
      <c r="O775" s="198"/>
      <c r="P775" s="198"/>
      <c r="Q775" s="198"/>
      <c r="R775" s="198"/>
      <c r="S775" s="198"/>
      <c r="T775" s="198"/>
      <c r="U775" s="198"/>
      <c r="V775" s="198"/>
      <c r="W775" s="198"/>
      <c r="X775" s="198"/>
      <c r="Y775" s="198"/>
      <c r="Z775" s="198"/>
      <c r="AA775" s="198"/>
      <c r="AB775" s="198"/>
      <c r="AC775" s="198"/>
      <c r="AD775" s="198"/>
      <c r="AE775" s="198"/>
      <c r="AF775" s="198"/>
      <c r="AG775" s="198"/>
      <c r="AH775" s="198"/>
      <c r="AI775" s="198"/>
      <c r="AJ775" s="198"/>
      <c r="AK775" s="198"/>
      <c r="AL775" s="198"/>
      <c r="AM775" s="198"/>
      <c r="AN775" s="198"/>
      <c r="AO775" s="198"/>
      <c r="AP775" s="198"/>
      <c r="AQ775" s="198"/>
      <c r="AR775" s="198"/>
      <c r="AS775" s="198"/>
    </row>
    <row r="776" ht="14.25" customHeight="1" spans="1:45" x14ac:dyDescent="0.25">
      <c r="A776" s="198"/>
      <c r="B776" s="198"/>
      <c r="C776" s="198"/>
      <c r="D776" s="198"/>
      <c r="E776" s="198"/>
      <c r="F776" s="198"/>
      <c r="G776" s="198"/>
      <c r="H776" s="198"/>
      <c r="I776" s="198"/>
      <c r="J776" s="198"/>
      <c r="K776" s="198"/>
      <c r="L776" s="198"/>
      <c r="M776" s="198"/>
      <c r="N776" s="198"/>
      <c r="O776" s="198"/>
      <c r="P776" s="198"/>
      <c r="Q776" s="198"/>
      <c r="R776" s="198"/>
      <c r="S776" s="198"/>
      <c r="T776" s="198"/>
      <c r="U776" s="198"/>
      <c r="V776" s="198"/>
      <c r="W776" s="198"/>
      <c r="X776" s="198"/>
      <c r="Y776" s="198"/>
      <c r="Z776" s="198"/>
      <c r="AA776" s="198"/>
      <c r="AB776" s="198"/>
      <c r="AC776" s="198"/>
      <c r="AD776" s="198"/>
      <c r="AE776" s="198"/>
      <c r="AF776" s="198"/>
      <c r="AG776" s="198"/>
      <c r="AH776" s="198"/>
      <c r="AI776" s="198"/>
      <c r="AJ776" s="198"/>
      <c r="AK776" s="198"/>
      <c r="AL776" s="198"/>
      <c r="AM776" s="198"/>
      <c r="AN776" s="198"/>
      <c r="AO776" s="198"/>
      <c r="AP776" s="198"/>
      <c r="AQ776" s="198"/>
      <c r="AR776" s="198"/>
      <c r="AS776" s="198"/>
    </row>
    <row r="777" ht="14.25" customHeight="1" spans="1:45" x14ac:dyDescent="0.25">
      <c r="A777" s="198"/>
      <c r="B777" s="198"/>
      <c r="C777" s="198"/>
      <c r="D777" s="198"/>
      <c r="E777" s="198"/>
      <c r="F777" s="198"/>
      <c r="G777" s="198"/>
      <c r="H777" s="198"/>
      <c r="I777" s="198"/>
      <c r="J777" s="198"/>
      <c r="K777" s="198"/>
      <c r="L777" s="198"/>
      <c r="M777" s="198"/>
      <c r="N777" s="198"/>
      <c r="O777" s="198"/>
      <c r="P777" s="198"/>
      <c r="Q777" s="198"/>
      <c r="R777" s="198"/>
      <c r="S777" s="198"/>
      <c r="T777" s="198"/>
      <c r="U777" s="198"/>
      <c r="V777" s="198"/>
      <c r="W777" s="198"/>
      <c r="X777" s="198"/>
      <c r="Y777" s="198"/>
      <c r="Z777" s="198"/>
      <c r="AA777" s="198"/>
      <c r="AB777" s="198"/>
      <c r="AC777" s="198"/>
      <c r="AD777" s="198"/>
      <c r="AE777" s="198"/>
      <c r="AF777" s="198"/>
      <c r="AG777" s="198"/>
      <c r="AH777" s="198"/>
      <c r="AI777" s="198"/>
      <c r="AJ777" s="198"/>
      <c r="AK777" s="198"/>
      <c r="AL777" s="198"/>
      <c r="AM777" s="198"/>
      <c r="AN777" s="198"/>
      <c r="AO777" s="198"/>
      <c r="AP777" s="198"/>
      <c r="AQ777" s="198"/>
      <c r="AR777" s="198"/>
      <c r="AS777" s="198"/>
    </row>
    <row r="778" ht="14.25" customHeight="1" spans="1:45" x14ac:dyDescent="0.25">
      <c r="A778" s="198"/>
      <c r="B778" s="198"/>
      <c r="C778" s="198"/>
      <c r="D778" s="198"/>
      <c r="E778" s="198"/>
      <c r="F778" s="198"/>
      <c r="G778" s="198"/>
      <c r="H778" s="198"/>
      <c r="I778" s="198"/>
      <c r="J778" s="198"/>
      <c r="K778" s="198"/>
      <c r="L778" s="198"/>
      <c r="M778" s="198"/>
      <c r="N778" s="198"/>
      <c r="O778" s="198"/>
      <c r="P778" s="198"/>
      <c r="Q778" s="198"/>
      <c r="R778" s="198"/>
      <c r="S778" s="198"/>
      <c r="T778" s="198"/>
      <c r="U778" s="198"/>
      <c r="V778" s="198"/>
      <c r="W778" s="198"/>
      <c r="X778" s="198"/>
      <c r="Y778" s="198"/>
      <c r="Z778" s="198"/>
      <c r="AA778" s="198"/>
      <c r="AB778" s="198"/>
      <c r="AC778" s="198"/>
      <c r="AD778" s="198"/>
      <c r="AE778" s="198"/>
      <c r="AF778" s="198"/>
      <c r="AG778" s="198"/>
      <c r="AH778" s="198"/>
      <c r="AI778" s="198"/>
      <c r="AJ778" s="198"/>
      <c r="AK778" s="198"/>
      <c r="AL778" s="198"/>
      <c r="AM778" s="198"/>
      <c r="AN778" s="198"/>
      <c r="AO778" s="198"/>
      <c r="AP778" s="198"/>
      <c r="AQ778" s="198"/>
      <c r="AR778" s="198"/>
      <c r="AS778" s="198"/>
    </row>
    <row r="779" ht="14.25" customHeight="1" spans="1:45" x14ac:dyDescent="0.25">
      <c r="A779" s="198"/>
      <c r="B779" s="198"/>
      <c r="C779" s="198"/>
      <c r="D779" s="198"/>
      <c r="E779" s="198"/>
      <c r="F779" s="198"/>
      <c r="G779" s="198"/>
      <c r="H779" s="198"/>
      <c r="I779" s="198"/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8"/>
      <c r="W779" s="198"/>
      <c r="X779" s="198"/>
      <c r="Y779" s="198"/>
      <c r="Z779" s="198"/>
      <c r="AA779" s="198"/>
      <c r="AB779" s="198"/>
      <c r="AC779" s="198"/>
      <c r="AD779" s="198"/>
      <c r="AE779" s="198"/>
      <c r="AF779" s="198"/>
      <c r="AG779" s="198"/>
      <c r="AH779" s="198"/>
      <c r="AI779" s="198"/>
      <c r="AJ779" s="198"/>
      <c r="AK779" s="198"/>
      <c r="AL779" s="198"/>
      <c r="AM779" s="198"/>
      <c r="AN779" s="198"/>
      <c r="AO779" s="198"/>
      <c r="AP779" s="198"/>
      <c r="AQ779" s="198"/>
      <c r="AR779" s="198"/>
      <c r="AS779" s="198"/>
    </row>
    <row r="780" ht="14.25" customHeight="1" spans="1:45" x14ac:dyDescent="0.25">
      <c r="A780" s="198"/>
      <c r="B780" s="198"/>
      <c r="C780" s="198"/>
      <c r="D780" s="198"/>
      <c r="E780" s="198"/>
      <c r="F780" s="198"/>
      <c r="G780" s="198"/>
      <c r="H780" s="198"/>
      <c r="I780" s="198"/>
      <c r="J780" s="198"/>
      <c r="K780" s="198"/>
      <c r="L780" s="198"/>
      <c r="M780" s="198"/>
      <c r="N780" s="198"/>
      <c r="O780" s="198"/>
      <c r="P780" s="198"/>
      <c r="Q780" s="198"/>
      <c r="R780" s="198"/>
      <c r="S780" s="198"/>
      <c r="T780" s="198"/>
      <c r="U780" s="198"/>
      <c r="V780" s="198"/>
      <c r="W780" s="198"/>
      <c r="X780" s="198"/>
      <c r="Y780" s="198"/>
      <c r="Z780" s="198"/>
      <c r="AA780" s="198"/>
      <c r="AB780" s="198"/>
      <c r="AC780" s="198"/>
      <c r="AD780" s="198"/>
      <c r="AE780" s="198"/>
      <c r="AF780" s="198"/>
      <c r="AG780" s="198"/>
      <c r="AH780" s="198"/>
      <c r="AI780" s="198"/>
      <c r="AJ780" s="198"/>
      <c r="AK780" s="198"/>
      <c r="AL780" s="198"/>
      <c r="AM780" s="198"/>
      <c r="AN780" s="198"/>
      <c r="AO780" s="198"/>
      <c r="AP780" s="198"/>
      <c r="AQ780" s="198"/>
      <c r="AR780" s="198"/>
      <c r="AS780" s="198"/>
    </row>
    <row r="781" ht="14.25" customHeight="1" spans="1:45" x14ac:dyDescent="0.25">
      <c r="A781" s="198"/>
      <c r="B781" s="198"/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  <c r="X781" s="198"/>
      <c r="Y781" s="198"/>
      <c r="Z781" s="198"/>
      <c r="AA781" s="198"/>
      <c r="AB781" s="198"/>
      <c r="AC781" s="198"/>
      <c r="AD781" s="198"/>
      <c r="AE781" s="198"/>
      <c r="AF781" s="198"/>
      <c r="AG781" s="198"/>
      <c r="AH781" s="198"/>
      <c r="AI781" s="198"/>
      <c r="AJ781" s="198"/>
      <c r="AK781" s="198"/>
      <c r="AL781" s="198"/>
      <c r="AM781" s="198"/>
      <c r="AN781" s="198"/>
      <c r="AO781" s="198"/>
      <c r="AP781" s="198"/>
      <c r="AQ781" s="198"/>
      <c r="AR781" s="198"/>
      <c r="AS781" s="198"/>
    </row>
    <row r="782" ht="14.25" customHeight="1" spans="1:45" x14ac:dyDescent="0.25">
      <c r="A782" s="198"/>
      <c r="B782" s="198"/>
      <c r="C782" s="198"/>
      <c r="D782" s="198"/>
      <c r="E782" s="198"/>
      <c r="F782" s="198"/>
      <c r="G782" s="198"/>
      <c r="H782" s="198"/>
      <c r="I782" s="198"/>
      <c r="J782" s="198"/>
      <c r="K782" s="198"/>
      <c r="L782" s="198"/>
      <c r="M782" s="198"/>
      <c r="N782" s="198"/>
      <c r="O782" s="198"/>
      <c r="P782" s="198"/>
      <c r="Q782" s="198"/>
      <c r="R782" s="198"/>
      <c r="S782" s="198"/>
      <c r="T782" s="198"/>
      <c r="U782" s="198"/>
      <c r="V782" s="198"/>
      <c r="W782" s="198"/>
      <c r="X782" s="198"/>
      <c r="Y782" s="198"/>
      <c r="Z782" s="198"/>
      <c r="AA782" s="198"/>
      <c r="AB782" s="198"/>
      <c r="AC782" s="198"/>
      <c r="AD782" s="198"/>
      <c r="AE782" s="198"/>
      <c r="AF782" s="198"/>
      <c r="AG782" s="198"/>
      <c r="AH782" s="198"/>
      <c r="AI782" s="198"/>
      <c r="AJ782" s="198"/>
      <c r="AK782" s="198"/>
      <c r="AL782" s="198"/>
      <c r="AM782" s="198"/>
      <c r="AN782" s="198"/>
      <c r="AO782" s="198"/>
      <c r="AP782" s="198"/>
      <c r="AQ782" s="198"/>
      <c r="AR782" s="198"/>
      <c r="AS782" s="198"/>
    </row>
    <row r="783" ht="14.25" customHeight="1" spans="1:45" x14ac:dyDescent="0.25">
      <c r="A783" s="198"/>
      <c r="B783" s="198"/>
      <c r="C783" s="198"/>
      <c r="D783" s="198"/>
      <c r="E783" s="198"/>
      <c r="F783" s="198"/>
      <c r="G783" s="198"/>
      <c r="H783" s="198"/>
      <c r="I783" s="198"/>
      <c r="J783" s="198"/>
      <c r="K783" s="198"/>
      <c r="L783" s="198"/>
      <c r="M783" s="198"/>
      <c r="N783" s="198"/>
      <c r="O783" s="198"/>
      <c r="P783" s="198"/>
      <c r="Q783" s="198"/>
      <c r="R783" s="198"/>
      <c r="S783" s="198"/>
      <c r="T783" s="198"/>
      <c r="U783" s="198"/>
      <c r="V783" s="198"/>
      <c r="W783" s="198"/>
      <c r="X783" s="198"/>
      <c r="Y783" s="198"/>
      <c r="Z783" s="198"/>
      <c r="AA783" s="198"/>
      <c r="AB783" s="198"/>
      <c r="AC783" s="198"/>
      <c r="AD783" s="198"/>
      <c r="AE783" s="198"/>
      <c r="AF783" s="198"/>
      <c r="AG783" s="198"/>
      <c r="AH783" s="198"/>
      <c r="AI783" s="198"/>
      <c r="AJ783" s="198"/>
      <c r="AK783" s="198"/>
      <c r="AL783" s="198"/>
      <c r="AM783" s="198"/>
      <c r="AN783" s="198"/>
      <c r="AO783" s="198"/>
      <c r="AP783" s="198"/>
      <c r="AQ783" s="198"/>
      <c r="AR783" s="198"/>
      <c r="AS783" s="198"/>
    </row>
    <row r="784" ht="14.25" customHeight="1" spans="1:45" x14ac:dyDescent="0.25">
      <c r="A784" s="198"/>
      <c r="B784" s="198"/>
      <c r="C784" s="198"/>
      <c r="D784" s="198"/>
      <c r="E784" s="198"/>
      <c r="F784" s="198"/>
      <c r="G784" s="198"/>
      <c r="H784" s="198"/>
      <c r="I784" s="198"/>
      <c r="J784" s="198"/>
      <c r="K784" s="198"/>
      <c r="L784" s="198"/>
      <c r="M784" s="198"/>
      <c r="N784" s="198"/>
      <c r="O784" s="198"/>
      <c r="P784" s="198"/>
      <c r="Q784" s="198"/>
      <c r="R784" s="198"/>
      <c r="S784" s="198"/>
      <c r="T784" s="198"/>
      <c r="U784" s="198"/>
      <c r="V784" s="198"/>
      <c r="W784" s="198"/>
      <c r="X784" s="198"/>
      <c r="Y784" s="198"/>
      <c r="Z784" s="198"/>
      <c r="AA784" s="198"/>
      <c r="AB784" s="198"/>
      <c r="AC784" s="198"/>
      <c r="AD784" s="198"/>
      <c r="AE784" s="198"/>
      <c r="AF784" s="198"/>
      <c r="AG784" s="198"/>
      <c r="AH784" s="198"/>
      <c r="AI784" s="198"/>
      <c r="AJ784" s="198"/>
      <c r="AK784" s="198"/>
      <c r="AL784" s="198"/>
      <c r="AM784" s="198"/>
      <c r="AN784" s="198"/>
      <c r="AO784" s="198"/>
      <c r="AP784" s="198"/>
      <c r="AQ784" s="198"/>
      <c r="AR784" s="198"/>
      <c r="AS784" s="198"/>
    </row>
    <row r="785" ht="14.25" customHeight="1" spans="1:45" x14ac:dyDescent="0.25">
      <c r="A785" s="198"/>
      <c r="B785" s="198"/>
      <c r="C785" s="198"/>
      <c r="D785" s="198"/>
      <c r="E785" s="198"/>
      <c r="F785" s="198"/>
      <c r="G785" s="198"/>
      <c r="H785" s="198"/>
      <c r="I785" s="198"/>
      <c r="J785" s="198"/>
      <c r="K785" s="198"/>
      <c r="L785" s="198"/>
      <c r="M785" s="198"/>
      <c r="N785" s="198"/>
      <c r="O785" s="198"/>
      <c r="P785" s="198"/>
      <c r="Q785" s="198"/>
      <c r="R785" s="198"/>
      <c r="S785" s="198"/>
      <c r="T785" s="198"/>
      <c r="U785" s="198"/>
      <c r="V785" s="198"/>
      <c r="W785" s="198"/>
      <c r="X785" s="198"/>
      <c r="Y785" s="198"/>
      <c r="Z785" s="198"/>
      <c r="AA785" s="198"/>
      <c r="AB785" s="198"/>
      <c r="AC785" s="198"/>
      <c r="AD785" s="198"/>
      <c r="AE785" s="198"/>
      <c r="AF785" s="198"/>
      <c r="AG785" s="198"/>
      <c r="AH785" s="198"/>
      <c r="AI785" s="198"/>
      <c r="AJ785" s="198"/>
      <c r="AK785" s="198"/>
      <c r="AL785" s="198"/>
      <c r="AM785" s="198"/>
      <c r="AN785" s="198"/>
      <c r="AO785" s="198"/>
      <c r="AP785" s="198"/>
      <c r="AQ785" s="198"/>
      <c r="AR785" s="198"/>
      <c r="AS785" s="198"/>
    </row>
    <row r="786" ht="14.25" customHeight="1" spans="1:45" x14ac:dyDescent="0.25">
      <c r="A786" s="198"/>
      <c r="B786" s="198"/>
      <c r="C786" s="198"/>
      <c r="D786" s="198"/>
      <c r="E786" s="198"/>
      <c r="F786" s="198"/>
      <c r="G786" s="198"/>
      <c r="H786" s="198"/>
      <c r="I786" s="198"/>
      <c r="J786" s="198"/>
      <c r="K786" s="198"/>
      <c r="L786" s="198"/>
      <c r="M786" s="198"/>
      <c r="N786" s="198"/>
      <c r="O786" s="198"/>
      <c r="P786" s="198"/>
      <c r="Q786" s="198"/>
      <c r="R786" s="198"/>
      <c r="S786" s="198"/>
      <c r="T786" s="198"/>
      <c r="U786" s="198"/>
      <c r="V786" s="198"/>
      <c r="W786" s="198"/>
      <c r="X786" s="198"/>
      <c r="Y786" s="198"/>
      <c r="Z786" s="198"/>
      <c r="AA786" s="198"/>
      <c r="AB786" s="198"/>
      <c r="AC786" s="198"/>
      <c r="AD786" s="198"/>
      <c r="AE786" s="198"/>
      <c r="AF786" s="198"/>
      <c r="AG786" s="198"/>
      <c r="AH786" s="198"/>
      <c r="AI786" s="198"/>
      <c r="AJ786" s="198"/>
      <c r="AK786" s="198"/>
      <c r="AL786" s="198"/>
      <c r="AM786" s="198"/>
      <c r="AN786" s="198"/>
      <c r="AO786" s="198"/>
      <c r="AP786" s="198"/>
      <c r="AQ786" s="198"/>
      <c r="AR786" s="198"/>
      <c r="AS786" s="198"/>
    </row>
    <row r="787" ht="14.25" customHeight="1" spans="1:45" x14ac:dyDescent="0.25">
      <c r="A787" s="198"/>
      <c r="B787" s="198"/>
      <c r="C787" s="198"/>
      <c r="D787" s="198"/>
      <c r="E787" s="198"/>
      <c r="F787" s="198"/>
      <c r="G787" s="198"/>
      <c r="H787" s="198"/>
      <c r="I787" s="198"/>
      <c r="J787" s="198"/>
      <c r="K787" s="198"/>
      <c r="L787" s="198"/>
      <c r="M787" s="198"/>
      <c r="N787" s="198"/>
      <c r="O787" s="198"/>
      <c r="P787" s="198"/>
      <c r="Q787" s="198"/>
      <c r="R787" s="198"/>
      <c r="S787" s="198"/>
      <c r="T787" s="198"/>
      <c r="U787" s="198"/>
      <c r="V787" s="198"/>
      <c r="W787" s="198"/>
      <c r="X787" s="198"/>
      <c r="Y787" s="198"/>
      <c r="Z787" s="198"/>
      <c r="AA787" s="198"/>
      <c r="AB787" s="198"/>
      <c r="AC787" s="198"/>
      <c r="AD787" s="198"/>
      <c r="AE787" s="198"/>
      <c r="AF787" s="198"/>
      <c r="AG787" s="198"/>
      <c r="AH787" s="198"/>
      <c r="AI787" s="198"/>
      <c r="AJ787" s="198"/>
      <c r="AK787" s="198"/>
      <c r="AL787" s="198"/>
      <c r="AM787" s="198"/>
      <c r="AN787" s="198"/>
      <c r="AO787" s="198"/>
      <c r="AP787" s="198"/>
      <c r="AQ787" s="198"/>
      <c r="AR787" s="198"/>
      <c r="AS787" s="198"/>
    </row>
    <row r="788" ht="14.25" customHeight="1" spans="1:45" x14ac:dyDescent="0.25">
      <c r="A788" s="198"/>
      <c r="B788" s="198"/>
      <c r="C788" s="198"/>
      <c r="D788" s="198"/>
      <c r="E788" s="198"/>
      <c r="F788" s="198"/>
      <c r="G788" s="198"/>
      <c r="H788" s="198"/>
      <c r="I788" s="198"/>
      <c r="J788" s="198"/>
      <c r="K788" s="198"/>
      <c r="L788" s="198"/>
      <c r="M788" s="198"/>
      <c r="N788" s="198"/>
      <c r="O788" s="198"/>
      <c r="P788" s="198"/>
      <c r="Q788" s="198"/>
      <c r="R788" s="198"/>
      <c r="S788" s="198"/>
      <c r="T788" s="198"/>
      <c r="U788" s="198"/>
      <c r="V788" s="198"/>
      <c r="W788" s="198"/>
      <c r="X788" s="198"/>
      <c r="Y788" s="198"/>
      <c r="Z788" s="198"/>
      <c r="AA788" s="198"/>
      <c r="AB788" s="198"/>
      <c r="AC788" s="198"/>
      <c r="AD788" s="198"/>
      <c r="AE788" s="198"/>
      <c r="AF788" s="198"/>
      <c r="AG788" s="198"/>
      <c r="AH788" s="198"/>
      <c r="AI788" s="198"/>
      <c r="AJ788" s="198"/>
      <c r="AK788" s="198"/>
      <c r="AL788" s="198"/>
      <c r="AM788" s="198"/>
      <c r="AN788" s="198"/>
      <c r="AO788" s="198"/>
      <c r="AP788" s="198"/>
      <c r="AQ788" s="198"/>
      <c r="AR788" s="198"/>
      <c r="AS788" s="198"/>
    </row>
    <row r="789" ht="14.25" customHeight="1" spans="1:45" x14ac:dyDescent="0.25">
      <c r="A789" s="198"/>
      <c r="B789" s="198"/>
      <c r="C789" s="198"/>
      <c r="D789" s="198"/>
      <c r="E789" s="198"/>
      <c r="F789" s="198"/>
      <c r="G789" s="198"/>
      <c r="H789" s="198"/>
      <c r="I789" s="198"/>
      <c r="J789" s="198"/>
      <c r="K789" s="198"/>
      <c r="L789" s="198"/>
      <c r="M789" s="198"/>
      <c r="N789" s="198"/>
      <c r="O789" s="198"/>
      <c r="P789" s="198"/>
      <c r="Q789" s="198"/>
      <c r="R789" s="198"/>
      <c r="S789" s="198"/>
      <c r="T789" s="198"/>
      <c r="U789" s="198"/>
      <c r="V789" s="198"/>
      <c r="W789" s="198"/>
      <c r="X789" s="198"/>
      <c r="Y789" s="198"/>
      <c r="Z789" s="198"/>
      <c r="AA789" s="198"/>
      <c r="AB789" s="198"/>
      <c r="AC789" s="198"/>
      <c r="AD789" s="198"/>
      <c r="AE789" s="198"/>
      <c r="AF789" s="198"/>
      <c r="AG789" s="198"/>
      <c r="AH789" s="198"/>
      <c r="AI789" s="198"/>
      <c r="AJ789" s="198"/>
      <c r="AK789" s="198"/>
      <c r="AL789" s="198"/>
      <c r="AM789" s="198"/>
      <c r="AN789" s="198"/>
      <c r="AO789" s="198"/>
      <c r="AP789" s="198"/>
      <c r="AQ789" s="198"/>
      <c r="AR789" s="198"/>
      <c r="AS789" s="198"/>
    </row>
    <row r="790" ht="14.25" customHeight="1" spans="1:45" x14ac:dyDescent="0.25">
      <c r="A790" s="198"/>
      <c r="B790" s="198"/>
      <c r="C790" s="198"/>
      <c r="D790" s="198"/>
      <c r="E790" s="198"/>
      <c r="F790" s="198"/>
      <c r="G790" s="198"/>
      <c r="H790" s="198"/>
      <c r="I790" s="198"/>
      <c r="J790" s="198"/>
      <c r="K790" s="198"/>
      <c r="L790" s="198"/>
      <c r="M790" s="198"/>
      <c r="N790" s="198"/>
      <c r="O790" s="198"/>
      <c r="P790" s="198"/>
      <c r="Q790" s="198"/>
      <c r="R790" s="198"/>
      <c r="S790" s="198"/>
      <c r="T790" s="198"/>
      <c r="U790" s="198"/>
      <c r="V790" s="198"/>
      <c r="W790" s="198"/>
      <c r="X790" s="198"/>
      <c r="Y790" s="198"/>
      <c r="Z790" s="198"/>
      <c r="AA790" s="198"/>
      <c r="AB790" s="198"/>
      <c r="AC790" s="198"/>
      <c r="AD790" s="198"/>
      <c r="AE790" s="198"/>
      <c r="AF790" s="198"/>
      <c r="AG790" s="198"/>
      <c r="AH790" s="198"/>
      <c r="AI790" s="198"/>
      <c r="AJ790" s="198"/>
      <c r="AK790" s="198"/>
      <c r="AL790" s="198"/>
      <c r="AM790" s="198"/>
      <c r="AN790" s="198"/>
      <c r="AO790" s="198"/>
      <c r="AP790" s="198"/>
      <c r="AQ790" s="198"/>
      <c r="AR790" s="198"/>
      <c r="AS790" s="198"/>
    </row>
    <row r="791" ht="14.25" customHeight="1" spans="1:45" x14ac:dyDescent="0.25">
      <c r="A791" s="198"/>
      <c r="B791" s="198"/>
      <c r="C791" s="198"/>
      <c r="D791" s="198"/>
      <c r="E791" s="198"/>
      <c r="F791" s="198"/>
      <c r="G791" s="198"/>
      <c r="H791" s="198"/>
      <c r="I791" s="198"/>
      <c r="J791" s="198"/>
      <c r="K791" s="198"/>
      <c r="L791" s="198"/>
      <c r="M791" s="198"/>
      <c r="N791" s="198"/>
      <c r="O791" s="198"/>
      <c r="P791" s="198"/>
      <c r="Q791" s="198"/>
      <c r="R791" s="198"/>
      <c r="S791" s="198"/>
      <c r="T791" s="198"/>
      <c r="U791" s="198"/>
      <c r="V791" s="198"/>
      <c r="W791" s="198"/>
      <c r="X791" s="198"/>
      <c r="Y791" s="198"/>
      <c r="Z791" s="198"/>
      <c r="AA791" s="198"/>
      <c r="AB791" s="198"/>
      <c r="AC791" s="198"/>
      <c r="AD791" s="198"/>
      <c r="AE791" s="198"/>
      <c r="AF791" s="198"/>
      <c r="AG791" s="198"/>
      <c r="AH791" s="198"/>
      <c r="AI791" s="198"/>
      <c r="AJ791" s="198"/>
      <c r="AK791" s="198"/>
      <c r="AL791" s="198"/>
      <c r="AM791" s="198"/>
      <c r="AN791" s="198"/>
      <c r="AO791" s="198"/>
      <c r="AP791" s="198"/>
      <c r="AQ791" s="198"/>
      <c r="AR791" s="198"/>
      <c r="AS791" s="198"/>
    </row>
    <row r="792" ht="14.25" customHeight="1" spans="1:45" x14ac:dyDescent="0.25">
      <c r="A792" s="198"/>
      <c r="B792" s="198"/>
      <c r="C792" s="198"/>
      <c r="D792" s="198"/>
      <c r="E792" s="198"/>
      <c r="F792" s="198"/>
      <c r="G792" s="198"/>
      <c r="H792" s="198"/>
      <c r="I792" s="198"/>
      <c r="J792" s="198"/>
      <c r="K792" s="198"/>
      <c r="L792" s="198"/>
      <c r="M792" s="198"/>
      <c r="N792" s="198"/>
      <c r="O792" s="198"/>
      <c r="P792" s="198"/>
      <c r="Q792" s="198"/>
      <c r="R792" s="198"/>
      <c r="S792" s="198"/>
      <c r="T792" s="198"/>
      <c r="U792" s="198"/>
      <c r="V792" s="198"/>
      <c r="W792" s="198"/>
      <c r="X792" s="198"/>
      <c r="Y792" s="198"/>
      <c r="Z792" s="198"/>
      <c r="AA792" s="198"/>
      <c r="AB792" s="198"/>
      <c r="AC792" s="198"/>
      <c r="AD792" s="198"/>
      <c r="AE792" s="198"/>
      <c r="AF792" s="198"/>
      <c r="AG792" s="198"/>
      <c r="AH792" s="198"/>
      <c r="AI792" s="198"/>
      <c r="AJ792" s="198"/>
      <c r="AK792" s="198"/>
      <c r="AL792" s="198"/>
      <c r="AM792" s="198"/>
      <c r="AN792" s="198"/>
      <c r="AO792" s="198"/>
      <c r="AP792" s="198"/>
      <c r="AQ792" s="198"/>
      <c r="AR792" s="198"/>
      <c r="AS792" s="198"/>
    </row>
    <row r="793" ht="14.25" customHeight="1" spans="1:45" x14ac:dyDescent="0.25">
      <c r="A793" s="198"/>
      <c r="B793" s="198"/>
      <c r="C793" s="198"/>
      <c r="D793" s="198"/>
      <c r="E793" s="198"/>
      <c r="F793" s="198"/>
      <c r="G793" s="198"/>
      <c r="H793" s="198"/>
      <c r="I793" s="198"/>
      <c r="J793" s="198"/>
      <c r="K793" s="198"/>
      <c r="L793" s="198"/>
      <c r="M793" s="198"/>
      <c r="N793" s="198"/>
      <c r="O793" s="198"/>
      <c r="P793" s="198"/>
      <c r="Q793" s="198"/>
      <c r="R793" s="198"/>
      <c r="S793" s="198"/>
      <c r="T793" s="198"/>
      <c r="U793" s="198"/>
      <c r="V793" s="198"/>
      <c r="W793" s="198"/>
      <c r="X793" s="198"/>
      <c r="Y793" s="198"/>
      <c r="Z793" s="198"/>
      <c r="AA793" s="198"/>
      <c r="AB793" s="198"/>
      <c r="AC793" s="198"/>
      <c r="AD793" s="198"/>
      <c r="AE793" s="198"/>
      <c r="AF793" s="198"/>
      <c r="AG793" s="198"/>
      <c r="AH793" s="198"/>
      <c r="AI793" s="198"/>
      <c r="AJ793" s="198"/>
      <c r="AK793" s="198"/>
      <c r="AL793" s="198"/>
      <c r="AM793" s="198"/>
      <c r="AN793" s="198"/>
      <c r="AO793" s="198"/>
      <c r="AP793" s="198"/>
      <c r="AQ793" s="198"/>
      <c r="AR793" s="198"/>
      <c r="AS793" s="198"/>
    </row>
    <row r="794" ht="14.25" customHeight="1" spans="1:45" x14ac:dyDescent="0.25">
      <c r="A794" s="198"/>
      <c r="B794" s="198"/>
      <c r="C794" s="198"/>
      <c r="D794" s="198"/>
      <c r="E794" s="198"/>
      <c r="F794" s="198"/>
      <c r="G794" s="198"/>
      <c r="H794" s="198"/>
      <c r="I794" s="198"/>
      <c r="J794" s="198"/>
      <c r="K794" s="198"/>
      <c r="L794" s="198"/>
      <c r="M794" s="198"/>
      <c r="N794" s="198"/>
      <c r="O794" s="198"/>
      <c r="P794" s="198"/>
      <c r="Q794" s="198"/>
      <c r="R794" s="198"/>
      <c r="S794" s="198"/>
      <c r="T794" s="198"/>
      <c r="U794" s="198"/>
      <c r="V794" s="198"/>
      <c r="W794" s="198"/>
      <c r="X794" s="198"/>
      <c r="Y794" s="198"/>
      <c r="Z794" s="198"/>
      <c r="AA794" s="198"/>
      <c r="AB794" s="198"/>
      <c r="AC794" s="198"/>
      <c r="AD794" s="198"/>
      <c r="AE794" s="198"/>
      <c r="AF794" s="198"/>
      <c r="AG794" s="198"/>
      <c r="AH794" s="198"/>
      <c r="AI794" s="198"/>
      <c r="AJ794" s="198"/>
      <c r="AK794" s="198"/>
      <c r="AL794" s="198"/>
      <c r="AM794" s="198"/>
      <c r="AN794" s="198"/>
      <c r="AO794" s="198"/>
      <c r="AP794" s="198"/>
      <c r="AQ794" s="198"/>
      <c r="AR794" s="198"/>
      <c r="AS794" s="198"/>
    </row>
    <row r="795" ht="14.25" customHeight="1" spans="1:45" x14ac:dyDescent="0.25">
      <c r="A795" s="198"/>
      <c r="B795" s="198"/>
      <c r="C795" s="198"/>
      <c r="D795" s="198"/>
      <c r="E795" s="198"/>
      <c r="F795" s="198"/>
      <c r="G795" s="198"/>
      <c r="H795" s="198"/>
      <c r="I795" s="198"/>
      <c r="J795" s="198"/>
      <c r="K795" s="198"/>
      <c r="L795" s="198"/>
      <c r="M795" s="198"/>
      <c r="N795" s="198"/>
      <c r="O795" s="198"/>
      <c r="P795" s="198"/>
      <c r="Q795" s="198"/>
      <c r="R795" s="198"/>
      <c r="S795" s="198"/>
      <c r="T795" s="198"/>
      <c r="U795" s="198"/>
      <c r="V795" s="198"/>
      <c r="W795" s="198"/>
      <c r="X795" s="198"/>
      <c r="Y795" s="198"/>
      <c r="Z795" s="198"/>
      <c r="AA795" s="198"/>
      <c r="AB795" s="198"/>
      <c r="AC795" s="198"/>
      <c r="AD795" s="198"/>
      <c r="AE795" s="198"/>
      <c r="AF795" s="198"/>
      <c r="AG795" s="198"/>
      <c r="AH795" s="198"/>
      <c r="AI795" s="198"/>
      <c r="AJ795" s="198"/>
      <c r="AK795" s="198"/>
      <c r="AL795" s="198"/>
      <c r="AM795" s="198"/>
      <c r="AN795" s="198"/>
      <c r="AO795" s="198"/>
      <c r="AP795" s="198"/>
      <c r="AQ795" s="198"/>
      <c r="AR795" s="198"/>
      <c r="AS795" s="198"/>
    </row>
    <row r="796" ht="14.25" customHeight="1" spans="1:45" x14ac:dyDescent="0.25">
      <c r="A796" s="198"/>
      <c r="B796" s="198"/>
      <c r="C796" s="198"/>
      <c r="D796" s="198"/>
      <c r="E796" s="198"/>
      <c r="F796" s="198"/>
      <c r="G796" s="198"/>
      <c r="H796" s="198"/>
      <c r="I796" s="198"/>
      <c r="J796" s="198"/>
      <c r="K796" s="198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  <c r="X796" s="198"/>
      <c r="Y796" s="198"/>
      <c r="Z796" s="198"/>
      <c r="AA796" s="198"/>
      <c r="AB796" s="198"/>
      <c r="AC796" s="198"/>
      <c r="AD796" s="198"/>
      <c r="AE796" s="198"/>
      <c r="AF796" s="198"/>
      <c r="AG796" s="198"/>
      <c r="AH796" s="198"/>
      <c r="AI796" s="198"/>
      <c r="AJ796" s="198"/>
      <c r="AK796" s="198"/>
      <c r="AL796" s="198"/>
      <c r="AM796" s="198"/>
      <c r="AN796" s="198"/>
      <c r="AO796" s="198"/>
      <c r="AP796" s="198"/>
      <c r="AQ796" s="198"/>
      <c r="AR796" s="198"/>
      <c r="AS796" s="198"/>
    </row>
    <row r="797" ht="14.25" customHeight="1" spans="1:45" x14ac:dyDescent="0.25">
      <c r="A797" s="198"/>
      <c r="B797" s="198"/>
      <c r="C797" s="198"/>
      <c r="D797" s="198"/>
      <c r="E797" s="198"/>
      <c r="F797" s="198"/>
      <c r="G797" s="198"/>
      <c r="H797" s="198"/>
      <c r="I797" s="198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  <c r="X797" s="198"/>
      <c r="Y797" s="198"/>
      <c r="Z797" s="198"/>
      <c r="AA797" s="198"/>
      <c r="AB797" s="198"/>
      <c r="AC797" s="198"/>
      <c r="AD797" s="198"/>
      <c r="AE797" s="198"/>
      <c r="AF797" s="198"/>
      <c r="AG797" s="198"/>
      <c r="AH797" s="198"/>
      <c r="AI797" s="198"/>
      <c r="AJ797" s="198"/>
      <c r="AK797" s="198"/>
      <c r="AL797" s="198"/>
      <c r="AM797" s="198"/>
      <c r="AN797" s="198"/>
      <c r="AO797" s="198"/>
      <c r="AP797" s="198"/>
      <c r="AQ797" s="198"/>
      <c r="AR797" s="198"/>
      <c r="AS797" s="198"/>
    </row>
    <row r="798" ht="14.25" customHeight="1" spans="1:45" x14ac:dyDescent="0.25">
      <c r="A798" s="198"/>
      <c r="B798" s="198"/>
      <c r="C798" s="198"/>
      <c r="D798" s="198"/>
      <c r="E798" s="198"/>
      <c r="F798" s="198"/>
      <c r="G798" s="198"/>
      <c r="H798" s="198"/>
      <c r="I798" s="198"/>
      <c r="J798" s="198"/>
      <c r="K798" s="198"/>
      <c r="L798" s="198"/>
      <c r="M798" s="198"/>
      <c r="N798" s="198"/>
      <c r="O798" s="198"/>
      <c r="P798" s="198"/>
      <c r="Q798" s="198"/>
      <c r="R798" s="198"/>
      <c r="S798" s="198"/>
      <c r="T798" s="198"/>
      <c r="U798" s="198"/>
      <c r="V798" s="198"/>
      <c r="W798" s="198"/>
      <c r="X798" s="198"/>
      <c r="Y798" s="198"/>
      <c r="Z798" s="198"/>
      <c r="AA798" s="198"/>
      <c r="AB798" s="198"/>
      <c r="AC798" s="198"/>
      <c r="AD798" s="198"/>
      <c r="AE798" s="198"/>
      <c r="AF798" s="198"/>
      <c r="AG798" s="198"/>
      <c r="AH798" s="198"/>
      <c r="AI798" s="198"/>
      <c r="AJ798" s="198"/>
      <c r="AK798" s="198"/>
      <c r="AL798" s="198"/>
      <c r="AM798" s="198"/>
      <c r="AN798" s="198"/>
      <c r="AO798" s="198"/>
      <c r="AP798" s="198"/>
      <c r="AQ798" s="198"/>
      <c r="AR798" s="198"/>
      <c r="AS798" s="198"/>
    </row>
    <row r="799" ht="14.25" customHeight="1" spans="1:45" x14ac:dyDescent="0.25">
      <c r="A799" s="198"/>
      <c r="B799" s="198"/>
      <c r="C799" s="198"/>
      <c r="D799" s="198"/>
      <c r="E799" s="198"/>
      <c r="F799" s="198"/>
      <c r="G799" s="198"/>
      <c r="H799" s="198"/>
      <c r="I799" s="198"/>
      <c r="J799" s="198"/>
      <c r="K799" s="198"/>
      <c r="L799" s="198"/>
      <c r="M799" s="198"/>
      <c r="N799" s="198"/>
      <c r="O799" s="198"/>
      <c r="P799" s="198"/>
      <c r="Q799" s="198"/>
      <c r="R799" s="198"/>
      <c r="S799" s="198"/>
      <c r="T799" s="198"/>
      <c r="U799" s="198"/>
      <c r="V799" s="198"/>
      <c r="W799" s="198"/>
      <c r="X799" s="198"/>
      <c r="Y799" s="198"/>
      <c r="Z799" s="198"/>
      <c r="AA799" s="198"/>
      <c r="AB799" s="198"/>
      <c r="AC799" s="198"/>
      <c r="AD799" s="198"/>
      <c r="AE799" s="198"/>
      <c r="AF799" s="198"/>
      <c r="AG799" s="198"/>
      <c r="AH799" s="198"/>
      <c r="AI799" s="198"/>
      <c r="AJ799" s="198"/>
      <c r="AK799" s="198"/>
      <c r="AL799" s="198"/>
      <c r="AM799" s="198"/>
      <c r="AN799" s="198"/>
      <c r="AO799" s="198"/>
      <c r="AP799" s="198"/>
      <c r="AQ799" s="198"/>
      <c r="AR799" s="198"/>
      <c r="AS799" s="198"/>
    </row>
    <row r="800" ht="14.25" customHeight="1" spans="1:45" x14ac:dyDescent="0.25">
      <c r="A800" s="198"/>
      <c r="B800" s="198"/>
      <c r="C800" s="198"/>
      <c r="D800" s="198"/>
      <c r="E800" s="198"/>
      <c r="F800" s="198"/>
      <c r="G800" s="198"/>
      <c r="H800" s="198"/>
      <c r="I800" s="198"/>
      <c r="J800" s="198"/>
      <c r="K800" s="198"/>
      <c r="L800" s="198"/>
      <c r="M800" s="198"/>
      <c r="N800" s="198"/>
      <c r="O800" s="198"/>
      <c r="P800" s="198"/>
      <c r="Q800" s="198"/>
      <c r="R800" s="198"/>
      <c r="S800" s="198"/>
      <c r="T800" s="198"/>
      <c r="U800" s="198"/>
      <c r="V800" s="198"/>
      <c r="W800" s="198"/>
      <c r="X800" s="198"/>
      <c r="Y800" s="198"/>
      <c r="Z800" s="198"/>
      <c r="AA800" s="198"/>
      <c r="AB800" s="198"/>
      <c r="AC800" s="198"/>
      <c r="AD800" s="198"/>
      <c r="AE800" s="198"/>
      <c r="AF800" s="198"/>
      <c r="AG800" s="198"/>
      <c r="AH800" s="198"/>
      <c r="AI800" s="198"/>
      <c r="AJ800" s="198"/>
      <c r="AK800" s="198"/>
      <c r="AL800" s="198"/>
      <c r="AM800" s="198"/>
      <c r="AN800" s="198"/>
      <c r="AO800" s="198"/>
      <c r="AP800" s="198"/>
      <c r="AQ800" s="198"/>
      <c r="AR800" s="198"/>
      <c r="AS800" s="198"/>
    </row>
    <row r="801" ht="14.25" customHeight="1" spans="1:45" x14ac:dyDescent="0.25">
      <c r="A801" s="198"/>
      <c r="B801" s="198"/>
      <c r="C801" s="198"/>
      <c r="D801" s="198"/>
      <c r="E801" s="198"/>
      <c r="F801" s="198"/>
      <c r="G801" s="198"/>
      <c r="H801" s="198"/>
      <c r="I801" s="198"/>
      <c r="J801" s="198"/>
      <c r="K801" s="198"/>
      <c r="L801" s="198"/>
      <c r="M801" s="198"/>
      <c r="N801" s="198"/>
      <c r="O801" s="198"/>
      <c r="P801" s="198"/>
      <c r="Q801" s="198"/>
      <c r="R801" s="198"/>
      <c r="S801" s="198"/>
      <c r="T801" s="198"/>
      <c r="U801" s="198"/>
      <c r="V801" s="198"/>
      <c r="W801" s="198"/>
      <c r="X801" s="198"/>
      <c r="Y801" s="198"/>
      <c r="Z801" s="198"/>
      <c r="AA801" s="198"/>
      <c r="AB801" s="198"/>
      <c r="AC801" s="198"/>
      <c r="AD801" s="198"/>
      <c r="AE801" s="198"/>
      <c r="AF801" s="198"/>
      <c r="AG801" s="198"/>
      <c r="AH801" s="198"/>
      <c r="AI801" s="198"/>
      <c r="AJ801" s="198"/>
      <c r="AK801" s="198"/>
      <c r="AL801" s="198"/>
      <c r="AM801" s="198"/>
      <c r="AN801" s="198"/>
      <c r="AO801" s="198"/>
      <c r="AP801" s="198"/>
      <c r="AQ801" s="198"/>
      <c r="AR801" s="198"/>
      <c r="AS801" s="198"/>
    </row>
    <row r="802" ht="14.25" customHeight="1" spans="1:45" x14ac:dyDescent="0.25">
      <c r="A802" s="198"/>
      <c r="B802" s="198"/>
      <c r="C802" s="198"/>
      <c r="D802" s="198"/>
      <c r="E802" s="198"/>
      <c r="F802" s="198"/>
      <c r="G802" s="198"/>
      <c r="H802" s="198"/>
      <c r="I802" s="198"/>
      <c r="J802" s="198"/>
      <c r="K802" s="198"/>
      <c r="L802" s="198"/>
      <c r="M802" s="198"/>
      <c r="N802" s="198"/>
      <c r="O802" s="198"/>
      <c r="P802" s="198"/>
      <c r="Q802" s="198"/>
      <c r="R802" s="198"/>
      <c r="S802" s="198"/>
      <c r="T802" s="198"/>
      <c r="U802" s="198"/>
      <c r="V802" s="198"/>
      <c r="W802" s="198"/>
      <c r="X802" s="198"/>
      <c r="Y802" s="198"/>
      <c r="Z802" s="198"/>
      <c r="AA802" s="198"/>
      <c r="AB802" s="198"/>
      <c r="AC802" s="198"/>
      <c r="AD802" s="198"/>
      <c r="AE802" s="198"/>
      <c r="AF802" s="198"/>
      <c r="AG802" s="198"/>
      <c r="AH802" s="198"/>
      <c r="AI802" s="198"/>
      <c r="AJ802" s="198"/>
      <c r="AK802" s="198"/>
      <c r="AL802" s="198"/>
      <c r="AM802" s="198"/>
      <c r="AN802" s="198"/>
      <c r="AO802" s="198"/>
      <c r="AP802" s="198"/>
      <c r="AQ802" s="198"/>
      <c r="AR802" s="198"/>
      <c r="AS802" s="198"/>
    </row>
    <row r="803" ht="14.25" customHeight="1" spans="1:45" x14ac:dyDescent="0.25">
      <c r="A803" s="198"/>
      <c r="B803" s="198"/>
      <c r="C803" s="198"/>
      <c r="D803" s="198"/>
      <c r="E803" s="198"/>
      <c r="F803" s="198"/>
      <c r="G803" s="198"/>
      <c r="H803" s="198"/>
      <c r="I803" s="198"/>
      <c r="J803" s="198"/>
      <c r="K803" s="198"/>
      <c r="L803" s="198"/>
      <c r="M803" s="198"/>
      <c r="N803" s="198"/>
      <c r="O803" s="198"/>
      <c r="P803" s="198"/>
      <c r="Q803" s="198"/>
      <c r="R803" s="198"/>
      <c r="S803" s="198"/>
      <c r="T803" s="198"/>
      <c r="U803" s="198"/>
      <c r="V803" s="198"/>
      <c r="W803" s="198"/>
      <c r="X803" s="198"/>
      <c r="Y803" s="198"/>
      <c r="Z803" s="198"/>
      <c r="AA803" s="198"/>
      <c r="AB803" s="198"/>
      <c r="AC803" s="198"/>
      <c r="AD803" s="198"/>
      <c r="AE803" s="198"/>
      <c r="AF803" s="198"/>
      <c r="AG803" s="198"/>
      <c r="AH803" s="198"/>
      <c r="AI803" s="198"/>
      <c r="AJ803" s="198"/>
      <c r="AK803" s="198"/>
      <c r="AL803" s="198"/>
      <c r="AM803" s="198"/>
      <c r="AN803" s="198"/>
      <c r="AO803" s="198"/>
      <c r="AP803" s="198"/>
      <c r="AQ803" s="198"/>
      <c r="AR803" s="198"/>
      <c r="AS803" s="198"/>
    </row>
    <row r="804" ht="14.25" customHeight="1" spans="1:45" x14ac:dyDescent="0.25">
      <c r="A804" s="198"/>
      <c r="B804" s="198"/>
      <c r="C804" s="198"/>
      <c r="D804" s="198"/>
      <c r="E804" s="198"/>
      <c r="F804" s="198"/>
      <c r="G804" s="198"/>
      <c r="H804" s="198"/>
      <c r="I804" s="198"/>
      <c r="J804" s="198"/>
      <c r="K804" s="198"/>
      <c r="L804" s="198"/>
      <c r="M804" s="198"/>
      <c r="N804" s="198"/>
      <c r="O804" s="198"/>
      <c r="P804" s="198"/>
      <c r="Q804" s="198"/>
      <c r="R804" s="198"/>
      <c r="S804" s="198"/>
      <c r="T804" s="198"/>
      <c r="U804" s="198"/>
      <c r="V804" s="198"/>
      <c r="W804" s="198"/>
      <c r="X804" s="198"/>
      <c r="Y804" s="198"/>
      <c r="Z804" s="198"/>
      <c r="AA804" s="198"/>
      <c r="AB804" s="198"/>
      <c r="AC804" s="198"/>
      <c r="AD804" s="198"/>
      <c r="AE804" s="198"/>
      <c r="AF804" s="198"/>
      <c r="AG804" s="198"/>
      <c r="AH804" s="198"/>
      <c r="AI804" s="198"/>
      <c r="AJ804" s="198"/>
      <c r="AK804" s="198"/>
      <c r="AL804" s="198"/>
      <c r="AM804" s="198"/>
      <c r="AN804" s="198"/>
      <c r="AO804" s="198"/>
      <c r="AP804" s="198"/>
      <c r="AQ804" s="198"/>
      <c r="AR804" s="198"/>
      <c r="AS804" s="198"/>
    </row>
    <row r="805" ht="14.25" customHeight="1" spans="1:45" x14ac:dyDescent="0.25">
      <c r="A805" s="198"/>
      <c r="B805" s="198"/>
      <c r="C805" s="198"/>
      <c r="D805" s="198"/>
      <c r="E805" s="198"/>
      <c r="F805" s="198"/>
      <c r="G805" s="198"/>
      <c r="H805" s="198"/>
      <c r="I805" s="198"/>
      <c r="J805" s="198"/>
      <c r="K805" s="198"/>
      <c r="L805" s="198"/>
      <c r="M805" s="198"/>
      <c r="N805" s="198"/>
      <c r="O805" s="198"/>
      <c r="P805" s="198"/>
      <c r="Q805" s="198"/>
      <c r="R805" s="198"/>
      <c r="S805" s="198"/>
      <c r="T805" s="198"/>
      <c r="U805" s="198"/>
      <c r="V805" s="198"/>
      <c r="W805" s="198"/>
      <c r="X805" s="198"/>
      <c r="Y805" s="198"/>
      <c r="Z805" s="198"/>
      <c r="AA805" s="198"/>
      <c r="AB805" s="198"/>
      <c r="AC805" s="198"/>
      <c r="AD805" s="198"/>
      <c r="AE805" s="198"/>
      <c r="AF805" s="198"/>
      <c r="AG805" s="198"/>
      <c r="AH805" s="198"/>
      <c r="AI805" s="198"/>
      <c r="AJ805" s="198"/>
      <c r="AK805" s="198"/>
      <c r="AL805" s="198"/>
      <c r="AM805" s="198"/>
      <c r="AN805" s="198"/>
      <c r="AO805" s="198"/>
      <c r="AP805" s="198"/>
      <c r="AQ805" s="198"/>
      <c r="AR805" s="198"/>
      <c r="AS805" s="198"/>
    </row>
    <row r="806" ht="14.25" customHeight="1" spans="1:45" x14ac:dyDescent="0.25">
      <c r="A806" s="198"/>
      <c r="B806" s="198"/>
      <c r="C806" s="198"/>
      <c r="D806" s="198"/>
      <c r="E806" s="198"/>
      <c r="F806" s="198"/>
      <c r="G806" s="198"/>
      <c r="H806" s="198"/>
      <c r="I806" s="198"/>
      <c r="J806" s="198"/>
      <c r="K806" s="198"/>
      <c r="L806" s="198"/>
      <c r="M806" s="198"/>
      <c r="N806" s="198"/>
      <c r="O806" s="198"/>
      <c r="P806" s="198"/>
      <c r="Q806" s="198"/>
      <c r="R806" s="198"/>
      <c r="S806" s="198"/>
      <c r="T806" s="198"/>
      <c r="U806" s="198"/>
      <c r="V806" s="198"/>
      <c r="W806" s="198"/>
      <c r="X806" s="198"/>
      <c r="Y806" s="198"/>
      <c r="Z806" s="198"/>
      <c r="AA806" s="198"/>
      <c r="AB806" s="198"/>
      <c r="AC806" s="198"/>
      <c r="AD806" s="198"/>
      <c r="AE806" s="198"/>
      <c r="AF806" s="198"/>
      <c r="AG806" s="198"/>
      <c r="AH806" s="198"/>
      <c r="AI806" s="198"/>
      <c r="AJ806" s="198"/>
      <c r="AK806" s="198"/>
      <c r="AL806" s="198"/>
      <c r="AM806" s="198"/>
      <c r="AN806" s="198"/>
      <c r="AO806" s="198"/>
      <c r="AP806" s="198"/>
      <c r="AQ806" s="198"/>
      <c r="AR806" s="198"/>
      <c r="AS806" s="198"/>
    </row>
    <row r="807" ht="14.25" customHeight="1" spans="1:45" x14ac:dyDescent="0.25">
      <c r="A807" s="198"/>
      <c r="B807" s="198"/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  <c r="X807" s="198"/>
      <c r="Y807" s="198"/>
      <c r="Z807" s="198"/>
      <c r="AA807" s="198"/>
      <c r="AB807" s="198"/>
      <c r="AC807" s="198"/>
      <c r="AD807" s="198"/>
      <c r="AE807" s="198"/>
      <c r="AF807" s="198"/>
      <c r="AG807" s="198"/>
      <c r="AH807" s="198"/>
      <c r="AI807" s="198"/>
      <c r="AJ807" s="198"/>
      <c r="AK807" s="198"/>
      <c r="AL807" s="198"/>
      <c r="AM807" s="198"/>
      <c r="AN807" s="198"/>
      <c r="AO807" s="198"/>
      <c r="AP807" s="198"/>
      <c r="AQ807" s="198"/>
      <c r="AR807" s="198"/>
      <c r="AS807" s="198"/>
    </row>
    <row r="808" ht="14.25" customHeight="1" spans="1:45" x14ac:dyDescent="0.25">
      <c r="A808" s="198"/>
      <c r="B808" s="198"/>
      <c r="C808" s="198"/>
      <c r="D808" s="198"/>
      <c r="E808" s="198"/>
      <c r="F808" s="198"/>
      <c r="G808" s="198"/>
      <c r="H808" s="198"/>
      <c r="I808" s="198"/>
      <c r="J808" s="198"/>
      <c r="K808" s="198"/>
      <c r="L808" s="198"/>
      <c r="M808" s="198"/>
      <c r="N808" s="198"/>
      <c r="O808" s="198"/>
      <c r="P808" s="198"/>
      <c r="Q808" s="198"/>
      <c r="R808" s="198"/>
      <c r="S808" s="198"/>
      <c r="T808" s="198"/>
      <c r="U808" s="198"/>
      <c r="V808" s="198"/>
      <c r="W808" s="198"/>
      <c r="X808" s="198"/>
      <c r="Y808" s="198"/>
      <c r="Z808" s="198"/>
      <c r="AA808" s="198"/>
      <c r="AB808" s="198"/>
      <c r="AC808" s="198"/>
      <c r="AD808" s="198"/>
      <c r="AE808" s="198"/>
      <c r="AF808" s="198"/>
      <c r="AG808" s="198"/>
      <c r="AH808" s="198"/>
      <c r="AI808" s="198"/>
      <c r="AJ808" s="198"/>
      <c r="AK808" s="198"/>
      <c r="AL808" s="198"/>
      <c r="AM808" s="198"/>
      <c r="AN808" s="198"/>
      <c r="AO808" s="198"/>
      <c r="AP808" s="198"/>
      <c r="AQ808" s="198"/>
      <c r="AR808" s="198"/>
      <c r="AS808" s="198"/>
    </row>
    <row r="809" ht="14.25" customHeight="1" spans="1:45" x14ac:dyDescent="0.25">
      <c r="A809" s="198"/>
      <c r="B809" s="198"/>
      <c r="C809" s="198"/>
      <c r="D809" s="198"/>
      <c r="E809" s="198"/>
      <c r="F809" s="198"/>
      <c r="G809" s="198"/>
      <c r="H809" s="198"/>
      <c r="I809" s="198"/>
      <c r="J809" s="198"/>
      <c r="K809" s="198"/>
      <c r="L809" s="198"/>
      <c r="M809" s="198"/>
      <c r="N809" s="198"/>
      <c r="O809" s="198"/>
      <c r="P809" s="198"/>
      <c r="Q809" s="198"/>
      <c r="R809" s="198"/>
      <c r="S809" s="198"/>
      <c r="T809" s="198"/>
      <c r="U809" s="198"/>
      <c r="V809" s="198"/>
      <c r="W809" s="198"/>
      <c r="X809" s="198"/>
      <c r="Y809" s="198"/>
      <c r="Z809" s="198"/>
      <c r="AA809" s="198"/>
      <c r="AB809" s="198"/>
      <c r="AC809" s="198"/>
      <c r="AD809" s="198"/>
      <c r="AE809" s="198"/>
      <c r="AF809" s="198"/>
      <c r="AG809" s="198"/>
      <c r="AH809" s="198"/>
      <c r="AI809" s="198"/>
      <c r="AJ809" s="198"/>
      <c r="AK809" s="198"/>
      <c r="AL809" s="198"/>
      <c r="AM809" s="198"/>
      <c r="AN809" s="198"/>
      <c r="AO809" s="198"/>
      <c r="AP809" s="198"/>
      <c r="AQ809" s="198"/>
      <c r="AR809" s="198"/>
      <c r="AS809" s="198"/>
    </row>
    <row r="810" ht="14.25" customHeight="1" spans="1:45" x14ac:dyDescent="0.25">
      <c r="A810" s="198"/>
      <c r="B810" s="198"/>
      <c r="C810" s="198"/>
      <c r="D810" s="198"/>
      <c r="E810" s="198"/>
      <c r="F810" s="198"/>
      <c r="G810" s="198"/>
      <c r="H810" s="198"/>
      <c r="I810" s="19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  <c r="T810" s="198"/>
      <c r="U810" s="198"/>
      <c r="V810" s="198"/>
      <c r="W810" s="198"/>
      <c r="X810" s="198"/>
      <c r="Y810" s="198"/>
      <c r="Z810" s="198"/>
      <c r="AA810" s="198"/>
      <c r="AB810" s="198"/>
      <c r="AC810" s="198"/>
      <c r="AD810" s="198"/>
      <c r="AE810" s="198"/>
      <c r="AF810" s="198"/>
      <c r="AG810" s="198"/>
      <c r="AH810" s="198"/>
      <c r="AI810" s="198"/>
      <c r="AJ810" s="198"/>
      <c r="AK810" s="198"/>
      <c r="AL810" s="198"/>
      <c r="AM810" s="198"/>
      <c r="AN810" s="198"/>
      <c r="AO810" s="198"/>
      <c r="AP810" s="198"/>
      <c r="AQ810" s="198"/>
      <c r="AR810" s="198"/>
      <c r="AS810" s="198"/>
    </row>
    <row r="811" ht="14.25" customHeight="1" spans="1:45" x14ac:dyDescent="0.25">
      <c r="A811" s="198"/>
      <c r="B811" s="198"/>
      <c r="C811" s="198"/>
      <c r="D811" s="198"/>
      <c r="E811" s="198"/>
      <c r="F811" s="198"/>
      <c r="G811" s="198"/>
      <c r="H811" s="198"/>
      <c r="I811" s="198"/>
      <c r="J811" s="198"/>
      <c r="K811" s="198"/>
      <c r="L811" s="198"/>
      <c r="M811" s="198"/>
      <c r="N811" s="198"/>
      <c r="O811" s="198"/>
      <c r="P811" s="198"/>
      <c r="Q811" s="198"/>
      <c r="R811" s="198"/>
      <c r="S811" s="198"/>
      <c r="T811" s="198"/>
      <c r="U811" s="198"/>
      <c r="V811" s="198"/>
      <c r="W811" s="198"/>
      <c r="X811" s="198"/>
      <c r="Y811" s="198"/>
      <c r="Z811" s="198"/>
      <c r="AA811" s="198"/>
      <c r="AB811" s="198"/>
      <c r="AC811" s="198"/>
      <c r="AD811" s="198"/>
      <c r="AE811" s="198"/>
      <c r="AF811" s="198"/>
      <c r="AG811" s="198"/>
      <c r="AH811" s="198"/>
      <c r="AI811" s="198"/>
      <c r="AJ811" s="198"/>
      <c r="AK811" s="198"/>
      <c r="AL811" s="198"/>
      <c r="AM811" s="198"/>
      <c r="AN811" s="198"/>
      <c r="AO811" s="198"/>
      <c r="AP811" s="198"/>
      <c r="AQ811" s="198"/>
      <c r="AR811" s="198"/>
      <c r="AS811" s="198"/>
    </row>
    <row r="812" ht="14.25" customHeight="1" spans="1:45" x14ac:dyDescent="0.25">
      <c r="A812" s="198"/>
      <c r="B812" s="198"/>
      <c r="C812" s="198"/>
      <c r="D812" s="198"/>
      <c r="E812" s="198"/>
      <c r="F812" s="198"/>
      <c r="G812" s="198"/>
      <c r="H812" s="198"/>
      <c r="I812" s="198"/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  <c r="T812" s="198"/>
      <c r="U812" s="198"/>
      <c r="V812" s="198"/>
      <c r="W812" s="198"/>
      <c r="X812" s="198"/>
      <c r="Y812" s="198"/>
      <c r="Z812" s="198"/>
      <c r="AA812" s="198"/>
      <c r="AB812" s="198"/>
      <c r="AC812" s="198"/>
      <c r="AD812" s="198"/>
      <c r="AE812" s="198"/>
      <c r="AF812" s="198"/>
      <c r="AG812" s="198"/>
      <c r="AH812" s="198"/>
      <c r="AI812" s="198"/>
      <c r="AJ812" s="198"/>
      <c r="AK812" s="198"/>
      <c r="AL812" s="198"/>
      <c r="AM812" s="198"/>
      <c r="AN812" s="198"/>
      <c r="AO812" s="198"/>
      <c r="AP812" s="198"/>
      <c r="AQ812" s="198"/>
      <c r="AR812" s="198"/>
      <c r="AS812" s="198"/>
    </row>
    <row r="813" ht="14.25" customHeight="1" spans="1:45" x14ac:dyDescent="0.25">
      <c r="A813" s="198"/>
      <c r="B813" s="198"/>
      <c r="C813" s="198"/>
      <c r="D813" s="198"/>
      <c r="E813" s="198"/>
      <c r="F813" s="198"/>
      <c r="G813" s="198"/>
      <c r="H813" s="198"/>
      <c r="I813" s="198"/>
      <c r="J813" s="198"/>
      <c r="K813" s="198"/>
      <c r="L813" s="198"/>
      <c r="M813" s="198"/>
      <c r="N813" s="198"/>
      <c r="O813" s="198"/>
      <c r="P813" s="198"/>
      <c r="Q813" s="198"/>
      <c r="R813" s="198"/>
      <c r="S813" s="198"/>
      <c r="T813" s="198"/>
      <c r="U813" s="198"/>
      <c r="V813" s="198"/>
      <c r="W813" s="198"/>
      <c r="X813" s="198"/>
      <c r="Y813" s="198"/>
      <c r="Z813" s="198"/>
      <c r="AA813" s="198"/>
      <c r="AB813" s="198"/>
      <c r="AC813" s="198"/>
      <c r="AD813" s="198"/>
      <c r="AE813" s="198"/>
      <c r="AF813" s="198"/>
      <c r="AG813" s="198"/>
      <c r="AH813" s="198"/>
      <c r="AI813" s="198"/>
      <c r="AJ813" s="198"/>
      <c r="AK813" s="198"/>
      <c r="AL813" s="198"/>
      <c r="AM813" s="198"/>
      <c r="AN813" s="198"/>
      <c r="AO813" s="198"/>
      <c r="AP813" s="198"/>
      <c r="AQ813" s="198"/>
      <c r="AR813" s="198"/>
      <c r="AS813" s="198"/>
    </row>
    <row r="814" ht="14.25" customHeight="1" spans="1:45" x14ac:dyDescent="0.25">
      <c r="A814" s="198"/>
      <c r="B814" s="198"/>
      <c r="C814" s="198"/>
      <c r="D814" s="198"/>
      <c r="E814" s="198"/>
      <c r="F814" s="198"/>
      <c r="G814" s="198"/>
      <c r="H814" s="198"/>
      <c r="I814" s="198"/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  <c r="T814" s="198"/>
      <c r="U814" s="198"/>
      <c r="V814" s="198"/>
      <c r="W814" s="198"/>
      <c r="X814" s="198"/>
      <c r="Y814" s="198"/>
      <c r="Z814" s="198"/>
      <c r="AA814" s="198"/>
      <c r="AB814" s="198"/>
      <c r="AC814" s="198"/>
      <c r="AD814" s="198"/>
      <c r="AE814" s="198"/>
      <c r="AF814" s="198"/>
      <c r="AG814" s="198"/>
      <c r="AH814" s="198"/>
      <c r="AI814" s="198"/>
      <c r="AJ814" s="198"/>
      <c r="AK814" s="198"/>
      <c r="AL814" s="198"/>
      <c r="AM814" s="198"/>
      <c r="AN814" s="198"/>
      <c r="AO814" s="198"/>
      <c r="AP814" s="198"/>
      <c r="AQ814" s="198"/>
      <c r="AR814" s="198"/>
      <c r="AS814" s="198"/>
    </row>
    <row r="815" ht="14.25" customHeight="1" spans="1:45" x14ac:dyDescent="0.25">
      <c r="A815" s="198"/>
      <c r="B815" s="198"/>
      <c r="C815" s="198"/>
      <c r="D815" s="198"/>
      <c r="E815" s="198"/>
      <c r="F815" s="198"/>
      <c r="G815" s="198"/>
      <c r="H815" s="198"/>
      <c r="I815" s="198"/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  <c r="T815" s="198"/>
      <c r="U815" s="198"/>
      <c r="V815" s="198"/>
      <c r="W815" s="198"/>
      <c r="X815" s="198"/>
      <c r="Y815" s="198"/>
      <c r="Z815" s="198"/>
      <c r="AA815" s="198"/>
      <c r="AB815" s="198"/>
      <c r="AC815" s="198"/>
      <c r="AD815" s="198"/>
      <c r="AE815" s="198"/>
      <c r="AF815" s="198"/>
      <c r="AG815" s="198"/>
      <c r="AH815" s="198"/>
      <c r="AI815" s="198"/>
      <c r="AJ815" s="198"/>
      <c r="AK815" s="198"/>
      <c r="AL815" s="198"/>
      <c r="AM815" s="198"/>
      <c r="AN815" s="198"/>
      <c r="AO815" s="198"/>
      <c r="AP815" s="198"/>
      <c r="AQ815" s="198"/>
      <c r="AR815" s="198"/>
      <c r="AS815" s="198"/>
    </row>
    <row r="816" ht="14.25" customHeight="1" spans="1:45" x14ac:dyDescent="0.25">
      <c r="A816" s="198"/>
      <c r="B816" s="198"/>
      <c r="C816" s="198"/>
      <c r="D816" s="198"/>
      <c r="E816" s="198"/>
      <c r="F816" s="198"/>
      <c r="G816" s="198"/>
      <c r="H816" s="198"/>
      <c r="I816" s="198"/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  <c r="T816" s="198"/>
      <c r="U816" s="198"/>
      <c r="V816" s="198"/>
      <c r="W816" s="198"/>
      <c r="X816" s="198"/>
      <c r="Y816" s="198"/>
      <c r="Z816" s="198"/>
      <c r="AA816" s="198"/>
      <c r="AB816" s="198"/>
      <c r="AC816" s="198"/>
      <c r="AD816" s="198"/>
      <c r="AE816" s="198"/>
      <c r="AF816" s="198"/>
      <c r="AG816" s="198"/>
      <c r="AH816" s="198"/>
      <c r="AI816" s="198"/>
      <c r="AJ816" s="198"/>
      <c r="AK816" s="198"/>
      <c r="AL816" s="198"/>
      <c r="AM816" s="198"/>
      <c r="AN816" s="198"/>
      <c r="AO816" s="198"/>
      <c r="AP816" s="198"/>
      <c r="AQ816" s="198"/>
      <c r="AR816" s="198"/>
      <c r="AS816" s="198"/>
    </row>
    <row r="817" ht="14.25" customHeight="1" spans="1:45" x14ac:dyDescent="0.25">
      <c r="A817" s="198"/>
      <c r="B817" s="198"/>
      <c r="C817" s="198"/>
      <c r="D817" s="198"/>
      <c r="E817" s="198"/>
      <c r="F817" s="198"/>
      <c r="G817" s="198"/>
      <c r="H817" s="198"/>
      <c r="I817" s="198"/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  <c r="T817" s="198"/>
      <c r="U817" s="198"/>
      <c r="V817" s="198"/>
      <c r="W817" s="198"/>
      <c r="X817" s="198"/>
      <c r="Y817" s="198"/>
      <c r="Z817" s="198"/>
      <c r="AA817" s="198"/>
      <c r="AB817" s="198"/>
      <c r="AC817" s="198"/>
      <c r="AD817" s="198"/>
      <c r="AE817" s="198"/>
      <c r="AF817" s="198"/>
      <c r="AG817" s="198"/>
      <c r="AH817" s="198"/>
      <c r="AI817" s="198"/>
      <c r="AJ817" s="198"/>
      <c r="AK817" s="198"/>
      <c r="AL817" s="198"/>
      <c r="AM817" s="198"/>
      <c r="AN817" s="198"/>
      <c r="AO817" s="198"/>
      <c r="AP817" s="198"/>
      <c r="AQ817" s="198"/>
      <c r="AR817" s="198"/>
      <c r="AS817" s="198"/>
    </row>
    <row r="818" ht="14.25" customHeight="1" spans="1:45" x14ac:dyDescent="0.25">
      <c r="A818" s="198"/>
      <c r="B818" s="198"/>
      <c r="C818" s="198"/>
      <c r="D818" s="198"/>
      <c r="E818" s="198"/>
      <c r="F818" s="198"/>
      <c r="G818" s="198"/>
      <c r="H818" s="198"/>
      <c r="I818" s="198"/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  <c r="T818" s="198"/>
      <c r="U818" s="198"/>
      <c r="V818" s="198"/>
      <c r="W818" s="198"/>
      <c r="X818" s="198"/>
      <c r="Y818" s="198"/>
      <c r="Z818" s="198"/>
      <c r="AA818" s="198"/>
      <c r="AB818" s="198"/>
      <c r="AC818" s="198"/>
      <c r="AD818" s="198"/>
      <c r="AE818" s="198"/>
      <c r="AF818" s="198"/>
      <c r="AG818" s="198"/>
      <c r="AH818" s="198"/>
      <c r="AI818" s="198"/>
      <c r="AJ818" s="198"/>
      <c r="AK818" s="198"/>
      <c r="AL818" s="198"/>
      <c r="AM818" s="198"/>
      <c r="AN818" s="198"/>
      <c r="AO818" s="198"/>
      <c r="AP818" s="198"/>
      <c r="AQ818" s="198"/>
      <c r="AR818" s="198"/>
      <c r="AS818" s="198"/>
    </row>
    <row r="819" ht="14.25" customHeight="1" spans="1:45" x14ac:dyDescent="0.25">
      <c r="A819" s="198"/>
      <c r="B819" s="198"/>
      <c r="C819" s="198"/>
      <c r="D819" s="198"/>
      <c r="E819" s="198"/>
      <c r="F819" s="198"/>
      <c r="G819" s="198"/>
      <c r="H819" s="198"/>
      <c r="I819" s="198"/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  <c r="T819" s="198"/>
      <c r="U819" s="198"/>
      <c r="V819" s="198"/>
      <c r="W819" s="198"/>
      <c r="X819" s="198"/>
      <c r="Y819" s="198"/>
      <c r="Z819" s="198"/>
      <c r="AA819" s="198"/>
      <c r="AB819" s="198"/>
      <c r="AC819" s="198"/>
      <c r="AD819" s="198"/>
      <c r="AE819" s="198"/>
      <c r="AF819" s="198"/>
      <c r="AG819" s="198"/>
      <c r="AH819" s="198"/>
      <c r="AI819" s="198"/>
      <c r="AJ819" s="198"/>
      <c r="AK819" s="198"/>
      <c r="AL819" s="198"/>
      <c r="AM819" s="198"/>
      <c r="AN819" s="198"/>
      <c r="AO819" s="198"/>
      <c r="AP819" s="198"/>
      <c r="AQ819" s="198"/>
      <c r="AR819" s="198"/>
      <c r="AS819" s="198"/>
    </row>
    <row r="820" ht="14.25" customHeight="1" spans="1:45" x14ac:dyDescent="0.25">
      <c r="A820" s="198"/>
      <c r="B820" s="198"/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  <c r="X820" s="198"/>
      <c r="Y820" s="198"/>
      <c r="Z820" s="198"/>
      <c r="AA820" s="198"/>
      <c r="AB820" s="198"/>
      <c r="AC820" s="198"/>
      <c r="AD820" s="198"/>
      <c r="AE820" s="198"/>
      <c r="AF820" s="198"/>
      <c r="AG820" s="198"/>
      <c r="AH820" s="198"/>
      <c r="AI820" s="198"/>
      <c r="AJ820" s="198"/>
      <c r="AK820" s="198"/>
      <c r="AL820" s="198"/>
      <c r="AM820" s="198"/>
      <c r="AN820" s="198"/>
      <c r="AO820" s="198"/>
      <c r="AP820" s="198"/>
      <c r="AQ820" s="198"/>
      <c r="AR820" s="198"/>
      <c r="AS820" s="198"/>
    </row>
    <row r="821" ht="14.25" customHeight="1" spans="1:45" x14ac:dyDescent="0.25">
      <c r="A821" s="198"/>
      <c r="B821" s="198"/>
      <c r="C821" s="198"/>
      <c r="D821" s="198"/>
      <c r="E821" s="198"/>
      <c r="F821" s="198"/>
      <c r="G821" s="198"/>
      <c r="H821" s="198"/>
      <c r="I821" s="198"/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  <c r="T821" s="198"/>
      <c r="U821" s="198"/>
      <c r="V821" s="198"/>
      <c r="W821" s="198"/>
      <c r="X821" s="198"/>
      <c r="Y821" s="198"/>
      <c r="Z821" s="198"/>
      <c r="AA821" s="198"/>
      <c r="AB821" s="198"/>
      <c r="AC821" s="198"/>
      <c r="AD821" s="198"/>
      <c r="AE821" s="198"/>
      <c r="AF821" s="198"/>
      <c r="AG821" s="198"/>
      <c r="AH821" s="198"/>
      <c r="AI821" s="198"/>
      <c r="AJ821" s="198"/>
      <c r="AK821" s="198"/>
      <c r="AL821" s="198"/>
      <c r="AM821" s="198"/>
      <c r="AN821" s="198"/>
      <c r="AO821" s="198"/>
      <c r="AP821" s="198"/>
      <c r="AQ821" s="198"/>
      <c r="AR821" s="198"/>
      <c r="AS821" s="198"/>
    </row>
    <row r="822" ht="14.25" customHeight="1" spans="1:45" x14ac:dyDescent="0.25">
      <c r="A822" s="198"/>
      <c r="B822" s="198"/>
      <c r="C822" s="198"/>
      <c r="D822" s="198"/>
      <c r="E822" s="198"/>
      <c r="F822" s="198"/>
      <c r="G822" s="198"/>
      <c r="H822" s="198"/>
      <c r="I822" s="198"/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  <c r="T822" s="198"/>
      <c r="U822" s="198"/>
      <c r="V822" s="198"/>
      <c r="W822" s="198"/>
      <c r="X822" s="198"/>
      <c r="Y822" s="198"/>
      <c r="Z822" s="198"/>
      <c r="AA822" s="198"/>
      <c r="AB822" s="198"/>
      <c r="AC822" s="198"/>
      <c r="AD822" s="198"/>
      <c r="AE822" s="198"/>
      <c r="AF822" s="198"/>
      <c r="AG822" s="198"/>
      <c r="AH822" s="198"/>
      <c r="AI822" s="198"/>
      <c r="AJ822" s="198"/>
      <c r="AK822" s="198"/>
      <c r="AL822" s="198"/>
      <c r="AM822" s="198"/>
      <c r="AN822" s="198"/>
      <c r="AO822" s="198"/>
      <c r="AP822" s="198"/>
      <c r="AQ822" s="198"/>
      <c r="AR822" s="198"/>
      <c r="AS822" s="198"/>
    </row>
    <row r="823" ht="14.25" customHeight="1" spans="1:45" x14ac:dyDescent="0.25">
      <c r="A823" s="198"/>
      <c r="B823" s="198"/>
      <c r="C823" s="198"/>
      <c r="D823" s="198"/>
      <c r="E823" s="198"/>
      <c r="F823" s="198"/>
      <c r="G823" s="198"/>
      <c r="H823" s="198"/>
      <c r="I823" s="198"/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  <c r="T823" s="198"/>
      <c r="U823" s="198"/>
      <c r="V823" s="198"/>
      <c r="W823" s="198"/>
      <c r="X823" s="198"/>
      <c r="Y823" s="198"/>
      <c r="Z823" s="198"/>
      <c r="AA823" s="198"/>
      <c r="AB823" s="198"/>
      <c r="AC823" s="198"/>
      <c r="AD823" s="198"/>
      <c r="AE823" s="198"/>
      <c r="AF823" s="198"/>
      <c r="AG823" s="198"/>
      <c r="AH823" s="198"/>
      <c r="AI823" s="198"/>
      <c r="AJ823" s="198"/>
      <c r="AK823" s="198"/>
      <c r="AL823" s="198"/>
      <c r="AM823" s="198"/>
      <c r="AN823" s="198"/>
      <c r="AO823" s="198"/>
      <c r="AP823" s="198"/>
      <c r="AQ823" s="198"/>
      <c r="AR823" s="198"/>
      <c r="AS823" s="198"/>
    </row>
    <row r="824" ht="14.25" customHeight="1" spans="1:45" x14ac:dyDescent="0.25">
      <c r="A824" s="198"/>
      <c r="B824" s="198"/>
      <c r="C824" s="198"/>
      <c r="D824" s="198"/>
      <c r="E824" s="198"/>
      <c r="F824" s="198"/>
      <c r="G824" s="198"/>
      <c r="H824" s="198"/>
      <c r="I824" s="198"/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  <c r="T824" s="198"/>
      <c r="U824" s="198"/>
      <c r="V824" s="198"/>
      <c r="W824" s="198"/>
      <c r="X824" s="198"/>
      <c r="Y824" s="198"/>
      <c r="Z824" s="198"/>
      <c r="AA824" s="198"/>
      <c r="AB824" s="198"/>
      <c r="AC824" s="198"/>
      <c r="AD824" s="198"/>
      <c r="AE824" s="198"/>
      <c r="AF824" s="198"/>
      <c r="AG824" s="198"/>
      <c r="AH824" s="198"/>
      <c r="AI824" s="198"/>
      <c r="AJ824" s="198"/>
      <c r="AK824" s="198"/>
      <c r="AL824" s="198"/>
      <c r="AM824" s="198"/>
      <c r="AN824" s="198"/>
      <c r="AO824" s="198"/>
      <c r="AP824" s="198"/>
      <c r="AQ824" s="198"/>
      <c r="AR824" s="198"/>
      <c r="AS824" s="198"/>
    </row>
    <row r="825" ht="14.25" customHeight="1" spans="1:45" x14ac:dyDescent="0.25">
      <c r="A825" s="198"/>
      <c r="B825" s="198"/>
      <c r="C825" s="198"/>
      <c r="D825" s="198"/>
      <c r="E825" s="198"/>
      <c r="F825" s="198"/>
      <c r="G825" s="198"/>
      <c r="H825" s="198"/>
      <c r="I825" s="19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  <c r="T825" s="198"/>
      <c r="U825" s="198"/>
      <c r="V825" s="198"/>
      <c r="W825" s="198"/>
      <c r="X825" s="198"/>
      <c r="Y825" s="198"/>
      <c r="Z825" s="198"/>
      <c r="AA825" s="198"/>
      <c r="AB825" s="198"/>
      <c r="AC825" s="198"/>
      <c r="AD825" s="198"/>
      <c r="AE825" s="198"/>
      <c r="AF825" s="198"/>
      <c r="AG825" s="198"/>
      <c r="AH825" s="198"/>
      <c r="AI825" s="198"/>
      <c r="AJ825" s="198"/>
      <c r="AK825" s="198"/>
      <c r="AL825" s="198"/>
      <c r="AM825" s="198"/>
      <c r="AN825" s="198"/>
      <c r="AO825" s="198"/>
      <c r="AP825" s="198"/>
      <c r="AQ825" s="198"/>
      <c r="AR825" s="198"/>
      <c r="AS825" s="198"/>
    </row>
    <row r="826" ht="14.25" customHeight="1" spans="1:45" x14ac:dyDescent="0.25">
      <c r="A826" s="198"/>
      <c r="B826" s="198"/>
      <c r="C826" s="198"/>
      <c r="D826" s="198"/>
      <c r="E826" s="198"/>
      <c r="F826" s="198"/>
      <c r="G826" s="198"/>
      <c r="H826" s="198"/>
      <c r="I826" s="198"/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  <c r="T826" s="198"/>
      <c r="U826" s="198"/>
      <c r="V826" s="198"/>
      <c r="W826" s="198"/>
      <c r="X826" s="198"/>
      <c r="Y826" s="198"/>
      <c r="Z826" s="198"/>
      <c r="AA826" s="198"/>
      <c r="AB826" s="198"/>
      <c r="AC826" s="198"/>
      <c r="AD826" s="198"/>
      <c r="AE826" s="198"/>
      <c r="AF826" s="198"/>
      <c r="AG826" s="198"/>
      <c r="AH826" s="198"/>
      <c r="AI826" s="198"/>
      <c r="AJ826" s="198"/>
      <c r="AK826" s="198"/>
      <c r="AL826" s="198"/>
      <c r="AM826" s="198"/>
      <c r="AN826" s="198"/>
      <c r="AO826" s="198"/>
      <c r="AP826" s="198"/>
      <c r="AQ826" s="198"/>
      <c r="AR826" s="198"/>
      <c r="AS826" s="198"/>
    </row>
    <row r="827" ht="14.25" customHeight="1" spans="1:45" x14ac:dyDescent="0.25">
      <c r="A827" s="198"/>
      <c r="B827" s="198"/>
      <c r="C827" s="198"/>
      <c r="D827" s="198"/>
      <c r="E827" s="198"/>
      <c r="F827" s="198"/>
      <c r="G827" s="198"/>
      <c r="H827" s="198"/>
      <c r="I827" s="198"/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  <c r="X827" s="198"/>
      <c r="Y827" s="198"/>
      <c r="Z827" s="198"/>
      <c r="AA827" s="198"/>
      <c r="AB827" s="198"/>
      <c r="AC827" s="198"/>
      <c r="AD827" s="198"/>
      <c r="AE827" s="198"/>
      <c r="AF827" s="198"/>
      <c r="AG827" s="198"/>
      <c r="AH827" s="198"/>
      <c r="AI827" s="198"/>
      <c r="AJ827" s="198"/>
      <c r="AK827" s="198"/>
      <c r="AL827" s="198"/>
      <c r="AM827" s="198"/>
      <c r="AN827" s="198"/>
      <c r="AO827" s="198"/>
      <c r="AP827" s="198"/>
      <c r="AQ827" s="198"/>
      <c r="AR827" s="198"/>
      <c r="AS827" s="198"/>
    </row>
    <row r="828" ht="14.25" customHeight="1" spans="1:45" x14ac:dyDescent="0.25">
      <c r="A828" s="198"/>
      <c r="B828" s="198"/>
      <c r="C828" s="198"/>
      <c r="D828" s="198"/>
      <c r="E828" s="198"/>
      <c r="F828" s="198"/>
      <c r="G828" s="198"/>
      <c r="H828" s="198"/>
      <c r="I828" s="19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  <c r="X828" s="198"/>
      <c r="Y828" s="198"/>
      <c r="Z828" s="198"/>
      <c r="AA828" s="198"/>
      <c r="AB828" s="198"/>
      <c r="AC828" s="198"/>
      <c r="AD828" s="198"/>
      <c r="AE828" s="198"/>
      <c r="AF828" s="198"/>
      <c r="AG828" s="198"/>
      <c r="AH828" s="198"/>
      <c r="AI828" s="198"/>
      <c r="AJ828" s="198"/>
      <c r="AK828" s="198"/>
      <c r="AL828" s="198"/>
      <c r="AM828" s="198"/>
      <c r="AN828" s="198"/>
      <c r="AO828" s="198"/>
      <c r="AP828" s="198"/>
      <c r="AQ828" s="198"/>
      <c r="AR828" s="198"/>
      <c r="AS828" s="198"/>
    </row>
    <row r="829" ht="14.25" customHeight="1" spans="1:45" x14ac:dyDescent="0.25">
      <c r="A829" s="198"/>
      <c r="B829" s="198"/>
      <c r="C829" s="198"/>
      <c r="D829" s="198"/>
      <c r="E829" s="198"/>
      <c r="F829" s="198"/>
      <c r="G829" s="198"/>
      <c r="H829" s="198"/>
      <c r="I829" s="198"/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  <c r="T829" s="198"/>
      <c r="U829" s="198"/>
      <c r="V829" s="198"/>
      <c r="W829" s="198"/>
      <c r="X829" s="198"/>
      <c r="Y829" s="198"/>
      <c r="Z829" s="198"/>
      <c r="AA829" s="198"/>
      <c r="AB829" s="198"/>
      <c r="AC829" s="198"/>
      <c r="AD829" s="198"/>
      <c r="AE829" s="198"/>
      <c r="AF829" s="198"/>
      <c r="AG829" s="198"/>
      <c r="AH829" s="198"/>
      <c r="AI829" s="198"/>
      <c r="AJ829" s="198"/>
      <c r="AK829" s="198"/>
      <c r="AL829" s="198"/>
      <c r="AM829" s="198"/>
      <c r="AN829" s="198"/>
      <c r="AO829" s="198"/>
      <c r="AP829" s="198"/>
      <c r="AQ829" s="198"/>
      <c r="AR829" s="198"/>
      <c r="AS829" s="198"/>
    </row>
    <row r="830" ht="14.25" customHeight="1" spans="1:45" x14ac:dyDescent="0.25">
      <c r="A830" s="198"/>
      <c r="B830" s="198"/>
      <c r="C830" s="198"/>
      <c r="D830" s="198"/>
      <c r="E830" s="198"/>
      <c r="F830" s="198"/>
      <c r="G830" s="198"/>
      <c r="H830" s="198"/>
      <c r="I830" s="198"/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  <c r="T830" s="198"/>
      <c r="U830" s="198"/>
      <c r="V830" s="198"/>
      <c r="W830" s="198"/>
      <c r="X830" s="198"/>
      <c r="Y830" s="198"/>
      <c r="Z830" s="198"/>
      <c r="AA830" s="198"/>
      <c r="AB830" s="198"/>
      <c r="AC830" s="198"/>
      <c r="AD830" s="198"/>
      <c r="AE830" s="198"/>
      <c r="AF830" s="198"/>
      <c r="AG830" s="198"/>
      <c r="AH830" s="198"/>
      <c r="AI830" s="198"/>
      <c r="AJ830" s="198"/>
      <c r="AK830" s="198"/>
      <c r="AL830" s="198"/>
      <c r="AM830" s="198"/>
      <c r="AN830" s="198"/>
      <c r="AO830" s="198"/>
      <c r="AP830" s="198"/>
      <c r="AQ830" s="198"/>
      <c r="AR830" s="198"/>
      <c r="AS830" s="198"/>
    </row>
    <row r="831" ht="14.25" customHeight="1" spans="1:45" x14ac:dyDescent="0.25">
      <c r="A831" s="198"/>
      <c r="B831" s="198"/>
      <c r="C831" s="198"/>
      <c r="D831" s="198"/>
      <c r="E831" s="198"/>
      <c r="F831" s="198"/>
      <c r="G831" s="198"/>
      <c r="H831" s="198"/>
      <c r="I831" s="19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  <c r="T831" s="198"/>
      <c r="U831" s="198"/>
      <c r="V831" s="198"/>
      <c r="W831" s="198"/>
      <c r="X831" s="198"/>
      <c r="Y831" s="198"/>
      <c r="Z831" s="198"/>
      <c r="AA831" s="198"/>
      <c r="AB831" s="198"/>
      <c r="AC831" s="198"/>
      <c r="AD831" s="198"/>
      <c r="AE831" s="198"/>
      <c r="AF831" s="198"/>
      <c r="AG831" s="198"/>
      <c r="AH831" s="198"/>
      <c r="AI831" s="198"/>
      <c r="AJ831" s="198"/>
      <c r="AK831" s="198"/>
      <c r="AL831" s="198"/>
      <c r="AM831" s="198"/>
      <c r="AN831" s="198"/>
      <c r="AO831" s="198"/>
      <c r="AP831" s="198"/>
      <c r="AQ831" s="198"/>
      <c r="AR831" s="198"/>
      <c r="AS831" s="198"/>
    </row>
    <row r="832" ht="14.25" customHeight="1" spans="1:45" x14ac:dyDescent="0.25">
      <c r="A832" s="198"/>
      <c r="B832" s="198"/>
      <c r="C832" s="198"/>
      <c r="D832" s="198"/>
      <c r="E832" s="198"/>
      <c r="F832" s="198"/>
      <c r="G832" s="198"/>
      <c r="H832" s="198"/>
      <c r="I832" s="198"/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  <c r="T832" s="198"/>
      <c r="U832" s="198"/>
      <c r="V832" s="198"/>
      <c r="W832" s="198"/>
      <c r="X832" s="198"/>
      <c r="Y832" s="198"/>
      <c r="Z832" s="198"/>
      <c r="AA832" s="198"/>
      <c r="AB832" s="198"/>
      <c r="AC832" s="198"/>
      <c r="AD832" s="198"/>
      <c r="AE832" s="198"/>
      <c r="AF832" s="198"/>
      <c r="AG832" s="198"/>
      <c r="AH832" s="198"/>
      <c r="AI832" s="198"/>
      <c r="AJ832" s="198"/>
      <c r="AK832" s="198"/>
      <c r="AL832" s="198"/>
      <c r="AM832" s="198"/>
      <c r="AN832" s="198"/>
      <c r="AO832" s="198"/>
      <c r="AP832" s="198"/>
      <c r="AQ832" s="198"/>
      <c r="AR832" s="198"/>
      <c r="AS832" s="198"/>
    </row>
    <row r="833" ht="14.25" customHeight="1" spans="1:45" x14ac:dyDescent="0.25">
      <c r="A833" s="198"/>
      <c r="B833" s="198"/>
      <c r="C833" s="198"/>
      <c r="D833" s="198"/>
      <c r="E833" s="198"/>
      <c r="F833" s="198"/>
      <c r="G833" s="198"/>
      <c r="H833" s="198"/>
      <c r="I833" s="198"/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  <c r="T833" s="198"/>
      <c r="U833" s="198"/>
      <c r="V833" s="198"/>
      <c r="W833" s="198"/>
      <c r="X833" s="198"/>
      <c r="Y833" s="198"/>
      <c r="Z833" s="198"/>
      <c r="AA833" s="198"/>
      <c r="AB833" s="198"/>
      <c r="AC833" s="198"/>
      <c r="AD833" s="198"/>
      <c r="AE833" s="198"/>
      <c r="AF833" s="198"/>
      <c r="AG833" s="198"/>
      <c r="AH833" s="198"/>
      <c r="AI833" s="198"/>
      <c r="AJ833" s="198"/>
      <c r="AK833" s="198"/>
      <c r="AL833" s="198"/>
      <c r="AM833" s="198"/>
      <c r="AN833" s="198"/>
      <c r="AO833" s="198"/>
      <c r="AP833" s="198"/>
      <c r="AQ833" s="198"/>
      <c r="AR833" s="198"/>
      <c r="AS833" s="198"/>
    </row>
    <row r="834" ht="14.25" customHeight="1" spans="1:45" x14ac:dyDescent="0.25">
      <c r="A834" s="198"/>
      <c r="B834" s="198"/>
      <c r="C834" s="198"/>
      <c r="D834" s="198"/>
      <c r="E834" s="198"/>
      <c r="F834" s="198"/>
      <c r="G834" s="198"/>
      <c r="H834" s="198"/>
      <c r="I834" s="19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  <c r="T834" s="198"/>
      <c r="U834" s="198"/>
      <c r="V834" s="198"/>
      <c r="W834" s="198"/>
      <c r="X834" s="198"/>
      <c r="Y834" s="198"/>
      <c r="Z834" s="198"/>
      <c r="AA834" s="198"/>
      <c r="AB834" s="198"/>
      <c r="AC834" s="198"/>
      <c r="AD834" s="198"/>
      <c r="AE834" s="198"/>
      <c r="AF834" s="198"/>
      <c r="AG834" s="198"/>
      <c r="AH834" s="198"/>
      <c r="AI834" s="198"/>
      <c r="AJ834" s="198"/>
      <c r="AK834" s="198"/>
      <c r="AL834" s="198"/>
      <c r="AM834" s="198"/>
      <c r="AN834" s="198"/>
      <c r="AO834" s="198"/>
      <c r="AP834" s="198"/>
      <c r="AQ834" s="198"/>
      <c r="AR834" s="198"/>
      <c r="AS834" s="198"/>
    </row>
    <row r="835" ht="14.25" customHeight="1" spans="1:45" x14ac:dyDescent="0.25">
      <c r="A835" s="198"/>
      <c r="B835" s="198"/>
      <c r="C835" s="198"/>
      <c r="D835" s="198"/>
      <c r="E835" s="198"/>
      <c r="F835" s="198"/>
      <c r="G835" s="198"/>
      <c r="H835" s="198"/>
      <c r="I835" s="198"/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  <c r="T835" s="198"/>
      <c r="U835" s="198"/>
      <c r="V835" s="198"/>
      <c r="W835" s="198"/>
      <c r="X835" s="198"/>
      <c r="Y835" s="198"/>
      <c r="Z835" s="198"/>
      <c r="AA835" s="198"/>
      <c r="AB835" s="198"/>
      <c r="AC835" s="198"/>
      <c r="AD835" s="198"/>
      <c r="AE835" s="198"/>
      <c r="AF835" s="198"/>
      <c r="AG835" s="198"/>
      <c r="AH835" s="198"/>
      <c r="AI835" s="198"/>
      <c r="AJ835" s="198"/>
      <c r="AK835" s="198"/>
      <c r="AL835" s="198"/>
      <c r="AM835" s="198"/>
      <c r="AN835" s="198"/>
      <c r="AO835" s="198"/>
      <c r="AP835" s="198"/>
      <c r="AQ835" s="198"/>
      <c r="AR835" s="198"/>
      <c r="AS835" s="198"/>
    </row>
    <row r="836" ht="14.25" customHeight="1" spans="1:45" x14ac:dyDescent="0.25">
      <c r="A836" s="198"/>
      <c r="B836" s="198"/>
      <c r="C836" s="198"/>
      <c r="D836" s="198"/>
      <c r="E836" s="198"/>
      <c r="F836" s="198"/>
      <c r="G836" s="198"/>
      <c r="H836" s="198"/>
      <c r="I836" s="198"/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  <c r="T836" s="198"/>
      <c r="U836" s="198"/>
      <c r="V836" s="198"/>
      <c r="W836" s="198"/>
      <c r="X836" s="198"/>
      <c r="Y836" s="198"/>
      <c r="Z836" s="198"/>
      <c r="AA836" s="198"/>
      <c r="AB836" s="198"/>
      <c r="AC836" s="198"/>
      <c r="AD836" s="198"/>
      <c r="AE836" s="198"/>
      <c r="AF836" s="198"/>
      <c r="AG836" s="198"/>
      <c r="AH836" s="198"/>
      <c r="AI836" s="198"/>
      <c r="AJ836" s="198"/>
      <c r="AK836" s="198"/>
      <c r="AL836" s="198"/>
      <c r="AM836" s="198"/>
      <c r="AN836" s="198"/>
      <c r="AO836" s="198"/>
      <c r="AP836" s="198"/>
      <c r="AQ836" s="198"/>
      <c r="AR836" s="198"/>
      <c r="AS836" s="198"/>
    </row>
    <row r="837" ht="14.25" customHeight="1" spans="1:45" x14ac:dyDescent="0.25">
      <c r="A837" s="198"/>
      <c r="B837" s="198"/>
      <c r="C837" s="198"/>
      <c r="D837" s="198"/>
      <c r="E837" s="198"/>
      <c r="F837" s="198"/>
      <c r="G837" s="198"/>
      <c r="H837" s="198"/>
      <c r="I837" s="19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  <c r="T837" s="198"/>
      <c r="U837" s="198"/>
      <c r="V837" s="198"/>
      <c r="W837" s="198"/>
      <c r="X837" s="198"/>
      <c r="Y837" s="198"/>
      <c r="Z837" s="198"/>
      <c r="AA837" s="198"/>
      <c r="AB837" s="198"/>
      <c r="AC837" s="198"/>
      <c r="AD837" s="198"/>
      <c r="AE837" s="198"/>
      <c r="AF837" s="198"/>
      <c r="AG837" s="198"/>
      <c r="AH837" s="198"/>
      <c r="AI837" s="198"/>
      <c r="AJ837" s="198"/>
      <c r="AK837" s="198"/>
      <c r="AL837" s="198"/>
      <c r="AM837" s="198"/>
      <c r="AN837" s="198"/>
      <c r="AO837" s="198"/>
      <c r="AP837" s="198"/>
      <c r="AQ837" s="198"/>
      <c r="AR837" s="198"/>
      <c r="AS837" s="198"/>
    </row>
    <row r="838" ht="14.25" customHeight="1" spans="1:45" x14ac:dyDescent="0.25">
      <c r="A838" s="198"/>
      <c r="B838" s="198"/>
      <c r="C838" s="198"/>
      <c r="D838" s="198"/>
      <c r="E838" s="198"/>
      <c r="F838" s="198"/>
      <c r="G838" s="198"/>
      <c r="H838" s="198"/>
      <c r="I838" s="198"/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  <c r="T838" s="198"/>
      <c r="U838" s="198"/>
      <c r="V838" s="198"/>
      <c r="W838" s="198"/>
      <c r="X838" s="198"/>
      <c r="Y838" s="198"/>
      <c r="Z838" s="198"/>
      <c r="AA838" s="198"/>
      <c r="AB838" s="198"/>
      <c r="AC838" s="198"/>
      <c r="AD838" s="198"/>
      <c r="AE838" s="198"/>
      <c r="AF838" s="198"/>
      <c r="AG838" s="198"/>
      <c r="AH838" s="198"/>
      <c r="AI838" s="198"/>
      <c r="AJ838" s="198"/>
      <c r="AK838" s="198"/>
      <c r="AL838" s="198"/>
      <c r="AM838" s="198"/>
      <c r="AN838" s="198"/>
      <c r="AO838" s="198"/>
      <c r="AP838" s="198"/>
      <c r="AQ838" s="198"/>
      <c r="AR838" s="198"/>
      <c r="AS838" s="198"/>
    </row>
    <row r="839" ht="14.25" customHeight="1" spans="1:45" x14ac:dyDescent="0.25">
      <c r="A839" s="198"/>
      <c r="B839" s="198"/>
      <c r="C839" s="198"/>
      <c r="D839" s="198"/>
      <c r="E839" s="198"/>
      <c r="F839" s="198"/>
      <c r="G839" s="198"/>
      <c r="H839" s="198"/>
      <c r="I839" s="198"/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  <c r="T839" s="198"/>
      <c r="U839" s="198"/>
      <c r="V839" s="198"/>
      <c r="W839" s="198"/>
      <c r="X839" s="198"/>
      <c r="Y839" s="198"/>
      <c r="Z839" s="198"/>
      <c r="AA839" s="198"/>
      <c r="AB839" s="198"/>
      <c r="AC839" s="198"/>
      <c r="AD839" s="198"/>
      <c r="AE839" s="198"/>
      <c r="AF839" s="198"/>
      <c r="AG839" s="198"/>
      <c r="AH839" s="198"/>
      <c r="AI839" s="198"/>
      <c r="AJ839" s="198"/>
      <c r="AK839" s="198"/>
      <c r="AL839" s="198"/>
      <c r="AM839" s="198"/>
      <c r="AN839" s="198"/>
      <c r="AO839" s="198"/>
      <c r="AP839" s="198"/>
      <c r="AQ839" s="198"/>
      <c r="AR839" s="198"/>
      <c r="AS839" s="198"/>
    </row>
    <row r="840" ht="14.25" customHeight="1" spans="1:45" x14ac:dyDescent="0.25">
      <c r="A840" s="198"/>
      <c r="B840" s="198"/>
      <c r="C840" s="198"/>
      <c r="D840" s="198"/>
      <c r="E840" s="198"/>
      <c r="F840" s="198"/>
      <c r="G840" s="198"/>
      <c r="H840" s="198"/>
      <c r="I840" s="198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  <c r="T840" s="198"/>
      <c r="U840" s="198"/>
      <c r="V840" s="198"/>
      <c r="W840" s="198"/>
      <c r="X840" s="198"/>
      <c r="Y840" s="198"/>
      <c r="Z840" s="198"/>
      <c r="AA840" s="198"/>
      <c r="AB840" s="198"/>
      <c r="AC840" s="198"/>
      <c r="AD840" s="198"/>
      <c r="AE840" s="198"/>
      <c r="AF840" s="198"/>
      <c r="AG840" s="198"/>
      <c r="AH840" s="198"/>
      <c r="AI840" s="198"/>
      <c r="AJ840" s="198"/>
      <c r="AK840" s="198"/>
      <c r="AL840" s="198"/>
      <c r="AM840" s="198"/>
      <c r="AN840" s="198"/>
      <c r="AO840" s="198"/>
      <c r="AP840" s="198"/>
      <c r="AQ840" s="198"/>
      <c r="AR840" s="198"/>
      <c r="AS840" s="198"/>
    </row>
    <row r="841" ht="14.25" customHeight="1" spans="1:45" x14ac:dyDescent="0.25">
      <c r="A841" s="198"/>
      <c r="B841" s="198"/>
      <c r="C841" s="198"/>
      <c r="D841" s="198"/>
      <c r="E841" s="198"/>
      <c r="F841" s="198"/>
      <c r="G841" s="198"/>
      <c r="H841" s="198"/>
      <c r="I841" s="198"/>
      <c r="J841" s="198"/>
      <c r="K841" s="198"/>
      <c r="L841" s="198"/>
      <c r="M841" s="198"/>
      <c r="N841" s="198"/>
      <c r="O841" s="198"/>
      <c r="P841" s="198"/>
      <c r="Q841" s="198"/>
      <c r="R841" s="198"/>
      <c r="S841" s="198"/>
      <c r="T841" s="198"/>
      <c r="U841" s="198"/>
      <c r="V841" s="198"/>
      <c r="W841" s="198"/>
      <c r="X841" s="198"/>
      <c r="Y841" s="198"/>
      <c r="Z841" s="198"/>
      <c r="AA841" s="198"/>
      <c r="AB841" s="198"/>
      <c r="AC841" s="198"/>
      <c r="AD841" s="198"/>
      <c r="AE841" s="198"/>
      <c r="AF841" s="198"/>
      <c r="AG841" s="198"/>
      <c r="AH841" s="198"/>
      <c r="AI841" s="198"/>
      <c r="AJ841" s="198"/>
      <c r="AK841" s="198"/>
      <c r="AL841" s="198"/>
      <c r="AM841" s="198"/>
      <c r="AN841" s="198"/>
      <c r="AO841" s="198"/>
      <c r="AP841" s="198"/>
      <c r="AQ841" s="198"/>
      <c r="AR841" s="198"/>
      <c r="AS841" s="198"/>
    </row>
    <row r="842" ht="14.25" customHeight="1" spans="1:45" x14ac:dyDescent="0.25">
      <c r="A842" s="198"/>
      <c r="B842" s="198"/>
      <c r="C842" s="198"/>
      <c r="D842" s="198"/>
      <c r="E842" s="198"/>
      <c r="F842" s="198"/>
      <c r="G842" s="198"/>
      <c r="H842" s="198"/>
      <c r="I842" s="198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  <c r="T842" s="198"/>
      <c r="U842" s="198"/>
      <c r="V842" s="198"/>
      <c r="W842" s="198"/>
      <c r="X842" s="198"/>
      <c r="Y842" s="198"/>
      <c r="Z842" s="198"/>
      <c r="AA842" s="198"/>
      <c r="AB842" s="198"/>
      <c r="AC842" s="198"/>
      <c r="AD842" s="198"/>
      <c r="AE842" s="198"/>
      <c r="AF842" s="198"/>
      <c r="AG842" s="198"/>
      <c r="AH842" s="198"/>
      <c r="AI842" s="198"/>
      <c r="AJ842" s="198"/>
      <c r="AK842" s="198"/>
      <c r="AL842" s="198"/>
      <c r="AM842" s="198"/>
      <c r="AN842" s="198"/>
      <c r="AO842" s="198"/>
      <c r="AP842" s="198"/>
      <c r="AQ842" s="198"/>
      <c r="AR842" s="198"/>
      <c r="AS842" s="198"/>
    </row>
    <row r="843" ht="14.25" customHeight="1" spans="1:45" x14ac:dyDescent="0.25">
      <c r="A843" s="198"/>
      <c r="B843" s="198"/>
      <c r="C843" s="198"/>
      <c r="D843" s="198"/>
      <c r="E843" s="198"/>
      <c r="F843" s="198"/>
      <c r="G843" s="198"/>
      <c r="H843" s="198"/>
      <c r="I843" s="198"/>
      <c r="J843" s="198"/>
      <c r="K843" s="198"/>
      <c r="L843" s="198"/>
      <c r="M843" s="198"/>
      <c r="N843" s="198"/>
      <c r="O843" s="198"/>
      <c r="P843" s="198"/>
      <c r="Q843" s="198"/>
      <c r="R843" s="198"/>
      <c r="S843" s="198"/>
      <c r="T843" s="198"/>
      <c r="U843" s="198"/>
      <c r="V843" s="198"/>
      <c r="W843" s="198"/>
      <c r="X843" s="198"/>
      <c r="Y843" s="198"/>
      <c r="Z843" s="198"/>
      <c r="AA843" s="198"/>
      <c r="AB843" s="198"/>
      <c r="AC843" s="198"/>
      <c r="AD843" s="198"/>
      <c r="AE843" s="198"/>
      <c r="AF843" s="198"/>
      <c r="AG843" s="198"/>
      <c r="AH843" s="198"/>
      <c r="AI843" s="198"/>
      <c r="AJ843" s="198"/>
      <c r="AK843" s="198"/>
      <c r="AL843" s="198"/>
      <c r="AM843" s="198"/>
      <c r="AN843" s="198"/>
      <c r="AO843" s="198"/>
      <c r="AP843" s="198"/>
      <c r="AQ843" s="198"/>
      <c r="AR843" s="198"/>
      <c r="AS843" s="198"/>
    </row>
    <row r="844" ht="14.25" customHeight="1" spans="1:45" x14ac:dyDescent="0.25">
      <c r="A844" s="198"/>
      <c r="B844" s="198"/>
      <c r="C844" s="198"/>
      <c r="D844" s="198"/>
      <c r="E844" s="198"/>
      <c r="F844" s="198"/>
      <c r="G844" s="198"/>
      <c r="H844" s="198"/>
      <c r="I844" s="198"/>
      <c r="J844" s="198"/>
      <c r="K844" s="198"/>
      <c r="L844" s="198"/>
      <c r="M844" s="198"/>
      <c r="N844" s="198"/>
      <c r="O844" s="198"/>
      <c r="P844" s="198"/>
      <c r="Q844" s="198"/>
      <c r="R844" s="198"/>
      <c r="S844" s="198"/>
      <c r="T844" s="198"/>
      <c r="U844" s="198"/>
      <c r="V844" s="198"/>
      <c r="W844" s="198"/>
      <c r="X844" s="198"/>
      <c r="Y844" s="198"/>
      <c r="Z844" s="198"/>
      <c r="AA844" s="198"/>
      <c r="AB844" s="198"/>
      <c r="AC844" s="198"/>
      <c r="AD844" s="198"/>
      <c r="AE844" s="198"/>
      <c r="AF844" s="198"/>
      <c r="AG844" s="198"/>
      <c r="AH844" s="198"/>
      <c r="AI844" s="198"/>
      <c r="AJ844" s="198"/>
      <c r="AK844" s="198"/>
      <c r="AL844" s="198"/>
      <c r="AM844" s="198"/>
      <c r="AN844" s="198"/>
      <c r="AO844" s="198"/>
      <c r="AP844" s="198"/>
      <c r="AQ844" s="198"/>
      <c r="AR844" s="198"/>
      <c r="AS844" s="198"/>
    </row>
    <row r="845" ht="14.25" customHeight="1" spans="1:45" x14ac:dyDescent="0.25">
      <c r="A845" s="198"/>
      <c r="B845" s="198"/>
      <c r="C845" s="198"/>
      <c r="D845" s="198"/>
      <c r="E845" s="198"/>
      <c r="F845" s="198"/>
      <c r="G845" s="198"/>
      <c r="H845" s="198"/>
      <c r="I845" s="198"/>
      <c r="J845" s="198"/>
      <c r="K845" s="198"/>
      <c r="L845" s="198"/>
      <c r="M845" s="198"/>
      <c r="N845" s="198"/>
      <c r="O845" s="198"/>
      <c r="P845" s="198"/>
      <c r="Q845" s="198"/>
      <c r="R845" s="198"/>
      <c r="S845" s="198"/>
      <c r="T845" s="198"/>
      <c r="U845" s="198"/>
      <c r="V845" s="198"/>
      <c r="W845" s="198"/>
      <c r="X845" s="198"/>
      <c r="Y845" s="198"/>
      <c r="Z845" s="198"/>
      <c r="AA845" s="198"/>
      <c r="AB845" s="198"/>
      <c r="AC845" s="198"/>
      <c r="AD845" s="198"/>
      <c r="AE845" s="198"/>
      <c r="AF845" s="198"/>
      <c r="AG845" s="198"/>
      <c r="AH845" s="198"/>
      <c r="AI845" s="198"/>
      <c r="AJ845" s="198"/>
      <c r="AK845" s="198"/>
      <c r="AL845" s="198"/>
      <c r="AM845" s="198"/>
      <c r="AN845" s="198"/>
      <c r="AO845" s="198"/>
      <c r="AP845" s="198"/>
      <c r="AQ845" s="198"/>
      <c r="AR845" s="198"/>
      <c r="AS845" s="198"/>
    </row>
    <row r="846" ht="14.25" customHeight="1" spans="1:45" x14ac:dyDescent="0.25">
      <c r="A846" s="198"/>
      <c r="B846" s="198"/>
      <c r="C846" s="198"/>
      <c r="D846" s="198"/>
      <c r="E846" s="198"/>
      <c r="F846" s="198"/>
      <c r="G846" s="198"/>
      <c r="H846" s="198"/>
      <c r="I846" s="198"/>
      <c r="J846" s="198"/>
      <c r="K846" s="198"/>
      <c r="L846" s="198"/>
      <c r="M846" s="198"/>
      <c r="N846" s="198"/>
      <c r="O846" s="198"/>
      <c r="P846" s="198"/>
      <c r="Q846" s="198"/>
      <c r="R846" s="198"/>
      <c r="S846" s="198"/>
      <c r="T846" s="198"/>
      <c r="U846" s="198"/>
      <c r="V846" s="198"/>
      <c r="W846" s="198"/>
      <c r="X846" s="198"/>
      <c r="Y846" s="198"/>
      <c r="Z846" s="198"/>
      <c r="AA846" s="198"/>
      <c r="AB846" s="198"/>
      <c r="AC846" s="198"/>
      <c r="AD846" s="198"/>
      <c r="AE846" s="198"/>
      <c r="AF846" s="198"/>
      <c r="AG846" s="198"/>
      <c r="AH846" s="198"/>
      <c r="AI846" s="198"/>
      <c r="AJ846" s="198"/>
      <c r="AK846" s="198"/>
      <c r="AL846" s="198"/>
      <c r="AM846" s="198"/>
      <c r="AN846" s="198"/>
      <c r="AO846" s="198"/>
      <c r="AP846" s="198"/>
      <c r="AQ846" s="198"/>
      <c r="AR846" s="198"/>
      <c r="AS846" s="198"/>
    </row>
    <row r="847" ht="14.25" customHeight="1" spans="1:45" x14ac:dyDescent="0.25">
      <c r="A847" s="198"/>
      <c r="B847" s="198"/>
      <c r="C847" s="198"/>
      <c r="D847" s="198"/>
      <c r="E847" s="198"/>
      <c r="F847" s="198"/>
      <c r="G847" s="198"/>
      <c r="H847" s="198"/>
      <c r="I847" s="198"/>
      <c r="J847" s="198"/>
      <c r="K847" s="198"/>
      <c r="L847" s="198"/>
      <c r="M847" s="198"/>
      <c r="N847" s="198"/>
      <c r="O847" s="198"/>
      <c r="P847" s="198"/>
      <c r="Q847" s="198"/>
      <c r="R847" s="198"/>
      <c r="S847" s="198"/>
      <c r="T847" s="198"/>
      <c r="U847" s="198"/>
      <c r="V847" s="198"/>
      <c r="W847" s="198"/>
      <c r="X847" s="198"/>
      <c r="Y847" s="198"/>
      <c r="Z847" s="198"/>
      <c r="AA847" s="198"/>
      <c r="AB847" s="198"/>
      <c r="AC847" s="198"/>
      <c r="AD847" s="198"/>
      <c r="AE847" s="198"/>
      <c r="AF847" s="198"/>
      <c r="AG847" s="198"/>
      <c r="AH847" s="198"/>
      <c r="AI847" s="198"/>
      <c r="AJ847" s="198"/>
      <c r="AK847" s="198"/>
      <c r="AL847" s="198"/>
      <c r="AM847" s="198"/>
      <c r="AN847" s="198"/>
      <c r="AO847" s="198"/>
      <c r="AP847" s="198"/>
      <c r="AQ847" s="198"/>
      <c r="AR847" s="198"/>
      <c r="AS847" s="198"/>
    </row>
    <row r="848" ht="14.25" customHeight="1" spans="1:45" x14ac:dyDescent="0.25">
      <c r="A848" s="198"/>
      <c r="B848" s="198"/>
      <c r="C848" s="198"/>
      <c r="D848" s="198"/>
      <c r="E848" s="198"/>
      <c r="F848" s="198"/>
      <c r="G848" s="198"/>
      <c r="H848" s="198"/>
      <c r="I848" s="198"/>
      <c r="J848" s="198"/>
      <c r="K848" s="198"/>
      <c r="L848" s="198"/>
      <c r="M848" s="198"/>
      <c r="N848" s="198"/>
      <c r="O848" s="198"/>
      <c r="P848" s="198"/>
      <c r="Q848" s="198"/>
      <c r="R848" s="198"/>
      <c r="S848" s="198"/>
      <c r="T848" s="198"/>
      <c r="U848" s="198"/>
      <c r="V848" s="198"/>
      <c r="W848" s="198"/>
      <c r="X848" s="198"/>
      <c r="Y848" s="198"/>
      <c r="Z848" s="198"/>
      <c r="AA848" s="198"/>
      <c r="AB848" s="198"/>
      <c r="AC848" s="198"/>
      <c r="AD848" s="198"/>
      <c r="AE848" s="198"/>
      <c r="AF848" s="198"/>
      <c r="AG848" s="198"/>
      <c r="AH848" s="198"/>
      <c r="AI848" s="198"/>
      <c r="AJ848" s="198"/>
      <c r="AK848" s="198"/>
      <c r="AL848" s="198"/>
      <c r="AM848" s="198"/>
      <c r="AN848" s="198"/>
      <c r="AO848" s="198"/>
      <c r="AP848" s="198"/>
      <c r="AQ848" s="198"/>
      <c r="AR848" s="198"/>
      <c r="AS848" s="198"/>
    </row>
    <row r="849" ht="14.25" customHeight="1" spans="1:45" x14ac:dyDescent="0.25">
      <c r="A849" s="198"/>
      <c r="B849" s="198"/>
      <c r="C849" s="198"/>
      <c r="D849" s="198"/>
      <c r="E849" s="198"/>
      <c r="F849" s="198"/>
      <c r="G849" s="198"/>
      <c r="H849" s="198"/>
      <c r="I849" s="198"/>
      <c r="J849" s="198"/>
      <c r="K849" s="198"/>
      <c r="L849" s="198"/>
      <c r="M849" s="198"/>
      <c r="N849" s="198"/>
      <c r="O849" s="198"/>
      <c r="P849" s="198"/>
      <c r="Q849" s="198"/>
      <c r="R849" s="198"/>
      <c r="S849" s="198"/>
      <c r="T849" s="198"/>
      <c r="U849" s="198"/>
      <c r="V849" s="198"/>
      <c r="W849" s="198"/>
      <c r="X849" s="198"/>
      <c r="Y849" s="198"/>
      <c r="Z849" s="198"/>
      <c r="AA849" s="198"/>
      <c r="AB849" s="198"/>
      <c r="AC849" s="198"/>
      <c r="AD849" s="198"/>
      <c r="AE849" s="198"/>
      <c r="AF849" s="198"/>
      <c r="AG849" s="198"/>
      <c r="AH849" s="198"/>
      <c r="AI849" s="198"/>
      <c r="AJ849" s="198"/>
      <c r="AK849" s="198"/>
      <c r="AL849" s="198"/>
      <c r="AM849" s="198"/>
      <c r="AN849" s="198"/>
      <c r="AO849" s="198"/>
      <c r="AP849" s="198"/>
      <c r="AQ849" s="198"/>
      <c r="AR849" s="198"/>
      <c r="AS849" s="198"/>
    </row>
    <row r="850" ht="14.25" customHeight="1" spans="1:45" x14ac:dyDescent="0.25">
      <c r="A850" s="198"/>
      <c r="B850" s="198"/>
      <c r="C850" s="198"/>
      <c r="D850" s="198"/>
      <c r="E850" s="198"/>
      <c r="F850" s="198"/>
      <c r="G850" s="198"/>
      <c r="H850" s="198"/>
      <c r="I850" s="198"/>
      <c r="J850" s="198"/>
      <c r="K850" s="198"/>
      <c r="L850" s="198"/>
      <c r="M850" s="198"/>
      <c r="N850" s="198"/>
      <c r="O850" s="198"/>
      <c r="P850" s="198"/>
      <c r="Q850" s="198"/>
      <c r="R850" s="198"/>
      <c r="S850" s="198"/>
      <c r="T850" s="198"/>
      <c r="U850" s="198"/>
      <c r="V850" s="198"/>
      <c r="W850" s="198"/>
      <c r="X850" s="198"/>
      <c r="Y850" s="198"/>
      <c r="Z850" s="198"/>
      <c r="AA850" s="198"/>
      <c r="AB850" s="198"/>
      <c r="AC850" s="198"/>
      <c r="AD850" s="198"/>
      <c r="AE850" s="198"/>
      <c r="AF850" s="198"/>
      <c r="AG850" s="198"/>
      <c r="AH850" s="198"/>
      <c r="AI850" s="198"/>
      <c r="AJ850" s="198"/>
      <c r="AK850" s="198"/>
      <c r="AL850" s="198"/>
      <c r="AM850" s="198"/>
      <c r="AN850" s="198"/>
      <c r="AO850" s="198"/>
      <c r="AP850" s="198"/>
      <c r="AQ850" s="198"/>
      <c r="AR850" s="198"/>
      <c r="AS850" s="198"/>
    </row>
    <row r="851" ht="14.25" customHeight="1" spans="1:45" x14ac:dyDescent="0.25">
      <c r="A851" s="198"/>
      <c r="B851" s="198"/>
      <c r="C851" s="198"/>
      <c r="D851" s="198"/>
      <c r="E851" s="198"/>
      <c r="F851" s="198"/>
      <c r="G851" s="198"/>
      <c r="H851" s="198"/>
      <c r="I851" s="198"/>
      <c r="J851" s="198"/>
      <c r="K851" s="198"/>
      <c r="L851" s="198"/>
      <c r="M851" s="198"/>
      <c r="N851" s="198"/>
      <c r="O851" s="198"/>
      <c r="P851" s="198"/>
      <c r="Q851" s="198"/>
      <c r="R851" s="198"/>
      <c r="S851" s="198"/>
      <c r="T851" s="198"/>
      <c r="U851" s="198"/>
      <c r="V851" s="198"/>
      <c r="W851" s="198"/>
      <c r="X851" s="198"/>
      <c r="Y851" s="198"/>
      <c r="Z851" s="198"/>
      <c r="AA851" s="198"/>
      <c r="AB851" s="198"/>
      <c r="AC851" s="198"/>
      <c r="AD851" s="198"/>
      <c r="AE851" s="198"/>
      <c r="AF851" s="198"/>
      <c r="AG851" s="198"/>
      <c r="AH851" s="198"/>
      <c r="AI851" s="198"/>
      <c r="AJ851" s="198"/>
      <c r="AK851" s="198"/>
      <c r="AL851" s="198"/>
      <c r="AM851" s="198"/>
      <c r="AN851" s="198"/>
      <c r="AO851" s="198"/>
      <c r="AP851" s="198"/>
      <c r="AQ851" s="198"/>
      <c r="AR851" s="198"/>
      <c r="AS851" s="198"/>
    </row>
    <row r="852" ht="14.25" customHeight="1" spans="1:45" x14ac:dyDescent="0.25">
      <c r="A852" s="198"/>
      <c r="B852" s="198"/>
      <c r="C852" s="198"/>
      <c r="D852" s="198"/>
      <c r="E852" s="198"/>
      <c r="F852" s="198"/>
      <c r="G852" s="198"/>
      <c r="H852" s="198"/>
      <c r="I852" s="198"/>
      <c r="J852" s="198"/>
      <c r="K852" s="198"/>
      <c r="L852" s="198"/>
      <c r="M852" s="198"/>
      <c r="N852" s="198"/>
      <c r="O852" s="198"/>
      <c r="P852" s="198"/>
      <c r="Q852" s="198"/>
      <c r="R852" s="198"/>
      <c r="S852" s="198"/>
      <c r="T852" s="198"/>
      <c r="U852" s="198"/>
      <c r="V852" s="198"/>
      <c r="W852" s="198"/>
      <c r="X852" s="198"/>
      <c r="Y852" s="198"/>
      <c r="Z852" s="198"/>
      <c r="AA852" s="198"/>
      <c r="AB852" s="198"/>
      <c r="AC852" s="198"/>
      <c r="AD852" s="198"/>
      <c r="AE852" s="198"/>
      <c r="AF852" s="198"/>
      <c r="AG852" s="198"/>
      <c r="AH852" s="198"/>
      <c r="AI852" s="198"/>
      <c r="AJ852" s="198"/>
      <c r="AK852" s="198"/>
      <c r="AL852" s="198"/>
      <c r="AM852" s="198"/>
      <c r="AN852" s="198"/>
      <c r="AO852" s="198"/>
      <c r="AP852" s="198"/>
      <c r="AQ852" s="198"/>
      <c r="AR852" s="198"/>
      <c r="AS852" s="198"/>
    </row>
    <row r="853" ht="14.25" customHeight="1" spans="1:45" x14ac:dyDescent="0.25">
      <c r="A853" s="198"/>
      <c r="B853" s="198"/>
      <c r="C853" s="198"/>
      <c r="D853" s="198"/>
      <c r="E853" s="198"/>
      <c r="F853" s="198"/>
      <c r="G853" s="198"/>
      <c r="H853" s="198"/>
      <c r="I853" s="198"/>
      <c r="J853" s="198"/>
      <c r="K853" s="198"/>
      <c r="L853" s="198"/>
      <c r="M853" s="198"/>
      <c r="N853" s="198"/>
      <c r="O853" s="198"/>
      <c r="P853" s="198"/>
      <c r="Q853" s="198"/>
      <c r="R853" s="198"/>
      <c r="S853" s="198"/>
      <c r="T853" s="198"/>
      <c r="U853" s="198"/>
      <c r="V853" s="198"/>
      <c r="W853" s="198"/>
      <c r="X853" s="198"/>
      <c r="Y853" s="198"/>
      <c r="Z853" s="198"/>
      <c r="AA853" s="198"/>
      <c r="AB853" s="198"/>
      <c r="AC853" s="198"/>
      <c r="AD853" s="198"/>
      <c r="AE853" s="198"/>
      <c r="AF853" s="198"/>
      <c r="AG853" s="198"/>
      <c r="AH853" s="198"/>
      <c r="AI853" s="198"/>
      <c r="AJ853" s="198"/>
      <c r="AK853" s="198"/>
      <c r="AL853" s="198"/>
      <c r="AM853" s="198"/>
      <c r="AN853" s="198"/>
      <c r="AO853" s="198"/>
      <c r="AP853" s="198"/>
      <c r="AQ853" s="198"/>
      <c r="AR853" s="198"/>
      <c r="AS853" s="198"/>
    </row>
    <row r="854" ht="14.25" customHeight="1" spans="1:45" x14ac:dyDescent="0.25">
      <c r="A854" s="198"/>
      <c r="B854" s="198"/>
      <c r="C854" s="198"/>
      <c r="D854" s="198"/>
      <c r="E854" s="198"/>
      <c r="F854" s="198"/>
      <c r="G854" s="198"/>
      <c r="H854" s="198"/>
      <c r="I854" s="198"/>
      <c r="J854" s="198"/>
      <c r="K854" s="198"/>
      <c r="L854" s="198"/>
      <c r="M854" s="198"/>
      <c r="N854" s="198"/>
      <c r="O854" s="198"/>
      <c r="P854" s="198"/>
      <c r="Q854" s="198"/>
      <c r="R854" s="198"/>
      <c r="S854" s="198"/>
      <c r="T854" s="198"/>
      <c r="U854" s="198"/>
      <c r="V854" s="198"/>
      <c r="W854" s="198"/>
      <c r="X854" s="198"/>
      <c r="Y854" s="198"/>
      <c r="Z854" s="198"/>
      <c r="AA854" s="198"/>
      <c r="AB854" s="198"/>
      <c r="AC854" s="198"/>
      <c r="AD854" s="198"/>
      <c r="AE854" s="198"/>
      <c r="AF854" s="198"/>
      <c r="AG854" s="198"/>
      <c r="AH854" s="198"/>
      <c r="AI854" s="198"/>
      <c r="AJ854" s="198"/>
      <c r="AK854" s="198"/>
      <c r="AL854" s="198"/>
      <c r="AM854" s="198"/>
      <c r="AN854" s="198"/>
      <c r="AO854" s="198"/>
      <c r="AP854" s="198"/>
      <c r="AQ854" s="198"/>
      <c r="AR854" s="198"/>
      <c r="AS854" s="198"/>
    </row>
    <row r="855" ht="14.25" customHeight="1" spans="1:45" x14ac:dyDescent="0.25">
      <c r="A855" s="198"/>
      <c r="B855" s="198"/>
      <c r="C855" s="198"/>
      <c r="D855" s="198"/>
      <c r="E855" s="198"/>
      <c r="F855" s="198"/>
      <c r="G855" s="198"/>
      <c r="H855" s="198"/>
      <c r="I855" s="198"/>
      <c r="J855" s="198"/>
      <c r="K855" s="198"/>
      <c r="L855" s="198"/>
      <c r="M855" s="198"/>
      <c r="N855" s="198"/>
      <c r="O855" s="198"/>
      <c r="P855" s="198"/>
      <c r="Q855" s="198"/>
      <c r="R855" s="198"/>
      <c r="S855" s="198"/>
      <c r="T855" s="198"/>
      <c r="U855" s="198"/>
      <c r="V855" s="198"/>
      <c r="W855" s="198"/>
      <c r="X855" s="198"/>
      <c r="Y855" s="198"/>
      <c r="Z855" s="198"/>
      <c r="AA855" s="198"/>
      <c r="AB855" s="198"/>
      <c r="AC855" s="198"/>
      <c r="AD855" s="198"/>
      <c r="AE855" s="198"/>
      <c r="AF855" s="198"/>
      <c r="AG855" s="198"/>
      <c r="AH855" s="198"/>
      <c r="AI855" s="198"/>
      <c r="AJ855" s="198"/>
      <c r="AK855" s="198"/>
      <c r="AL855" s="198"/>
      <c r="AM855" s="198"/>
      <c r="AN855" s="198"/>
      <c r="AO855" s="198"/>
      <c r="AP855" s="198"/>
      <c r="AQ855" s="198"/>
      <c r="AR855" s="198"/>
      <c r="AS855" s="198"/>
    </row>
    <row r="856" ht="14.25" customHeight="1" spans="1:45" x14ac:dyDescent="0.25">
      <c r="A856" s="198"/>
      <c r="B856" s="198"/>
      <c r="C856" s="198"/>
      <c r="D856" s="198"/>
      <c r="E856" s="198"/>
      <c r="F856" s="198"/>
      <c r="G856" s="198"/>
      <c r="H856" s="198"/>
      <c r="I856" s="198"/>
      <c r="J856" s="198"/>
      <c r="K856" s="198"/>
      <c r="L856" s="198"/>
      <c r="M856" s="198"/>
      <c r="N856" s="198"/>
      <c r="O856" s="198"/>
      <c r="P856" s="198"/>
      <c r="Q856" s="198"/>
      <c r="R856" s="198"/>
      <c r="S856" s="198"/>
      <c r="T856" s="198"/>
      <c r="U856" s="198"/>
      <c r="V856" s="198"/>
      <c r="W856" s="198"/>
      <c r="X856" s="198"/>
      <c r="Y856" s="198"/>
      <c r="Z856" s="198"/>
      <c r="AA856" s="198"/>
      <c r="AB856" s="198"/>
      <c r="AC856" s="198"/>
      <c r="AD856" s="198"/>
      <c r="AE856" s="198"/>
      <c r="AF856" s="198"/>
      <c r="AG856" s="198"/>
      <c r="AH856" s="198"/>
      <c r="AI856" s="198"/>
      <c r="AJ856" s="198"/>
      <c r="AK856" s="198"/>
      <c r="AL856" s="198"/>
      <c r="AM856" s="198"/>
      <c r="AN856" s="198"/>
      <c r="AO856" s="198"/>
      <c r="AP856" s="198"/>
      <c r="AQ856" s="198"/>
      <c r="AR856" s="198"/>
      <c r="AS856" s="198"/>
    </row>
    <row r="857" ht="14.25" customHeight="1" spans="1:45" x14ac:dyDescent="0.25">
      <c r="A857" s="198"/>
      <c r="B857" s="198"/>
      <c r="C857" s="198"/>
      <c r="D857" s="198"/>
      <c r="E857" s="198"/>
      <c r="F857" s="198"/>
      <c r="G857" s="198"/>
      <c r="H857" s="198"/>
      <c r="I857" s="198"/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  <c r="X857" s="198"/>
      <c r="Y857" s="198"/>
      <c r="Z857" s="198"/>
      <c r="AA857" s="198"/>
      <c r="AB857" s="198"/>
      <c r="AC857" s="198"/>
      <c r="AD857" s="198"/>
      <c r="AE857" s="198"/>
      <c r="AF857" s="198"/>
      <c r="AG857" s="198"/>
      <c r="AH857" s="198"/>
      <c r="AI857" s="198"/>
      <c r="AJ857" s="198"/>
      <c r="AK857" s="198"/>
      <c r="AL857" s="198"/>
      <c r="AM857" s="198"/>
      <c r="AN857" s="198"/>
      <c r="AO857" s="198"/>
      <c r="AP857" s="198"/>
      <c r="AQ857" s="198"/>
      <c r="AR857" s="198"/>
      <c r="AS857" s="198"/>
    </row>
    <row r="858" ht="14.25" customHeight="1" spans="1:45" x14ac:dyDescent="0.25">
      <c r="A858" s="198"/>
      <c r="B858" s="198"/>
      <c r="C858" s="198"/>
      <c r="D858" s="198"/>
      <c r="E858" s="198"/>
      <c r="F858" s="198"/>
      <c r="G858" s="198"/>
      <c r="H858" s="198"/>
      <c r="I858" s="198"/>
      <c r="J858" s="198"/>
      <c r="K858" s="198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  <c r="X858" s="198"/>
      <c r="Y858" s="198"/>
      <c r="Z858" s="198"/>
      <c r="AA858" s="198"/>
      <c r="AB858" s="198"/>
      <c r="AC858" s="198"/>
      <c r="AD858" s="198"/>
      <c r="AE858" s="198"/>
      <c r="AF858" s="198"/>
      <c r="AG858" s="198"/>
      <c r="AH858" s="198"/>
      <c r="AI858" s="198"/>
      <c r="AJ858" s="198"/>
      <c r="AK858" s="198"/>
      <c r="AL858" s="198"/>
      <c r="AM858" s="198"/>
      <c r="AN858" s="198"/>
      <c r="AO858" s="198"/>
      <c r="AP858" s="198"/>
      <c r="AQ858" s="198"/>
      <c r="AR858" s="198"/>
      <c r="AS858" s="198"/>
    </row>
    <row r="859" ht="14.25" customHeight="1" spans="1:45" x14ac:dyDescent="0.25">
      <c r="A859" s="198"/>
      <c r="B859" s="198"/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  <c r="X859" s="198"/>
      <c r="Y859" s="198"/>
      <c r="Z859" s="198"/>
      <c r="AA859" s="198"/>
      <c r="AB859" s="198"/>
      <c r="AC859" s="198"/>
      <c r="AD859" s="198"/>
      <c r="AE859" s="198"/>
      <c r="AF859" s="198"/>
      <c r="AG859" s="198"/>
      <c r="AH859" s="198"/>
      <c r="AI859" s="198"/>
      <c r="AJ859" s="198"/>
      <c r="AK859" s="198"/>
      <c r="AL859" s="198"/>
      <c r="AM859" s="198"/>
      <c r="AN859" s="198"/>
      <c r="AO859" s="198"/>
      <c r="AP859" s="198"/>
      <c r="AQ859" s="198"/>
      <c r="AR859" s="198"/>
      <c r="AS859" s="198"/>
    </row>
    <row r="860" ht="14.25" customHeight="1" spans="1:45" x14ac:dyDescent="0.25">
      <c r="A860" s="198"/>
      <c r="B860" s="198"/>
      <c r="C860" s="198"/>
      <c r="D860" s="198"/>
      <c r="E860" s="198"/>
      <c r="F860" s="198"/>
      <c r="G860" s="198"/>
      <c r="H860" s="198"/>
      <c r="I860" s="198"/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  <c r="T860" s="198"/>
      <c r="U860" s="198"/>
      <c r="V860" s="198"/>
      <c r="W860" s="198"/>
      <c r="X860" s="198"/>
      <c r="Y860" s="198"/>
      <c r="Z860" s="198"/>
      <c r="AA860" s="198"/>
      <c r="AB860" s="198"/>
      <c r="AC860" s="198"/>
      <c r="AD860" s="198"/>
      <c r="AE860" s="198"/>
      <c r="AF860" s="198"/>
      <c r="AG860" s="198"/>
      <c r="AH860" s="198"/>
      <c r="AI860" s="198"/>
      <c r="AJ860" s="198"/>
      <c r="AK860" s="198"/>
      <c r="AL860" s="198"/>
      <c r="AM860" s="198"/>
      <c r="AN860" s="198"/>
      <c r="AO860" s="198"/>
      <c r="AP860" s="198"/>
      <c r="AQ860" s="198"/>
      <c r="AR860" s="198"/>
      <c r="AS860" s="198"/>
    </row>
    <row r="861" ht="14.25" customHeight="1" spans="1:45" x14ac:dyDescent="0.25">
      <c r="A861" s="198"/>
      <c r="B861" s="198"/>
      <c r="C861" s="198"/>
      <c r="D861" s="198"/>
      <c r="E861" s="198"/>
      <c r="F861" s="198"/>
      <c r="G861" s="198"/>
      <c r="H861" s="198"/>
      <c r="I861" s="198"/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  <c r="T861" s="198"/>
      <c r="U861" s="198"/>
      <c r="V861" s="198"/>
      <c r="W861" s="198"/>
      <c r="X861" s="198"/>
      <c r="Y861" s="198"/>
      <c r="Z861" s="198"/>
      <c r="AA861" s="198"/>
      <c r="AB861" s="198"/>
      <c r="AC861" s="198"/>
      <c r="AD861" s="198"/>
      <c r="AE861" s="198"/>
      <c r="AF861" s="198"/>
      <c r="AG861" s="198"/>
      <c r="AH861" s="198"/>
      <c r="AI861" s="198"/>
      <c r="AJ861" s="198"/>
      <c r="AK861" s="198"/>
      <c r="AL861" s="198"/>
      <c r="AM861" s="198"/>
      <c r="AN861" s="198"/>
      <c r="AO861" s="198"/>
      <c r="AP861" s="198"/>
      <c r="AQ861" s="198"/>
      <c r="AR861" s="198"/>
      <c r="AS861" s="198"/>
    </row>
    <row r="862" ht="14.25" customHeight="1" spans="1:45" x14ac:dyDescent="0.25">
      <c r="A862" s="198"/>
      <c r="B862" s="198"/>
      <c r="C862" s="198"/>
      <c r="D862" s="198"/>
      <c r="E862" s="198"/>
      <c r="F862" s="198"/>
      <c r="G862" s="198"/>
      <c r="H862" s="198"/>
      <c r="I862" s="198"/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  <c r="T862" s="198"/>
      <c r="U862" s="198"/>
      <c r="V862" s="198"/>
      <c r="W862" s="198"/>
      <c r="X862" s="198"/>
      <c r="Y862" s="198"/>
      <c r="Z862" s="198"/>
      <c r="AA862" s="198"/>
      <c r="AB862" s="198"/>
      <c r="AC862" s="198"/>
      <c r="AD862" s="198"/>
      <c r="AE862" s="198"/>
      <c r="AF862" s="198"/>
      <c r="AG862" s="198"/>
      <c r="AH862" s="198"/>
      <c r="AI862" s="198"/>
      <c r="AJ862" s="198"/>
      <c r="AK862" s="198"/>
      <c r="AL862" s="198"/>
      <c r="AM862" s="198"/>
      <c r="AN862" s="198"/>
      <c r="AO862" s="198"/>
      <c r="AP862" s="198"/>
      <c r="AQ862" s="198"/>
      <c r="AR862" s="198"/>
      <c r="AS862" s="198"/>
    </row>
    <row r="863" ht="14.25" customHeight="1" spans="1:45" x14ac:dyDescent="0.25">
      <c r="A863" s="198"/>
      <c r="B863" s="198"/>
      <c r="C863" s="198"/>
      <c r="D863" s="198"/>
      <c r="E863" s="198"/>
      <c r="F863" s="198"/>
      <c r="G863" s="198"/>
      <c r="H863" s="198"/>
      <c r="I863" s="198"/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  <c r="T863" s="198"/>
      <c r="U863" s="198"/>
      <c r="V863" s="198"/>
      <c r="W863" s="198"/>
      <c r="X863" s="198"/>
      <c r="Y863" s="198"/>
      <c r="Z863" s="198"/>
      <c r="AA863" s="198"/>
      <c r="AB863" s="198"/>
      <c r="AC863" s="198"/>
      <c r="AD863" s="198"/>
      <c r="AE863" s="198"/>
      <c r="AF863" s="198"/>
      <c r="AG863" s="198"/>
      <c r="AH863" s="198"/>
      <c r="AI863" s="198"/>
      <c r="AJ863" s="198"/>
      <c r="AK863" s="198"/>
      <c r="AL863" s="198"/>
      <c r="AM863" s="198"/>
      <c r="AN863" s="198"/>
      <c r="AO863" s="198"/>
      <c r="AP863" s="198"/>
      <c r="AQ863" s="198"/>
      <c r="AR863" s="198"/>
      <c r="AS863" s="198"/>
    </row>
    <row r="864" ht="14.25" customHeight="1" spans="1:45" x14ac:dyDescent="0.25">
      <c r="A864" s="198"/>
      <c r="B864" s="198"/>
      <c r="C864" s="198"/>
      <c r="D864" s="198"/>
      <c r="E864" s="198"/>
      <c r="F864" s="198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  <c r="T864" s="198"/>
      <c r="U864" s="198"/>
      <c r="V864" s="198"/>
      <c r="W864" s="198"/>
      <c r="X864" s="198"/>
      <c r="Y864" s="198"/>
      <c r="Z864" s="198"/>
      <c r="AA864" s="198"/>
      <c r="AB864" s="198"/>
      <c r="AC864" s="198"/>
      <c r="AD864" s="198"/>
      <c r="AE864" s="198"/>
      <c r="AF864" s="198"/>
      <c r="AG864" s="198"/>
      <c r="AH864" s="198"/>
      <c r="AI864" s="198"/>
      <c r="AJ864" s="198"/>
      <c r="AK864" s="198"/>
      <c r="AL864" s="198"/>
      <c r="AM864" s="198"/>
      <c r="AN864" s="198"/>
      <c r="AO864" s="198"/>
      <c r="AP864" s="198"/>
      <c r="AQ864" s="198"/>
      <c r="AR864" s="198"/>
      <c r="AS864" s="198"/>
    </row>
    <row r="865" ht="14.25" customHeight="1" spans="1:45" x14ac:dyDescent="0.25">
      <c r="A865" s="198"/>
      <c r="B865" s="198"/>
      <c r="C865" s="198"/>
      <c r="D865" s="198"/>
      <c r="E865" s="198"/>
      <c r="F865" s="198"/>
      <c r="G865" s="198"/>
      <c r="H865" s="198"/>
      <c r="I865" s="198"/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  <c r="T865" s="198"/>
      <c r="U865" s="198"/>
      <c r="V865" s="198"/>
      <c r="W865" s="198"/>
      <c r="X865" s="198"/>
      <c r="Y865" s="198"/>
      <c r="Z865" s="198"/>
      <c r="AA865" s="198"/>
      <c r="AB865" s="198"/>
      <c r="AC865" s="198"/>
      <c r="AD865" s="198"/>
      <c r="AE865" s="198"/>
      <c r="AF865" s="198"/>
      <c r="AG865" s="198"/>
      <c r="AH865" s="198"/>
      <c r="AI865" s="198"/>
      <c r="AJ865" s="198"/>
      <c r="AK865" s="198"/>
      <c r="AL865" s="198"/>
      <c r="AM865" s="198"/>
      <c r="AN865" s="198"/>
      <c r="AO865" s="198"/>
      <c r="AP865" s="198"/>
      <c r="AQ865" s="198"/>
      <c r="AR865" s="198"/>
      <c r="AS865" s="198"/>
    </row>
    <row r="866" ht="14.25" customHeight="1" spans="1:45" x14ac:dyDescent="0.25">
      <c r="A866" s="198"/>
      <c r="B866" s="198"/>
      <c r="C866" s="198"/>
      <c r="D866" s="198"/>
      <c r="E866" s="198"/>
      <c r="F866" s="198"/>
      <c r="G866" s="198"/>
      <c r="H866" s="198"/>
      <c r="I866" s="198"/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  <c r="T866" s="198"/>
      <c r="U866" s="198"/>
      <c r="V866" s="198"/>
      <c r="W866" s="198"/>
      <c r="X866" s="198"/>
      <c r="Y866" s="198"/>
      <c r="Z866" s="198"/>
      <c r="AA866" s="198"/>
      <c r="AB866" s="198"/>
      <c r="AC866" s="198"/>
      <c r="AD866" s="198"/>
      <c r="AE866" s="198"/>
      <c r="AF866" s="198"/>
      <c r="AG866" s="198"/>
      <c r="AH866" s="198"/>
      <c r="AI866" s="198"/>
      <c r="AJ866" s="198"/>
      <c r="AK866" s="198"/>
      <c r="AL866" s="198"/>
      <c r="AM866" s="198"/>
      <c r="AN866" s="198"/>
      <c r="AO866" s="198"/>
      <c r="AP866" s="198"/>
      <c r="AQ866" s="198"/>
      <c r="AR866" s="198"/>
      <c r="AS866" s="198"/>
    </row>
    <row r="867" ht="14.25" customHeight="1" spans="1:45" x14ac:dyDescent="0.25">
      <c r="A867" s="198"/>
      <c r="B867" s="198"/>
      <c r="C867" s="198"/>
      <c r="D867" s="198"/>
      <c r="E867" s="198"/>
      <c r="F867" s="198"/>
      <c r="G867" s="198"/>
      <c r="H867" s="198"/>
      <c r="I867" s="198"/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  <c r="T867" s="198"/>
      <c r="U867" s="198"/>
      <c r="V867" s="198"/>
      <c r="W867" s="198"/>
      <c r="X867" s="198"/>
      <c r="Y867" s="198"/>
      <c r="Z867" s="198"/>
      <c r="AA867" s="198"/>
      <c r="AB867" s="198"/>
      <c r="AC867" s="198"/>
      <c r="AD867" s="198"/>
      <c r="AE867" s="198"/>
      <c r="AF867" s="198"/>
      <c r="AG867" s="198"/>
      <c r="AH867" s="198"/>
      <c r="AI867" s="198"/>
      <c r="AJ867" s="198"/>
      <c r="AK867" s="198"/>
      <c r="AL867" s="198"/>
      <c r="AM867" s="198"/>
      <c r="AN867" s="198"/>
      <c r="AO867" s="198"/>
      <c r="AP867" s="198"/>
      <c r="AQ867" s="198"/>
      <c r="AR867" s="198"/>
      <c r="AS867" s="198"/>
    </row>
    <row r="868" ht="14.25" customHeight="1" spans="1:45" x14ac:dyDescent="0.25">
      <c r="A868" s="198"/>
      <c r="B868" s="198"/>
      <c r="C868" s="198"/>
      <c r="D868" s="198"/>
      <c r="E868" s="198"/>
      <c r="F868" s="198"/>
      <c r="G868" s="198"/>
      <c r="H868" s="198"/>
      <c r="I868" s="198"/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  <c r="T868" s="198"/>
      <c r="U868" s="198"/>
      <c r="V868" s="198"/>
      <c r="W868" s="198"/>
      <c r="X868" s="198"/>
      <c r="Y868" s="198"/>
      <c r="Z868" s="198"/>
      <c r="AA868" s="198"/>
      <c r="AB868" s="198"/>
      <c r="AC868" s="198"/>
      <c r="AD868" s="198"/>
      <c r="AE868" s="198"/>
      <c r="AF868" s="198"/>
      <c r="AG868" s="198"/>
      <c r="AH868" s="198"/>
      <c r="AI868" s="198"/>
      <c r="AJ868" s="198"/>
      <c r="AK868" s="198"/>
      <c r="AL868" s="198"/>
      <c r="AM868" s="198"/>
      <c r="AN868" s="198"/>
      <c r="AO868" s="198"/>
      <c r="AP868" s="198"/>
      <c r="AQ868" s="198"/>
      <c r="AR868" s="198"/>
      <c r="AS868" s="198"/>
    </row>
    <row r="869" ht="14.25" customHeight="1" spans="1:45" x14ac:dyDescent="0.25">
      <c r="A869" s="198"/>
      <c r="B869" s="198"/>
      <c r="C869" s="198"/>
      <c r="D869" s="198"/>
      <c r="E869" s="198"/>
      <c r="F869" s="198"/>
      <c r="G869" s="198"/>
      <c r="H869" s="198"/>
      <c r="I869" s="198"/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  <c r="T869" s="198"/>
      <c r="U869" s="198"/>
      <c r="V869" s="198"/>
      <c r="W869" s="198"/>
      <c r="X869" s="198"/>
      <c r="Y869" s="198"/>
      <c r="Z869" s="198"/>
      <c r="AA869" s="198"/>
      <c r="AB869" s="198"/>
      <c r="AC869" s="198"/>
      <c r="AD869" s="198"/>
      <c r="AE869" s="198"/>
      <c r="AF869" s="198"/>
      <c r="AG869" s="198"/>
      <c r="AH869" s="198"/>
      <c r="AI869" s="198"/>
      <c r="AJ869" s="198"/>
      <c r="AK869" s="198"/>
      <c r="AL869" s="198"/>
      <c r="AM869" s="198"/>
      <c r="AN869" s="198"/>
      <c r="AO869" s="198"/>
      <c r="AP869" s="198"/>
      <c r="AQ869" s="198"/>
      <c r="AR869" s="198"/>
      <c r="AS869" s="198"/>
    </row>
    <row r="870" ht="14.25" customHeight="1" spans="1:45" x14ac:dyDescent="0.25">
      <c r="A870" s="198"/>
      <c r="B870" s="198"/>
      <c r="C870" s="198"/>
      <c r="D870" s="198"/>
      <c r="E870" s="198"/>
      <c r="F870" s="198"/>
      <c r="G870" s="198"/>
      <c r="H870" s="198"/>
      <c r="I870" s="19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  <c r="T870" s="198"/>
      <c r="U870" s="198"/>
      <c r="V870" s="198"/>
      <c r="W870" s="198"/>
      <c r="X870" s="198"/>
      <c r="Y870" s="198"/>
      <c r="Z870" s="198"/>
      <c r="AA870" s="198"/>
      <c r="AB870" s="198"/>
      <c r="AC870" s="198"/>
      <c r="AD870" s="198"/>
      <c r="AE870" s="198"/>
      <c r="AF870" s="198"/>
      <c r="AG870" s="198"/>
      <c r="AH870" s="198"/>
      <c r="AI870" s="198"/>
      <c r="AJ870" s="198"/>
      <c r="AK870" s="198"/>
      <c r="AL870" s="198"/>
      <c r="AM870" s="198"/>
      <c r="AN870" s="198"/>
      <c r="AO870" s="198"/>
      <c r="AP870" s="198"/>
      <c r="AQ870" s="198"/>
      <c r="AR870" s="198"/>
      <c r="AS870" s="198"/>
    </row>
    <row r="871" ht="14.25" customHeight="1" spans="1:45" x14ac:dyDescent="0.25">
      <c r="A871" s="198"/>
      <c r="B871" s="198"/>
      <c r="C871" s="198"/>
      <c r="D871" s="198"/>
      <c r="E871" s="198"/>
      <c r="F871" s="198"/>
      <c r="G871" s="198"/>
      <c r="H871" s="198"/>
      <c r="I871" s="198"/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  <c r="T871" s="198"/>
      <c r="U871" s="198"/>
      <c r="V871" s="198"/>
      <c r="W871" s="198"/>
      <c r="X871" s="198"/>
      <c r="Y871" s="198"/>
      <c r="Z871" s="198"/>
      <c r="AA871" s="198"/>
      <c r="AB871" s="198"/>
      <c r="AC871" s="198"/>
      <c r="AD871" s="198"/>
      <c r="AE871" s="198"/>
      <c r="AF871" s="198"/>
      <c r="AG871" s="198"/>
      <c r="AH871" s="198"/>
      <c r="AI871" s="198"/>
      <c r="AJ871" s="198"/>
      <c r="AK871" s="198"/>
      <c r="AL871" s="198"/>
      <c r="AM871" s="198"/>
      <c r="AN871" s="198"/>
      <c r="AO871" s="198"/>
      <c r="AP871" s="198"/>
      <c r="AQ871" s="198"/>
      <c r="AR871" s="198"/>
      <c r="AS871" s="198"/>
    </row>
    <row r="872" ht="14.25" customHeight="1" spans="1:45" x14ac:dyDescent="0.25">
      <c r="A872" s="198"/>
      <c r="B872" s="198"/>
      <c r="C872" s="198"/>
      <c r="D872" s="198"/>
      <c r="E872" s="198"/>
      <c r="F872" s="198"/>
      <c r="G872" s="198"/>
      <c r="H872" s="198"/>
      <c r="I872" s="198"/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  <c r="T872" s="198"/>
      <c r="U872" s="198"/>
      <c r="V872" s="198"/>
      <c r="W872" s="198"/>
      <c r="X872" s="198"/>
      <c r="Y872" s="198"/>
      <c r="Z872" s="198"/>
      <c r="AA872" s="198"/>
      <c r="AB872" s="198"/>
      <c r="AC872" s="198"/>
      <c r="AD872" s="198"/>
      <c r="AE872" s="198"/>
      <c r="AF872" s="198"/>
      <c r="AG872" s="198"/>
      <c r="AH872" s="198"/>
      <c r="AI872" s="198"/>
      <c r="AJ872" s="198"/>
      <c r="AK872" s="198"/>
      <c r="AL872" s="198"/>
      <c r="AM872" s="198"/>
      <c r="AN872" s="198"/>
      <c r="AO872" s="198"/>
      <c r="AP872" s="198"/>
      <c r="AQ872" s="198"/>
      <c r="AR872" s="198"/>
      <c r="AS872" s="198"/>
    </row>
    <row r="873" ht="14.25" customHeight="1" spans="1:45" x14ac:dyDescent="0.25">
      <c r="A873" s="198"/>
      <c r="B873" s="198"/>
      <c r="C873" s="198"/>
      <c r="D873" s="198"/>
      <c r="E873" s="198"/>
      <c r="F873" s="198"/>
      <c r="G873" s="198"/>
      <c r="H873" s="198"/>
      <c r="I873" s="19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  <c r="T873" s="198"/>
      <c r="U873" s="198"/>
      <c r="V873" s="198"/>
      <c r="W873" s="198"/>
      <c r="X873" s="198"/>
      <c r="Y873" s="198"/>
      <c r="Z873" s="198"/>
      <c r="AA873" s="198"/>
      <c r="AB873" s="198"/>
      <c r="AC873" s="198"/>
      <c r="AD873" s="198"/>
      <c r="AE873" s="198"/>
      <c r="AF873" s="198"/>
      <c r="AG873" s="198"/>
      <c r="AH873" s="198"/>
      <c r="AI873" s="198"/>
      <c r="AJ873" s="198"/>
      <c r="AK873" s="198"/>
      <c r="AL873" s="198"/>
      <c r="AM873" s="198"/>
      <c r="AN873" s="198"/>
      <c r="AO873" s="198"/>
      <c r="AP873" s="198"/>
      <c r="AQ873" s="198"/>
      <c r="AR873" s="198"/>
      <c r="AS873" s="198"/>
    </row>
    <row r="874" ht="14.25" customHeight="1" spans="1:45" x14ac:dyDescent="0.25">
      <c r="A874" s="198"/>
      <c r="B874" s="198"/>
      <c r="C874" s="198"/>
      <c r="D874" s="198"/>
      <c r="E874" s="198"/>
      <c r="F874" s="198"/>
      <c r="G874" s="198"/>
      <c r="H874" s="198"/>
      <c r="I874" s="198"/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  <c r="T874" s="198"/>
      <c r="U874" s="198"/>
      <c r="V874" s="198"/>
      <c r="W874" s="198"/>
      <c r="X874" s="198"/>
      <c r="Y874" s="198"/>
      <c r="Z874" s="198"/>
      <c r="AA874" s="198"/>
      <c r="AB874" s="198"/>
      <c r="AC874" s="198"/>
      <c r="AD874" s="198"/>
      <c r="AE874" s="198"/>
      <c r="AF874" s="198"/>
      <c r="AG874" s="198"/>
      <c r="AH874" s="198"/>
      <c r="AI874" s="198"/>
      <c r="AJ874" s="198"/>
      <c r="AK874" s="198"/>
      <c r="AL874" s="198"/>
      <c r="AM874" s="198"/>
      <c r="AN874" s="198"/>
      <c r="AO874" s="198"/>
      <c r="AP874" s="198"/>
      <c r="AQ874" s="198"/>
      <c r="AR874" s="198"/>
      <c r="AS874" s="198"/>
    </row>
    <row r="875" ht="14.25" customHeight="1" spans="1:45" x14ac:dyDescent="0.25">
      <c r="A875" s="198"/>
      <c r="B875" s="198"/>
      <c r="C875" s="198"/>
      <c r="D875" s="198"/>
      <c r="E875" s="198"/>
      <c r="F875" s="198"/>
      <c r="G875" s="198"/>
      <c r="H875" s="198"/>
      <c r="I875" s="198"/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  <c r="T875" s="198"/>
      <c r="U875" s="198"/>
      <c r="V875" s="198"/>
      <c r="W875" s="198"/>
      <c r="X875" s="198"/>
      <c r="Y875" s="198"/>
      <c r="Z875" s="198"/>
      <c r="AA875" s="198"/>
      <c r="AB875" s="198"/>
      <c r="AC875" s="198"/>
      <c r="AD875" s="198"/>
      <c r="AE875" s="198"/>
      <c r="AF875" s="198"/>
      <c r="AG875" s="198"/>
      <c r="AH875" s="198"/>
      <c r="AI875" s="198"/>
      <c r="AJ875" s="198"/>
      <c r="AK875" s="198"/>
      <c r="AL875" s="198"/>
      <c r="AM875" s="198"/>
      <c r="AN875" s="198"/>
      <c r="AO875" s="198"/>
      <c r="AP875" s="198"/>
      <c r="AQ875" s="198"/>
      <c r="AR875" s="198"/>
      <c r="AS875" s="198"/>
    </row>
    <row r="876" ht="14.25" customHeight="1" spans="1:45" x14ac:dyDescent="0.25">
      <c r="A876" s="198"/>
      <c r="B876" s="198"/>
      <c r="C876" s="198"/>
      <c r="D876" s="198"/>
      <c r="E876" s="198"/>
      <c r="F876" s="198"/>
      <c r="G876" s="198"/>
      <c r="H876" s="198"/>
      <c r="I876" s="19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  <c r="T876" s="198"/>
      <c r="U876" s="198"/>
      <c r="V876" s="198"/>
      <c r="W876" s="198"/>
      <c r="X876" s="198"/>
      <c r="Y876" s="198"/>
      <c r="Z876" s="198"/>
      <c r="AA876" s="198"/>
      <c r="AB876" s="198"/>
      <c r="AC876" s="198"/>
      <c r="AD876" s="198"/>
      <c r="AE876" s="198"/>
      <c r="AF876" s="198"/>
      <c r="AG876" s="198"/>
      <c r="AH876" s="198"/>
      <c r="AI876" s="198"/>
      <c r="AJ876" s="198"/>
      <c r="AK876" s="198"/>
      <c r="AL876" s="198"/>
      <c r="AM876" s="198"/>
      <c r="AN876" s="198"/>
      <c r="AO876" s="198"/>
      <c r="AP876" s="198"/>
      <c r="AQ876" s="198"/>
      <c r="AR876" s="198"/>
      <c r="AS876" s="198"/>
    </row>
    <row r="877" ht="14.25" customHeight="1" spans="1:45" x14ac:dyDescent="0.25">
      <c r="A877" s="198"/>
      <c r="B877" s="198"/>
      <c r="C877" s="198"/>
      <c r="D877" s="198"/>
      <c r="E877" s="198"/>
      <c r="F877" s="198"/>
      <c r="G877" s="198"/>
      <c r="H877" s="198"/>
      <c r="I877" s="198"/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  <c r="T877" s="198"/>
      <c r="U877" s="198"/>
      <c r="V877" s="198"/>
      <c r="W877" s="198"/>
      <c r="X877" s="198"/>
      <c r="Y877" s="198"/>
      <c r="Z877" s="198"/>
      <c r="AA877" s="198"/>
      <c r="AB877" s="198"/>
      <c r="AC877" s="198"/>
      <c r="AD877" s="198"/>
      <c r="AE877" s="198"/>
      <c r="AF877" s="198"/>
      <c r="AG877" s="198"/>
      <c r="AH877" s="198"/>
      <c r="AI877" s="198"/>
      <c r="AJ877" s="198"/>
      <c r="AK877" s="198"/>
      <c r="AL877" s="198"/>
      <c r="AM877" s="198"/>
      <c r="AN877" s="198"/>
      <c r="AO877" s="198"/>
      <c r="AP877" s="198"/>
      <c r="AQ877" s="198"/>
      <c r="AR877" s="198"/>
      <c r="AS877" s="198"/>
    </row>
    <row r="878" ht="14.25" customHeight="1" spans="1:45" x14ac:dyDescent="0.25">
      <c r="A878" s="198"/>
      <c r="B878" s="198"/>
      <c r="C878" s="198"/>
      <c r="D878" s="198"/>
      <c r="E878" s="198"/>
      <c r="F878" s="198"/>
      <c r="G878" s="198"/>
      <c r="H878" s="198"/>
      <c r="I878" s="198"/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  <c r="T878" s="198"/>
      <c r="U878" s="198"/>
      <c r="V878" s="198"/>
      <c r="W878" s="198"/>
      <c r="X878" s="198"/>
      <c r="Y878" s="198"/>
      <c r="Z878" s="198"/>
      <c r="AA878" s="198"/>
      <c r="AB878" s="198"/>
      <c r="AC878" s="198"/>
      <c r="AD878" s="198"/>
      <c r="AE878" s="198"/>
      <c r="AF878" s="198"/>
      <c r="AG878" s="198"/>
      <c r="AH878" s="198"/>
      <c r="AI878" s="198"/>
      <c r="AJ878" s="198"/>
      <c r="AK878" s="198"/>
      <c r="AL878" s="198"/>
      <c r="AM878" s="198"/>
      <c r="AN878" s="198"/>
      <c r="AO878" s="198"/>
      <c r="AP878" s="198"/>
      <c r="AQ878" s="198"/>
      <c r="AR878" s="198"/>
      <c r="AS878" s="198"/>
    </row>
    <row r="879" ht="14.25" customHeight="1" spans="1:45" x14ac:dyDescent="0.25">
      <c r="A879" s="198"/>
      <c r="B879" s="198"/>
      <c r="C879" s="198"/>
      <c r="D879" s="198"/>
      <c r="E879" s="198"/>
      <c r="F879" s="198"/>
      <c r="G879" s="198"/>
      <c r="H879" s="198"/>
      <c r="I879" s="19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  <c r="T879" s="198"/>
      <c r="U879" s="198"/>
      <c r="V879" s="198"/>
      <c r="W879" s="198"/>
      <c r="X879" s="198"/>
      <c r="Y879" s="198"/>
      <c r="Z879" s="198"/>
      <c r="AA879" s="198"/>
      <c r="AB879" s="198"/>
      <c r="AC879" s="198"/>
      <c r="AD879" s="198"/>
      <c r="AE879" s="198"/>
      <c r="AF879" s="198"/>
      <c r="AG879" s="198"/>
      <c r="AH879" s="198"/>
      <c r="AI879" s="198"/>
      <c r="AJ879" s="198"/>
      <c r="AK879" s="198"/>
      <c r="AL879" s="198"/>
      <c r="AM879" s="198"/>
      <c r="AN879" s="198"/>
      <c r="AO879" s="198"/>
      <c r="AP879" s="198"/>
      <c r="AQ879" s="198"/>
      <c r="AR879" s="198"/>
      <c r="AS879" s="198"/>
    </row>
    <row r="880" ht="14.25" customHeight="1" spans="1:45" x14ac:dyDescent="0.25">
      <c r="A880" s="198"/>
      <c r="B880" s="198"/>
      <c r="C880" s="198"/>
      <c r="D880" s="198"/>
      <c r="E880" s="198"/>
      <c r="F880" s="198"/>
      <c r="G880" s="198"/>
      <c r="H880" s="198"/>
      <c r="I880" s="198"/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  <c r="T880" s="198"/>
      <c r="U880" s="198"/>
      <c r="V880" s="198"/>
      <c r="W880" s="198"/>
      <c r="X880" s="198"/>
      <c r="Y880" s="198"/>
      <c r="Z880" s="198"/>
      <c r="AA880" s="198"/>
      <c r="AB880" s="198"/>
      <c r="AC880" s="198"/>
      <c r="AD880" s="198"/>
      <c r="AE880" s="198"/>
      <c r="AF880" s="198"/>
      <c r="AG880" s="198"/>
      <c r="AH880" s="198"/>
      <c r="AI880" s="198"/>
      <c r="AJ880" s="198"/>
      <c r="AK880" s="198"/>
      <c r="AL880" s="198"/>
      <c r="AM880" s="198"/>
      <c r="AN880" s="198"/>
      <c r="AO880" s="198"/>
      <c r="AP880" s="198"/>
      <c r="AQ880" s="198"/>
      <c r="AR880" s="198"/>
      <c r="AS880" s="198"/>
    </row>
    <row r="881" ht="14.25" customHeight="1" spans="1:45" x14ac:dyDescent="0.25">
      <c r="A881" s="198"/>
      <c r="B881" s="198"/>
      <c r="C881" s="198"/>
      <c r="D881" s="198"/>
      <c r="E881" s="198"/>
      <c r="F881" s="198"/>
      <c r="G881" s="198"/>
      <c r="H881" s="198"/>
      <c r="I881" s="198"/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  <c r="T881" s="198"/>
      <c r="U881" s="198"/>
      <c r="V881" s="198"/>
      <c r="W881" s="198"/>
      <c r="X881" s="198"/>
      <c r="Y881" s="198"/>
      <c r="Z881" s="198"/>
      <c r="AA881" s="198"/>
      <c r="AB881" s="198"/>
      <c r="AC881" s="198"/>
      <c r="AD881" s="198"/>
      <c r="AE881" s="198"/>
      <c r="AF881" s="198"/>
      <c r="AG881" s="198"/>
      <c r="AH881" s="198"/>
      <c r="AI881" s="198"/>
      <c r="AJ881" s="198"/>
      <c r="AK881" s="198"/>
      <c r="AL881" s="198"/>
      <c r="AM881" s="198"/>
      <c r="AN881" s="198"/>
      <c r="AO881" s="198"/>
      <c r="AP881" s="198"/>
      <c r="AQ881" s="198"/>
      <c r="AR881" s="198"/>
      <c r="AS881" s="198"/>
    </row>
    <row r="882" ht="14.25" customHeight="1" spans="1:45" x14ac:dyDescent="0.25">
      <c r="A882" s="198"/>
      <c r="B882" s="198"/>
      <c r="C882" s="198"/>
      <c r="D882" s="198"/>
      <c r="E882" s="198"/>
      <c r="F882" s="198"/>
      <c r="G882" s="198"/>
      <c r="H882" s="198"/>
      <c r="I882" s="19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  <c r="T882" s="198"/>
      <c r="U882" s="198"/>
      <c r="V882" s="198"/>
      <c r="W882" s="198"/>
      <c r="X882" s="198"/>
      <c r="Y882" s="198"/>
      <c r="Z882" s="198"/>
      <c r="AA882" s="198"/>
      <c r="AB882" s="198"/>
      <c r="AC882" s="198"/>
      <c r="AD882" s="198"/>
      <c r="AE882" s="198"/>
      <c r="AF882" s="198"/>
      <c r="AG882" s="198"/>
      <c r="AH882" s="198"/>
      <c r="AI882" s="198"/>
      <c r="AJ882" s="198"/>
      <c r="AK882" s="198"/>
      <c r="AL882" s="198"/>
      <c r="AM882" s="198"/>
      <c r="AN882" s="198"/>
      <c r="AO882" s="198"/>
      <c r="AP882" s="198"/>
      <c r="AQ882" s="198"/>
      <c r="AR882" s="198"/>
      <c r="AS882" s="198"/>
    </row>
    <row r="883" ht="14.25" customHeight="1" spans="1:45" x14ac:dyDescent="0.25">
      <c r="A883" s="198"/>
      <c r="B883" s="198"/>
      <c r="C883" s="198"/>
      <c r="D883" s="198"/>
      <c r="E883" s="198"/>
      <c r="F883" s="198"/>
      <c r="G883" s="198"/>
      <c r="H883" s="198"/>
      <c r="I883" s="198"/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  <c r="T883" s="198"/>
      <c r="U883" s="198"/>
      <c r="V883" s="198"/>
      <c r="W883" s="198"/>
      <c r="X883" s="198"/>
      <c r="Y883" s="198"/>
      <c r="Z883" s="198"/>
      <c r="AA883" s="198"/>
      <c r="AB883" s="198"/>
      <c r="AC883" s="198"/>
      <c r="AD883" s="198"/>
      <c r="AE883" s="198"/>
      <c r="AF883" s="198"/>
      <c r="AG883" s="198"/>
      <c r="AH883" s="198"/>
      <c r="AI883" s="198"/>
      <c r="AJ883" s="198"/>
      <c r="AK883" s="198"/>
      <c r="AL883" s="198"/>
      <c r="AM883" s="198"/>
      <c r="AN883" s="198"/>
      <c r="AO883" s="198"/>
      <c r="AP883" s="198"/>
      <c r="AQ883" s="198"/>
      <c r="AR883" s="198"/>
      <c r="AS883" s="198"/>
    </row>
    <row r="884" ht="14.25" customHeight="1" spans="1:45" x14ac:dyDescent="0.25">
      <c r="A884" s="198"/>
      <c r="B884" s="198"/>
      <c r="C884" s="198"/>
      <c r="D884" s="198"/>
      <c r="E884" s="198"/>
      <c r="F884" s="198"/>
      <c r="G884" s="198"/>
      <c r="H884" s="198"/>
      <c r="I884" s="198"/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  <c r="T884" s="198"/>
      <c r="U884" s="198"/>
      <c r="V884" s="198"/>
      <c r="W884" s="198"/>
      <c r="X884" s="198"/>
      <c r="Y884" s="198"/>
      <c r="Z884" s="198"/>
      <c r="AA884" s="198"/>
      <c r="AB884" s="198"/>
      <c r="AC884" s="198"/>
      <c r="AD884" s="198"/>
      <c r="AE884" s="198"/>
      <c r="AF884" s="198"/>
      <c r="AG884" s="198"/>
      <c r="AH884" s="198"/>
      <c r="AI884" s="198"/>
      <c r="AJ884" s="198"/>
      <c r="AK884" s="198"/>
      <c r="AL884" s="198"/>
      <c r="AM884" s="198"/>
      <c r="AN884" s="198"/>
      <c r="AO884" s="198"/>
      <c r="AP884" s="198"/>
      <c r="AQ884" s="198"/>
      <c r="AR884" s="198"/>
      <c r="AS884" s="198"/>
    </row>
    <row r="885" ht="14.25" customHeight="1" spans="1:45" x14ac:dyDescent="0.25">
      <c r="A885" s="198"/>
      <c r="B885" s="198"/>
      <c r="C885" s="198"/>
      <c r="D885" s="198"/>
      <c r="E885" s="198"/>
      <c r="F885" s="198"/>
      <c r="G885" s="198"/>
      <c r="H885" s="198"/>
      <c r="I885" s="198"/>
      <c r="J885" s="198"/>
      <c r="K885" s="198"/>
      <c r="L885" s="198"/>
      <c r="M885" s="198"/>
      <c r="N885" s="198"/>
      <c r="O885" s="198"/>
      <c r="P885" s="198"/>
      <c r="Q885" s="198"/>
      <c r="R885" s="198"/>
      <c r="S885" s="198"/>
      <c r="T885" s="198"/>
      <c r="U885" s="198"/>
      <c r="V885" s="198"/>
      <c r="W885" s="198"/>
      <c r="X885" s="198"/>
      <c r="Y885" s="198"/>
      <c r="Z885" s="198"/>
      <c r="AA885" s="198"/>
      <c r="AB885" s="198"/>
      <c r="AC885" s="198"/>
      <c r="AD885" s="198"/>
      <c r="AE885" s="198"/>
      <c r="AF885" s="198"/>
      <c r="AG885" s="198"/>
      <c r="AH885" s="198"/>
      <c r="AI885" s="198"/>
      <c r="AJ885" s="198"/>
      <c r="AK885" s="198"/>
      <c r="AL885" s="198"/>
      <c r="AM885" s="198"/>
      <c r="AN885" s="198"/>
      <c r="AO885" s="198"/>
      <c r="AP885" s="198"/>
      <c r="AQ885" s="198"/>
      <c r="AR885" s="198"/>
      <c r="AS885" s="198"/>
    </row>
    <row r="886" ht="14.25" customHeight="1" spans="1:45" x14ac:dyDescent="0.25">
      <c r="A886" s="198"/>
      <c r="B886" s="198"/>
      <c r="C886" s="198"/>
      <c r="D886" s="198"/>
      <c r="E886" s="198"/>
      <c r="F886" s="198"/>
      <c r="G886" s="198"/>
      <c r="H886" s="198"/>
      <c r="I886" s="198"/>
      <c r="J886" s="198"/>
      <c r="K886" s="198"/>
      <c r="L886" s="198"/>
      <c r="M886" s="198"/>
      <c r="N886" s="198"/>
      <c r="O886" s="198"/>
      <c r="P886" s="198"/>
      <c r="Q886" s="198"/>
      <c r="R886" s="198"/>
      <c r="S886" s="198"/>
      <c r="T886" s="198"/>
      <c r="U886" s="198"/>
      <c r="V886" s="198"/>
      <c r="W886" s="198"/>
      <c r="X886" s="198"/>
      <c r="Y886" s="198"/>
      <c r="Z886" s="198"/>
      <c r="AA886" s="198"/>
      <c r="AB886" s="198"/>
      <c r="AC886" s="198"/>
      <c r="AD886" s="198"/>
      <c r="AE886" s="198"/>
      <c r="AF886" s="198"/>
      <c r="AG886" s="198"/>
      <c r="AH886" s="198"/>
      <c r="AI886" s="198"/>
      <c r="AJ886" s="198"/>
      <c r="AK886" s="198"/>
      <c r="AL886" s="198"/>
      <c r="AM886" s="198"/>
      <c r="AN886" s="198"/>
      <c r="AO886" s="198"/>
      <c r="AP886" s="198"/>
      <c r="AQ886" s="198"/>
      <c r="AR886" s="198"/>
      <c r="AS886" s="198"/>
    </row>
    <row r="887" ht="14.25" customHeight="1" spans="1:45" x14ac:dyDescent="0.25">
      <c r="A887" s="198"/>
      <c r="B887" s="198"/>
      <c r="C887" s="198"/>
      <c r="D887" s="198"/>
      <c r="E887" s="198"/>
      <c r="F887" s="198"/>
      <c r="G887" s="198"/>
      <c r="H887" s="198"/>
      <c r="I887" s="198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  <c r="T887" s="198"/>
      <c r="U887" s="198"/>
      <c r="V887" s="198"/>
      <c r="W887" s="198"/>
      <c r="X887" s="198"/>
      <c r="Y887" s="198"/>
      <c r="Z887" s="198"/>
      <c r="AA887" s="198"/>
      <c r="AB887" s="198"/>
      <c r="AC887" s="198"/>
      <c r="AD887" s="198"/>
      <c r="AE887" s="198"/>
      <c r="AF887" s="198"/>
      <c r="AG887" s="198"/>
      <c r="AH887" s="198"/>
      <c r="AI887" s="198"/>
      <c r="AJ887" s="198"/>
      <c r="AK887" s="198"/>
      <c r="AL887" s="198"/>
      <c r="AM887" s="198"/>
      <c r="AN887" s="198"/>
      <c r="AO887" s="198"/>
      <c r="AP887" s="198"/>
      <c r="AQ887" s="198"/>
      <c r="AR887" s="198"/>
      <c r="AS887" s="198"/>
    </row>
    <row r="888" ht="14.25" customHeight="1" spans="1:45" x14ac:dyDescent="0.25">
      <c r="A888" s="198"/>
      <c r="B888" s="198"/>
      <c r="C888" s="198"/>
      <c r="D888" s="198"/>
      <c r="E888" s="198"/>
      <c r="F888" s="198"/>
      <c r="G888" s="198"/>
      <c r="H888" s="198"/>
      <c r="I888" s="198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  <c r="T888" s="198"/>
      <c r="U888" s="198"/>
      <c r="V888" s="198"/>
      <c r="W888" s="198"/>
      <c r="X888" s="198"/>
      <c r="Y888" s="198"/>
      <c r="Z888" s="198"/>
      <c r="AA888" s="198"/>
      <c r="AB888" s="198"/>
      <c r="AC888" s="198"/>
      <c r="AD888" s="198"/>
      <c r="AE888" s="198"/>
      <c r="AF888" s="198"/>
      <c r="AG888" s="198"/>
      <c r="AH888" s="198"/>
      <c r="AI888" s="198"/>
      <c r="AJ888" s="198"/>
      <c r="AK888" s="198"/>
      <c r="AL888" s="198"/>
      <c r="AM888" s="198"/>
      <c r="AN888" s="198"/>
      <c r="AO888" s="198"/>
      <c r="AP888" s="198"/>
      <c r="AQ888" s="198"/>
      <c r="AR888" s="198"/>
      <c r="AS888" s="198"/>
    </row>
    <row r="889" ht="14.25" customHeight="1" spans="1:45" x14ac:dyDescent="0.25">
      <c r="A889" s="198"/>
      <c r="B889" s="198"/>
      <c r="C889" s="198"/>
      <c r="D889" s="198"/>
      <c r="E889" s="198"/>
      <c r="F889" s="198"/>
      <c r="G889" s="198"/>
      <c r="H889" s="198"/>
      <c r="I889" s="198"/>
      <c r="J889" s="198"/>
      <c r="K889" s="198"/>
      <c r="L889" s="198"/>
      <c r="M889" s="198"/>
      <c r="N889" s="198"/>
      <c r="O889" s="198"/>
      <c r="P889" s="198"/>
      <c r="Q889" s="198"/>
      <c r="R889" s="198"/>
      <c r="S889" s="198"/>
      <c r="T889" s="198"/>
      <c r="U889" s="198"/>
      <c r="V889" s="198"/>
      <c r="W889" s="198"/>
      <c r="X889" s="198"/>
      <c r="Y889" s="198"/>
      <c r="Z889" s="198"/>
      <c r="AA889" s="198"/>
      <c r="AB889" s="198"/>
      <c r="AC889" s="198"/>
      <c r="AD889" s="198"/>
      <c r="AE889" s="198"/>
      <c r="AF889" s="198"/>
      <c r="AG889" s="198"/>
      <c r="AH889" s="198"/>
      <c r="AI889" s="198"/>
      <c r="AJ889" s="198"/>
      <c r="AK889" s="198"/>
      <c r="AL889" s="198"/>
      <c r="AM889" s="198"/>
      <c r="AN889" s="198"/>
      <c r="AO889" s="198"/>
      <c r="AP889" s="198"/>
      <c r="AQ889" s="198"/>
      <c r="AR889" s="198"/>
      <c r="AS889" s="198"/>
    </row>
    <row r="890" ht="14.25" customHeight="1" spans="1:45" x14ac:dyDescent="0.25">
      <c r="A890" s="198"/>
      <c r="B890" s="198"/>
      <c r="C890" s="198"/>
      <c r="D890" s="198"/>
      <c r="E890" s="198"/>
      <c r="F890" s="198"/>
      <c r="G890" s="198"/>
      <c r="H890" s="198"/>
      <c r="I890" s="198"/>
      <c r="J890" s="198"/>
      <c r="K890" s="198"/>
      <c r="L890" s="198"/>
      <c r="M890" s="198"/>
      <c r="N890" s="198"/>
      <c r="O890" s="198"/>
      <c r="P890" s="198"/>
      <c r="Q890" s="198"/>
      <c r="R890" s="198"/>
      <c r="S890" s="198"/>
      <c r="T890" s="198"/>
      <c r="U890" s="198"/>
      <c r="V890" s="198"/>
      <c r="W890" s="198"/>
      <c r="X890" s="198"/>
      <c r="Y890" s="198"/>
      <c r="Z890" s="198"/>
      <c r="AA890" s="198"/>
      <c r="AB890" s="198"/>
      <c r="AC890" s="198"/>
      <c r="AD890" s="198"/>
      <c r="AE890" s="198"/>
      <c r="AF890" s="198"/>
      <c r="AG890" s="198"/>
      <c r="AH890" s="198"/>
      <c r="AI890" s="198"/>
      <c r="AJ890" s="198"/>
      <c r="AK890" s="198"/>
      <c r="AL890" s="198"/>
      <c r="AM890" s="198"/>
      <c r="AN890" s="198"/>
      <c r="AO890" s="198"/>
      <c r="AP890" s="198"/>
      <c r="AQ890" s="198"/>
      <c r="AR890" s="198"/>
      <c r="AS890" s="198"/>
    </row>
    <row r="891" ht="14.25" customHeight="1" spans="1:45" x14ac:dyDescent="0.25">
      <c r="A891" s="198"/>
      <c r="B891" s="198"/>
      <c r="C891" s="198"/>
      <c r="D891" s="198"/>
      <c r="E891" s="198"/>
      <c r="F891" s="198"/>
      <c r="G891" s="198"/>
      <c r="H891" s="198"/>
      <c r="I891" s="198"/>
      <c r="J891" s="198"/>
      <c r="K891" s="198"/>
      <c r="L891" s="198"/>
      <c r="M891" s="198"/>
      <c r="N891" s="198"/>
      <c r="O891" s="198"/>
      <c r="P891" s="198"/>
      <c r="Q891" s="198"/>
      <c r="R891" s="198"/>
      <c r="S891" s="198"/>
      <c r="T891" s="198"/>
      <c r="U891" s="198"/>
      <c r="V891" s="198"/>
      <c r="W891" s="198"/>
      <c r="X891" s="198"/>
      <c r="Y891" s="198"/>
      <c r="Z891" s="198"/>
      <c r="AA891" s="198"/>
      <c r="AB891" s="198"/>
      <c r="AC891" s="198"/>
      <c r="AD891" s="198"/>
      <c r="AE891" s="198"/>
      <c r="AF891" s="198"/>
      <c r="AG891" s="198"/>
      <c r="AH891" s="198"/>
      <c r="AI891" s="198"/>
      <c r="AJ891" s="198"/>
      <c r="AK891" s="198"/>
      <c r="AL891" s="198"/>
      <c r="AM891" s="198"/>
      <c r="AN891" s="198"/>
      <c r="AO891" s="198"/>
      <c r="AP891" s="198"/>
      <c r="AQ891" s="198"/>
      <c r="AR891" s="198"/>
      <c r="AS891" s="198"/>
    </row>
    <row r="892" ht="14.25" customHeight="1" spans="1:45" x14ac:dyDescent="0.25">
      <c r="A892" s="198"/>
      <c r="B892" s="198"/>
      <c r="C892" s="198"/>
      <c r="D892" s="198"/>
      <c r="E892" s="198"/>
      <c r="F892" s="198"/>
      <c r="G892" s="198"/>
      <c r="H892" s="198"/>
      <c r="I892" s="198"/>
      <c r="J892" s="198"/>
      <c r="K892" s="198"/>
      <c r="L892" s="198"/>
      <c r="M892" s="198"/>
      <c r="N892" s="198"/>
      <c r="O892" s="198"/>
      <c r="P892" s="198"/>
      <c r="Q892" s="198"/>
      <c r="R892" s="198"/>
      <c r="S892" s="198"/>
      <c r="T892" s="198"/>
      <c r="U892" s="198"/>
      <c r="V892" s="198"/>
      <c r="W892" s="198"/>
      <c r="X892" s="198"/>
      <c r="Y892" s="198"/>
      <c r="Z892" s="198"/>
      <c r="AA892" s="198"/>
      <c r="AB892" s="198"/>
      <c r="AC892" s="198"/>
      <c r="AD892" s="198"/>
      <c r="AE892" s="198"/>
      <c r="AF892" s="198"/>
      <c r="AG892" s="198"/>
      <c r="AH892" s="198"/>
      <c r="AI892" s="198"/>
      <c r="AJ892" s="198"/>
      <c r="AK892" s="198"/>
      <c r="AL892" s="198"/>
      <c r="AM892" s="198"/>
      <c r="AN892" s="198"/>
      <c r="AO892" s="198"/>
      <c r="AP892" s="198"/>
      <c r="AQ892" s="198"/>
      <c r="AR892" s="198"/>
      <c r="AS892" s="198"/>
    </row>
    <row r="893" ht="14.25" customHeight="1" spans="1:45" x14ac:dyDescent="0.25">
      <c r="A893" s="198"/>
      <c r="B893" s="198"/>
      <c r="C893" s="198"/>
      <c r="D893" s="198"/>
      <c r="E893" s="198"/>
      <c r="F893" s="198"/>
      <c r="G893" s="198"/>
      <c r="H893" s="198"/>
      <c r="I893" s="198"/>
      <c r="J893" s="198"/>
      <c r="K893" s="198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  <c r="X893" s="198"/>
      <c r="Y893" s="198"/>
      <c r="Z893" s="198"/>
      <c r="AA893" s="198"/>
      <c r="AB893" s="198"/>
      <c r="AC893" s="198"/>
      <c r="AD893" s="198"/>
      <c r="AE893" s="198"/>
      <c r="AF893" s="198"/>
      <c r="AG893" s="198"/>
      <c r="AH893" s="198"/>
      <c r="AI893" s="198"/>
      <c r="AJ893" s="198"/>
      <c r="AK893" s="198"/>
      <c r="AL893" s="198"/>
      <c r="AM893" s="198"/>
      <c r="AN893" s="198"/>
      <c r="AO893" s="198"/>
      <c r="AP893" s="198"/>
      <c r="AQ893" s="198"/>
      <c r="AR893" s="198"/>
      <c r="AS893" s="198"/>
    </row>
    <row r="894" ht="14.25" customHeight="1" spans="1:45" x14ac:dyDescent="0.25">
      <c r="A894" s="198"/>
      <c r="B894" s="198"/>
      <c r="C894" s="198"/>
      <c r="D894" s="198"/>
      <c r="E894" s="198"/>
      <c r="F894" s="198"/>
      <c r="G894" s="198"/>
      <c r="H894" s="198"/>
      <c r="I894" s="198"/>
      <c r="J894" s="198"/>
      <c r="K894" s="198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  <c r="X894" s="198"/>
      <c r="Y894" s="198"/>
      <c r="Z894" s="198"/>
      <c r="AA894" s="198"/>
      <c r="AB894" s="198"/>
      <c r="AC894" s="198"/>
      <c r="AD894" s="198"/>
      <c r="AE894" s="198"/>
      <c r="AF894" s="198"/>
      <c r="AG894" s="198"/>
      <c r="AH894" s="198"/>
      <c r="AI894" s="198"/>
      <c r="AJ894" s="198"/>
      <c r="AK894" s="198"/>
      <c r="AL894" s="198"/>
      <c r="AM894" s="198"/>
      <c r="AN894" s="198"/>
      <c r="AO894" s="198"/>
      <c r="AP894" s="198"/>
      <c r="AQ894" s="198"/>
      <c r="AR894" s="198"/>
      <c r="AS894" s="198"/>
    </row>
    <row r="895" ht="14.25" customHeight="1" spans="1:45" x14ac:dyDescent="0.25">
      <c r="A895" s="198"/>
      <c r="B895" s="198"/>
      <c r="C895" s="198"/>
      <c r="D895" s="198"/>
      <c r="E895" s="198"/>
      <c r="F895" s="198"/>
      <c r="G895" s="198"/>
      <c r="H895" s="198"/>
      <c r="I895" s="198"/>
      <c r="J895" s="198"/>
      <c r="K895" s="198"/>
      <c r="L895" s="198"/>
      <c r="M895" s="198"/>
      <c r="N895" s="198"/>
      <c r="O895" s="198"/>
      <c r="P895" s="198"/>
      <c r="Q895" s="198"/>
      <c r="R895" s="198"/>
      <c r="S895" s="198"/>
      <c r="T895" s="198"/>
      <c r="U895" s="198"/>
      <c r="V895" s="198"/>
      <c r="W895" s="198"/>
      <c r="X895" s="198"/>
      <c r="Y895" s="198"/>
      <c r="Z895" s="198"/>
      <c r="AA895" s="198"/>
      <c r="AB895" s="198"/>
      <c r="AC895" s="198"/>
      <c r="AD895" s="198"/>
      <c r="AE895" s="198"/>
      <c r="AF895" s="198"/>
      <c r="AG895" s="198"/>
      <c r="AH895" s="198"/>
      <c r="AI895" s="198"/>
      <c r="AJ895" s="198"/>
      <c r="AK895" s="198"/>
      <c r="AL895" s="198"/>
      <c r="AM895" s="198"/>
      <c r="AN895" s="198"/>
      <c r="AO895" s="198"/>
      <c r="AP895" s="198"/>
      <c r="AQ895" s="198"/>
      <c r="AR895" s="198"/>
      <c r="AS895" s="198"/>
    </row>
    <row r="896" ht="14.25" customHeight="1" spans="1:45" x14ac:dyDescent="0.25">
      <c r="A896" s="198"/>
      <c r="B896" s="198"/>
      <c r="C896" s="198"/>
      <c r="D896" s="198"/>
      <c r="E896" s="198"/>
      <c r="F896" s="198"/>
      <c r="G896" s="198"/>
      <c r="H896" s="198"/>
      <c r="I896" s="198"/>
      <c r="J896" s="198"/>
      <c r="K896" s="198"/>
      <c r="L896" s="198"/>
      <c r="M896" s="198"/>
      <c r="N896" s="198"/>
      <c r="O896" s="198"/>
      <c r="P896" s="198"/>
      <c r="Q896" s="198"/>
      <c r="R896" s="198"/>
      <c r="S896" s="198"/>
      <c r="T896" s="198"/>
      <c r="U896" s="198"/>
      <c r="V896" s="198"/>
      <c r="W896" s="198"/>
      <c r="X896" s="198"/>
      <c r="Y896" s="198"/>
      <c r="Z896" s="198"/>
      <c r="AA896" s="198"/>
      <c r="AB896" s="198"/>
      <c r="AC896" s="198"/>
      <c r="AD896" s="198"/>
      <c r="AE896" s="198"/>
      <c r="AF896" s="198"/>
      <c r="AG896" s="198"/>
      <c r="AH896" s="198"/>
      <c r="AI896" s="198"/>
      <c r="AJ896" s="198"/>
      <c r="AK896" s="198"/>
      <c r="AL896" s="198"/>
      <c r="AM896" s="198"/>
      <c r="AN896" s="198"/>
      <c r="AO896" s="198"/>
      <c r="AP896" s="198"/>
      <c r="AQ896" s="198"/>
      <c r="AR896" s="198"/>
      <c r="AS896" s="198"/>
    </row>
    <row r="897" ht="14.25" customHeight="1" spans="1:45" x14ac:dyDescent="0.25">
      <c r="A897" s="198"/>
      <c r="B897" s="198"/>
      <c r="C897" s="198"/>
      <c r="D897" s="198"/>
      <c r="E897" s="198"/>
      <c r="F897" s="198"/>
      <c r="G897" s="198"/>
      <c r="H897" s="198"/>
      <c r="I897" s="198"/>
      <c r="J897" s="198"/>
      <c r="K897" s="198"/>
      <c r="L897" s="198"/>
      <c r="M897" s="198"/>
      <c r="N897" s="198"/>
      <c r="O897" s="198"/>
      <c r="P897" s="198"/>
      <c r="Q897" s="198"/>
      <c r="R897" s="198"/>
      <c r="S897" s="198"/>
      <c r="T897" s="198"/>
      <c r="U897" s="198"/>
      <c r="V897" s="198"/>
      <c r="W897" s="198"/>
      <c r="X897" s="198"/>
      <c r="Y897" s="198"/>
      <c r="Z897" s="198"/>
      <c r="AA897" s="198"/>
      <c r="AB897" s="198"/>
      <c r="AC897" s="198"/>
      <c r="AD897" s="198"/>
      <c r="AE897" s="198"/>
      <c r="AF897" s="198"/>
      <c r="AG897" s="198"/>
      <c r="AH897" s="198"/>
      <c r="AI897" s="198"/>
      <c r="AJ897" s="198"/>
      <c r="AK897" s="198"/>
      <c r="AL897" s="198"/>
      <c r="AM897" s="198"/>
      <c r="AN897" s="198"/>
      <c r="AO897" s="198"/>
      <c r="AP897" s="198"/>
      <c r="AQ897" s="198"/>
      <c r="AR897" s="198"/>
      <c r="AS897" s="198"/>
    </row>
    <row r="898" ht="14.25" customHeight="1" spans="1:45" x14ac:dyDescent="0.25">
      <c r="A898" s="198"/>
      <c r="B898" s="198"/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  <c r="X898" s="198"/>
      <c r="Y898" s="198"/>
      <c r="Z898" s="198"/>
      <c r="AA898" s="198"/>
      <c r="AB898" s="198"/>
      <c r="AC898" s="198"/>
      <c r="AD898" s="198"/>
      <c r="AE898" s="198"/>
      <c r="AF898" s="198"/>
      <c r="AG898" s="198"/>
      <c r="AH898" s="198"/>
      <c r="AI898" s="198"/>
      <c r="AJ898" s="198"/>
      <c r="AK898" s="198"/>
      <c r="AL898" s="198"/>
      <c r="AM898" s="198"/>
      <c r="AN898" s="198"/>
      <c r="AO898" s="198"/>
      <c r="AP898" s="198"/>
      <c r="AQ898" s="198"/>
      <c r="AR898" s="198"/>
      <c r="AS898" s="198"/>
    </row>
    <row r="899" ht="14.25" customHeight="1" spans="1:45" x14ac:dyDescent="0.25">
      <c r="A899" s="198"/>
      <c r="B899" s="198"/>
      <c r="C899" s="198"/>
      <c r="D899" s="198"/>
      <c r="E899" s="198"/>
      <c r="F899" s="198"/>
      <c r="G899" s="198"/>
      <c r="H899" s="198"/>
      <c r="I899" s="198"/>
      <c r="J899" s="198"/>
      <c r="K899" s="198"/>
      <c r="L899" s="198"/>
      <c r="M899" s="198"/>
      <c r="N899" s="198"/>
      <c r="O899" s="198"/>
      <c r="P899" s="198"/>
      <c r="Q899" s="198"/>
      <c r="R899" s="198"/>
      <c r="S899" s="198"/>
      <c r="T899" s="198"/>
      <c r="U899" s="198"/>
      <c r="V899" s="198"/>
      <c r="W899" s="198"/>
      <c r="X899" s="198"/>
      <c r="Y899" s="198"/>
      <c r="Z899" s="198"/>
      <c r="AA899" s="198"/>
      <c r="AB899" s="198"/>
      <c r="AC899" s="198"/>
      <c r="AD899" s="198"/>
      <c r="AE899" s="198"/>
      <c r="AF899" s="198"/>
      <c r="AG899" s="198"/>
      <c r="AH899" s="198"/>
      <c r="AI899" s="198"/>
      <c r="AJ899" s="198"/>
      <c r="AK899" s="198"/>
      <c r="AL899" s="198"/>
      <c r="AM899" s="198"/>
      <c r="AN899" s="198"/>
      <c r="AO899" s="198"/>
      <c r="AP899" s="198"/>
      <c r="AQ899" s="198"/>
      <c r="AR899" s="198"/>
      <c r="AS899" s="198"/>
    </row>
    <row r="900" ht="14.25" customHeight="1" spans="1:45" x14ac:dyDescent="0.25">
      <c r="A900" s="198"/>
      <c r="B900" s="198"/>
      <c r="C900" s="198"/>
      <c r="D900" s="198"/>
      <c r="E900" s="198"/>
      <c r="F900" s="198"/>
      <c r="G900" s="198"/>
      <c r="H900" s="198"/>
      <c r="I900" s="198"/>
      <c r="J900" s="198"/>
      <c r="K900" s="198"/>
      <c r="L900" s="198"/>
      <c r="M900" s="198"/>
      <c r="N900" s="198"/>
      <c r="O900" s="198"/>
      <c r="P900" s="198"/>
      <c r="Q900" s="198"/>
      <c r="R900" s="198"/>
      <c r="S900" s="198"/>
      <c r="T900" s="198"/>
      <c r="U900" s="198"/>
      <c r="V900" s="198"/>
      <c r="W900" s="198"/>
      <c r="X900" s="198"/>
      <c r="Y900" s="198"/>
      <c r="Z900" s="198"/>
      <c r="AA900" s="198"/>
      <c r="AB900" s="198"/>
      <c r="AC900" s="198"/>
      <c r="AD900" s="198"/>
      <c r="AE900" s="198"/>
      <c r="AF900" s="198"/>
      <c r="AG900" s="198"/>
      <c r="AH900" s="198"/>
      <c r="AI900" s="198"/>
      <c r="AJ900" s="198"/>
      <c r="AK900" s="198"/>
      <c r="AL900" s="198"/>
      <c r="AM900" s="198"/>
      <c r="AN900" s="198"/>
      <c r="AO900" s="198"/>
      <c r="AP900" s="198"/>
      <c r="AQ900" s="198"/>
      <c r="AR900" s="198"/>
      <c r="AS900" s="198"/>
    </row>
    <row r="901" ht="14.25" customHeight="1" spans="1:45" x14ac:dyDescent="0.25">
      <c r="A901" s="198"/>
      <c r="B901" s="198"/>
      <c r="C901" s="198"/>
      <c r="D901" s="198"/>
      <c r="E901" s="198"/>
      <c r="F901" s="198"/>
      <c r="G901" s="198"/>
      <c r="H901" s="198"/>
      <c r="I901" s="198"/>
      <c r="J901" s="198"/>
      <c r="K901" s="198"/>
      <c r="L901" s="198"/>
      <c r="M901" s="198"/>
      <c r="N901" s="198"/>
      <c r="O901" s="198"/>
      <c r="P901" s="198"/>
      <c r="Q901" s="198"/>
      <c r="R901" s="198"/>
      <c r="S901" s="198"/>
      <c r="T901" s="198"/>
      <c r="U901" s="198"/>
      <c r="V901" s="198"/>
      <c r="W901" s="198"/>
      <c r="X901" s="198"/>
      <c r="Y901" s="198"/>
      <c r="Z901" s="198"/>
      <c r="AA901" s="198"/>
      <c r="AB901" s="198"/>
      <c r="AC901" s="198"/>
      <c r="AD901" s="198"/>
      <c r="AE901" s="198"/>
      <c r="AF901" s="198"/>
      <c r="AG901" s="198"/>
      <c r="AH901" s="198"/>
      <c r="AI901" s="198"/>
      <c r="AJ901" s="198"/>
      <c r="AK901" s="198"/>
      <c r="AL901" s="198"/>
      <c r="AM901" s="198"/>
      <c r="AN901" s="198"/>
      <c r="AO901" s="198"/>
      <c r="AP901" s="198"/>
      <c r="AQ901" s="198"/>
      <c r="AR901" s="198"/>
      <c r="AS901" s="198"/>
    </row>
    <row r="902" ht="14.25" customHeight="1" spans="1:45" x14ac:dyDescent="0.25">
      <c r="A902" s="198"/>
      <c r="B902" s="198"/>
      <c r="C902" s="198"/>
      <c r="D902" s="198"/>
      <c r="E902" s="198"/>
      <c r="F902" s="198"/>
      <c r="G902" s="198"/>
      <c r="H902" s="198"/>
      <c r="I902" s="198"/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  <c r="T902" s="198"/>
      <c r="U902" s="198"/>
      <c r="V902" s="198"/>
      <c r="W902" s="198"/>
      <c r="X902" s="198"/>
      <c r="Y902" s="198"/>
      <c r="Z902" s="198"/>
      <c r="AA902" s="198"/>
      <c r="AB902" s="198"/>
      <c r="AC902" s="198"/>
      <c r="AD902" s="198"/>
      <c r="AE902" s="198"/>
      <c r="AF902" s="198"/>
      <c r="AG902" s="198"/>
      <c r="AH902" s="198"/>
      <c r="AI902" s="198"/>
      <c r="AJ902" s="198"/>
      <c r="AK902" s="198"/>
      <c r="AL902" s="198"/>
      <c r="AM902" s="198"/>
      <c r="AN902" s="198"/>
      <c r="AO902" s="198"/>
      <c r="AP902" s="198"/>
      <c r="AQ902" s="198"/>
      <c r="AR902" s="198"/>
      <c r="AS902" s="198"/>
    </row>
    <row r="903" ht="14.25" customHeight="1" spans="1:45" x14ac:dyDescent="0.25">
      <c r="A903" s="198"/>
      <c r="B903" s="198"/>
      <c r="C903" s="198"/>
      <c r="D903" s="198"/>
      <c r="E903" s="198"/>
      <c r="F903" s="198"/>
      <c r="G903" s="198"/>
      <c r="H903" s="198"/>
      <c r="I903" s="198"/>
      <c r="J903" s="198"/>
      <c r="K903" s="198"/>
      <c r="L903" s="198"/>
      <c r="M903" s="198"/>
      <c r="N903" s="198"/>
      <c r="O903" s="198"/>
      <c r="P903" s="198"/>
      <c r="Q903" s="198"/>
      <c r="R903" s="198"/>
      <c r="S903" s="198"/>
      <c r="T903" s="198"/>
      <c r="U903" s="198"/>
      <c r="V903" s="198"/>
      <c r="W903" s="198"/>
      <c r="X903" s="198"/>
      <c r="Y903" s="198"/>
      <c r="Z903" s="198"/>
      <c r="AA903" s="198"/>
      <c r="AB903" s="198"/>
      <c r="AC903" s="198"/>
      <c r="AD903" s="198"/>
      <c r="AE903" s="198"/>
      <c r="AF903" s="198"/>
      <c r="AG903" s="198"/>
      <c r="AH903" s="198"/>
      <c r="AI903" s="198"/>
      <c r="AJ903" s="198"/>
      <c r="AK903" s="198"/>
      <c r="AL903" s="198"/>
      <c r="AM903" s="198"/>
      <c r="AN903" s="198"/>
      <c r="AO903" s="198"/>
      <c r="AP903" s="198"/>
      <c r="AQ903" s="198"/>
      <c r="AR903" s="198"/>
      <c r="AS903" s="198"/>
    </row>
    <row r="904" ht="14.25" customHeight="1" spans="1:45" x14ac:dyDescent="0.25">
      <c r="A904" s="198"/>
      <c r="B904" s="198"/>
      <c r="C904" s="198"/>
      <c r="D904" s="198"/>
      <c r="E904" s="198"/>
      <c r="F904" s="198"/>
      <c r="G904" s="198"/>
      <c r="H904" s="198"/>
      <c r="I904" s="198"/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  <c r="T904" s="198"/>
      <c r="U904" s="198"/>
      <c r="V904" s="198"/>
      <c r="W904" s="198"/>
      <c r="X904" s="198"/>
      <c r="Y904" s="198"/>
      <c r="Z904" s="198"/>
      <c r="AA904" s="198"/>
      <c r="AB904" s="198"/>
      <c r="AC904" s="198"/>
      <c r="AD904" s="198"/>
      <c r="AE904" s="198"/>
      <c r="AF904" s="198"/>
      <c r="AG904" s="198"/>
      <c r="AH904" s="198"/>
      <c r="AI904" s="198"/>
      <c r="AJ904" s="198"/>
      <c r="AK904" s="198"/>
      <c r="AL904" s="198"/>
      <c r="AM904" s="198"/>
      <c r="AN904" s="198"/>
      <c r="AO904" s="198"/>
      <c r="AP904" s="198"/>
      <c r="AQ904" s="198"/>
      <c r="AR904" s="198"/>
      <c r="AS904" s="198"/>
    </row>
    <row r="905" ht="14.25" customHeight="1" spans="1:45" x14ac:dyDescent="0.25">
      <c r="A905" s="198"/>
      <c r="B905" s="198"/>
      <c r="C905" s="198"/>
      <c r="D905" s="198"/>
      <c r="E905" s="198"/>
      <c r="F905" s="198"/>
      <c r="G905" s="198"/>
      <c r="H905" s="198"/>
      <c r="I905" s="198"/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  <c r="T905" s="198"/>
      <c r="U905" s="198"/>
      <c r="V905" s="198"/>
      <c r="W905" s="198"/>
      <c r="X905" s="198"/>
      <c r="Y905" s="198"/>
      <c r="Z905" s="198"/>
      <c r="AA905" s="198"/>
      <c r="AB905" s="198"/>
      <c r="AC905" s="198"/>
      <c r="AD905" s="198"/>
      <c r="AE905" s="198"/>
      <c r="AF905" s="198"/>
      <c r="AG905" s="198"/>
      <c r="AH905" s="198"/>
      <c r="AI905" s="198"/>
      <c r="AJ905" s="198"/>
      <c r="AK905" s="198"/>
      <c r="AL905" s="198"/>
      <c r="AM905" s="198"/>
      <c r="AN905" s="198"/>
      <c r="AO905" s="198"/>
      <c r="AP905" s="198"/>
      <c r="AQ905" s="198"/>
      <c r="AR905" s="198"/>
      <c r="AS905" s="198"/>
    </row>
    <row r="906" ht="14.25" customHeight="1" spans="1:45" x14ac:dyDescent="0.25">
      <c r="A906" s="198"/>
      <c r="B906" s="198"/>
      <c r="C906" s="198"/>
      <c r="D906" s="198"/>
      <c r="E906" s="198"/>
      <c r="F906" s="198"/>
      <c r="G906" s="198"/>
      <c r="H906" s="198"/>
      <c r="I906" s="198"/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  <c r="T906" s="198"/>
      <c r="U906" s="198"/>
      <c r="V906" s="198"/>
      <c r="W906" s="198"/>
      <c r="X906" s="198"/>
      <c r="Y906" s="198"/>
      <c r="Z906" s="198"/>
      <c r="AA906" s="198"/>
      <c r="AB906" s="198"/>
      <c r="AC906" s="198"/>
      <c r="AD906" s="198"/>
      <c r="AE906" s="198"/>
      <c r="AF906" s="198"/>
      <c r="AG906" s="198"/>
      <c r="AH906" s="198"/>
      <c r="AI906" s="198"/>
      <c r="AJ906" s="198"/>
      <c r="AK906" s="198"/>
      <c r="AL906" s="198"/>
      <c r="AM906" s="198"/>
      <c r="AN906" s="198"/>
      <c r="AO906" s="198"/>
      <c r="AP906" s="198"/>
      <c r="AQ906" s="198"/>
      <c r="AR906" s="198"/>
      <c r="AS906" s="198"/>
    </row>
    <row r="907" ht="14.25" customHeight="1" spans="1:45" x14ac:dyDescent="0.25">
      <c r="A907" s="198"/>
      <c r="B907" s="198"/>
      <c r="C907" s="198"/>
      <c r="D907" s="198"/>
      <c r="E907" s="198"/>
      <c r="F907" s="198"/>
      <c r="G907" s="198"/>
      <c r="H907" s="198"/>
      <c r="I907" s="198"/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  <c r="T907" s="198"/>
      <c r="U907" s="198"/>
      <c r="V907" s="198"/>
      <c r="W907" s="198"/>
      <c r="X907" s="198"/>
      <c r="Y907" s="198"/>
      <c r="Z907" s="198"/>
      <c r="AA907" s="198"/>
      <c r="AB907" s="198"/>
      <c r="AC907" s="198"/>
      <c r="AD907" s="198"/>
      <c r="AE907" s="198"/>
      <c r="AF907" s="198"/>
      <c r="AG907" s="198"/>
      <c r="AH907" s="198"/>
      <c r="AI907" s="198"/>
      <c r="AJ907" s="198"/>
      <c r="AK907" s="198"/>
      <c r="AL907" s="198"/>
      <c r="AM907" s="198"/>
      <c r="AN907" s="198"/>
      <c r="AO907" s="198"/>
      <c r="AP907" s="198"/>
      <c r="AQ907" s="198"/>
      <c r="AR907" s="198"/>
      <c r="AS907" s="198"/>
    </row>
    <row r="908" ht="14.25" customHeight="1" spans="1:45" x14ac:dyDescent="0.25">
      <c r="A908" s="198"/>
      <c r="B908" s="198"/>
      <c r="C908" s="198"/>
      <c r="D908" s="198"/>
      <c r="E908" s="198"/>
      <c r="F908" s="198"/>
      <c r="G908" s="198"/>
      <c r="H908" s="198"/>
      <c r="I908" s="198"/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  <c r="T908" s="198"/>
      <c r="U908" s="198"/>
      <c r="V908" s="198"/>
      <c r="W908" s="198"/>
      <c r="X908" s="198"/>
      <c r="Y908" s="198"/>
      <c r="Z908" s="198"/>
      <c r="AA908" s="198"/>
      <c r="AB908" s="198"/>
      <c r="AC908" s="198"/>
      <c r="AD908" s="198"/>
      <c r="AE908" s="198"/>
      <c r="AF908" s="198"/>
      <c r="AG908" s="198"/>
      <c r="AH908" s="198"/>
      <c r="AI908" s="198"/>
      <c r="AJ908" s="198"/>
      <c r="AK908" s="198"/>
      <c r="AL908" s="198"/>
      <c r="AM908" s="198"/>
      <c r="AN908" s="198"/>
      <c r="AO908" s="198"/>
      <c r="AP908" s="198"/>
      <c r="AQ908" s="198"/>
      <c r="AR908" s="198"/>
      <c r="AS908" s="198"/>
    </row>
    <row r="909" ht="14.25" customHeight="1" spans="1:45" x14ac:dyDescent="0.25">
      <c r="A909" s="198"/>
      <c r="B909" s="198"/>
      <c r="C909" s="198"/>
      <c r="D909" s="198"/>
      <c r="E909" s="198"/>
      <c r="F909" s="198"/>
      <c r="G909" s="198"/>
      <c r="H909" s="198"/>
      <c r="I909" s="198"/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  <c r="T909" s="198"/>
      <c r="U909" s="198"/>
      <c r="V909" s="198"/>
      <c r="W909" s="198"/>
      <c r="X909" s="198"/>
      <c r="Y909" s="198"/>
      <c r="Z909" s="198"/>
      <c r="AA909" s="198"/>
      <c r="AB909" s="198"/>
      <c r="AC909" s="198"/>
      <c r="AD909" s="198"/>
      <c r="AE909" s="198"/>
      <c r="AF909" s="198"/>
      <c r="AG909" s="198"/>
      <c r="AH909" s="198"/>
      <c r="AI909" s="198"/>
      <c r="AJ909" s="198"/>
      <c r="AK909" s="198"/>
      <c r="AL909" s="198"/>
      <c r="AM909" s="198"/>
      <c r="AN909" s="198"/>
      <c r="AO909" s="198"/>
      <c r="AP909" s="198"/>
      <c r="AQ909" s="198"/>
      <c r="AR909" s="198"/>
      <c r="AS909" s="198"/>
    </row>
    <row r="910" ht="14.25" customHeight="1" spans="1:45" x14ac:dyDescent="0.25">
      <c r="A910" s="198"/>
      <c r="B910" s="198"/>
      <c r="C910" s="198"/>
      <c r="D910" s="198"/>
      <c r="E910" s="198"/>
      <c r="F910" s="198"/>
      <c r="G910" s="198"/>
      <c r="H910" s="198"/>
      <c r="I910" s="198"/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  <c r="T910" s="198"/>
      <c r="U910" s="198"/>
      <c r="V910" s="198"/>
      <c r="W910" s="198"/>
      <c r="X910" s="198"/>
      <c r="Y910" s="198"/>
      <c r="Z910" s="198"/>
      <c r="AA910" s="198"/>
      <c r="AB910" s="198"/>
      <c r="AC910" s="198"/>
      <c r="AD910" s="198"/>
      <c r="AE910" s="198"/>
      <c r="AF910" s="198"/>
      <c r="AG910" s="198"/>
      <c r="AH910" s="198"/>
      <c r="AI910" s="198"/>
      <c r="AJ910" s="198"/>
      <c r="AK910" s="198"/>
      <c r="AL910" s="198"/>
      <c r="AM910" s="198"/>
      <c r="AN910" s="198"/>
      <c r="AO910" s="198"/>
      <c r="AP910" s="198"/>
      <c r="AQ910" s="198"/>
      <c r="AR910" s="198"/>
      <c r="AS910" s="198"/>
    </row>
    <row r="911" ht="14.25" customHeight="1" spans="1:45" x14ac:dyDescent="0.25">
      <c r="A911" s="198"/>
      <c r="B911" s="198"/>
      <c r="C911" s="198"/>
      <c r="D911" s="198"/>
      <c r="E911" s="198"/>
      <c r="F911" s="198"/>
      <c r="G911" s="198"/>
      <c r="H911" s="198"/>
      <c r="I911" s="198"/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  <c r="T911" s="198"/>
      <c r="U911" s="198"/>
      <c r="V911" s="198"/>
      <c r="W911" s="198"/>
      <c r="X911" s="198"/>
      <c r="Y911" s="198"/>
      <c r="Z911" s="198"/>
      <c r="AA911" s="198"/>
      <c r="AB911" s="198"/>
      <c r="AC911" s="198"/>
      <c r="AD911" s="198"/>
      <c r="AE911" s="198"/>
      <c r="AF911" s="198"/>
      <c r="AG911" s="198"/>
      <c r="AH911" s="198"/>
      <c r="AI911" s="198"/>
      <c r="AJ911" s="198"/>
      <c r="AK911" s="198"/>
      <c r="AL911" s="198"/>
      <c r="AM911" s="198"/>
      <c r="AN911" s="198"/>
      <c r="AO911" s="198"/>
      <c r="AP911" s="198"/>
      <c r="AQ911" s="198"/>
      <c r="AR911" s="198"/>
      <c r="AS911" s="198"/>
    </row>
    <row r="912" ht="14.25" customHeight="1" spans="1:45" x14ac:dyDescent="0.25">
      <c r="A912" s="198"/>
      <c r="B912" s="198"/>
      <c r="C912" s="198"/>
      <c r="D912" s="198"/>
      <c r="E912" s="198"/>
      <c r="F912" s="198"/>
      <c r="G912" s="198"/>
      <c r="H912" s="198"/>
      <c r="I912" s="198"/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  <c r="T912" s="198"/>
      <c r="U912" s="198"/>
      <c r="V912" s="198"/>
      <c r="W912" s="198"/>
      <c r="X912" s="198"/>
      <c r="Y912" s="198"/>
      <c r="Z912" s="198"/>
      <c r="AA912" s="198"/>
      <c r="AB912" s="198"/>
      <c r="AC912" s="198"/>
      <c r="AD912" s="198"/>
      <c r="AE912" s="198"/>
      <c r="AF912" s="198"/>
      <c r="AG912" s="198"/>
      <c r="AH912" s="198"/>
      <c r="AI912" s="198"/>
      <c r="AJ912" s="198"/>
      <c r="AK912" s="198"/>
      <c r="AL912" s="198"/>
      <c r="AM912" s="198"/>
      <c r="AN912" s="198"/>
      <c r="AO912" s="198"/>
      <c r="AP912" s="198"/>
      <c r="AQ912" s="198"/>
      <c r="AR912" s="198"/>
      <c r="AS912" s="198"/>
    </row>
    <row r="913" ht="14.25" customHeight="1" spans="1:45" x14ac:dyDescent="0.25">
      <c r="A913" s="198"/>
      <c r="B913" s="198"/>
      <c r="C913" s="198"/>
      <c r="D913" s="198"/>
      <c r="E913" s="198"/>
      <c r="F913" s="198"/>
      <c r="G913" s="198"/>
      <c r="H913" s="198"/>
      <c r="I913" s="198"/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  <c r="T913" s="198"/>
      <c r="U913" s="198"/>
      <c r="V913" s="198"/>
      <c r="W913" s="198"/>
      <c r="X913" s="198"/>
      <c r="Y913" s="198"/>
      <c r="Z913" s="198"/>
      <c r="AA913" s="198"/>
      <c r="AB913" s="198"/>
      <c r="AC913" s="198"/>
      <c r="AD913" s="198"/>
      <c r="AE913" s="198"/>
      <c r="AF913" s="198"/>
      <c r="AG913" s="198"/>
      <c r="AH913" s="198"/>
      <c r="AI913" s="198"/>
      <c r="AJ913" s="198"/>
      <c r="AK913" s="198"/>
      <c r="AL913" s="198"/>
      <c r="AM913" s="198"/>
      <c r="AN913" s="198"/>
      <c r="AO913" s="198"/>
      <c r="AP913" s="198"/>
      <c r="AQ913" s="198"/>
      <c r="AR913" s="198"/>
      <c r="AS913" s="198"/>
    </row>
    <row r="914" ht="14.25" customHeight="1" spans="1:45" x14ac:dyDescent="0.25">
      <c r="A914" s="198"/>
      <c r="B914" s="198"/>
      <c r="C914" s="198"/>
      <c r="D914" s="198"/>
      <c r="E914" s="198"/>
      <c r="F914" s="198"/>
      <c r="G914" s="198"/>
      <c r="H914" s="198"/>
      <c r="I914" s="198"/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  <c r="T914" s="198"/>
      <c r="U914" s="198"/>
      <c r="V914" s="198"/>
      <c r="W914" s="198"/>
      <c r="X914" s="198"/>
      <c r="Y914" s="198"/>
      <c r="Z914" s="198"/>
      <c r="AA914" s="198"/>
      <c r="AB914" s="198"/>
      <c r="AC914" s="198"/>
      <c r="AD914" s="198"/>
      <c r="AE914" s="198"/>
      <c r="AF914" s="198"/>
      <c r="AG914" s="198"/>
      <c r="AH914" s="198"/>
      <c r="AI914" s="198"/>
      <c r="AJ914" s="198"/>
      <c r="AK914" s="198"/>
      <c r="AL914" s="198"/>
      <c r="AM914" s="198"/>
      <c r="AN914" s="198"/>
      <c r="AO914" s="198"/>
      <c r="AP914" s="198"/>
      <c r="AQ914" s="198"/>
      <c r="AR914" s="198"/>
      <c r="AS914" s="198"/>
    </row>
    <row r="915" ht="14.25" customHeight="1" spans="1:45" x14ac:dyDescent="0.25">
      <c r="A915" s="198"/>
      <c r="B915" s="198"/>
      <c r="C915" s="198"/>
      <c r="D915" s="198"/>
      <c r="E915" s="198"/>
      <c r="F915" s="198"/>
      <c r="G915" s="198"/>
      <c r="H915" s="198"/>
      <c r="I915" s="19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  <c r="T915" s="198"/>
      <c r="U915" s="198"/>
      <c r="V915" s="198"/>
      <c r="W915" s="198"/>
      <c r="X915" s="198"/>
      <c r="Y915" s="198"/>
      <c r="Z915" s="198"/>
      <c r="AA915" s="198"/>
      <c r="AB915" s="198"/>
      <c r="AC915" s="198"/>
      <c r="AD915" s="198"/>
      <c r="AE915" s="198"/>
      <c r="AF915" s="198"/>
      <c r="AG915" s="198"/>
      <c r="AH915" s="198"/>
      <c r="AI915" s="198"/>
      <c r="AJ915" s="198"/>
      <c r="AK915" s="198"/>
      <c r="AL915" s="198"/>
      <c r="AM915" s="198"/>
      <c r="AN915" s="198"/>
      <c r="AO915" s="198"/>
      <c r="AP915" s="198"/>
      <c r="AQ915" s="198"/>
      <c r="AR915" s="198"/>
      <c r="AS915" s="198"/>
    </row>
    <row r="916" ht="14.25" customHeight="1" spans="1:45" x14ac:dyDescent="0.25">
      <c r="A916" s="198"/>
      <c r="B916" s="198"/>
      <c r="C916" s="198"/>
      <c r="D916" s="198"/>
      <c r="E916" s="198"/>
      <c r="F916" s="198"/>
      <c r="G916" s="198"/>
      <c r="H916" s="198"/>
      <c r="I916" s="198"/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  <c r="T916" s="198"/>
      <c r="U916" s="198"/>
      <c r="V916" s="198"/>
      <c r="W916" s="198"/>
      <c r="X916" s="198"/>
      <c r="Y916" s="198"/>
      <c r="Z916" s="198"/>
      <c r="AA916" s="198"/>
      <c r="AB916" s="198"/>
      <c r="AC916" s="198"/>
      <c r="AD916" s="198"/>
      <c r="AE916" s="198"/>
      <c r="AF916" s="198"/>
      <c r="AG916" s="198"/>
      <c r="AH916" s="198"/>
      <c r="AI916" s="198"/>
      <c r="AJ916" s="198"/>
      <c r="AK916" s="198"/>
      <c r="AL916" s="198"/>
      <c r="AM916" s="198"/>
      <c r="AN916" s="198"/>
      <c r="AO916" s="198"/>
      <c r="AP916" s="198"/>
      <c r="AQ916" s="198"/>
      <c r="AR916" s="198"/>
      <c r="AS916" s="198"/>
    </row>
    <row r="917" ht="14.25" customHeight="1" spans="1:45" x14ac:dyDescent="0.25">
      <c r="A917" s="198"/>
      <c r="B917" s="198"/>
      <c r="C917" s="198"/>
      <c r="D917" s="198"/>
      <c r="E917" s="198"/>
      <c r="F917" s="198"/>
      <c r="G917" s="198"/>
      <c r="H917" s="198"/>
      <c r="I917" s="198"/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  <c r="T917" s="198"/>
      <c r="U917" s="198"/>
      <c r="V917" s="198"/>
      <c r="W917" s="198"/>
      <c r="X917" s="198"/>
      <c r="Y917" s="198"/>
      <c r="Z917" s="198"/>
      <c r="AA917" s="198"/>
      <c r="AB917" s="198"/>
      <c r="AC917" s="198"/>
      <c r="AD917" s="198"/>
      <c r="AE917" s="198"/>
      <c r="AF917" s="198"/>
      <c r="AG917" s="198"/>
      <c r="AH917" s="198"/>
      <c r="AI917" s="198"/>
      <c r="AJ917" s="198"/>
      <c r="AK917" s="198"/>
      <c r="AL917" s="198"/>
      <c r="AM917" s="198"/>
      <c r="AN917" s="198"/>
      <c r="AO917" s="198"/>
      <c r="AP917" s="198"/>
      <c r="AQ917" s="198"/>
      <c r="AR917" s="198"/>
      <c r="AS917" s="198"/>
    </row>
    <row r="918" ht="14.25" customHeight="1" spans="1:45" x14ac:dyDescent="0.25">
      <c r="A918" s="198"/>
      <c r="B918" s="198"/>
      <c r="C918" s="198"/>
      <c r="D918" s="198"/>
      <c r="E918" s="198"/>
      <c r="F918" s="198"/>
      <c r="G918" s="198"/>
      <c r="H918" s="198"/>
      <c r="I918" s="19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  <c r="T918" s="198"/>
      <c r="U918" s="198"/>
      <c r="V918" s="198"/>
      <c r="W918" s="198"/>
      <c r="X918" s="198"/>
      <c r="Y918" s="198"/>
      <c r="Z918" s="198"/>
      <c r="AA918" s="198"/>
      <c r="AB918" s="198"/>
      <c r="AC918" s="198"/>
      <c r="AD918" s="198"/>
      <c r="AE918" s="198"/>
      <c r="AF918" s="198"/>
      <c r="AG918" s="198"/>
      <c r="AH918" s="198"/>
      <c r="AI918" s="198"/>
      <c r="AJ918" s="198"/>
      <c r="AK918" s="198"/>
      <c r="AL918" s="198"/>
      <c r="AM918" s="198"/>
      <c r="AN918" s="198"/>
      <c r="AO918" s="198"/>
      <c r="AP918" s="198"/>
      <c r="AQ918" s="198"/>
      <c r="AR918" s="198"/>
      <c r="AS918" s="198"/>
    </row>
    <row r="919" ht="14.25" customHeight="1" spans="1:45" x14ac:dyDescent="0.25">
      <c r="A919" s="198"/>
      <c r="B919" s="198"/>
      <c r="C919" s="198"/>
      <c r="D919" s="198"/>
      <c r="E919" s="198"/>
      <c r="F919" s="198"/>
      <c r="G919" s="198"/>
      <c r="H919" s="198"/>
      <c r="I919" s="198"/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  <c r="T919" s="198"/>
      <c r="U919" s="198"/>
      <c r="V919" s="198"/>
      <c r="W919" s="198"/>
      <c r="X919" s="198"/>
      <c r="Y919" s="198"/>
      <c r="Z919" s="198"/>
      <c r="AA919" s="198"/>
      <c r="AB919" s="198"/>
      <c r="AC919" s="198"/>
      <c r="AD919" s="198"/>
      <c r="AE919" s="198"/>
      <c r="AF919" s="198"/>
      <c r="AG919" s="198"/>
      <c r="AH919" s="198"/>
      <c r="AI919" s="198"/>
      <c r="AJ919" s="198"/>
      <c r="AK919" s="198"/>
      <c r="AL919" s="198"/>
      <c r="AM919" s="198"/>
      <c r="AN919" s="198"/>
      <c r="AO919" s="198"/>
      <c r="AP919" s="198"/>
      <c r="AQ919" s="198"/>
      <c r="AR919" s="198"/>
      <c r="AS919" s="198"/>
    </row>
    <row r="920" ht="14.25" customHeight="1" spans="1:45" x14ac:dyDescent="0.25">
      <c r="A920" s="198"/>
      <c r="B920" s="198"/>
      <c r="C920" s="198"/>
      <c r="D920" s="198"/>
      <c r="E920" s="198"/>
      <c r="F920" s="198"/>
      <c r="G920" s="198"/>
      <c r="H920" s="198"/>
      <c r="I920" s="198"/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  <c r="T920" s="198"/>
      <c r="U920" s="198"/>
      <c r="V920" s="198"/>
      <c r="W920" s="198"/>
      <c r="X920" s="198"/>
      <c r="Y920" s="198"/>
      <c r="Z920" s="198"/>
      <c r="AA920" s="198"/>
      <c r="AB920" s="198"/>
      <c r="AC920" s="198"/>
      <c r="AD920" s="198"/>
      <c r="AE920" s="198"/>
      <c r="AF920" s="198"/>
      <c r="AG920" s="198"/>
      <c r="AH920" s="198"/>
      <c r="AI920" s="198"/>
      <c r="AJ920" s="198"/>
      <c r="AK920" s="198"/>
      <c r="AL920" s="198"/>
      <c r="AM920" s="198"/>
      <c r="AN920" s="198"/>
      <c r="AO920" s="198"/>
      <c r="AP920" s="198"/>
      <c r="AQ920" s="198"/>
      <c r="AR920" s="198"/>
      <c r="AS920" s="198"/>
    </row>
    <row r="921" ht="14.25" customHeight="1" spans="1:45" x14ac:dyDescent="0.25">
      <c r="A921" s="198"/>
      <c r="B921" s="198"/>
      <c r="C921" s="198"/>
      <c r="D921" s="198"/>
      <c r="E921" s="198"/>
      <c r="F921" s="198"/>
      <c r="G921" s="198"/>
      <c r="H921" s="198"/>
      <c r="I921" s="19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  <c r="T921" s="198"/>
      <c r="U921" s="198"/>
      <c r="V921" s="198"/>
      <c r="W921" s="198"/>
      <c r="X921" s="198"/>
      <c r="Y921" s="198"/>
      <c r="Z921" s="198"/>
      <c r="AA921" s="198"/>
      <c r="AB921" s="198"/>
      <c r="AC921" s="198"/>
      <c r="AD921" s="198"/>
      <c r="AE921" s="198"/>
      <c r="AF921" s="198"/>
      <c r="AG921" s="198"/>
      <c r="AH921" s="198"/>
      <c r="AI921" s="198"/>
      <c r="AJ921" s="198"/>
      <c r="AK921" s="198"/>
      <c r="AL921" s="198"/>
      <c r="AM921" s="198"/>
      <c r="AN921" s="198"/>
      <c r="AO921" s="198"/>
      <c r="AP921" s="198"/>
      <c r="AQ921" s="198"/>
      <c r="AR921" s="198"/>
      <c r="AS921" s="198"/>
    </row>
    <row r="922" ht="14.25" customHeight="1" spans="1:45" x14ac:dyDescent="0.25">
      <c r="A922" s="198"/>
      <c r="B922" s="198"/>
      <c r="C922" s="198"/>
      <c r="D922" s="198"/>
      <c r="E922" s="198"/>
      <c r="F922" s="198"/>
      <c r="G922" s="198"/>
      <c r="H922" s="198"/>
      <c r="I922" s="198"/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  <c r="T922" s="198"/>
      <c r="U922" s="198"/>
      <c r="V922" s="198"/>
      <c r="W922" s="198"/>
      <c r="X922" s="198"/>
      <c r="Y922" s="198"/>
      <c r="Z922" s="198"/>
      <c r="AA922" s="198"/>
      <c r="AB922" s="198"/>
      <c r="AC922" s="198"/>
      <c r="AD922" s="198"/>
      <c r="AE922" s="198"/>
      <c r="AF922" s="198"/>
      <c r="AG922" s="198"/>
      <c r="AH922" s="198"/>
      <c r="AI922" s="198"/>
      <c r="AJ922" s="198"/>
      <c r="AK922" s="198"/>
      <c r="AL922" s="198"/>
      <c r="AM922" s="198"/>
      <c r="AN922" s="198"/>
      <c r="AO922" s="198"/>
      <c r="AP922" s="198"/>
      <c r="AQ922" s="198"/>
      <c r="AR922" s="198"/>
      <c r="AS922" s="198"/>
    </row>
    <row r="923" ht="14.25" customHeight="1" spans="1:45" x14ac:dyDescent="0.25">
      <c r="A923" s="198"/>
      <c r="B923" s="198"/>
      <c r="C923" s="198"/>
      <c r="D923" s="198"/>
      <c r="E923" s="198"/>
      <c r="F923" s="198"/>
      <c r="G923" s="198"/>
      <c r="H923" s="198"/>
      <c r="I923" s="198"/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  <c r="T923" s="198"/>
      <c r="U923" s="198"/>
      <c r="V923" s="198"/>
      <c r="W923" s="198"/>
      <c r="X923" s="198"/>
      <c r="Y923" s="198"/>
      <c r="Z923" s="198"/>
      <c r="AA923" s="198"/>
      <c r="AB923" s="198"/>
      <c r="AC923" s="198"/>
      <c r="AD923" s="198"/>
      <c r="AE923" s="198"/>
      <c r="AF923" s="198"/>
      <c r="AG923" s="198"/>
      <c r="AH923" s="198"/>
      <c r="AI923" s="198"/>
      <c r="AJ923" s="198"/>
      <c r="AK923" s="198"/>
      <c r="AL923" s="198"/>
      <c r="AM923" s="198"/>
      <c r="AN923" s="198"/>
      <c r="AO923" s="198"/>
      <c r="AP923" s="198"/>
      <c r="AQ923" s="198"/>
      <c r="AR923" s="198"/>
      <c r="AS923" s="198"/>
    </row>
    <row r="924" ht="14.25" customHeight="1" spans="1:45" x14ac:dyDescent="0.25">
      <c r="A924" s="198"/>
      <c r="B924" s="198"/>
      <c r="C924" s="198"/>
      <c r="D924" s="198"/>
      <c r="E924" s="198"/>
      <c r="F924" s="198"/>
      <c r="G924" s="198"/>
      <c r="H924" s="198"/>
      <c r="I924" s="19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  <c r="T924" s="198"/>
      <c r="U924" s="198"/>
      <c r="V924" s="198"/>
      <c r="W924" s="198"/>
      <c r="X924" s="198"/>
      <c r="Y924" s="198"/>
      <c r="Z924" s="198"/>
      <c r="AA924" s="198"/>
      <c r="AB924" s="198"/>
      <c r="AC924" s="198"/>
      <c r="AD924" s="198"/>
      <c r="AE924" s="198"/>
      <c r="AF924" s="198"/>
      <c r="AG924" s="198"/>
      <c r="AH924" s="198"/>
      <c r="AI924" s="198"/>
      <c r="AJ924" s="198"/>
      <c r="AK924" s="198"/>
      <c r="AL924" s="198"/>
      <c r="AM924" s="198"/>
      <c r="AN924" s="198"/>
      <c r="AO924" s="198"/>
      <c r="AP924" s="198"/>
      <c r="AQ924" s="198"/>
      <c r="AR924" s="198"/>
      <c r="AS924" s="198"/>
    </row>
    <row r="925" ht="14.25" customHeight="1" spans="1:45" x14ac:dyDescent="0.25">
      <c r="A925" s="198"/>
      <c r="B925" s="198"/>
      <c r="C925" s="198"/>
      <c r="D925" s="198"/>
      <c r="E925" s="198"/>
      <c r="F925" s="198"/>
      <c r="G925" s="198"/>
      <c r="H925" s="198"/>
      <c r="I925" s="198"/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  <c r="T925" s="198"/>
      <c r="U925" s="198"/>
      <c r="V925" s="198"/>
      <c r="W925" s="198"/>
      <c r="X925" s="198"/>
      <c r="Y925" s="198"/>
      <c r="Z925" s="198"/>
      <c r="AA925" s="198"/>
      <c r="AB925" s="198"/>
      <c r="AC925" s="198"/>
      <c r="AD925" s="198"/>
      <c r="AE925" s="198"/>
      <c r="AF925" s="198"/>
      <c r="AG925" s="198"/>
      <c r="AH925" s="198"/>
      <c r="AI925" s="198"/>
      <c r="AJ925" s="198"/>
      <c r="AK925" s="198"/>
      <c r="AL925" s="198"/>
      <c r="AM925" s="198"/>
      <c r="AN925" s="198"/>
      <c r="AO925" s="198"/>
      <c r="AP925" s="198"/>
      <c r="AQ925" s="198"/>
      <c r="AR925" s="198"/>
      <c r="AS925" s="198"/>
    </row>
    <row r="926" ht="14.25" customHeight="1" spans="1:45" x14ac:dyDescent="0.25">
      <c r="A926" s="198"/>
      <c r="B926" s="198"/>
      <c r="C926" s="198"/>
      <c r="D926" s="198"/>
      <c r="E926" s="198"/>
      <c r="F926" s="198"/>
      <c r="G926" s="198"/>
      <c r="H926" s="198"/>
      <c r="I926" s="198"/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  <c r="T926" s="198"/>
      <c r="U926" s="198"/>
      <c r="V926" s="198"/>
      <c r="W926" s="198"/>
      <c r="X926" s="198"/>
      <c r="Y926" s="198"/>
      <c r="Z926" s="198"/>
      <c r="AA926" s="198"/>
      <c r="AB926" s="198"/>
      <c r="AC926" s="198"/>
      <c r="AD926" s="198"/>
      <c r="AE926" s="198"/>
      <c r="AF926" s="198"/>
      <c r="AG926" s="198"/>
      <c r="AH926" s="198"/>
      <c r="AI926" s="198"/>
      <c r="AJ926" s="198"/>
      <c r="AK926" s="198"/>
      <c r="AL926" s="198"/>
      <c r="AM926" s="198"/>
      <c r="AN926" s="198"/>
      <c r="AO926" s="198"/>
      <c r="AP926" s="198"/>
      <c r="AQ926" s="198"/>
      <c r="AR926" s="198"/>
      <c r="AS926" s="198"/>
    </row>
    <row r="927" ht="14.25" customHeight="1" spans="1:45" x14ac:dyDescent="0.25">
      <c r="A927" s="198"/>
      <c r="B927" s="198"/>
      <c r="C927" s="198"/>
      <c r="D927" s="198"/>
      <c r="E927" s="198"/>
      <c r="F927" s="198"/>
      <c r="G927" s="198"/>
      <c r="H927" s="198"/>
      <c r="I927" s="19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  <c r="T927" s="198"/>
      <c r="U927" s="198"/>
      <c r="V927" s="198"/>
      <c r="W927" s="198"/>
      <c r="X927" s="198"/>
      <c r="Y927" s="198"/>
      <c r="Z927" s="198"/>
      <c r="AA927" s="198"/>
      <c r="AB927" s="198"/>
      <c r="AC927" s="198"/>
      <c r="AD927" s="198"/>
      <c r="AE927" s="198"/>
      <c r="AF927" s="198"/>
      <c r="AG927" s="198"/>
      <c r="AH927" s="198"/>
      <c r="AI927" s="198"/>
      <c r="AJ927" s="198"/>
      <c r="AK927" s="198"/>
      <c r="AL927" s="198"/>
      <c r="AM927" s="198"/>
      <c r="AN927" s="198"/>
      <c r="AO927" s="198"/>
      <c r="AP927" s="198"/>
      <c r="AQ927" s="198"/>
      <c r="AR927" s="198"/>
      <c r="AS927" s="198"/>
    </row>
    <row r="928" ht="14.25" customHeight="1" spans="1:45" x14ac:dyDescent="0.25">
      <c r="A928" s="198"/>
      <c r="B928" s="198"/>
      <c r="C928" s="198"/>
      <c r="D928" s="198"/>
      <c r="E928" s="198"/>
      <c r="F928" s="198"/>
      <c r="G928" s="198"/>
      <c r="H928" s="198"/>
      <c r="I928" s="198"/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  <c r="T928" s="198"/>
      <c r="U928" s="198"/>
      <c r="V928" s="198"/>
      <c r="W928" s="198"/>
      <c r="X928" s="198"/>
      <c r="Y928" s="198"/>
      <c r="Z928" s="198"/>
      <c r="AA928" s="198"/>
      <c r="AB928" s="198"/>
      <c r="AC928" s="198"/>
      <c r="AD928" s="198"/>
      <c r="AE928" s="198"/>
      <c r="AF928" s="198"/>
      <c r="AG928" s="198"/>
      <c r="AH928" s="198"/>
      <c r="AI928" s="198"/>
      <c r="AJ928" s="198"/>
      <c r="AK928" s="198"/>
      <c r="AL928" s="198"/>
      <c r="AM928" s="198"/>
      <c r="AN928" s="198"/>
      <c r="AO928" s="198"/>
      <c r="AP928" s="198"/>
      <c r="AQ928" s="198"/>
      <c r="AR928" s="198"/>
      <c r="AS928" s="198"/>
    </row>
    <row r="929" ht="14.25" customHeight="1" spans="1:45" x14ac:dyDescent="0.25">
      <c r="A929" s="198"/>
      <c r="B929" s="198"/>
      <c r="C929" s="198"/>
      <c r="D929" s="198"/>
      <c r="E929" s="198"/>
      <c r="F929" s="198"/>
      <c r="G929" s="198"/>
      <c r="H929" s="198"/>
      <c r="I929" s="198"/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  <c r="T929" s="198"/>
      <c r="U929" s="198"/>
      <c r="V929" s="198"/>
      <c r="W929" s="198"/>
      <c r="X929" s="198"/>
      <c r="Y929" s="198"/>
      <c r="Z929" s="198"/>
      <c r="AA929" s="198"/>
      <c r="AB929" s="198"/>
      <c r="AC929" s="198"/>
      <c r="AD929" s="198"/>
      <c r="AE929" s="198"/>
      <c r="AF929" s="198"/>
      <c r="AG929" s="198"/>
      <c r="AH929" s="198"/>
      <c r="AI929" s="198"/>
      <c r="AJ929" s="198"/>
      <c r="AK929" s="198"/>
      <c r="AL929" s="198"/>
      <c r="AM929" s="198"/>
      <c r="AN929" s="198"/>
      <c r="AO929" s="198"/>
      <c r="AP929" s="198"/>
      <c r="AQ929" s="198"/>
      <c r="AR929" s="198"/>
      <c r="AS929" s="198"/>
    </row>
    <row r="930" ht="14.25" customHeight="1" spans="1:45" x14ac:dyDescent="0.25">
      <c r="A930" s="198"/>
      <c r="B930" s="198"/>
      <c r="C930" s="198"/>
      <c r="D930" s="198"/>
      <c r="E930" s="198"/>
      <c r="F930" s="198"/>
      <c r="G930" s="198"/>
      <c r="H930" s="198"/>
      <c r="I930" s="198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  <c r="T930" s="198"/>
      <c r="U930" s="198"/>
      <c r="V930" s="198"/>
      <c r="W930" s="198"/>
      <c r="X930" s="198"/>
      <c r="Y930" s="198"/>
      <c r="Z930" s="198"/>
      <c r="AA930" s="198"/>
      <c r="AB930" s="198"/>
      <c r="AC930" s="198"/>
      <c r="AD930" s="198"/>
      <c r="AE930" s="198"/>
      <c r="AF930" s="198"/>
      <c r="AG930" s="198"/>
      <c r="AH930" s="198"/>
      <c r="AI930" s="198"/>
      <c r="AJ930" s="198"/>
      <c r="AK930" s="198"/>
      <c r="AL930" s="198"/>
      <c r="AM930" s="198"/>
      <c r="AN930" s="198"/>
      <c r="AO930" s="198"/>
      <c r="AP930" s="198"/>
      <c r="AQ930" s="198"/>
      <c r="AR930" s="198"/>
      <c r="AS930" s="198"/>
    </row>
    <row r="931" ht="14.25" customHeight="1" spans="1:45" x14ac:dyDescent="0.25">
      <c r="A931" s="198"/>
      <c r="B931" s="198"/>
      <c r="C931" s="198"/>
      <c r="D931" s="198"/>
      <c r="E931" s="198"/>
      <c r="F931" s="198"/>
      <c r="G931" s="198"/>
      <c r="H931" s="198"/>
      <c r="I931" s="198"/>
      <c r="J931" s="198"/>
      <c r="K931" s="198"/>
      <c r="L931" s="198"/>
      <c r="M931" s="198"/>
      <c r="N931" s="198"/>
      <c r="O931" s="198"/>
      <c r="P931" s="198"/>
      <c r="Q931" s="198"/>
      <c r="R931" s="198"/>
      <c r="S931" s="198"/>
      <c r="T931" s="198"/>
      <c r="U931" s="198"/>
      <c r="V931" s="198"/>
      <c r="W931" s="198"/>
      <c r="X931" s="198"/>
      <c r="Y931" s="198"/>
      <c r="Z931" s="198"/>
      <c r="AA931" s="198"/>
      <c r="AB931" s="198"/>
      <c r="AC931" s="198"/>
      <c r="AD931" s="198"/>
      <c r="AE931" s="198"/>
      <c r="AF931" s="198"/>
      <c r="AG931" s="198"/>
      <c r="AH931" s="198"/>
      <c r="AI931" s="198"/>
      <c r="AJ931" s="198"/>
      <c r="AK931" s="198"/>
      <c r="AL931" s="198"/>
      <c r="AM931" s="198"/>
      <c r="AN931" s="198"/>
      <c r="AO931" s="198"/>
      <c r="AP931" s="198"/>
      <c r="AQ931" s="198"/>
      <c r="AR931" s="198"/>
      <c r="AS931" s="198"/>
    </row>
    <row r="932" ht="14.25" customHeight="1" spans="1:45" x14ac:dyDescent="0.25">
      <c r="A932" s="198"/>
      <c r="B932" s="198"/>
      <c r="C932" s="198"/>
      <c r="D932" s="198"/>
      <c r="E932" s="198"/>
      <c r="F932" s="198"/>
      <c r="G932" s="198"/>
      <c r="H932" s="198"/>
      <c r="I932" s="198"/>
      <c r="J932" s="198"/>
      <c r="K932" s="198"/>
      <c r="L932" s="198"/>
      <c r="M932" s="198"/>
      <c r="N932" s="198"/>
      <c r="O932" s="198"/>
      <c r="P932" s="198"/>
      <c r="Q932" s="198"/>
      <c r="R932" s="198"/>
      <c r="S932" s="198"/>
      <c r="T932" s="198"/>
      <c r="U932" s="198"/>
      <c r="V932" s="198"/>
      <c r="W932" s="198"/>
      <c r="X932" s="198"/>
      <c r="Y932" s="198"/>
      <c r="Z932" s="198"/>
      <c r="AA932" s="198"/>
      <c r="AB932" s="198"/>
      <c r="AC932" s="198"/>
      <c r="AD932" s="198"/>
      <c r="AE932" s="198"/>
      <c r="AF932" s="198"/>
      <c r="AG932" s="198"/>
      <c r="AH932" s="198"/>
      <c r="AI932" s="198"/>
      <c r="AJ932" s="198"/>
      <c r="AK932" s="198"/>
      <c r="AL932" s="198"/>
      <c r="AM932" s="198"/>
      <c r="AN932" s="198"/>
      <c r="AO932" s="198"/>
      <c r="AP932" s="198"/>
      <c r="AQ932" s="198"/>
      <c r="AR932" s="198"/>
      <c r="AS932" s="198"/>
    </row>
    <row r="933" ht="14.25" customHeight="1" spans="1:45" x14ac:dyDescent="0.25">
      <c r="A933" s="198"/>
      <c r="B933" s="198"/>
      <c r="C933" s="198"/>
      <c r="D933" s="198"/>
      <c r="E933" s="198"/>
      <c r="F933" s="198"/>
      <c r="G933" s="198"/>
      <c r="H933" s="198"/>
      <c r="I933" s="198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  <c r="T933" s="198"/>
      <c r="U933" s="198"/>
      <c r="V933" s="198"/>
      <c r="W933" s="198"/>
      <c r="X933" s="198"/>
      <c r="Y933" s="198"/>
      <c r="Z933" s="198"/>
      <c r="AA933" s="198"/>
      <c r="AB933" s="198"/>
      <c r="AC933" s="198"/>
      <c r="AD933" s="198"/>
      <c r="AE933" s="198"/>
      <c r="AF933" s="198"/>
      <c r="AG933" s="198"/>
      <c r="AH933" s="198"/>
      <c r="AI933" s="198"/>
      <c r="AJ933" s="198"/>
      <c r="AK933" s="198"/>
      <c r="AL933" s="198"/>
      <c r="AM933" s="198"/>
      <c r="AN933" s="198"/>
      <c r="AO933" s="198"/>
      <c r="AP933" s="198"/>
      <c r="AQ933" s="198"/>
      <c r="AR933" s="198"/>
      <c r="AS933" s="198"/>
    </row>
    <row r="934" ht="14.25" customHeight="1" spans="1:45" x14ac:dyDescent="0.25">
      <c r="A934" s="198"/>
      <c r="B934" s="198"/>
      <c r="C934" s="198"/>
      <c r="D934" s="198"/>
      <c r="E934" s="198"/>
      <c r="F934" s="198"/>
      <c r="G934" s="198"/>
      <c r="H934" s="198"/>
      <c r="I934" s="198"/>
      <c r="J934" s="198"/>
      <c r="K934" s="198"/>
      <c r="L934" s="198"/>
      <c r="M934" s="198"/>
      <c r="N934" s="198"/>
      <c r="O934" s="198"/>
      <c r="P934" s="198"/>
      <c r="Q934" s="198"/>
      <c r="R934" s="198"/>
      <c r="S934" s="198"/>
      <c r="T934" s="198"/>
      <c r="U934" s="198"/>
      <c r="V934" s="198"/>
      <c r="W934" s="198"/>
      <c r="X934" s="198"/>
      <c r="Y934" s="198"/>
      <c r="Z934" s="198"/>
      <c r="AA934" s="198"/>
      <c r="AB934" s="198"/>
      <c r="AC934" s="198"/>
      <c r="AD934" s="198"/>
      <c r="AE934" s="198"/>
      <c r="AF934" s="198"/>
      <c r="AG934" s="198"/>
      <c r="AH934" s="198"/>
      <c r="AI934" s="198"/>
      <c r="AJ934" s="198"/>
      <c r="AK934" s="198"/>
      <c r="AL934" s="198"/>
      <c r="AM934" s="198"/>
      <c r="AN934" s="198"/>
      <c r="AO934" s="198"/>
      <c r="AP934" s="198"/>
      <c r="AQ934" s="198"/>
      <c r="AR934" s="198"/>
      <c r="AS934" s="198"/>
    </row>
    <row r="935" ht="14.25" customHeight="1" spans="1:45" x14ac:dyDescent="0.25">
      <c r="A935" s="198"/>
      <c r="B935" s="198"/>
      <c r="C935" s="198"/>
      <c r="D935" s="198"/>
      <c r="E935" s="198"/>
      <c r="F935" s="198"/>
      <c r="G935" s="198"/>
      <c r="H935" s="198"/>
      <c r="I935" s="198"/>
      <c r="J935" s="198"/>
      <c r="K935" s="198"/>
      <c r="L935" s="198"/>
      <c r="M935" s="198"/>
      <c r="N935" s="198"/>
      <c r="O935" s="198"/>
      <c r="P935" s="198"/>
      <c r="Q935" s="198"/>
      <c r="R935" s="198"/>
      <c r="S935" s="198"/>
      <c r="T935" s="198"/>
      <c r="U935" s="198"/>
      <c r="V935" s="198"/>
      <c r="W935" s="198"/>
      <c r="X935" s="198"/>
      <c r="Y935" s="198"/>
      <c r="Z935" s="198"/>
      <c r="AA935" s="198"/>
      <c r="AB935" s="198"/>
      <c r="AC935" s="198"/>
      <c r="AD935" s="198"/>
      <c r="AE935" s="198"/>
      <c r="AF935" s="198"/>
      <c r="AG935" s="198"/>
      <c r="AH935" s="198"/>
      <c r="AI935" s="198"/>
      <c r="AJ935" s="198"/>
      <c r="AK935" s="198"/>
      <c r="AL935" s="198"/>
      <c r="AM935" s="198"/>
      <c r="AN935" s="198"/>
      <c r="AO935" s="198"/>
      <c r="AP935" s="198"/>
      <c r="AQ935" s="198"/>
      <c r="AR935" s="198"/>
      <c r="AS935" s="198"/>
    </row>
    <row r="936" ht="14.25" customHeight="1" spans="1:45" x14ac:dyDescent="0.25">
      <c r="A936" s="198"/>
      <c r="B936" s="198"/>
      <c r="C936" s="198"/>
      <c r="D936" s="198"/>
      <c r="E936" s="198"/>
      <c r="F936" s="198"/>
      <c r="G936" s="198"/>
      <c r="H936" s="198"/>
      <c r="I936" s="198"/>
      <c r="J936" s="198"/>
      <c r="K936" s="198"/>
      <c r="L936" s="198"/>
      <c r="M936" s="198"/>
      <c r="N936" s="198"/>
      <c r="O936" s="198"/>
      <c r="P936" s="198"/>
      <c r="Q936" s="198"/>
      <c r="R936" s="198"/>
      <c r="S936" s="198"/>
      <c r="T936" s="198"/>
      <c r="U936" s="198"/>
      <c r="V936" s="198"/>
      <c r="W936" s="198"/>
      <c r="X936" s="198"/>
      <c r="Y936" s="198"/>
      <c r="Z936" s="198"/>
      <c r="AA936" s="198"/>
      <c r="AB936" s="198"/>
      <c r="AC936" s="198"/>
      <c r="AD936" s="198"/>
      <c r="AE936" s="198"/>
      <c r="AF936" s="198"/>
      <c r="AG936" s="198"/>
      <c r="AH936" s="198"/>
      <c r="AI936" s="198"/>
      <c r="AJ936" s="198"/>
      <c r="AK936" s="198"/>
      <c r="AL936" s="198"/>
      <c r="AM936" s="198"/>
      <c r="AN936" s="198"/>
      <c r="AO936" s="198"/>
      <c r="AP936" s="198"/>
      <c r="AQ936" s="198"/>
      <c r="AR936" s="198"/>
      <c r="AS936" s="198"/>
    </row>
    <row r="937" ht="14.25" customHeight="1" spans="1:45" x14ac:dyDescent="0.25">
      <c r="A937" s="198"/>
      <c r="B937" s="198"/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  <c r="X937" s="198"/>
      <c r="Y937" s="198"/>
      <c r="Z937" s="198"/>
      <c r="AA937" s="198"/>
      <c r="AB937" s="198"/>
      <c r="AC937" s="198"/>
      <c r="AD937" s="198"/>
      <c r="AE937" s="198"/>
      <c r="AF937" s="198"/>
      <c r="AG937" s="198"/>
      <c r="AH937" s="198"/>
      <c r="AI937" s="198"/>
      <c r="AJ937" s="198"/>
      <c r="AK937" s="198"/>
      <c r="AL937" s="198"/>
      <c r="AM937" s="198"/>
      <c r="AN937" s="198"/>
      <c r="AO937" s="198"/>
      <c r="AP937" s="198"/>
      <c r="AQ937" s="198"/>
      <c r="AR937" s="198"/>
      <c r="AS937" s="198"/>
    </row>
    <row r="938" ht="14.25" customHeight="1" spans="1:45" x14ac:dyDescent="0.25">
      <c r="A938" s="198"/>
      <c r="B938" s="198"/>
      <c r="C938" s="198"/>
      <c r="D938" s="198"/>
      <c r="E938" s="198"/>
      <c r="F938" s="198"/>
      <c r="G938" s="198"/>
      <c r="H938" s="198"/>
      <c r="I938" s="198"/>
      <c r="J938" s="198"/>
      <c r="K938" s="198"/>
      <c r="L938" s="198"/>
      <c r="M938" s="198"/>
      <c r="N938" s="198"/>
      <c r="O938" s="198"/>
      <c r="P938" s="198"/>
      <c r="Q938" s="198"/>
      <c r="R938" s="198"/>
      <c r="S938" s="198"/>
      <c r="T938" s="198"/>
      <c r="U938" s="198"/>
      <c r="V938" s="198"/>
      <c r="W938" s="198"/>
      <c r="X938" s="198"/>
      <c r="Y938" s="198"/>
      <c r="Z938" s="198"/>
      <c r="AA938" s="198"/>
      <c r="AB938" s="198"/>
      <c r="AC938" s="198"/>
      <c r="AD938" s="198"/>
      <c r="AE938" s="198"/>
      <c r="AF938" s="198"/>
      <c r="AG938" s="198"/>
      <c r="AH938" s="198"/>
      <c r="AI938" s="198"/>
      <c r="AJ938" s="198"/>
      <c r="AK938" s="198"/>
      <c r="AL938" s="198"/>
      <c r="AM938" s="198"/>
      <c r="AN938" s="198"/>
      <c r="AO938" s="198"/>
      <c r="AP938" s="198"/>
      <c r="AQ938" s="198"/>
      <c r="AR938" s="198"/>
      <c r="AS938" s="198"/>
    </row>
    <row r="939" ht="14.25" customHeight="1" spans="1:45" x14ac:dyDescent="0.25">
      <c r="A939" s="198"/>
      <c r="B939" s="198"/>
      <c r="C939" s="198"/>
      <c r="D939" s="198"/>
      <c r="E939" s="198"/>
      <c r="F939" s="198"/>
      <c r="G939" s="198"/>
      <c r="H939" s="198"/>
      <c r="I939" s="198"/>
      <c r="J939" s="198"/>
      <c r="K939" s="198"/>
      <c r="L939" s="198"/>
      <c r="M939" s="198"/>
      <c r="N939" s="198"/>
      <c r="O939" s="198"/>
      <c r="P939" s="198"/>
      <c r="Q939" s="198"/>
      <c r="R939" s="198"/>
      <c r="S939" s="198"/>
      <c r="T939" s="198"/>
      <c r="U939" s="198"/>
      <c r="V939" s="198"/>
      <c r="W939" s="198"/>
      <c r="X939" s="198"/>
      <c r="Y939" s="198"/>
      <c r="Z939" s="198"/>
      <c r="AA939" s="198"/>
      <c r="AB939" s="198"/>
      <c r="AC939" s="198"/>
      <c r="AD939" s="198"/>
      <c r="AE939" s="198"/>
      <c r="AF939" s="198"/>
      <c r="AG939" s="198"/>
      <c r="AH939" s="198"/>
      <c r="AI939" s="198"/>
      <c r="AJ939" s="198"/>
      <c r="AK939" s="198"/>
      <c r="AL939" s="198"/>
      <c r="AM939" s="198"/>
      <c r="AN939" s="198"/>
      <c r="AO939" s="198"/>
      <c r="AP939" s="198"/>
      <c r="AQ939" s="198"/>
      <c r="AR939" s="198"/>
      <c r="AS939" s="198"/>
    </row>
    <row r="940" ht="14.25" customHeight="1" spans="1:45" x14ac:dyDescent="0.25">
      <c r="A940" s="198"/>
      <c r="B940" s="198"/>
      <c r="C940" s="198"/>
      <c r="D940" s="198"/>
      <c r="E940" s="198"/>
      <c r="F940" s="198"/>
      <c r="G940" s="198"/>
      <c r="H940" s="198"/>
      <c r="I940" s="198"/>
      <c r="J940" s="198"/>
      <c r="K940" s="198"/>
      <c r="L940" s="198"/>
      <c r="M940" s="198"/>
      <c r="N940" s="198"/>
      <c r="O940" s="198"/>
      <c r="P940" s="198"/>
      <c r="Q940" s="198"/>
      <c r="R940" s="198"/>
      <c r="S940" s="198"/>
      <c r="T940" s="198"/>
      <c r="U940" s="198"/>
      <c r="V940" s="198"/>
      <c r="W940" s="198"/>
      <c r="X940" s="198"/>
      <c r="Y940" s="198"/>
      <c r="Z940" s="198"/>
      <c r="AA940" s="198"/>
      <c r="AB940" s="198"/>
      <c r="AC940" s="198"/>
      <c r="AD940" s="198"/>
      <c r="AE940" s="198"/>
      <c r="AF940" s="198"/>
      <c r="AG940" s="198"/>
      <c r="AH940" s="198"/>
      <c r="AI940" s="198"/>
      <c r="AJ940" s="198"/>
      <c r="AK940" s="198"/>
      <c r="AL940" s="198"/>
      <c r="AM940" s="198"/>
      <c r="AN940" s="198"/>
      <c r="AO940" s="198"/>
      <c r="AP940" s="198"/>
      <c r="AQ940" s="198"/>
      <c r="AR940" s="198"/>
      <c r="AS940" s="198"/>
    </row>
    <row r="941" ht="14.25" customHeight="1" spans="1:45" x14ac:dyDescent="0.25">
      <c r="A941" s="198"/>
      <c r="B941" s="198"/>
      <c r="C941" s="198"/>
      <c r="D941" s="198"/>
      <c r="E941" s="198"/>
      <c r="F941" s="198"/>
      <c r="G941" s="198"/>
      <c r="H941" s="198"/>
      <c r="I941" s="198"/>
      <c r="J941" s="198"/>
      <c r="K941" s="198"/>
      <c r="L941" s="198"/>
      <c r="M941" s="198"/>
      <c r="N941" s="198"/>
      <c r="O941" s="198"/>
      <c r="P941" s="198"/>
      <c r="Q941" s="198"/>
      <c r="R941" s="198"/>
      <c r="S941" s="198"/>
      <c r="T941" s="198"/>
      <c r="U941" s="198"/>
      <c r="V941" s="198"/>
      <c r="W941" s="198"/>
      <c r="X941" s="198"/>
      <c r="Y941" s="198"/>
      <c r="Z941" s="198"/>
      <c r="AA941" s="198"/>
      <c r="AB941" s="198"/>
      <c r="AC941" s="198"/>
      <c r="AD941" s="198"/>
      <c r="AE941" s="198"/>
      <c r="AF941" s="198"/>
      <c r="AG941" s="198"/>
      <c r="AH941" s="198"/>
      <c r="AI941" s="198"/>
      <c r="AJ941" s="198"/>
      <c r="AK941" s="198"/>
      <c r="AL941" s="198"/>
      <c r="AM941" s="198"/>
      <c r="AN941" s="198"/>
      <c r="AO941" s="198"/>
      <c r="AP941" s="198"/>
      <c r="AQ941" s="198"/>
      <c r="AR941" s="198"/>
      <c r="AS941" s="198"/>
    </row>
    <row r="942" ht="14.25" customHeight="1" spans="1:45" x14ac:dyDescent="0.25">
      <c r="A942" s="198"/>
      <c r="B942" s="198"/>
      <c r="C942" s="198"/>
      <c r="D942" s="198"/>
      <c r="E942" s="198"/>
      <c r="F942" s="198"/>
      <c r="G942" s="198"/>
      <c r="H942" s="198"/>
      <c r="I942" s="198"/>
      <c r="J942" s="198"/>
      <c r="K942" s="198"/>
      <c r="L942" s="198"/>
      <c r="M942" s="198"/>
      <c r="N942" s="198"/>
      <c r="O942" s="198"/>
      <c r="P942" s="198"/>
      <c r="Q942" s="198"/>
      <c r="R942" s="198"/>
      <c r="S942" s="198"/>
      <c r="T942" s="198"/>
      <c r="U942" s="198"/>
      <c r="V942" s="198"/>
      <c r="W942" s="198"/>
      <c r="X942" s="198"/>
      <c r="Y942" s="198"/>
      <c r="Z942" s="198"/>
      <c r="AA942" s="198"/>
      <c r="AB942" s="198"/>
      <c r="AC942" s="198"/>
      <c r="AD942" s="198"/>
      <c r="AE942" s="198"/>
      <c r="AF942" s="198"/>
      <c r="AG942" s="198"/>
      <c r="AH942" s="198"/>
      <c r="AI942" s="198"/>
      <c r="AJ942" s="198"/>
      <c r="AK942" s="198"/>
      <c r="AL942" s="198"/>
      <c r="AM942" s="198"/>
      <c r="AN942" s="198"/>
      <c r="AO942" s="198"/>
      <c r="AP942" s="198"/>
      <c r="AQ942" s="198"/>
      <c r="AR942" s="198"/>
      <c r="AS942" s="198"/>
    </row>
    <row r="943" ht="14.25" customHeight="1" spans="1:45" x14ac:dyDescent="0.25">
      <c r="A943" s="198"/>
      <c r="B943" s="198"/>
      <c r="C943" s="198"/>
      <c r="D943" s="198"/>
      <c r="E943" s="198"/>
      <c r="F943" s="198"/>
      <c r="G943" s="198"/>
      <c r="H943" s="198"/>
      <c r="I943" s="198"/>
      <c r="J943" s="198"/>
      <c r="K943" s="198"/>
      <c r="L943" s="198"/>
      <c r="M943" s="198"/>
      <c r="N943" s="198"/>
      <c r="O943" s="198"/>
      <c r="P943" s="198"/>
      <c r="Q943" s="198"/>
      <c r="R943" s="198"/>
      <c r="S943" s="198"/>
      <c r="T943" s="198"/>
      <c r="U943" s="198"/>
      <c r="V943" s="198"/>
      <c r="W943" s="198"/>
      <c r="X943" s="198"/>
      <c r="Y943" s="198"/>
      <c r="Z943" s="198"/>
      <c r="AA943" s="198"/>
      <c r="AB943" s="198"/>
      <c r="AC943" s="198"/>
      <c r="AD943" s="198"/>
      <c r="AE943" s="198"/>
      <c r="AF943" s="198"/>
      <c r="AG943" s="198"/>
      <c r="AH943" s="198"/>
      <c r="AI943" s="198"/>
      <c r="AJ943" s="198"/>
      <c r="AK943" s="198"/>
      <c r="AL943" s="198"/>
      <c r="AM943" s="198"/>
      <c r="AN943" s="198"/>
      <c r="AO943" s="198"/>
      <c r="AP943" s="198"/>
      <c r="AQ943" s="198"/>
      <c r="AR943" s="198"/>
      <c r="AS943" s="198"/>
    </row>
    <row r="944" ht="14.25" customHeight="1" spans="1:45" x14ac:dyDescent="0.25">
      <c r="A944" s="198"/>
      <c r="B944" s="198"/>
      <c r="C944" s="198"/>
      <c r="D944" s="198"/>
      <c r="E944" s="198"/>
      <c r="F944" s="198"/>
      <c r="G944" s="198"/>
      <c r="H944" s="198"/>
      <c r="I944" s="198"/>
      <c r="J944" s="198"/>
      <c r="K944" s="198"/>
      <c r="L944" s="198"/>
      <c r="M944" s="198"/>
      <c r="N944" s="198"/>
      <c r="O944" s="198"/>
      <c r="P944" s="198"/>
      <c r="Q944" s="198"/>
      <c r="R944" s="198"/>
      <c r="S944" s="198"/>
      <c r="T944" s="198"/>
      <c r="U944" s="198"/>
      <c r="V944" s="198"/>
      <c r="W944" s="198"/>
      <c r="X944" s="198"/>
      <c r="Y944" s="198"/>
      <c r="Z944" s="198"/>
      <c r="AA944" s="198"/>
      <c r="AB944" s="198"/>
      <c r="AC944" s="198"/>
      <c r="AD944" s="198"/>
      <c r="AE944" s="198"/>
      <c r="AF944" s="198"/>
      <c r="AG944" s="198"/>
      <c r="AH944" s="198"/>
      <c r="AI944" s="198"/>
      <c r="AJ944" s="198"/>
      <c r="AK944" s="198"/>
      <c r="AL944" s="198"/>
      <c r="AM944" s="198"/>
      <c r="AN944" s="198"/>
      <c r="AO944" s="198"/>
      <c r="AP944" s="198"/>
      <c r="AQ944" s="198"/>
      <c r="AR944" s="198"/>
      <c r="AS944" s="198"/>
    </row>
    <row r="945" ht="14.25" customHeight="1" spans="1:45" x14ac:dyDescent="0.25">
      <c r="A945" s="198"/>
      <c r="B945" s="198"/>
      <c r="C945" s="198"/>
      <c r="D945" s="198"/>
      <c r="E945" s="198"/>
      <c r="F945" s="198"/>
      <c r="G945" s="198"/>
      <c r="H945" s="198"/>
      <c r="I945" s="198"/>
      <c r="J945" s="198"/>
      <c r="K945" s="198"/>
      <c r="L945" s="198"/>
      <c r="M945" s="198"/>
      <c r="N945" s="198"/>
      <c r="O945" s="198"/>
      <c r="P945" s="198"/>
      <c r="Q945" s="198"/>
      <c r="R945" s="198"/>
      <c r="S945" s="198"/>
      <c r="T945" s="198"/>
      <c r="U945" s="198"/>
      <c r="V945" s="198"/>
      <c r="W945" s="198"/>
      <c r="X945" s="198"/>
      <c r="Y945" s="198"/>
      <c r="Z945" s="198"/>
      <c r="AA945" s="198"/>
      <c r="AB945" s="198"/>
      <c r="AC945" s="198"/>
      <c r="AD945" s="198"/>
      <c r="AE945" s="198"/>
      <c r="AF945" s="198"/>
      <c r="AG945" s="198"/>
      <c r="AH945" s="198"/>
      <c r="AI945" s="198"/>
      <c r="AJ945" s="198"/>
      <c r="AK945" s="198"/>
      <c r="AL945" s="198"/>
      <c r="AM945" s="198"/>
      <c r="AN945" s="198"/>
      <c r="AO945" s="198"/>
      <c r="AP945" s="198"/>
      <c r="AQ945" s="198"/>
      <c r="AR945" s="198"/>
      <c r="AS945" s="198"/>
    </row>
    <row r="946" ht="14.25" customHeight="1" spans="1:45" x14ac:dyDescent="0.25">
      <c r="A946" s="198"/>
      <c r="B946" s="198"/>
      <c r="C946" s="198"/>
      <c r="D946" s="198"/>
      <c r="E946" s="198"/>
      <c r="F946" s="198"/>
      <c r="G946" s="198"/>
      <c r="H946" s="198"/>
      <c r="I946" s="19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  <c r="T946" s="198"/>
      <c r="U946" s="198"/>
      <c r="V946" s="198"/>
      <c r="W946" s="198"/>
      <c r="X946" s="198"/>
      <c r="Y946" s="198"/>
      <c r="Z946" s="198"/>
      <c r="AA946" s="198"/>
      <c r="AB946" s="198"/>
      <c r="AC946" s="198"/>
      <c r="AD946" s="198"/>
      <c r="AE946" s="198"/>
      <c r="AF946" s="198"/>
      <c r="AG946" s="198"/>
      <c r="AH946" s="198"/>
      <c r="AI946" s="198"/>
      <c r="AJ946" s="198"/>
      <c r="AK946" s="198"/>
      <c r="AL946" s="198"/>
      <c r="AM946" s="198"/>
      <c r="AN946" s="198"/>
      <c r="AO946" s="198"/>
      <c r="AP946" s="198"/>
      <c r="AQ946" s="198"/>
      <c r="AR946" s="198"/>
      <c r="AS946" s="198"/>
    </row>
    <row r="947" ht="14.25" customHeight="1" spans="1:45" x14ac:dyDescent="0.25">
      <c r="A947" s="198"/>
      <c r="B947" s="198"/>
      <c r="C947" s="198"/>
      <c r="D947" s="198"/>
      <c r="E947" s="198"/>
      <c r="F947" s="198"/>
      <c r="G947" s="198"/>
      <c r="H947" s="198"/>
      <c r="I947" s="198"/>
      <c r="J947" s="198"/>
      <c r="K947" s="198"/>
      <c r="L947" s="198"/>
      <c r="M947" s="198"/>
      <c r="N947" s="198"/>
      <c r="O947" s="198"/>
      <c r="P947" s="198"/>
      <c r="Q947" s="198"/>
      <c r="R947" s="198"/>
      <c r="S947" s="198"/>
      <c r="T947" s="198"/>
      <c r="U947" s="198"/>
      <c r="V947" s="198"/>
      <c r="W947" s="198"/>
      <c r="X947" s="198"/>
      <c r="Y947" s="198"/>
      <c r="Z947" s="198"/>
      <c r="AA947" s="198"/>
      <c r="AB947" s="198"/>
      <c r="AC947" s="198"/>
      <c r="AD947" s="198"/>
      <c r="AE947" s="198"/>
      <c r="AF947" s="198"/>
      <c r="AG947" s="198"/>
      <c r="AH947" s="198"/>
      <c r="AI947" s="198"/>
      <c r="AJ947" s="198"/>
      <c r="AK947" s="198"/>
      <c r="AL947" s="198"/>
      <c r="AM947" s="198"/>
      <c r="AN947" s="198"/>
      <c r="AO947" s="198"/>
      <c r="AP947" s="198"/>
      <c r="AQ947" s="198"/>
      <c r="AR947" s="198"/>
      <c r="AS947" s="198"/>
    </row>
    <row r="948" ht="14.25" customHeight="1" spans="1:45" x14ac:dyDescent="0.25">
      <c r="A948" s="198"/>
      <c r="B948" s="198"/>
      <c r="C948" s="198"/>
      <c r="D948" s="198"/>
      <c r="E948" s="198"/>
      <c r="F948" s="198"/>
      <c r="G948" s="198"/>
      <c r="H948" s="198"/>
      <c r="I948" s="198"/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  <c r="T948" s="198"/>
      <c r="U948" s="198"/>
      <c r="V948" s="198"/>
      <c r="W948" s="198"/>
      <c r="X948" s="198"/>
      <c r="Y948" s="198"/>
      <c r="Z948" s="198"/>
      <c r="AA948" s="198"/>
      <c r="AB948" s="198"/>
      <c r="AC948" s="198"/>
      <c r="AD948" s="198"/>
      <c r="AE948" s="198"/>
      <c r="AF948" s="198"/>
      <c r="AG948" s="198"/>
      <c r="AH948" s="198"/>
      <c r="AI948" s="198"/>
      <c r="AJ948" s="198"/>
      <c r="AK948" s="198"/>
      <c r="AL948" s="198"/>
      <c r="AM948" s="198"/>
      <c r="AN948" s="198"/>
      <c r="AO948" s="198"/>
      <c r="AP948" s="198"/>
      <c r="AQ948" s="198"/>
      <c r="AR948" s="198"/>
      <c r="AS948" s="198"/>
    </row>
    <row r="949" ht="14.25" customHeight="1" spans="1:45" x14ac:dyDescent="0.25">
      <c r="A949" s="198"/>
      <c r="B949" s="198"/>
      <c r="C949" s="198"/>
      <c r="D949" s="198"/>
      <c r="E949" s="198"/>
      <c r="F949" s="198"/>
      <c r="G949" s="198"/>
      <c r="H949" s="198"/>
      <c r="I949" s="198"/>
      <c r="J949" s="198"/>
      <c r="K949" s="198"/>
      <c r="L949" s="198"/>
      <c r="M949" s="198"/>
      <c r="N949" s="198"/>
      <c r="O949" s="198"/>
      <c r="P949" s="198"/>
      <c r="Q949" s="198"/>
      <c r="R949" s="198"/>
      <c r="S949" s="198"/>
      <c r="T949" s="198"/>
      <c r="U949" s="198"/>
      <c r="V949" s="198"/>
      <c r="W949" s="198"/>
      <c r="X949" s="198"/>
      <c r="Y949" s="198"/>
      <c r="Z949" s="198"/>
      <c r="AA949" s="198"/>
      <c r="AB949" s="198"/>
      <c r="AC949" s="198"/>
      <c r="AD949" s="198"/>
      <c r="AE949" s="198"/>
      <c r="AF949" s="198"/>
      <c r="AG949" s="198"/>
      <c r="AH949" s="198"/>
      <c r="AI949" s="198"/>
      <c r="AJ949" s="198"/>
      <c r="AK949" s="198"/>
      <c r="AL949" s="198"/>
      <c r="AM949" s="198"/>
      <c r="AN949" s="198"/>
      <c r="AO949" s="198"/>
      <c r="AP949" s="198"/>
      <c r="AQ949" s="198"/>
      <c r="AR949" s="198"/>
      <c r="AS949" s="198"/>
    </row>
    <row r="950" ht="14.25" customHeight="1" spans="1:45" x14ac:dyDescent="0.25">
      <c r="A950" s="198"/>
      <c r="B950" s="198"/>
      <c r="C950" s="198"/>
      <c r="D950" s="198"/>
      <c r="E950" s="198"/>
      <c r="F950" s="198"/>
      <c r="G950" s="198"/>
      <c r="H950" s="198"/>
      <c r="I950" s="198"/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  <c r="T950" s="198"/>
      <c r="U950" s="198"/>
      <c r="V950" s="198"/>
      <c r="W950" s="198"/>
      <c r="X950" s="198"/>
      <c r="Y950" s="198"/>
      <c r="Z950" s="198"/>
      <c r="AA950" s="198"/>
      <c r="AB950" s="198"/>
      <c r="AC950" s="198"/>
      <c r="AD950" s="198"/>
      <c r="AE950" s="198"/>
      <c r="AF950" s="198"/>
      <c r="AG950" s="198"/>
      <c r="AH950" s="198"/>
      <c r="AI950" s="198"/>
      <c r="AJ950" s="198"/>
      <c r="AK950" s="198"/>
      <c r="AL950" s="198"/>
      <c r="AM950" s="198"/>
      <c r="AN950" s="198"/>
      <c r="AO950" s="198"/>
      <c r="AP950" s="198"/>
      <c r="AQ950" s="198"/>
      <c r="AR950" s="198"/>
      <c r="AS950" s="198"/>
    </row>
    <row r="951" ht="14.25" customHeight="1" spans="1:45" x14ac:dyDescent="0.25">
      <c r="A951" s="198"/>
      <c r="B951" s="198"/>
      <c r="C951" s="198"/>
      <c r="D951" s="198"/>
      <c r="E951" s="198"/>
      <c r="F951" s="198"/>
      <c r="G951" s="198"/>
      <c r="H951" s="198"/>
      <c r="I951" s="198"/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  <c r="T951" s="198"/>
      <c r="U951" s="198"/>
      <c r="V951" s="198"/>
      <c r="W951" s="198"/>
      <c r="X951" s="198"/>
      <c r="Y951" s="198"/>
      <c r="Z951" s="198"/>
      <c r="AA951" s="198"/>
      <c r="AB951" s="198"/>
      <c r="AC951" s="198"/>
      <c r="AD951" s="198"/>
      <c r="AE951" s="198"/>
      <c r="AF951" s="198"/>
      <c r="AG951" s="198"/>
      <c r="AH951" s="198"/>
      <c r="AI951" s="198"/>
      <c r="AJ951" s="198"/>
      <c r="AK951" s="198"/>
      <c r="AL951" s="198"/>
      <c r="AM951" s="198"/>
      <c r="AN951" s="198"/>
      <c r="AO951" s="198"/>
      <c r="AP951" s="198"/>
      <c r="AQ951" s="198"/>
      <c r="AR951" s="198"/>
      <c r="AS951" s="198"/>
    </row>
    <row r="952" ht="14.25" customHeight="1" spans="1:45" x14ac:dyDescent="0.25">
      <c r="A952" s="198"/>
      <c r="B952" s="198"/>
      <c r="C952" s="198"/>
      <c r="D952" s="198"/>
      <c r="E952" s="198"/>
      <c r="F952" s="198"/>
      <c r="G952" s="198"/>
      <c r="H952" s="198"/>
      <c r="I952" s="198"/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  <c r="T952" s="198"/>
      <c r="U952" s="198"/>
      <c r="V952" s="198"/>
      <c r="W952" s="198"/>
      <c r="X952" s="198"/>
      <c r="Y952" s="198"/>
      <c r="Z952" s="198"/>
      <c r="AA952" s="198"/>
      <c r="AB952" s="198"/>
      <c r="AC952" s="198"/>
      <c r="AD952" s="198"/>
      <c r="AE952" s="198"/>
      <c r="AF952" s="198"/>
      <c r="AG952" s="198"/>
      <c r="AH952" s="198"/>
      <c r="AI952" s="198"/>
      <c r="AJ952" s="198"/>
      <c r="AK952" s="198"/>
      <c r="AL952" s="198"/>
      <c r="AM952" s="198"/>
      <c r="AN952" s="198"/>
      <c r="AO952" s="198"/>
      <c r="AP952" s="198"/>
      <c r="AQ952" s="198"/>
      <c r="AR952" s="198"/>
      <c r="AS952" s="198"/>
    </row>
    <row r="953" ht="14.25" customHeight="1" spans="1:45" x14ac:dyDescent="0.25">
      <c r="A953" s="198"/>
      <c r="B953" s="198"/>
      <c r="C953" s="198"/>
      <c r="D953" s="198"/>
      <c r="E953" s="198"/>
      <c r="F953" s="198"/>
      <c r="G953" s="198"/>
      <c r="H953" s="198"/>
      <c r="I953" s="198"/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  <c r="T953" s="198"/>
      <c r="U953" s="198"/>
      <c r="V953" s="198"/>
      <c r="W953" s="198"/>
      <c r="X953" s="198"/>
      <c r="Y953" s="198"/>
      <c r="Z953" s="198"/>
      <c r="AA953" s="198"/>
      <c r="AB953" s="198"/>
      <c r="AC953" s="198"/>
      <c r="AD953" s="198"/>
      <c r="AE953" s="198"/>
      <c r="AF953" s="198"/>
      <c r="AG953" s="198"/>
      <c r="AH953" s="198"/>
      <c r="AI953" s="198"/>
      <c r="AJ953" s="198"/>
      <c r="AK953" s="198"/>
      <c r="AL953" s="198"/>
      <c r="AM953" s="198"/>
      <c r="AN953" s="198"/>
      <c r="AO953" s="198"/>
      <c r="AP953" s="198"/>
      <c r="AQ953" s="198"/>
      <c r="AR953" s="198"/>
      <c r="AS953" s="198"/>
    </row>
    <row r="954" ht="14.25" customHeight="1" spans="1:45" x14ac:dyDescent="0.25">
      <c r="A954" s="198"/>
      <c r="B954" s="198"/>
      <c r="C954" s="198"/>
      <c r="D954" s="198"/>
      <c r="E954" s="198"/>
      <c r="F954" s="198"/>
      <c r="G954" s="198"/>
      <c r="H954" s="198"/>
      <c r="I954" s="198"/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  <c r="T954" s="198"/>
      <c r="U954" s="198"/>
      <c r="V954" s="198"/>
      <c r="W954" s="198"/>
      <c r="X954" s="198"/>
      <c r="Y954" s="198"/>
      <c r="Z954" s="198"/>
      <c r="AA954" s="198"/>
      <c r="AB954" s="198"/>
      <c r="AC954" s="198"/>
      <c r="AD954" s="198"/>
      <c r="AE954" s="198"/>
      <c r="AF954" s="198"/>
      <c r="AG954" s="198"/>
      <c r="AH954" s="198"/>
      <c r="AI954" s="198"/>
      <c r="AJ954" s="198"/>
      <c r="AK954" s="198"/>
      <c r="AL954" s="198"/>
      <c r="AM954" s="198"/>
      <c r="AN954" s="198"/>
      <c r="AO954" s="198"/>
      <c r="AP954" s="198"/>
      <c r="AQ954" s="198"/>
      <c r="AR954" s="198"/>
      <c r="AS954" s="198"/>
    </row>
    <row r="955" ht="14.25" customHeight="1" spans="1:45" x14ac:dyDescent="0.25">
      <c r="A955" s="198"/>
      <c r="B955" s="198"/>
      <c r="C955" s="198"/>
      <c r="D955" s="198"/>
      <c r="E955" s="198"/>
      <c r="F955" s="198"/>
      <c r="G955" s="198"/>
      <c r="H955" s="198"/>
      <c r="I955" s="198"/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  <c r="T955" s="198"/>
      <c r="U955" s="198"/>
      <c r="V955" s="198"/>
      <c r="W955" s="198"/>
      <c r="X955" s="198"/>
      <c r="Y955" s="198"/>
      <c r="Z955" s="198"/>
      <c r="AA955" s="198"/>
      <c r="AB955" s="198"/>
      <c r="AC955" s="198"/>
      <c r="AD955" s="198"/>
      <c r="AE955" s="198"/>
      <c r="AF955" s="198"/>
      <c r="AG955" s="198"/>
      <c r="AH955" s="198"/>
      <c r="AI955" s="198"/>
      <c r="AJ955" s="198"/>
      <c r="AK955" s="198"/>
      <c r="AL955" s="198"/>
      <c r="AM955" s="198"/>
      <c r="AN955" s="198"/>
      <c r="AO955" s="198"/>
      <c r="AP955" s="198"/>
      <c r="AQ955" s="198"/>
      <c r="AR955" s="198"/>
      <c r="AS955" s="198"/>
    </row>
    <row r="956" ht="14.25" customHeight="1" spans="1:45" x14ac:dyDescent="0.25">
      <c r="A956" s="198"/>
      <c r="B956" s="198"/>
      <c r="C956" s="198"/>
      <c r="D956" s="198"/>
      <c r="E956" s="198"/>
      <c r="F956" s="198"/>
      <c r="G956" s="198"/>
      <c r="H956" s="198"/>
      <c r="I956" s="198"/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  <c r="T956" s="198"/>
      <c r="U956" s="198"/>
      <c r="V956" s="198"/>
      <c r="W956" s="198"/>
      <c r="X956" s="198"/>
      <c r="Y956" s="198"/>
      <c r="Z956" s="198"/>
      <c r="AA956" s="198"/>
      <c r="AB956" s="198"/>
      <c r="AC956" s="198"/>
      <c r="AD956" s="198"/>
      <c r="AE956" s="198"/>
      <c r="AF956" s="198"/>
      <c r="AG956" s="198"/>
      <c r="AH956" s="198"/>
      <c r="AI956" s="198"/>
      <c r="AJ956" s="198"/>
      <c r="AK956" s="198"/>
      <c r="AL956" s="198"/>
      <c r="AM956" s="198"/>
      <c r="AN956" s="198"/>
      <c r="AO956" s="198"/>
      <c r="AP956" s="198"/>
      <c r="AQ956" s="198"/>
      <c r="AR956" s="198"/>
      <c r="AS956" s="198"/>
    </row>
    <row r="957" ht="14.25" customHeight="1" spans="1:45" x14ac:dyDescent="0.25">
      <c r="A957" s="198"/>
      <c r="B957" s="198"/>
      <c r="C957" s="198"/>
      <c r="D957" s="198"/>
      <c r="E957" s="198"/>
      <c r="F957" s="198"/>
      <c r="G957" s="198"/>
      <c r="H957" s="198"/>
      <c r="I957" s="198"/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  <c r="T957" s="198"/>
      <c r="U957" s="198"/>
      <c r="V957" s="198"/>
      <c r="W957" s="198"/>
      <c r="X957" s="198"/>
      <c r="Y957" s="198"/>
      <c r="Z957" s="198"/>
      <c r="AA957" s="198"/>
      <c r="AB957" s="198"/>
      <c r="AC957" s="198"/>
      <c r="AD957" s="198"/>
      <c r="AE957" s="198"/>
      <c r="AF957" s="198"/>
      <c r="AG957" s="198"/>
      <c r="AH957" s="198"/>
      <c r="AI957" s="198"/>
      <c r="AJ957" s="198"/>
      <c r="AK957" s="198"/>
      <c r="AL957" s="198"/>
      <c r="AM957" s="198"/>
      <c r="AN957" s="198"/>
      <c r="AO957" s="198"/>
      <c r="AP957" s="198"/>
      <c r="AQ957" s="198"/>
      <c r="AR957" s="198"/>
      <c r="AS957" s="198"/>
    </row>
    <row r="958" ht="14.25" customHeight="1" spans="1:45" x14ac:dyDescent="0.25">
      <c r="A958" s="198"/>
      <c r="B958" s="198"/>
      <c r="C958" s="198"/>
      <c r="D958" s="198"/>
      <c r="E958" s="198"/>
      <c r="F958" s="198"/>
      <c r="G958" s="198"/>
      <c r="H958" s="198"/>
      <c r="I958" s="198"/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  <c r="T958" s="198"/>
      <c r="U958" s="198"/>
      <c r="V958" s="198"/>
      <c r="W958" s="198"/>
      <c r="X958" s="198"/>
      <c r="Y958" s="198"/>
      <c r="Z958" s="198"/>
      <c r="AA958" s="198"/>
      <c r="AB958" s="198"/>
      <c r="AC958" s="198"/>
      <c r="AD958" s="198"/>
      <c r="AE958" s="198"/>
      <c r="AF958" s="198"/>
      <c r="AG958" s="198"/>
      <c r="AH958" s="198"/>
      <c r="AI958" s="198"/>
      <c r="AJ958" s="198"/>
      <c r="AK958" s="198"/>
      <c r="AL958" s="198"/>
      <c r="AM958" s="198"/>
      <c r="AN958" s="198"/>
      <c r="AO958" s="198"/>
      <c r="AP958" s="198"/>
      <c r="AQ958" s="198"/>
      <c r="AR958" s="198"/>
      <c r="AS958" s="198"/>
    </row>
    <row r="959" ht="14.25" customHeight="1" spans="1:45" x14ac:dyDescent="0.25">
      <c r="A959" s="198"/>
      <c r="B959" s="198"/>
      <c r="C959" s="198"/>
      <c r="D959" s="198"/>
      <c r="E959" s="198"/>
      <c r="F959" s="198"/>
      <c r="G959" s="198"/>
      <c r="H959" s="198"/>
      <c r="I959" s="198"/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  <c r="T959" s="198"/>
      <c r="U959" s="198"/>
      <c r="V959" s="198"/>
      <c r="W959" s="198"/>
      <c r="X959" s="198"/>
      <c r="Y959" s="198"/>
      <c r="Z959" s="198"/>
      <c r="AA959" s="198"/>
      <c r="AB959" s="198"/>
      <c r="AC959" s="198"/>
      <c r="AD959" s="198"/>
      <c r="AE959" s="198"/>
      <c r="AF959" s="198"/>
      <c r="AG959" s="198"/>
      <c r="AH959" s="198"/>
      <c r="AI959" s="198"/>
      <c r="AJ959" s="198"/>
      <c r="AK959" s="198"/>
      <c r="AL959" s="198"/>
      <c r="AM959" s="198"/>
      <c r="AN959" s="198"/>
      <c r="AO959" s="198"/>
      <c r="AP959" s="198"/>
      <c r="AQ959" s="198"/>
      <c r="AR959" s="198"/>
      <c r="AS959" s="198"/>
    </row>
    <row r="960" ht="14.25" customHeight="1" spans="1:45" x14ac:dyDescent="0.25">
      <c r="A960" s="198"/>
      <c r="B960" s="198"/>
      <c r="C960" s="198"/>
      <c r="D960" s="198"/>
      <c r="E960" s="198"/>
      <c r="F960" s="198"/>
      <c r="G960" s="198"/>
      <c r="H960" s="198"/>
      <c r="I960" s="198"/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  <c r="T960" s="198"/>
      <c r="U960" s="198"/>
      <c r="V960" s="198"/>
      <c r="W960" s="198"/>
      <c r="X960" s="198"/>
      <c r="Y960" s="198"/>
      <c r="Z960" s="198"/>
      <c r="AA960" s="198"/>
      <c r="AB960" s="198"/>
      <c r="AC960" s="198"/>
      <c r="AD960" s="198"/>
      <c r="AE960" s="198"/>
      <c r="AF960" s="198"/>
      <c r="AG960" s="198"/>
      <c r="AH960" s="198"/>
      <c r="AI960" s="198"/>
      <c r="AJ960" s="198"/>
      <c r="AK960" s="198"/>
      <c r="AL960" s="198"/>
      <c r="AM960" s="198"/>
      <c r="AN960" s="198"/>
      <c r="AO960" s="198"/>
      <c r="AP960" s="198"/>
      <c r="AQ960" s="198"/>
      <c r="AR960" s="198"/>
      <c r="AS960" s="198"/>
    </row>
    <row r="961" ht="14.25" customHeight="1" spans="1:45" x14ac:dyDescent="0.25">
      <c r="A961" s="198"/>
      <c r="B961" s="198"/>
      <c r="C961" s="198"/>
      <c r="D961" s="198"/>
      <c r="E961" s="198"/>
      <c r="F961" s="198"/>
      <c r="G961" s="198"/>
      <c r="H961" s="198"/>
      <c r="I961" s="19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  <c r="T961" s="198"/>
      <c r="U961" s="198"/>
      <c r="V961" s="198"/>
      <c r="W961" s="198"/>
      <c r="X961" s="198"/>
      <c r="Y961" s="198"/>
      <c r="Z961" s="198"/>
      <c r="AA961" s="198"/>
      <c r="AB961" s="198"/>
      <c r="AC961" s="198"/>
      <c r="AD961" s="198"/>
      <c r="AE961" s="198"/>
      <c r="AF961" s="198"/>
      <c r="AG961" s="198"/>
      <c r="AH961" s="198"/>
      <c r="AI961" s="198"/>
      <c r="AJ961" s="198"/>
      <c r="AK961" s="198"/>
      <c r="AL961" s="198"/>
      <c r="AM961" s="198"/>
      <c r="AN961" s="198"/>
      <c r="AO961" s="198"/>
      <c r="AP961" s="198"/>
      <c r="AQ961" s="198"/>
      <c r="AR961" s="198"/>
      <c r="AS961" s="198"/>
    </row>
    <row r="962" ht="14.25" customHeight="1" spans="1:45" x14ac:dyDescent="0.25">
      <c r="A962" s="198"/>
      <c r="B962" s="198"/>
      <c r="C962" s="198"/>
      <c r="D962" s="198"/>
      <c r="E962" s="198"/>
      <c r="F962" s="198"/>
      <c r="G962" s="198"/>
      <c r="H962" s="198"/>
      <c r="I962" s="198"/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  <c r="T962" s="198"/>
      <c r="U962" s="198"/>
      <c r="V962" s="198"/>
      <c r="W962" s="198"/>
      <c r="X962" s="198"/>
      <c r="Y962" s="198"/>
      <c r="Z962" s="198"/>
      <c r="AA962" s="198"/>
      <c r="AB962" s="198"/>
      <c r="AC962" s="198"/>
      <c r="AD962" s="198"/>
      <c r="AE962" s="198"/>
      <c r="AF962" s="198"/>
      <c r="AG962" s="198"/>
      <c r="AH962" s="198"/>
      <c r="AI962" s="198"/>
      <c r="AJ962" s="198"/>
      <c r="AK962" s="198"/>
      <c r="AL962" s="198"/>
      <c r="AM962" s="198"/>
      <c r="AN962" s="198"/>
      <c r="AO962" s="198"/>
      <c r="AP962" s="198"/>
      <c r="AQ962" s="198"/>
      <c r="AR962" s="198"/>
      <c r="AS962" s="198"/>
    </row>
    <row r="963" ht="14.25" customHeight="1" spans="1:45" x14ac:dyDescent="0.25">
      <c r="A963" s="198"/>
      <c r="B963" s="198"/>
      <c r="C963" s="198"/>
      <c r="D963" s="198"/>
      <c r="E963" s="198"/>
      <c r="F963" s="198"/>
      <c r="G963" s="198"/>
      <c r="H963" s="198"/>
      <c r="I963" s="198"/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  <c r="T963" s="198"/>
      <c r="U963" s="198"/>
      <c r="V963" s="198"/>
      <c r="W963" s="198"/>
      <c r="X963" s="198"/>
      <c r="Y963" s="198"/>
      <c r="Z963" s="198"/>
      <c r="AA963" s="198"/>
      <c r="AB963" s="198"/>
      <c r="AC963" s="198"/>
      <c r="AD963" s="198"/>
      <c r="AE963" s="198"/>
      <c r="AF963" s="198"/>
      <c r="AG963" s="198"/>
      <c r="AH963" s="198"/>
      <c r="AI963" s="198"/>
      <c r="AJ963" s="198"/>
      <c r="AK963" s="198"/>
      <c r="AL963" s="198"/>
      <c r="AM963" s="198"/>
      <c r="AN963" s="198"/>
      <c r="AO963" s="198"/>
      <c r="AP963" s="198"/>
      <c r="AQ963" s="198"/>
      <c r="AR963" s="198"/>
      <c r="AS963" s="198"/>
    </row>
    <row r="964" ht="14.25" customHeight="1" spans="1:45" x14ac:dyDescent="0.25">
      <c r="A964" s="198"/>
      <c r="B964" s="198"/>
      <c r="C964" s="198"/>
      <c r="D964" s="198"/>
      <c r="E964" s="198"/>
      <c r="F964" s="198"/>
      <c r="G964" s="198"/>
      <c r="H964" s="198"/>
      <c r="I964" s="19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  <c r="T964" s="198"/>
      <c r="U964" s="198"/>
      <c r="V964" s="198"/>
      <c r="W964" s="198"/>
      <c r="X964" s="198"/>
      <c r="Y964" s="198"/>
      <c r="Z964" s="198"/>
      <c r="AA964" s="198"/>
      <c r="AB964" s="198"/>
      <c r="AC964" s="198"/>
      <c r="AD964" s="198"/>
      <c r="AE964" s="198"/>
      <c r="AF964" s="198"/>
      <c r="AG964" s="198"/>
      <c r="AH964" s="198"/>
      <c r="AI964" s="198"/>
      <c r="AJ964" s="198"/>
      <c r="AK964" s="198"/>
      <c r="AL964" s="198"/>
      <c r="AM964" s="198"/>
      <c r="AN964" s="198"/>
      <c r="AO964" s="198"/>
      <c r="AP964" s="198"/>
      <c r="AQ964" s="198"/>
      <c r="AR964" s="198"/>
      <c r="AS964" s="198"/>
    </row>
    <row r="965" ht="14.25" customHeight="1" spans="1:45" x14ac:dyDescent="0.25">
      <c r="A965" s="198"/>
      <c r="B965" s="198"/>
      <c r="C965" s="198"/>
      <c r="D965" s="198"/>
      <c r="E965" s="198"/>
      <c r="F965" s="198"/>
      <c r="G965" s="198"/>
      <c r="H965" s="198"/>
      <c r="I965" s="198"/>
      <c r="J965" s="198"/>
      <c r="K965" s="198"/>
      <c r="L965" s="198"/>
      <c r="M965" s="198"/>
      <c r="N965" s="198"/>
      <c r="O965" s="198"/>
      <c r="P965" s="198"/>
      <c r="Q965" s="198"/>
      <c r="R965" s="198"/>
      <c r="S965" s="198"/>
      <c r="T965" s="198"/>
      <c r="U965" s="198"/>
      <c r="V965" s="198"/>
      <c r="W965" s="198"/>
      <c r="X965" s="198"/>
      <c r="Y965" s="198"/>
      <c r="Z965" s="198"/>
      <c r="AA965" s="198"/>
      <c r="AB965" s="198"/>
      <c r="AC965" s="198"/>
      <c r="AD965" s="198"/>
      <c r="AE965" s="198"/>
      <c r="AF965" s="198"/>
      <c r="AG965" s="198"/>
      <c r="AH965" s="198"/>
      <c r="AI965" s="198"/>
      <c r="AJ965" s="198"/>
      <c r="AK965" s="198"/>
      <c r="AL965" s="198"/>
      <c r="AM965" s="198"/>
      <c r="AN965" s="198"/>
      <c r="AO965" s="198"/>
      <c r="AP965" s="198"/>
      <c r="AQ965" s="198"/>
      <c r="AR965" s="198"/>
      <c r="AS965" s="198"/>
    </row>
    <row r="966" ht="14.25" customHeight="1" spans="1:45" x14ac:dyDescent="0.25">
      <c r="A966" s="198"/>
      <c r="B966" s="198"/>
      <c r="C966" s="198"/>
      <c r="D966" s="198"/>
      <c r="E966" s="198"/>
      <c r="F966" s="198"/>
      <c r="G966" s="198"/>
      <c r="H966" s="198"/>
      <c r="I966" s="198"/>
      <c r="J966" s="198"/>
      <c r="K966" s="198"/>
      <c r="L966" s="198"/>
      <c r="M966" s="198"/>
      <c r="N966" s="198"/>
      <c r="O966" s="198"/>
      <c r="P966" s="198"/>
      <c r="Q966" s="198"/>
      <c r="R966" s="198"/>
      <c r="S966" s="198"/>
      <c r="T966" s="198"/>
      <c r="U966" s="198"/>
      <c r="V966" s="198"/>
      <c r="W966" s="198"/>
      <c r="X966" s="198"/>
      <c r="Y966" s="198"/>
      <c r="Z966" s="198"/>
      <c r="AA966" s="198"/>
      <c r="AB966" s="198"/>
      <c r="AC966" s="198"/>
      <c r="AD966" s="198"/>
      <c r="AE966" s="198"/>
      <c r="AF966" s="198"/>
      <c r="AG966" s="198"/>
      <c r="AH966" s="198"/>
      <c r="AI966" s="198"/>
      <c r="AJ966" s="198"/>
      <c r="AK966" s="198"/>
      <c r="AL966" s="198"/>
      <c r="AM966" s="198"/>
      <c r="AN966" s="198"/>
      <c r="AO966" s="198"/>
      <c r="AP966" s="198"/>
      <c r="AQ966" s="198"/>
      <c r="AR966" s="198"/>
      <c r="AS966" s="198"/>
    </row>
    <row r="967" ht="14.25" customHeight="1" spans="1:45" x14ac:dyDescent="0.25">
      <c r="A967" s="198"/>
      <c r="B967" s="198"/>
      <c r="C967" s="198"/>
      <c r="D967" s="198"/>
      <c r="E967" s="198"/>
      <c r="F967" s="198"/>
      <c r="G967" s="198"/>
      <c r="H967" s="198"/>
      <c r="I967" s="198"/>
      <c r="J967" s="198"/>
      <c r="K967" s="198"/>
      <c r="L967" s="198"/>
      <c r="M967" s="198"/>
      <c r="N967" s="198"/>
      <c r="O967" s="198"/>
      <c r="P967" s="198"/>
      <c r="Q967" s="198"/>
      <c r="R967" s="198"/>
      <c r="S967" s="198"/>
      <c r="T967" s="198"/>
      <c r="U967" s="198"/>
      <c r="V967" s="198"/>
      <c r="W967" s="198"/>
      <c r="X967" s="198"/>
      <c r="Y967" s="198"/>
      <c r="Z967" s="198"/>
      <c r="AA967" s="198"/>
      <c r="AB967" s="198"/>
      <c r="AC967" s="198"/>
      <c r="AD967" s="198"/>
      <c r="AE967" s="198"/>
      <c r="AF967" s="198"/>
      <c r="AG967" s="198"/>
      <c r="AH967" s="198"/>
      <c r="AI967" s="198"/>
      <c r="AJ967" s="198"/>
      <c r="AK967" s="198"/>
      <c r="AL967" s="198"/>
      <c r="AM967" s="198"/>
      <c r="AN967" s="198"/>
      <c r="AO967" s="198"/>
      <c r="AP967" s="198"/>
      <c r="AQ967" s="198"/>
      <c r="AR967" s="198"/>
      <c r="AS967" s="198"/>
    </row>
    <row r="968" ht="14.25" customHeight="1" spans="1:45" x14ac:dyDescent="0.25">
      <c r="A968" s="198"/>
      <c r="B968" s="198"/>
      <c r="C968" s="198"/>
      <c r="D968" s="198"/>
      <c r="E968" s="198"/>
      <c r="F968" s="198"/>
      <c r="G968" s="198"/>
      <c r="H968" s="198"/>
      <c r="I968" s="198"/>
      <c r="J968" s="198"/>
      <c r="K968" s="198"/>
      <c r="L968" s="198"/>
      <c r="M968" s="198"/>
      <c r="N968" s="198"/>
      <c r="O968" s="198"/>
      <c r="P968" s="198"/>
      <c r="Q968" s="198"/>
      <c r="R968" s="198"/>
      <c r="S968" s="198"/>
      <c r="T968" s="198"/>
      <c r="U968" s="198"/>
      <c r="V968" s="198"/>
      <c r="W968" s="198"/>
      <c r="X968" s="198"/>
      <c r="Y968" s="198"/>
      <c r="Z968" s="198"/>
      <c r="AA968" s="198"/>
      <c r="AB968" s="198"/>
      <c r="AC968" s="198"/>
      <c r="AD968" s="198"/>
      <c r="AE968" s="198"/>
      <c r="AF968" s="198"/>
      <c r="AG968" s="198"/>
      <c r="AH968" s="198"/>
      <c r="AI968" s="198"/>
      <c r="AJ968" s="198"/>
      <c r="AK968" s="198"/>
      <c r="AL968" s="198"/>
      <c r="AM968" s="198"/>
      <c r="AN968" s="198"/>
      <c r="AO968" s="198"/>
      <c r="AP968" s="198"/>
      <c r="AQ968" s="198"/>
      <c r="AR968" s="198"/>
      <c r="AS968" s="198"/>
    </row>
    <row r="969" ht="14.25" customHeight="1" spans="1:45" x14ac:dyDescent="0.25">
      <c r="A969" s="198"/>
      <c r="B969" s="198"/>
      <c r="C969" s="198"/>
      <c r="D969" s="198"/>
      <c r="E969" s="198"/>
      <c r="F969" s="198"/>
      <c r="G969" s="198"/>
      <c r="H969" s="198"/>
      <c r="I969" s="198"/>
      <c r="J969" s="198"/>
      <c r="K969" s="198"/>
      <c r="L969" s="198"/>
      <c r="M969" s="198"/>
      <c r="N969" s="198"/>
      <c r="O969" s="198"/>
      <c r="P969" s="198"/>
      <c r="Q969" s="198"/>
      <c r="R969" s="198"/>
      <c r="S969" s="198"/>
      <c r="T969" s="198"/>
      <c r="U969" s="198"/>
      <c r="V969" s="198"/>
      <c r="W969" s="198"/>
      <c r="X969" s="198"/>
      <c r="Y969" s="198"/>
      <c r="Z969" s="198"/>
      <c r="AA969" s="198"/>
      <c r="AB969" s="198"/>
      <c r="AC969" s="198"/>
      <c r="AD969" s="198"/>
      <c r="AE969" s="198"/>
      <c r="AF969" s="198"/>
      <c r="AG969" s="198"/>
      <c r="AH969" s="198"/>
      <c r="AI969" s="198"/>
      <c r="AJ969" s="198"/>
      <c r="AK969" s="198"/>
      <c r="AL969" s="198"/>
      <c r="AM969" s="198"/>
      <c r="AN969" s="198"/>
      <c r="AO969" s="198"/>
      <c r="AP969" s="198"/>
      <c r="AQ969" s="198"/>
      <c r="AR969" s="198"/>
      <c r="AS969" s="198"/>
    </row>
    <row r="970" ht="14.25" customHeight="1" spans="1:45" x14ac:dyDescent="0.25">
      <c r="A970" s="198"/>
      <c r="B970" s="198"/>
      <c r="C970" s="198"/>
      <c r="D970" s="198"/>
      <c r="E970" s="198"/>
      <c r="F970" s="198"/>
      <c r="G970" s="198"/>
      <c r="H970" s="198"/>
      <c r="I970" s="198"/>
      <c r="J970" s="198"/>
      <c r="K970" s="198"/>
      <c r="L970" s="198"/>
      <c r="M970" s="198"/>
      <c r="N970" s="198"/>
      <c r="O970" s="198"/>
      <c r="P970" s="198"/>
      <c r="Q970" s="198"/>
      <c r="R970" s="198"/>
      <c r="S970" s="198"/>
      <c r="T970" s="198"/>
      <c r="U970" s="198"/>
      <c r="V970" s="198"/>
      <c r="W970" s="198"/>
      <c r="X970" s="198"/>
      <c r="Y970" s="198"/>
      <c r="Z970" s="198"/>
      <c r="AA970" s="198"/>
      <c r="AB970" s="198"/>
      <c r="AC970" s="198"/>
      <c r="AD970" s="198"/>
      <c r="AE970" s="198"/>
      <c r="AF970" s="198"/>
      <c r="AG970" s="198"/>
      <c r="AH970" s="198"/>
      <c r="AI970" s="198"/>
      <c r="AJ970" s="198"/>
      <c r="AK970" s="198"/>
      <c r="AL970" s="198"/>
      <c r="AM970" s="198"/>
      <c r="AN970" s="198"/>
      <c r="AO970" s="198"/>
      <c r="AP970" s="198"/>
      <c r="AQ970" s="198"/>
      <c r="AR970" s="198"/>
      <c r="AS970" s="198"/>
    </row>
    <row r="971" ht="14.25" customHeight="1" spans="1:45" x14ac:dyDescent="0.25">
      <c r="A971" s="198"/>
      <c r="B971" s="198"/>
      <c r="C971" s="198"/>
      <c r="D971" s="198"/>
      <c r="E971" s="198"/>
      <c r="F971" s="198"/>
      <c r="G971" s="198"/>
      <c r="H971" s="198"/>
      <c r="I971" s="198"/>
      <c r="J971" s="198"/>
      <c r="K971" s="198"/>
      <c r="L971" s="198"/>
      <c r="M971" s="198"/>
      <c r="N971" s="198"/>
      <c r="O971" s="198"/>
      <c r="P971" s="198"/>
      <c r="Q971" s="198"/>
      <c r="R971" s="198"/>
      <c r="S971" s="198"/>
      <c r="T971" s="198"/>
      <c r="U971" s="198"/>
      <c r="V971" s="198"/>
      <c r="W971" s="198"/>
      <c r="X971" s="198"/>
      <c r="Y971" s="198"/>
      <c r="Z971" s="198"/>
      <c r="AA971" s="198"/>
      <c r="AB971" s="198"/>
      <c r="AC971" s="198"/>
      <c r="AD971" s="198"/>
      <c r="AE971" s="198"/>
      <c r="AF971" s="198"/>
      <c r="AG971" s="198"/>
      <c r="AH971" s="198"/>
      <c r="AI971" s="198"/>
      <c r="AJ971" s="198"/>
      <c r="AK971" s="198"/>
      <c r="AL971" s="198"/>
      <c r="AM971" s="198"/>
      <c r="AN971" s="198"/>
      <c r="AO971" s="198"/>
      <c r="AP971" s="198"/>
      <c r="AQ971" s="198"/>
      <c r="AR971" s="198"/>
      <c r="AS971" s="198"/>
    </row>
    <row r="972" ht="14.25" customHeight="1" spans="1:45" x14ac:dyDescent="0.25">
      <c r="A972" s="198"/>
      <c r="B972" s="198"/>
      <c r="C972" s="198"/>
      <c r="D972" s="198"/>
      <c r="E972" s="198"/>
      <c r="F972" s="198"/>
      <c r="G972" s="198"/>
      <c r="H972" s="198"/>
      <c r="I972" s="198"/>
      <c r="J972" s="198"/>
      <c r="K972" s="198"/>
      <c r="L972" s="198"/>
      <c r="M972" s="198"/>
      <c r="N972" s="198"/>
      <c r="O972" s="198"/>
      <c r="P972" s="198"/>
      <c r="Q972" s="198"/>
      <c r="R972" s="198"/>
      <c r="S972" s="198"/>
      <c r="T972" s="198"/>
      <c r="U972" s="198"/>
      <c r="V972" s="198"/>
      <c r="W972" s="198"/>
      <c r="X972" s="198"/>
      <c r="Y972" s="198"/>
      <c r="Z972" s="198"/>
      <c r="AA972" s="198"/>
      <c r="AB972" s="198"/>
      <c r="AC972" s="198"/>
      <c r="AD972" s="198"/>
      <c r="AE972" s="198"/>
      <c r="AF972" s="198"/>
      <c r="AG972" s="198"/>
      <c r="AH972" s="198"/>
      <c r="AI972" s="198"/>
      <c r="AJ972" s="198"/>
      <c r="AK972" s="198"/>
      <c r="AL972" s="198"/>
      <c r="AM972" s="198"/>
      <c r="AN972" s="198"/>
      <c r="AO972" s="198"/>
      <c r="AP972" s="198"/>
      <c r="AQ972" s="198"/>
      <c r="AR972" s="198"/>
      <c r="AS972" s="198"/>
    </row>
    <row r="973" ht="14.25" customHeight="1" spans="1:45" x14ac:dyDescent="0.25">
      <c r="A973" s="198"/>
      <c r="B973" s="198"/>
      <c r="C973" s="198"/>
      <c r="D973" s="198"/>
      <c r="E973" s="198"/>
      <c r="F973" s="198"/>
      <c r="G973" s="198"/>
      <c r="H973" s="198"/>
      <c r="I973" s="198"/>
      <c r="J973" s="198"/>
      <c r="K973" s="198"/>
      <c r="L973" s="198"/>
      <c r="M973" s="198"/>
      <c r="N973" s="198"/>
      <c r="O973" s="198"/>
      <c r="P973" s="198"/>
      <c r="Q973" s="198"/>
      <c r="R973" s="198"/>
      <c r="S973" s="198"/>
      <c r="T973" s="198"/>
      <c r="U973" s="198"/>
      <c r="V973" s="198"/>
      <c r="W973" s="198"/>
      <c r="X973" s="198"/>
      <c r="Y973" s="198"/>
      <c r="Z973" s="198"/>
      <c r="AA973" s="198"/>
      <c r="AB973" s="198"/>
      <c r="AC973" s="198"/>
      <c r="AD973" s="198"/>
      <c r="AE973" s="198"/>
      <c r="AF973" s="198"/>
      <c r="AG973" s="198"/>
      <c r="AH973" s="198"/>
      <c r="AI973" s="198"/>
      <c r="AJ973" s="198"/>
      <c r="AK973" s="198"/>
      <c r="AL973" s="198"/>
      <c r="AM973" s="198"/>
      <c r="AN973" s="198"/>
      <c r="AO973" s="198"/>
      <c r="AP973" s="198"/>
      <c r="AQ973" s="198"/>
      <c r="AR973" s="198"/>
      <c r="AS973" s="198"/>
    </row>
    <row r="974" ht="14.25" customHeight="1" spans="1:45" x14ac:dyDescent="0.25">
      <c r="A974" s="198"/>
      <c r="B974" s="198"/>
      <c r="C974" s="198"/>
      <c r="D974" s="198"/>
      <c r="E974" s="198"/>
      <c r="F974" s="198"/>
      <c r="G974" s="198"/>
      <c r="H974" s="198"/>
      <c r="I974" s="198"/>
      <c r="J974" s="198"/>
      <c r="K974" s="198"/>
      <c r="L974" s="198"/>
      <c r="M974" s="198"/>
      <c r="N974" s="198"/>
      <c r="O974" s="198"/>
      <c r="P974" s="198"/>
      <c r="Q974" s="198"/>
      <c r="R974" s="198"/>
      <c r="S974" s="198"/>
      <c r="T974" s="198"/>
      <c r="U974" s="198"/>
      <c r="V974" s="198"/>
      <c r="W974" s="198"/>
      <c r="X974" s="198"/>
      <c r="Y974" s="198"/>
      <c r="Z974" s="198"/>
      <c r="AA974" s="198"/>
      <c r="AB974" s="198"/>
      <c r="AC974" s="198"/>
      <c r="AD974" s="198"/>
      <c r="AE974" s="198"/>
      <c r="AF974" s="198"/>
      <c r="AG974" s="198"/>
      <c r="AH974" s="198"/>
      <c r="AI974" s="198"/>
      <c r="AJ974" s="198"/>
      <c r="AK974" s="198"/>
      <c r="AL974" s="198"/>
      <c r="AM974" s="198"/>
      <c r="AN974" s="198"/>
      <c r="AO974" s="198"/>
      <c r="AP974" s="198"/>
      <c r="AQ974" s="198"/>
      <c r="AR974" s="198"/>
      <c r="AS974" s="198"/>
    </row>
    <row r="975" ht="14.25" customHeight="1" spans="1:45" x14ac:dyDescent="0.25">
      <c r="A975" s="198"/>
      <c r="B975" s="198"/>
      <c r="C975" s="198"/>
      <c r="D975" s="198"/>
      <c r="E975" s="198"/>
      <c r="F975" s="198"/>
      <c r="G975" s="198"/>
      <c r="H975" s="198"/>
      <c r="I975" s="198"/>
      <c r="J975" s="198"/>
      <c r="K975" s="198"/>
      <c r="L975" s="198"/>
      <c r="M975" s="198"/>
      <c r="N975" s="198"/>
      <c r="O975" s="198"/>
      <c r="P975" s="198"/>
      <c r="Q975" s="198"/>
      <c r="R975" s="198"/>
      <c r="S975" s="198"/>
      <c r="T975" s="198"/>
      <c r="U975" s="198"/>
      <c r="V975" s="198"/>
      <c r="W975" s="198"/>
      <c r="X975" s="198"/>
      <c r="Y975" s="198"/>
      <c r="Z975" s="198"/>
      <c r="AA975" s="198"/>
      <c r="AB975" s="198"/>
      <c r="AC975" s="198"/>
      <c r="AD975" s="198"/>
      <c r="AE975" s="198"/>
      <c r="AF975" s="198"/>
      <c r="AG975" s="198"/>
      <c r="AH975" s="198"/>
      <c r="AI975" s="198"/>
      <c r="AJ975" s="198"/>
      <c r="AK975" s="198"/>
      <c r="AL975" s="198"/>
      <c r="AM975" s="198"/>
      <c r="AN975" s="198"/>
      <c r="AO975" s="198"/>
      <c r="AP975" s="198"/>
      <c r="AQ975" s="198"/>
      <c r="AR975" s="198"/>
      <c r="AS975" s="198"/>
    </row>
    <row r="976" ht="14.25" customHeight="1" spans="1:45" x14ac:dyDescent="0.25">
      <c r="A976" s="198"/>
      <c r="B976" s="198"/>
      <c r="C976" s="198"/>
      <c r="D976" s="198"/>
      <c r="E976" s="198"/>
      <c r="F976" s="198"/>
      <c r="G976" s="198"/>
      <c r="H976" s="198"/>
      <c r="I976" s="198"/>
      <c r="J976" s="198"/>
      <c r="K976" s="198"/>
      <c r="L976" s="198"/>
      <c r="M976" s="198"/>
      <c r="N976" s="198"/>
      <c r="O976" s="198"/>
      <c r="P976" s="198"/>
      <c r="Q976" s="198"/>
      <c r="R976" s="198"/>
      <c r="S976" s="198"/>
      <c r="T976" s="198"/>
      <c r="U976" s="198"/>
      <c r="V976" s="198"/>
      <c r="W976" s="198"/>
      <c r="X976" s="198"/>
      <c r="Y976" s="198"/>
      <c r="Z976" s="198"/>
      <c r="AA976" s="198"/>
      <c r="AB976" s="198"/>
      <c r="AC976" s="198"/>
      <c r="AD976" s="198"/>
      <c r="AE976" s="198"/>
      <c r="AF976" s="198"/>
      <c r="AG976" s="198"/>
      <c r="AH976" s="198"/>
      <c r="AI976" s="198"/>
      <c r="AJ976" s="198"/>
      <c r="AK976" s="198"/>
      <c r="AL976" s="198"/>
      <c r="AM976" s="198"/>
      <c r="AN976" s="198"/>
      <c r="AO976" s="198"/>
      <c r="AP976" s="198"/>
      <c r="AQ976" s="198"/>
      <c r="AR976" s="198"/>
      <c r="AS976" s="198"/>
    </row>
    <row r="977" ht="14.25" customHeight="1" spans="1:45" x14ac:dyDescent="0.25">
      <c r="A977" s="198"/>
      <c r="B977" s="198"/>
      <c r="C977" s="198"/>
      <c r="D977" s="198"/>
      <c r="E977" s="198"/>
      <c r="F977" s="198"/>
      <c r="G977" s="198"/>
      <c r="H977" s="198"/>
      <c r="I977" s="198"/>
      <c r="J977" s="198"/>
      <c r="K977" s="198"/>
      <c r="L977" s="198"/>
      <c r="M977" s="198"/>
      <c r="N977" s="198"/>
      <c r="O977" s="198"/>
      <c r="P977" s="198"/>
      <c r="Q977" s="198"/>
      <c r="R977" s="198"/>
      <c r="S977" s="198"/>
      <c r="T977" s="198"/>
      <c r="U977" s="198"/>
      <c r="V977" s="198"/>
      <c r="W977" s="198"/>
      <c r="X977" s="198"/>
      <c r="Y977" s="198"/>
      <c r="Z977" s="198"/>
      <c r="AA977" s="198"/>
      <c r="AB977" s="198"/>
      <c r="AC977" s="198"/>
      <c r="AD977" s="198"/>
      <c r="AE977" s="198"/>
      <c r="AF977" s="198"/>
      <c r="AG977" s="198"/>
      <c r="AH977" s="198"/>
      <c r="AI977" s="198"/>
      <c r="AJ977" s="198"/>
      <c r="AK977" s="198"/>
      <c r="AL977" s="198"/>
      <c r="AM977" s="198"/>
      <c r="AN977" s="198"/>
      <c r="AO977" s="198"/>
      <c r="AP977" s="198"/>
      <c r="AQ977" s="198"/>
      <c r="AR977" s="198"/>
      <c r="AS977" s="198"/>
    </row>
    <row r="978" ht="14.25" customHeight="1" spans="1:45" x14ac:dyDescent="0.25">
      <c r="A978" s="198"/>
      <c r="B978" s="198"/>
      <c r="C978" s="198"/>
      <c r="D978" s="198"/>
      <c r="E978" s="198"/>
      <c r="F978" s="198"/>
      <c r="G978" s="198"/>
      <c r="H978" s="198"/>
      <c r="I978" s="198"/>
      <c r="J978" s="198"/>
      <c r="K978" s="198"/>
      <c r="L978" s="198"/>
      <c r="M978" s="198"/>
      <c r="N978" s="198"/>
      <c r="O978" s="198"/>
      <c r="P978" s="198"/>
      <c r="Q978" s="198"/>
      <c r="R978" s="198"/>
      <c r="S978" s="198"/>
      <c r="T978" s="198"/>
      <c r="U978" s="198"/>
      <c r="V978" s="198"/>
      <c r="W978" s="198"/>
      <c r="X978" s="198"/>
      <c r="Y978" s="198"/>
      <c r="Z978" s="198"/>
      <c r="AA978" s="198"/>
      <c r="AB978" s="198"/>
      <c r="AC978" s="198"/>
      <c r="AD978" s="198"/>
      <c r="AE978" s="198"/>
      <c r="AF978" s="198"/>
      <c r="AG978" s="198"/>
      <c r="AH978" s="198"/>
      <c r="AI978" s="198"/>
      <c r="AJ978" s="198"/>
      <c r="AK978" s="198"/>
      <c r="AL978" s="198"/>
      <c r="AM978" s="198"/>
      <c r="AN978" s="198"/>
      <c r="AO978" s="198"/>
      <c r="AP978" s="198"/>
      <c r="AQ978" s="198"/>
      <c r="AR978" s="198"/>
      <c r="AS978" s="198"/>
    </row>
    <row r="979" ht="14.25" customHeight="1" spans="1:45" x14ac:dyDescent="0.25">
      <c r="A979" s="198"/>
      <c r="B979" s="198"/>
      <c r="C979" s="198"/>
      <c r="D979" s="198"/>
      <c r="E979" s="198"/>
      <c r="F979" s="198"/>
      <c r="G979" s="198"/>
      <c r="H979" s="198"/>
      <c r="I979" s="198"/>
      <c r="J979" s="198"/>
      <c r="K979" s="198"/>
      <c r="L979" s="198"/>
      <c r="M979" s="198"/>
      <c r="N979" s="198"/>
      <c r="O979" s="198"/>
      <c r="P979" s="198"/>
      <c r="Q979" s="198"/>
      <c r="R979" s="198"/>
      <c r="S979" s="198"/>
      <c r="T979" s="198"/>
      <c r="U979" s="198"/>
      <c r="V979" s="198"/>
      <c r="W979" s="198"/>
      <c r="X979" s="198"/>
      <c r="Y979" s="198"/>
      <c r="Z979" s="198"/>
      <c r="AA979" s="198"/>
      <c r="AB979" s="198"/>
      <c r="AC979" s="198"/>
      <c r="AD979" s="198"/>
      <c r="AE979" s="198"/>
      <c r="AF979" s="198"/>
      <c r="AG979" s="198"/>
      <c r="AH979" s="198"/>
      <c r="AI979" s="198"/>
      <c r="AJ979" s="198"/>
      <c r="AK979" s="198"/>
      <c r="AL979" s="198"/>
      <c r="AM979" s="198"/>
      <c r="AN979" s="198"/>
      <c r="AO979" s="198"/>
      <c r="AP979" s="198"/>
      <c r="AQ979" s="198"/>
      <c r="AR979" s="198"/>
      <c r="AS979" s="198"/>
    </row>
    <row r="980" ht="14.25" customHeight="1" spans="1:45" x14ac:dyDescent="0.25">
      <c r="A980" s="198"/>
      <c r="B980" s="198"/>
      <c r="C980" s="198"/>
      <c r="D980" s="198"/>
      <c r="E980" s="198"/>
      <c r="F980" s="198"/>
      <c r="G980" s="198"/>
      <c r="H980" s="198"/>
      <c r="I980" s="198"/>
      <c r="J980" s="198"/>
      <c r="K980" s="198"/>
      <c r="L980" s="198"/>
      <c r="M980" s="198"/>
      <c r="N980" s="198"/>
      <c r="O980" s="198"/>
      <c r="P980" s="198"/>
      <c r="Q980" s="198"/>
      <c r="R980" s="198"/>
      <c r="S980" s="198"/>
      <c r="T980" s="198"/>
      <c r="U980" s="198"/>
      <c r="V980" s="198"/>
      <c r="W980" s="198"/>
      <c r="X980" s="198"/>
      <c r="Y980" s="198"/>
      <c r="Z980" s="198"/>
      <c r="AA980" s="198"/>
      <c r="AB980" s="198"/>
      <c r="AC980" s="198"/>
      <c r="AD980" s="198"/>
      <c r="AE980" s="198"/>
      <c r="AF980" s="198"/>
      <c r="AG980" s="198"/>
      <c r="AH980" s="198"/>
      <c r="AI980" s="198"/>
      <c r="AJ980" s="198"/>
      <c r="AK980" s="198"/>
      <c r="AL980" s="198"/>
      <c r="AM980" s="198"/>
      <c r="AN980" s="198"/>
      <c r="AO980" s="198"/>
      <c r="AP980" s="198"/>
      <c r="AQ980" s="198"/>
      <c r="AR980" s="198"/>
      <c r="AS980" s="198"/>
    </row>
    <row r="981" ht="14.25" customHeight="1" spans="1:45" x14ac:dyDescent="0.25">
      <c r="A981" s="198"/>
      <c r="B981" s="198"/>
      <c r="C981" s="198"/>
      <c r="D981" s="198"/>
      <c r="E981" s="198"/>
      <c r="F981" s="198"/>
      <c r="G981" s="198"/>
      <c r="H981" s="198"/>
      <c r="I981" s="198"/>
      <c r="J981" s="198"/>
      <c r="K981" s="198"/>
      <c r="L981" s="198"/>
      <c r="M981" s="198"/>
      <c r="N981" s="198"/>
      <c r="O981" s="198"/>
      <c r="P981" s="198"/>
      <c r="Q981" s="198"/>
      <c r="R981" s="198"/>
      <c r="S981" s="198"/>
      <c r="T981" s="198"/>
      <c r="U981" s="198"/>
      <c r="V981" s="198"/>
      <c r="W981" s="198"/>
      <c r="X981" s="198"/>
      <c r="Y981" s="198"/>
      <c r="Z981" s="198"/>
      <c r="AA981" s="198"/>
      <c r="AB981" s="198"/>
      <c r="AC981" s="198"/>
      <c r="AD981" s="198"/>
      <c r="AE981" s="198"/>
      <c r="AF981" s="198"/>
      <c r="AG981" s="198"/>
      <c r="AH981" s="198"/>
      <c r="AI981" s="198"/>
      <c r="AJ981" s="198"/>
      <c r="AK981" s="198"/>
      <c r="AL981" s="198"/>
      <c r="AM981" s="198"/>
      <c r="AN981" s="198"/>
      <c r="AO981" s="198"/>
      <c r="AP981" s="198"/>
      <c r="AQ981" s="198"/>
      <c r="AR981" s="198"/>
      <c r="AS981" s="198"/>
    </row>
    <row r="982" ht="14.25" customHeight="1" spans="1:45" x14ac:dyDescent="0.25">
      <c r="A982" s="198"/>
      <c r="B982" s="198"/>
      <c r="C982" s="198"/>
      <c r="D982" s="198"/>
      <c r="E982" s="198"/>
      <c r="F982" s="198"/>
      <c r="G982" s="198"/>
      <c r="H982" s="198"/>
      <c r="I982" s="198"/>
      <c r="J982" s="198"/>
      <c r="K982" s="198"/>
      <c r="L982" s="198"/>
      <c r="M982" s="198"/>
      <c r="N982" s="198"/>
      <c r="O982" s="198"/>
      <c r="P982" s="198"/>
      <c r="Q982" s="198"/>
      <c r="R982" s="198"/>
      <c r="S982" s="198"/>
      <c r="T982" s="198"/>
      <c r="U982" s="198"/>
      <c r="V982" s="198"/>
      <c r="W982" s="198"/>
      <c r="X982" s="198"/>
      <c r="Y982" s="198"/>
      <c r="Z982" s="198"/>
      <c r="AA982" s="198"/>
      <c r="AB982" s="198"/>
      <c r="AC982" s="198"/>
      <c r="AD982" s="198"/>
      <c r="AE982" s="198"/>
      <c r="AF982" s="198"/>
      <c r="AG982" s="198"/>
      <c r="AH982" s="198"/>
      <c r="AI982" s="198"/>
      <c r="AJ982" s="198"/>
      <c r="AK982" s="198"/>
      <c r="AL982" s="198"/>
      <c r="AM982" s="198"/>
      <c r="AN982" s="198"/>
      <c r="AO982" s="198"/>
      <c r="AP982" s="198"/>
      <c r="AQ982" s="198"/>
      <c r="AR982" s="198"/>
      <c r="AS982" s="198"/>
    </row>
    <row r="983" ht="14.25" customHeight="1" spans="1:45" x14ac:dyDescent="0.25">
      <c r="A983" s="198"/>
      <c r="B983" s="198"/>
      <c r="C983" s="198"/>
      <c r="D983" s="198"/>
      <c r="E983" s="198"/>
      <c r="F983" s="198"/>
      <c r="G983" s="198"/>
      <c r="H983" s="198"/>
      <c r="I983" s="198"/>
      <c r="J983" s="198"/>
      <c r="K983" s="198"/>
      <c r="L983" s="198"/>
      <c r="M983" s="198"/>
      <c r="N983" s="198"/>
      <c r="O983" s="198"/>
      <c r="P983" s="198"/>
      <c r="Q983" s="198"/>
      <c r="R983" s="198"/>
      <c r="S983" s="198"/>
      <c r="T983" s="198"/>
      <c r="U983" s="198"/>
      <c r="V983" s="198"/>
      <c r="W983" s="198"/>
      <c r="X983" s="198"/>
      <c r="Y983" s="198"/>
      <c r="Z983" s="198"/>
      <c r="AA983" s="198"/>
      <c r="AB983" s="198"/>
      <c r="AC983" s="198"/>
      <c r="AD983" s="198"/>
      <c r="AE983" s="198"/>
      <c r="AF983" s="198"/>
      <c r="AG983" s="198"/>
      <c r="AH983" s="198"/>
      <c r="AI983" s="198"/>
      <c r="AJ983" s="198"/>
      <c r="AK983" s="198"/>
      <c r="AL983" s="198"/>
      <c r="AM983" s="198"/>
      <c r="AN983" s="198"/>
      <c r="AO983" s="198"/>
      <c r="AP983" s="198"/>
      <c r="AQ983" s="198"/>
      <c r="AR983" s="198"/>
      <c r="AS983" s="198"/>
    </row>
    <row r="984" ht="14.25" customHeight="1" spans="1:45" x14ac:dyDescent="0.25">
      <c r="A984" s="198"/>
      <c r="B984" s="198"/>
      <c r="C984" s="198"/>
      <c r="D984" s="198"/>
      <c r="E984" s="198"/>
      <c r="F984" s="198"/>
      <c r="G984" s="198"/>
      <c r="H984" s="198"/>
      <c r="I984" s="198"/>
      <c r="J984" s="198"/>
      <c r="K984" s="198"/>
      <c r="L984" s="198"/>
      <c r="M984" s="198"/>
      <c r="N984" s="198"/>
      <c r="O984" s="198"/>
      <c r="P984" s="198"/>
      <c r="Q984" s="198"/>
      <c r="R984" s="198"/>
      <c r="S984" s="198"/>
      <c r="T984" s="198"/>
      <c r="U984" s="198"/>
      <c r="V984" s="198"/>
      <c r="W984" s="198"/>
      <c r="X984" s="198"/>
      <c r="Y984" s="198"/>
      <c r="Z984" s="198"/>
      <c r="AA984" s="198"/>
      <c r="AB984" s="198"/>
      <c r="AC984" s="198"/>
      <c r="AD984" s="198"/>
      <c r="AE984" s="198"/>
      <c r="AF984" s="198"/>
      <c r="AG984" s="198"/>
      <c r="AH984" s="198"/>
      <c r="AI984" s="198"/>
      <c r="AJ984" s="198"/>
      <c r="AK984" s="198"/>
      <c r="AL984" s="198"/>
      <c r="AM984" s="198"/>
      <c r="AN984" s="198"/>
      <c r="AO984" s="198"/>
      <c r="AP984" s="198"/>
      <c r="AQ984" s="198"/>
      <c r="AR984" s="198"/>
      <c r="AS984" s="198"/>
    </row>
    <row r="985" ht="14.25" customHeight="1" spans="1:45" x14ac:dyDescent="0.25">
      <c r="A985" s="198"/>
      <c r="B985" s="198"/>
      <c r="C985" s="198"/>
      <c r="D985" s="198"/>
      <c r="E985" s="198"/>
      <c r="F985" s="198"/>
      <c r="G985" s="198"/>
      <c r="H985" s="198"/>
      <c r="I985" s="198"/>
      <c r="J985" s="198"/>
      <c r="K985" s="198"/>
      <c r="L985" s="198"/>
      <c r="M985" s="198"/>
      <c r="N985" s="198"/>
      <c r="O985" s="198"/>
      <c r="P985" s="198"/>
      <c r="Q985" s="198"/>
      <c r="R985" s="198"/>
      <c r="S985" s="198"/>
      <c r="T985" s="198"/>
      <c r="U985" s="198"/>
      <c r="V985" s="198"/>
      <c r="W985" s="198"/>
      <c r="X985" s="198"/>
      <c r="Y985" s="198"/>
      <c r="Z985" s="198"/>
      <c r="AA985" s="198"/>
      <c r="AB985" s="198"/>
      <c r="AC985" s="198"/>
      <c r="AD985" s="198"/>
      <c r="AE985" s="198"/>
      <c r="AF985" s="198"/>
      <c r="AG985" s="198"/>
      <c r="AH985" s="198"/>
      <c r="AI985" s="198"/>
      <c r="AJ985" s="198"/>
      <c r="AK985" s="198"/>
      <c r="AL985" s="198"/>
      <c r="AM985" s="198"/>
      <c r="AN985" s="198"/>
      <c r="AO985" s="198"/>
      <c r="AP985" s="198"/>
      <c r="AQ985" s="198"/>
      <c r="AR985" s="198"/>
      <c r="AS985" s="198"/>
    </row>
    <row r="986" ht="14.25" customHeight="1" spans="1:45" x14ac:dyDescent="0.25">
      <c r="A986" s="198"/>
      <c r="B986" s="198"/>
      <c r="C986" s="198"/>
      <c r="D986" s="198"/>
      <c r="E986" s="198"/>
      <c r="F986" s="198"/>
      <c r="G986" s="198"/>
      <c r="H986" s="198"/>
      <c r="I986" s="198"/>
      <c r="J986" s="198"/>
      <c r="K986" s="198"/>
      <c r="L986" s="198"/>
      <c r="M986" s="198"/>
      <c r="N986" s="198"/>
      <c r="O986" s="198"/>
      <c r="P986" s="198"/>
      <c r="Q986" s="198"/>
      <c r="R986" s="198"/>
      <c r="S986" s="198"/>
      <c r="T986" s="198"/>
      <c r="U986" s="198"/>
      <c r="V986" s="198"/>
      <c r="W986" s="198"/>
      <c r="X986" s="198"/>
      <c r="Y986" s="198"/>
      <c r="Z986" s="198"/>
      <c r="AA986" s="198"/>
      <c r="AB986" s="198"/>
      <c r="AC986" s="198"/>
      <c r="AD986" s="198"/>
      <c r="AE986" s="198"/>
      <c r="AF986" s="198"/>
      <c r="AG986" s="198"/>
      <c r="AH986" s="198"/>
      <c r="AI986" s="198"/>
      <c r="AJ986" s="198"/>
      <c r="AK986" s="198"/>
      <c r="AL986" s="198"/>
      <c r="AM986" s="198"/>
      <c r="AN986" s="198"/>
      <c r="AO986" s="198"/>
      <c r="AP986" s="198"/>
      <c r="AQ986" s="198"/>
      <c r="AR986" s="198"/>
      <c r="AS986" s="198"/>
    </row>
    <row r="987" ht="14.25" customHeight="1" spans="1:45" x14ac:dyDescent="0.25">
      <c r="A987" s="198"/>
      <c r="B987" s="198"/>
      <c r="C987" s="198"/>
      <c r="D987" s="198"/>
      <c r="E987" s="198"/>
      <c r="F987" s="198"/>
      <c r="G987" s="198"/>
      <c r="H987" s="198"/>
      <c r="I987" s="198"/>
      <c r="J987" s="198"/>
      <c r="K987" s="198"/>
      <c r="L987" s="198"/>
      <c r="M987" s="198"/>
      <c r="N987" s="198"/>
      <c r="O987" s="198"/>
      <c r="P987" s="198"/>
      <c r="Q987" s="198"/>
      <c r="R987" s="198"/>
      <c r="S987" s="198"/>
      <c r="T987" s="198"/>
      <c r="U987" s="198"/>
      <c r="V987" s="198"/>
      <c r="W987" s="198"/>
      <c r="X987" s="198"/>
      <c r="Y987" s="198"/>
      <c r="Z987" s="198"/>
      <c r="AA987" s="198"/>
      <c r="AB987" s="198"/>
      <c r="AC987" s="198"/>
      <c r="AD987" s="198"/>
      <c r="AE987" s="198"/>
      <c r="AF987" s="198"/>
      <c r="AG987" s="198"/>
      <c r="AH987" s="198"/>
      <c r="AI987" s="198"/>
      <c r="AJ987" s="198"/>
      <c r="AK987" s="198"/>
      <c r="AL987" s="198"/>
      <c r="AM987" s="198"/>
      <c r="AN987" s="198"/>
      <c r="AO987" s="198"/>
      <c r="AP987" s="198"/>
      <c r="AQ987" s="198"/>
      <c r="AR987" s="198"/>
      <c r="AS987" s="198"/>
    </row>
    <row r="988" ht="14.25" customHeight="1" spans="1:45" x14ac:dyDescent="0.25">
      <c r="A988" s="198"/>
      <c r="B988" s="198"/>
      <c r="C988" s="198"/>
      <c r="D988" s="198"/>
      <c r="E988" s="198"/>
      <c r="F988" s="198"/>
      <c r="G988" s="198"/>
      <c r="H988" s="198"/>
      <c r="I988" s="198"/>
      <c r="J988" s="198"/>
      <c r="K988" s="198"/>
      <c r="L988" s="198"/>
      <c r="M988" s="198"/>
      <c r="N988" s="198"/>
      <c r="O988" s="198"/>
      <c r="P988" s="198"/>
      <c r="Q988" s="198"/>
      <c r="R988" s="198"/>
      <c r="S988" s="198"/>
      <c r="T988" s="198"/>
      <c r="U988" s="198"/>
      <c r="V988" s="198"/>
      <c r="W988" s="198"/>
      <c r="X988" s="198"/>
      <c r="Y988" s="198"/>
      <c r="Z988" s="198"/>
      <c r="AA988" s="198"/>
      <c r="AB988" s="198"/>
      <c r="AC988" s="198"/>
      <c r="AD988" s="198"/>
      <c r="AE988" s="198"/>
      <c r="AF988" s="198"/>
      <c r="AG988" s="198"/>
      <c r="AH988" s="198"/>
      <c r="AI988" s="198"/>
      <c r="AJ988" s="198"/>
      <c r="AK988" s="198"/>
      <c r="AL988" s="198"/>
      <c r="AM988" s="198"/>
      <c r="AN988" s="198"/>
      <c r="AO988" s="198"/>
      <c r="AP988" s="198"/>
      <c r="AQ988" s="198"/>
      <c r="AR988" s="198"/>
      <c r="AS988" s="198"/>
    </row>
    <row r="989" ht="14.25" customHeight="1" spans="1:45" x14ac:dyDescent="0.25">
      <c r="A989" s="198"/>
      <c r="B989" s="198"/>
      <c r="C989" s="198"/>
      <c r="D989" s="198"/>
      <c r="E989" s="198"/>
      <c r="F989" s="198"/>
      <c r="G989" s="198"/>
      <c r="H989" s="198"/>
      <c r="I989" s="198"/>
      <c r="J989" s="198"/>
      <c r="K989" s="198"/>
      <c r="L989" s="198"/>
      <c r="M989" s="198"/>
      <c r="N989" s="198"/>
      <c r="O989" s="198"/>
      <c r="P989" s="198"/>
      <c r="Q989" s="198"/>
      <c r="R989" s="198"/>
      <c r="S989" s="198"/>
      <c r="T989" s="198"/>
      <c r="U989" s="198"/>
      <c r="V989" s="198"/>
      <c r="W989" s="198"/>
      <c r="X989" s="198"/>
      <c r="Y989" s="198"/>
      <c r="Z989" s="198"/>
      <c r="AA989" s="198"/>
      <c r="AB989" s="198"/>
      <c r="AC989" s="198"/>
      <c r="AD989" s="198"/>
      <c r="AE989" s="198"/>
      <c r="AF989" s="198"/>
      <c r="AG989" s="198"/>
      <c r="AH989" s="198"/>
      <c r="AI989" s="198"/>
      <c r="AJ989" s="198"/>
      <c r="AK989" s="198"/>
      <c r="AL989" s="198"/>
      <c r="AM989" s="198"/>
      <c r="AN989" s="198"/>
      <c r="AO989" s="198"/>
      <c r="AP989" s="198"/>
      <c r="AQ989" s="198"/>
      <c r="AR989" s="198"/>
      <c r="AS989" s="198"/>
    </row>
    <row r="990" ht="14.25" customHeight="1" spans="1:45" x14ac:dyDescent="0.25">
      <c r="A990" s="198"/>
      <c r="B990" s="198"/>
      <c r="C990" s="198"/>
      <c r="D990" s="198"/>
      <c r="E990" s="198"/>
      <c r="F990" s="198"/>
      <c r="G990" s="198"/>
      <c r="H990" s="198"/>
      <c r="I990" s="198"/>
      <c r="J990" s="198"/>
      <c r="K990" s="198"/>
      <c r="L990" s="198"/>
      <c r="M990" s="198"/>
      <c r="N990" s="198"/>
      <c r="O990" s="198"/>
      <c r="P990" s="198"/>
      <c r="Q990" s="198"/>
      <c r="R990" s="198"/>
      <c r="S990" s="198"/>
      <c r="T990" s="198"/>
      <c r="U990" s="198"/>
      <c r="V990" s="198"/>
      <c r="W990" s="198"/>
      <c r="X990" s="198"/>
      <c r="Y990" s="198"/>
      <c r="Z990" s="198"/>
      <c r="AA990" s="198"/>
      <c r="AB990" s="198"/>
      <c r="AC990" s="198"/>
      <c r="AD990" s="198"/>
      <c r="AE990" s="198"/>
      <c r="AF990" s="198"/>
      <c r="AG990" s="198"/>
      <c r="AH990" s="198"/>
      <c r="AI990" s="198"/>
      <c r="AJ990" s="198"/>
      <c r="AK990" s="198"/>
      <c r="AL990" s="198"/>
      <c r="AM990" s="198"/>
      <c r="AN990" s="198"/>
      <c r="AO990" s="198"/>
      <c r="AP990" s="198"/>
      <c r="AQ990" s="198"/>
      <c r="AR990" s="198"/>
      <c r="AS990" s="198"/>
    </row>
    <row r="991" ht="14.25" customHeight="1" spans="1:45" x14ac:dyDescent="0.25">
      <c r="A991" s="198"/>
      <c r="B991" s="198"/>
      <c r="C991" s="198"/>
      <c r="D991" s="198"/>
      <c r="E991" s="198"/>
      <c r="F991" s="198"/>
      <c r="G991" s="198"/>
      <c r="H991" s="198"/>
      <c r="I991" s="198"/>
      <c r="J991" s="198"/>
      <c r="K991" s="198"/>
      <c r="L991" s="198"/>
      <c r="M991" s="198"/>
      <c r="N991" s="198"/>
      <c r="O991" s="198"/>
      <c r="P991" s="198"/>
      <c r="Q991" s="198"/>
      <c r="R991" s="198"/>
      <c r="S991" s="198"/>
      <c r="T991" s="198"/>
      <c r="U991" s="198"/>
      <c r="V991" s="198"/>
      <c r="W991" s="198"/>
      <c r="X991" s="198"/>
      <c r="Y991" s="198"/>
      <c r="Z991" s="198"/>
      <c r="AA991" s="198"/>
      <c r="AB991" s="198"/>
      <c r="AC991" s="198"/>
      <c r="AD991" s="198"/>
      <c r="AE991" s="198"/>
      <c r="AF991" s="198"/>
      <c r="AG991" s="198"/>
      <c r="AH991" s="198"/>
      <c r="AI991" s="198"/>
      <c r="AJ991" s="198"/>
      <c r="AK991" s="198"/>
      <c r="AL991" s="198"/>
      <c r="AM991" s="198"/>
      <c r="AN991" s="198"/>
      <c r="AO991" s="198"/>
      <c r="AP991" s="198"/>
      <c r="AQ991" s="198"/>
      <c r="AR991" s="198"/>
      <c r="AS991" s="198"/>
    </row>
    <row r="992" ht="14.25" customHeight="1" spans="1:45" x14ac:dyDescent="0.25">
      <c r="A992" s="198"/>
      <c r="B992" s="198"/>
      <c r="C992" s="198"/>
      <c r="D992" s="198"/>
      <c r="E992" s="198"/>
      <c r="F992" s="198"/>
      <c r="G992" s="198"/>
      <c r="H992" s="198"/>
      <c r="I992" s="198"/>
      <c r="J992" s="198"/>
      <c r="K992" s="198"/>
      <c r="L992" s="198"/>
      <c r="M992" s="198"/>
      <c r="N992" s="198"/>
      <c r="O992" s="198"/>
      <c r="P992" s="198"/>
      <c r="Q992" s="198"/>
      <c r="R992" s="198"/>
      <c r="S992" s="198"/>
      <c r="T992" s="198"/>
      <c r="U992" s="198"/>
      <c r="V992" s="198"/>
      <c r="W992" s="198"/>
      <c r="X992" s="198"/>
      <c r="Y992" s="198"/>
      <c r="Z992" s="198"/>
      <c r="AA992" s="198"/>
      <c r="AB992" s="198"/>
      <c r="AC992" s="198"/>
      <c r="AD992" s="198"/>
      <c r="AE992" s="198"/>
      <c r="AF992" s="198"/>
      <c r="AG992" s="198"/>
      <c r="AH992" s="198"/>
      <c r="AI992" s="198"/>
      <c r="AJ992" s="198"/>
      <c r="AK992" s="198"/>
      <c r="AL992" s="198"/>
      <c r="AM992" s="198"/>
      <c r="AN992" s="198"/>
      <c r="AO992" s="198"/>
      <c r="AP992" s="198"/>
      <c r="AQ992" s="198"/>
      <c r="AR992" s="198"/>
      <c r="AS992" s="198"/>
    </row>
    <row r="993" ht="14.25" customHeight="1" spans="1:45" x14ac:dyDescent="0.25">
      <c r="A993" s="198"/>
      <c r="B993" s="198"/>
      <c r="C993" s="198"/>
      <c r="D993" s="198"/>
      <c r="E993" s="198"/>
      <c r="F993" s="198"/>
      <c r="G993" s="198"/>
      <c r="H993" s="198"/>
      <c r="I993" s="198"/>
      <c r="J993" s="198"/>
      <c r="K993" s="198"/>
      <c r="L993" s="198"/>
      <c r="M993" s="198"/>
      <c r="N993" s="198"/>
      <c r="O993" s="198"/>
      <c r="P993" s="198"/>
      <c r="Q993" s="198"/>
      <c r="R993" s="198"/>
      <c r="S993" s="198"/>
      <c r="T993" s="198"/>
      <c r="U993" s="198"/>
      <c r="V993" s="198"/>
      <c r="W993" s="198"/>
      <c r="X993" s="198"/>
      <c r="Y993" s="198"/>
      <c r="Z993" s="198"/>
      <c r="AA993" s="198"/>
      <c r="AB993" s="198"/>
      <c r="AC993" s="198"/>
      <c r="AD993" s="198"/>
      <c r="AE993" s="198"/>
      <c r="AF993" s="198"/>
      <c r="AG993" s="198"/>
      <c r="AH993" s="198"/>
      <c r="AI993" s="198"/>
      <c r="AJ993" s="198"/>
      <c r="AK993" s="198"/>
      <c r="AL993" s="198"/>
      <c r="AM993" s="198"/>
      <c r="AN993" s="198"/>
      <c r="AO993" s="198"/>
      <c r="AP993" s="198"/>
      <c r="AQ993" s="198"/>
      <c r="AR993" s="198"/>
      <c r="AS993" s="198"/>
    </row>
    <row r="994" ht="14.25" customHeight="1" spans="1:45" x14ac:dyDescent="0.25">
      <c r="A994" s="198"/>
      <c r="B994" s="198"/>
      <c r="C994" s="198"/>
      <c r="D994" s="198"/>
      <c r="E994" s="198"/>
      <c r="F994" s="198"/>
      <c r="G994" s="198"/>
      <c r="H994" s="198"/>
      <c r="I994" s="198"/>
      <c r="J994" s="198"/>
      <c r="K994" s="198"/>
      <c r="L994" s="198"/>
      <c r="M994" s="198"/>
      <c r="N994" s="198"/>
      <c r="O994" s="198"/>
      <c r="P994" s="198"/>
      <c r="Q994" s="198"/>
      <c r="R994" s="198"/>
      <c r="S994" s="198"/>
      <c r="T994" s="198"/>
      <c r="U994" s="198"/>
      <c r="V994" s="198"/>
      <c r="W994" s="198"/>
      <c r="X994" s="198"/>
      <c r="Y994" s="198"/>
      <c r="Z994" s="198"/>
      <c r="AA994" s="198"/>
      <c r="AB994" s="198"/>
      <c r="AC994" s="198"/>
      <c r="AD994" s="198"/>
      <c r="AE994" s="198"/>
      <c r="AF994" s="198"/>
      <c r="AG994" s="198"/>
      <c r="AH994" s="198"/>
      <c r="AI994" s="198"/>
      <c r="AJ994" s="198"/>
      <c r="AK994" s="198"/>
      <c r="AL994" s="198"/>
      <c r="AM994" s="198"/>
      <c r="AN994" s="198"/>
      <c r="AO994" s="198"/>
      <c r="AP994" s="198"/>
      <c r="AQ994" s="198"/>
      <c r="AR994" s="198"/>
      <c r="AS994" s="198"/>
    </row>
    <row r="995" ht="14.25" customHeight="1" spans="1:45" x14ac:dyDescent="0.25">
      <c r="A995" s="198"/>
      <c r="B995" s="198"/>
      <c r="C995" s="198"/>
      <c r="D995" s="198"/>
      <c r="E995" s="198"/>
      <c r="F995" s="198"/>
      <c r="G995" s="198"/>
      <c r="H995" s="198"/>
      <c r="I995" s="198"/>
      <c r="J995" s="198"/>
      <c r="K995" s="198"/>
      <c r="L995" s="198"/>
      <c r="M995" s="198"/>
      <c r="N995" s="198"/>
      <c r="O995" s="198"/>
      <c r="P995" s="198"/>
      <c r="Q995" s="198"/>
      <c r="R995" s="198"/>
      <c r="S995" s="198"/>
      <c r="T995" s="198"/>
      <c r="U995" s="198"/>
      <c r="V995" s="198"/>
      <c r="W995" s="198"/>
      <c r="X995" s="198"/>
      <c r="Y995" s="198"/>
      <c r="Z995" s="198"/>
      <c r="AA995" s="198"/>
      <c r="AB995" s="198"/>
      <c r="AC995" s="198"/>
      <c r="AD995" s="198"/>
      <c r="AE995" s="198"/>
      <c r="AF995" s="198"/>
      <c r="AG995" s="198"/>
      <c r="AH995" s="198"/>
      <c r="AI995" s="198"/>
      <c r="AJ995" s="198"/>
      <c r="AK995" s="198"/>
      <c r="AL995" s="198"/>
      <c r="AM995" s="198"/>
      <c r="AN995" s="198"/>
      <c r="AO995" s="198"/>
      <c r="AP995" s="198"/>
      <c r="AQ995" s="198"/>
      <c r="AR995" s="198"/>
      <c r="AS995" s="198"/>
    </row>
    <row r="996" ht="14.25" customHeight="1" spans="1:45" x14ac:dyDescent="0.25">
      <c r="A996" s="198"/>
      <c r="B996" s="198"/>
      <c r="C996" s="198"/>
      <c r="D996" s="198"/>
      <c r="E996" s="198"/>
      <c r="F996" s="198"/>
      <c r="G996" s="198"/>
      <c r="H996" s="198"/>
      <c r="I996" s="198"/>
      <c r="J996" s="198"/>
      <c r="K996" s="198"/>
      <c r="L996" s="198"/>
      <c r="M996" s="198"/>
      <c r="N996" s="198"/>
      <c r="O996" s="198"/>
      <c r="P996" s="198"/>
      <c r="Q996" s="198"/>
      <c r="R996" s="198"/>
      <c r="S996" s="198"/>
      <c r="T996" s="198"/>
      <c r="U996" s="198"/>
      <c r="V996" s="198"/>
      <c r="W996" s="198"/>
      <c r="X996" s="198"/>
      <c r="Y996" s="198"/>
      <c r="Z996" s="198"/>
      <c r="AA996" s="198"/>
      <c r="AB996" s="198"/>
      <c r="AC996" s="198"/>
      <c r="AD996" s="198"/>
      <c r="AE996" s="198"/>
      <c r="AF996" s="198"/>
      <c r="AG996" s="198"/>
      <c r="AH996" s="198"/>
      <c r="AI996" s="198"/>
      <c r="AJ996" s="198"/>
      <c r="AK996" s="198"/>
      <c r="AL996" s="198"/>
      <c r="AM996" s="198"/>
      <c r="AN996" s="198"/>
      <c r="AO996" s="198"/>
      <c r="AP996" s="198"/>
      <c r="AQ996" s="198"/>
      <c r="AR996" s="198"/>
      <c r="AS996" s="198"/>
    </row>
    <row r="997" ht="14.25" customHeight="1" spans="1:45" x14ac:dyDescent="0.25">
      <c r="A997" s="198"/>
      <c r="B997" s="198"/>
      <c r="C997" s="198"/>
      <c r="D997" s="198"/>
      <c r="E997" s="198"/>
      <c r="F997" s="198"/>
      <c r="G997" s="198"/>
      <c r="H997" s="198"/>
      <c r="I997" s="198"/>
      <c r="J997" s="198"/>
      <c r="K997" s="198"/>
      <c r="L997" s="198"/>
      <c r="M997" s="198"/>
      <c r="N997" s="198"/>
      <c r="O997" s="198"/>
      <c r="P997" s="198"/>
      <c r="Q997" s="198"/>
      <c r="R997" s="198"/>
      <c r="S997" s="198"/>
      <c r="T997" s="198"/>
      <c r="U997" s="198"/>
      <c r="V997" s="198"/>
      <c r="W997" s="198"/>
      <c r="X997" s="198"/>
      <c r="Y997" s="198"/>
      <c r="Z997" s="198"/>
      <c r="AA997" s="198"/>
      <c r="AB997" s="198"/>
      <c r="AC997" s="198"/>
      <c r="AD997" s="198"/>
      <c r="AE997" s="198"/>
      <c r="AF997" s="198"/>
      <c r="AG997" s="198"/>
      <c r="AH997" s="198"/>
      <c r="AI997" s="198"/>
      <c r="AJ997" s="198"/>
      <c r="AK997" s="198"/>
      <c r="AL997" s="198"/>
      <c r="AM997" s="198"/>
      <c r="AN997" s="198"/>
      <c r="AO997" s="198"/>
      <c r="AP997" s="198"/>
      <c r="AQ997" s="198"/>
      <c r="AR997" s="198"/>
      <c r="AS997" s="198"/>
    </row>
    <row r="998" ht="14.25" customHeight="1" spans="1:45" x14ac:dyDescent="0.25">
      <c r="A998" s="198"/>
      <c r="B998" s="198"/>
      <c r="C998" s="198"/>
      <c r="D998" s="198"/>
      <c r="E998" s="198"/>
      <c r="F998" s="198"/>
      <c r="G998" s="198"/>
      <c r="H998" s="198"/>
      <c r="I998" s="198"/>
      <c r="J998" s="198"/>
      <c r="K998" s="198"/>
      <c r="L998" s="198"/>
      <c r="M998" s="198"/>
      <c r="N998" s="198"/>
      <c r="O998" s="198"/>
      <c r="P998" s="198"/>
      <c r="Q998" s="198"/>
      <c r="R998" s="198"/>
      <c r="S998" s="198"/>
      <c r="T998" s="198"/>
      <c r="U998" s="198"/>
      <c r="V998" s="198"/>
      <c r="W998" s="198"/>
      <c r="X998" s="198"/>
      <c r="Y998" s="198"/>
      <c r="Z998" s="198"/>
      <c r="AA998" s="198"/>
      <c r="AB998" s="198"/>
      <c r="AC998" s="198"/>
      <c r="AD998" s="198"/>
      <c r="AE998" s="198"/>
      <c r="AF998" s="198"/>
      <c r="AG998" s="198"/>
      <c r="AH998" s="198"/>
      <c r="AI998" s="198"/>
      <c r="AJ998" s="198"/>
      <c r="AK998" s="198"/>
      <c r="AL998" s="198"/>
      <c r="AM998" s="198"/>
      <c r="AN998" s="198"/>
      <c r="AO998" s="198"/>
      <c r="AP998" s="198"/>
      <c r="AQ998" s="198"/>
      <c r="AR998" s="198"/>
      <c r="AS998" s="198"/>
    </row>
    <row r="999" ht="14.25" customHeight="1" spans="1:45" x14ac:dyDescent="0.25">
      <c r="A999" s="198"/>
      <c r="B999" s="198"/>
      <c r="C999" s="198"/>
      <c r="D999" s="198"/>
      <c r="E999" s="198"/>
      <c r="F999" s="198"/>
      <c r="G999" s="198"/>
      <c r="H999" s="198"/>
      <c r="I999" s="198"/>
      <c r="J999" s="198"/>
      <c r="K999" s="198"/>
      <c r="L999" s="198"/>
      <c r="M999" s="198"/>
      <c r="N999" s="198"/>
      <c r="O999" s="198"/>
      <c r="P999" s="198"/>
      <c r="Q999" s="198"/>
      <c r="R999" s="198"/>
      <c r="S999" s="198"/>
      <c r="T999" s="198"/>
      <c r="U999" s="198"/>
      <c r="V999" s="198"/>
      <c r="W999" s="198"/>
      <c r="X999" s="198"/>
      <c r="Y999" s="198"/>
      <c r="Z999" s="198"/>
      <c r="AA999" s="198"/>
      <c r="AB999" s="198"/>
      <c r="AC999" s="198"/>
      <c r="AD999" s="198"/>
      <c r="AE999" s="198"/>
      <c r="AF999" s="198"/>
      <c r="AG999" s="198"/>
      <c r="AH999" s="198"/>
      <c r="AI999" s="198"/>
      <c r="AJ999" s="198"/>
      <c r="AK999" s="198"/>
      <c r="AL999" s="198"/>
      <c r="AM999" s="198"/>
      <c r="AN999" s="198"/>
      <c r="AO999" s="198"/>
      <c r="AP999" s="198"/>
      <c r="AQ999" s="198"/>
      <c r="AR999" s="198"/>
      <c r="AS999" s="198"/>
    </row>
    <row r="1000" ht="14.25" customHeight="1" spans="1:45" x14ac:dyDescent="0.25">
      <c r="A1000" s="198"/>
      <c r="B1000" s="198"/>
      <c r="C1000" s="198"/>
      <c r="D1000" s="198"/>
      <c r="E1000" s="198"/>
      <c r="F1000" s="198"/>
      <c r="G1000" s="198"/>
      <c r="H1000" s="198"/>
      <c r="I1000" s="198"/>
      <c r="J1000" s="198"/>
      <c r="K1000" s="198"/>
      <c r="L1000" s="198"/>
      <c r="M1000" s="198"/>
      <c r="N1000" s="198"/>
      <c r="O1000" s="198"/>
      <c r="P1000" s="198"/>
      <c r="Q1000" s="198"/>
      <c r="R1000" s="198"/>
      <c r="S1000" s="198"/>
      <c r="T1000" s="198"/>
      <c r="U1000" s="198"/>
      <c r="V1000" s="198"/>
      <c r="W1000" s="198"/>
      <c r="X1000" s="198"/>
      <c r="Y1000" s="198"/>
      <c r="Z1000" s="198"/>
      <c r="AA1000" s="198"/>
      <c r="AB1000" s="198"/>
      <c r="AC1000" s="198"/>
      <c r="AD1000" s="198"/>
      <c r="AE1000" s="198"/>
      <c r="AF1000" s="198"/>
      <c r="AG1000" s="198"/>
      <c r="AH1000" s="198"/>
      <c r="AI1000" s="198"/>
      <c r="AJ1000" s="198"/>
      <c r="AK1000" s="198"/>
      <c r="AL1000" s="198"/>
      <c r="AM1000" s="198"/>
      <c r="AN1000" s="198"/>
      <c r="AO1000" s="198"/>
      <c r="AP1000" s="198"/>
      <c r="AQ1000" s="198"/>
      <c r="AR1000" s="198"/>
      <c r="AS1000" s="198"/>
    </row>
  </sheetData>
  <mergeCells count="4">
    <mergeCell ref="A1:M1"/>
    <mergeCell ref="A42:M42"/>
    <mergeCell ref="A52:M52"/>
    <mergeCell ref="A62:M62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00"/>
  <sheetViews>
    <sheetView workbookViewId="0" zoomScale="100" zoomScaleNormal="100"/>
  </sheetViews>
  <sheetFormatPr defaultRowHeight="15" outlineLevelRow="0" outlineLevelCol="0" x14ac:dyDescent="0" defaultColWidth="14.43"/>
  <cols>
    <col min="1" max="2" width="8.86" customWidth="1"/>
    <col min="3" max="14" width="4.29" customWidth="1"/>
    <col min="15" max="15" width="1.43" customWidth="1"/>
    <col min="16" max="27" width="4.29" customWidth="1"/>
    <col min="28" max="28" width="1" customWidth="1"/>
    <col min="29" max="40" width="4.29" customWidth="1"/>
    <col min="41" max="41" width="1" customWidth="1"/>
    <col min="42" max="53" width="4.29" customWidth="1"/>
    <col min="54" max="54" width="1" customWidth="1"/>
    <col min="55" max="66" width="4.29" customWidth="1"/>
  </cols>
  <sheetData>
    <row r="1" ht="26.25" customHeight="1" spans="1:66" x14ac:dyDescent="0.25">
      <c r="A1" s="4"/>
      <c r="B1" s="1" t="str">
        <f>CT!A1</f>
        <v>CSE 2203+CSE 2204: Microprocessor and Microcontroller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</row>
    <row r="2" ht="14.25" customHeight="1" spans="1:66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</row>
    <row r="3" ht="14.25" customHeight="1" spans="1:66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</row>
    <row r="4" ht="14.25" customHeight="1" spans="1:66" x14ac:dyDescent="0.25">
      <c r="A4" s="4"/>
      <c r="B4" s="4"/>
      <c r="C4" s="4"/>
      <c r="D4" s="4"/>
      <c r="E4" s="4"/>
      <c r="F4" s="4"/>
      <c r="G4" s="4" t="s">
        <v>222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 t="s">
        <v>223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 t="s">
        <v>224</v>
      </c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 t="s">
        <v>224</v>
      </c>
      <c r="AU4" s="4"/>
      <c r="AV4" s="208" t="s">
        <v>225</v>
      </c>
      <c r="AW4" s="4"/>
      <c r="AX4" s="4"/>
      <c r="AY4" s="4"/>
      <c r="AZ4" s="4"/>
      <c r="BA4" s="4"/>
      <c r="BB4" s="4"/>
      <c r="BC4" s="4"/>
      <c r="BD4" s="4"/>
      <c r="BE4" s="4"/>
      <c r="BF4" s="4"/>
      <c r="BG4" s="4" t="s">
        <v>224</v>
      </c>
      <c r="BH4" s="4"/>
      <c r="BI4" s="208" t="s">
        <v>226</v>
      </c>
      <c r="BJ4" s="4"/>
      <c r="BK4" s="4"/>
      <c r="BL4" s="4"/>
      <c r="BM4" s="4"/>
      <c r="BN4" s="4"/>
    </row>
    <row r="5" ht="14.25" customHeight="1" spans="1:66" x14ac:dyDescent="0.25">
      <c r="A5" s="4"/>
      <c r="B5" s="73" t="s">
        <v>39</v>
      </c>
      <c r="C5" s="73" t="s">
        <v>191</v>
      </c>
      <c r="D5" s="73" t="s">
        <v>192</v>
      </c>
      <c r="E5" s="73" t="s">
        <v>193</v>
      </c>
      <c r="F5" s="73" t="s">
        <v>194</v>
      </c>
      <c r="G5" s="73" t="s">
        <v>195</v>
      </c>
      <c r="H5" s="73" t="s">
        <v>196</v>
      </c>
      <c r="I5" s="73" t="s">
        <v>197</v>
      </c>
      <c r="J5" s="73" t="s">
        <v>198</v>
      </c>
      <c r="K5" s="73" t="s">
        <v>199</v>
      </c>
      <c r="L5" s="73" t="s">
        <v>200</v>
      </c>
      <c r="M5" s="73" t="s">
        <v>201</v>
      </c>
      <c r="N5" s="73" t="s">
        <v>202</v>
      </c>
      <c r="O5" s="4"/>
      <c r="P5" s="73" t="s">
        <v>191</v>
      </c>
      <c r="Q5" s="73" t="s">
        <v>192</v>
      </c>
      <c r="R5" s="73" t="s">
        <v>193</v>
      </c>
      <c r="S5" s="73" t="s">
        <v>194</v>
      </c>
      <c r="T5" s="73" t="s">
        <v>195</v>
      </c>
      <c r="U5" s="73" t="s">
        <v>196</v>
      </c>
      <c r="V5" s="73" t="s">
        <v>197</v>
      </c>
      <c r="W5" s="73" t="s">
        <v>198</v>
      </c>
      <c r="X5" s="73" t="s">
        <v>199</v>
      </c>
      <c r="Y5" s="73" t="s">
        <v>200</v>
      </c>
      <c r="Z5" s="73" t="s">
        <v>201</v>
      </c>
      <c r="AA5" s="73" t="s">
        <v>202</v>
      </c>
      <c r="AB5" s="4"/>
      <c r="AC5" s="73" t="s">
        <v>191</v>
      </c>
      <c r="AD5" s="73" t="s">
        <v>192</v>
      </c>
      <c r="AE5" s="73" t="s">
        <v>193</v>
      </c>
      <c r="AF5" s="73" t="s">
        <v>194</v>
      </c>
      <c r="AG5" s="73" t="s">
        <v>195</v>
      </c>
      <c r="AH5" s="73" t="s">
        <v>196</v>
      </c>
      <c r="AI5" s="73" t="s">
        <v>197</v>
      </c>
      <c r="AJ5" s="73" t="s">
        <v>198</v>
      </c>
      <c r="AK5" s="73" t="s">
        <v>199</v>
      </c>
      <c r="AL5" s="73" t="s">
        <v>200</v>
      </c>
      <c r="AM5" s="73" t="s">
        <v>201</v>
      </c>
      <c r="AN5" s="73" t="s">
        <v>202</v>
      </c>
      <c r="AO5" s="4"/>
      <c r="AP5" s="73" t="s">
        <v>191</v>
      </c>
      <c r="AQ5" s="73" t="s">
        <v>192</v>
      </c>
      <c r="AR5" s="73" t="s">
        <v>193</v>
      </c>
      <c r="AS5" s="73" t="s">
        <v>194</v>
      </c>
      <c r="AT5" s="73" t="s">
        <v>195</v>
      </c>
      <c r="AU5" s="73" t="s">
        <v>196</v>
      </c>
      <c r="AV5" s="73" t="s">
        <v>197</v>
      </c>
      <c r="AW5" s="73" t="s">
        <v>198</v>
      </c>
      <c r="AX5" s="73" t="s">
        <v>199</v>
      </c>
      <c r="AY5" s="73" t="s">
        <v>200</v>
      </c>
      <c r="AZ5" s="73" t="s">
        <v>201</v>
      </c>
      <c r="BA5" s="73" t="s">
        <v>202</v>
      </c>
      <c r="BB5" s="4"/>
      <c r="BC5" s="73" t="s">
        <v>191</v>
      </c>
      <c r="BD5" s="73" t="s">
        <v>192</v>
      </c>
      <c r="BE5" s="73" t="s">
        <v>193</v>
      </c>
      <c r="BF5" s="73" t="s">
        <v>194</v>
      </c>
      <c r="BG5" s="73" t="s">
        <v>195</v>
      </c>
      <c r="BH5" s="73" t="s">
        <v>196</v>
      </c>
      <c r="BI5" s="73" t="s">
        <v>197</v>
      </c>
      <c r="BJ5" s="73" t="s">
        <v>198</v>
      </c>
      <c r="BK5" s="73" t="s">
        <v>199</v>
      </c>
      <c r="BL5" s="73" t="s">
        <v>200</v>
      </c>
      <c r="BM5" s="73" t="s">
        <v>201</v>
      </c>
      <c r="BN5" s="73" t="s">
        <v>202</v>
      </c>
    </row>
    <row r="6" ht="14.25" customHeight="1" spans="1:66" x14ac:dyDescent="0.25">
      <c r="A6" s="4"/>
      <c r="B6" s="209">
        <f>IF(ISBLANK(CT!A32),"",CT!A32)</f>
      </c>
      <c r="C6" s="191">
        <f t="array" ref="C6">MIN(MMULT(COAttainment!$N6:$S6,COPOMap!B$13:B$18),1)</f>
        <v>0</v>
      </c>
      <c r="D6" s="191">
        <f t="array" ref="D6">MIN(MMULT(COAttainment!$N6:$S6,COPOMap!C$13:C$18),1)</f>
        <v>0</v>
      </c>
      <c r="E6" s="191">
        <f t="array" ref="E6">MIN(MMULT(COAttainment!$N6:$S6,COPOMap!D$13:D$18),1)</f>
        <v>0</v>
      </c>
      <c r="F6" s="191">
        <f t="array" ref="F6">MIN(MMULT(COAttainment!$N6:$S6,COPOMap!E$13:E$18),1)</f>
        <v>0</v>
      </c>
      <c r="G6" s="191">
        <f t="array" ref="G6">MIN(MMULT(COAttainment!$N6:$S6,COPOMap!F$13:F$18),1)</f>
        <v>0</v>
      </c>
      <c r="H6" s="191">
        <f t="array" ref="H6">MIN(MMULT(COAttainment!$N6:$S6,COPOMap!G$13:G$18),1)</f>
        <v>0</v>
      </c>
      <c r="I6" s="191">
        <f t="array" ref="I6">MIN(MMULT(COAttainment!$N6:$S6,COPOMap!H$13:H$18),1)</f>
        <v>0</v>
      </c>
      <c r="J6" s="191">
        <f t="array" ref="J6">MIN(MMULT(COAttainment!$N6:$S6,COPOMap!I$13:I$18),1)</f>
        <v>0</v>
      </c>
      <c r="K6" s="191">
        <f t="array" ref="K6">MIN(MMULT(COAttainment!$N6:$S6,COPOMap!J$13:J$18),1)</f>
        <v>0</v>
      </c>
      <c r="L6" s="191">
        <f t="array" ref="L6">MIN(MMULT(COAttainment!$N6:$S6,COPOMap!K$13:K$18),1)</f>
        <v>0</v>
      </c>
      <c r="M6" s="191">
        <f t="array" ref="M6">MIN(MMULT(COAttainment!$N6:$S6,COPOMap!L$13:L$18),1)</f>
        <v>0</v>
      </c>
      <c r="N6" s="191">
        <f t="array" ref="N6">MIN(MMULT(COAttainment!$N6:$S6,COPOMap!M$13:M$18),1)</f>
        <v>0</v>
      </c>
      <c r="O6" s="4"/>
      <c r="P6" s="210">
        <f t="array" ref="P6">MIN(MMULT(COAttainment!$AG6:$AL6,COPOMap!B$23:B$28),1)</f>
        <v>0</v>
      </c>
      <c r="Q6" s="210">
        <f t="array" ref="Q6">MIN(MMULT(COAttainment!$AG6:$AL6,COPOMap!C$23:C$28),1)</f>
        <v>0</v>
      </c>
      <c r="R6" s="210">
        <f t="array" ref="R6">MIN(MMULT(COAttainment!$AG6:$AL6,COPOMap!D$23:D$28),1)</f>
        <v>0</v>
      </c>
      <c r="S6" s="210">
        <f t="array" ref="S6">MIN(MMULT(COAttainment!$AG6:$AL6,COPOMap!E$23:E$28),1)</f>
        <v>0</v>
      </c>
      <c r="T6" s="210">
        <f t="array" ref="T6">MIN(MMULT(COAttainment!$AG6:$AL6,COPOMap!F$23:F$28),1)</f>
        <v>0</v>
      </c>
      <c r="U6" s="210">
        <f t="array" ref="U6">MIN(MMULT(COAttainment!$AG6:$AL6,COPOMap!G$23:G$28),1)</f>
        <v>0</v>
      </c>
      <c r="V6" s="210">
        <f t="array" ref="V6">MIN(MMULT(COAttainment!$AG6:$AL6,COPOMap!H$23:H$28),1)</f>
        <v>0</v>
      </c>
      <c r="W6" s="210">
        <f t="array" ref="W6">MIN(MMULT(COAttainment!$AG6:$AL6,COPOMap!I$23:I$28),1)</f>
        <v>0</v>
      </c>
      <c r="X6" s="210">
        <f t="array" ref="X6">MIN(MMULT(COAttainment!$AG6:$AL6,COPOMap!J$23:J$28),1)</f>
        <v>0</v>
      </c>
      <c r="Y6" s="210">
        <f t="array" ref="Y6">MIN(MMULT(COAttainment!$AG6:$AL6,COPOMap!K$23:K$28),1)</f>
        <v>0</v>
      </c>
      <c r="Z6" s="210">
        <f t="array" ref="Z6">MIN(MMULT(COAttainment!$AG6:$AL6,COPOMap!L$23:L$28),1)</f>
        <v>0</v>
      </c>
      <c r="AA6" s="210">
        <f t="array" ref="AA6">MIN(MMULT(COAttainment!$AG6:$AL6,COPOMap!M$23:M$28),1)</f>
        <v>0</v>
      </c>
      <c r="AB6" s="4"/>
      <c r="AC6" s="211">
        <f t="array" ref="AC6">MIN(MMULT(COAttainment!$AZ6:$BE6,COPOMap!B$33:B$38),1)</f>
        <v>0</v>
      </c>
      <c r="AD6" s="211">
        <f t="array" ref="AD6">MIN(MMULT(COAttainment!$AZ6:$BE6,COPOMap!C$33:C$38),1)</f>
        <v>0</v>
      </c>
      <c r="AE6" s="211">
        <f t="array" ref="AE6">MIN(MMULT(COAttainment!$AZ6:$BE6,COPOMap!D$33:D$38),1)</f>
        <v>0</v>
      </c>
      <c r="AF6" s="211">
        <f t="array" ref="AF6">MIN(MMULT(COAttainment!$AZ6:$BE6,COPOMap!E$33:E$38),1)</f>
        <v>0</v>
      </c>
      <c r="AG6" s="211">
        <f t="array" ref="AG6">MIN(MMULT(COAttainment!$AZ6:$BE6,COPOMap!F$33:F$38),1)</f>
        <v>0</v>
      </c>
      <c r="AH6" s="211">
        <f t="array" ref="AH6">MIN(MMULT(COAttainment!$AZ6:$BE6,COPOMap!G$33:G$38),1)</f>
        <v>0</v>
      </c>
      <c r="AI6" s="211">
        <f t="array" ref="AI6">MIN(MMULT(COAttainment!$AZ6:$BE6,COPOMap!H$33:H$38),1)</f>
        <v>0</v>
      </c>
      <c r="AJ6" s="211">
        <f t="array" ref="AJ6">MIN(MMULT(COAttainment!$AZ6:$BE6,COPOMap!I$33:I$38),1)</f>
        <v>0</v>
      </c>
      <c r="AK6" s="211">
        <f t="array" ref="AK6">MIN(MMULT(COAttainment!$AZ6:$BE6,COPOMap!J$33:J$38),1)</f>
        <v>0</v>
      </c>
      <c r="AL6" s="211">
        <f t="array" ref="AL6">MIN(MMULT(COAttainment!$AZ6:$BE6,COPOMap!K$33:K$38),1)</f>
        <v>0</v>
      </c>
      <c r="AM6" s="211">
        <f t="array" ref="AM6">MIN(MMULT(COAttainment!$AZ6:$BE6,COPOMap!L$33:L$38),1)</f>
        <v>0</v>
      </c>
      <c r="AN6" s="211">
        <f t="array" ref="AN6">MIN(MMULT(COAttainment!$AZ6:$BE6,COPOMap!M$33:M$38),1)</f>
        <v>0</v>
      </c>
      <c r="AO6" s="4"/>
      <c r="AP6" s="211">
        <f t="array" ref="AP6">MIN(MMULT(COAttainment!$BS6:$BX6,COPOMap!B$33:B$38),1)</f>
        <v>0</v>
      </c>
      <c r="AQ6" s="211">
        <f t="array" ref="AQ6">MIN(MMULT(COAttainment!$BS6:$BX6,COPOMap!C$33:C$38),1)</f>
        <v>0</v>
      </c>
      <c r="AR6" s="211">
        <f t="array" ref="AR6">MIN(MMULT(COAttainment!$BS6:$BX6,COPOMap!D$33:D$38),1)</f>
        <v>0</v>
      </c>
      <c r="AS6" s="211">
        <f t="array" ref="AS6">MIN(MMULT(COAttainment!$BS6:$BX6,COPOMap!E$33:E$38),1)</f>
        <v>0</v>
      </c>
      <c r="AT6" s="211">
        <f t="array" ref="AT6">MIN(MMULT(COAttainment!$BS6:$BX6,COPOMap!F$33:F$38),1)</f>
        <v>0</v>
      </c>
      <c r="AU6" s="211">
        <f t="array" ref="AU6">MIN(MMULT(COAttainment!$BS6:$BX6,COPOMap!G$33:G$38),1)</f>
        <v>0</v>
      </c>
      <c r="AV6" s="211">
        <f t="array" ref="AV6">MIN(MMULT(COAttainment!$BS6:$BX6,COPOMap!H$33:H$38),1)</f>
        <v>0</v>
      </c>
      <c r="AW6" s="211">
        <f t="array" ref="AW6">MIN(MMULT(COAttainment!$BS6:$BX6,COPOMap!I$33:I$38),1)</f>
        <v>0</v>
      </c>
      <c r="AX6" s="211">
        <f t="array" ref="AX6">MIN(MMULT(COAttainment!$BS6:$BX6,COPOMap!J$33:J$38),1)</f>
        <v>0</v>
      </c>
      <c r="AY6" s="211">
        <f t="array" ref="AY6">MIN(MMULT(COAttainment!$BS6:$BX6,COPOMap!K$33:K$38),1)</f>
        <v>0</v>
      </c>
      <c r="AZ6" s="211">
        <f t="array" ref="AZ6">MIN(MMULT(COAttainment!$BS6:$BX6,COPOMap!L$33:L$38),1)</f>
        <v>0</v>
      </c>
      <c r="BA6" s="211">
        <f t="array" ref="BA6">MIN(MMULT(COAttainment!$BS6:$BX6,COPOMap!M$33:M$38),1)</f>
        <v>0</v>
      </c>
      <c r="BB6" s="4"/>
      <c r="BC6" s="211">
        <f t="array" ref="BC6">MIN(MMULT(COAttainment!$CL6:$CQ6,COPOMap!B$33:B$38),1)</f>
        <v>0</v>
      </c>
      <c r="BD6" s="211">
        <f t="array" ref="BD6">MIN(MMULT(COAttainment!$CL6:$CQ6,COPOMap!C$33:C$38),1)</f>
        <v>0</v>
      </c>
      <c r="BE6" s="211">
        <f t="array" ref="BE6">MIN(MMULT(COAttainment!$CL6:$CQ6,COPOMap!D$33:D$38),1)</f>
        <v>0</v>
      </c>
      <c r="BF6" s="211">
        <f t="array" ref="BF6">MIN(MMULT(COAttainment!$CL6:$CQ6,COPOMap!E$33:E$38),1)</f>
        <v>0</v>
      </c>
      <c r="BG6" s="211">
        <f t="array" ref="BG6">MIN(MMULT(COAttainment!$CL6:$CQ6,COPOMap!F$33:F$38),1)</f>
        <v>0</v>
      </c>
      <c r="BH6" s="211">
        <f t="array" ref="BH6">MIN(MMULT(COAttainment!$CL6:$CQ6,COPOMap!G$33:G$38),1)</f>
        <v>0</v>
      </c>
      <c r="BI6" s="211">
        <f t="array" ref="BI6">MIN(MMULT(COAttainment!$CL6:$CQ6,COPOMap!H$33:H$38),1)</f>
        <v>0</v>
      </c>
      <c r="BJ6" s="211">
        <f t="array" ref="BJ6">MIN(MMULT(COAttainment!$CL6:$CQ6,COPOMap!I$33:I$38),1)</f>
        <v>0</v>
      </c>
      <c r="BK6" s="211">
        <f t="array" ref="BK6">MIN(MMULT(COAttainment!$CL6:$CQ6,COPOMap!J$33:J$38),1)</f>
        <v>0</v>
      </c>
      <c r="BL6" s="211">
        <f t="array" ref="BL6">MIN(MMULT(COAttainment!$CL6:$CQ6,COPOMap!K$33:K$38),1)</f>
        <v>0</v>
      </c>
      <c r="BM6" s="211">
        <f t="array" ref="BM6">MIN(MMULT(COAttainment!$CL6:$CQ6,COPOMap!L$33:L$38),1)</f>
        <v>0</v>
      </c>
      <c r="BN6" s="211">
        <f t="array" ref="BN6">MIN(MMULT(COAttainment!$CL6:$CQ6,COPOMap!M$33:M$38),1)</f>
        <v>0</v>
      </c>
    </row>
    <row r="7" ht="14.25" customHeight="1" spans="1:66" x14ac:dyDescent="0.25">
      <c r="A7" s="4"/>
      <c r="B7" s="209">
        <f>IF(ISBLANK(CT!A33),"",CT!A33)</f>
      </c>
      <c r="C7" s="191">
        <f t="array" ref="C7">MIN(MMULT(COAttainment!$N7:$S7,COPOMap!B$13:B$18),1)</f>
        <v>0</v>
      </c>
      <c r="D7" s="191">
        <f t="array" ref="D7">MIN(MMULT(COAttainment!$N7:$S7,COPOMap!C$13:C$18),1)</f>
        <v>0</v>
      </c>
      <c r="E7" s="191">
        <f t="array" ref="E7">MIN(MMULT(COAttainment!$N7:$S7,COPOMap!D$13:D$18),1)</f>
        <v>0</v>
      </c>
      <c r="F7" s="191">
        <f t="array" ref="F7">MIN(MMULT(COAttainment!$N7:$S7,COPOMap!E$13:E$18),1)</f>
        <v>0</v>
      </c>
      <c r="G7" s="191">
        <f t="array" ref="G7">MIN(MMULT(COAttainment!$N7:$S7,COPOMap!F$13:F$18),1)</f>
        <v>0</v>
      </c>
      <c r="H7" s="191">
        <f t="array" ref="H7">MIN(MMULT(COAttainment!$N7:$S7,COPOMap!G$13:G$18),1)</f>
        <v>0</v>
      </c>
      <c r="I7" s="191">
        <f t="array" ref="I7">MIN(MMULT(COAttainment!$N7:$S7,COPOMap!H$13:H$18),1)</f>
        <v>0</v>
      </c>
      <c r="J7" s="191">
        <f t="array" ref="J7">MIN(MMULT(COAttainment!$N7:$S7,COPOMap!I$13:I$18),1)</f>
        <v>0</v>
      </c>
      <c r="K7" s="191">
        <f t="array" ref="K7">MIN(MMULT(COAttainment!$N7:$S7,COPOMap!J$13:J$18),1)</f>
        <v>0</v>
      </c>
      <c r="L7" s="191">
        <f t="array" ref="L7">MIN(MMULT(COAttainment!$N7:$S7,COPOMap!K$13:K$18),1)</f>
        <v>0</v>
      </c>
      <c r="M7" s="191">
        <f t="array" ref="M7">MIN(MMULT(COAttainment!$N7:$S7,COPOMap!L$13:L$18),1)</f>
        <v>0</v>
      </c>
      <c r="N7" s="191">
        <f t="array" ref="N7">MIN(MMULT(COAttainment!$N7:$S7,COPOMap!M$13:M$18),1)</f>
        <v>0</v>
      </c>
      <c r="O7" s="4"/>
      <c r="P7" s="210">
        <f t="array" ref="P7">MIN(MMULT(COAttainment!$AG7:$AL7,COPOMap!B$23:B$28),1)</f>
        <v>0</v>
      </c>
      <c r="Q7" s="210">
        <f t="array" ref="Q7">MIN(MMULT(COAttainment!$AG7:$AL7,COPOMap!C$23:C$28),1)</f>
        <v>0</v>
      </c>
      <c r="R7" s="210">
        <f t="array" ref="R7">MIN(MMULT(COAttainment!$AG7:$AL7,COPOMap!D$23:D$28),1)</f>
        <v>0</v>
      </c>
      <c r="S7" s="210">
        <f t="array" ref="S7">MIN(MMULT(COAttainment!$AG7:$AL7,COPOMap!E$23:E$28),1)</f>
        <v>0</v>
      </c>
      <c r="T7" s="210">
        <f t="array" ref="T7">MIN(MMULT(COAttainment!$AG7:$AL7,COPOMap!F$23:F$28),1)</f>
        <v>0</v>
      </c>
      <c r="U7" s="210">
        <f t="array" ref="U7">MIN(MMULT(COAttainment!$AG7:$AL7,COPOMap!G$23:G$28),1)</f>
        <v>0</v>
      </c>
      <c r="V7" s="210">
        <f t="array" ref="V7">MIN(MMULT(COAttainment!$AG7:$AL7,COPOMap!H$23:H$28),1)</f>
        <v>0</v>
      </c>
      <c r="W7" s="210">
        <f t="array" ref="W7">MIN(MMULT(COAttainment!$AG7:$AL7,COPOMap!I$23:I$28),1)</f>
        <v>0</v>
      </c>
      <c r="X7" s="210">
        <f t="array" ref="X7">MIN(MMULT(COAttainment!$AG7:$AL7,COPOMap!J$23:J$28),1)</f>
        <v>0</v>
      </c>
      <c r="Y7" s="210">
        <f t="array" ref="Y7">MIN(MMULT(COAttainment!$AG7:$AL7,COPOMap!K$23:K$28),1)</f>
        <v>0</v>
      </c>
      <c r="Z7" s="210">
        <f t="array" ref="Z7">MIN(MMULT(COAttainment!$AG7:$AL7,COPOMap!L$23:L$28),1)</f>
        <v>0</v>
      </c>
      <c r="AA7" s="210">
        <f t="array" ref="AA7">MIN(MMULT(COAttainment!$AG7:$AL7,COPOMap!M$23:M$28),1)</f>
        <v>0</v>
      </c>
      <c r="AB7" s="4"/>
      <c r="AC7" s="211">
        <f t="array" ref="AC7">MIN(MMULT(COAttainment!$AZ7:$BE7,COPOMap!B$33:B$38),1)</f>
        <v>0</v>
      </c>
      <c r="AD7" s="211">
        <f t="array" ref="AD7">MIN(MMULT(COAttainment!$AZ7:$BE7,COPOMap!C$33:C$38),1)</f>
        <v>0</v>
      </c>
      <c r="AE7" s="211">
        <f t="array" ref="AE7">MIN(MMULT(COAttainment!$AZ7:$BE7,COPOMap!D$33:D$38),1)</f>
        <v>0</v>
      </c>
      <c r="AF7" s="211">
        <f t="array" ref="AF7">MIN(MMULT(COAttainment!$AZ7:$BE7,COPOMap!E$33:E$38),1)</f>
        <v>0</v>
      </c>
      <c r="AG7" s="211">
        <f t="array" ref="AG7">MIN(MMULT(COAttainment!$AZ7:$BE7,COPOMap!F$33:F$38),1)</f>
        <v>0</v>
      </c>
      <c r="AH7" s="211">
        <f t="array" ref="AH7">MIN(MMULT(COAttainment!$AZ7:$BE7,COPOMap!G$33:G$38),1)</f>
        <v>0</v>
      </c>
      <c r="AI7" s="211">
        <f t="array" ref="AI7">MIN(MMULT(COAttainment!$AZ7:$BE7,COPOMap!H$33:H$38),1)</f>
        <v>0</v>
      </c>
      <c r="AJ7" s="211">
        <f t="array" ref="AJ7">MIN(MMULT(COAttainment!$AZ7:$BE7,COPOMap!I$33:I$38),1)</f>
        <v>0</v>
      </c>
      <c r="AK7" s="211">
        <f t="array" ref="AK7">MIN(MMULT(COAttainment!$AZ7:$BE7,COPOMap!J$33:J$38),1)</f>
        <v>0</v>
      </c>
      <c r="AL7" s="211">
        <f t="array" ref="AL7">MIN(MMULT(COAttainment!$AZ7:$BE7,COPOMap!K$33:K$38),1)</f>
        <v>0</v>
      </c>
      <c r="AM7" s="211">
        <f t="array" ref="AM7">MIN(MMULT(COAttainment!$AZ7:$BE7,COPOMap!L$33:L$38),1)</f>
        <v>0</v>
      </c>
      <c r="AN7" s="211">
        <f t="array" ref="AN7">MIN(MMULT(COAttainment!$AZ7:$BE7,COPOMap!M$33:M$38),1)</f>
        <v>0</v>
      </c>
      <c r="AO7" s="4"/>
      <c r="AP7" s="211">
        <f t="array" ref="AP7">MIN(MMULT(COAttainment!$BS7:$BX7,COPOMap!B$33:B$38),1)</f>
        <v>0</v>
      </c>
      <c r="AQ7" s="211">
        <f t="array" ref="AQ7">MIN(MMULT(COAttainment!$BS7:$BX7,COPOMap!C$33:C$38),1)</f>
        <v>0</v>
      </c>
      <c r="AR7" s="211">
        <f t="array" ref="AR7">MIN(MMULT(COAttainment!$BS7:$BX7,COPOMap!D$33:D$38),1)</f>
        <v>0</v>
      </c>
      <c r="AS7" s="211">
        <f t="array" ref="AS7">MIN(MMULT(COAttainment!$BS7:$BX7,COPOMap!E$33:E$38),1)</f>
        <v>0</v>
      </c>
      <c r="AT7" s="211">
        <f t="array" ref="AT7">MIN(MMULT(COAttainment!$BS7:$BX7,COPOMap!F$33:F$38),1)</f>
        <v>0</v>
      </c>
      <c r="AU7" s="211">
        <f t="array" ref="AU7">MIN(MMULT(COAttainment!$BS7:$BX7,COPOMap!G$33:G$38),1)</f>
        <v>0</v>
      </c>
      <c r="AV7" s="211">
        <f t="array" ref="AV7">MIN(MMULT(COAttainment!$BS7:$BX7,COPOMap!H$33:H$38),1)</f>
        <v>0</v>
      </c>
      <c r="AW7" s="211">
        <f t="array" ref="AW7">MIN(MMULT(COAttainment!$BS7:$BX7,COPOMap!I$33:I$38),1)</f>
        <v>0</v>
      </c>
      <c r="AX7" s="211">
        <f t="array" ref="AX7">MIN(MMULT(COAttainment!$BS7:$BX7,COPOMap!J$33:J$38),1)</f>
        <v>0</v>
      </c>
      <c r="AY7" s="211">
        <f t="array" ref="AY7">MIN(MMULT(COAttainment!$BS7:$BX7,COPOMap!K$33:K$38),1)</f>
        <v>0</v>
      </c>
      <c r="AZ7" s="211">
        <f t="array" ref="AZ7">MIN(MMULT(COAttainment!$BS7:$BX7,COPOMap!L$33:L$38),1)</f>
        <v>0</v>
      </c>
      <c r="BA7" s="211">
        <f t="array" ref="BA7">MIN(MMULT(COAttainment!$BS7:$BX7,COPOMap!M$33:M$38),1)</f>
        <v>0</v>
      </c>
      <c r="BB7" s="4"/>
      <c r="BC7" s="211">
        <f t="array" ref="BC7">MIN(MMULT(COAttainment!$CL7:$CQ7,COPOMap!B$33:B$38),1)</f>
        <v>0</v>
      </c>
      <c r="BD7" s="211">
        <f t="array" ref="BD7">MIN(MMULT(COAttainment!$CL7:$CQ7,COPOMap!C$33:C$38),1)</f>
        <v>0</v>
      </c>
      <c r="BE7" s="211">
        <f t="array" ref="BE7">MIN(MMULT(COAttainment!$CL7:$CQ7,COPOMap!D$33:D$38),1)</f>
        <v>0</v>
      </c>
      <c r="BF7" s="211">
        <f t="array" ref="BF7">MIN(MMULT(COAttainment!$CL7:$CQ7,COPOMap!E$33:E$38),1)</f>
        <v>0</v>
      </c>
      <c r="BG7" s="211">
        <f t="array" ref="BG7">MIN(MMULT(COAttainment!$CL7:$CQ7,COPOMap!F$33:F$38),1)</f>
        <v>0</v>
      </c>
      <c r="BH7" s="211">
        <f t="array" ref="BH7">MIN(MMULT(COAttainment!$CL7:$CQ7,COPOMap!G$33:G$38),1)</f>
        <v>0</v>
      </c>
      <c r="BI7" s="211">
        <f t="array" ref="BI7">MIN(MMULT(COAttainment!$CL7:$CQ7,COPOMap!H$33:H$38),1)</f>
        <v>0</v>
      </c>
      <c r="BJ7" s="211">
        <f t="array" ref="BJ7">MIN(MMULT(COAttainment!$CL7:$CQ7,COPOMap!I$33:I$38),1)</f>
        <v>0</v>
      </c>
      <c r="BK7" s="211">
        <f t="array" ref="BK7">MIN(MMULT(COAttainment!$CL7:$CQ7,COPOMap!J$33:J$38),1)</f>
        <v>0</v>
      </c>
      <c r="BL7" s="211">
        <f t="array" ref="BL7">MIN(MMULT(COAttainment!$CL7:$CQ7,COPOMap!K$33:K$38),1)</f>
        <v>0</v>
      </c>
      <c r="BM7" s="211">
        <f t="array" ref="BM7">MIN(MMULT(COAttainment!$CL7:$CQ7,COPOMap!L$33:L$38),1)</f>
        <v>0</v>
      </c>
      <c r="BN7" s="211">
        <f t="array" ref="BN7">MIN(MMULT(COAttainment!$CL7:$CQ7,COPOMap!M$33:M$38),1)</f>
        <v>0</v>
      </c>
    </row>
    <row r="8" ht="14.25" customHeight="1" spans="1:66" x14ac:dyDescent="0.25">
      <c r="A8" s="4"/>
      <c r="B8" s="209">
        <f>IF(ISBLANK(CT!A34),"",CT!A34)</f>
      </c>
      <c r="C8" s="191">
        <f t="array" ref="C8">MIN(MMULT(COAttainment!$N8:$S8,COPOMap!B$13:B$18),1)</f>
        <v>0</v>
      </c>
      <c r="D8" s="191">
        <f t="array" ref="D8">MIN(MMULT(COAttainment!$N8:$S8,COPOMap!C$13:C$18),1)</f>
        <v>0</v>
      </c>
      <c r="E8" s="191">
        <f t="array" ref="E8">MIN(MMULT(COAttainment!$N8:$S8,COPOMap!D$13:D$18),1)</f>
        <v>0</v>
      </c>
      <c r="F8" s="191">
        <f t="array" ref="F8">MIN(MMULT(COAttainment!$N8:$S8,COPOMap!E$13:E$18),1)</f>
        <v>0</v>
      </c>
      <c r="G8" s="191">
        <f t="array" ref="G8">MIN(MMULT(COAttainment!$N8:$S8,COPOMap!F$13:F$18),1)</f>
        <v>0</v>
      </c>
      <c r="H8" s="191">
        <f t="array" ref="H8">MIN(MMULT(COAttainment!$N8:$S8,COPOMap!G$13:G$18),1)</f>
        <v>0</v>
      </c>
      <c r="I8" s="191">
        <f t="array" ref="I8">MIN(MMULT(COAttainment!$N8:$S8,COPOMap!H$13:H$18),1)</f>
        <v>0</v>
      </c>
      <c r="J8" s="191">
        <f t="array" ref="J8">MIN(MMULT(COAttainment!$N8:$S8,COPOMap!I$13:I$18),1)</f>
        <v>0</v>
      </c>
      <c r="K8" s="191">
        <f t="array" ref="K8">MIN(MMULT(COAttainment!$N8:$S8,COPOMap!J$13:J$18),1)</f>
        <v>0</v>
      </c>
      <c r="L8" s="191">
        <f t="array" ref="L8">MIN(MMULT(COAttainment!$N8:$S8,COPOMap!K$13:K$18),1)</f>
        <v>0</v>
      </c>
      <c r="M8" s="191">
        <f t="array" ref="M8">MIN(MMULT(COAttainment!$N8:$S8,COPOMap!L$13:L$18),1)</f>
        <v>0</v>
      </c>
      <c r="N8" s="191">
        <f t="array" ref="N8">MIN(MMULT(COAttainment!$N8:$S8,COPOMap!M$13:M$18),1)</f>
        <v>0</v>
      </c>
      <c r="O8" s="4"/>
      <c r="P8" s="210">
        <f t="array" ref="P8">MIN(MMULT(COAttainment!$AG8:$AL8,COPOMap!B$23:B$28),1)</f>
        <v>0</v>
      </c>
      <c r="Q8" s="210">
        <f t="array" ref="Q8">MIN(MMULT(COAttainment!$AG8:$AL8,COPOMap!C$23:C$28),1)</f>
        <v>0</v>
      </c>
      <c r="R8" s="210">
        <f t="array" ref="R8">MIN(MMULT(COAttainment!$AG8:$AL8,COPOMap!D$23:D$28),1)</f>
        <v>0</v>
      </c>
      <c r="S8" s="210">
        <f t="array" ref="S8">MIN(MMULT(COAttainment!$AG8:$AL8,COPOMap!E$23:E$28),1)</f>
        <v>0</v>
      </c>
      <c r="T8" s="210">
        <f t="array" ref="T8">MIN(MMULT(COAttainment!$AG8:$AL8,COPOMap!F$23:F$28),1)</f>
        <v>0</v>
      </c>
      <c r="U8" s="210">
        <f t="array" ref="U8">MIN(MMULT(COAttainment!$AG8:$AL8,COPOMap!G$23:G$28),1)</f>
        <v>0</v>
      </c>
      <c r="V8" s="210">
        <f t="array" ref="V8">MIN(MMULT(COAttainment!$AG8:$AL8,COPOMap!H$23:H$28),1)</f>
        <v>0</v>
      </c>
      <c r="W8" s="210">
        <f t="array" ref="W8">MIN(MMULT(COAttainment!$AG8:$AL8,COPOMap!I$23:I$28),1)</f>
        <v>0</v>
      </c>
      <c r="X8" s="210">
        <f t="array" ref="X8">MIN(MMULT(COAttainment!$AG8:$AL8,COPOMap!J$23:J$28),1)</f>
        <v>0</v>
      </c>
      <c r="Y8" s="210">
        <f t="array" ref="Y8">MIN(MMULT(COAttainment!$AG8:$AL8,COPOMap!K$23:K$28),1)</f>
        <v>0</v>
      </c>
      <c r="Z8" s="210">
        <f t="array" ref="Z8">MIN(MMULT(COAttainment!$AG8:$AL8,COPOMap!L$23:L$28),1)</f>
        <v>0</v>
      </c>
      <c r="AA8" s="210">
        <f t="array" ref="AA8">MIN(MMULT(COAttainment!$AG8:$AL8,COPOMap!M$23:M$28),1)</f>
        <v>0</v>
      </c>
      <c r="AB8" s="4"/>
      <c r="AC8" s="211">
        <f t="array" ref="AC8">MIN(MMULT(COAttainment!$AZ8:$BE8,COPOMap!B$33:B$38),1)</f>
        <v>0</v>
      </c>
      <c r="AD8" s="211">
        <f t="array" ref="AD8">MIN(MMULT(COAttainment!$AZ8:$BE8,COPOMap!C$33:C$38),1)</f>
        <v>0</v>
      </c>
      <c r="AE8" s="211">
        <f t="array" ref="AE8">MIN(MMULT(COAttainment!$AZ8:$BE8,COPOMap!D$33:D$38),1)</f>
        <v>0</v>
      </c>
      <c r="AF8" s="211">
        <f t="array" ref="AF8">MIN(MMULT(COAttainment!$AZ8:$BE8,COPOMap!E$33:E$38),1)</f>
        <v>0</v>
      </c>
      <c r="AG8" s="211">
        <f t="array" ref="AG8">MIN(MMULT(COAttainment!$AZ8:$BE8,COPOMap!F$33:F$38),1)</f>
        <v>0</v>
      </c>
      <c r="AH8" s="211">
        <f t="array" ref="AH8">MIN(MMULT(COAttainment!$AZ8:$BE8,COPOMap!G$33:G$38),1)</f>
        <v>0</v>
      </c>
      <c r="AI8" s="211">
        <f t="array" ref="AI8">MIN(MMULT(COAttainment!$AZ8:$BE8,COPOMap!H$33:H$38),1)</f>
        <v>0</v>
      </c>
      <c r="AJ8" s="211">
        <f t="array" ref="AJ8">MIN(MMULT(COAttainment!$AZ8:$BE8,COPOMap!I$33:I$38),1)</f>
        <v>0</v>
      </c>
      <c r="AK8" s="211">
        <f t="array" ref="AK8">MIN(MMULT(COAttainment!$AZ8:$BE8,COPOMap!J$33:J$38),1)</f>
        <v>0</v>
      </c>
      <c r="AL8" s="211">
        <f t="array" ref="AL8">MIN(MMULT(COAttainment!$AZ8:$BE8,COPOMap!K$33:K$38),1)</f>
        <v>0</v>
      </c>
      <c r="AM8" s="211">
        <f t="array" ref="AM8">MIN(MMULT(COAttainment!$AZ8:$BE8,COPOMap!L$33:L$38),1)</f>
        <v>0</v>
      </c>
      <c r="AN8" s="211">
        <f t="array" ref="AN8">MIN(MMULT(COAttainment!$AZ8:$BE8,COPOMap!M$33:M$38),1)</f>
        <v>0</v>
      </c>
      <c r="AO8" s="4"/>
      <c r="AP8" s="211">
        <f t="array" ref="AP8">MIN(MMULT(COAttainment!$BS8:$BX8,COPOMap!B$33:B$38),1)</f>
        <v>0</v>
      </c>
      <c r="AQ8" s="211">
        <f t="array" ref="AQ8">MIN(MMULT(COAttainment!$BS8:$BX8,COPOMap!C$33:C$38),1)</f>
        <v>0</v>
      </c>
      <c r="AR8" s="211">
        <f t="array" ref="AR8">MIN(MMULT(COAttainment!$BS8:$BX8,COPOMap!D$33:D$38),1)</f>
        <v>0</v>
      </c>
      <c r="AS8" s="211">
        <f t="array" ref="AS8">MIN(MMULT(COAttainment!$BS8:$BX8,COPOMap!E$33:E$38),1)</f>
        <v>0</v>
      </c>
      <c r="AT8" s="211">
        <f t="array" ref="AT8">MIN(MMULT(COAttainment!$BS8:$BX8,COPOMap!F$33:F$38),1)</f>
        <v>0</v>
      </c>
      <c r="AU8" s="211">
        <f t="array" ref="AU8">MIN(MMULT(COAttainment!$BS8:$BX8,COPOMap!G$33:G$38),1)</f>
        <v>0</v>
      </c>
      <c r="AV8" s="211">
        <f t="array" ref="AV8">MIN(MMULT(COAttainment!$BS8:$BX8,COPOMap!H$33:H$38),1)</f>
        <v>0</v>
      </c>
      <c r="AW8" s="211">
        <f t="array" ref="AW8">MIN(MMULT(COAttainment!$BS8:$BX8,COPOMap!I$33:I$38),1)</f>
        <v>0</v>
      </c>
      <c r="AX8" s="211">
        <f t="array" ref="AX8">MIN(MMULT(COAttainment!$BS8:$BX8,COPOMap!J$33:J$38),1)</f>
        <v>0</v>
      </c>
      <c r="AY8" s="211">
        <f t="array" ref="AY8">MIN(MMULT(COAttainment!$BS8:$BX8,COPOMap!K$33:K$38),1)</f>
        <v>0</v>
      </c>
      <c r="AZ8" s="211">
        <f t="array" ref="AZ8">MIN(MMULT(COAttainment!$BS8:$BX8,COPOMap!L$33:L$38),1)</f>
        <v>0</v>
      </c>
      <c r="BA8" s="211">
        <f t="array" ref="BA8">MIN(MMULT(COAttainment!$BS8:$BX8,COPOMap!M$33:M$38),1)</f>
        <v>0</v>
      </c>
      <c r="BB8" s="4"/>
      <c r="BC8" s="211">
        <f t="array" ref="BC8">MIN(MMULT(COAttainment!$CL8:$CQ8,COPOMap!B$33:B$38),1)</f>
        <v>0</v>
      </c>
      <c r="BD8" s="211">
        <f t="array" ref="BD8">MIN(MMULT(COAttainment!$CL8:$CQ8,COPOMap!C$33:C$38),1)</f>
        <v>0</v>
      </c>
      <c r="BE8" s="211">
        <f t="array" ref="BE8">MIN(MMULT(COAttainment!$CL8:$CQ8,COPOMap!D$33:D$38),1)</f>
        <v>0</v>
      </c>
      <c r="BF8" s="211">
        <f t="array" ref="BF8">MIN(MMULT(COAttainment!$CL8:$CQ8,COPOMap!E$33:E$38),1)</f>
        <v>0</v>
      </c>
      <c r="BG8" s="211">
        <f t="array" ref="BG8">MIN(MMULT(COAttainment!$CL8:$CQ8,COPOMap!F$33:F$38),1)</f>
        <v>0</v>
      </c>
      <c r="BH8" s="211">
        <f t="array" ref="BH8">MIN(MMULT(COAttainment!$CL8:$CQ8,COPOMap!G$33:G$38),1)</f>
        <v>0</v>
      </c>
      <c r="BI8" s="211">
        <f t="array" ref="BI8">MIN(MMULT(COAttainment!$CL8:$CQ8,COPOMap!H$33:H$38),1)</f>
        <v>0</v>
      </c>
      <c r="BJ8" s="211">
        <f t="array" ref="BJ8">MIN(MMULT(COAttainment!$CL8:$CQ8,COPOMap!I$33:I$38),1)</f>
        <v>0</v>
      </c>
      <c r="BK8" s="211">
        <f t="array" ref="BK8">MIN(MMULT(COAttainment!$CL8:$CQ8,COPOMap!J$33:J$38),1)</f>
        <v>0</v>
      </c>
      <c r="BL8" s="211">
        <f t="array" ref="BL8">MIN(MMULT(COAttainment!$CL8:$CQ8,COPOMap!K$33:K$38),1)</f>
        <v>0</v>
      </c>
      <c r="BM8" s="211">
        <f t="array" ref="BM8">MIN(MMULT(COAttainment!$CL8:$CQ8,COPOMap!L$33:L$38),1)</f>
        <v>0</v>
      </c>
      <c r="BN8" s="211">
        <f t="array" ref="BN8">MIN(MMULT(COAttainment!$CL8:$CQ8,COPOMap!M$33:M$38),1)</f>
        <v>0</v>
      </c>
    </row>
    <row r="9" ht="14.25" customHeight="1" spans="1:66" x14ac:dyDescent="0.25">
      <c r="A9" s="4"/>
      <c r="B9" s="209">
        <f>IF(ISBLANK(CT!A35),"",CT!A35)</f>
      </c>
      <c r="C9" s="191">
        <f t="array" ref="C9">MIN(MMULT(COAttainment!$N9:$S9,COPOMap!B$13:B$18),1)</f>
        <v>0</v>
      </c>
      <c r="D9" s="191">
        <f t="array" ref="D9">MIN(MMULT(COAttainment!$N9:$S9,COPOMap!C$13:C$18),1)</f>
        <v>0</v>
      </c>
      <c r="E9" s="191">
        <f t="array" ref="E9">MIN(MMULT(COAttainment!$N9:$S9,COPOMap!D$13:D$18),1)</f>
        <v>0</v>
      </c>
      <c r="F9" s="191">
        <f t="array" ref="F9">MIN(MMULT(COAttainment!$N9:$S9,COPOMap!E$13:E$18),1)</f>
        <v>0</v>
      </c>
      <c r="G9" s="191">
        <f t="array" ref="G9">MIN(MMULT(COAttainment!$N9:$S9,COPOMap!F$13:F$18),1)</f>
        <v>0</v>
      </c>
      <c r="H9" s="191">
        <f t="array" ref="H9">MIN(MMULT(COAttainment!$N9:$S9,COPOMap!G$13:G$18),1)</f>
        <v>0</v>
      </c>
      <c r="I9" s="191">
        <f t="array" ref="I9">MIN(MMULT(COAttainment!$N9:$S9,COPOMap!H$13:H$18),1)</f>
        <v>0</v>
      </c>
      <c r="J9" s="191">
        <f t="array" ref="J9">MIN(MMULT(COAttainment!$N9:$S9,COPOMap!I$13:I$18),1)</f>
        <v>0</v>
      </c>
      <c r="K9" s="191">
        <f t="array" ref="K9">MIN(MMULT(COAttainment!$N9:$S9,COPOMap!J$13:J$18),1)</f>
        <v>0</v>
      </c>
      <c r="L9" s="191">
        <f t="array" ref="L9">MIN(MMULT(COAttainment!$N9:$S9,COPOMap!K$13:K$18),1)</f>
        <v>0</v>
      </c>
      <c r="M9" s="191">
        <f t="array" ref="M9">MIN(MMULT(COAttainment!$N9:$S9,COPOMap!L$13:L$18),1)</f>
        <v>0</v>
      </c>
      <c r="N9" s="191">
        <f t="array" ref="N9">MIN(MMULT(COAttainment!$N9:$S9,COPOMap!M$13:M$18),1)</f>
        <v>0</v>
      </c>
      <c r="O9" s="4"/>
      <c r="P9" s="210">
        <f t="array" ref="P9">MIN(MMULT(COAttainment!$AG9:$AL9,COPOMap!B$23:B$28),1)</f>
        <v>0</v>
      </c>
      <c r="Q9" s="210">
        <f t="array" ref="Q9">MIN(MMULT(COAttainment!$AG9:$AL9,COPOMap!C$23:C$28),1)</f>
        <v>0</v>
      </c>
      <c r="R9" s="210">
        <f t="array" ref="R9">MIN(MMULT(COAttainment!$AG9:$AL9,COPOMap!D$23:D$28),1)</f>
        <v>0</v>
      </c>
      <c r="S9" s="210">
        <f t="array" ref="S9">MIN(MMULT(COAttainment!$AG9:$AL9,COPOMap!E$23:E$28),1)</f>
        <v>0</v>
      </c>
      <c r="T9" s="210">
        <f t="array" ref="T9">MIN(MMULT(COAttainment!$AG9:$AL9,COPOMap!F$23:F$28),1)</f>
        <v>0</v>
      </c>
      <c r="U9" s="210">
        <f t="array" ref="U9">MIN(MMULT(COAttainment!$AG9:$AL9,COPOMap!G$23:G$28),1)</f>
        <v>0</v>
      </c>
      <c r="V9" s="210">
        <f t="array" ref="V9">MIN(MMULT(COAttainment!$AG9:$AL9,COPOMap!H$23:H$28),1)</f>
        <v>0</v>
      </c>
      <c r="W9" s="210">
        <f t="array" ref="W9">MIN(MMULT(COAttainment!$AG9:$AL9,COPOMap!I$23:I$28),1)</f>
        <v>0</v>
      </c>
      <c r="X9" s="210">
        <f t="array" ref="X9">MIN(MMULT(COAttainment!$AG9:$AL9,COPOMap!J$23:J$28),1)</f>
        <v>0</v>
      </c>
      <c r="Y9" s="210">
        <f t="array" ref="Y9">MIN(MMULT(COAttainment!$AG9:$AL9,COPOMap!K$23:K$28),1)</f>
        <v>0</v>
      </c>
      <c r="Z9" s="210">
        <f t="array" ref="Z9">MIN(MMULT(COAttainment!$AG9:$AL9,COPOMap!L$23:L$28),1)</f>
        <v>0</v>
      </c>
      <c r="AA9" s="210">
        <f t="array" ref="AA9">MIN(MMULT(COAttainment!$AG9:$AL9,COPOMap!M$23:M$28),1)</f>
        <v>0</v>
      </c>
      <c r="AB9" s="4"/>
      <c r="AC9" s="211">
        <f t="array" ref="AC9">MIN(MMULT(COAttainment!$AZ9:$BE9,COPOMap!B$33:B$38),1)</f>
        <v>0</v>
      </c>
      <c r="AD9" s="211">
        <f t="array" ref="AD9">MIN(MMULT(COAttainment!$AZ9:$BE9,COPOMap!C$33:C$38),1)</f>
        <v>0</v>
      </c>
      <c r="AE9" s="211">
        <f t="array" ref="AE9">MIN(MMULT(COAttainment!$AZ9:$BE9,COPOMap!D$33:D$38),1)</f>
        <v>0</v>
      </c>
      <c r="AF9" s="211">
        <f t="array" ref="AF9">MIN(MMULT(COAttainment!$AZ9:$BE9,COPOMap!E$33:E$38),1)</f>
        <v>0</v>
      </c>
      <c r="AG9" s="211">
        <f t="array" ref="AG9">MIN(MMULT(COAttainment!$AZ9:$BE9,COPOMap!F$33:F$38),1)</f>
        <v>0</v>
      </c>
      <c r="AH9" s="211">
        <f t="array" ref="AH9">MIN(MMULT(COAttainment!$AZ9:$BE9,COPOMap!G$33:G$38),1)</f>
        <v>0</v>
      </c>
      <c r="AI9" s="211">
        <f t="array" ref="AI9">MIN(MMULT(COAttainment!$AZ9:$BE9,COPOMap!H$33:H$38),1)</f>
        <v>0</v>
      </c>
      <c r="AJ9" s="211">
        <f t="array" ref="AJ9">MIN(MMULT(COAttainment!$AZ9:$BE9,COPOMap!I$33:I$38),1)</f>
        <v>0</v>
      </c>
      <c r="AK9" s="211">
        <f t="array" ref="AK9">MIN(MMULT(COAttainment!$AZ9:$BE9,COPOMap!J$33:J$38),1)</f>
        <v>0</v>
      </c>
      <c r="AL9" s="211">
        <f t="array" ref="AL9">MIN(MMULT(COAttainment!$AZ9:$BE9,COPOMap!K$33:K$38),1)</f>
        <v>0</v>
      </c>
      <c r="AM9" s="211">
        <f t="array" ref="AM9">MIN(MMULT(COAttainment!$AZ9:$BE9,COPOMap!L$33:L$38),1)</f>
        <v>0</v>
      </c>
      <c r="AN9" s="211">
        <f t="array" ref="AN9">MIN(MMULT(COAttainment!$AZ9:$BE9,COPOMap!M$33:M$38),1)</f>
        <v>0</v>
      </c>
      <c r="AO9" s="4"/>
      <c r="AP9" s="211">
        <f t="array" ref="AP9">MIN(MMULT(COAttainment!$BS9:$BX9,COPOMap!B$33:B$38),1)</f>
        <v>0</v>
      </c>
      <c r="AQ9" s="211">
        <f t="array" ref="AQ9">MIN(MMULT(COAttainment!$BS9:$BX9,COPOMap!C$33:C$38),1)</f>
        <v>0</v>
      </c>
      <c r="AR9" s="211">
        <f t="array" ref="AR9">MIN(MMULT(COAttainment!$BS9:$BX9,COPOMap!D$33:D$38),1)</f>
        <v>0</v>
      </c>
      <c r="AS9" s="211">
        <f t="array" ref="AS9">MIN(MMULT(COAttainment!$BS9:$BX9,COPOMap!E$33:E$38),1)</f>
        <v>0</v>
      </c>
      <c r="AT9" s="211">
        <f t="array" ref="AT9">MIN(MMULT(COAttainment!$BS9:$BX9,COPOMap!F$33:F$38),1)</f>
        <v>0</v>
      </c>
      <c r="AU9" s="211">
        <f t="array" ref="AU9">MIN(MMULT(COAttainment!$BS9:$BX9,COPOMap!G$33:G$38),1)</f>
        <v>0</v>
      </c>
      <c r="AV9" s="211">
        <f t="array" ref="AV9">MIN(MMULT(COAttainment!$BS9:$BX9,COPOMap!H$33:H$38),1)</f>
        <v>0</v>
      </c>
      <c r="AW9" s="211">
        <f t="array" ref="AW9">MIN(MMULT(COAttainment!$BS9:$BX9,COPOMap!I$33:I$38),1)</f>
        <v>0</v>
      </c>
      <c r="AX9" s="211">
        <f t="array" ref="AX9">MIN(MMULT(COAttainment!$BS9:$BX9,COPOMap!J$33:J$38),1)</f>
        <v>0</v>
      </c>
      <c r="AY9" s="211">
        <f t="array" ref="AY9">MIN(MMULT(COAttainment!$BS9:$BX9,COPOMap!K$33:K$38),1)</f>
        <v>0</v>
      </c>
      <c r="AZ9" s="211">
        <f t="array" ref="AZ9">MIN(MMULT(COAttainment!$BS9:$BX9,COPOMap!L$33:L$38),1)</f>
        <v>0</v>
      </c>
      <c r="BA9" s="211">
        <f t="array" ref="BA9">MIN(MMULT(COAttainment!$BS9:$BX9,COPOMap!M$33:M$38),1)</f>
        <v>0</v>
      </c>
      <c r="BB9" s="4"/>
      <c r="BC9" s="211">
        <f t="array" ref="BC9">MIN(MMULT(COAttainment!$CL9:$CQ9,COPOMap!B$33:B$38),1)</f>
        <v>0</v>
      </c>
      <c r="BD9" s="211">
        <f t="array" ref="BD9">MIN(MMULT(COAttainment!$CL9:$CQ9,COPOMap!C$33:C$38),1)</f>
        <v>0</v>
      </c>
      <c r="BE9" s="211">
        <f t="array" ref="BE9">MIN(MMULT(COAttainment!$CL9:$CQ9,COPOMap!D$33:D$38),1)</f>
        <v>0</v>
      </c>
      <c r="BF9" s="211">
        <f t="array" ref="BF9">MIN(MMULT(COAttainment!$CL9:$CQ9,COPOMap!E$33:E$38),1)</f>
        <v>0</v>
      </c>
      <c r="BG9" s="211">
        <f t="array" ref="BG9">MIN(MMULT(COAttainment!$CL9:$CQ9,COPOMap!F$33:F$38),1)</f>
        <v>0</v>
      </c>
      <c r="BH9" s="211">
        <f t="array" ref="BH9">MIN(MMULT(COAttainment!$CL9:$CQ9,COPOMap!G$33:G$38),1)</f>
        <v>0</v>
      </c>
      <c r="BI9" s="211">
        <f t="array" ref="BI9">MIN(MMULT(COAttainment!$CL9:$CQ9,COPOMap!H$33:H$38),1)</f>
        <v>0</v>
      </c>
      <c r="BJ9" s="211">
        <f t="array" ref="BJ9">MIN(MMULT(COAttainment!$CL9:$CQ9,COPOMap!I$33:I$38),1)</f>
        <v>0</v>
      </c>
      <c r="BK9" s="211">
        <f t="array" ref="BK9">MIN(MMULT(COAttainment!$CL9:$CQ9,COPOMap!J$33:J$38),1)</f>
        <v>0</v>
      </c>
      <c r="BL9" s="211">
        <f t="array" ref="BL9">MIN(MMULT(COAttainment!$CL9:$CQ9,COPOMap!K$33:K$38),1)</f>
        <v>0</v>
      </c>
      <c r="BM9" s="211">
        <f t="array" ref="BM9">MIN(MMULT(COAttainment!$CL9:$CQ9,COPOMap!L$33:L$38),1)</f>
        <v>0</v>
      </c>
      <c r="BN9" s="211">
        <f t="array" ref="BN9">MIN(MMULT(COAttainment!$CL9:$CQ9,COPOMap!M$33:M$38),1)</f>
        <v>0</v>
      </c>
    </row>
    <row r="10" ht="14.25" customHeight="1" spans="1:66" x14ac:dyDescent="0.25">
      <c r="A10" s="4"/>
      <c r="B10" s="209">
        <f>IF(ISBLANK(CT!A36),"",CT!A36)</f>
      </c>
      <c r="C10" s="191">
        <f t="array" ref="C10">MIN(MMULT(COAttainment!$N10:$S10,COPOMap!B$13:B$18),1)</f>
        <v>0</v>
      </c>
      <c r="D10" s="191">
        <f t="array" ref="D10">MIN(MMULT(COAttainment!$N10:$S10,COPOMap!C$13:C$18),1)</f>
        <v>0</v>
      </c>
      <c r="E10" s="191">
        <f t="array" ref="E10">MIN(MMULT(COAttainment!$N10:$S10,COPOMap!D$13:D$18),1)</f>
        <v>0</v>
      </c>
      <c r="F10" s="191">
        <f t="array" ref="F10">MIN(MMULT(COAttainment!$N10:$S10,COPOMap!E$13:E$18),1)</f>
        <v>0</v>
      </c>
      <c r="G10" s="191">
        <f t="array" ref="G10">MIN(MMULT(COAttainment!$N10:$S10,COPOMap!F$13:F$18),1)</f>
        <v>0</v>
      </c>
      <c r="H10" s="191">
        <f t="array" ref="H10">MIN(MMULT(COAttainment!$N10:$S10,COPOMap!G$13:G$18),1)</f>
        <v>0</v>
      </c>
      <c r="I10" s="191">
        <f t="array" ref="I10">MIN(MMULT(COAttainment!$N10:$S10,COPOMap!H$13:H$18),1)</f>
        <v>0</v>
      </c>
      <c r="J10" s="191">
        <f t="array" ref="J10">MIN(MMULT(COAttainment!$N10:$S10,COPOMap!I$13:I$18),1)</f>
        <v>0</v>
      </c>
      <c r="K10" s="191">
        <f t="array" ref="K10">MIN(MMULT(COAttainment!$N10:$S10,COPOMap!J$13:J$18),1)</f>
        <v>0</v>
      </c>
      <c r="L10" s="191">
        <f t="array" ref="L10">MIN(MMULT(COAttainment!$N10:$S10,COPOMap!K$13:K$18),1)</f>
        <v>0</v>
      </c>
      <c r="M10" s="191">
        <f t="array" ref="M10">MIN(MMULT(COAttainment!$N10:$S10,COPOMap!L$13:L$18),1)</f>
        <v>0</v>
      </c>
      <c r="N10" s="191">
        <f t="array" ref="N10">MIN(MMULT(COAttainment!$N10:$S10,COPOMap!M$13:M$18),1)</f>
        <v>0</v>
      </c>
      <c r="O10" s="4"/>
      <c r="P10" s="210">
        <f t="array" ref="P10">MIN(MMULT(COAttainment!$AG10:$AL10,COPOMap!B$23:B$28),1)</f>
        <v>0</v>
      </c>
      <c r="Q10" s="210">
        <f t="array" ref="Q10">MIN(MMULT(COAttainment!$AG10:$AL10,COPOMap!C$23:C$28),1)</f>
        <v>0</v>
      </c>
      <c r="R10" s="210">
        <f t="array" ref="R10">MIN(MMULT(COAttainment!$AG10:$AL10,COPOMap!D$23:D$28),1)</f>
        <v>0</v>
      </c>
      <c r="S10" s="210">
        <f t="array" ref="S10">MIN(MMULT(COAttainment!$AG10:$AL10,COPOMap!E$23:E$28),1)</f>
        <v>0</v>
      </c>
      <c r="T10" s="210">
        <f t="array" ref="T10">MIN(MMULT(COAttainment!$AG10:$AL10,COPOMap!F$23:F$28),1)</f>
        <v>0</v>
      </c>
      <c r="U10" s="210">
        <f t="array" ref="U10">MIN(MMULT(COAttainment!$AG10:$AL10,COPOMap!G$23:G$28),1)</f>
        <v>0</v>
      </c>
      <c r="V10" s="210">
        <f t="array" ref="V10">MIN(MMULT(COAttainment!$AG10:$AL10,COPOMap!H$23:H$28),1)</f>
        <v>0</v>
      </c>
      <c r="W10" s="210">
        <f t="array" ref="W10">MIN(MMULT(COAttainment!$AG10:$AL10,COPOMap!I$23:I$28),1)</f>
        <v>0</v>
      </c>
      <c r="X10" s="210">
        <f t="array" ref="X10">MIN(MMULT(COAttainment!$AG10:$AL10,COPOMap!J$23:J$28),1)</f>
        <v>0</v>
      </c>
      <c r="Y10" s="210">
        <f t="array" ref="Y10">MIN(MMULT(COAttainment!$AG10:$AL10,COPOMap!K$23:K$28),1)</f>
        <v>0</v>
      </c>
      <c r="Z10" s="210">
        <f t="array" ref="Z10">MIN(MMULT(COAttainment!$AG10:$AL10,COPOMap!L$23:L$28),1)</f>
        <v>0</v>
      </c>
      <c r="AA10" s="210">
        <f t="array" ref="AA10">MIN(MMULT(COAttainment!$AG10:$AL10,COPOMap!M$23:M$28),1)</f>
        <v>0</v>
      </c>
      <c r="AB10" s="4"/>
      <c r="AC10" s="211">
        <f t="array" ref="AC10">MIN(MMULT(COAttainment!$AZ10:$BE10,COPOMap!B$33:B$38),1)</f>
        <v>0</v>
      </c>
      <c r="AD10" s="211">
        <f t="array" ref="AD10">MIN(MMULT(COAttainment!$AZ10:$BE10,COPOMap!C$33:C$38),1)</f>
        <v>0</v>
      </c>
      <c r="AE10" s="211">
        <f t="array" ref="AE10">MIN(MMULT(COAttainment!$AZ10:$BE10,COPOMap!D$33:D$38),1)</f>
        <v>0</v>
      </c>
      <c r="AF10" s="211">
        <f t="array" ref="AF10">MIN(MMULT(COAttainment!$AZ10:$BE10,COPOMap!E$33:E$38),1)</f>
        <v>0</v>
      </c>
      <c r="AG10" s="211">
        <f t="array" ref="AG10">MIN(MMULT(COAttainment!$AZ10:$BE10,COPOMap!F$33:F$38),1)</f>
        <v>0</v>
      </c>
      <c r="AH10" s="211">
        <f t="array" ref="AH10">MIN(MMULT(COAttainment!$AZ10:$BE10,COPOMap!G$33:G$38),1)</f>
        <v>0</v>
      </c>
      <c r="AI10" s="211">
        <f t="array" ref="AI10">MIN(MMULT(COAttainment!$AZ10:$BE10,COPOMap!H$33:H$38),1)</f>
        <v>0</v>
      </c>
      <c r="AJ10" s="211">
        <f t="array" ref="AJ10">MIN(MMULT(COAttainment!$AZ10:$BE10,COPOMap!I$33:I$38),1)</f>
        <v>0</v>
      </c>
      <c r="AK10" s="211">
        <f t="array" ref="AK10">MIN(MMULT(COAttainment!$AZ10:$BE10,COPOMap!J$33:J$38),1)</f>
        <v>0</v>
      </c>
      <c r="AL10" s="211">
        <f t="array" ref="AL10">MIN(MMULT(COAttainment!$AZ10:$BE10,COPOMap!K$33:K$38),1)</f>
        <v>0</v>
      </c>
      <c r="AM10" s="211">
        <f t="array" ref="AM10">MIN(MMULT(COAttainment!$AZ10:$BE10,COPOMap!L$33:L$38),1)</f>
        <v>0</v>
      </c>
      <c r="AN10" s="211">
        <f t="array" ref="AN10">MIN(MMULT(COAttainment!$AZ10:$BE10,COPOMap!M$33:M$38),1)</f>
        <v>0</v>
      </c>
      <c r="AO10" s="4"/>
      <c r="AP10" s="211">
        <f t="array" ref="AP10">MIN(MMULT(COAttainment!$BS10:$BX10,COPOMap!B$33:B$38),1)</f>
        <v>0</v>
      </c>
      <c r="AQ10" s="211">
        <f t="array" ref="AQ10">MIN(MMULT(COAttainment!$BS10:$BX10,COPOMap!C$33:C$38),1)</f>
        <v>0</v>
      </c>
      <c r="AR10" s="211">
        <f t="array" ref="AR10">MIN(MMULT(COAttainment!$BS10:$BX10,COPOMap!D$33:D$38),1)</f>
        <v>0</v>
      </c>
      <c r="AS10" s="211">
        <f t="array" ref="AS10">MIN(MMULT(COAttainment!$BS10:$BX10,COPOMap!E$33:E$38),1)</f>
        <v>0</v>
      </c>
      <c r="AT10" s="211">
        <f t="array" ref="AT10">MIN(MMULT(COAttainment!$BS10:$BX10,COPOMap!F$33:F$38),1)</f>
        <v>0</v>
      </c>
      <c r="AU10" s="211">
        <f t="array" ref="AU10">MIN(MMULT(COAttainment!$BS10:$BX10,COPOMap!G$33:G$38),1)</f>
        <v>0</v>
      </c>
      <c r="AV10" s="211">
        <f t="array" ref="AV10">MIN(MMULT(COAttainment!$BS10:$BX10,COPOMap!H$33:H$38),1)</f>
        <v>0</v>
      </c>
      <c r="AW10" s="211">
        <f t="array" ref="AW10">MIN(MMULT(COAttainment!$BS10:$BX10,COPOMap!I$33:I$38),1)</f>
        <v>0</v>
      </c>
      <c r="AX10" s="211">
        <f t="array" ref="AX10">MIN(MMULT(COAttainment!$BS10:$BX10,COPOMap!J$33:J$38),1)</f>
        <v>0</v>
      </c>
      <c r="AY10" s="211">
        <f t="array" ref="AY10">MIN(MMULT(COAttainment!$BS10:$BX10,COPOMap!K$33:K$38),1)</f>
        <v>0</v>
      </c>
      <c r="AZ10" s="211">
        <f t="array" ref="AZ10">MIN(MMULT(COAttainment!$BS10:$BX10,COPOMap!L$33:L$38),1)</f>
        <v>0</v>
      </c>
      <c r="BA10" s="211">
        <f t="array" ref="BA10">MIN(MMULT(COAttainment!$BS10:$BX10,COPOMap!M$33:M$38),1)</f>
        <v>0</v>
      </c>
      <c r="BB10" s="4"/>
      <c r="BC10" s="211">
        <f t="array" ref="BC10">MIN(MMULT(COAttainment!$CL10:$CQ10,COPOMap!B$33:B$38),1)</f>
        <v>0</v>
      </c>
      <c r="BD10" s="211">
        <f t="array" ref="BD10">MIN(MMULT(COAttainment!$CL10:$CQ10,COPOMap!C$33:C$38),1)</f>
        <v>0</v>
      </c>
      <c r="BE10" s="211">
        <f t="array" ref="BE10">MIN(MMULT(COAttainment!$CL10:$CQ10,COPOMap!D$33:D$38),1)</f>
        <v>0</v>
      </c>
      <c r="BF10" s="211">
        <f t="array" ref="BF10">MIN(MMULT(COAttainment!$CL10:$CQ10,COPOMap!E$33:E$38),1)</f>
        <v>0</v>
      </c>
      <c r="BG10" s="211">
        <f t="array" ref="BG10">MIN(MMULT(COAttainment!$CL10:$CQ10,COPOMap!F$33:F$38),1)</f>
        <v>0</v>
      </c>
      <c r="BH10" s="211">
        <f t="array" ref="BH10">MIN(MMULT(COAttainment!$CL10:$CQ10,COPOMap!G$33:G$38),1)</f>
        <v>0</v>
      </c>
      <c r="BI10" s="211">
        <f t="array" ref="BI10">MIN(MMULT(COAttainment!$CL10:$CQ10,COPOMap!H$33:H$38),1)</f>
        <v>0</v>
      </c>
      <c r="BJ10" s="211">
        <f t="array" ref="BJ10">MIN(MMULT(COAttainment!$CL10:$CQ10,COPOMap!I$33:I$38),1)</f>
        <v>0</v>
      </c>
      <c r="BK10" s="211">
        <f t="array" ref="BK10">MIN(MMULT(COAttainment!$CL10:$CQ10,COPOMap!J$33:J$38),1)</f>
        <v>0</v>
      </c>
      <c r="BL10" s="211">
        <f t="array" ref="BL10">MIN(MMULT(COAttainment!$CL10:$CQ10,COPOMap!K$33:K$38),1)</f>
        <v>0</v>
      </c>
      <c r="BM10" s="211">
        <f t="array" ref="BM10">MIN(MMULT(COAttainment!$CL10:$CQ10,COPOMap!L$33:L$38),1)</f>
        <v>0</v>
      </c>
      <c r="BN10" s="211">
        <f t="array" ref="BN10">MIN(MMULT(COAttainment!$CL10:$CQ10,COPOMap!M$33:M$38),1)</f>
        <v>0</v>
      </c>
    </row>
    <row r="11" ht="14.25" customHeight="1" spans="1:66" x14ac:dyDescent="0.25">
      <c r="A11" s="4"/>
      <c r="B11" s="209">
        <f>IF(ISBLANK(CT!A37),"",CT!A37)</f>
      </c>
      <c r="C11" s="191">
        <f t="array" ref="C11">MIN(MMULT(COAttainment!$N11:$S11,COPOMap!B$13:B$18),1)</f>
        <v>0</v>
      </c>
      <c r="D11" s="191">
        <f t="array" ref="D11">MIN(MMULT(COAttainment!$N11:$S11,COPOMap!C$13:C$18),1)</f>
        <v>0</v>
      </c>
      <c r="E11" s="191">
        <f t="array" ref="E11">MIN(MMULT(COAttainment!$N11:$S11,COPOMap!D$13:D$18),1)</f>
        <v>0</v>
      </c>
      <c r="F11" s="191">
        <f t="array" ref="F11">MIN(MMULT(COAttainment!$N11:$S11,COPOMap!E$13:E$18),1)</f>
        <v>0</v>
      </c>
      <c r="G11" s="191">
        <f t="array" ref="G11">MIN(MMULT(COAttainment!$N11:$S11,COPOMap!F$13:F$18),1)</f>
        <v>0</v>
      </c>
      <c r="H11" s="191">
        <f t="array" ref="H11">MIN(MMULT(COAttainment!$N11:$S11,COPOMap!G$13:G$18),1)</f>
        <v>0</v>
      </c>
      <c r="I11" s="191">
        <f t="array" ref="I11">MIN(MMULT(COAttainment!$N11:$S11,COPOMap!H$13:H$18),1)</f>
        <v>0</v>
      </c>
      <c r="J11" s="191">
        <f t="array" ref="J11">MIN(MMULT(COAttainment!$N11:$S11,COPOMap!I$13:I$18),1)</f>
        <v>0</v>
      </c>
      <c r="K11" s="191">
        <f t="array" ref="K11">MIN(MMULT(COAttainment!$N11:$S11,COPOMap!J$13:J$18),1)</f>
        <v>0</v>
      </c>
      <c r="L11" s="191">
        <f t="array" ref="L11">MIN(MMULT(COAttainment!$N11:$S11,COPOMap!K$13:K$18),1)</f>
        <v>0</v>
      </c>
      <c r="M11" s="191">
        <f t="array" ref="M11">MIN(MMULT(COAttainment!$N11:$S11,COPOMap!L$13:L$18),1)</f>
        <v>0</v>
      </c>
      <c r="N11" s="191">
        <f t="array" ref="N11">MIN(MMULT(COAttainment!$N11:$S11,COPOMap!M$13:M$18),1)</f>
        <v>0</v>
      </c>
      <c r="O11" s="4"/>
      <c r="P11" s="210">
        <f t="array" ref="P11">MIN(MMULT(COAttainment!$AG11:$AL11,COPOMap!B$23:B$28),1)</f>
        <v>0</v>
      </c>
      <c r="Q11" s="210">
        <f t="array" ref="Q11">MIN(MMULT(COAttainment!$AG11:$AL11,COPOMap!C$23:C$28),1)</f>
        <v>0</v>
      </c>
      <c r="R11" s="210">
        <f t="array" ref="R11">MIN(MMULT(COAttainment!$AG11:$AL11,COPOMap!D$23:D$28),1)</f>
        <v>0</v>
      </c>
      <c r="S11" s="210">
        <f t="array" ref="S11">MIN(MMULT(COAttainment!$AG11:$AL11,COPOMap!E$23:E$28),1)</f>
        <v>0</v>
      </c>
      <c r="T11" s="210">
        <f t="array" ref="T11">MIN(MMULT(COAttainment!$AG11:$AL11,COPOMap!F$23:F$28),1)</f>
        <v>0</v>
      </c>
      <c r="U11" s="210">
        <f t="array" ref="U11">MIN(MMULT(COAttainment!$AG11:$AL11,COPOMap!G$23:G$28),1)</f>
        <v>0</v>
      </c>
      <c r="V11" s="210">
        <f t="array" ref="V11">MIN(MMULT(COAttainment!$AG11:$AL11,COPOMap!H$23:H$28),1)</f>
        <v>0</v>
      </c>
      <c r="W11" s="210">
        <f t="array" ref="W11">MIN(MMULT(COAttainment!$AG11:$AL11,COPOMap!I$23:I$28),1)</f>
        <v>0</v>
      </c>
      <c r="X11" s="210">
        <f t="array" ref="X11">MIN(MMULT(COAttainment!$AG11:$AL11,COPOMap!J$23:J$28),1)</f>
        <v>0</v>
      </c>
      <c r="Y11" s="210">
        <f t="array" ref="Y11">MIN(MMULT(COAttainment!$AG11:$AL11,COPOMap!K$23:K$28),1)</f>
        <v>0</v>
      </c>
      <c r="Z11" s="210">
        <f t="array" ref="Z11">MIN(MMULT(COAttainment!$AG11:$AL11,COPOMap!L$23:L$28),1)</f>
        <v>0</v>
      </c>
      <c r="AA11" s="210">
        <f t="array" ref="AA11">MIN(MMULT(COAttainment!$AG11:$AL11,COPOMap!M$23:M$28),1)</f>
        <v>0</v>
      </c>
      <c r="AB11" s="4"/>
      <c r="AC11" s="211">
        <f t="array" ref="AC11">MIN(MMULT(COAttainment!$AZ11:$BE11,COPOMap!B$33:B$38),1)</f>
        <v>0</v>
      </c>
      <c r="AD11" s="211">
        <f t="array" ref="AD11">MIN(MMULT(COAttainment!$AZ11:$BE11,COPOMap!C$33:C$38),1)</f>
        <v>0</v>
      </c>
      <c r="AE11" s="211">
        <f t="array" ref="AE11">MIN(MMULT(COAttainment!$AZ11:$BE11,COPOMap!D$33:D$38),1)</f>
        <v>0</v>
      </c>
      <c r="AF11" s="211">
        <f t="array" ref="AF11">MIN(MMULT(COAttainment!$AZ11:$BE11,COPOMap!E$33:E$38),1)</f>
        <v>0</v>
      </c>
      <c r="AG11" s="211">
        <f t="array" ref="AG11">MIN(MMULT(COAttainment!$AZ11:$BE11,COPOMap!F$33:F$38),1)</f>
        <v>0</v>
      </c>
      <c r="AH11" s="211">
        <f t="array" ref="AH11">MIN(MMULT(COAttainment!$AZ11:$BE11,COPOMap!G$33:G$38),1)</f>
        <v>0</v>
      </c>
      <c r="AI11" s="211">
        <f t="array" ref="AI11">MIN(MMULT(COAttainment!$AZ11:$BE11,COPOMap!H$33:H$38),1)</f>
        <v>0</v>
      </c>
      <c r="AJ11" s="211">
        <f t="array" ref="AJ11">MIN(MMULT(COAttainment!$AZ11:$BE11,COPOMap!I$33:I$38),1)</f>
        <v>0</v>
      </c>
      <c r="AK11" s="211">
        <f t="array" ref="AK11">MIN(MMULT(COAttainment!$AZ11:$BE11,COPOMap!J$33:J$38),1)</f>
        <v>0</v>
      </c>
      <c r="AL11" s="211">
        <f t="array" ref="AL11">MIN(MMULT(COAttainment!$AZ11:$BE11,COPOMap!K$33:K$38),1)</f>
        <v>0</v>
      </c>
      <c r="AM11" s="211">
        <f t="array" ref="AM11">MIN(MMULT(COAttainment!$AZ11:$BE11,COPOMap!L$33:L$38),1)</f>
        <v>0</v>
      </c>
      <c r="AN11" s="211">
        <f t="array" ref="AN11">MIN(MMULT(COAttainment!$AZ11:$BE11,COPOMap!M$33:M$38),1)</f>
        <v>0</v>
      </c>
      <c r="AO11" s="4"/>
      <c r="AP11" s="211">
        <f t="array" ref="AP11">MIN(MMULT(COAttainment!$BS11:$BX11,COPOMap!B$33:B$38),1)</f>
        <v>0</v>
      </c>
      <c r="AQ11" s="211">
        <f t="array" ref="AQ11">MIN(MMULT(COAttainment!$BS11:$BX11,COPOMap!C$33:C$38),1)</f>
        <v>0</v>
      </c>
      <c r="AR11" s="211">
        <f t="array" ref="AR11">MIN(MMULT(COAttainment!$BS11:$BX11,COPOMap!D$33:D$38),1)</f>
        <v>0</v>
      </c>
      <c r="AS11" s="211">
        <f t="array" ref="AS11">MIN(MMULT(COAttainment!$BS11:$BX11,COPOMap!E$33:E$38),1)</f>
        <v>0</v>
      </c>
      <c r="AT11" s="211">
        <f t="array" ref="AT11">MIN(MMULT(COAttainment!$BS11:$BX11,COPOMap!F$33:F$38),1)</f>
        <v>0</v>
      </c>
      <c r="AU11" s="211">
        <f t="array" ref="AU11">MIN(MMULT(COAttainment!$BS11:$BX11,COPOMap!G$33:G$38),1)</f>
        <v>0</v>
      </c>
      <c r="AV11" s="211">
        <f t="array" ref="AV11">MIN(MMULT(COAttainment!$BS11:$BX11,COPOMap!H$33:H$38),1)</f>
        <v>0</v>
      </c>
      <c r="AW11" s="211">
        <f t="array" ref="AW11">MIN(MMULT(COAttainment!$BS11:$BX11,COPOMap!I$33:I$38),1)</f>
        <v>0</v>
      </c>
      <c r="AX11" s="211">
        <f t="array" ref="AX11">MIN(MMULT(COAttainment!$BS11:$BX11,COPOMap!J$33:J$38),1)</f>
        <v>0</v>
      </c>
      <c r="AY11" s="211">
        <f t="array" ref="AY11">MIN(MMULT(COAttainment!$BS11:$BX11,COPOMap!K$33:K$38),1)</f>
        <v>0</v>
      </c>
      <c r="AZ11" s="211">
        <f t="array" ref="AZ11">MIN(MMULT(COAttainment!$BS11:$BX11,COPOMap!L$33:L$38),1)</f>
        <v>0</v>
      </c>
      <c r="BA11" s="211">
        <f t="array" ref="BA11">MIN(MMULT(COAttainment!$BS11:$BX11,COPOMap!M$33:M$38),1)</f>
        <v>0</v>
      </c>
      <c r="BB11" s="4"/>
      <c r="BC11" s="211">
        <f t="array" ref="BC11">MIN(MMULT(COAttainment!$CL11:$CQ11,COPOMap!B$33:B$38),1)</f>
        <v>0</v>
      </c>
      <c r="BD11" s="211">
        <f t="array" ref="BD11">MIN(MMULT(COAttainment!$CL11:$CQ11,COPOMap!C$33:C$38),1)</f>
        <v>0</v>
      </c>
      <c r="BE11" s="211">
        <f t="array" ref="BE11">MIN(MMULT(COAttainment!$CL11:$CQ11,COPOMap!D$33:D$38),1)</f>
        <v>0</v>
      </c>
      <c r="BF11" s="211">
        <f t="array" ref="BF11">MIN(MMULT(COAttainment!$CL11:$CQ11,COPOMap!E$33:E$38),1)</f>
        <v>0</v>
      </c>
      <c r="BG11" s="211">
        <f t="array" ref="BG11">MIN(MMULT(COAttainment!$CL11:$CQ11,COPOMap!F$33:F$38),1)</f>
        <v>0</v>
      </c>
      <c r="BH11" s="211">
        <f t="array" ref="BH11">MIN(MMULT(COAttainment!$CL11:$CQ11,COPOMap!G$33:G$38),1)</f>
        <v>0</v>
      </c>
      <c r="BI11" s="211">
        <f t="array" ref="BI11">MIN(MMULT(COAttainment!$CL11:$CQ11,COPOMap!H$33:H$38),1)</f>
        <v>0</v>
      </c>
      <c r="BJ11" s="211">
        <f t="array" ref="BJ11">MIN(MMULT(COAttainment!$CL11:$CQ11,COPOMap!I$33:I$38),1)</f>
        <v>0</v>
      </c>
      <c r="BK11" s="211">
        <f t="array" ref="BK11">MIN(MMULT(COAttainment!$CL11:$CQ11,COPOMap!J$33:J$38),1)</f>
        <v>0</v>
      </c>
      <c r="BL11" s="211">
        <f t="array" ref="BL11">MIN(MMULT(COAttainment!$CL11:$CQ11,COPOMap!K$33:K$38),1)</f>
        <v>0</v>
      </c>
      <c r="BM11" s="211">
        <f t="array" ref="BM11">MIN(MMULT(COAttainment!$CL11:$CQ11,COPOMap!L$33:L$38),1)</f>
        <v>0</v>
      </c>
      <c r="BN11" s="211">
        <f t="array" ref="BN11">MIN(MMULT(COAttainment!$CL11:$CQ11,COPOMap!M$33:M$38),1)</f>
        <v>0</v>
      </c>
    </row>
    <row r="12" ht="14.25" customHeight="1" spans="1:66" x14ac:dyDescent="0.25">
      <c r="A12" s="4"/>
      <c r="B12" s="209">
        <f>IF(ISBLANK(CT!A38),"",CT!A38)</f>
      </c>
      <c r="C12" s="191">
        <f t="array" ref="C12">MIN(MMULT(COAttainment!$N12:$S12,COPOMap!B$13:B$18),1)</f>
        <v>0</v>
      </c>
      <c r="D12" s="191">
        <f t="array" ref="D12">MIN(MMULT(COAttainment!$N12:$S12,COPOMap!C$13:C$18),1)</f>
        <v>0</v>
      </c>
      <c r="E12" s="191">
        <f t="array" ref="E12">MIN(MMULT(COAttainment!$N12:$S12,COPOMap!D$13:D$18),1)</f>
        <v>0</v>
      </c>
      <c r="F12" s="191">
        <f t="array" ref="F12">MIN(MMULT(COAttainment!$N12:$S12,COPOMap!E$13:E$18),1)</f>
        <v>0</v>
      </c>
      <c r="G12" s="191">
        <f t="array" ref="G12">MIN(MMULT(COAttainment!$N12:$S12,COPOMap!F$13:F$18),1)</f>
        <v>0</v>
      </c>
      <c r="H12" s="191">
        <f t="array" ref="H12">MIN(MMULT(COAttainment!$N12:$S12,COPOMap!G$13:G$18),1)</f>
        <v>0</v>
      </c>
      <c r="I12" s="191">
        <f t="array" ref="I12">MIN(MMULT(COAttainment!$N12:$S12,COPOMap!H$13:H$18),1)</f>
        <v>0</v>
      </c>
      <c r="J12" s="191">
        <f t="array" ref="J12">MIN(MMULT(COAttainment!$N12:$S12,COPOMap!I$13:I$18),1)</f>
        <v>0</v>
      </c>
      <c r="K12" s="191">
        <f t="array" ref="K12">MIN(MMULT(COAttainment!$N12:$S12,COPOMap!J$13:J$18),1)</f>
        <v>0</v>
      </c>
      <c r="L12" s="191">
        <f t="array" ref="L12">MIN(MMULT(COAttainment!$N12:$S12,COPOMap!K$13:K$18),1)</f>
        <v>0</v>
      </c>
      <c r="M12" s="191">
        <f t="array" ref="M12">MIN(MMULT(COAttainment!$N12:$S12,COPOMap!L$13:L$18),1)</f>
        <v>0</v>
      </c>
      <c r="N12" s="191">
        <f t="array" ref="N12">MIN(MMULT(COAttainment!$N12:$S12,COPOMap!M$13:M$18),1)</f>
        <v>0</v>
      </c>
      <c r="O12" s="4"/>
      <c r="P12" s="210">
        <f t="array" ref="P12">MIN(MMULT(COAttainment!$AG12:$AL12,COPOMap!B$23:B$28),1)</f>
        <v>0</v>
      </c>
      <c r="Q12" s="210">
        <f t="array" ref="Q12">MIN(MMULT(COAttainment!$AG12:$AL12,COPOMap!C$23:C$28),1)</f>
        <v>0</v>
      </c>
      <c r="R12" s="210">
        <f t="array" ref="R12">MIN(MMULT(COAttainment!$AG12:$AL12,COPOMap!D$23:D$28),1)</f>
        <v>0</v>
      </c>
      <c r="S12" s="210">
        <f t="array" ref="S12">MIN(MMULT(COAttainment!$AG12:$AL12,COPOMap!E$23:E$28),1)</f>
        <v>0</v>
      </c>
      <c r="T12" s="210">
        <f t="array" ref="T12">MIN(MMULT(COAttainment!$AG12:$AL12,COPOMap!F$23:F$28),1)</f>
        <v>0</v>
      </c>
      <c r="U12" s="210">
        <f t="array" ref="U12">MIN(MMULT(COAttainment!$AG12:$AL12,COPOMap!G$23:G$28),1)</f>
        <v>0</v>
      </c>
      <c r="V12" s="210">
        <f t="array" ref="V12">MIN(MMULT(COAttainment!$AG12:$AL12,COPOMap!H$23:H$28),1)</f>
        <v>0</v>
      </c>
      <c r="W12" s="210">
        <f t="array" ref="W12">MIN(MMULT(COAttainment!$AG12:$AL12,COPOMap!I$23:I$28),1)</f>
        <v>0</v>
      </c>
      <c r="X12" s="210">
        <f t="array" ref="X12">MIN(MMULT(COAttainment!$AG12:$AL12,COPOMap!J$23:J$28),1)</f>
        <v>0</v>
      </c>
      <c r="Y12" s="210">
        <f t="array" ref="Y12">MIN(MMULT(COAttainment!$AG12:$AL12,COPOMap!K$23:K$28),1)</f>
        <v>0</v>
      </c>
      <c r="Z12" s="210">
        <f t="array" ref="Z12">MIN(MMULT(COAttainment!$AG12:$AL12,COPOMap!L$23:L$28),1)</f>
        <v>0</v>
      </c>
      <c r="AA12" s="210">
        <f t="array" ref="AA12">MIN(MMULT(COAttainment!$AG12:$AL12,COPOMap!M$23:M$28),1)</f>
        <v>0</v>
      </c>
      <c r="AB12" s="4"/>
      <c r="AC12" s="211">
        <f t="array" ref="AC12">MIN(MMULT(COAttainment!$AZ12:$BE12,COPOMap!B$33:B$38),1)</f>
        <v>0</v>
      </c>
      <c r="AD12" s="211">
        <f t="array" ref="AD12">MIN(MMULT(COAttainment!$AZ12:$BE12,COPOMap!C$33:C$38),1)</f>
        <v>0</v>
      </c>
      <c r="AE12" s="211">
        <f t="array" ref="AE12">MIN(MMULT(COAttainment!$AZ12:$BE12,COPOMap!D$33:D$38),1)</f>
        <v>0</v>
      </c>
      <c r="AF12" s="211">
        <f t="array" ref="AF12">MIN(MMULT(COAttainment!$AZ12:$BE12,COPOMap!E$33:E$38),1)</f>
        <v>0</v>
      </c>
      <c r="AG12" s="211">
        <f t="array" ref="AG12">MIN(MMULT(COAttainment!$AZ12:$BE12,COPOMap!F$33:F$38),1)</f>
        <v>0</v>
      </c>
      <c r="AH12" s="211">
        <f t="array" ref="AH12">MIN(MMULT(COAttainment!$AZ12:$BE12,COPOMap!G$33:G$38),1)</f>
        <v>0</v>
      </c>
      <c r="AI12" s="211">
        <f t="array" ref="AI12">MIN(MMULT(COAttainment!$AZ12:$BE12,COPOMap!H$33:H$38),1)</f>
        <v>0</v>
      </c>
      <c r="AJ12" s="211">
        <f t="array" ref="AJ12">MIN(MMULT(COAttainment!$AZ12:$BE12,COPOMap!I$33:I$38),1)</f>
        <v>0</v>
      </c>
      <c r="AK12" s="211">
        <f t="array" ref="AK12">MIN(MMULT(COAttainment!$AZ12:$BE12,COPOMap!J$33:J$38),1)</f>
        <v>0</v>
      </c>
      <c r="AL12" s="211">
        <f t="array" ref="AL12">MIN(MMULT(COAttainment!$AZ12:$BE12,COPOMap!K$33:K$38),1)</f>
        <v>0</v>
      </c>
      <c r="AM12" s="211">
        <f t="array" ref="AM12">MIN(MMULT(COAttainment!$AZ12:$BE12,COPOMap!L$33:L$38),1)</f>
        <v>0</v>
      </c>
      <c r="AN12" s="211">
        <f t="array" ref="AN12">MIN(MMULT(COAttainment!$AZ12:$BE12,COPOMap!M$33:M$38),1)</f>
        <v>0</v>
      </c>
      <c r="AO12" s="4"/>
      <c r="AP12" s="211">
        <f t="array" ref="AP12">MIN(MMULT(COAttainment!$BS12:$BX12,COPOMap!B$33:B$38),1)</f>
        <v>0</v>
      </c>
      <c r="AQ12" s="211">
        <f t="array" ref="AQ12">MIN(MMULT(COAttainment!$BS12:$BX12,COPOMap!C$33:C$38),1)</f>
        <v>0</v>
      </c>
      <c r="AR12" s="211">
        <f t="array" ref="AR12">MIN(MMULT(COAttainment!$BS12:$BX12,COPOMap!D$33:D$38),1)</f>
        <v>0</v>
      </c>
      <c r="AS12" s="211">
        <f t="array" ref="AS12">MIN(MMULT(COAttainment!$BS12:$BX12,COPOMap!E$33:E$38),1)</f>
        <v>0</v>
      </c>
      <c r="AT12" s="211">
        <f t="array" ref="AT12">MIN(MMULT(COAttainment!$BS12:$BX12,COPOMap!F$33:F$38),1)</f>
        <v>0</v>
      </c>
      <c r="AU12" s="211">
        <f t="array" ref="AU12">MIN(MMULT(COAttainment!$BS12:$BX12,COPOMap!G$33:G$38),1)</f>
        <v>0</v>
      </c>
      <c r="AV12" s="211">
        <f t="array" ref="AV12">MIN(MMULT(COAttainment!$BS12:$BX12,COPOMap!H$33:H$38),1)</f>
        <v>0</v>
      </c>
      <c r="AW12" s="211">
        <f t="array" ref="AW12">MIN(MMULT(COAttainment!$BS12:$BX12,COPOMap!I$33:I$38),1)</f>
        <v>0</v>
      </c>
      <c r="AX12" s="211">
        <f t="array" ref="AX12">MIN(MMULT(COAttainment!$BS12:$BX12,COPOMap!J$33:J$38),1)</f>
        <v>0</v>
      </c>
      <c r="AY12" s="211">
        <f t="array" ref="AY12">MIN(MMULT(COAttainment!$BS12:$BX12,COPOMap!K$33:K$38),1)</f>
        <v>0</v>
      </c>
      <c r="AZ12" s="211">
        <f t="array" ref="AZ12">MIN(MMULT(COAttainment!$BS12:$BX12,COPOMap!L$33:L$38),1)</f>
        <v>0</v>
      </c>
      <c r="BA12" s="211">
        <f t="array" ref="BA12">MIN(MMULT(COAttainment!$BS12:$BX12,COPOMap!M$33:M$38),1)</f>
        <v>0</v>
      </c>
      <c r="BB12" s="4"/>
      <c r="BC12" s="211">
        <f t="array" ref="BC12">MIN(MMULT(COAttainment!$CL12:$CQ12,COPOMap!B$33:B$38),1)</f>
        <v>0</v>
      </c>
      <c r="BD12" s="211">
        <f t="array" ref="BD12">MIN(MMULT(COAttainment!$CL12:$CQ12,COPOMap!C$33:C$38),1)</f>
        <v>0</v>
      </c>
      <c r="BE12" s="211">
        <f t="array" ref="BE12">MIN(MMULT(COAttainment!$CL12:$CQ12,COPOMap!D$33:D$38),1)</f>
        <v>0</v>
      </c>
      <c r="BF12" s="211">
        <f t="array" ref="BF12">MIN(MMULT(COAttainment!$CL12:$CQ12,COPOMap!E$33:E$38),1)</f>
        <v>0</v>
      </c>
      <c r="BG12" s="211">
        <f t="array" ref="BG12">MIN(MMULT(COAttainment!$CL12:$CQ12,COPOMap!F$33:F$38),1)</f>
        <v>0</v>
      </c>
      <c r="BH12" s="211">
        <f t="array" ref="BH12">MIN(MMULT(COAttainment!$CL12:$CQ12,COPOMap!G$33:G$38),1)</f>
        <v>0</v>
      </c>
      <c r="BI12" s="211">
        <f t="array" ref="BI12">MIN(MMULT(COAttainment!$CL12:$CQ12,COPOMap!H$33:H$38),1)</f>
        <v>0</v>
      </c>
      <c r="BJ12" s="211">
        <f t="array" ref="BJ12">MIN(MMULT(COAttainment!$CL12:$CQ12,COPOMap!I$33:I$38),1)</f>
        <v>0</v>
      </c>
      <c r="BK12" s="211">
        <f t="array" ref="BK12">MIN(MMULT(COAttainment!$CL12:$CQ12,COPOMap!J$33:J$38),1)</f>
        <v>0</v>
      </c>
      <c r="BL12" s="211">
        <f t="array" ref="BL12">MIN(MMULT(COAttainment!$CL12:$CQ12,COPOMap!K$33:K$38),1)</f>
        <v>0</v>
      </c>
      <c r="BM12" s="211">
        <f t="array" ref="BM12">MIN(MMULT(COAttainment!$CL12:$CQ12,COPOMap!L$33:L$38),1)</f>
        <v>0</v>
      </c>
      <c r="BN12" s="211">
        <f t="array" ref="BN12">MIN(MMULT(COAttainment!$CL12:$CQ12,COPOMap!M$33:M$38),1)</f>
        <v>0</v>
      </c>
    </row>
    <row r="13" ht="14.25" customHeight="1" spans="1:66" x14ac:dyDescent="0.25">
      <c r="A13" s="4"/>
      <c r="B13" s="209">
        <f>IF(ISBLANK(CT!A39),"",CT!A39)</f>
      </c>
      <c r="C13" s="191">
        <f t="array" ref="C13">MIN(MMULT(COAttainment!$N13:$S13,COPOMap!B$13:B$18),1)</f>
        <v>0</v>
      </c>
      <c r="D13" s="191">
        <f t="array" ref="D13">MIN(MMULT(COAttainment!$N13:$S13,COPOMap!C$13:C$18),1)</f>
        <v>0</v>
      </c>
      <c r="E13" s="191">
        <f t="array" ref="E13">MIN(MMULT(COAttainment!$N13:$S13,COPOMap!D$13:D$18),1)</f>
        <v>0</v>
      </c>
      <c r="F13" s="191">
        <f t="array" ref="F13">MIN(MMULT(COAttainment!$N13:$S13,COPOMap!E$13:E$18),1)</f>
        <v>0</v>
      </c>
      <c r="G13" s="191">
        <f t="array" ref="G13">MIN(MMULT(COAttainment!$N13:$S13,COPOMap!F$13:F$18),1)</f>
        <v>0</v>
      </c>
      <c r="H13" s="191">
        <f t="array" ref="H13">MIN(MMULT(COAttainment!$N13:$S13,COPOMap!G$13:G$18),1)</f>
        <v>0</v>
      </c>
      <c r="I13" s="191">
        <f t="array" ref="I13">MIN(MMULT(COAttainment!$N13:$S13,COPOMap!H$13:H$18),1)</f>
        <v>0</v>
      </c>
      <c r="J13" s="191">
        <f t="array" ref="J13">MIN(MMULT(COAttainment!$N13:$S13,COPOMap!I$13:I$18),1)</f>
        <v>0</v>
      </c>
      <c r="K13" s="191">
        <f t="array" ref="K13">MIN(MMULT(COAttainment!$N13:$S13,COPOMap!J$13:J$18),1)</f>
        <v>0</v>
      </c>
      <c r="L13" s="191">
        <f t="array" ref="L13">MIN(MMULT(COAttainment!$N13:$S13,COPOMap!K$13:K$18),1)</f>
        <v>0</v>
      </c>
      <c r="M13" s="191">
        <f t="array" ref="M13">MIN(MMULT(COAttainment!$N13:$S13,COPOMap!L$13:L$18),1)</f>
        <v>0</v>
      </c>
      <c r="N13" s="191">
        <f t="array" ref="N13">MIN(MMULT(COAttainment!$N13:$S13,COPOMap!M$13:M$18),1)</f>
        <v>0</v>
      </c>
      <c r="O13" s="4"/>
      <c r="P13" s="210">
        <f t="array" ref="P13">MIN(MMULT(COAttainment!$AG13:$AL13,COPOMap!B$23:B$28),1)</f>
        <v>0</v>
      </c>
      <c r="Q13" s="210">
        <f t="array" ref="Q13">MIN(MMULT(COAttainment!$AG13:$AL13,COPOMap!C$23:C$28),1)</f>
        <v>0</v>
      </c>
      <c r="R13" s="210">
        <f t="array" ref="R13">MIN(MMULT(COAttainment!$AG13:$AL13,COPOMap!D$23:D$28),1)</f>
        <v>0</v>
      </c>
      <c r="S13" s="210">
        <f t="array" ref="S13">MIN(MMULT(COAttainment!$AG13:$AL13,COPOMap!E$23:E$28),1)</f>
        <v>0</v>
      </c>
      <c r="T13" s="210">
        <f t="array" ref="T13">MIN(MMULT(COAttainment!$AG13:$AL13,COPOMap!F$23:F$28),1)</f>
        <v>0</v>
      </c>
      <c r="U13" s="210">
        <f t="array" ref="U13">MIN(MMULT(COAttainment!$AG13:$AL13,COPOMap!G$23:G$28),1)</f>
        <v>0</v>
      </c>
      <c r="V13" s="210">
        <f t="array" ref="V13">MIN(MMULT(COAttainment!$AG13:$AL13,COPOMap!H$23:H$28),1)</f>
        <v>0</v>
      </c>
      <c r="W13" s="210">
        <f t="array" ref="W13">MIN(MMULT(COAttainment!$AG13:$AL13,COPOMap!I$23:I$28),1)</f>
        <v>0</v>
      </c>
      <c r="X13" s="210">
        <f t="array" ref="X13">MIN(MMULT(COAttainment!$AG13:$AL13,COPOMap!J$23:J$28),1)</f>
        <v>0</v>
      </c>
      <c r="Y13" s="210">
        <f t="array" ref="Y13">MIN(MMULT(COAttainment!$AG13:$AL13,COPOMap!K$23:K$28),1)</f>
        <v>0</v>
      </c>
      <c r="Z13" s="210">
        <f t="array" ref="Z13">MIN(MMULT(COAttainment!$AG13:$AL13,COPOMap!L$23:L$28),1)</f>
        <v>0</v>
      </c>
      <c r="AA13" s="210">
        <f t="array" ref="AA13">MIN(MMULT(COAttainment!$AG13:$AL13,COPOMap!M$23:M$28),1)</f>
        <v>0</v>
      </c>
      <c r="AB13" s="4"/>
      <c r="AC13" s="211">
        <f t="array" ref="AC13">MIN(MMULT(COAttainment!$AZ13:$BE13,COPOMap!B$33:B$38),1)</f>
        <v>0</v>
      </c>
      <c r="AD13" s="211">
        <f t="array" ref="AD13">MIN(MMULT(COAttainment!$AZ13:$BE13,COPOMap!C$33:C$38),1)</f>
        <v>0</v>
      </c>
      <c r="AE13" s="211">
        <f t="array" ref="AE13">MIN(MMULT(COAttainment!$AZ13:$BE13,COPOMap!D$33:D$38),1)</f>
        <v>0</v>
      </c>
      <c r="AF13" s="211">
        <f t="array" ref="AF13">MIN(MMULT(COAttainment!$AZ13:$BE13,COPOMap!E$33:E$38),1)</f>
        <v>0</v>
      </c>
      <c r="AG13" s="211">
        <f t="array" ref="AG13">MIN(MMULT(COAttainment!$AZ13:$BE13,COPOMap!F$33:F$38),1)</f>
        <v>0</v>
      </c>
      <c r="AH13" s="211">
        <f t="array" ref="AH13">MIN(MMULT(COAttainment!$AZ13:$BE13,COPOMap!G$33:G$38),1)</f>
        <v>0</v>
      </c>
      <c r="AI13" s="211">
        <f t="array" ref="AI13">MIN(MMULT(COAttainment!$AZ13:$BE13,COPOMap!H$33:H$38),1)</f>
        <v>0</v>
      </c>
      <c r="AJ13" s="211">
        <f t="array" ref="AJ13">MIN(MMULT(COAttainment!$AZ13:$BE13,COPOMap!I$33:I$38),1)</f>
        <v>0</v>
      </c>
      <c r="AK13" s="211">
        <f t="array" ref="AK13">MIN(MMULT(COAttainment!$AZ13:$BE13,COPOMap!J$33:J$38),1)</f>
        <v>0</v>
      </c>
      <c r="AL13" s="211">
        <f t="array" ref="AL13">MIN(MMULT(COAttainment!$AZ13:$BE13,COPOMap!K$33:K$38),1)</f>
        <v>0</v>
      </c>
      <c r="AM13" s="211">
        <f t="array" ref="AM13">MIN(MMULT(COAttainment!$AZ13:$BE13,COPOMap!L$33:L$38),1)</f>
        <v>0</v>
      </c>
      <c r="AN13" s="211">
        <f t="array" ref="AN13">MIN(MMULT(COAttainment!$AZ13:$BE13,COPOMap!M$33:M$38),1)</f>
        <v>0</v>
      </c>
      <c r="AO13" s="4"/>
      <c r="AP13" s="211">
        <f t="array" ref="AP13">MIN(MMULT(COAttainment!$BS13:$BX13,COPOMap!B$33:B$38),1)</f>
        <v>0</v>
      </c>
      <c r="AQ13" s="211">
        <f t="array" ref="AQ13">MIN(MMULT(COAttainment!$BS13:$BX13,COPOMap!C$33:C$38),1)</f>
        <v>0</v>
      </c>
      <c r="AR13" s="211">
        <f t="array" ref="AR13">MIN(MMULT(COAttainment!$BS13:$BX13,COPOMap!D$33:D$38),1)</f>
        <v>0</v>
      </c>
      <c r="AS13" s="211">
        <f t="array" ref="AS13">MIN(MMULT(COAttainment!$BS13:$BX13,COPOMap!E$33:E$38),1)</f>
        <v>0</v>
      </c>
      <c r="AT13" s="211">
        <f t="array" ref="AT13">MIN(MMULT(COAttainment!$BS13:$BX13,COPOMap!F$33:F$38),1)</f>
        <v>0</v>
      </c>
      <c r="AU13" s="211">
        <f t="array" ref="AU13">MIN(MMULT(COAttainment!$BS13:$BX13,COPOMap!G$33:G$38),1)</f>
        <v>0</v>
      </c>
      <c r="AV13" s="211">
        <f t="array" ref="AV13">MIN(MMULT(COAttainment!$BS13:$BX13,COPOMap!H$33:H$38),1)</f>
        <v>0</v>
      </c>
      <c r="AW13" s="211">
        <f t="array" ref="AW13">MIN(MMULT(COAttainment!$BS13:$BX13,COPOMap!I$33:I$38),1)</f>
        <v>0</v>
      </c>
      <c r="AX13" s="211">
        <f t="array" ref="AX13">MIN(MMULT(COAttainment!$BS13:$BX13,COPOMap!J$33:J$38),1)</f>
        <v>0</v>
      </c>
      <c r="AY13" s="211">
        <f t="array" ref="AY13">MIN(MMULT(COAttainment!$BS13:$BX13,COPOMap!K$33:K$38),1)</f>
        <v>0</v>
      </c>
      <c r="AZ13" s="211">
        <f t="array" ref="AZ13">MIN(MMULT(COAttainment!$BS13:$BX13,COPOMap!L$33:L$38),1)</f>
        <v>0</v>
      </c>
      <c r="BA13" s="211">
        <f t="array" ref="BA13">MIN(MMULT(COAttainment!$BS13:$BX13,COPOMap!M$33:M$38),1)</f>
        <v>0</v>
      </c>
      <c r="BB13" s="4"/>
      <c r="BC13" s="211">
        <f t="array" ref="BC13">MIN(MMULT(COAttainment!$CL13:$CQ13,COPOMap!B$33:B$38),1)</f>
        <v>0</v>
      </c>
      <c r="BD13" s="211">
        <f t="array" ref="BD13">MIN(MMULT(COAttainment!$CL13:$CQ13,COPOMap!C$33:C$38),1)</f>
        <v>0</v>
      </c>
      <c r="BE13" s="211">
        <f t="array" ref="BE13">MIN(MMULT(COAttainment!$CL13:$CQ13,COPOMap!D$33:D$38),1)</f>
        <v>0</v>
      </c>
      <c r="BF13" s="211">
        <f t="array" ref="BF13">MIN(MMULT(COAttainment!$CL13:$CQ13,COPOMap!E$33:E$38),1)</f>
        <v>0</v>
      </c>
      <c r="BG13" s="211">
        <f t="array" ref="BG13">MIN(MMULT(COAttainment!$CL13:$CQ13,COPOMap!F$33:F$38),1)</f>
        <v>0</v>
      </c>
      <c r="BH13" s="211">
        <f t="array" ref="BH13">MIN(MMULT(COAttainment!$CL13:$CQ13,COPOMap!G$33:G$38),1)</f>
        <v>0</v>
      </c>
      <c r="BI13" s="211">
        <f t="array" ref="BI13">MIN(MMULT(COAttainment!$CL13:$CQ13,COPOMap!H$33:H$38),1)</f>
        <v>0</v>
      </c>
      <c r="BJ13" s="211">
        <f t="array" ref="BJ13">MIN(MMULT(COAttainment!$CL13:$CQ13,COPOMap!I$33:I$38),1)</f>
        <v>0</v>
      </c>
      <c r="BK13" s="211">
        <f t="array" ref="BK13">MIN(MMULT(COAttainment!$CL13:$CQ13,COPOMap!J$33:J$38),1)</f>
        <v>0</v>
      </c>
      <c r="BL13" s="211">
        <f t="array" ref="BL13">MIN(MMULT(COAttainment!$CL13:$CQ13,COPOMap!K$33:K$38),1)</f>
        <v>0</v>
      </c>
      <c r="BM13" s="211">
        <f t="array" ref="BM13">MIN(MMULT(COAttainment!$CL13:$CQ13,COPOMap!L$33:L$38),1)</f>
        <v>0</v>
      </c>
      <c r="BN13" s="211">
        <f t="array" ref="BN13">MIN(MMULT(COAttainment!$CL13:$CQ13,COPOMap!M$33:M$38),1)</f>
        <v>0</v>
      </c>
    </row>
    <row r="14" ht="14.25" customHeight="1" spans="1:66" x14ac:dyDescent="0.25">
      <c r="A14" s="4"/>
      <c r="B14" s="209">
        <f>IF(ISBLANK(CT!A40),"",CT!A40)</f>
      </c>
      <c r="C14" s="191">
        <f t="array" ref="C14">MIN(MMULT(COAttainment!$N14:$S14,COPOMap!B$13:B$18),1)</f>
        <v>0</v>
      </c>
      <c r="D14" s="191">
        <f t="array" ref="D14">MIN(MMULT(COAttainment!$N14:$S14,COPOMap!C$13:C$18),1)</f>
        <v>0</v>
      </c>
      <c r="E14" s="191">
        <f t="array" ref="E14">MIN(MMULT(COAttainment!$N14:$S14,COPOMap!D$13:D$18),1)</f>
        <v>0</v>
      </c>
      <c r="F14" s="191">
        <f t="array" ref="F14">MIN(MMULT(COAttainment!$N14:$S14,COPOMap!E$13:E$18),1)</f>
        <v>0</v>
      </c>
      <c r="G14" s="191">
        <f t="array" ref="G14">MIN(MMULT(COAttainment!$N14:$S14,COPOMap!F$13:F$18),1)</f>
        <v>0</v>
      </c>
      <c r="H14" s="191">
        <f t="array" ref="H14">MIN(MMULT(COAttainment!$N14:$S14,COPOMap!G$13:G$18),1)</f>
        <v>0</v>
      </c>
      <c r="I14" s="191">
        <f t="array" ref="I14">MIN(MMULT(COAttainment!$N14:$S14,COPOMap!H$13:H$18),1)</f>
        <v>0</v>
      </c>
      <c r="J14" s="191">
        <f t="array" ref="J14">MIN(MMULT(COAttainment!$N14:$S14,COPOMap!I$13:I$18),1)</f>
        <v>0</v>
      </c>
      <c r="K14" s="191">
        <f t="array" ref="K14">MIN(MMULT(COAttainment!$N14:$S14,COPOMap!J$13:J$18),1)</f>
        <v>0</v>
      </c>
      <c r="L14" s="191">
        <f t="array" ref="L14">MIN(MMULT(COAttainment!$N14:$S14,COPOMap!K$13:K$18),1)</f>
        <v>0</v>
      </c>
      <c r="M14" s="191">
        <f t="array" ref="M14">MIN(MMULT(COAttainment!$N14:$S14,COPOMap!L$13:L$18),1)</f>
        <v>0</v>
      </c>
      <c r="N14" s="191">
        <f t="array" ref="N14">MIN(MMULT(COAttainment!$N14:$S14,COPOMap!M$13:M$18),1)</f>
        <v>0</v>
      </c>
      <c r="O14" s="4"/>
      <c r="P14" s="210">
        <f t="array" ref="P14">MIN(MMULT(COAttainment!$AG14:$AL14,COPOMap!B$23:B$28),1)</f>
        <v>0</v>
      </c>
      <c r="Q14" s="210">
        <f t="array" ref="Q14">MIN(MMULT(COAttainment!$AG14:$AL14,COPOMap!C$23:C$28),1)</f>
        <v>0</v>
      </c>
      <c r="R14" s="210">
        <f t="array" ref="R14">MIN(MMULT(COAttainment!$AG14:$AL14,COPOMap!D$23:D$28),1)</f>
        <v>0</v>
      </c>
      <c r="S14" s="210">
        <f t="array" ref="S14">MIN(MMULT(COAttainment!$AG14:$AL14,COPOMap!E$23:E$28),1)</f>
        <v>0</v>
      </c>
      <c r="T14" s="210">
        <f t="array" ref="T14">MIN(MMULT(COAttainment!$AG14:$AL14,COPOMap!F$23:F$28),1)</f>
        <v>0</v>
      </c>
      <c r="U14" s="210">
        <f t="array" ref="U14">MIN(MMULT(COAttainment!$AG14:$AL14,COPOMap!G$23:G$28),1)</f>
        <v>0</v>
      </c>
      <c r="V14" s="210">
        <f t="array" ref="V14">MIN(MMULT(COAttainment!$AG14:$AL14,COPOMap!H$23:H$28),1)</f>
        <v>0</v>
      </c>
      <c r="W14" s="210">
        <f t="array" ref="W14">MIN(MMULT(COAttainment!$AG14:$AL14,COPOMap!I$23:I$28),1)</f>
        <v>0</v>
      </c>
      <c r="X14" s="210">
        <f t="array" ref="X14">MIN(MMULT(COAttainment!$AG14:$AL14,COPOMap!J$23:J$28),1)</f>
        <v>0</v>
      </c>
      <c r="Y14" s="210">
        <f t="array" ref="Y14">MIN(MMULT(COAttainment!$AG14:$AL14,COPOMap!K$23:K$28),1)</f>
        <v>0</v>
      </c>
      <c r="Z14" s="210">
        <f t="array" ref="Z14">MIN(MMULT(COAttainment!$AG14:$AL14,COPOMap!L$23:L$28),1)</f>
        <v>0</v>
      </c>
      <c r="AA14" s="210">
        <f t="array" ref="AA14">MIN(MMULT(COAttainment!$AG14:$AL14,COPOMap!M$23:M$28),1)</f>
        <v>0</v>
      </c>
      <c r="AB14" s="4"/>
      <c r="AC14" s="211">
        <f t="array" ref="AC14">MIN(MMULT(COAttainment!$AZ14:$BE14,COPOMap!B$33:B$38),1)</f>
        <v>0</v>
      </c>
      <c r="AD14" s="211">
        <f t="array" ref="AD14">MIN(MMULT(COAttainment!$AZ14:$BE14,COPOMap!C$33:C$38),1)</f>
        <v>0</v>
      </c>
      <c r="AE14" s="211">
        <f t="array" ref="AE14">MIN(MMULT(COAttainment!$AZ14:$BE14,COPOMap!D$33:D$38),1)</f>
        <v>0</v>
      </c>
      <c r="AF14" s="211">
        <f t="array" ref="AF14">MIN(MMULT(COAttainment!$AZ14:$BE14,COPOMap!E$33:E$38),1)</f>
        <v>0</v>
      </c>
      <c r="AG14" s="211">
        <f t="array" ref="AG14">MIN(MMULT(COAttainment!$AZ14:$BE14,COPOMap!F$33:F$38),1)</f>
        <v>0</v>
      </c>
      <c r="AH14" s="211">
        <f t="array" ref="AH14">MIN(MMULT(COAttainment!$AZ14:$BE14,COPOMap!G$33:G$38),1)</f>
        <v>0</v>
      </c>
      <c r="AI14" s="211">
        <f t="array" ref="AI14">MIN(MMULT(COAttainment!$AZ14:$BE14,COPOMap!H$33:H$38),1)</f>
        <v>0</v>
      </c>
      <c r="AJ14" s="211">
        <f t="array" ref="AJ14">MIN(MMULT(COAttainment!$AZ14:$BE14,COPOMap!I$33:I$38),1)</f>
        <v>0</v>
      </c>
      <c r="AK14" s="211">
        <f t="array" ref="AK14">MIN(MMULT(COAttainment!$AZ14:$BE14,COPOMap!J$33:J$38),1)</f>
        <v>0</v>
      </c>
      <c r="AL14" s="211">
        <f t="array" ref="AL14">MIN(MMULT(COAttainment!$AZ14:$BE14,COPOMap!K$33:K$38),1)</f>
        <v>0</v>
      </c>
      <c r="AM14" s="211">
        <f t="array" ref="AM14">MIN(MMULT(COAttainment!$AZ14:$BE14,COPOMap!L$33:L$38),1)</f>
        <v>0</v>
      </c>
      <c r="AN14" s="211">
        <f t="array" ref="AN14">MIN(MMULT(COAttainment!$AZ14:$BE14,COPOMap!M$33:M$38),1)</f>
        <v>0</v>
      </c>
      <c r="AO14" s="4"/>
      <c r="AP14" s="211">
        <f t="array" ref="AP14">MIN(MMULT(COAttainment!$BS14:$BX14,COPOMap!B$33:B$38),1)</f>
        <v>0</v>
      </c>
      <c r="AQ14" s="211">
        <f t="array" ref="AQ14">MIN(MMULT(COAttainment!$BS14:$BX14,COPOMap!C$33:C$38),1)</f>
        <v>0</v>
      </c>
      <c r="AR14" s="211">
        <f t="array" ref="AR14">MIN(MMULT(COAttainment!$BS14:$BX14,COPOMap!D$33:D$38),1)</f>
        <v>0</v>
      </c>
      <c r="AS14" s="211">
        <f t="array" ref="AS14">MIN(MMULT(COAttainment!$BS14:$BX14,COPOMap!E$33:E$38),1)</f>
        <v>0</v>
      </c>
      <c r="AT14" s="211">
        <f t="array" ref="AT14">MIN(MMULT(COAttainment!$BS14:$BX14,COPOMap!F$33:F$38),1)</f>
        <v>0</v>
      </c>
      <c r="AU14" s="211">
        <f t="array" ref="AU14">MIN(MMULT(COAttainment!$BS14:$BX14,COPOMap!G$33:G$38),1)</f>
        <v>0</v>
      </c>
      <c r="AV14" s="211">
        <f t="array" ref="AV14">MIN(MMULT(COAttainment!$BS14:$BX14,COPOMap!H$33:H$38),1)</f>
        <v>0</v>
      </c>
      <c r="AW14" s="211">
        <f t="array" ref="AW14">MIN(MMULT(COAttainment!$BS14:$BX14,COPOMap!I$33:I$38),1)</f>
        <v>0</v>
      </c>
      <c r="AX14" s="211">
        <f t="array" ref="AX14">MIN(MMULT(COAttainment!$BS14:$BX14,COPOMap!J$33:J$38),1)</f>
        <v>0</v>
      </c>
      <c r="AY14" s="211">
        <f t="array" ref="AY14">MIN(MMULT(COAttainment!$BS14:$BX14,COPOMap!K$33:K$38),1)</f>
        <v>0</v>
      </c>
      <c r="AZ14" s="211">
        <f t="array" ref="AZ14">MIN(MMULT(COAttainment!$BS14:$BX14,COPOMap!L$33:L$38),1)</f>
        <v>0</v>
      </c>
      <c r="BA14" s="211">
        <f t="array" ref="BA14">MIN(MMULT(COAttainment!$BS14:$BX14,COPOMap!M$33:M$38),1)</f>
        <v>0</v>
      </c>
      <c r="BB14" s="4"/>
      <c r="BC14" s="211">
        <f t="array" ref="BC14">MIN(MMULT(COAttainment!$CL14:$CQ14,COPOMap!B$33:B$38),1)</f>
        <v>0</v>
      </c>
      <c r="BD14" s="211">
        <f t="array" ref="BD14">MIN(MMULT(COAttainment!$CL14:$CQ14,COPOMap!C$33:C$38),1)</f>
        <v>0</v>
      </c>
      <c r="BE14" s="211">
        <f t="array" ref="BE14">MIN(MMULT(COAttainment!$CL14:$CQ14,COPOMap!D$33:D$38),1)</f>
        <v>0</v>
      </c>
      <c r="BF14" s="211">
        <f t="array" ref="BF14">MIN(MMULT(COAttainment!$CL14:$CQ14,COPOMap!E$33:E$38),1)</f>
        <v>0</v>
      </c>
      <c r="BG14" s="211">
        <f t="array" ref="BG14">MIN(MMULT(COAttainment!$CL14:$CQ14,COPOMap!F$33:F$38),1)</f>
        <v>0</v>
      </c>
      <c r="BH14" s="211">
        <f t="array" ref="BH14">MIN(MMULT(COAttainment!$CL14:$CQ14,COPOMap!G$33:G$38),1)</f>
        <v>0</v>
      </c>
      <c r="BI14" s="211">
        <f t="array" ref="BI14">MIN(MMULT(COAttainment!$CL14:$CQ14,COPOMap!H$33:H$38),1)</f>
        <v>0</v>
      </c>
      <c r="BJ14" s="211">
        <f t="array" ref="BJ14">MIN(MMULT(COAttainment!$CL14:$CQ14,COPOMap!I$33:I$38),1)</f>
        <v>0</v>
      </c>
      <c r="BK14" s="211">
        <f t="array" ref="BK14">MIN(MMULT(COAttainment!$CL14:$CQ14,COPOMap!J$33:J$38),1)</f>
        <v>0</v>
      </c>
      <c r="BL14" s="211">
        <f t="array" ref="BL14">MIN(MMULT(COAttainment!$CL14:$CQ14,COPOMap!K$33:K$38),1)</f>
        <v>0</v>
      </c>
      <c r="BM14" s="211">
        <f t="array" ref="BM14">MIN(MMULT(COAttainment!$CL14:$CQ14,COPOMap!L$33:L$38),1)</f>
        <v>0</v>
      </c>
      <c r="BN14" s="211">
        <f t="array" ref="BN14">MIN(MMULT(COAttainment!$CL14:$CQ14,COPOMap!M$33:M$38),1)</f>
        <v>0</v>
      </c>
    </row>
    <row r="15" ht="14.25" customHeight="1" spans="1:66" x14ac:dyDescent="0.25">
      <c r="A15" s="4"/>
      <c r="B15" s="209">
        <f>IF(ISBLANK(CT!A41),"",CT!A41)</f>
      </c>
      <c r="C15" s="191">
        <f t="array" ref="C15">MIN(MMULT(COAttainment!$N15:$S15,COPOMap!B$13:B$18),1)</f>
        <v>0</v>
      </c>
      <c r="D15" s="191">
        <f t="array" ref="D15">MIN(MMULT(COAttainment!$N15:$S15,COPOMap!C$13:C$18),1)</f>
        <v>0</v>
      </c>
      <c r="E15" s="191">
        <f t="array" ref="E15">MIN(MMULT(COAttainment!$N15:$S15,COPOMap!D$13:D$18),1)</f>
        <v>0</v>
      </c>
      <c r="F15" s="191">
        <f t="array" ref="F15">MIN(MMULT(COAttainment!$N15:$S15,COPOMap!E$13:E$18),1)</f>
        <v>0</v>
      </c>
      <c r="G15" s="191">
        <f t="array" ref="G15">MIN(MMULT(COAttainment!$N15:$S15,COPOMap!F$13:F$18),1)</f>
        <v>0</v>
      </c>
      <c r="H15" s="191">
        <f t="array" ref="H15">MIN(MMULT(COAttainment!$N15:$S15,COPOMap!G$13:G$18),1)</f>
        <v>0</v>
      </c>
      <c r="I15" s="191">
        <f t="array" ref="I15">MIN(MMULT(COAttainment!$N15:$S15,COPOMap!H$13:H$18),1)</f>
        <v>0</v>
      </c>
      <c r="J15" s="191">
        <f t="array" ref="J15">MIN(MMULT(COAttainment!$N15:$S15,COPOMap!I$13:I$18),1)</f>
        <v>0</v>
      </c>
      <c r="K15" s="191">
        <f t="array" ref="K15">MIN(MMULT(COAttainment!$N15:$S15,COPOMap!J$13:J$18),1)</f>
        <v>0</v>
      </c>
      <c r="L15" s="191">
        <f t="array" ref="L15">MIN(MMULT(COAttainment!$N15:$S15,COPOMap!K$13:K$18),1)</f>
        <v>0</v>
      </c>
      <c r="M15" s="191">
        <f t="array" ref="M15">MIN(MMULT(COAttainment!$N15:$S15,COPOMap!L$13:L$18),1)</f>
        <v>0</v>
      </c>
      <c r="N15" s="191">
        <f t="array" ref="N15">MIN(MMULT(COAttainment!$N15:$S15,COPOMap!M$13:M$18),1)</f>
        <v>0</v>
      </c>
      <c r="O15" s="4"/>
      <c r="P15" s="210">
        <f t="array" ref="P15">MIN(MMULT(COAttainment!$AG15:$AL15,COPOMap!B$23:B$28),1)</f>
        <v>0</v>
      </c>
      <c r="Q15" s="210">
        <f t="array" ref="Q15">MIN(MMULT(COAttainment!$AG15:$AL15,COPOMap!C$23:C$28),1)</f>
        <v>0</v>
      </c>
      <c r="R15" s="210">
        <f t="array" ref="R15">MIN(MMULT(COAttainment!$AG15:$AL15,COPOMap!D$23:D$28),1)</f>
        <v>0</v>
      </c>
      <c r="S15" s="210">
        <f t="array" ref="S15">MIN(MMULT(COAttainment!$AG15:$AL15,COPOMap!E$23:E$28),1)</f>
        <v>0</v>
      </c>
      <c r="T15" s="210">
        <f t="array" ref="T15">MIN(MMULT(COAttainment!$AG15:$AL15,COPOMap!F$23:F$28),1)</f>
        <v>0</v>
      </c>
      <c r="U15" s="210">
        <f t="array" ref="U15">MIN(MMULT(COAttainment!$AG15:$AL15,COPOMap!G$23:G$28),1)</f>
        <v>0</v>
      </c>
      <c r="V15" s="210">
        <f t="array" ref="V15">MIN(MMULT(COAttainment!$AG15:$AL15,COPOMap!H$23:H$28),1)</f>
        <v>0</v>
      </c>
      <c r="W15" s="210">
        <f t="array" ref="W15">MIN(MMULT(COAttainment!$AG15:$AL15,COPOMap!I$23:I$28),1)</f>
        <v>0</v>
      </c>
      <c r="X15" s="210">
        <f t="array" ref="X15">MIN(MMULT(COAttainment!$AG15:$AL15,COPOMap!J$23:J$28),1)</f>
        <v>0</v>
      </c>
      <c r="Y15" s="210">
        <f t="array" ref="Y15">MIN(MMULT(COAttainment!$AG15:$AL15,COPOMap!K$23:K$28),1)</f>
        <v>0</v>
      </c>
      <c r="Z15" s="210">
        <f t="array" ref="Z15">MIN(MMULT(COAttainment!$AG15:$AL15,COPOMap!L$23:L$28),1)</f>
        <v>0</v>
      </c>
      <c r="AA15" s="210">
        <f t="array" ref="AA15">MIN(MMULT(COAttainment!$AG15:$AL15,COPOMap!M$23:M$28),1)</f>
        <v>0</v>
      </c>
      <c r="AB15" s="4"/>
      <c r="AC15" s="211">
        <f t="array" ref="AC15">MIN(MMULT(COAttainment!$AZ15:$BE15,COPOMap!B$33:B$38),1)</f>
        <v>0</v>
      </c>
      <c r="AD15" s="211">
        <f t="array" ref="AD15">MIN(MMULT(COAttainment!$AZ15:$BE15,COPOMap!C$33:C$38),1)</f>
        <v>0</v>
      </c>
      <c r="AE15" s="211">
        <f t="array" ref="AE15">MIN(MMULT(COAttainment!$AZ15:$BE15,COPOMap!D$33:D$38),1)</f>
        <v>0</v>
      </c>
      <c r="AF15" s="211">
        <f t="array" ref="AF15">MIN(MMULT(COAttainment!$AZ15:$BE15,COPOMap!E$33:E$38),1)</f>
        <v>0</v>
      </c>
      <c r="AG15" s="211">
        <f t="array" ref="AG15">MIN(MMULT(COAttainment!$AZ15:$BE15,COPOMap!F$33:F$38),1)</f>
        <v>0</v>
      </c>
      <c r="AH15" s="211">
        <f t="array" ref="AH15">MIN(MMULT(COAttainment!$AZ15:$BE15,COPOMap!G$33:G$38),1)</f>
        <v>0</v>
      </c>
      <c r="AI15" s="211">
        <f t="array" ref="AI15">MIN(MMULT(COAttainment!$AZ15:$BE15,COPOMap!H$33:H$38),1)</f>
        <v>0</v>
      </c>
      <c r="AJ15" s="211">
        <f t="array" ref="AJ15">MIN(MMULT(COAttainment!$AZ15:$BE15,COPOMap!I$33:I$38),1)</f>
        <v>0</v>
      </c>
      <c r="AK15" s="211">
        <f t="array" ref="AK15">MIN(MMULT(COAttainment!$AZ15:$BE15,COPOMap!J$33:J$38),1)</f>
        <v>0</v>
      </c>
      <c r="AL15" s="211">
        <f t="array" ref="AL15">MIN(MMULT(COAttainment!$AZ15:$BE15,COPOMap!K$33:K$38),1)</f>
        <v>0</v>
      </c>
      <c r="AM15" s="211">
        <f t="array" ref="AM15">MIN(MMULT(COAttainment!$AZ15:$BE15,COPOMap!L$33:L$38),1)</f>
        <v>0</v>
      </c>
      <c r="AN15" s="211">
        <f t="array" ref="AN15">MIN(MMULT(COAttainment!$AZ15:$BE15,COPOMap!M$33:M$38),1)</f>
        <v>0</v>
      </c>
      <c r="AO15" s="4"/>
      <c r="AP15" s="211">
        <f t="array" ref="AP15">MIN(MMULT(COAttainment!$BS15:$BX15,COPOMap!B$33:B$38),1)</f>
        <v>0</v>
      </c>
      <c r="AQ15" s="211">
        <f t="array" ref="AQ15">MIN(MMULT(COAttainment!$BS15:$BX15,COPOMap!C$33:C$38),1)</f>
        <v>0</v>
      </c>
      <c r="AR15" s="211">
        <f t="array" ref="AR15">MIN(MMULT(COAttainment!$BS15:$BX15,COPOMap!D$33:D$38),1)</f>
        <v>0</v>
      </c>
      <c r="AS15" s="211">
        <f t="array" ref="AS15">MIN(MMULT(COAttainment!$BS15:$BX15,COPOMap!E$33:E$38),1)</f>
        <v>0</v>
      </c>
      <c r="AT15" s="211">
        <f t="array" ref="AT15">MIN(MMULT(COAttainment!$BS15:$BX15,COPOMap!F$33:F$38),1)</f>
        <v>0</v>
      </c>
      <c r="AU15" s="211">
        <f t="array" ref="AU15">MIN(MMULT(COAttainment!$BS15:$BX15,COPOMap!G$33:G$38),1)</f>
        <v>0</v>
      </c>
      <c r="AV15" s="211">
        <f t="array" ref="AV15">MIN(MMULT(COAttainment!$BS15:$BX15,COPOMap!H$33:H$38),1)</f>
        <v>0</v>
      </c>
      <c r="AW15" s="211">
        <f t="array" ref="AW15">MIN(MMULT(COAttainment!$BS15:$BX15,COPOMap!I$33:I$38),1)</f>
        <v>0</v>
      </c>
      <c r="AX15" s="211">
        <f t="array" ref="AX15">MIN(MMULT(COAttainment!$BS15:$BX15,COPOMap!J$33:J$38),1)</f>
        <v>0</v>
      </c>
      <c r="AY15" s="211">
        <f t="array" ref="AY15">MIN(MMULT(COAttainment!$BS15:$BX15,COPOMap!K$33:K$38),1)</f>
        <v>0</v>
      </c>
      <c r="AZ15" s="211">
        <f t="array" ref="AZ15">MIN(MMULT(COAttainment!$BS15:$BX15,COPOMap!L$33:L$38),1)</f>
        <v>0</v>
      </c>
      <c r="BA15" s="211">
        <f t="array" ref="BA15">MIN(MMULT(COAttainment!$BS15:$BX15,COPOMap!M$33:M$38),1)</f>
        <v>0</v>
      </c>
      <c r="BB15" s="4"/>
      <c r="BC15" s="211">
        <f t="array" ref="BC15">MIN(MMULT(COAttainment!$CL15:$CQ15,COPOMap!B$33:B$38),1)</f>
        <v>0</v>
      </c>
      <c r="BD15" s="211">
        <f t="array" ref="BD15">MIN(MMULT(COAttainment!$CL15:$CQ15,COPOMap!C$33:C$38),1)</f>
        <v>0</v>
      </c>
      <c r="BE15" s="211">
        <f t="array" ref="BE15">MIN(MMULT(COAttainment!$CL15:$CQ15,COPOMap!D$33:D$38),1)</f>
        <v>0</v>
      </c>
      <c r="BF15" s="211">
        <f t="array" ref="BF15">MIN(MMULT(COAttainment!$CL15:$CQ15,COPOMap!E$33:E$38),1)</f>
        <v>0</v>
      </c>
      <c r="BG15" s="211">
        <f t="array" ref="BG15">MIN(MMULT(COAttainment!$CL15:$CQ15,COPOMap!F$33:F$38),1)</f>
        <v>0</v>
      </c>
      <c r="BH15" s="211">
        <f t="array" ref="BH15">MIN(MMULT(COAttainment!$CL15:$CQ15,COPOMap!G$33:G$38),1)</f>
        <v>0</v>
      </c>
      <c r="BI15" s="211">
        <f t="array" ref="BI15">MIN(MMULT(COAttainment!$CL15:$CQ15,COPOMap!H$33:H$38),1)</f>
        <v>0</v>
      </c>
      <c r="BJ15" s="211">
        <f t="array" ref="BJ15">MIN(MMULT(COAttainment!$CL15:$CQ15,COPOMap!I$33:I$38),1)</f>
        <v>0</v>
      </c>
      <c r="BK15" s="211">
        <f t="array" ref="BK15">MIN(MMULT(COAttainment!$CL15:$CQ15,COPOMap!J$33:J$38),1)</f>
        <v>0</v>
      </c>
      <c r="BL15" s="211">
        <f t="array" ref="BL15">MIN(MMULT(COAttainment!$CL15:$CQ15,COPOMap!K$33:K$38),1)</f>
        <v>0</v>
      </c>
      <c r="BM15" s="211">
        <f t="array" ref="BM15">MIN(MMULT(COAttainment!$CL15:$CQ15,COPOMap!L$33:L$38),1)</f>
        <v>0</v>
      </c>
      <c r="BN15" s="211">
        <f t="array" ref="BN15">MIN(MMULT(COAttainment!$CL15:$CQ15,COPOMap!M$33:M$38),1)</f>
        <v>0</v>
      </c>
    </row>
    <row r="16" ht="14.25" customHeight="1" spans="1:66" x14ac:dyDescent="0.25">
      <c r="A16" s="4"/>
      <c r="B16" s="209">
        <f>IF(ISBLANK(CT!A42),"",CT!A42)</f>
      </c>
      <c r="C16" s="191">
        <f t="array" ref="C16">MIN(MMULT(COAttainment!$N16:$S16,COPOMap!B$13:B$18),1)</f>
        <v>0</v>
      </c>
      <c r="D16" s="191">
        <f t="array" ref="D16">MIN(MMULT(COAttainment!$N16:$S16,COPOMap!C$13:C$18),1)</f>
        <v>0</v>
      </c>
      <c r="E16" s="191">
        <f t="array" ref="E16">MIN(MMULT(COAttainment!$N16:$S16,COPOMap!D$13:D$18),1)</f>
        <v>0</v>
      </c>
      <c r="F16" s="191">
        <f t="array" ref="F16">MIN(MMULT(COAttainment!$N16:$S16,COPOMap!E$13:E$18),1)</f>
        <v>0</v>
      </c>
      <c r="G16" s="191">
        <f t="array" ref="G16">MIN(MMULT(COAttainment!$N16:$S16,COPOMap!F$13:F$18),1)</f>
        <v>0</v>
      </c>
      <c r="H16" s="191">
        <f t="array" ref="H16">MIN(MMULT(COAttainment!$N16:$S16,COPOMap!G$13:G$18),1)</f>
        <v>0</v>
      </c>
      <c r="I16" s="191">
        <f t="array" ref="I16">MIN(MMULT(COAttainment!$N16:$S16,COPOMap!H$13:H$18),1)</f>
        <v>0</v>
      </c>
      <c r="J16" s="191">
        <f t="array" ref="J16">MIN(MMULT(COAttainment!$N16:$S16,COPOMap!I$13:I$18),1)</f>
        <v>0</v>
      </c>
      <c r="K16" s="191">
        <f t="array" ref="K16">MIN(MMULT(COAttainment!$N16:$S16,COPOMap!J$13:J$18),1)</f>
        <v>0</v>
      </c>
      <c r="L16" s="191">
        <f t="array" ref="L16">MIN(MMULT(COAttainment!$N16:$S16,COPOMap!K$13:K$18),1)</f>
        <v>0</v>
      </c>
      <c r="M16" s="191">
        <f t="array" ref="M16">MIN(MMULT(COAttainment!$N16:$S16,COPOMap!L$13:L$18),1)</f>
        <v>0</v>
      </c>
      <c r="N16" s="191">
        <f t="array" ref="N16">MIN(MMULT(COAttainment!$N16:$S16,COPOMap!M$13:M$18),1)</f>
        <v>0</v>
      </c>
      <c r="O16" s="4"/>
      <c r="P16" s="210">
        <f t="array" ref="P16">MIN(MMULT(COAttainment!$AG16:$AL16,COPOMap!B$23:B$28),1)</f>
        <v>0</v>
      </c>
      <c r="Q16" s="210">
        <f t="array" ref="Q16">MIN(MMULT(COAttainment!$AG16:$AL16,COPOMap!C$23:C$28),1)</f>
        <v>0</v>
      </c>
      <c r="R16" s="210">
        <f t="array" ref="R16">MIN(MMULT(COAttainment!$AG16:$AL16,COPOMap!D$23:D$28),1)</f>
        <v>0</v>
      </c>
      <c r="S16" s="210">
        <f t="array" ref="S16">MIN(MMULT(COAttainment!$AG16:$AL16,COPOMap!E$23:E$28),1)</f>
        <v>0</v>
      </c>
      <c r="T16" s="210">
        <f t="array" ref="T16">MIN(MMULT(COAttainment!$AG16:$AL16,COPOMap!F$23:F$28),1)</f>
        <v>0</v>
      </c>
      <c r="U16" s="210">
        <f t="array" ref="U16">MIN(MMULT(COAttainment!$AG16:$AL16,COPOMap!G$23:G$28),1)</f>
        <v>0</v>
      </c>
      <c r="V16" s="210">
        <f t="array" ref="V16">MIN(MMULT(COAttainment!$AG16:$AL16,COPOMap!H$23:H$28),1)</f>
        <v>0</v>
      </c>
      <c r="W16" s="210">
        <f t="array" ref="W16">MIN(MMULT(COAttainment!$AG16:$AL16,COPOMap!I$23:I$28),1)</f>
        <v>0</v>
      </c>
      <c r="X16" s="210">
        <f t="array" ref="X16">MIN(MMULT(COAttainment!$AG16:$AL16,COPOMap!J$23:J$28),1)</f>
        <v>0</v>
      </c>
      <c r="Y16" s="210">
        <f t="array" ref="Y16">MIN(MMULT(COAttainment!$AG16:$AL16,COPOMap!K$23:K$28),1)</f>
        <v>0</v>
      </c>
      <c r="Z16" s="210">
        <f t="array" ref="Z16">MIN(MMULT(COAttainment!$AG16:$AL16,COPOMap!L$23:L$28),1)</f>
        <v>0</v>
      </c>
      <c r="AA16" s="210">
        <f t="array" ref="AA16">MIN(MMULT(COAttainment!$AG16:$AL16,COPOMap!M$23:M$28),1)</f>
        <v>0</v>
      </c>
      <c r="AB16" s="4"/>
      <c r="AC16" s="211">
        <f t="array" ref="AC16">MIN(MMULT(COAttainment!$AZ16:$BE16,COPOMap!B$33:B$38),1)</f>
        <v>0</v>
      </c>
      <c r="AD16" s="211">
        <f t="array" ref="AD16">MIN(MMULT(COAttainment!$AZ16:$BE16,COPOMap!C$33:C$38),1)</f>
        <v>0</v>
      </c>
      <c r="AE16" s="211">
        <f t="array" ref="AE16">MIN(MMULT(COAttainment!$AZ16:$BE16,COPOMap!D$33:D$38),1)</f>
        <v>0</v>
      </c>
      <c r="AF16" s="211">
        <f t="array" ref="AF16">MIN(MMULT(COAttainment!$AZ16:$BE16,COPOMap!E$33:E$38),1)</f>
        <v>0</v>
      </c>
      <c r="AG16" s="211">
        <f t="array" ref="AG16">MIN(MMULT(COAttainment!$AZ16:$BE16,COPOMap!F$33:F$38),1)</f>
        <v>0</v>
      </c>
      <c r="AH16" s="211">
        <f t="array" ref="AH16">MIN(MMULT(COAttainment!$AZ16:$BE16,COPOMap!G$33:G$38),1)</f>
        <v>0</v>
      </c>
      <c r="AI16" s="211">
        <f t="array" ref="AI16">MIN(MMULT(COAttainment!$AZ16:$BE16,COPOMap!H$33:H$38),1)</f>
        <v>0</v>
      </c>
      <c r="AJ16" s="211">
        <f t="array" ref="AJ16">MIN(MMULT(COAttainment!$AZ16:$BE16,COPOMap!I$33:I$38),1)</f>
        <v>0</v>
      </c>
      <c r="AK16" s="211">
        <f t="array" ref="AK16">MIN(MMULT(COAttainment!$AZ16:$BE16,COPOMap!J$33:J$38),1)</f>
        <v>0</v>
      </c>
      <c r="AL16" s="211">
        <f t="array" ref="AL16">MIN(MMULT(COAttainment!$AZ16:$BE16,COPOMap!K$33:K$38),1)</f>
        <v>0</v>
      </c>
      <c r="AM16" s="211">
        <f t="array" ref="AM16">MIN(MMULT(COAttainment!$AZ16:$BE16,COPOMap!L$33:L$38),1)</f>
        <v>0</v>
      </c>
      <c r="AN16" s="211">
        <f t="array" ref="AN16">MIN(MMULT(COAttainment!$AZ16:$BE16,COPOMap!M$33:M$38),1)</f>
        <v>0</v>
      </c>
      <c r="AO16" s="4"/>
      <c r="AP16" s="211">
        <f t="array" ref="AP16">MIN(MMULT(COAttainment!$BS16:$BX16,COPOMap!B$33:B$38),1)</f>
        <v>0</v>
      </c>
      <c r="AQ16" s="211">
        <f t="array" ref="AQ16">MIN(MMULT(COAttainment!$BS16:$BX16,COPOMap!C$33:C$38),1)</f>
        <v>0</v>
      </c>
      <c r="AR16" s="211">
        <f t="array" ref="AR16">MIN(MMULT(COAttainment!$BS16:$BX16,COPOMap!D$33:D$38),1)</f>
        <v>0</v>
      </c>
      <c r="AS16" s="211">
        <f t="array" ref="AS16">MIN(MMULT(COAttainment!$BS16:$BX16,COPOMap!E$33:E$38),1)</f>
        <v>0</v>
      </c>
      <c r="AT16" s="211">
        <f t="array" ref="AT16">MIN(MMULT(COAttainment!$BS16:$BX16,COPOMap!F$33:F$38),1)</f>
        <v>0</v>
      </c>
      <c r="AU16" s="211">
        <f t="array" ref="AU16">MIN(MMULT(COAttainment!$BS16:$BX16,COPOMap!G$33:G$38),1)</f>
        <v>0</v>
      </c>
      <c r="AV16" s="211">
        <f t="array" ref="AV16">MIN(MMULT(COAttainment!$BS16:$BX16,COPOMap!H$33:H$38),1)</f>
        <v>0</v>
      </c>
      <c r="AW16" s="211">
        <f t="array" ref="AW16">MIN(MMULT(COAttainment!$BS16:$BX16,COPOMap!I$33:I$38),1)</f>
        <v>0</v>
      </c>
      <c r="AX16" s="211">
        <f t="array" ref="AX16">MIN(MMULT(COAttainment!$BS16:$BX16,COPOMap!J$33:J$38),1)</f>
        <v>0</v>
      </c>
      <c r="AY16" s="211">
        <f t="array" ref="AY16">MIN(MMULT(COAttainment!$BS16:$BX16,COPOMap!K$33:K$38),1)</f>
        <v>0</v>
      </c>
      <c r="AZ16" s="211">
        <f t="array" ref="AZ16">MIN(MMULT(COAttainment!$BS16:$BX16,COPOMap!L$33:L$38),1)</f>
        <v>0</v>
      </c>
      <c r="BA16" s="211">
        <f t="array" ref="BA16">MIN(MMULT(COAttainment!$BS16:$BX16,COPOMap!M$33:M$38),1)</f>
        <v>0</v>
      </c>
      <c r="BB16" s="4"/>
      <c r="BC16" s="211">
        <f t="array" ref="BC16">MIN(MMULT(COAttainment!$CL16:$CQ16,COPOMap!B$33:B$38),1)</f>
        <v>0</v>
      </c>
      <c r="BD16" s="211">
        <f t="array" ref="BD16">MIN(MMULT(COAttainment!$CL16:$CQ16,COPOMap!C$33:C$38),1)</f>
        <v>0</v>
      </c>
      <c r="BE16" s="211">
        <f t="array" ref="BE16">MIN(MMULT(COAttainment!$CL16:$CQ16,COPOMap!D$33:D$38),1)</f>
        <v>0</v>
      </c>
      <c r="BF16" s="211">
        <f t="array" ref="BF16">MIN(MMULT(COAttainment!$CL16:$CQ16,COPOMap!E$33:E$38),1)</f>
        <v>0</v>
      </c>
      <c r="BG16" s="211">
        <f t="array" ref="BG16">MIN(MMULT(COAttainment!$CL16:$CQ16,COPOMap!F$33:F$38),1)</f>
        <v>0</v>
      </c>
      <c r="BH16" s="211">
        <f t="array" ref="BH16">MIN(MMULT(COAttainment!$CL16:$CQ16,COPOMap!G$33:G$38),1)</f>
        <v>0</v>
      </c>
      <c r="BI16" s="211">
        <f t="array" ref="BI16">MIN(MMULT(COAttainment!$CL16:$CQ16,COPOMap!H$33:H$38),1)</f>
        <v>0</v>
      </c>
      <c r="BJ16" s="211">
        <f t="array" ref="BJ16">MIN(MMULT(COAttainment!$CL16:$CQ16,COPOMap!I$33:I$38),1)</f>
        <v>0</v>
      </c>
      <c r="BK16" s="211">
        <f t="array" ref="BK16">MIN(MMULT(COAttainment!$CL16:$CQ16,COPOMap!J$33:J$38),1)</f>
        <v>0</v>
      </c>
      <c r="BL16" s="211">
        <f t="array" ref="BL16">MIN(MMULT(COAttainment!$CL16:$CQ16,COPOMap!K$33:K$38),1)</f>
        <v>0</v>
      </c>
      <c r="BM16" s="211">
        <f t="array" ref="BM16">MIN(MMULT(COAttainment!$CL16:$CQ16,COPOMap!L$33:L$38),1)</f>
        <v>0</v>
      </c>
      <c r="BN16" s="211">
        <f t="array" ref="BN16">MIN(MMULT(COAttainment!$CL16:$CQ16,COPOMap!M$33:M$38),1)</f>
        <v>0</v>
      </c>
    </row>
    <row r="17" ht="14.25" customHeight="1" spans="1:66" x14ac:dyDescent="0.25">
      <c r="A17" s="4"/>
      <c r="B17" s="209">
        <f>IF(ISBLANK(CT!A43),"",CT!A43)</f>
      </c>
      <c r="C17" s="191">
        <f t="array" ref="C17">MIN(MMULT(COAttainment!$N17:$S17,COPOMap!B$13:B$18),1)</f>
        <v>0</v>
      </c>
      <c r="D17" s="191">
        <f t="array" ref="D17">MIN(MMULT(COAttainment!$N17:$S17,COPOMap!C$13:C$18),1)</f>
        <v>0</v>
      </c>
      <c r="E17" s="191">
        <f t="array" ref="E17">MIN(MMULT(COAttainment!$N17:$S17,COPOMap!D$13:D$18),1)</f>
        <v>0</v>
      </c>
      <c r="F17" s="191">
        <f t="array" ref="F17">MIN(MMULT(COAttainment!$N17:$S17,COPOMap!E$13:E$18),1)</f>
        <v>0</v>
      </c>
      <c r="G17" s="191">
        <f t="array" ref="G17">MIN(MMULT(COAttainment!$N17:$S17,COPOMap!F$13:F$18),1)</f>
        <v>0</v>
      </c>
      <c r="H17" s="191">
        <f t="array" ref="H17">MIN(MMULT(COAttainment!$N17:$S17,COPOMap!G$13:G$18),1)</f>
        <v>0</v>
      </c>
      <c r="I17" s="191">
        <f t="array" ref="I17">MIN(MMULT(COAttainment!$N17:$S17,COPOMap!H$13:H$18),1)</f>
        <v>0</v>
      </c>
      <c r="J17" s="191">
        <f t="array" ref="J17">MIN(MMULT(COAttainment!$N17:$S17,COPOMap!I$13:I$18),1)</f>
        <v>0</v>
      </c>
      <c r="K17" s="191">
        <f t="array" ref="K17">MIN(MMULT(COAttainment!$N17:$S17,COPOMap!J$13:J$18),1)</f>
        <v>0</v>
      </c>
      <c r="L17" s="191">
        <f t="array" ref="L17">MIN(MMULT(COAttainment!$N17:$S17,COPOMap!K$13:K$18),1)</f>
        <v>0</v>
      </c>
      <c r="M17" s="191">
        <f t="array" ref="M17">MIN(MMULT(COAttainment!$N17:$S17,COPOMap!L$13:L$18),1)</f>
        <v>0</v>
      </c>
      <c r="N17" s="191">
        <f t="array" ref="N17">MIN(MMULT(COAttainment!$N17:$S17,COPOMap!M$13:M$18),1)</f>
        <v>0</v>
      </c>
      <c r="O17" s="4"/>
      <c r="P17" s="210">
        <f t="array" ref="P17">MIN(MMULT(COAttainment!$AG17:$AL17,COPOMap!B$23:B$28),1)</f>
        <v>0</v>
      </c>
      <c r="Q17" s="210">
        <f t="array" ref="Q17">MIN(MMULT(COAttainment!$AG17:$AL17,COPOMap!C$23:C$28),1)</f>
        <v>0</v>
      </c>
      <c r="R17" s="210">
        <f t="array" ref="R17">MIN(MMULT(COAttainment!$AG17:$AL17,COPOMap!D$23:D$28),1)</f>
        <v>0</v>
      </c>
      <c r="S17" s="210">
        <f t="array" ref="S17">MIN(MMULT(COAttainment!$AG17:$AL17,COPOMap!E$23:E$28),1)</f>
        <v>0</v>
      </c>
      <c r="T17" s="210">
        <f t="array" ref="T17">MIN(MMULT(COAttainment!$AG17:$AL17,COPOMap!F$23:F$28),1)</f>
        <v>0</v>
      </c>
      <c r="U17" s="210">
        <f t="array" ref="U17">MIN(MMULT(COAttainment!$AG17:$AL17,COPOMap!G$23:G$28),1)</f>
        <v>0</v>
      </c>
      <c r="V17" s="210">
        <f t="array" ref="V17">MIN(MMULT(COAttainment!$AG17:$AL17,COPOMap!H$23:H$28),1)</f>
        <v>0</v>
      </c>
      <c r="W17" s="210">
        <f t="array" ref="W17">MIN(MMULT(COAttainment!$AG17:$AL17,COPOMap!I$23:I$28),1)</f>
        <v>0</v>
      </c>
      <c r="X17" s="210">
        <f t="array" ref="X17">MIN(MMULT(COAttainment!$AG17:$AL17,COPOMap!J$23:J$28),1)</f>
        <v>0</v>
      </c>
      <c r="Y17" s="210">
        <f t="array" ref="Y17">MIN(MMULT(COAttainment!$AG17:$AL17,COPOMap!K$23:K$28),1)</f>
        <v>0</v>
      </c>
      <c r="Z17" s="210">
        <f t="array" ref="Z17">MIN(MMULT(COAttainment!$AG17:$AL17,COPOMap!L$23:L$28),1)</f>
        <v>0</v>
      </c>
      <c r="AA17" s="210">
        <f t="array" ref="AA17">MIN(MMULT(COAttainment!$AG17:$AL17,COPOMap!M$23:M$28),1)</f>
        <v>0</v>
      </c>
      <c r="AB17" s="4"/>
      <c r="AC17" s="211">
        <f t="array" ref="AC17">MIN(MMULT(COAttainment!$AZ17:$BE17,COPOMap!B$33:B$38),1)</f>
        <v>0</v>
      </c>
      <c r="AD17" s="211">
        <f t="array" ref="AD17">MIN(MMULT(COAttainment!$AZ17:$BE17,COPOMap!C$33:C$38),1)</f>
        <v>0</v>
      </c>
      <c r="AE17" s="211">
        <f t="array" ref="AE17">MIN(MMULT(COAttainment!$AZ17:$BE17,COPOMap!D$33:D$38),1)</f>
        <v>0</v>
      </c>
      <c r="AF17" s="211">
        <f t="array" ref="AF17">MIN(MMULT(COAttainment!$AZ17:$BE17,COPOMap!E$33:E$38),1)</f>
        <v>0</v>
      </c>
      <c r="AG17" s="211">
        <f t="array" ref="AG17">MIN(MMULT(COAttainment!$AZ17:$BE17,COPOMap!F$33:F$38),1)</f>
        <v>0</v>
      </c>
      <c r="AH17" s="211">
        <f t="array" ref="AH17">MIN(MMULT(COAttainment!$AZ17:$BE17,COPOMap!G$33:G$38),1)</f>
        <v>0</v>
      </c>
      <c r="AI17" s="211">
        <f t="array" ref="AI17">MIN(MMULT(COAttainment!$AZ17:$BE17,COPOMap!H$33:H$38),1)</f>
        <v>0</v>
      </c>
      <c r="AJ17" s="211">
        <f t="array" ref="AJ17">MIN(MMULT(COAttainment!$AZ17:$BE17,COPOMap!I$33:I$38),1)</f>
        <v>0</v>
      </c>
      <c r="AK17" s="211">
        <f t="array" ref="AK17">MIN(MMULT(COAttainment!$AZ17:$BE17,COPOMap!J$33:J$38),1)</f>
        <v>0</v>
      </c>
      <c r="AL17" s="211">
        <f t="array" ref="AL17">MIN(MMULT(COAttainment!$AZ17:$BE17,COPOMap!K$33:K$38),1)</f>
        <v>0</v>
      </c>
      <c r="AM17" s="211">
        <f t="array" ref="AM17">MIN(MMULT(COAttainment!$AZ17:$BE17,COPOMap!L$33:L$38),1)</f>
        <v>0</v>
      </c>
      <c r="AN17" s="211">
        <f t="array" ref="AN17">MIN(MMULT(COAttainment!$AZ17:$BE17,COPOMap!M$33:M$38),1)</f>
        <v>0</v>
      </c>
      <c r="AO17" s="4"/>
      <c r="AP17" s="211">
        <f t="array" ref="AP17">MIN(MMULT(COAttainment!$BS17:$BX17,COPOMap!B$33:B$38),1)</f>
        <v>0</v>
      </c>
      <c r="AQ17" s="211">
        <f t="array" ref="AQ17">MIN(MMULT(COAttainment!$BS17:$BX17,COPOMap!C$33:C$38),1)</f>
        <v>0</v>
      </c>
      <c r="AR17" s="211">
        <f t="array" ref="AR17">MIN(MMULT(COAttainment!$BS17:$BX17,COPOMap!D$33:D$38),1)</f>
        <v>0</v>
      </c>
      <c r="AS17" s="211">
        <f t="array" ref="AS17">MIN(MMULT(COAttainment!$BS17:$BX17,COPOMap!E$33:E$38),1)</f>
        <v>0</v>
      </c>
      <c r="AT17" s="211">
        <f t="array" ref="AT17">MIN(MMULT(COAttainment!$BS17:$BX17,COPOMap!F$33:F$38),1)</f>
        <v>0</v>
      </c>
      <c r="AU17" s="211">
        <f t="array" ref="AU17">MIN(MMULT(COAttainment!$BS17:$BX17,COPOMap!G$33:G$38),1)</f>
        <v>0</v>
      </c>
      <c r="AV17" s="211">
        <f t="array" ref="AV17">MIN(MMULT(COAttainment!$BS17:$BX17,COPOMap!H$33:H$38),1)</f>
        <v>0</v>
      </c>
      <c r="AW17" s="211">
        <f t="array" ref="AW17">MIN(MMULT(COAttainment!$BS17:$BX17,COPOMap!I$33:I$38),1)</f>
        <v>0</v>
      </c>
      <c r="AX17" s="211">
        <f t="array" ref="AX17">MIN(MMULT(COAttainment!$BS17:$BX17,COPOMap!J$33:J$38),1)</f>
        <v>0</v>
      </c>
      <c r="AY17" s="211">
        <f t="array" ref="AY17">MIN(MMULT(COAttainment!$BS17:$BX17,COPOMap!K$33:K$38),1)</f>
        <v>0</v>
      </c>
      <c r="AZ17" s="211">
        <f t="array" ref="AZ17">MIN(MMULT(COAttainment!$BS17:$BX17,COPOMap!L$33:L$38),1)</f>
        <v>0</v>
      </c>
      <c r="BA17" s="211">
        <f t="array" ref="BA17">MIN(MMULT(COAttainment!$BS17:$BX17,COPOMap!M$33:M$38),1)</f>
        <v>0</v>
      </c>
      <c r="BB17" s="4"/>
      <c r="BC17" s="211">
        <f t="array" ref="BC17">MIN(MMULT(COAttainment!$CL17:$CQ17,COPOMap!B$33:B$38),1)</f>
        <v>0</v>
      </c>
      <c r="BD17" s="211">
        <f t="array" ref="BD17">MIN(MMULT(COAttainment!$CL17:$CQ17,COPOMap!C$33:C$38),1)</f>
        <v>0</v>
      </c>
      <c r="BE17" s="211">
        <f t="array" ref="BE17">MIN(MMULT(COAttainment!$CL17:$CQ17,COPOMap!D$33:D$38),1)</f>
        <v>0</v>
      </c>
      <c r="BF17" s="211">
        <f t="array" ref="BF17">MIN(MMULT(COAttainment!$CL17:$CQ17,COPOMap!E$33:E$38),1)</f>
        <v>0</v>
      </c>
      <c r="BG17" s="211">
        <f t="array" ref="BG17">MIN(MMULT(COAttainment!$CL17:$CQ17,COPOMap!F$33:F$38),1)</f>
        <v>0</v>
      </c>
      <c r="BH17" s="211">
        <f t="array" ref="BH17">MIN(MMULT(COAttainment!$CL17:$CQ17,COPOMap!G$33:G$38),1)</f>
        <v>0</v>
      </c>
      <c r="BI17" s="211">
        <f t="array" ref="BI17">MIN(MMULT(COAttainment!$CL17:$CQ17,COPOMap!H$33:H$38),1)</f>
        <v>0</v>
      </c>
      <c r="BJ17" s="211">
        <f t="array" ref="BJ17">MIN(MMULT(COAttainment!$CL17:$CQ17,COPOMap!I$33:I$38),1)</f>
        <v>0</v>
      </c>
      <c r="BK17" s="211">
        <f t="array" ref="BK17">MIN(MMULT(COAttainment!$CL17:$CQ17,COPOMap!J$33:J$38),1)</f>
        <v>0</v>
      </c>
      <c r="BL17" s="211">
        <f t="array" ref="BL17">MIN(MMULT(COAttainment!$CL17:$CQ17,COPOMap!K$33:K$38),1)</f>
        <v>0</v>
      </c>
      <c r="BM17" s="211">
        <f t="array" ref="BM17">MIN(MMULT(COAttainment!$CL17:$CQ17,COPOMap!L$33:L$38),1)</f>
        <v>0</v>
      </c>
      <c r="BN17" s="211">
        <f t="array" ref="BN17">MIN(MMULT(COAttainment!$CL17:$CQ17,COPOMap!M$33:M$38),1)</f>
        <v>0</v>
      </c>
    </row>
    <row r="18" ht="14.25" customHeight="1" spans="1:66" x14ac:dyDescent="0.25">
      <c r="A18" s="4"/>
      <c r="B18" s="209">
        <f>IF(ISBLANK(CT!A44),"",CT!A44)</f>
      </c>
      <c r="C18" s="191">
        <f t="array" ref="C18">MIN(MMULT(COAttainment!$N18:$S18,COPOMap!B$13:B$18),1)</f>
        <v>0</v>
      </c>
      <c r="D18" s="191">
        <f t="array" ref="D18">MIN(MMULT(COAttainment!$N18:$S18,COPOMap!C$13:C$18),1)</f>
        <v>0</v>
      </c>
      <c r="E18" s="191">
        <f t="array" ref="E18">MIN(MMULT(COAttainment!$N18:$S18,COPOMap!D$13:D$18),1)</f>
        <v>0</v>
      </c>
      <c r="F18" s="191">
        <f t="array" ref="F18">MIN(MMULT(COAttainment!$N18:$S18,COPOMap!E$13:E$18),1)</f>
        <v>0</v>
      </c>
      <c r="G18" s="191">
        <f t="array" ref="G18">MIN(MMULT(COAttainment!$N18:$S18,COPOMap!F$13:F$18),1)</f>
        <v>0</v>
      </c>
      <c r="H18" s="191">
        <f t="array" ref="H18">MIN(MMULT(COAttainment!$N18:$S18,COPOMap!G$13:G$18),1)</f>
        <v>0</v>
      </c>
      <c r="I18" s="191">
        <f t="array" ref="I18">MIN(MMULT(COAttainment!$N18:$S18,COPOMap!H$13:H$18),1)</f>
        <v>0</v>
      </c>
      <c r="J18" s="191">
        <f t="array" ref="J18">MIN(MMULT(COAttainment!$N18:$S18,COPOMap!I$13:I$18),1)</f>
        <v>0</v>
      </c>
      <c r="K18" s="191">
        <f t="array" ref="K18">MIN(MMULT(COAttainment!$N18:$S18,COPOMap!J$13:J$18),1)</f>
        <v>0</v>
      </c>
      <c r="L18" s="191">
        <f t="array" ref="L18">MIN(MMULT(COAttainment!$N18:$S18,COPOMap!K$13:K$18),1)</f>
        <v>0</v>
      </c>
      <c r="M18" s="191">
        <f t="array" ref="M18">MIN(MMULT(COAttainment!$N18:$S18,COPOMap!L$13:L$18),1)</f>
        <v>0</v>
      </c>
      <c r="N18" s="191">
        <f t="array" ref="N18">MIN(MMULT(COAttainment!$N18:$S18,COPOMap!M$13:M$18),1)</f>
        <v>0</v>
      </c>
      <c r="O18" s="4"/>
      <c r="P18" s="210">
        <f t="array" ref="P18">MIN(MMULT(COAttainment!$AG18:$AL18,COPOMap!B$23:B$28),1)</f>
        <v>0</v>
      </c>
      <c r="Q18" s="210">
        <f t="array" ref="Q18">MIN(MMULT(COAttainment!$AG18:$AL18,COPOMap!C$23:C$28),1)</f>
        <v>0</v>
      </c>
      <c r="R18" s="210">
        <f t="array" ref="R18">MIN(MMULT(COAttainment!$AG18:$AL18,COPOMap!D$23:D$28),1)</f>
        <v>0</v>
      </c>
      <c r="S18" s="210">
        <f t="array" ref="S18">MIN(MMULT(COAttainment!$AG18:$AL18,COPOMap!E$23:E$28),1)</f>
        <v>0</v>
      </c>
      <c r="T18" s="210">
        <f t="array" ref="T18">MIN(MMULT(COAttainment!$AG18:$AL18,COPOMap!F$23:F$28),1)</f>
        <v>0</v>
      </c>
      <c r="U18" s="210">
        <f t="array" ref="U18">MIN(MMULT(COAttainment!$AG18:$AL18,COPOMap!G$23:G$28),1)</f>
        <v>0</v>
      </c>
      <c r="V18" s="210">
        <f t="array" ref="V18">MIN(MMULT(COAttainment!$AG18:$AL18,COPOMap!H$23:H$28),1)</f>
        <v>0</v>
      </c>
      <c r="W18" s="210">
        <f t="array" ref="W18">MIN(MMULT(COAttainment!$AG18:$AL18,COPOMap!I$23:I$28),1)</f>
        <v>0</v>
      </c>
      <c r="X18" s="210">
        <f t="array" ref="X18">MIN(MMULT(COAttainment!$AG18:$AL18,COPOMap!J$23:J$28),1)</f>
        <v>0</v>
      </c>
      <c r="Y18" s="210">
        <f t="array" ref="Y18">MIN(MMULT(COAttainment!$AG18:$AL18,COPOMap!K$23:K$28),1)</f>
        <v>0</v>
      </c>
      <c r="Z18" s="210">
        <f t="array" ref="Z18">MIN(MMULT(COAttainment!$AG18:$AL18,COPOMap!L$23:L$28),1)</f>
        <v>0</v>
      </c>
      <c r="AA18" s="210">
        <f t="array" ref="AA18">MIN(MMULT(COAttainment!$AG18:$AL18,COPOMap!M$23:M$28),1)</f>
        <v>0</v>
      </c>
      <c r="AB18" s="4"/>
      <c r="AC18" s="211">
        <f t="array" ref="AC18">MIN(MMULT(COAttainment!$AZ18:$BE18,COPOMap!B$33:B$38),1)</f>
        <v>0</v>
      </c>
      <c r="AD18" s="211">
        <f t="array" ref="AD18">MIN(MMULT(COAttainment!$AZ18:$BE18,COPOMap!C$33:C$38),1)</f>
        <v>0</v>
      </c>
      <c r="AE18" s="211">
        <f t="array" ref="AE18">MIN(MMULT(COAttainment!$AZ18:$BE18,COPOMap!D$33:D$38),1)</f>
        <v>0</v>
      </c>
      <c r="AF18" s="211">
        <f t="array" ref="AF18">MIN(MMULT(COAttainment!$AZ18:$BE18,COPOMap!E$33:E$38),1)</f>
        <v>0</v>
      </c>
      <c r="AG18" s="211">
        <f t="array" ref="AG18">MIN(MMULT(COAttainment!$AZ18:$BE18,COPOMap!F$33:F$38),1)</f>
        <v>0</v>
      </c>
      <c r="AH18" s="211">
        <f t="array" ref="AH18">MIN(MMULT(COAttainment!$AZ18:$BE18,COPOMap!G$33:G$38),1)</f>
        <v>0</v>
      </c>
      <c r="AI18" s="211">
        <f t="array" ref="AI18">MIN(MMULT(COAttainment!$AZ18:$BE18,COPOMap!H$33:H$38),1)</f>
        <v>0</v>
      </c>
      <c r="AJ18" s="211">
        <f t="array" ref="AJ18">MIN(MMULT(COAttainment!$AZ18:$BE18,COPOMap!I$33:I$38),1)</f>
        <v>0</v>
      </c>
      <c r="AK18" s="211">
        <f t="array" ref="AK18">MIN(MMULT(COAttainment!$AZ18:$BE18,COPOMap!J$33:J$38),1)</f>
        <v>0</v>
      </c>
      <c r="AL18" s="211">
        <f t="array" ref="AL18">MIN(MMULT(COAttainment!$AZ18:$BE18,COPOMap!K$33:K$38),1)</f>
        <v>0</v>
      </c>
      <c r="AM18" s="211">
        <f t="array" ref="AM18">MIN(MMULT(COAttainment!$AZ18:$BE18,COPOMap!L$33:L$38),1)</f>
        <v>0</v>
      </c>
      <c r="AN18" s="211">
        <f t="array" ref="AN18">MIN(MMULT(COAttainment!$AZ18:$BE18,COPOMap!M$33:M$38),1)</f>
        <v>0</v>
      </c>
      <c r="AO18" s="4"/>
      <c r="AP18" s="211">
        <f t="array" ref="AP18">MIN(MMULT(COAttainment!$BS18:$BX18,COPOMap!B$33:B$38),1)</f>
        <v>0</v>
      </c>
      <c r="AQ18" s="211">
        <f t="array" ref="AQ18">MIN(MMULT(COAttainment!$BS18:$BX18,COPOMap!C$33:C$38),1)</f>
        <v>0</v>
      </c>
      <c r="AR18" s="211">
        <f t="array" ref="AR18">MIN(MMULT(COAttainment!$BS18:$BX18,COPOMap!D$33:D$38),1)</f>
        <v>0</v>
      </c>
      <c r="AS18" s="211">
        <f t="array" ref="AS18">MIN(MMULT(COAttainment!$BS18:$BX18,COPOMap!E$33:E$38),1)</f>
        <v>0</v>
      </c>
      <c r="AT18" s="211">
        <f t="array" ref="AT18">MIN(MMULT(COAttainment!$BS18:$BX18,COPOMap!F$33:F$38),1)</f>
        <v>0</v>
      </c>
      <c r="AU18" s="211">
        <f t="array" ref="AU18">MIN(MMULT(COAttainment!$BS18:$BX18,COPOMap!G$33:G$38),1)</f>
        <v>0</v>
      </c>
      <c r="AV18" s="211">
        <f t="array" ref="AV18">MIN(MMULT(COAttainment!$BS18:$BX18,COPOMap!H$33:H$38),1)</f>
        <v>0</v>
      </c>
      <c r="AW18" s="211">
        <f t="array" ref="AW18">MIN(MMULT(COAttainment!$BS18:$BX18,COPOMap!I$33:I$38),1)</f>
        <v>0</v>
      </c>
      <c r="AX18" s="211">
        <f t="array" ref="AX18">MIN(MMULT(COAttainment!$BS18:$BX18,COPOMap!J$33:J$38),1)</f>
        <v>0</v>
      </c>
      <c r="AY18" s="211">
        <f t="array" ref="AY18">MIN(MMULT(COAttainment!$BS18:$BX18,COPOMap!K$33:K$38),1)</f>
        <v>0</v>
      </c>
      <c r="AZ18" s="211">
        <f t="array" ref="AZ18">MIN(MMULT(COAttainment!$BS18:$BX18,COPOMap!L$33:L$38),1)</f>
        <v>0</v>
      </c>
      <c r="BA18" s="211">
        <f t="array" ref="BA18">MIN(MMULT(COAttainment!$BS18:$BX18,COPOMap!M$33:M$38),1)</f>
        <v>0</v>
      </c>
      <c r="BB18" s="4"/>
      <c r="BC18" s="211">
        <f t="array" ref="BC18">MIN(MMULT(COAttainment!$CL18:$CQ18,COPOMap!B$33:B$38),1)</f>
        <v>0</v>
      </c>
      <c r="BD18" s="211">
        <f t="array" ref="BD18">MIN(MMULT(COAttainment!$CL18:$CQ18,COPOMap!C$33:C$38),1)</f>
        <v>0</v>
      </c>
      <c r="BE18" s="211">
        <f t="array" ref="BE18">MIN(MMULT(COAttainment!$CL18:$CQ18,COPOMap!D$33:D$38),1)</f>
        <v>0</v>
      </c>
      <c r="BF18" s="211">
        <f t="array" ref="BF18">MIN(MMULT(COAttainment!$CL18:$CQ18,COPOMap!E$33:E$38),1)</f>
        <v>0</v>
      </c>
      <c r="BG18" s="211">
        <f t="array" ref="BG18">MIN(MMULT(COAttainment!$CL18:$CQ18,COPOMap!F$33:F$38),1)</f>
        <v>0</v>
      </c>
      <c r="BH18" s="211">
        <f t="array" ref="BH18">MIN(MMULT(COAttainment!$CL18:$CQ18,COPOMap!G$33:G$38),1)</f>
        <v>0</v>
      </c>
      <c r="BI18" s="211">
        <f t="array" ref="BI18">MIN(MMULT(COAttainment!$CL18:$CQ18,COPOMap!H$33:H$38),1)</f>
        <v>0</v>
      </c>
      <c r="BJ18" s="211">
        <f t="array" ref="BJ18">MIN(MMULT(COAttainment!$CL18:$CQ18,COPOMap!I$33:I$38),1)</f>
        <v>0</v>
      </c>
      <c r="BK18" s="211">
        <f t="array" ref="BK18">MIN(MMULT(COAttainment!$CL18:$CQ18,COPOMap!J$33:J$38),1)</f>
        <v>0</v>
      </c>
      <c r="BL18" s="211">
        <f t="array" ref="BL18">MIN(MMULT(COAttainment!$CL18:$CQ18,COPOMap!K$33:K$38),1)</f>
        <v>0</v>
      </c>
      <c r="BM18" s="211">
        <f t="array" ref="BM18">MIN(MMULT(COAttainment!$CL18:$CQ18,COPOMap!L$33:L$38),1)</f>
        <v>0</v>
      </c>
      <c r="BN18" s="211">
        <f t="array" ref="BN18">MIN(MMULT(COAttainment!$CL18:$CQ18,COPOMap!M$33:M$38),1)</f>
        <v>0</v>
      </c>
    </row>
    <row r="19" ht="14.25" customHeight="1" spans="1:66" x14ac:dyDescent="0.25">
      <c r="A19" s="4"/>
      <c r="B19" s="209">
        <f>IF(ISBLANK(CT!A45),"",CT!A45)</f>
      </c>
      <c r="C19" s="191">
        <f t="array" ref="C19">MIN(MMULT(COAttainment!$N19:$S19,COPOMap!B$13:B$18),1)</f>
        <v>0</v>
      </c>
      <c r="D19" s="191">
        <f t="array" ref="D19">MIN(MMULT(COAttainment!$N19:$S19,COPOMap!C$13:C$18),1)</f>
        <v>0</v>
      </c>
      <c r="E19" s="191">
        <f t="array" ref="E19">MIN(MMULT(COAttainment!$N19:$S19,COPOMap!D$13:D$18),1)</f>
        <v>0</v>
      </c>
      <c r="F19" s="191">
        <f t="array" ref="F19">MIN(MMULT(COAttainment!$N19:$S19,COPOMap!E$13:E$18),1)</f>
        <v>0</v>
      </c>
      <c r="G19" s="191">
        <f t="array" ref="G19">MIN(MMULT(COAttainment!$N19:$S19,COPOMap!F$13:F$18),1)</f>
        <v>0</v>
      </c>
      <c r="H19" s="191">
        <f t="array" ref="H19">MIN(MMULT(COAttainment!$N19:$S19,COPOMap!G$13:G$18),1)</f>
        <v>0</v>
      </c>
      <c r="I19" s="191">
        <f t="array" ref="I19">MIN(MMULT(COAttainment!$N19:$S19,COPOMap!H$13:H$18),1)</f>
        <v>0</v>
      </c>
      <c r="J19" s="191">
        <f t="array" ref="J19">MIN(MMULT(COAttainment!$N19:$S19,COPOMap!I$13:I$18),1)</f>
        <v>0</v>
      </c>
      <c r="K19" s="191">
        <f t="array" ref="K19">MIN(MMULT(COAttainment!$N19:$S19,COPOMap!J$13:J$18),1)</f>
        <v>0</v>
      </c>
      <c r="L19" s="191">
        <f t="array" ref="L19">MIN(MMULT(COAttainment!$N19:$S19,COPOMap!K$13:K$18),1)</f>
        <v>0</v>
      </c>
      <c r="M19" s="191">
        <f t="array" ref="M19">MIN(MMULT(COAttainment!$N19:$S19,COPOMap!L$13:L$18),1)</f>
        <v>0</v>
      </c>
      <c r="N19" s="191">
        <f t="array" ref="N19">MIN(MMULT(COAttainment!$N19:$S19,COPOMap!M$13:M$18),1)</f>
        <v>0</v>
      </c>
      <c r="O19" s="4"/>
      <c r="P19" s="210">
        <f t="array" ref="P19">MIN(MMULT(COAttainment!$AG19:$AL19,COPOMap!B$23:B$28),1)</f>
        <v>0</v>
      </c>
      <c r="Q19" s="210">
        <f t="array" ref="Q19">MIN(MMULT(COAttainment!$AG19:$AL19,COPOMap!C$23:C$28),1)</f>
        <v>0</v>
      </c>
      <c r="R19" s="210">
        <f t="array" ref="R19">MIN(MMULT(COAttainment!$AG19:$AL19,COPOMap!D$23:D$28),1)</f>
        <v>0</v>
      </c>
      <c r="S19" s="210">
        <f t="array" ref="S19">MIN(MMULT(COAttainment!$AG19:$AL19,COPOMap!E$23:E$28),1)</f>
        <v>0</v>
      </c>
      <c r="T19" s="210">
        <f t="array" ref="T19">MIN(MMULT(COAttainment!$AG19:$AL19,COPOMap!F$23:F$28),1)</f>
        <v>0</v>
      </c>
      <c r="U19" s="210">
        <f t="array" ref="U19">MIN(MMULT(COAttainment!$AG19:$AL19,COPOMap!G$23:G$28),1)</f>
        <v>0</v>
      </c>
      <c r="V19" s="210">
        <f t="array" ref="V19">MIN(MMULT(COAttainment!$AG19:$AL19,COPOMap!H$23:H$28),1)</f>
        <v>0</v>
      </c>
      <c r="W19" s="210">
        <f t="array" ref="W19">MIN(MMULT(COAttainment!$AG19:$AL19,COPOMap!I$23:I$28),1)</f>
        <v>0</v>
      </c>
      <c r="X19" s="210">
        <f t="array" ref="X19">MIN(MMULT(COAttainment!$AG19:$AL19,COPOMap!J$23:J$28),1)</f>
        <v>0</v>
      </c>
      <c r="Y19" s="210">
        <f t="array" ref="Y19">MIN(MMULT(COAttainment!$AG19:$AL19,COPOMap!K$23:K$28),1)</f>
        <v>0</v>
      </c>
      <c r="Z19" s="210">
        <f t="array" ref="Z19">MIN(MMULT(COAttainment!$AG19:$AL19,COPOMap!L$23:L$28),1)</f>
        <v>0</v>
      </c>
      <c r="AA19" s="210">
        <f t="array" ref="AA19">MIN(MMULT(COAttainment!$AG19:$AL19,COPOMap!M$23:M$28),1)</f>
        <v>0</v>
      </c>
      <c r="AB19" s="4"/>
      <c r="AC19" s="211">
        <f t="array" ref="AC19">MIN(MMULT(COAttainment!$AZ19:$BE19,COPOMap!B$33:B$38),1)</f>
        <v>0</v>
      </c>
      <c r="AD19" s="211">
        <f t="array" ref="AD19">MIN(MMULT(COAttainment!$AZ19:$BE19,COPOMap!C$33:C$38),1)</f>
        <v>0</v>
      </c>
      <c r="AE19" s="211">
        <f t="array" ref="AE19">MIN(MMULT(COAttainment!$AZ19:$BE19,COPOMap!D$33:D$38),1)</f>
        <v>0</v>
      </c>
      <c r="AF19" s="211">
        <f t="array" ref="AF19">MIN(MMULT(COAttainment!$AZ19:$BE19,COPOMap!E$33:E$38),1)</f>
        <v>0</v>
      </c>
      <c r="AG19" s="211">
        <f t="array" ref="AG19">MIN(MMULT(COAttainment!$AZ19:$BE19,COPOMap!F$33:F$38),1)</f>
        <v>0</v>
      </c>
      <c r="AH19" s="211">
        <f t="array" ref="AH19">MIN(MMULT(COAttainment!$AZ19:$BE19,COPOMap!G$33:G$38),1)</f>
        <v>0</v>
      </c>
      <c r="AI19" s="211">
        <f t="array" ref="AI19">MIN(MMULT(COAttainment!$AZ19:$BE19,COPOMap!H$33:H$38),1)</f>
        <v>0</v>
      </c>
      <c r="AJ19" s="211">
        <f t="array" ref="AJ19">MIN(MMULT(COAttainment!$AZ19:$BE19,COPOMap!I$33:I$38),1)</f>
        <v>0</v>
      </c>
      <c r="AK19" s="211">
        <f t="array" ref="AK19">MIN(MMULT(COAttainment!$AZ19:$BE19,COPOMap!J$33:J$38),1)</f>
        <v>0</v>
      </c>
      <c r="AL19" s="211">
        <f t="array" ref="AL19">MIN(MMULT(COAttainment!$AZ19:$BE19,COPOMap!K$33:K$38),1)</f>
        <v>0</v>
      </c>
      <c r="AM19" s="211">
        <f t="array" ref="AM19">MIN(MMULT(COAttainment!$AZ19:$BE19,COPOMap!L$33:L$38),1)</f>
        <v>0</v>
      </c>
      <c r="AN19" s="211">
        <f t="array" ref="AN19">MIN(MMULT(COAttainment!$AZ19:$BE19,COPOMap!M$33:M$38),1)</f>
        <v>0</v>
      </c>
      <c r="AO19" s="4"/>
      <c r="AP19" s="211">
        <f t="array" ref="AP19">MIN(MMULT(COAttainment!$BS19:$BX19,COPOMap!B$33:B$38),1)</f>
        <v>0</v>
      </c>
      <c r="AQ19" s="211">
        <f t="array" ref="AQ19">MIN(MMULT(COAttainment!$BS19:$BX19,COPOMap!C$33:C$38),1)</f>
        <v>0</v>
      </c>
      <c r="AR19" s="211">
        <f t="array" ref="AR19">MIN(MMULT(COAttainment!$BS19:$BX19,COPOMap!D$33:D$38),1)</f>
        <v>0</v>
      </c>
      <c r="AS19" s="211">
        <f t="array" ref="AS19">MIN(MMULT(COAttainment!$BS19:$BX19,COPOMap!E$33:E$38),1)</f>
        <v>0</v>
      </c>
      <c r="AT19" s="211">
        <f t="array" ref="AT19">MIN(MMULT(COAttainment!$BS19:$BX19,COPOMap!F$33:F$38),1)</f>
        <v>0</v>
      </c>
      <c r="AU19" s="211">
        <f t="array" ref="AU19">MIN(MMULT(COAttainment!$BS19:$BX19,COPOMap!G$33:G$38),1)</f>
        <v>0</v>
      </c>
      <c r="AV19" s="211">
        <f t="array" ref="AV19">MIN(MMULT(COAttainment!$BS19:$BX19,COPOMap!H$33:H$38),1)</f>
        <v>0</v>
      </c>
      <c r="AW19" s="211">
        <f t="array" ref="AW19">MIN(MMULT(COAttainment!$BS19:$BX19,COPOMap!I$33:I$38),1)</f>
        <v>0</v>
      </c>
      <c r="AX19" s="211">
        <f t="array" ref="AX19">MIN(MMULT(COAttainment!$BS19:$BX19,COPOMap!J$33:J$38),1)</f>
        <v>0</v>
      </c>
      <c r="AY19" s="211">
        <f t="array" ref="AY19">MIN(MMULT(COAttainment!$BS19:$BX19,COPOMap!K$33:K$38),1)</f>
        <v>0</v>
      </c>
      <c r="AZ19" s="211">
        <f t="array" ref="AZ19">MIN(MMULT(COAttainment!$BS19:$BX19,COPOMap!L$33:L$38),1)</f>
        <v>0</v>
      </c>
      <c r="BA19" s="211">
        <f t="array" ref="BA19">MIN(MMULT(COAttainment!$BS19:$BX19,COPOMap!M$33:M$38),1)</f>
        <v>0</v>
      </c>
      <c r="BB19" s="4"/>
      <c r="BC19" s="211">
        <f t="array" ref="BC19">MIN(MMULT(COAttainment!$CL19:$CQ19,COPOMap!B$33:B$38),1)</f>
        <v>0</v>
      </c>
      <c r="BD19" s="211">
        <f t="array" ref="BD19">MIN(MMULT(COAttainment!$CL19:$CQ19,COPOMap!C$33:C$38),1)</f>
        <v>0</v>
      </c>
      <c r="BE19" s="211">
        <f t="array" ref="BE19">MIN(MMULT(COAttainment!$CL19:$CQ19,COPOMap!D$33:D$38),1)</f>
        <v>0</v>
      </c>
      <c r="BF19" s="211">
        <f t="array" ref="BF19">MIN(MMULT(COAttainment!$CL19:$CQ19,COPOMap!E$33:E$38),1)</f>
        <v>0</v>
      </c>
      <c r="BG19" s="211">
        <f t="array" ref="BG19">MIN(MMULT(COAttainment!$CL19:$CQ19,COPOMap!F$33:F$38),1)</f>
        <v>0</v>
      </c>
      <c r="BH19" s="211">
        <f t="array" ref="BH19">MIN(MMULT(COAttainment!$CL19:$CQ19,COPOMap!G$33:G$38),1)</f>
        <v>0</v>
      </c>
      <c r="BI19" s="211">
        <f t="array" ref="BI19">MIN(MMULT(COAttainment!$CL19:$CQ19,COPOMap!H$33:H$38),1)</f>
        <v>0</v>
      </c>
      <c r="BJ19" s="211">
        <f t="array" ref="BJ19">MIN(MMULT(COAttainment!$CL19:$CQ19,COPOMap!I$33:I$38),1)</f>
        <v>0</v>
      </c>
      <c r="BK19" s="211">
        <f t="array" ref="BK19">MIN(MMULT(COAttainment!$CL19:$CQ19,COPOMap!J$33:J$38),1)</f>
        <v>0</v>
      </c>
      <c r="BL19" s="211">
        <f t="array" ref="BL19">MIN(MMULT(COAttainment!$CL19:$CQ19,COPOMap!K$33:K$38),1)</f>
        <v>0</v>
      </c>
      <c r="BM19" s="211">
        <f t="array" ref="BM19">MIN(MMULT(COAttainment!$CL19:$CQ19,COPOMap!L$33:L$38),1)</f>
        <v>0</v>
      </c>
      <c r="BN19" s="211">
        <f t="array" ref="BN19">MIN(MMULT(COAttainment!$CL19:$CQ19,COPOMap!M$33:M$38),1)</f>
        <v>0</v>
      </c>
    </row>
    <row r="20" ht="14.25" customHeight="1" spans="1:66" x14ac:dyDescent="0.25">
      <c r="A20" s="4"/>
      <c r="B20" s="209">
        <f>IF(ISBLANK(CT!A46),"",CT!A46)</f>
      </c>
      <c r="C20" s="191">
        <f t="array" ref="C20">MIN(MMULT(COAttainment!$N20:$S20,COPOMap!B$13:B$18),1)</f>
        <v>0</v>
      </c>
      <c r="D20" s="191">
        <f t="array" ref="D20">MIN(MMULT(COAttainment!$N20:$S20,COPOMap!C$13:C$18),1)</f>
        <v>0</v>
      </c>
      <c r="E20" s="191">
        <f t="array" ref="E20">MIN(MMULT(COAttainment!$N20:$S20,COPOMap!D$13:D$18),1)</f>
        <v>0</v>
      </c>
      <c r="F20" s="191">
        <f t="array" ref="F20">MIN(MMULT(COAttainment!$N20:$S20,COPOMap!E$13:E$18),1)</f>
        <v>0</v>
      </c>
      <c r="G20" s="191">
        <f t="array" ref="G20">MIN(MMULT(COAttainment!$N20:$S20,COPOMap!F$13:F$18),1)</f>
        <v>0</v>
      </c>
      <c r="H20" s="191">
        <f t="array" ref="H20">MIN(MMULT(COAttainment!$N20:$S20,COPOMap!G$13:G$18),1)</f>
        <v>0</v>
      </c>
      <c r="I20" s="191">
        <f t="array" ref="I20">MIN(MMULT(COAttainment!$N20:$S20,COPOMap!H$13:H$18),1)</f>
        <v>0</v>
      </c>
      <c r="J20" s="191">
        <f t="array" ref="J20">MIN(MMULT(COAttainment!$N20:$S20,COPOMap!I$13:I$18),1)</f>
        <v>0</v>
      </c>
      <c r="K20" s="191">
        <f t="array" ref="K20">MIN(MMULT(COAttainment!$N20:$S20,COPOMap!J$13:J$18),1)</f>
        <v>0</v>
      </c>
      <c r="L20" s="191">
        <f t="array" ref="L20">MIN(MMULT(COAttainment!$N20:$S20,COPOMap!K$13:K$18),1)</f>
        <v>0</v>
      </c>
      <c r="M20" s="191">
        <f t="array" ref="M20">MIN(MMULT(COAttainment!$N20:$S20,COPOMap!L$13:L$18),1)</f>
        <v>0</v>
      </c>
      <c r="N20" s="191">
        <f t="array" ref="N20">MIN(MMULT(COAttainment!$N20:$S20,COPOMap!M$13:M$18),1)</f>
        <v>0</v>
      </c>
      <c r="O20" s="4"/>
      <c r="P20" s="210">
        <f t="array" ref="P20">MIN(MMULT(COAttainment!$AG20:$AL20,COPOMap!B$23:B$28),1)</f>
        <v>0</v>
      </c>
      <c r="Q20" s="210">
        <f t="array" ref="Q20">MIN(MMULT(COAttainment!$AG20:$AL20,COPOMap!C$23:C$28),1)</f>
        <v>0</v>
      </c>
      <c r="R20" s="210">
        <f t="array" ref="R20">MIN(MMULT(COAttainment!$AG20:$AL20,COPOMap!D$23:D$28),1)</f>
        <v>0</v>
      </c>
      <c r="S20" s="210">
        <f t="array" ref="S20">MIN(MMULT(COAttainment!$AG20:$AL20,COPOMap!E$23:E$28),1)</f>
        <v>0</v>
      </c>
      <c r="T20" s="210">
        <f t="array" ref="T20">MIN(MMULT(COAttainment!$AG20:$AL20,COPOMap!F$23:F$28),1)</f>
        <v>0</v>
      </c>
      <c r="U20" s="210">
        <f t="array" ref="U20">MIN(MMULT(COAttainment!$AG20:$AL20,COPOMap!G$23:G$28),1)</f>
        <v>0</v>
      </c>
      <c r="V20" s="210">
        <f t="array" ref="V20">MIN(MMULT(COAttainment!$AG20:$AL20,COPOMap!H$23:H$28),1)</f>
        <v>0</v>
      </c>
      <c r="W20" s="210">
        <f t="array" ref="W20">MIN(MMULT(COAttainment!$AG20:$AL20,COPOMap!I$23:I$28),1)</f>
        <v>0</v>
      </c>
      <c r="X20" s="210">
        <f t="array" ref="X20">MIN(MMULT(COAttainment!$AG20:$AL20,COPOMap!J$23:J$28),1)</f>
        <v>0</v>
      </c>
      <c r="Y20" s="210">
        <f t="array" ref="Y20">MIN(MMULT(COAttainment!$AG20:$AL20,COPOMap!K$23:K$28),1)</f>
        <v>0</v>
      </c>
      <c r="Z20" s="210">
        <f t="array" ref="Z20">MIN(MMULT(COAttainment!$AG20:$AL20,COPOMap!L$23:L$28),1)</f>
        <v>0</v>
      </c>
      <c r="AA20" s="210">
        <f t="array" ref="AA20">MIN(MMULT(COAttainment!$AG20:$AL20,COPOMap!M$23:M$28),1)</f>
        <v>0</v>
      </c>
      <c r="AB20" s="4"/>
      <c r="AC20" s="211">
        <f t="array" ref="AC20">MIN(MMULT(COAttainment!$AZ20:$BE20,COPOMap!B$33:B$38),1)</f>
        <v>0</v>
      </c>
      <c r="AD20" s="211">
        <f t="array" ref="AD20">MIN(MMULT(COAttainment!$AZ20:$BE20,COPOMap!C$33:C$38),1)</f>
        <v>0</v>
      </c>
      <c r="AE20" s="211">
        <f t="array" ref="AE20">MIN(MMULT(COAttainment!$AZ20:$BE20,COPOMap!D$33:D$38),1)</f>
        <v>0</v>
      </c>
      <c r="AF20" s="211">
        <f t="array" ref="AF20">MIN(MMULT(COAttainment!$AZ20:$BE20,COPOMap!E$33:E$38),1)</f>
        <v>0</v>
      </c>
      <c r="AG20" s="211">
        <f t="array" ref="AG20">MIN(MMULT(COAttainment!$AZ20:$BE20,COPOMap!F$33:F$38),1)</f>
        <v>0</v>
      </c>
      <c r="AH20" s="211">
        <f t="array" ref="AH20">MIN(MMULT(COAttainment!$AZ20:$BE20,COPOMap!G$33:G$38),1)</f>
        <v>0</v>
      </c>
      <c r="AI20" s="211">
        <f t="array" ref="AI20">MIN(MMULT(COAttainment!$AZ20:$BE20,COPOMap!H$33:H$38),1)</f>
        <v>0</v>
      </c>
      <c r="AJ20" s="211">
        <f t="array" ref="AJ20">MIN(MMULT(COAttainment!$AZ20:$BE20,COPOMap!I$33:I$38),1)</f>
        <v>0</v>
      </c>
      <c r="AK20" s="211">
        <f t="array" ref="AK20">MIN(MMULT(COAttainment!$AZ20:$BE20,COPOMap!J$33:J$38),1)</f>
        <v>0</v>
      </c>
      <c r="AL20" s="211">
        <f t="array" ref="AL20">MIN(MMULT(COAttainment!$AZ20:$BE20,COPOMap!K$33:K$38),1)</f>
        <v>0</v>
      </c>
      <c r="AM20" s="211">
        <f t="array" ref="AM20">MIN(MMULT(COAttainment!$AZ20:$BE20,COPOMap!L$33:L$38),1)</f>
        <v>0</v>
      </c>
      <c r="AN20" s="211">
        <f t="array" ref="AN20">MIN(MMULT(COAttainment!$AZ20:$BE20,COPOMap!M$33:M$38),1)</f>
        <v>0</v>
      </c>
      <c r="AO20" s="4"/>
      <c r="AP20" s="211">
        <f t="array" ref="AP20">MIN(MMULT(COAttainment!$BS20:$BX20,COPOMap!B$33:B$38),1)</f>
        <v>0</v>
      </c>
      <c r="AQ20" s="211">
        <f t="array" ref="AQ20">MIN(MMULT(COAttainment!$BS20:$BX20,COPOMap!C$33:C$38),1)</f>
        <v>0</v>
      </c>
      <c r="AR20" s="211">
        <f t="array" ref="AR20">MIN(MMULT(COAttainment!$BS20:$BX20,COPOMap!D$33:D$38),1)</f>
        <v>0</v>
      </c>
      <c r="AS20" s="211">
        <f t="array" ref="AS20">MIN(MMULT(COAttainment!$BS20:$BX20,COPOMap!E$33:E$38),1)</f>
        <v>0</v>
      </c>
      <c r="AT20" s="211">
        <f t="array" ref="AT20">MIN(MMULT(COAttainment!$BS20:$BX20,COPOMap!F$33:F$38),1)</f>
        <v>0</v>
      </c>
      <c r="AU20" s="211">
        <f t="array" ref="AU20">MIN(MMULT(COAttainment!$BS20:$BX20,COPOMap!G$33:G$38),1)</f>
        <v>0</v>
      </c>
      <c r="AV20" s="211">
        <f t="array" ref="AV20">MIN(MMULT(COAttainment!$BS20:$BX20,COPOMap!H$33:H$38),1)</f>
        <v>0</v>
      </c>
      <c r="AW20" s="211">
        <f t="array" ref="AW20">MIN(MMULT(COAttainment!$BS20:$BX20,COPOMap!I$33:I$38),1)</f>
        <v>0</v>
      </c>
      <c r="AX20" s="211">
        <f t="array" ref="AX20">MIN(MMULT(COAttainment!$BS20:$BX20,COPOMap!J$33:J$38),1)</f>
        <v>0</v>
      </c>
      <c r="AY20" s="211">
        <f t="array" ref="AY20">MIN(MMULT(COAttainment!$BS20:$BX20,COPOMap!K$33:K$38),1)</f>
        <v>0</v>
      </c>
      <c r="AZ20" s="211">
        <f t="array" ref="AZ20">MIN(MMULT(COAttainment!$BS20:$BX20,COPOMap!L$33:L$38),1)</f>
        <v>0</v>
      </c>
      <c r="BA20" s="211">
        <f t="array" ref="BA20">MIN(MMULT(COAttainment!$BS20:$BX20,COPOMap!M$33:M$38),1)</f>
        <v>0</v>
      </c>
      <c r="BB20" s="4"/>
      <c r="BC20" s="211">
        <f t="array" ref="BC20">MIN(MMULT(COAttainment!$CL20:$CQ20,COPOMap!B$33:B$38),1)</f>
        <v>0</v>
      </c>
      <c r="BD20" s="211">
        <f t="array" ref="BD20">MIN(MMULT(COAttainment!$CL20:$CQ20,COPOMap!C$33:C$38),1)</f>
        <v>0</v>
      </c>
      <c r="BE20" s="211">
        <f t="array" ref="BE20">MIN(MMULT(COAttainment!$CL20:$CQ20,COPOMap!D$33:D$38),1)</f>
        <v>0</v>
      </c>
      <c r="BF20" s="211">
        <f t="array" ref="BF20">MIN(MMULT(COAttainment!$CL20:$CQ20,COPOMap!E$33:E$38),1)</f>
        <v>0</v>
      </c>
      <c r="BG20" s="211">
        <f t="array" ref="BG20">MIN(MMULT(COAttainment!$CL20:$CQ20,COPOMap!F$33:F$38),1)</f>
        <v>0</v>
      </c>
      <c r="BH20" s="211">
        <f t="array" ref="BH20">MIN(MMULT(COAttainment!$CL20:$CQ20,COPOMap!G$33:G$38),1)</f>
        <v>0</v>
      </c>
      <c r="BI20" s="211">
        <f t="array" ref="BI20">MIN(MMULT(COAttainment!$CL20:$CQ20,COPOMap!H$33:H$38),1)</f>
        <v>0</v>
      </c>
      <c r="BJ20" s="211">
        <f t="array" ref="BJ20">MIN(MMULT(COAttainment!$CL20:$CQ20,COPOMap!I$33:I$38),1)</f>
        <v>0</v>
      </c>
      <c r="BK20" s="211">
        <f t="array" ref="BK20">MIN(MMULT(COAttainment!$CL20:$CQ20,COPOMap!J$33:J$38),1)</f>
        <v>0</v>
      </c>
      <c r="BL20" s="211">
        <f t="array" ref="BL20">MIN(MMULT(COAttainment!$CL20:$CQ20,COPOMap!K$33:K$38),1)</f>
        <v>0</v>
      </c>
      <c r="BM20" s="211">
        <f t="array" ref="BM20">MIN(MMULT(COAttainment!$CL20:$CQ20,COPOMap!L$33:L$38),1)</f>
        <v>0</v>
      </c>
      <c r="BN20" s="211">
        <f t="array" ref="BN20">MIN(MMULT(COAttainment!$CL20:$CQ20,COPOMap!M$33:M$38),1)</f>
        <v>0</v>
      </c>
    </row>
    <row r="21" ht="14.25" customHeight="1" spans="1:66" x14ac:dyDescent="0.25">
      <c r="A21" s="4"/>
      <c r="B21" s="209">
        <f>IF(ISBLANK(CT!A47),"",CT!A47)</f>
      </c>
      <c r="C21" s="191">
        <f t="array" ref="C21">MIN(MMULT(COAttainment!$N21:$S21,COPOMap!B$13:B$18),1)</f>
        <v>0</v>
      </c>
      <c r="D21" s="191">
        <f t="array" ref="D21">MIN(MMULT(COAttainment!$N21:$S21,COPOMap!C$13:C$18),1)</f>
        <v>0</v>
      </c>
      <c r="E21" s="191">
        <f t="array" ref="E21">MIN(MMULT(COAttainment!$N21:$S21,COPOMap!D$13:D$18),1)</f>
        <v>0</v>
      </c>
      <c r="F21" s="191">
        <f t="array" ref="F21">MIN(MMULT(COAttainment!$N21:$S21,COPOMap!E$13:E$18),1)</f>
        <v>0</v>
      </c>
      <c r="G21" s="191">
        <f t="array" ref="G21">MIN(MMULT(COAttainment!$N21:$S21,COPOMap!F$13:F$18),1)</f>
        <v>0</v>
      </c>
      <c r="H21" s="191">
        <f t="array" ref="H21">MIN(MMULT(COAttainment!$N21:$S21,COPOMap!G$13:G$18),1)</f>
        <v>0</v>
      </c>
      <c r="I21" s="191">
        <f t="array" ref="I21">MIN(MMULT(COAttainment!$N21:$S21,COPOMap!H$13:H$18),1)</f>
        <v>0</v>
      </c>
      <c r="J21" s="191">
        <f t="array" ref="J21">MIN(MMULT(COAttainment!$N21:$S21,COPOMap!I$13:I$18),1)</f>
        <v>0</v>
      </c>
      <c r="K21" s="191">
        <f t="array" ref="K21">MIN(MMULT(COAttainment!$N21:$S21,COPOMap!J$13:J$18),1)</f>
        <v>0</v>
      </c>
      <c r="L21" s="191">
        <f t="array" ref="L21">MIN(MMULT(COAttainment!$N21:$S21,COPOMap!K$13:K$18),1)</f>
        <v>0</v>
      </c>
      <c r="M21" s="191">
        <f t="array" ref="M21">MIN(MMULT(COAttainment!$N21:$S21,COPOMap!L$13:L$18),1)</f>
        <v>0</v>
      </c>
      <c r="N21" s="191">
        <f t="array" ref="N21">MIN(MMULT(COAttainment!$N21:$S21,COPOMap!M$13:M$18),1)</f>
        <v>0</v>
      </c>
      <c r="O21" s="4"/>
      <c r="P21" s="210">
        <f t="array" ref="P21">MIN(MMULT(COAttainment!$AG21:$AL21,COPOMap!B$23:B$28),1)</f>
        <v>0</v>
      </c>
      <c r="Q21" s="210">
        <f t="array" ref="Q21">MIN(MMULT(COAttainment!$AG21:$AL21,COPOMap!C$23:C$28),1)</f>
        <v>0</v>
      </c>
      <c r="R21" s="210">
        <f t="array" ref="R21">MIN(MMULT(COAttainment!$AG21:$AL21,COPOMap!D$23:D$28),1)</f>
        <v>0</v>
      </c>
      <c r="S21" s="210">
        <f t="array" ref="S21">MIN(MMULT(COAttainment!$AG21:$AL21,COPOMap!E$23:E$28),1)</f>
        <v>0</v>
      </c>
      <c r="T21" s="210">
        <f t="array" ref="T21">MIN(MMULT(COAttainment!$AG21:$AL21,COPOMap!F$23:F$28),1)</f>
        <v>0</v>
      </c>
      <c r="U21" s="210">
        <f t="array" ref="U21">MIN(MMULT(COAttainment!$AG21:$AL21,COPOMap!G$23:G$28),1)</f>
        <v>0</v>
      </c>
      <c r="V21" s="210">
        <f t="array" ref="V21">MIN(MMULT(COAttainment!$AG21:$AL21,COPOMap!H$23:H$28),1)</f>
        <v>0</v>
      </c>
      <c r="W21" s="210">
        <f t="array" ref="W21">MIN(MMULT(COAttainment!$AG21:$AL21,COPOMap!I$23:I$28),1)</f>
        <v>0</v>
      </c>
      <c r="X21" s="210">
        <f t="array" ref="X21">MIN(MMULT(COAttainment!$AG21:$AL21,COPOMap!J$23:J$28),1)</f>
        <v>0</v>
      </c>
      <c r="Y21" s="210">
        <f t="array" ref="Y21">MIN(MMULT(COAttainment!$AG21:$AL21,COPOMap!K$23:K$28),1)</f>
        <v>0</v>
      </c>
      <c r="Z21" s="210">
        <f t="array" ref="Z21">MIN(MMULT(COAttainment!$AG21:$AL21,COPOMap!L$23:L$28),1)</f>
        <v>0</v>
      </c>
      <c r="AA21" s="210">
        <f t="array" ref="AA21">MIN(MMULT(COAttainment!$AG21:$AL21,COPOMap!M$23:M$28),1)</f>
        <v>0</v>
      </c>
      <c r="AB21" s="4"/>
      <c r="AC21" s="211">
        <f t="array" ref="AC21">MIN(MMULT(COAttainment!$AZ21:$BE21,COPOMap!B$33:B$38),1)</f>
        <v>0</v>
      </c>
      <c r="AD21" s="211">
        <f t="array" ref="AD21">MIN(MMULT(COAttainment!$AZ21:$BE21,COPOMap!C$33:C$38),1)</f>
        <v>0</v>
      </c>
      <c r="AE21" s="211">
        <f t="array" ref="AE21">MIN(MMULT(COAttainment!$AZ21:$BE21,COPOMap!D$33:D$38),1)</f>
        <v>0</v>
      </c>
      <c r="AF21" s="211">
        <f t="array" ref="AF21">MIN(MMULT(COAttainment!$AZ21:$BE21,COPOMap!E$33:E$38),1)</f>
        <v>0</v>
      </c>
      <c r="AG21" s="211">
        <f t="array" ref="AG21">MIN(MMULT(COAttainment!$AZ21:$BE21,COPOMap!F$33:F$38),1)</f>
        <v>0</v>
      </c>
      <c r="AH21" s="211">
        <f t="array" ref="AH21">MIN(MMULT(COAttainment!$AZ21:$BE21,COPOMap!G$33:G$38),1)</f>
        <v>0</v>
      </c>
      <c r="AI21" s="211">
        <f t="array" ref="AI21">MIN(MMULT(COAttainment!$AZ21:$BE21,COPOMap!H$33:H$38),1)</f>
        <v>0</v>
      </c>
      <c r="AJ21" s="211">
        <f t="array" ref="AJ21">MIN(MMULT(COAttainment!$AZ21:$BE21,COPOMap!I$33:I$38),1)</f>
        <v>0</v>
      </c>
      <c r="AK21" s="211">
        <f t="array" ref="AK21">MIN(MMULT(COAttainment!$AZ21:$BE21,COPOMap!J$33:J$38),1)</f>
        <v>0</v>
      </c>
      <c r="AL21" s="211">
        <f t="array" ref="AL21">MIN(MMULT(COAttainment!$AZ21:$BE21,COPOMap!K$33:K$38),1)</f>
        <v>0</v>
      </c>
      <c r="AM21" s="211">
        <f t="array" ref="AM21">MIN(MMULT(COAttainment!$AZ21:$BE21,COPOMap!L$33:L$38),1)</f>
        <v>0</v>
      </c>
      <c r="AN21" s="211">
        <f t="array" ref="AN21">MIN(MMULT(COAttainment!$AZ21:$BE21,COPOMap!M$33:M$38),1)</f>
        <v>0</v>
      </c>
      <c r="AO21" s="4"/>
      <c r="AP21" s="211">
        <f t="array" ref="AP21">MIN(MMULT(COAttainment!$BS21:$BX21,COPOMap!B$33:B$38),1)</f>
        <v>0</v>
      </c>
      <c r="AQ21" s="211">
        <f t="array" ref="AQ21">MIN(MMULT(COAttainment!$BS21:$BX21,COPOMap!C$33:C$38),1)</f>
        <v>0</v>
      </c>
      <c r="AR21" s="211">
        <f t="array" ref="AR21">MIN(MMULT(COAttainment!$BS21:$BX21,COPOMap!D$33:D$38),1)</f>
        <v>0</v>
      </c>
      <c r="AS21" s="211">
        <f t="array" ref="AS21">MIN(MMULT(COAttainment!$BS21:$BX21,COPOMap!E$33:E$38),1)</f>
        <v>0</v>
      </c>
      <c r="AT21" s="211">
        <f t="array" ref="AT21">MIN(MMULT(COAttainment!$BS21:$BX21,COPOMap!F$33:F$38),1)</f>
        <v>0</v>
      </c>
      <c r="AU21" s="211">
        <f t="array" ref="AU21">MIN(MMULT(COAttainment!$BS21:$BX21,COPOMap!G$33:G$38),1)</f>
        <v>0</v>
      </c>
      <c r="AV21" s="211">
        <f t="array" ref="AV21">MIN(MMULT(COAttainment!$BS21:$BX21,COPOMap!H$33:H$38),1)</f>
        <v>0</v>
      </c>
      <c r="AW21" s="211">
        <f t="array" ref="AW21">MIN(MMULT(COAttainment!$BS21:$BX21,COPOMap!I$33:I$38),1)</f>
        <v>0</v>
      </c>
      <c r="AX21" s="211">
        <f t="array" ref="AX21">MIN(MMULT(COAttainment!$BS21:$BX21,COPOMap!J$33:J$38),1)</f>
        <v>0</v>
      </c>
      <c r="AY21" s="211">
        <f t="array" ref="AY21">MIN(MMULT(COAttainment!$BS21:$BX21,COPOMap!K$33:K$38),1)</f>
        <v>0</v>
      </c>
      <c r="AZ21" s="211">
        <f t="array" ref="AZ21">MIN(MMULT(COAttainment!$BS21:$BX21,COPOMap!L$33:L$38),1)</f>
        <v>0</v>
      </c>
      <c r="BA21" s="211">
        <f t="array" ref="BA21">MIN(MMULT(COAttainment!$BS21:$BX21,COPOMap!M$33:M$38),1)</f>
        <v>0</v>
      </c>
      <c r="BB21" s="4"/>
      <c r="BC21" s="211">
        <f t="array" ref="BC21">MIN(MMULT(COAttainment!$CL21:$CQ21,COPOMap!B$33:B$38),1)</f>
        <v>0</v>
      </c>
      <c r="BD21" s="211">
        <f t="array" ref="BD21">MIN(MMULT(COAttainment!$CL21:$CQ21,COPOMap!C$33:C$38),1)</f>
        <v>0</v>
      </c>
      <c r="BE21" s="211">
        <f t="array" ref="BE21">MIN(MMULT(COAttainment!$CL21:$CQ21,COPOMap!D$33:D$38),1)</f>
        <v>0</v>
      </c>
      <c r="BF21" s="211">
        <f t="array" ref="BF21">MIN(MMULT(COAttainment!$CL21:$CQ21,COPOMap!E$33:E$38),1)</f>
        <v>0</v>
      </c>
      <c r="BG21" s="211">
        <f t="array" ref="BG21">MIN(MMULT(COAttainment!$CL21:$CQ21,COPOMap!F$33:F$38),1)</f>
        <v>0</v>
      </c>
      <c r="BH21" s="211">
        <f t="array" ref="BH21">MIN(MMULT(COAttainment!$CL21:$CQ21,COPOMap!G$33:G$38),1)</f>
        <v>0</v>
      </c>
      <c r="BI21" s="211">
        <f t="array" ref="BI21">MIN(MMULT(COAttainment!$CL21:$CQ21,COPOMap!H$33:H$38),1)</f>
        <v>0</v>
      </c>
      <c r="BJ21" s="211">
        <f t="array" ref="BJ21">MIN(MMULT(COAttainment!$CL21:$CQ21,COPOMap!I$33:I$38),1)</f>
        <v>0</v>
      </c>
      <c r="BK21" s="211">
        <f t="array" ref="BK21">MIN(MMULT(COAttainment!$CL21:$CQ21,COPOMap!J$33:J$38),1)</f>
        <v>0</v>
      </c>
      <c r="BL21" s="211">
        <f t="array" ref="BL21">MIN(MMULT(COAttainment!$CL21:$CQ21,COPOMap!K$33:K$38),1)</f>
        <v>0</v>
      </c>
      <c r="BM21" s="211">
        <f t="array" ref="BM21">MIN(MMULT(COAttainment!$CL21:$CQ21,COPOMap!L$33:L$38),1)</f>
        <v>0</v>
      </c>
      <c r="BN21" s="211">
        <f t="array" ref="BN21">MIN(MMULT(COAttainment!$CL21:$CQ21,COPOMap!M$33:M$38),1)</f>
        <v>0</v>
      </c>
    </row>
    <row r="22" ht="14.25" customHeight="1" spans="1:66" x14ac:dyDescent="0.25">
      <c r="A22" s="4"/>
      <c r="B22" s="209">
        <f>IF(ISBLANK(CT!A48),"",CT!A48)</f>
      </c>
      <c r="C22" s="191">
        <f t="array" ref="C22">MIN(MMULT(COAttainment!$N22:$S22,COPOMap!B$13:B$18),1)</f>
        <v>0</v>
      </c>
      <c r="D22" s="191">
        <f t="array" ref="D22">MIN(MMULT(COAttainment!$N22:$S22,COPOMap!C$13:C$18),1)</f>
        <v>0</v>
      </c>
      <c r="E22" s="191">
        <f t="array" ref="E22">MIN(MMULT(COAttainment!$N22:$S22,COPOMap!D$13:D$18),1)</f>
        <v>0</v>
      </c>
      <c r="F22" s="191">
        <f t="array" ref="F22">MIN(MMULT(COAttainment!$N22:$S22,COPOMap!E$13:E$18),1)</f>
        <v>0</v>
      </c>
      <c r="G22" s="191">
        <f t="array" ref="G22">MIN(MMULT(COAttainment!$N22:$S22,COPOMap!F$13:F$18),1)</f>
        <v>0</v>
      </c>
      <c r="H22" s="191">
        <f t="array" ref="H22">MIN(MMULT(COAttainment!$N22:$S22,COPOMap!G$13:G$18),1)</f>
        <v>0</v>
      </c>
      <c r="I22" s="191">
        <f t="array" ref="I22">MIN(MMULT(COAttainment!$N22:$S22,COPOMap!H$13:H$18),1)</f>
        <v>0</v>
      </c>
      <c r="J22" s="191">
        <f t="array" ref="J22">MIN(MMULT(COAttainment!$N22:$S22,COPOMap!I$13:I$18),1)</f>
        <v>0</v>
      </c>
      <c r="K22" s="191">
        <f t="array" ref="K22">MIN(MMULT(COAttainment!$N22:$S22,COPOMap!J$13:J$18),1)</f>
        <v>0</v>
      </c>
      <c r="L22" s="191">
        <f t="array" ref="L22">MIN(MMULT(COAttainment!$N22:$S22,COPOMap!K$13:K$18),1)</f>
        <v>0</v>
      </c>
      <c r="M22" s="191">
        <f t="array" ref="M22">MIN(MMULT(COAttainment!$N22:$S22,COPOMap!L$13:L$18),1)</f>
        <v>0</v>
      </c>
      <c r="N22" s="191">
        <f t="array" ref="N22">MIN(MMULT(COAttainment!$N22:$S22,COPOMap!M$13:M$18),1)</f>
        <v>0</v>
      </c>
      <c r="O22" s="4"/>
      <c r="P22" s="210">
        <f t="array" ref="P22">MIN(MMULT(COAttainment!$AG22:$AL22,COPOMap!B$23:B$28),1)</f>
        <v>0</v>
      </c>
      <c r="Q22" s="210">
        <f t="array" ref="Q22">MIN(MMULT(COAttainment!$AG22:$AL22,COPOMap!C$23:C$28),1)</f>
        <v>0</v>
      </c>
      <c r="R22" s="210">
        <f t="array" ref="R22">MIN(MMULT(COAttainment!$AG22:$AL22,COPOMap!D$23:D$28),1)</f>
        <v>0</v>
      </c>
      <c r="S22" s="210">
        <f t="array" ref="S22">MIN(MMULT(COAttainment!$AG22:$AL22,COPOMap!E$23:E$28),1)</f>
        <v>0</v>
      </c>
      <c r="T22" s="210">
        <f t="array" ref="T22">MIN(MMULT(COAttainment!$AG22:$AL22,COPOMap!F$23:F$28),1)</f>
        <v>0</v>
      </c>
      <c r="U22" s="210">
        <f t="array" ref="U22">MIN(MMULT(COAttainment!$AG22:$AL22,COPOMap!G$23:G$28),1)</f>
        <v>0</v>
      </c>
      <c r="V22" s="210">
        <f t="array" ref="V22">MIN(MMULT(COAttainment!$AG22:$AL22,COPOMap!H$23:H$28),1)</f>
        <v>0</v>
      </c>
      <c r="W22" s="210">
        <f t="array" ref="W22">MIN(MMULT(COAttainment!$AG22:$AL22,COPOMap!I$23:I$28),1)</f>
        <v>0</v>
      </c>
      <c r="X22" s="210">
        <f t="array" ref="X22">MIN(MMULT(COAttainment!$AG22:$AL22,COPOMap!J$23:J$28),1)</f>
        <v>0</v>
      </c>
      <c r="Y22" s="210">
        <f t="array" ref="Y22">MIN(MMULT(COAttainment!$AG22:$AL22,COPOMap!K$23:K$28),1)</f>
        <v>0</v>
      </c>
      <c r="Z22" s="210">
        <f t="array" ref="Z22">MIN(MMULT(COAttainment!$AG22:$AL22,COPOMap!L$23:L$28),1)</f>
        <v>0</v>
      </c>
      <c r="AA22" s="210">
        <f t="array" ref="AA22">MIN(MMULT(COAttainment!$AG22:$AL22,COPOMap!M$23:M$28),1)</f>
        <v>0</v>
      </c>
      <c r="AB22" s="4"/>
      <c r="AC22" s="211">
        <f t="array" ref="AC22">MIN(MMULT(COAttainment!$AZ22:$BE22,COPOMap!B$33:B$38),1)</f>
        <v>0</v>
      </c>
      <c r="AD22" s="211">
        <f t="array" ref="AD22">MIN(MMULT(COAttainment!$AZ22:$BE22,COPOMap!C$33:C$38),1)</f>
        <v>0</v>
      </c>
      <c r="AE22" s="211">
        <f t="array" ref="AE22">MIN(MMULT(COAttainment!$AZ22:$BE22,COPOMap!D$33:D$38),1)</f>
        <v>0</v>
      </c>
      <c r="AF22" s="211">
        <f t="array" ref="AF22">MIN(MMULT(COAttainment!$AZ22:$BE22,COPOMap!E$33:E$38),1)</f>
        <v>0</v>
      </c>
      <c r="AG22" s="211">
        <f t="array" ref="AG22">MIN(MMULT(COAttainment!$AZ22:$BE22,COPOMap!F$33:F$38),1)</f>
        <v>0</v>
      </c>
      <c r="AH22" s="211">
        <f t="array" ref="AH22">MIN(MMULT(COAttainment!$AZ22:$BE22,COPOMap!G$33:G$38),1)</f>
        <v>0</v>
      </c>
      <c r="AI22" s="211">
        <f t="array" ref="AI22">MIN(MMULT(COAttainment!$AZ22:$BE22,COPOMap!H$33:H$38),1)</f>
        <v>0</v>
      </c>
      <c r="AJ22" s="211">
        <f t="array" ref="AJ22">MIN(MMULT(COAttainment!$AZ22:$BE22,COPOMap!I$33:I$38),1)</f>
        <v>0</v>
      </c>
      <c r="AK22" s="211">
        <f t="array" ref="AK22">MIN(MMULT(COAttainment!$AZ22:$BE22,COPOMap!J$33:J$38),1)</f>
        <v>0</v>
      </c>
      <c r="AL22" s="211">
        <f t="array" ref="AL22">MIN(MMULT(COAttainment!$AZ22:$BE22,COPOMap!K$33:K$38),1)</f>
        <v>0</v>
      </c>
      <c r="AM22" s="211">
        <f t="array" ref="AM22">MIN(MMULT(COAttainment!$AZ22:$BE22,COPOMap!L$33:L$38),1)</f>
        <v>0</v>
      </c>
      <c r="AN22" s="211">
        <f t="array" ref="AN22">MIN(MMULT(COAttainment!$AZ22:$BE22,COPOMap!M$33:M$38),1)</f>
        <v>0</v>
      </c>
      <c r="AO22" s="4"/>
      <c r="AP22" s="211">
        <f t="array" ref="AP22">MIN(MMULT(COAttainment!$BS22:$BX22,COPOMap!B$33:B$38),1)</f>
        <v>0</v>
      </c>
      <c r="AQ22" s="211">
        <f t="array" ref="AQ22">MIN(MMULT(COAttainment!$BS22:$BX22,COPOMap!C$33:C$38),1)</f>
        <v>0</v>
      </c>
      <c r="AR22" s="211">
        <f t="array" ref="AR22">MIN(MMULT(COAttainment!$BS22:$BX22,COPOMap!D$33:D$38),1)</f>
        <v>0</v>
      </c>
      <c r="AS22" s="211">
        <f t="array" ref="AS22">MIN(MMULT(COAttainment!$BS22:$BX22,COPOMap!E$33:E$38),1)</f>
        <v>0</v>
      </c>
      <c r="AT22" s="211">
        <f t="array" ref="AT22">MIN(MMULT(COAttainment!$BS22:$BX22,COPOMap!F$33:F$38),1)</f>
        <v>0</v>
      </c>
      <c r="AU22" s="211">
        <f t="array" ref="AU22">MIN(MMULT(COAttainment!$BS22:$BX22,COPOMap!G$33:G$38),1)</f>
        <v>0</v>
      </c>
      <c r="AV22" s="211">
        <f t="array" ref="AV22">MIN(MMULT(COAttainment!$BS22:$BX22,COPOMap!H$33:H$38),1)</f>
        <v>0</v>
      </c>
      <c r="AW22" s="211">
        <f t="array" ref="AW22">MIN(MMULT(COAttainment!$BS22:$BX22,COPOMap!I$33:I$38),1)</f>
        <v>0</v>
      </c>
      <c r="AX22" s="211">
        <f t="array" ref="AX22">MIN(MMULT(COAttainment!$BS22:$BX22,COPOMap!J$33:J$38),1)</f>
        <v>0</v>
      </c>
      <c r="AY22" s="211">
        <f t="array" ref="AY22">MIN(MMULT(COAttainment!$BS22:$BX22,COPOMap!K$33:K$38),1)</f>
        <v>0</v>
      </c>
      <c r="AZ22" s="211">
        <f t="array" ref="AZ22">MIN(MMULT(COAttainment!$BS22:$BX22,COPOMap!L$33:L$38),1)</f>
        <v>0</v>
      </c>
      <c r="BA22" s="211">
        <f t="array" ref="BA22">MIN(MMULT(COAttainment!$BS22:$BX22,COPOMap!M$33:M$38),1)</f>
        <v>0</v>
      </c>
      <c r="BB22" s="4"/>
      <c r="BC22" s="211">
        <f t="array" ref="BC22">MIN(MMULT(COAttainment!$CL22:$CQ22,COPOMap!B$33:B$38),1)</f>
        <v>0</v>
      </c>
      <c r="BD22" s="211">
        <f t="array" ref="BD22">MIN(MMULT(COAttainment!$CL22:$CQ22,COPOMap!C$33:C$38),1)</f>
        <v>0</v>
      </c>
      <c r="BE22" s="211">
        <f t="array" ref="BE22">MIN(MMULT(COAttainment!$CL22:$CQ22,COPOMap!D$33:D$38),1)</f>
        <v>0</v>
      </c>
      <c r="BF22" s="211">
        <f t="array" ref="BF22">MIN(MMULT(COAttainment!$CL22:$CQ22,COPOMap!E$33:E$38),1)</f>
        <v>0</v>
      </c>
      <c r="BG22" s="211">
        <f t="array" ref="BG22">MIN(MMULT(COAttainment!$CL22:$CQ22,COPOMap!F$33:F$38),1)</f>
        <v>0</v>
      </c>
      <c r="BH22" s="211">
        <f t="array" ref="BH22">MIN(MMULT(COAttainment!$CL22:$CQ22,COPOMap!G$33:G$38),1)</f>
        <v>0</v>
      </c>
      <c r="BI22" s="211">
        <f t="array" ref="BI22">MIN(MMULT(COAttainment!$CL22:$CQ22,COPOMap!H$33:H$38),1)</f>
        <v>0</v>
      </c>
      <c r="BJ22" s="211">
        <f t="array" ref="BJ22">MIN(MMULT(COAttainment!$CL22:$CQ22,COPOMap!I$33:I$38),1)</f>
        <v>0</v>
      </c>
      <c r="BK22" s="211">
        <f t="array" ref="BK22">MIN(MMULT(COAttainment!$CL22:$CQ22,COPOMap!J$33:J$38),1)</f>
        <v>0</v>
      </c>
      <c r="BL22" s="211">
        <f t="array" ref="BL22">MIN(MMULT(COAttainment!$CL22:$CQ22,COPOMap!K$33:K$38),1)</f>
        <v>0</v>
      </c>
      <c r="BM22" s="211">
        <f t="array" ref="BM22">MIN(MMULT(COAttainment!$CL22:$CQ22,COPOMap!L$33:L$38),1)</f>
        <v>0</v>
      </c>
      <c r="BN22" s="211">
        <f t="array" ref="BN22">MIN(MMULT(COAttainment!$CL22:$CQ22,COPOMap!M$33:M$38),1)</f>
        <v>0</v>
      </c>
    </row>
    <row r="23" ht="14.25" customHeight="1" spans="1:66" x14ac:dyDescent="0.25">
      <c r="A23" s="4"/>
      <c r="B23" s="209">
        <f>IF(ISBLANK(CT!A49),"",CT!A49)</f>
      </c>
      <c r="C23" s="191">
        <f t="array" ref="C23">MIN(MMULT(COAttainment!$N23:$S23,COPOMap!B$13:B$18),1)</f>
        <v>0</v>
      </c>
      <c r="D23" s="191">
        <f t="array" ref="D23">MIN(MMULT(COAttainment!$N23:$S23,COPOMap!C$13:C$18),1)</f>
        <v>0</v>
      </c>
      <c r="E23" s="191">
        <f t="array" ref="E23">MIN(MMULT(COAttainment!$N23:$S23,COPOMap!D$13:D$18),1)</f>
        <v>0</v>
      </c>
      <c r="F23" s="191">
        <f t="array" ref="F23">MIN(MMULT(COAttainment!$N23:$S23,COPOMap!E$13:E$18),1)</f>
        <v>0</v>
      </c>
      <c r="G23" s="191">
        <f t="array" ref="G23">MIN(MMULT(COAttainment!$N23:$S23,COPOMap!F$13:F$18),1)</f>
        <v>0</v>
      </c>
      <c r="H23" s="191">
        <f t="array" ref="H23">MIN(MMULT(COAttainment!$N23:$S23,COPOMap!G$13:G$18),1)</f>
        <v>0</v>
      </c>
      <c r="I23" s="191">
        <f t="array" ref="I23">MIN(MMULT(COAttainment!$N23:$S23,COPOMap!H$13:H$18),1)</f>
        <v>0</v>
      </c>
      <c r="J23" s="191">
        <f t="array" ref="J23">MIN(MMULT(COAttainment!$N23:$S23,COPOMap!I$13:I$18),1)</f>
        <v>0</v>
      </c>
      <c r="K23" s="191">
        <f t="array" ref="K23">MIN(MMULT(COAttainment!$N23:$S23,COPOMap!J$13:J$18),1)</f>
        <v>0</v>
      </c>
      <c r="L23" s="191">
        <f t="array" ref="L23">MIN(MMULT(COAttainment!$N23:$S23,COPOMap!K$13:K$18),1)</f>
        <v>0</v>
      </c>
      <c r="M23" s="191">
        <f t="array" ref="M23">MIN(MMULT(COAttainment!$N23:$S23,COPOMap!L$13:L$18),1)</f>
        <v>0</v>
      </c>
      <c r="N23" s="191">
        <f t="array" ref="N23">MIN(MMULT(COAttainment!$N23:$S23,COPOMap!M$13:M$18),1)</f>
        <v>0</v>
      </c>
      <c r="O23" s="4"/>
      <c r="P23" s="210">
        <f t="array" ref="P23">MIN(MMULT(COAttainment!$AG23:$AL23,COPOMap!B$23:B$28),1)</f>
        <v>0</v>
      </c>
      <c r="Q23" s="210">
        <f t="array" ref="Q23">MIN(MMULT(COAttainment!$AG23:$AL23,COPOMap!C$23:C$28),1)</f>
        <v>0</v>
      </c>
      <c r="R23" s="210">
        <f t="array" ref="R23">MIN(MMULT(COAttainment!$AG23:$AL23,COPOMap!D$23:D$28),1)</f>
        <v>0</v>
      </c>
      <c r="S23" s="210">
        <f t="array" ref="S23">MIN(MMULT(COAttainment!$AG23:$AL23,COPOMap!E$23:E$28),1)</f>
        <v>0</v>
      </c>
      <c r="T23" s="210">
        <f t="array" ref="T23">MIN(MMULT(COAttainment!$AG23:$AL23,COPOMap!F$23:F$28),1)</f>
        <v>0</v>
      </c>
      <c r="U23" s="210">
        <f t="array" ref="U23">MIN(MMULT(COAttainment!$AG23:$AL23,COPOMap!G$23:G$28),1)</f>
        <v>0</v>
      </c>
      <c r="V23" s="210">
        <f t="array" ref="V23">MIN(MMULT(COAttainment!$AG23:$AL23,COPOMap!H$23:H$28),1)</f>
        <v>0</v>
      </c>
      <c r="W23" s="210">
        <f t="array" ref="W23">MIN(MMULT(COAttainment!$AG23:$AL23,COPOMap!I$23:I$28),1)</f>
        <v>0</v>
      </c>
      <c r="X23" s="210">
        <f t="array" ref="X23">MIN(MMULT(COAttainment!$AG23:$AL23,COPOMap!J$23:J$28),1)</f>
        <v>0</v>
      </c>
      <c r="Y23" s="210">
        <f t="array" ref="Y23">MIN(MMULT(COAttainment!$AG23:$AL23,COPOMap!K$23:K$28),1)</f>
        <v>0</v>
      </c>
      <c r="Z23" s="210">
        <f t="array" ref="Z23">MIN(MMULT(COAttainment!$AG23:$AL23,COPOMap!L$23:L$28),1)</f>
        <v>0</v>
      </c>
      <c r="AA23" s="210">
        <f t="array" ref="AA23">MIN(MMULT(COAttainment!$AG23:$AL23,COPOMap!M$23:M$28),1)</f>
        <v>0</v>
      </c>
      <c r="AB23" s="4"/>
      <c r="AC23" s="211">
        <f t="array" ref="AC23">MIN(MMULT(COAttainment!$AZ23:$BE23,COPOMap!B$33:B$38),1)</f>
        <v>0</v>
      </c>
      <c r="AD23" s="211">
        <f t="array" ref="AD23">MIN(MMULT(COAttainment!$AZ23:$BE23,COPOMap!C$33:C$38),1)</f>
        <v>0</v>
      </c>
      <c r="AE23" s="211">
        <f t="array" ref="AE23">MIN(MMULT(COAttainment!$AZ23:$BE23,COPOMap!D$33:D$38),1)</f>
        <v>0</v>
      </c>
      <c r="AF23" s="211">
        <f t="array" ref="AF23">MIN(MMULT(COAttainment!$AZ23:$BE23,COPOMap!E$33:E$38),1)</f>
        <v>0</v>
      </c>
      <c r="AG23" s="211">
        <f t="array" ref="AG23">MIN(MMULT(COAttainment!$AZ23:$BE23,COPOMap!F$33:F$38),1)</f>
        <v>0</v>
      </c>
      <c r="AH23" s="211">
        <f t="array" ref="AH23">MIN(MMULT(COAttainment!$AZ23:$BE23,COPOMap!G$33:G$38),1)</f>
        <v>0</v>
      </c>
      <c r="AI23" s="211">
        <f t="array" ref="AI23">MIN(MMULT(COAttainment!$AZ23:$BE23,COPOMap!H$33:H$38),1)</f>
        <v>0</v>
      </c>
      <c r="AJ23" s="211">
        <f t="array" ref="AJ23">MIN(MMULT(COAttainment!$AZ23:$BE23,COPOMap!I$33:I$38),1)</f>
        <v>0</v>
      </c>
      <c r="AK23" s="211">
        <f t="array" ref="AK23">MIN(MMULT(COAttainment!$AZ23:$BE23,COPOMap!J$33:J$38),1)</f>
        <v>0</v>
      </c>
      <c r="AL23" s="211">
        <f t="array" ref="AL23">MIN(MMULT(COAttainment!$AZ23:$BE23,COPOMap!K$33:K$38),1)</f>
        <v>0</v>
      </c>
      <c r="AM23" s="211">
        <f t="array" ref="AM23">MIN(MMULT(COAttainment!$AZ23:$BE23,COPOMap!L$33:L$38),1)</f>
        <v>0</v>
      </c>
      <c r="AN23" s="211">
        <f t="array" ref="AN23">MIN(MMULT(COAttainment!$AZ23:$BE23,COPOMap!M$33:M$38),1)</f>
        <v>0</v>
      </c>
      <c r="AO23" s="4"/>
      <c r="AP23" s="211">
        <f t="array" ref="AP23">MIN(MMULT(COAttainment!$BS23:$BX23,COPOMap!B$33:B$38),1)</f>
        <v>0</v>
      </c>
      <c r="AQ23" s="211">
        <f t="array" ref="AQ23">MIN(MMULT(COAttainment!$BS23:$BX23,COPOMap!C$33:C$38),1)</f>
        <v>0</v>
      </c>
      <c r="AR23" s="211">
        <f t="array" ref="AR23">MIN(MMULT(COAttainment!$BS23:$BX23,COPOMap!D$33:D$38),1)</f>
        <v>0</v>
      </c>
      <c r="AS23" s="211">
        <f t="array" ref="AS23">MIN(MMULT(COAttainment!$BS23:$BX23,COPOMap!E$33:E$38),1)</f>
        <v>0</v>
      </c>
      <c r="AT23" s="211">
        <f t="array" ref="AT23">MIN(MMULT(COAttainment!$BS23:$BX23,COPOMap!F$33:F$38),1)</f>
        <v>0</v>
      </c>
      <c r="AU23" s="211">
        <f t="array" ref="AU23">MIN(MMULT(COAttainment!$BS23:$BX23,COPOMap!G$33:G$38),1)</f>
        <v>0</v>
      </c>
      <c r="AV23" s="211">
        <f t="array" ref="AV23">MIN(MMULT(COAttainment!$BS23:$BX23,COPOMap!H$33:H$38),1)</f>
        <v>0</v>
      </c>
      <c r="AW23" s="211">
        <f t="array" ref="AW23">MIN(MMULT(COAttainment!$BS23:$BX23,COPOMap!I$33:I$38),1)</f>
        <v>0</v>
      </c>
      <c r="AX23" s="211">
        <f t="array" ref="AX23">MIN(MMULT(COAttainment!$BS23:$BX23,COPOMap!J$33:J$38),1)</f>
        <v>0</v>
      </c>
      <c r="AY23" s="211">
        <f t="array" ref="AY23">MIN(MMULT(COAttainment!$BS23:$BX23,COPOMap!K$33:K$38),1)</f>
        <v>0</v>
      </c>
      <c r="AZ23" s="211">
        <f t="array" ref="AZ23">MIN(MMULT(COAttainment!$BS23:$BX23,COPOMap!L$33:L$38),1)</f>
        <v>0</v>
      </c>
      <c r="BA23" s="211">
        <f t="array" ref="BA23">MIN(MMULT(COAttainment!$BS23:$BX23,COPOMap!M$33:M$38),1)</f>
        <v>0</v>
      </c>
      <c r="BB23" s="4"/>
      <c r="BC23" s="211">
        <f t="array" ref="BC23">MIN(MMULT(COAttainment!$CL23:$CQ23,COPOMap!B$33:B$38),1)</f>
        <v>0</v>
      </c>
      <c r="BD23" s="211">
        <f t="array" ref="BD23">MIN(MMULT(COAttainment!$CL23:$CQ23,COPOMap!C$33:C$38),1)</f>
        <v>0</v>
      </c>
      <c r="BE23" s="211">
        <f t="array" ref="BE23">MIN(MMULT(COAttainment!$CL23:$CQ23,COPOMap!D$33:D$38),1)</f>
        <v>0</v>
      </c>
      <c r="BF23" s="211">
        <f t="array" ref="BF23">MIN(MMULT(COAttainment!$CL23:$CQ23,COPOMap!E$33:E$38),1)</f>
        <v>0</v>
      </c>
      <c r="BG23" s="211">
        <f t="array" ref="BG23">MIN(MMULT(COAttainment!$CL23:$CQ23,COPOMap!F$33:F$38),1)</f>
        <v>0</v>
      </c>
      <c r="BH23" s="211">
        <f t="array" ref="BH23">MIN(MMULT(COAttainment!$CL23:$CQ23,COPOMap!G$33:G$38),1)</f>
        <v>0</v>
      </c>
      <c r="BI23" s="211">
        <f t="array" ref="BI23">MIN(MMULT(COAttainment!$CL23:$CQ23,COPOMap!H$33:H$38),1)</f>
        <v>0</v>
      </c>
      <c r="BJ23" s="211">
        <f t="array" ref="BJ23">MIN(MMULT(COAttainment!$CL23:$CQ23,COPOMap!I$33:I$38),1)</f>
        <v>0</v>
      </c>
      <c r="BK23" s="211">
        <f t="array" ref="BK23">MIN(MMULT(COAttainment!$CL23:$CQ23,COPOMap!J$33:J$38),1)</f>
        <v>0</v>
      </c>
      <c r="BL23" s="211">
        <f t="array" ref="BL23">MIN(MMULT(COAttainment!$CL23:$CQ23,COPOMap!K$33:K$38),1)</f>
        <v>0</v>
      </c>
      <c r="BM23" s="211">
        <f t="array" ref="BM23">MIN(MMULT(COAttainment!$CL23:$CQ23,COPOMap!L$33:L$38),1)</f>
        <v>0</v>
      </c>
      <c r="BN23" s="211">
        <f t="array" ref="BN23">MIN(MMULT(COAttainment!$CL23:$CQ23,COPOMap!M$33:M$38),1)</f>
        <v>0</v>
      </c>
    </row>
    <row r="24" ht="14.25" customHeight="1" spans="1:66" x14ac:dyDescent="0.25">
      <c r="A24" s="4"/>
      <c r="B24" s="209">
        <f>IF(ISBLANK(CT!A50),"",CT!A50)</f>
      </c>
      <c r="C24" s="191">
        <f t="array" ref="C24">MIN(MMULT(COAttainment!$N24:$S24,COPOMap!B$13:B$18),1)</f>
        <v>0</v>
      </c>
      <c r="D24" s="191">
        <f t="array" ref="D24">MIN(MMULT(COAttainment!$N24:$S24,COPOMap!C$13:C$18),1)</f>
        <v>0</v>
      </c>
      <c r="E24" s="191">
        <f t="array" ref="E24">MIN(MMULT(COAttainment!$N24:$S24,COPOMap!D$13:D$18),1)</f>
        <v>0</v>
      </c>
      <c r="F24" s="191">
        <f t="array" ref="F24">MIN(MMULT(COAttainment!$N24:$S24,COPOMap!E$13:E$18),1)</f>
        <v>0</v>
      </c>
      <c r="G24" s="191">
        <f t="array" ref="G24">MIN(MMULT(COAttainment!$N24:$S24,COPOMap!F$13:F$18),1)</f>
        <v>0</v>
      </c>
      <c r="H24" s="191">
        <f t="array" ref="H24">MIN(MMULT(COAttainment!$N24:$S24,COPOMap!G$13:G$18),1)</f>
        <v>0</v>
      </c>
      <c r="I24" s="191">
        <f t="array" ref="I24">MIN(MMULT(COAttainment!$N24:$S24,COPOMap!H$13:H$18),1)</f>
        <v>0</v>
      </c>
      <c r="J24" s="191">
        <f t="array" ref="J24">MIN(MMULT(COAttainment!$N24:$S24,COPOMap!I$13:I$18),1)</f>
        <v>0</v>
      </c>
      <c r="K24" s="191">
        <f t="array" ref="K24">MIN(MMULT(COAttainment!$N24:$S24,COPOMap!J$13:J$18),1)</f>
        <v>0</v>
      </c>
      <c r="L24" s="191">
        <f t="array" ref="L24">MIN(MMULT(COAttainment!$N24:$S24,COPOMap!K$13:K$18),1)</f>
        <v>0</v>
      </c>
      <c r="M24" s="191">
        <f t="array" ref="M24">MIN(MMULT(COAttainment!$N24:$S24,COPOMap!L$13:L$18),1)</f>
        <v>0</v>
      </c>
      <c r="N24" s="191">
        <f t="array" ref="N24">MIN(MMULT(COAttainment!$N24:$S24,COPOMap!M$13:M$18),1)</f>
        <v>0</v>
      </c>
      <c r="O24" s="4"/>
      <c r="P24" s="210">
        <f t="array" ref="P24">MIN(MMULT(COAttainment!$AG24:$AL24,COPOMap!B$23:B$28),1)</f>
        <v>0</v>
      </c>
      <c r="Q24" s="210">
        <f t="array" ref="Q24">MIN(MMULT(COAttainment!$AG24:$AL24,COPOMap!C$23:C$28),1)</f>
        <v>0</v>
      </c>
      <c r="R24" s="210">
        <f t="array" ref="R24">MIN(MMULT(COAttainment!$AG24:$AL24,COPOMap!D$23:D$28),1)</f>
        <v>0</v>
      </c>
      <c r="S24" s="210">
        <f t="array" ref="S24">MIN(MMULT(COAttainment!$AG24:$AL24,COPOMap!E$23:E$28),1)</f>
        <v>0</v>
      </c>
      <c r="T24" s="210">
        <f t="array" ref="T24">MIN(MMULT(COAttainment!$AG24:$AL24,COPOMap!F$23:F$28),1)</f>
        <v>0</v>
      </c>
      <c r="U24" s="210">
        <f t="array" ref="U24">MIN(MMULT(COAttainment!$AG24:$AL24,COPOMap!G$23:G$28),1)</f>
        <v>0</v>
      </c>
      <c r="V24" s="210">
        <f t="array" ref="V24">MIN(MMULT(COAttainment!$AG24:$AL24,COPOMap!H$23:H$28),1)</f>
        <v>0</v>
      </c>
      <c r="W24" s="210">
        <f t="array" ref="W24">MIN(MMULT(COAttainment!$AG24:$AL24,COPOMap!I$23:I$28),1)</f>
        <v>0</v>
      </c>
      <c r="X24" s="210">
        <f t="array" ref="X24">MIN(MMULT(COAttainment!$AG24:$AL24,COPOMap!J$23:J$28),1)</f>
        <v>0</v>
      </c>
      <c r="Y24" s="210">
        <f t="array" ref="Y24">MIN(MMULT(COAttainment!$AG24:$AL24,COPOMap!K$23:K$28),1)</f>
        <v>0</v>
      </c>
      <c r="Z24" s="210">
        <f t="array" ref="Z24">MIN(MMULT(COAttainment!$AG24:$AL24,COPOMap!L$23:L$28),1)</f>
        <v>0</v>
      </c>
      <c r="AA24" s="210">
        <f t="array" ref="AA24">MIN(MMULT(COAttainment!$AG24:$AL24,COPOMap!M$23:M$28),1)</f>
        <v>0</v>
      </c>
      <c r="AB24" s="4"/>
      <c r="AC24" s="211">
        <f t="array" ref="AC24">MIN(MMULT(COAttainment!$AZ24:$BE24,COPOMap!B$33:B$38),1)</f>
        <v>0</v>
      </c>
      <c r="AD24" s="211">
        <f t="array" ref="AD24">MIN(MMULT(COAttainment!$AZ24:$BE24,COPOMap!C$33:C$38),1)</f>
        <v>0</v>
      </c>
      <c r="AE24" s="211">
        <f t="array" ref="AE24">MIN(MMULT(COAttainment!$AZ24:$BE24,COPOMap!D$33:D$38),1)</f>
        <v>0</v>
      </c>
      <c r="AF24" s="211">
        <f t="array" ref="AF24">MIN(MMULT(COAttainment!$AZ24:$BE24,COPOMap!E$33:E$38),1)</f>
        <v>0</v>
      </c>
      <c r="AG24" s="211">
        <f t="array" ref="AG24">MIN(MMULT(COAttainment!$AZ24:$BE24,COPOMap!F$33:F$38),1)</f>
        <v>0</v>
      </c>
      <c r="AH24" s="211">
        <f t="array" ref="AH24">MIN(MMULT(COAttainment!$AZ24:$BE24,COPOMap!G$33:G$38),1)</f>
        <v>0</v>
      </c>
      <c r="AI24" s="211">
        <f t="array" ref="AI24">MIN(MMULT(COAttainment!$AZ24:$BE24,COPOMap!H$33:H$38),1)</f>
        <v>0</v>
      </c>
      <c r="AJ24" s="211">
        <f t="array" ref="AJ24">MIN(MMULT(COAttainment!$AZ24:$BE24,COPOMap!I$33:I$38),1)</f>
        <v>0</v>
      </c>
      <c r="AK24" s="211">
        <f t="array" ref="AK24">MIN(MMULT(COAttainment!$AZ24:$BE24,COPOMap!J$33:J$38),1)</f>
        <v>0</v>
      </c>
      <c r="AL24" s="211">
        <f t="array" ref="AL24">MIN(MMULT(COAttainment!$AZ24:$BE24,COPOMap!K$33:K$38),1)</f>
        <v>0</v>
      </c>
      <c r="AM24" s="211">
        <f t="array" ref="AM24">MIN(MMULT(COAttainment!$AZ24:$BE24,COPOMap!L$33:L$38),1)</f>
        <v>0</v>
      </c>
      <c r="AN24" s="211">
        <f t="array" ref="AN24">MIN(MMULT(COAttainment!$AZ24:$BE24,COPOMap!M$33:M$38),1)</f>
        <v>0</v>
      </c>
      <c r="AO24" s="4"/>
      <c r="AP24" s="211">
        <f t="array" ref="AP24">MIN(MMULT(COAttainment!$BS24:$BX24,COPOMap!B$33:B$38),1)</f>
        <v>0</v>
      </c>
      <c r="AQ24" s="211">
        <f t="array" ref="AQ24">MIN(MMULT(COAttainment!$BS24:$BX24,COPOMap!C$33:C$38),1)</f>
        <v>0</v>
      </c>
      <c r="AR24" s="211">
        <f t="array" ref="AR24">MIN(MMULT(COAttainment!$BS24:$BX24,COPOMap!D$33:D$38),1)</f>
        <v>0</v>
      </c>
      <c r="AS24" s="211">
        <f t="array" ref="AS24">MIN(MMULT(COAttainment!$BS24:$BX24,COPOMap!E$33:E$38),1)</f>
        <v>0</v>
      </c>
      <c r="AT24" s="211">
        <f t="array" ref="AT24">MIN(MMULT(COAttainment!$BS24:$BX24,COPOMap!F$33:F$38),1)</f>
        <v>0</v>
      </c>
      <c r="AU24" s="211">
        <f t="array" ref="AU24">MIN(MMULT(COAttainment!$BS24:$BX24,COPOMap!G$33:G$38),1)</f>
        <v>0</v>
      </c>
      <c r="AV24" s="211">
        <f t="array" ref="AV24">MIN(MMULT(COAttainment!$BS24:$BX24,COPOMap!H$33:H$38),1)</f>
        <v>0</v>
      </c>
      <c r="AW24" s="211">
        <f t="array" ref="AW24">MIN(MMULT(COAttainment!$BS24:$BX24,COPOMap!I$33:I$38),1)</f>
        <v>0</v>
      </c>
      <c r="AX24" s="211">
        <f t="array" ref="AX24">MIN(MMULT(COAttainment!$BS24:$BX24,COPOMap!J$33:J$38),1)</f>
        <v>0</v>
      </c>
      <c r="AY24" s="211">
        <f t="array" ref="AY24">MIN(MMULT(COAttainment!$BS24:$BX24,COPOMap!K$33:K$38),1)</f>
        <v>0</v>
      </c>
      <c r="AZ24" s="211">
        <f t="array" ref="AZ24">MIN(MMULT(COAttainment!$BS24:$BX24,COPOMap!L$33:L$38),1)</f>
        <v>0</v>
      </c>
      <c r="BA24" s="211">
        <f t="array" ref="BA24">MIN(MMULT(COAttainment!$BS24:$BX24,COPOMap!M$33:M$38),1)</f>
        <v>0</v>
      </c>
      <c r="BB24" s="4"/>
      <c r="BC24" s="211">
        <f t="array" ref="BC24">MIN(MMULT(COAttainment!$CL24:$CQ24,COPOMap!B$33:B$38),1)</f>
        <v>0</v>
      </c>
      <c r="BD24" s="211">
        <f t="array" ref="BD24">MIN(MMULT(COAttainment!$CL24:$CQ24,COPOMap!C$33:C$38),1)</f>
        <v>0</v>
      </c>
      <c r="BE24" s="211">
        <f t="array" ref="BE24">MIN(MMULT(COAttainment!$CL24:$CQ24,COPOMap!D$33:D$38),1)</f>
        <v>0</v>
      </c>
      <c r="BF24" s="211">
        <f t="array" ref="BF24">MIN(MMULT(COAttainment!$CL24:$CQ24,COPOMap!E$33:E$38),1)</f>
        <v>0</v>
      </c>
      <c r="BG24" s="211">
        <f t="array" ref="BG24">MIN(MMULT(COAttainment!$CL24:$CQ24,COPOMap!F$33:F$38),1)</f>
        <v>0</v>
      </c>
      <c r="BH24" s="211">
        <f t="array" ref="BH24">MIN(MMULT(COAttainment!$CL24:$CQ24,COPOMap!G$33:G$38),1)</f>
        <v>0</v>
      </c>
      <c r="BI24" s="211">
        <f t="array" ref="BI24">MIN(MMULT(COAttainment!$CL24:$CQ24,COPOMap!H$33:H$38),1)</f>
        <v>0</v>
      </c>
      <c r="BJ24" s="211">
        <f t="array" ref="BJ24">MIN(MMULT(COAttainment!$CL24:$CQ24,COPOMap!I$33:I$38),1)</f>
        <v>0</v>
      </c>
      <c r="BK24" s="211">
        <f t="array" ref="BK24">MIN(MMULT(COAttainment!$CL24:$CQ24,COPOMap!J$33:J$38),1)</f>
        <v>0</v>
      </c>
      <c r="BL24" s="211">
        <f t="array" ref="BL24">MIN(MMULT(COAttainment!$CL24:$CQ24,COPOMap!K$33:K$38),1)</f>
        <v>0</v>
      </c>
      <c r="BM24" s="211">
        <f t="array" ref="BM24">MIN(MMULT(COAttainment!$CL24:$CQ24,COPOMap!L$33:L$38),1)</f>
        <v>0</v>
      </c>
      <c r="BN24" s="211">
        <f t="array" ref="BN24">MIN(MMULT(COAttainment!$CL24:$CQ24,COPOMap!M$33:M$38),1)</f>
        <v>0</v>
      </c>
    </row>
    <row r="25" ht="14.25" customHeight="1" spans="1:66" x14ac:dyDescent="0.25">
      <c r="A25" s="4"/>
      <c r="B25" s="209">
        <f>IF(ISBLANK(CT!A51),"",CT!A51)</f>
      </c>
      <c r="C25" s="191">
        <f t="array" ref="C25">MIN(MMULT(COAttainment!$N25:$S25,COPOMap!B$13:B$18),1)</f>
        <v>0</v>
      </c>
      <c r="D25" s="191">
        <f t="array" ref="D25">MIN(MMULT(COAttainment!$N25:$S25,COPOMap!C$13:C$18),1)</f>
        <v>0</v>
      </c>
      <c r="E25" s="191">
        <f t="array" ref="E25">MIN(MMULT(COAttainment!$N25:$S25,COPOMap!D$13:D$18),1)</f>
        <v>0</v>
      </c>
      <c r="F25" s="191">
        <f t="array" ref="F25">MIN(MMULT(COAttainment!$N25:$S25,COPOMap!E$13:E$18),1)</f>
        <v>0</v>
      </c>
      <c r="G25" s="191">
        <f t="array" ref="G25">MIN(MMULT(COAttainment!$N25:$S25,COPOMap!F$13:F$18),1)</f>
        <v>0</v>
      </c>
      <c r="H25" s="191">
        <f t="array" ref="H25">MIN(MMULT(COAttainment!$N25:$S25,COPOMap!G$13:G$18),1)</f>
        <v>0</v>
      </c>
      <c r="I25" s="191">
        <f t="array" ref="I25">MIN(MMULT(COAttainment!$N25:$S25,COPOMap!H$13:H$18),1)</f>
        <v>0</v>
      </c>
      <c r="J25" s="191">
        <f t="array" ref="J25">MIN(MMULT(COAttainment!$N25:$S25,COPOMap!I$13:I$18),1)</f>
        <v>0</v>
      </c>
      <c r="K25" s="191">
        <f t="array" ref="K25">MIN(MMULT(COAttainment!$N25:$S25,COPOMap!J$13:J$18),1)</f>
        <v>0</v>
      </c>
      <c r="L25" s="191">
        <f t="array" ref="L25">MIN(MMULT(COAttainment!$N25:$S25,COPOMap!K$13:K$18),1)</f>
        <v>0</v>
      </c>
      <c r="M25" s="191">
        <f t="array" ref="M25">MIN(MMULT(COAttainment!$N25:$S25,COPOMap!L$13:L$18),1)</f>
        <v>0</v>
      </c>
      <c r="N25" s="191">
        <f t="array" ref="N25">MIN(MMULT(COAttainment!$N25:$S25,COPOMap!M$13:M$18),1)</f>
        <v>0</v>
      </c>
      <c r="O25" s="4"/>
      <c r="P25" s="210">
        <f t="array" ref="P25">MIN(MMULT(COAttainment!$AG25:$AL25,COPOMap!B$23:B$28),1)</f>
        <v>0</v>
      </c>
      <c r="Q25" s="210">
        <f t="array" ref="Q25">MIN(MMULT(COAttainment!$AG25:$AL25,COPOMap!C$23:C$28),1)</f>
        <v>0</v>
      </c>
      <c r="R25" s="210">
        <f t="array" ref="R25">MIN(MMULT(COAttainment!$AG25:$AL25,COPOMap!D$23:D$28),1)</f>
        <v>0</v>
      </c>
      <c r="S25" s="210">
        <f t="array" ref="S25">MIN(MMULT(COAttainment!$AG25:$AL25,COPOMap!E$23:E$28),1)</f>
        <v>0</v>
      </c>
      <c r="T25" s="210">
        <f t="array" ref="T25">MIN(MMULT(COAttainment!$AG25:$AL25,COPOMap!F$23:F$28),1)</f>
        <v>0</v>
      </c>
      <c r="U25" s="210">
        <f t="array" ref="U25">MIN(MMULT(COAttainment!$AG25:$AL25,COPOMap!G$23:G$28),1)</f>
        <v>0</v>
      </c>
      <c r="V25" s="210">
        <f t="array" ref="V25">MIN(MMULT(COAttainment!$AG25:$AL25,COPOMap!H$23:H$28),1)</f>
        <v>0</v>
      </c>
      <c r="W25" s="210">
        <f t="array" ref="W25">MIN(MMULT(COAttainment!$AG25:$AL25,COPOMap!I$23:I$28),1)</f>
        <v>0</v>
      </c>
      <c r="X25" s="210">
        <f t="array" ref="X25">MIN(MMULT(COAttainment!$AG25:$AL25,COPOMap!J$23:J$28),1)</f>
        <v>0</v>
      </c>
      <c r="Y25" s="210">
        <f t="array" ref="Y25">MIN(MMULT(COAttainment!$AG25:$AL25,COPOMap!K$23:K$28),1)</f>
        <v>0</v>
      </c>
      <c r="Z25" s="210">
        <f t="array" ref="Z25">MIN(MMULT(COAttainment!$AG25:$AL25,COPOMap!L$23:L$28),1)</f>
        <v>0</v>
      </c>
      <c r="AA25" s="210">
        <f t="array" ref="AA25">MIN(MMULT(COAttainment!$AG25:$AL25,COPOMap!M$23:M$28),1)</f>
        <v>0</v>
      </c>
      <c r="AB25" s="4"/>
      <c r="AC25" s="211">
        <f t="array" ref="AC25">MIN(MMULT(COAttainment!$AZ25:$BE25,COPOMap!B$33:B$38),1)</f>
        <v>0</v>
      </c>
      <c r="AD25" s="211">
        <f t="array" ref="AD25">MIN(MMULT(COAttainment!$AZ25:$BE25,COPOMap!C$33:C$38),1)</f>
        <v>0</v>
      </c>
      <c r="AE25" s="211">
        <f t="array" ref="AE25">MIN(MMULT(COAttainment!$AZ25:$BE25,COPOMap!D$33:D$38),1)</f>
        <v>0</v>
      </c>
      <c r="AF25" s="211">
        <f t="array" ref="AF25">MIN(MMULT(COAttainment!$AZ25:$BE25,COPOMap!E$33:E$38),1)</f>
        <v>0</v>
      </c>
      <c r="AG25" s="211">
        <f t="array" ref="AG25">MIN(MMULT(COAttainment!$AZ25:$BE25,COPOMap!F$33:F$38),1)</f>
        <v>0</v>
      </c>
      <c r="AH25" s="211">
        <f t="array" ref="AH25">MIN(MMULT(COAttainment!$AZ25:$BE25,COPOMap!G$33:G$38),1)</f>
        <v>0</v>
      </c>
      <c r="AI25" s="211">
        <f t="array" ref="AI25">MIN(MMULT(COAttainment!$AZ25:$BE25,COPOMap!H$33:H$38),1)</f>
        <v>0</v>
      </c>
      <c r="AJ25" s="211">
        <f t="array" ref="AJ25">MIN(MMULT(COAttainment!$AZ25:$BE25,COPOMap!I$33:I$38),1)</f>
        <v>0</v>
      </c>
      <c r="AK25" s="211">
        <f t="array" ref="AK25">MIN(MMULT(COAttainment!$AZ25:$BE25,COPOMap!J$33:J$38),1)</f>
        <v>0</v>
      </c>
      <c r="AL25" s="211">
        <f t="array" ref="AL25">MIN(MMULT(COAttainment!$AZ25:$BE25,COPOMap!K$33:K$38),1)</f>
        <v>0</v>
      </c>
      <c r="AM25" s="211">
        <f t="array" ref="AM25">MIN(MMULT(COAttainment!$AZ25:$BE25,COPOMap!L$33:L$38),1)</f>
        <v>0</v>
      </c>
      <c r="AN25" s="211">
        <f t="array" ref="AN25">MIN(MMULT(COAttainment!$AZ25:$BE25,COPOMap!M$33:M$38),1)</f>
        <v>0</v>
      </c>
      <c r="AO25" s="4"/>
      <c r="AP25" s="211">
        <f t="array" ref="AP25">MIN(MMULT(COAttainment!$BS25:$BX25,COPOMap!B$33:B$38),1)</f>
        <v>0</v>
      </c>
      <c r="AQ25" s="211">
        <f t="array" ref="AQ25">MIN(MMULT(COAttainment!$BS25:$BX25,COPOMap!C$33:C$38),1)</f>
        <v>0</v>
      </c>
      <c r="AR25" s="211">
        <f t="array" ref="AR25">MIN(MMULT(COAttainment!$BS25:$BX25,COPOMap!D$33:D$38),1)</f>
        <v>0</v>
      </c>
      <c r="AS25" s="211">
        <f t="array" ref="AS25">MIN(MMULT(COAttainment!$BS25:$BX25,COPOMap!E$33:E$38),1)</f>
        <v>0</v>
      </c>
      <c r="AT25" s="211">
        <f t="array" ref="AT25">MIN(MMULT(COAttainment!$BS25:$BX25,COPOMap!F$33:F$38),1)</f>
        <v>0</v>
      </c>
      <c r="AU25" s="211">
        <f t="array" ref="AU25">MIN(MMULT(COAttainment!$BS25:$BX25,COPOMap!G$33:G$38),1)</f>
        <v>0</v>
      </c>
      <c r="AV25" s="211">
        <f t="array" ref="AV25">MIN(MMULT(COAttainment!$BS25:$BX25,COPOMap!H$33:H$38),1)</f>
        <v>0</v>
      </c>
      <c r="AW25" s="211">
        <f t="array" ref="AW25">MIN(MMULT(COAttainment!$BS25:$BX25,COPOMap!I$33:I$38),1)</f>
        <v>0</v>
      </c>
      <c r="AX25" s="211">
        <f t="array" ref="AX25">MIN(MMULT(COAttainment!$BS25:$BX25,COPOMap!J$33:J$38),1)</f>
        <v>0</v>
      </c>
      <c r="AY25" s="211">
        <f t="array" ref="AY25">MIN(MMULT(COAttainment!$BS25:$BX25,COPOMap!K$33:K$38),1)</f>
        <v>0</v>
      </c>
      <c r="AZ25" s="211">
        <f t="array" ref="AZ25">MIN(MMULT(COAttainment!$BS25:$BX25,COPOMap!L$33:L$38),1)</f>
        <v>0</v>
      </c>
      <c r="BA25" s="211">
        <f t="array" ref="BA25">MIN(MMULT(COAttainment!$BS25:$BX25,COPOMap!M$33:M$38),1)</f>
        <v>0</v>
      </c>
      <c r="BB25" s="4"/>
      <c r="BC25" s="211">
        <f t="array" ref="BC25">MIN(MMULT(COAttainment!$CL25:$CQ25,COPOMap!B$33:B$38),1)</f>
        <v>0</v>
      </c>
      <c r="BD25" s="211">
        <f t="array" ref="BD25">MIN(MMULT(COAttainment!$CL25:$CQ25,COPOMap!C$33:C$38),1)</f>
        <v>0</v>
      </c>
      <c r="BE25" s="211">
        <f t="array" ref="BE25">MIN(MMULT(COAttainment!$CL25:$CQ25,COPOMap!D$33:D$38),1)</f>
        <v>0</v>
      </c>
      <c r="BF25" s="211">
        <f t="array" ref="BF25">MIN(MMULT(COAttainment!$CL25:$CQ25,COPOMap!E$33:E$38),1)</f>
        <v>0</v>
      </c>
      <c r="BG25" s="211">
        <f t="array" ref="BG25">MIN(MMULT(COAttainment!$CL25:$CQ25,COPOMap!F$33:F$38),1)</f>
        <v>0</v>
      </c>
      <c r="BH25" s="211">
        <f t="array" ref="BH25">MIN(MMULT(COAttainment!$CL25:$CQ25,COPOMap!G$33:G$38),1)</f>
        <v>0</v>
      </c>
      <c r="BI25" s="211">
        <f t="array" ref="BI25">MIN(MMULT(COAttainment!$CL25:$CQ25,COPOMap!H$33:H$38),1)</f>
        <v>0</v>
      </c>
      <c r="BJ25" s="211">
        <f t="array" ref="BJ25">MIN(MMULT(COAttainment!$CL25:$CQ25,COPOMap!I$33:I$38),1)</f>
        <v>0</v>
      </c>
      <c r="BK25" s="211">
        <f t="array" ref="BK25">MIN(MMULT(COAttainment!$CL25:$CQ25,COPOMap!J$33:J$38),1)</f>
        <v>0</v>
      </c>
      <c r="BL25" s="211">
        <f t="array" ref="BL25">MIN(MMULT(COAttainment!$CL25:$CQ25,COPOMap!K$33:K$38),1)</f>
        <v>0</v>
      </c>
      <c r="BM25" s="211">
        <f t="array" ref="BM25">MIN(MMULT(COAttainment!$CL25:$CQ25,COPOMap!L$33:L$38),1)</f>
        <v>0</v>
      </c>
      <c r="BN25" s="211">
        <f t="array" ref="BN25">MIN(MMULT(COAttainment!$CL25:$CQ25,COPOMap!M$33:M$38),1)</f>
        <v>0</v>
      </c>
    </row>
    <row r="26" ht="14.25" customHeight="1" spans="1:66" x14ac:dyDescent="0.25">
      <c r="A26" s="4"/>
      <c r="B26" s="209">
        <f>IF(ISBLANK(CT!A52),"",CT!A52)</f>
      </c>
      <c r="C26" s="191">
        <f t="array" ref="C26">MIN(MMULT(COAttainment!$N26:$S26,COPOMap!B$13:B$18),1)</f>
        <v>0</v>
      </c>
      <c r="D26" s="191">
        <f t="array" ref="D26">MIN(MMULT(COAttainment!$N26:$S26,COPOMap!C$13:C$18),1)</f>
        <v>0</v>
      </c>
      <c r="E26" s="191">
        <f t="array" ref="E26">MIN(MMULT(COAttainment!$N26:$S26,COPOMap!D$13:D$18),1)</f>
        <v>0</v>
      </c>
      <c r="F26" s="191">
        <f t="array" ref="F26">MIN(MMULT(COAttainment!$N26:$S26,COPOMap!E$13:E$18),1)</f>
        <v>0</v>
      </c>
      <c r="G26" s="191">
        <f t="array" ref="G26">MIN(MMULT(COAttainment!$N26:$S26,COPOMap!F$13:F$18),1)</f>
        <v>0</v>
      </c>
      <c r="H26" s="191">
        <f t="array" ref="H26">MIN(MMULT(COAttainment!$N26:$S26,COPOMap!G$13:G$18),1)</f>
        <v>0</v>
      </c>
      <c r="I26" s="191">
        <f t="array" ref="I26">MIN(MMULT(COAttainment!$N26:$S26,COPOMap!H$13:H$18),1)</f>
        <v>0</v>
      </c>
      <c r="J26" s="191">
        <f t="array" ref="J26">MIN(MMULT(COAttainment!$N26:$S26,COPOMap!I$13:I$18),1)</f>
        <v>0</v>
      </c>
      <c r="K26" s="191">
        <f t="array" ref="K26">MIN(MMULT(COAttainment!$N26:$S26,COPOMap!J$13:J$18),1)</f>
        <v>0</v>
      </c>
      <c r="L26" s="191">
        <f t="array" ref="L26">MIN(MMULT(COAttainment!$N26:$S26,COPOMap!K$13:K$18),1)</f>
        <v>0</v>
      </c>
      <c r="M26" s="191">
        <f t="array" ref="M26">MIN(MMULT(COAttainment!$N26:$S26,COPOMap!L$13:L$18),1)</f>
        <v>0</v>
      </c>
      <c r="N26" s="191">
        <f t="array" ref="N26">MIN(MMULT(COAttainment!$N26:$S26,COPOMap!M$13:M$18),1)</f>
        <v>0</v>
      </c>
      <c r="O26" s="4"/>
      <c r="P26" s="210">
        <f t="array" ref="P26">MIN(MMULT(COAttainment!$AG26:$AL26,COPOMap!B$23:B$28),1)</f>
        <v>0</v>
      </c>
      <c r="Q26" s="210">
        <f t="array" ref="Q26">MIN(MMULT(COAttainment!$AG26:$AL26,COPOMap!C$23:C$28),1)</f>
        <v>0</v>
      </c>
      <c r="R26" s="210">
        <f t="array" ref="R26">MIN(MMULT(COAttainment!$AG26:$AL26,COPOMap!D$23:D$28),1)</f>
        <v>0</v>
      </c>
      <c r="S26" s="210">
        <f t="array" ref="S26">MIN(MMULT(COAttainment!$AG26:$AL26,COPOMap!E$23:E$28),1)</f>
        <v>0</v>
      </c>
      <c r="T26" s="210">
        <f t="array" ref="T26">MIN(MMULT(COAttainment!$AG26:$AL26,COPOMap!F$23:F$28),1)</f>
        <v>0</v>
      </c>
      <c r="U26" s="210">
        <f t="array" ref="U26">MIN(MMULT(COAttainment!$AG26:$AL26,COPOMap!G$23:G$28),1)</f>
        <v>0</v>
      </c>
      <c r="V26" s="210">
        <f t="array" ref="V26">MIN(MMULT(COAttainment!$AG26:$AL26,COPOMap!H$23:H$28),1)</f>
        <v>0</v>
      </c>
      <c r="W26" s="210">
        <f t="array" ref="W26">MIN(MMULT(COAttainment!$AG26:$AL26,COPOMap!I$23:I$28),1)</f>
        <v>0</v>
      </c>
      <c r="X26" s="210">
        <f t="array" ref="X26">MIN(MMULT(COAttainment!$AG26:$AL26,COPOMap!J$23:J$28),1)</f>
        <v>0</v>
      </c>
      <c r="Y26" s="210">
        <f t="array" ref="Y26">MIN(MMULT(COAttainment!$AG26:$AL26,COPOMap!K$23:K$28),1)</f>
        <v>0</v>
      </c>
      <c r="Z26" s="210">
        <f t="array" ref="Z26">MIN(MMULT(COAttainment!$AG26:$AL26,COPOMap!L$23:L$28),1)</f>
        <v>0</v>
      </c>
      <c r="AA26" s="210">
        <f t="array" ref="AA26">MIN(MMULT(COAttainment!$AG26:$AL26,COPOMap!M$23:M$28),1)</f>
        <v>0</v>
      </c>
      <c r="AB26" s="4"/>
      <c r="AC26" s="211">
        <f t="array" ref="AC26">MIN(MMULT(COAttainment!$AZ26:$BE26,COPOMap!B$33:B$38),1)</f>
        <v>0</v>
      </c>
      <c r="AD26" s="211">
        <f t="array" ref="AD26">MIN(MMULT(COAttainment!$AZ26:$BE26,COPOMap!C$33:C$38),1)</f>
        <v>0</v>
      </c>
      <c r="AE26" s="211">
        <f t="array" ref="AE26">MIN(MMULT(COAttainment!$AZ26:$BE26,COPOMap!D$33:D$38),1)</f>
        <v>0</v>
      </c>
      <c r="AF26" s="211">
        <f t="array" ref="AF26">MIN(MMULT(COAttainment!$AZ26:$BE26,COPOMap!E$33:E$38),1)</f>
        <v>0</v>
      </c>
      <c r="AG26" s="211">
        <f t="array" ref="AG26">MIN(MMULT(COAttainment!$AZ26:$BE26,COPOMap!F$33:F$38),1)</f>
        <v>0</v>
      </c>
      <c r="AH26" s="211">
        <f t="array" ref="AH26">MIN(MMULT(COAttainment!$AZ26:$BE26,COPOMap!G$33:G$38),1)</f>
        <v>0</v>
      </c>
      <c r="AI26" s="211">
        <f t="array" ref="AI26">MIN(MMULT(COAttainment!$AZ26:$BE26,COPOMap!H$33:H$38),1)</f>
        <v>0</v>
      </c>
      <c r="AJ26" s="211">
        <f t="array" ref="AJ26">MIN(MMULT(COAttainment!$AZ26:$BE26,COPOMap!I$33:I$38),1)</f>
        <v>0</v>
      </c>
      <c r="AK26" s="211">
        <f t="array" ref="AK26">MIN(MMULT(COAttainment!$AZ26:$BE26,COPOMap!J$33:J$38),1)</f>
        <v>0</v>
      </c>
      <c r="AL26" s="211">
        <f t="array" ref="AL26">MIN(MMULT(COAttainment!$AZ26:$BE26,COPOMap!K$33:K$38),1)</f>
        <v>0</v>
      </c>
      <c r="AM26" s="211">
        <f t="array" ref="AM26">MIN(MMULT(COAttainment!$AZ26:$BE26,COPOMap!L$33:L$38),1)</f>
        <v>0</v>
      </c>
      <c r="AN26" s="211">
        <f t="array" ref="AN26">MIN(MMULT(COAttainment!$AZ26:$BE26,COPOMap!M$33:M$38),1)</f>
        <v>0</v>
      </c>
      <c r="AO26" s="4"/>
      <c r="AP26" s="211">
        <f t="array" ref="AP26">MIN(MMULT(COAttainment!$BS26:$BX26,COPOMap!B$33:B$38),1)</f>
        <v>0</v>
      </c>
      <c r="AQ26" s="211">
        <f t="array" ref="AQ26">MIN(MMULT(COAttainment!$BS26:$BX26,COPOMap!C$33:C$38),1)</f>
        <v>0</v>
      </c>
      <c r="AR26" s="211">
        <f t="array" ref="AR26">MIN(MMULT(COAttainment!$BS26:$BX26,COPOMap!D$33:D$38),1)</f>
        <v>0</v>
      </c>
      <c r="AS26" s="211">
        <f t="array" ref="AS26">MIN(MMULT(COAttainment!$BS26:$BX26,COPOMap!E$33:E$38),1)</f>
        <v>0</v>
      </c>
      <c r="AT26" s="211">
        <f t="array" ref="AT26">MIN(MMULT(COAttainment!$BS26:$BX26,COPOMap!F$33:F$38),1)</f>
        <v>0</v>
      </c>
      <c r="AU26" s="211">
        <f t="array" ref="AU26">MIN(MMULT(COAttainment!$BS26:$BX26,COPOMap!G$33:G$38),1)</f>
        <v>0</v>
      </c>
      <c r="AV26" s="211">
        <f t="array" ref="AV26">MIN(MMULT(COAttainment!$BS26:$BX26,COPOMap!H$33:H$38),1)</f>
        <v>0</v>
      </c>
      <c r="AW26" s="211">
        <f t="array" ref="AW26">MIN(MMULT(COAttainment!$BS26:$BX26,COPOMap!I$33:I$38),1)</f>
        <v>0</v>
      </c>
      <c r="AX26" s="211">
        <f t="array" ref="AX26">MIN(MMULT(COAttainment!$BS26:$BX26,COPOMap!J$33:J$38),1)</f>
        <v>0</v>
      </c>
      <c r="AY26" s="211">
        <f t="array" ref="AY26">MIN(MMULT(COAttainment!$BS26:$BX26,COPOMap!K$33:K$38),1)</f>
        <v>0</v>
      </c>
      <c r="AZ26" s="211">
        <f t="array" ref="AZ26">MIN(MMULT(COAttainment!$BS26:$BX26,COPOMap!L$33:L$38),1)</f>
        <v>0</v>
      </c>
      <c r="BA26" s="211">
        <f t="array" ref="BA26">MIN(MMULT(COAttainment!$BS26:$BX26,COPOMap!M$33:M$38),1)</f>
        <v>0</v>
      </c>
      <c r="BB26" s="4"/>
      <c r="BC26" s="211">
        <f t="array" ref="BC26">MIN(MMULT(COAttainment!$CL26:$CQ26,COPOMap!B$33:B$38),1)</f>
        <v>0</v>
      </c>
      <c r="BD26" s="211">
        <f t="array" ref="BD26">MIN(MMULT(COAttainment!$CL26:$CQ26,COPOMap!C$33:C$38),1)</f>
        <v>0</v>
      </c>
      <c r="BE26" s="211">
        <f t="array" ref="BE26">MIN(MMULT(COAttainment!$CL26:$CQ26,COPOMap!D$33:D$38),1)</f>
        <v>0</v>
      </c>
      <c r="BF26" s="211">
        <f t="array" ref="BF26">MIN(MMULT(COAttainment!$CL26:$CQ26,COPOMap!E$33:E$38),1)</f>
        <v>0</v>
      </c>
      <c r="BG26" s="211">
        <f t="array" ref="BG26">MIN(MMULT(COAttainment!$CL26:$CQ26,COPOMap!F$33:F$38),1)</f>
        <v>0</v>
      </c>
      <c r="BH26" s="211">
        <f t="array" ref="BH26">MIN(MMULT(COAttainment!$CL26:$CQ26,COPOMap!G$33:G$38),1)</f>
        <v>0</v>
      </c>
      <c r="BI26" s="211">
        <f t="array" ref="BI26">MIN(MMULT(COAttainment!$CL26:$CQ26,COPOMap!H$33:H$38),1)</f>
        <v>0</v>
      </c>
      <c r="BJ26" s="211">
        <f t="array" ref="BJ26">MIN(MMULT(COAttainment!$CL26:$CQ26,COPOMap!I$33:I$38),1)</f>
        <v>0</v>
      </c>
      <c r="BK26" s="211">
        <f t="array" ref="BK26">MIN(MMULT(COAttainment!$CL26:$CQ26,COPOMap!J$33:J$38),1)</f>
        <v>0</v>
      </c>
      <c r="BL26" s="211">
        <f t="array" ref="BL26">MIN(MMULT(COAttainment!$CL26:$CQ26,COPOMap!K$33:K$38),1)</f>
        <v>0</v>
      </c>
      <c r="BM26" s="211">
        <f t="array" ref="BM26">MIN(MMULT(COAttainment!$CL26:$CQ26,COPOMap!L$33:L$38),1)</f>
        <v>0</v>
      </c>
      <c r="BN26" s="211">
        <f t="array" ref="BN26">MIN(MMULT(COAttainment!$CL26:$CQ26,COPOMap!M$33:M$38),1)</f>
        <v>0</v>
      </c>
    </row>
    <row r="27" ht="14.25" customHeight="1" spans="1:66" x14ac:dyDescent="0.25">
      <c r="A27" s="4"/>
      <c r="B27" s="209">
        <f>IF(ISBLANK(CT!A53),"",CT!A53)</f>
      </c>
      <c r="C27" s="191">
        <f t="array" ref="C27">MIN(MMULT(COAttainment!$N27:$S27,COPOMap!B$13:B$18),1)</f>
        <v>0</v>
      </c>
      <c r="D27" s="191">
        <f t="array" ref="D27">MIN(MMULT(COAttainment!$N27:$S27,COPOMap!C$13:C$18),1)</f>
        <v>0</v>
      </c>
      <c r="E27" s="191">
        <f t="array" ref="E27">MIN(MMULT(COAttainment!$N27:$S27,COPOMap!D$13:D$18),1)</f>
        <v>0</v>
      </c>
      <c r="F27" s="191">
        <f t="array" ref="F27">MIN(MMULT(COAttainment!$N27:$S27,COPOMap!E$13:E$18),1)</f>
        <v>0</v>
      </c>
      <c r="G27" s="191">
        <f t="array" ref="G27">MIN(MMULT(COAttainment!$N27:$S27,COPOMap!F$13:F$18),1)</f>
        <v>0</v>
      </c>
      <c r="H27" s="191">
        <f t="array" ref="H27">MIN(MMULT(COAttainment!$N27:$S27,COPOMap!G$13:G$18),1)</f>
        <v>0</v>
      </c>
      <c r="I27" s="191">
        <f t="array" ref="I27">MIN(MMULT(COAttainment!$N27:$S27,COPOMap!H$13:H$18),1)</f>
        <v>0</v>
      </c>
      <c r="J27" s="191">
        <f t="array" ref="J27">MIN(MMULT(COAttainment!$N27:$S27,COPOMap!I$13:I$18),1)</f>
        <v>0</v>
      </c>
      <c r="K27" s="191">
        <f t="array" ref="K27">MIN(MMULT(COAttainment!$N27:$S27,COPOMap!J$13:J$18),1)</f>
        <v>0</v>
      </c>
      <c r="L27" s="191">
        <f t="array" ref="L27">MIN(MMULT(COAttainment!$N27:$S27,COPOMap!K$13:K$18),1)</f>
        <v>0</v>
      </c>
      <c r="M27" s="191">
        <f t="array" ref="M27">MIN(MMULT(COAttainment!$N27:$S27,COPOMap!L$13:L$18),1)</f>
        <v>0</v>
      </c>
      <c r="N27" s="191">
        <f t="array" ref="N27">MIN(MMULT(COAttainment!$N27:$S27,COPOMap!M$13:M$18),1)</f>
        <v>0</v>
      </c>
      <c r="O27" s="4"/>
      <c r="P27" s="210">
        <f t="array" ref="P27">MIN(MMULT(COAttainment!$AG27:$AL27,COPOMap!B$23:B$28),1)</f>
        <v>0</v>
      </c>
      <c r="Q27" s="210">
        <f t="array" ref="Q27">MIN(MMULT(COAttainment!$AG27:$AL27,COPOMap!C$23:C$28),1)</f>
        <v>0</v>
      </c>
      <c r="R27" s="210">
        <f t="array" ref="R27">MIN(MMULT(COAttainment!$AG27:$AL27,COPOMap!D$23:D$28),1)</f>
        <v>0</v>
      </c>
      <c r="S27" s="210">
        <f t="array" ref="S27">MIN(MMULT(COAttainment!$AG27:$AL27,COPOMap!E$23:E$28),1)</f>
        <v>0</v>
      </c>
      <c r="T27" s="210">
        <f t="array" ref="T27">MIN(MMULT(COAttainment!$AG27:$AL27,COPOMap!F$23:F$28),1)</f>
        <v>0</v>
      </c>
      <c r="U27" s="210">
        <f t="array" ref="U27">MIN(MMULT(COAttainment!$AG27:$AL27,COPOMap!G$23:G$28),1)</f>
        <v>0</v>
      </c>
      <c r="V27" s="210">
        <f t="array" ref="V27">MIN(MMULT(COAttainment!$AG27:$AL27,COPOMap!H$23:H$28),1)</f>
        <v>0</v>
      </c>
      <c r="W27" s="210">
        <f t="array" ref="W27">MIN(MMULT(COAttainment!$AG27:$AL27,COPOMap!I$23:I$28),1)</f>
        <v>0</v>
      </c>
      <c r="X27" s="210">
        <f t="array" ref="X27">MIN(MMULT(COAttainment!$AG27:$AL27,COPOMap!J$23:J$28),1)</f>
        <v>0</v>
      </c>
      <c r="Y27" s="210">
        <f t="array" ref="Y27">MIN(MMULT(COAttainment!$AG27:$AL27,COPOMap!K$23:K$28),1)</f>
        <v>0</v>
      </c>
      <c r="Z27" s="210">
        <f t="array" ref="Z27">MIN(MMULT(COAttainment!$AG27:$AL27,COPOMap!L$23:L$28),1)</f>
        <v>0</v>
      </c>
      <c r="AA27" s="210">
        <f t="array" ref="AA27">MIN(MMULT(COAttainment!$AG27:$AL27,COPOMap!M$23:M$28),1)</f>
        <v>0</v>
      </c>
      <c r="AB27" s="4"/>
      <c r="AC27" s="211">
        <f t="array" ref="AC27">MIN(MMULT(COAttainment!$AZ27:$BE27,COPOMap!B$33:B$38),1)</f>
        <v>0</v>
      </c>
      <c r="AD27" s="211">
        <f t="array" ref="AD27">MIN(MMULT(COAttainment!$AZ27:$BE27,COPOMap!C$33:C$38),1)</f>
        <v>0</v>
      </c>
      <c r="AE27" s="211">
        <f t="array" ref="AE27">MIN(MMULT(COAttainment!$AZ27:$BE27,COPOMap!D$33:D$38),1)</f>
        <v>0</v>
      </c>
      <c r="AF27" s="211">
        <f t="array" ref="AF27">MIN(MMULT(COAttainment!$AZ27:$BE27,COPOMap!E$33:E$38),1)</f>
        <v>0</v>
      </c>
      <c r="AG27" s="211">
        <f t="array" ref="AG27">MIN(MMULT(COAttainment!$AZ27:$BE27,COPOMap!F$33:F$38),1)</f>
        <v>0</v>
      </c>
      <c r="AH27" s="211">
        <f t="array" ref="AH27">MIN(MMULT(COAttainment!$AZ27:$BE27,COPOMap!G$33:G$38),1)</f>
        <v>0</v>
      </c>
      <c r="AI27" s="211">
        <f t="array" ref="AI27">MIN(MMULT(COAttainment!$AZ27:$BE27,COPOMap!H$33:H$38),1)</f>
        <v>0</v>
      </c>
      <c r="AJ27" s="211">
        <f t="array" ref="AJ27">MIN(MMULT(COAttainment!$AZ27:$BE27,COPOMap!I$33:I$38),1)</f>
        <v>0</v>
      </c>
      <c r="AK27" s="211">
        <f t="array" ref="AK27">MIN(MMULT(COAttainment!$AZ27:$BE27,COPOMap!J$33:J$38),1)</f>
        <v>0</v>
      </c>
      <c r="AL27" s="211">
        <f t="array" ref="AL27">MIN(MMULT(COAttainment!$AZ27:$BE27,COPOMap!K$33:K$38),1)</f>
        <v>0</v>
      </c>
      <c r="AM27" s="211">
        <f t="array" ref="AM27">MIN(MMULT(COAttainment!$AZ27:$BE27,COPOMap!L$33:L$38),1)</f>
        <v>0</v>
      </c>
      <c r="AN27" s="211">
        <f t="array" ref="AN27">MIN(MMULT(COAttainment!$AZ27:$BE27,COPOMap!M$33:M$38),1)</f>
        <v>0</v>
      </c>
      <c r="AO27" s="4"/>
      <c r="AP27" s="211">
        <f t="array" ref="AP27">MIN(MMULT(COAttainment!$BS27:$BX27,COPOMap!B$33:B$38),1)</f>
        <v>0</v>
      </c>
      <c r="AQ27" s="211">
        <f t="array" ref="AQ27">MIN(MMULT(COAttainment!$BS27:$BX27,COPOMap!C$33:C$38),1)</f>
        <v>0</v>
      </c>
      <c r="AR27" s="211">
        <f t="array" ref="AR27">MIN(MMULT(COAttainment!$BS27:$BX27,COPOMap!D$33:D$38),1)</f>
        <v>0</v>
      </c>
      <c r="AS27" s="211">
        <f t="array" ref="AS27">MIN(MMULT(COAttainment!$BS27:$BX27,COPOMap!E$33:E$38),1)</f>
        <v>0</v>
      </c>
      <c r="AT27" s="211">
        <f t="array" ref="AT27">MIN(MMULT(COAttainment!$BS27:$BX27,COPOMap!F$33:F$38),1)</f>
        <v>0</v>
      </c>
      <c r="AU27" s="211">
        <f t="array" ref="AU27">MIN(MMULT(COAttainment!$BS27:$BX27,COPOMap!G$33:G$38),1)</f>
        <v>0</v>
      </c>
      <c r="AV27" s="211">
        <f t="array" ref="AV27">MIN(MMULT(COAttainment!$BS27:$BX27,COPOMap!H$33:H$38),1)</f>
        <v>0</v>
      </c>
      <c r="AW27" s="211">
        <f t="array" ref="AW27">MIN(MMULT(COAttainment!$BS27:$BX27,COPOMap!I$33:I$38),1)</f>
        <v>0</v>
      </c>
      <c r="AX27" s="211">
        <f t="array" ref="AX27">MIN(MMULT(COAttainment!$BS27:$BX27,COPOMap!J$33:J$38),1)</f>
        <v>0</v>
      </c>
      <c r="AY27" s="211">
        <f t="array" ref="AY27">MIN(MMULT(COAttainment!$BS27:$BX27,COPOMap!K$33:K$38),1)</f>
        <v>0</v>
      </c>
      <c r="AZ27" s="211">
        <f t="array" ref="AZ27">MIN(MMULT(COAttainment!$BS27:$BX27,COPOMap!L$33:L$38),1)</f>
        <v>0</v>
      </c>
      <c r="BA27" s="211">
        <f t="array" ref="BA27">MIN(MMULT(COAttainment!$BS27:$BX27,COPOMap!M$33:M$38),1)</f>
        <v>0</v>
      </c>
      <c r="BB27" s="4"/>
      <c r="BC27" s="211">
        <f t="array" ref="BC27">MIN(MMULT(COAttainment!$CL27:$CQ27,COPOMap!B$33:B$38),1)</f>
        <v>0</v>
      </c>
      <c r="BD27" s="211">
        <f t="array" ref="BD27">MIN(MMULT(COAttainment!$CL27:$CQ27,COPOMap!C$33:C$38),1)</f>
        <v>0</v>
      </c>
      <c r="BE27" s="211">
        <f t="array" ref="BE27">MIN(MMULT(COAttainment!$CL27:$CQ27,COPOMap!D$33:D$38),1)</f>
        <v>0</v>
      </c>
      <c r="BF27" s="211">
        <f t="array" ref="BF27">MIN(MMULT(COAttainment!$CL27:$CQ27,COPOMap!E$33:E$38),1)</f>
        <v>0</v>
      </c>
      <c r="BG27" s="211">
        <f t="array" ref="BG27">MIN(MMULT(COAttainment!$CL27:$CQ27,COPOMap!F$33:F$38),1)</f>
        <v>0</v>
      </c>
      <c r="BH27" s="211">
        <f t="array" ref="BH27">MIN(MMULT(COAttainment!$CL27:$CQ27,COPOMap!G$33:G$38),1)</f>
        <v>0</v>
      </c>
      <c r="BI27" s="211">
        <f t="array" ref="BI27">MIN(MMULT(COAttainment!$CL27:$CQ27,COPOMap!H$33:H$38),1)</f>
        <v>0</v>
      </c>
      <c r="BJ27" s="211">
        <f t="array" ref="BJ27">MIN(MMULT(COAttainment!$CL27:$CQ27,COPOMap!I$33:I$38),1)</f>
        <v>0</v>
      </c>
      <c r="BK27" s="211">
        <f t="array" ref="BK27">MIN(MMULT(COAttainment!$CL27:$CQ27,COPOMap!J$33:J$38),1)</f>
        <v>0</v>
      </c>
      <c r="BL27" s="211">
        <f t="array" ref="BL27">MIN(MMULT(COAttainment!$CL27:$CQ27,COPOMap!K$33:K$38),1)</f>
        <v>0</v>
      </c>
      <c r="BM27" s="211">
        <f t="array" ref="BM27">MIN(MMULT(COAttainment!$CL27:$CQ27,COPOMap!L$33:L$38),1)</f>
        <v>0</v>
      </c>
      <c r="BN27" s="211">
        <f t="array" ref="BN27">MIN(MMULT(COAttainment!$CL27:$CQ27,COPOMap!M$33:M$38),1)</f>
        <v>0</v>
      </c>
    </row>
    <row r="28" ht="14.25" customHeight="1" spans="1:66" x14ac:dyDescent="0.25">
      <c r="A28" s="4"/>
      <c r="B28" s="209">
        <f>IF(ISBLANK(CT!A54),"",CT!A54)</f>
      </c>
      <c r="C28" s="191">
        <f t="array" ref="C28">MIN(MMULT(COAttainment!$N28:$S28,COPOMap!B$13:B$18),1)</f>
        <v>0</v>
      </c>
      <c r="D28" s="191">
        <f t="array" ref="D28">MIN(MMULT(COAttainment!$N28:$S28,COPOMap!C$13:C$18),1)</f>
        <v>0</v>
      </c>
      <c r="E28" s="191">
        <f t="array" ref="E28">MIN(MMULT(COAttainment!$N28:$S28,COPOMap!D$13:D$18),1)</f>
        <v>0</v>
      </c>
      <c r="F28" s="191">
        <f t="array" ref="F28">MIN(MMULT(COAttainment!$N28:$S28,COPOMap!E$13:E$18),1)</f>
        <v>0</v>
      </c>
      <c r="G28" s="191">
        <f t="array" ref="G28">MIN(MMULT(COAttainment!$N28:$S28,COPOMap!F$13:F$18),1)</f>
        <v>0</v>
      </c>
      <c r="H28" s="191">
        <f t="array" ref="H28">MIN(MMULT(COAttainment!$N28:$S28,COPOMap!G$13:G$18),1)</f>
        <v>0</v>
      </c>
      <c r="I28" s="191">
        <f t="array" ref="I28">MIN(MMULT(COAttainment!$N28:$S28,COPOMap!H$13:H$18),1)</f>
        <v>0</v>
      </c>
      <c r="J28" s="191">
        <f t="array" ref="J28">MIN(MMULT(COAttainment!$N28:$S28,COPOMap!I$13:I$18),1)</f>
        <v>0</v>
      </c>
      <c r="K28" s="191">
        <f t="array" ref="K28">MIN(MMULT(COAttainment!$N28:$S28,COPOMap!J$13:J$18),1)</f>
        <v>0</v>
      </c>
      <c r="L28" s="191">
        <f t="array" ref="L28">MIN(MMULT(COAttainment!$N28:$S28,COPOMap!K$13:K$18),1)</f>
        <v>0</v>
      </c>
      <c r="M28" s="191">
        <f t="array" ref="M28">MIN(MMULT(COAttainment!$N28:$S28,COPOMap!L$13:L$18),1)</f>
        <v>0</v>
      </c>
      <c r="N28" s="191">
        <f t="array" ref="N28">MIN(MMULT(COAttainment!$N28:$S28,COPOMap!M$13:M$18),1)</f>
        <v>0</v>
      </c>
      <c r="O28" s="4"/>
      <c r="P28" s="210">
        <f t="array" ref="P28">MIN(MMULT(COAttainment!$AG28:$AL28,COPOMap!B$23:B$28),1)</f>
        <v>0</v>
      </c>
      <c r="Q28" s="210">
        <f t="array" ref="Q28">MIN(MMULT(COAttainment!$AG28:$AL28,COPOMap!C$23:C$28),1)</f>
        <v>0</v>
      </c>
      <c r="R28" s="210">
        <f t="array" ref="R28">MIN(MMULT(COAttainment!$AG28:$AL28,COPOMap!D$23:D$28),1)</f>
        <v>0</v>
      </c>
      <c r="S28" s="210">
        <f t="array" ref="S28">MIN(MMULT(COAttainment!$AG28:$AL28,COPOMap!E$23:E$28),1)</f>
        <v>0</v>
      </c>
      <c r="T28" s="210">
        <f t="array" ref="T28">MIN(MMULT(COAttainment!$AG28:$AL28,COPOMap!F$23:F$28),1)</f>
        <v>0</v>
      </c>
      <c r="U28" s="210">
        <f t="array" ref="U28">MIN(MMULT(COAttainment!$AG28:$AL28,COPOMap!G$23:G$28),1)</f>
        <v>0</v>
      </c>
      <c r="V28" s="210">
        <f t="array" ref="V28">MIN(MMULT(COAttainment!$AG28:$AL28,COPOMap!H$23:H$28),1)</f>
        <v>0</v>
      </c>
      <c r="W28" s="210">
        <f t="array" ref="W28">MIN(MMULT(COAttainment!$AG28:$AL28,COPOMap!I$23:I$28),1)</f>
        <v>0</v>
      </c>
      <c r="X28" s="210">
        <f t="array" ref="X28">MIN(MMULT(COAttainment!$AG28:$AL28,COPOMap!J$23:J$28),1)</f>
        <v>0</v>
      </c>
      <c r="Y28" s="210">
        <f t="array" ref="Y28">MIN(MMULT(COAttainment!$AG28:$AL28,COPOMap!K$23:K$28),1)</f>
        <v>0</v>
      </c>
      <c r="Z28" s="210">
        <f t="array" ref="Z28">MIN(MMULT(COAttainment!$AG28:$AL28,COPOMap!L$23:L$28),1)</f>
        <v>0</v>
      </c>
      <c r="AA28" s="210">
        <f t="array" ref="AA28">MIN(MMULT(COAttainment!$AG28:$AL28,COPOMap!M$23:M$28),1)</f>
        <v>0</v>
      </c>
      <c r="AB28" s="4"/>
      <c r="AC28" s="211">
        <f t="array" ref="AC28">MIN(MMULT(COAttainment!$AZ28:$BE28,COPOMap!B$33:B$38),1)</f>
        <v>0</v>
      </c>
      <c r="AD28" s="211">
        <f t="array" ref="AD28">MIN(MMULT(COAttainment!$AZ28:$BE28,COPOMap!C$33:C$38),1)</f>
        <v>0</v>
      </c>
      <c r="AE28" s="211">
        <f t="array" ref="AE28">MIN(MMULT(COAttainment!$AZ28:$BE28,COPOMap!D$33:D$38),1)</f>
        <v>0</v>
      </c>
      <c r="AF28" s="211">
        <f t="array" ref="AF28">MIN(MMULT(COAttainment!$AZ28:$BE28,COPOMap!E$33:E$38),1)</f>
        <v>0</v>
      </c>
      <c r="AG28" s="211">
        <f t="array" ref="AG28">MIN(MMULT(COAttainment!$AZ28:$BE28,COPOMap!F$33:F$38),1)</f>
        <v>0</v>
      </c>
      <c r="AH28" s="211">
        <f t="array" ref="AH28">MIN(MMULT(COAttainment!$AZ28:$BE28,COPOMap!G$33:G$38),1)</f>
        <v>0</v>
      </c>
      <c r="AI28" s="211">
        <f t="array" ref="AI28">MIN(MMULT(COAttainment!$AZ28:$BE28,COPOMap!H$33:H$38),1)</f>
        <v>0</v>
      </c>
      <c r="AJ28" s="211">
        <f t="array" ref="AJ28">MIN(MMULT(COAttainment!$AZ28:$BE28,COPOMap!I$33:I$38),1)</f>
        <v>0</v>
      </c>
      <c r="AK28" s="211">
        <f t="array" ref="AK28">MIN(MMULT(COAttainment!$AZ28:$BE28,COPOMap!J$33:J$38),1)</f>
        <v>0</v>
      </c>
      <c r="AL28" s="211">
        <f t="array" ref="AL28">MIN(MMULT(COAttainment!$AZ28:$BE28,COPOMap!K$33:K$38),1)</f>
        <v>0</v>
      </c>
      <c r="AM28" s="211">
        <f t="array" ref="AM28">MIN(MMULT(COAttainment!$AZ28:$BE28,COPOMap!L$33:L$38),1)</f>
        <v>0</v>
      </c>
      <c r="AN28" s="211">
        <f t="array" ref="AN28">MIN(MMULT(COAttainment!$AZ28:$BE28,COPOMap!M$33:M$38),1)</f>
        <v>0</v>
      </c>
      <c r="AO28" s="4"/>
      <c r="AP28" s="211">
        <f t="array" ref="AP28">MIN(MMULT(COAttainment!$BS28:$BX28,COPOMap!B$33:B$38),1)</f>
        <v>0</v>
      </c>
      <c r="AQ28" s="211">
        <f t="array" ref="AQ28">MIN(MMULT(COAttainment!$BS28:$BX28,COPOMap!C$33:C$38),1)</f>
        <v>0</v>
      </c>
      <c r="AR28" s="211">
        <f t="array" ref="AR28">MIN(MMULT(COAttainment!$BS28:$BX28,COPOMap!D$33:D$38),1)</f>
        <v>0</v>
      </c>
      <c r="AS28" s="211">
        <f t="array" ref="AS28">MIN(MMULT(COAttainment!$BS28:$BX28,COPOMap!E$33:E$38),1)</f>
        <v>0</v>
      </c>
      <c r="AT28" s="211">
        <f t="array" ref="AT28">MIN(MMULT(COAttainment!$BS28:$BX28,COPOMap!F$33:F$38),1)</f>
        <v>0</v>
      </c>
      <c r="AU28" s="211">
        <f t="array" ref="AU28">MIN(MMULT(COAttainment!$BS28:$BX28,COPOMap!G$33:G$38),1)</f>
        <v>0</v>
      </c>
      <c r="AV28" s="211">
        <f t="array" ref="AV28">MIN(MMULT(COAttainment!$BS28:$BX28,COPOMap!H$33:H$38),1)</f>
        <v>0</v>
      </c>
      <c r="AW28" s="211">
        <f t="array" ref="AW28">MIN(MMULT(COAttainment!$BS28:$BX28,COPOMap!I$33:I$38),1)</f>
        <v>0</v>
      </c>
      <c r="AX28" s="211">
        <f t="array" ref="AX28">MIN(MMULT(COAttainment!$BS28:$BX28,COPOMap!J$33:J$38),1)</f>
        <v>0</v>
      </c>
      <c r="AY28" s="211">
        <f t="array" ref="AY28">MIN(MMULT(COAttainment!$BS28:$BX28,COPOMap!K$33:K$38),1)</f>
        <v>0</v>
      </c>
      <c r="AZ28" s="211">
        <f t="array" ref="AZ28">MIN(MMULT(COAttainment!$BS28:$BX28,COPOMap!L$33:L$38),1)</f>
        <v>0</v>
      </c>
      <c r="BA28" s="211">
        <f t="array" ref="BA28">MIN(MMULT(COAttainment!$BS28:$BX28,COPOMap!M$33:M$38),1)</f>
        <v>0</v>
      </c>
      <c r="BB28" s="4"/>
      <c r="BC28" s="211">
        <f t="array" ref="BC28">MIN(MMULT(COAttainment!$CL28:$CQ28,COPOMap!B$33:B$38),1)</f>
        <v>0</v>
      </c>
      <c r="BD28" s="211">
        <f t="array" ref="BD28">MIN(MMULT(COAttainment!$CL28:$CQ28,COPOMap!C$33:C$38),1)</f>
        <v>0</v>
      </c>
      <c r="BE28" s="211">
        <f t="array" ref="BE28">MIN(MMULT(COAttainment!$CL28:$CQ28,COPOMap!D$33:D$38),1)</f>
        <v>0</v>
      </c>
      <c r="BF28" s="211">
        <f t="array" ref="BF28">MIN(MMULT(COAttainment!$CL28:$CQ28,COPOMap!E$33:E$38),1)</f>
        <v>0</v>
      </c>
      <c r="BG28" s="211">
        <f t="array" ref="BG28">MIN(MMULT(COAttainment!$CL28:$CQ28,COPOMap!F$33:F$38),1)</f>
        <v>0</v>
      </c>
      <c r="BH28" s="211">
        <f t="array" ref="BH28">MIN(MMULT(COAttainment!$CL28:$CQ28,COPOMap!G$33:G$38),1)</f>
        <v>0</v>
      </c>
      <c r="BI28" s="211">
        <f t="array" ref="BI28">MIN(MMULT(COAttainment!$CL28:$CQ28,COPOMap!H$33:H$38),1)</f>
        <v>0</v>
      </c>
      <c r="BJ28" s="211">
        <f t="array" ref="BJ28">MIN(MMULT(COAttainment!$CL28:$CQ28,COPOMap!I$33:I$38),1)</f>
        <v>0</v>
      </c>
      <c r="BK28" s="211">
        <f t="array" ref="BK28">MIN(MMULT(COAttainment!$CL28:$CQ28,COPOMap!J$33:J$38),1)</f>
        <v>0</v>
      </c>
      <c r="BL28" s="211">
        <f t="array" ref="BL28">MIN(MMULT(COAttainment!$CL28:$CQ28,COPOMap!K$33:K$38),1)</f>
        <v>0</v>
      </c>
      <c r="BM28" s="211">
        <f t="array" ref="BM28">MIN(MMULT(COAttainment!$CL28:$CQ28,COPOMap!L$33:L$38),1)</f>
        <v>0</v>
      </c>
      <c r="BN28" s="211">
        <f t="array" ref="BN28">MIN(MMULT(COAttainment!$CL28:$CQ28,COPOMap!M$33:M$38),1)</f>
        <v>0</v>
      </c>
    </row>
    <row r="29" ht="14.25" customHeight="1" spans="1:66" x14ac:dyDescent="0.25">
      <c r="A29" s="4"/>
      <c r="B29" s="209">
        <f>IF(ISBLANK(CT!A55),"",CT!A55)</f>
      </c>
      <c r="C29" s="191">
        <f t="array" ref="C29">MIN(MMULT(COAttainment!$N29:$S29,COPOMap!B$13:B$18),1)</f>
        <v>0</v>
      </c>
      <c r="D29" s="191">
        <f t="array" ref="D29">MIN(MMULT(COAttainment!$N29:$S29,COPOMap!C$13:C$18),1)</f>
        <v>0</v>
      </c>
      <c r="E29" s="191">
        <f t="array" ref="E29">MIN(MMULT(COAttainment!$N29:$S29,COPOMap!D$13:D$18),1)</f>
        <v>0</v>
      </c>
      <c r="F29" s="191">
        <f t="array" ref="F29">MIN(MMULT(COAttainment!$N29:$S29,COPOMap!E$13:E$18),1)</f>
        <v>0</v>
      </c>
      <c r="G29" s="191">
        <f t="array" ref="G29">MIN(MMULT(COAttainment!$N29:$S29,COPOMap!F$13:F$18),1)</f>
        <v>0</v>
      </c>
      <c r="H29" s="191">
        <f t="array" ref="H29">MIN(MMULT(COAttainment!$N29:$S29,COPOMap!G$13:G$18),1)</f>
        <v>0</v>
      </c>
      <c r="I29" s="191">
        <f t="array" ref="I29">MIN(MMULT(COAttainment!$N29:$S29,COPOMap!H$13:H$18),1)</f>
        <v>0</v>
      </c>
      <c r="J29" s="191">
        <f t="array" ref="J29">MIN(MMULT(COAttainment!$N29:$S29,COPOMap!I$13:I$18),1)</f>
        <v>0</v>
      </c>
      <c r="K29" s="191">
        <f t="array" ref="K29">MIN(MMULT(COAttainment!$N29:$S29,COPOMap!J$13:J$18),1)</f>
        <v>0</v>
      </c>
      <c r="L29" s="191">
        <f t="array" ref="L29">MIN(MMULT(COAttainment!$N29:$S29,COPOMap!K$13:K$18),1)</f>
        <v>0</v>
      </c>
      <c r="M29" s="191">
        <f t="array" ref="M29">MIN(MMULT(COAttainment!$N29:$S29,COPOMap!L$13:L$18),1)</f>
        <v>0</v>
      </c>
      <c r="N29" s="191">
        <f t="array" ref="N29">MIN(MMULT(COAttainment!$N29:$S29,COPOMap!M$13:M$18),1)</f>
        <v>0</v>
      </c>
      <c r="O29" s="4"/>
      <c r="P29" s="210">
        <f t="array" ref="P29">MIN(MMULT(COAttainment!$AG29:$AL29,COPOMap!B$23:B$28),1)</f>
        <v>0</v>
      </c>
      <c r="Q29" s="210">
        <f t="array" ref="Q29">MIN(MMULT(COAttainment!$AG29:$AL29,COPOMap!C$23:C$28),1)</f>
        <v>0</v>
      </c>
      <c r="R29" s="210">
        <f t="array" ref="R29">MIN(MMULT(COAttainment!$AG29:$AL29,COPOMap!D$23:D$28),1)</f>
        <v>0</v>
      </c>
      <c r="S29" s="210">
        <f t="array" ref="S29">MIN(MMULT(COAttainment!$AG29:$AL29,COPOMap!E$23:E$28),1)</f>
        <v>0</v>
      </c>
      <c r="T29" s="210">
        <f t="array" ref="T29">MIN(MMULT(COAttainment!$AG29:$AL29,COPOMap!F$23:F$28),1)</f>
        <v>0</v>
      </c>
      <c r="U29" s="210">
        <f t="array" ref="U29">MIN(MMULT(COAttainment!$AG29:$AL29,COPOMap!G$23:G$28),1)</f>
        <v>0</v>
      </c>
      <c r="V29" s="210">
        <f t="array" ref="V29">MIN(MMULT(COAttainment!$AG29:$AL29,COPOMap!H$23:H$28),1)</f>
        <v>0</v>
      </c>
      <c r="W29" s="210">
        <f t="array" ref="W29">MIN(MMULT(COAttainment!$AG29:$AL29,COPOMap!I$23:I$28),1)</f>
        <v>0</v>
      </c>
      <c r="X29" s="210">
        <f t="array" ref="X29">MIN(MMULT(COAttainment!$AG29:$AL29,COPOMap!J$23:J$28),1)</f>
        <v>0</v>
      </c>
      <c r="Y29" s="210">
        <f t="array" ref="Y29">MIN(MMULT(COAttainment!$AG29:$AL29,COPOMap!K$23:K$28),1)</f>
        <v>0</v>
      </c>
      <c r="Z29" s="210">
        <f t="array" ref="Z29">MIN(MMULT(COAttainment!$AG29:$AL29,COPOMap!L$23:L$28),1)</f>
        <v>0</v>
      </c>
      <c r="AA29" s="210">
        <f t="array" ref="AA29">MIN(MMULT(COAttainment!$AG29:$AL29,COPOMap!M$23:M$28),1)</f>
        <v>0</v>
      </c>
      <c r="AB29" s="4"/>
      <c r="AC29" s="211">
        <f t="array" ref="AC29">MIN(MMULT(COAttainment!$AZ29:$BE29,COPOMap!B$33:B$38),1)</f>
        <v>0</v>
      </c>
      <c r="AD29" s="211">
        <f t="array" ref="AD29">MIN(MMULT(COAttainment!$AZ29:$BE29,COPOMap!C$33:C$38),1)</f>
        <v>0</v>
      </c>
      <c r="AE29" s="211">
        <f t="array" ref="AE29">MIN(MMULT(COAttainment!$AZ29:$BE29,COPOMap!D$33:D$38),1)</f>
        <v>0</v>
      </c>
      <c r="AF29" s="211">
        <f t="array" ref="AF29">MIN(MMULT(COAttainment!$AZ29:$BE29,COPOMap!E$33:E$38),1)</f>
        <v>0</v>
      </c>
      <c r="AG29" s="211">
        <f t="array" ref="AG29">MIN(MMULT(COAttainment!$AZ29:$BE29,COPOMap!F$33:F$38),1)</f>
        <v>0</v>
      </c>
      <c r="AH29" s="211">
        <f t="array" ref="AH29">MIN(MMULT(COAttainment!$AZ29:$BE29,COPOMap!G$33:G$38),1)</f>
        <v>0</v>
      </c>
      <c r="AI29" s="211">
        <f t="array" ref="AI29">MIN(MMULT(COAttainment!$AZ29:$BE29,COPOMap!H$33:H$38),1)</f>
        <v>0</v>
      </c>
      <c r="AJ29" s="211">
        <f t="array" ref="AJ29">MIN(MMULT(COAttainment!$AZ29:$BE29,COPOMap!I$33:I$38),1)</f>
        <v>0</v>
      </c>
      <c r="AK29" s="211">
        <f t="array" ref="AK29">MIN(MMULT(COAttainment!$AZ29:$BE29,COPOMap!J$33:J$38),1)</f>
        <v>0</v>
      </c>
      <c r="AL29" s="211">
        <f t="array" ref="AL29">MIN(MMULT(COAttainment!$AZ29:$BE29,COPOMap!K$33:K$38),1)</f>
        <v>0</v>
      </c>
      <c r="AM29" s="211">
        <f t="array" ref="AM29">MIN(MMULT(COAttainment!$AZ29:$BE29,COPOMap!L$33:L$38),1)</f>
        <v>0</v>
      </c>
      <c r="AN29" s="211">
        <f t="array" ref="AN29">MIN(MMULT(COAttainment!$AZ29:$BE29,COPOMap!M$33:M$38),1)</f>
        <v>0</v>
      </c>
      <c r="AO29" s="4"/>
      <c r="AP29" s="211">
        <f t="array" ref="AP29">MIN(MMULT(COAttainment!$BS29:$BX29,COPOMap!B$33:B$38),1)</f>
        <v>0</v>
      </c>
      <c r="AQ29" s="211">
        <f t="array" ref="AQ29">MIN(MMULT(COAttainment!$BS29:$BX29,COPOMap!C$33:C$38),1)</f>
        <v>0</v>
      </c>
      <c r="AR29" s="211">
        <f t="array" ref="AR29">MIN(MMULT(COAttainment!$BS29:$BX29,COPOMap!D$33:D$38),1)</f>
        <v>0</v>
      </c>
      <c r="AS29" s="211">
        <f t="array" ref="AS29">MIN(MMULT(COAttainment!$BS29:$BX29,COPOMap!E$33:E$38),1)</f>
        <v>0</v>
      </c>
      <c r="AT29" s="211">
        <f t="array" ref="AT29">MIN(MMULT(COAttainment!$BS29:$BX29,COPOMap!F$33:F$38),1)</f>
        <v>0</v>
      </c>
      <c r="AU29" s="211">
        <f t="array" ref="AU29">MIN(MMULT(COAttainment!$BS29:$BX29,COPOMap!G$33:G$38),1)</f>
        <v>0</v>
      </c>
      <c r="AV29" s="211">
        <f t="array" ref="AV29">MIN(MMULT(COAttainment!$BS29:$BX29,COPOMap!H$33:H$38),1)</f>
        <v>0</v>
      </c>
      <c r="AW29" s="211">
        <f t="array" ref="AW29">MIN(MMULT(COAttainment!$BS29:$BX29,COPOMap!I$33:I$38),1)</f>
        <v>0</v>
      </c>
      <c r="AX29" s="211">
        <f t="array" ref="AX29">MIN(MMULT(COAttainment!$BS29:$BX29,COPOMap!J$33:J$38),1)</f>
        <v>0</v>
      </c>
      <c r="AY29" s="211">
        <f t="array" ref="AY29">MIN(MMULT(COAttainment!$BS29:$BX29,COPOMap!K$33:K$38),1)</f>
        <v>0</v>
      </c>
      <c r="AZ29" s="211">
        <f t="array" ref="AZ29">MIN(MMULT(COAttainment!$BS29:$BX29,COPOMap!L$33:L$38),1)</f>
        <v>0</v>
      </c>
      <c r="BA29" s="211">
        <f t="array" ref="BA29">MIN(MMULT(COAttainment!$BS29:$BX29,COPOMap!M$33:M$38),1)</f>
        <v>0</v>
      </c>
      <c r="BB29" s="4"/>
      <c r="BC29" s="211">
        <f t="array" ref="BC29">MIN(MMULT(COAttainment!$CL29:$CQ29,COPOMap!B$33:B$38),1)</f>
        <v>0</v>
      </c>
      <c r="BD29" s="211">
        <f t="array" ref="BD29">MIN(MMULT(COAttainment!$CL29:$CQ29,COPOMap!C$33:C$38),1)</f>
        <v>0</v>
      </c>
      <c r="BE29" s="211">
        <f t="array" ref="BE29">MIN(MMULT(COAttainment!$CL29:$CQ29,COPOMap!D$33:D$38),1)</f>
        <v>0</v>
      </c>
      <c r="BF29" s="211">
        <f t="array" ref="BF29">MIN(MMULT(COAttainment!$CL29:$CQ29,COPOMap!E$33:E$38),1)</f>
        <v>0</v>
      </c>
      <c r="BG29" s="211">
        <f t="array" ref="BG29">MIN(MMULT(COAttainment!$CL29:$CQ29,COPOMap!F$33:F$38),1)</f>
        <v>0</v>
      </c>
      <c r="BH29" s="211">
        <f t="array" ref="BH29">MIN(MMULT(COAttainment!$CL29:$CQ29,COPOMap!G$33:G$38),1)</f>
        <v>0</v>
      </c>
      <c r="BI29" s="211">
        <f t="array" ref="BI29">MIN(MMULT(COAttainment!$CL29:$CQ29,COPOMap!H$33:H$38),1)</f>
        <v>0</v>
      </c>
      <c r="BJ29" s="211">
        <f t="array" ref="BJ29">MIN(MMULT(COAttainment!$CL29:$CQ29,COPOMap!I$33:I$38),1)</f>
        <v>0</v>
      </c>
      <c r="BK29" s="211">
        <f t="array" ref="BK29">MIN(MMULT(COAttainment!$CL29:$CQ29,COPOMap!J$33:J$38),1)</f>
        <v>0</v>
      </c>
      <c r="BL29" s="211">
        <f t="array" ref="BL29">MIN(MMULT(COAttainment!$CL29:$CQ29,COPOMap!K$33:K$38),1)</f>
        <v>0</v>
      </c>
      <c r="BM29" s="211">
        <f t="array" ref="BM29">MIN(MMULT(COAttainment!$CL29:$CQ29,COPOMap!L$33:L$38),1)</f>
        <v>0</v>
      </c>
      <c r="BN29" s="211">
        <f t="array" ref="BN29">MIN(MMULT(COAttainment!$CL29:$CQ29,COPOMap!M$33:M$38),1)</f>
        <v>0</v>
      </c>
    </row>
    <row r="30" ht="14.25" customHeight="1" spans="1:66" x14ac:dyDescent="0.25">
      <c r="A30" s="4"/>
      <c r="B30" s="209">
        <f>IF(ISBLANK(CT!A56),"",CT!A56)</f>
      </c>
      <c r="C30" s="191">
        <f t="array" ref="C30">MIN(MMULT(COAttainment!$N30:$S30,COPOMap!B$13:B$18),1)</f>
        <v>0</v>
      </c>
      <c r="D30" s="191">
        <f t="array" ref="D30">MIN(MMULT(COAttainment!$N30:$S30,COPOMap!C$13:C$18),1)</f>
        <v>0</v>
      </c>
      <c r="E30" s="191">
        <f t="array" ref="E30">MIN(MMULT(COAttainment!$N30:$S30,COPOMap!D$13:D$18),1)</f>
        <v>0</v>
      </c>
      <c r="F30" s="191">
        <f t="array" ref="F30">MIN(MMULT(COAttainment!$N30:$S30,COPOMap!E$13:E$18),1)</f>
        <v>0</v>
      </c>
      <c r="G30" s="191">
        <f t="array" ref="G30">MIN(MMULT(COAttainment!$N30:$S30,COPOMap!F$13:F$18),1)</f>
        <v>0</v>
      </c>
      <c r="H30" s="191">
        <f t="array" ref="H30">MIN(MMULT(COAttainment!$N30:$S30,COPOMap!G$13:G$18),1)</f>
        <v>0</v>
      </c>
      <c r="I30" s="191">
        <f t="array" ref="I30">MIN(MMULT(COAttainment!$N30:$S30,COPOMap!H$13:H$18),1)</f>
        <v>0</v>
      </c>
      <c r="J30" s="191">
        <f t="array" ref="J30">MIN(MMULT(COAttainment!$N30:$S30,COPOMap!I$13:I$18),1)</f>
        <v>0</v>
      </c>
      <c r="K30" s="191">
        <f t="array" ref="K30">MIN(MMULT(COAttainment!$N30:$S30,COPOMap!J$13:J$18),1)</f>
        <v>0</v>
      </c>
      <c r="L30" s="191">
        <f t="array" ref="L30">MIN(MMULT(COAttainment!$N30:$S30,COPOMap!K$13:K$18),1)</f>
        <v>0</v>
      </c>
      <c r="M30" s="191">
        <f t="array" ref="M30">MIN(MMULT(COAttainment!$N30:$S30,COPOMap!L$13:L$18),1)</f>
        <v>0</v>
      </c>
      <c r="N30" s="191">
        <f t="array" ref="N30">MIN(MMULT(COAttainment!$N30:$S30,COPOMap!M$13:M$18),1)</f>
        <v>0</v>
      </c>
      <c r="O30" s="4"/>
      <c r="P30" s="210">
        <f t="array" ref="P30">MIN(MMULT(COAttainment!$AG30:$AL30,COPOMap!B$23:B$28),1)</f>
        <v>0</v>
      </c>
      <c r="Q30" s="210">
        <f t="array" ref="Q30">MIN(MMULT(COAttainment!$AG30:$AL30,COPOMap!C$23:C$28),1)</f>
        <v>0</v>
      </c>
      <c r="R30" s="210">
        <f t="array" ref="R30">MIN(MMULT(COAttainment!$AG30:$AL30,COPOMap!D$23:D$28),1)</f>
        <v>0</v>
      </c>
      <c r="S30" s="210">
        <f t="array" ref="S30">MIN(MMULT(COAttainment!$AG30:$AL30,COPOMap!E$23:E$28),1)</f>
        <v>0</v>
      </c>
      <c r="T30" s="210">
        <f t="array" ref="T30">MIN(MMULT(COAttainment!$AG30:$AL30,COPOMap!F$23:F$28),1)</f>
        <v>0</v>
      </c>
      <c r="U30" s="210">
        <f t="array" ref="U30">MIN(MMULT(COAttainment!$AG30:$AL30,COPOMap!G$23:G$28),1)</f>
        <v>0</v>
      </c>
      <c r="V30" s="210">
        <f t="array" ref="V30">MIN(MMULT(COAttainment!$AG30:$AL30,COPOMap!H$23:H$28),1)</f>
        <v>0</v>
      </c>
      <c r="W30" s="210">
        <f t="array" ref="W30">MIN(MMULT(COAttainment!$AG30:$AL30,COPOMap!I$23:I$28),1)</f>
        <v>0</v>
      </c>
      <c r="X30" s="210">
        <f t="array" ref="X30">MIN(MMULT(COAttainment!$AG30:$AL30,COPOMap!J$23:J$28),1)</f>
        <v>0</v>
      </c>
      <c r="Y30" s="210">
        <f t="array" ref="Y30">MIN(MMULT(COAttainment!$AG30:$AL30,COPOMap!K$23:K$28),1)</f>
        <v>0</v>
      </c>
      <c r="Z30" s="210">
        <f t="array" ref="Z30">MIN(MMULT(COAttainment!$AG30:$AL30,COPOMap!L$23:L$28),1)</f>
        <v>0</v>
      </c>
      <c r="AA30" s="210">
        <f t="array" ref="AA30">MIN(MMULT(COAttainment!$AG30:$AL30,COPOMap!M$23:M$28),1)</f>
        <v>0</v>
      </c>
      <c r="AB30" s="4"/>
      <c r="AC30" s="211">
        <f t="array" ref="AC30">MIN(MMULT(COAttainment!$AZ30:$BE30,COPOMap!B$33:B$38),1)</f>
        <v>0</v>
      </c>
      <c r="AD30" s="211">
        <f t="array" ref="AD30">MIN(MMULT(COAttainment!$AZ30:$BE30,COPOMap!C$33:C$38),1)</f>
        <v>0</v>
      </c>
      <c r="AE30" s="211">
        <f t="array" ref="AE30">MIN(MMULT(COAttainment!$AZ30:$BE30,COPOMap!D$33:D$38),1)</f>
        <v>0</v>
      </c>
      <c r="AF30" s="211">
        <f t="array" ref="AF30">MIN(MMULT(COAttainment!$AZ30:$BE30,COPOMap!E$33:E$38),1)</f>
        <v>0</v>
      </c>
      <c r="AG30" s="211">
        <f t="array" ref="AG30">MIN(MMULT(COAttainment!$AZ30:$BE30,COPOMap!F$33:F$38),1)</f>
        <v>0</v>
      </c>
      <c r="AH30" s="211">
        <f t="array" ref="AH30">MIN(MMULT(COAttainment!$AZ30:$BE30,COPOMap!G$33:G$38),1)</f>
        <v>0</v>
      </c>
      <c r="AI30" s="211">
        <f t="array" ref="AI30">MIN(MMULT(COAttainment!$AZ30:$BE30,COPOMap!H$33:H$38),1)</f>
        <v>0</v>
      </c>
      <c r="AJ30" s="211">
        <f t="array" ref="AJ30">MIN(MMULT(COAttainment!$AZ30:$BE30,COPOMap!I$33:I$38),1)</f>
        <v>0</v>
      </c>
      <c r="AK30" s="211">
        <f t="array" ref="AK30">MIN(MMULT(COAttainment!$AZ30:$BE30,COPOMap!J$33:J$38),1)</f>
        <v>0</v>
      </c>
      <c r="AL30" s="211">
        <f t="array" ref="AL30">MIN(MMULT(COAttainment!$AZ30:$BE30,COPOMap!K$33:K$38),1)</f>
        <v>0</v>
      </c>
      <c r="AM30" s="211">
        <f t="array" ref="AM30">MIN(MMULT(COAttainment!$AZ30:$BE30,COPOMap!L$33:L$38),1)</f>
        <v>0</v>
      </c>
      <c r="AN30" s="211">
        <f t="array" ref="AN30">MIN(MMULT(COAttainment!$AZ30:$BE30,COPOMap!M$33:M$38),1)</f>
        <v>0</v>
      </c>
      <c r="AO30" s="4"/>
      <c r="AP30" s="211">
        <f t="array" ref="AP30">MIN(MMULT(COAttainment!$BS30:$BX30,COPOMap!B$33:B$38),1)</f>
        <v>0</v>
      </c>
      <c r="AQ30" s="211">
        <f t="array" ref="AQ30">MIN(MMULT(COAttainment!$BS30:$BX30,COPOMap!C$33:C$38),1)</f>
        <v>0</v>
      </c>
      <c r="AR30" s="211">
        <f t="array" ref="AR30">MIN(MMULT(COAttainment!$BS30:$BX30,COPOMap!D$33:D$38),1)</f>
        <v>0</v>
      </c>
      <c r="AS30" s="211">
        <f t="array" ref="AS30">MIN(MMULT(COAttainment!$BS30:$BX30,COPOMap!E$33:E$38),1)</f>
        <v>0</v>
      </c>
      <c r="AT30" s="211">
        <f t="array" ref="AT30">MIN(MMULT(COAttainment!$BS30:$BX30,COPOMap!F$33:F$38),1)</f>
        <v>0</v>
      </c>
      <c r="AU30" s="211">
        <f t="array" ref="AU30">MIN(MMULT(COAttainment!$BS30:$BX30,COPOMap!G$33:G$38),1)</f>
        <v>0</v>
      </c>
      <c r="AV30" s="211">
        <f t="array" ref="AV30">MIN(MMULT(COAttainment!$BS30:$BX30,COPOMap!H$33:H$38),1)</f>
        <v>0</v>
      </c>
      <c r="AW30" s="211">
        <f t="array" ref="AW30">MIN(MMULT(COAttainment!$BS30:$BX30,COPOMap!I$33:I$38),1)</f>
        <v>0</v>
      </c>
      <c r="AX30" s="211">
        <f t="array" ref="AX30">MIN(MMULT(COAttainment!$BS30:$BX30,COPOMap!J$33:J$38),1)</f>
        <v>0</v>
      </c>
      <c r="AY30" s="211">
        <f t="array" ref="AY30">MIN(MMULT(COAttainment!$BS30:$BX30,COPOMap!K$33:K$38),1)</f>
        <v>0</v>
      </c>
      <c r="AZ30" s="211">
        <f t="array" ref="AZ30">MIN(MMULT(COAttainment!$BS30:$BX30,COPOMap!L$33:L$38),1)</f>
        <v>0</v>
      </c>
      <c r="BA30" s="211">
        <f t="array" ref="BA30">MIN(MMULT(COAttainment!$BS30:$BX30,COPOMap!M$33:M$38),1)</f>
        <v>0</v>
      </c>
      <c r="BB30" s="4"/>
      <c r="BC30" s="211">
        <f t="array" ref="BC30">MIN(MMULT(COAttainment!$CL30:$CQ30,COPOMap!B$33:B$38),1)</f>
        <v>0</v>
      </c>
      <c r="BD30" s="211">
        <f t="array" ref="BD30">MIN(MMULT(COAttainment!$CL30:$CQ30,COPOMap!C$33:C$38),1)</f>
        <v>0</v>
      </c>
      <c r="BE30" s="211">
        <f t="array" ref="BE30">MIN(MMULT(COAttainment!$CL30:$CQ30,COPOMap!D$33:D$38),1)</f>
        <v>0</v>
      </c>
      <c r="BF30" s="211">
        <f t="array" ref="BF30">MIN(MMULT(COAttainment!$CL30:$CQ30,COPOMap!E$33:E$38),1)</f>
        <v>0</v>
      </c>
      <c r="BG30" s="211">
        <f t="array" ref="BG30">MIN(MMULT(COAttainment!$CL30:$CQ30,COPOMap!F$33:F$38),1)</f>
        <v>0</v>
      </c>
      <c r="BH30" s="211">
        <f t="array" ref="BH30">MIN(MMULT(COAttainment!$CL30:$CQ30,COPOMap!G$33:G$38),1)</f>
        <v>0</v>
      </c>
      <c r="BI30" s="211">
        <f t="array" ref="BI30">MIN(MMULT(COAttainment!$CL30:$CQ30,COPOMap!H$33:H$38),1)</f>
        <v>0</v>
      </c>
      <c r="BJ30" s="211">
        <f t="array" ref="BJ30">MIN(MMULT(COAttainment!$CL30:$CQ30,COPOMap!I$33:I$38),1)</f>
        <v>0</v>
      </c>
      <c r="BK30" s="211">
        <f t="array" ref="BK30">MIN(MMULT(COAttainment!$CL30:$CQ30,COPOMap!J$33:J$38),1)</f>
        <v>0</v>
      </c>
      <c r="BL30" s="211">
        <f t="array" ref="BL30">MIN(MMULT(COAttainment!$CL30:$CQ30,COPOMap!K$33:K$38),1)</f>
        <v>0</v>
      </c>
      <c r="BM30" s="211">
        <f t="array" ref="BM30">MIN(MMULT(COAttainment!$CL30:$CQ30,COPOMap!L$33:L$38),1)</f>
        <v>0</v>
      </c>
      <c r="BN30" s="211">
        <f t="array" ref="BN30">MIN(MMULT(COAttainment!$CL30:$CQ30,COPOMap!M$33:M$38),1)</f>
        <v>0</v>
      </c>
    </row>
    <row r="31" ht="14.25" customHeight="1" spans="1:66" x14ac:dyDescent="0.25">
      <c r="A31" s="4"/>
      <c r="B31" s="209">
        <f>IF(ISBLANK(CT!A57),"",CT!A57)</f>
      </c>
      <c r="C31" s="191">
        <f t="array" ref="C31">MIN(MMULT(COAttainment!$N31:$S31,COPOMap!B$13:B$18),1)</f>
        <v>0</v>
      </c>
      <c r="D31" s="191">
        <f t="array" ref="D31">MIN(MMULT(COAttainment!$N31:$S31,COPOMap!C$13:C$18),1)</f>
        <v>0</v>
      </c>
      <c r="E31" s="191">
        <f t="array" ref="E31">MIN(MMULT(COAttainment!$N31:$S31,COPOMap!D$13:D$18),1)</f>
        <v>0</v>
      </c>
      <c r="F31" s="191">
        <f t="array" ref="F31">MIN(MMULT(COAttainment!$N31:$S31,COPOMap!E$13:E$18),1)</f>
        <v>0</v>
      </c>
      <c r="G31" s="191">
        <f t="array" ref="G31">MIN(MMULT(COAttainment!$N31:$S31,COPOMap!F$13:F$18),1)</f>
        <v>0</v>
      </c>
      <c r="H31" s="191">
        <f t="array" ref="H31">MIN(MMULT(COAttainment!$N31:$S31,COPOMap!G$13:G$18),1)</f>
        <v>0</v>
      </c>
      <c r="I31" s="191">
        <f t="array" ref="I31">MIN(MMULT(COAttainment!$N31:$S31,COPOMap!H$13:H$18),1)</f>
        <v>0</v>
      </c>
      <c r="J31" s="191">
        <f t="array" ref="J31">MIN(MMULT(COAttainment!$N31:$S31,COPOMap!I$13:I$18),1)</f>
        <v>0</v>
      </c>
      <c r="K31" s="191">
        <f t="array" ref="K31">MIN(MMULT(COAttainment!$N31:$S31,COPOMap!J$13:J$18),1)</f>
        <v>0</v>
      </c>
      <c r="L31" s="191">
        <f t="array" ref="L31">MIN(MMULT(COAttainment!$N31:$S31,COPOMap!K$13:K$18),1)</f>
        <v>0</v>
      </c>
      <c r="M31" s="191">
        <f t="array" ref="M31">MIN(MMULT(COAttainment!$N31:$S31,COPOMap!L$13:L$18),1)</f>
        <v>0</v>
      </c>
      <c r="N31" s="191">
        <f t="array" ref="N31">MIN(MMULT(COAttainment!$N31:$S31,COPOMap!M$13:M$18),1)</f>
        <v>0</v>
      </c>
      <c r="O31" s="4"/>
      <c r="P31" s="210">
        <f t="array" ref="P31">MIN(MMULT(COAttainment!$AG31:$AL31,COPOMap!B$23:B$28),1)</f>
        <v>0</v>
      </c>
      <c r="Q31" s="210">
        <f t="array" ref="Q31">MIN(MMULT(COAttainment!$AG31:$AL31,COPOMap!C$23:C$28),1)</f>
        <v>0</v>
      </c>
      <c r="R31" s="210">
        <f t="array" ref="R31">MIN(MMULT(COAttainment!$AG31:$AL31,COPOMap!D$23:D$28),1)</f>
        <v>0</v>
      </c>
      <c r="S31" s="210">
        <f t="array" ref="S31">MIN(MMULT(COAttainment!$AG31:$AL31,COPOMap!E$23:E$28),1)</f>
        <v>0</v>
      </c>
      <c r="T31" s="210">
        <f t="array" ref="T31">MIN(MMULT(COAttainment!$AG31:$AL31,COPOMap!F$23:F$28),1)</f>
        <v>0</v>
      </c>
      <c r="U31" s="210">
        <f t="array" ref="U31">MIN(MMULT(COAttainment!$AG31:$AL31,COPOMap!G$23:G$28),1)</f>
        <v>0</v>
      </c>
      <c r="V31" s="210">
        <f t="array" ref="V31">MIN(MMULT(COAttainment!$AG31:$AL31,COPOMap!H$23:H$28),1)</f>
        <v>0</v>
      </c>
      <c r="W31" s="210">
        <f t="array" ref="W31">MIN(MMULT(COAttainment!$AG31:$AL31,COPOMap!I$23:I$28),1)</f>
        <v>0</v>
      </c>
      <c r="X31" s="210">
        <f t="array" ref="X31">MIN(MMULT(COAttainment!$AG31:$AL31,COPOMap!J$23:J$28),1)</f>
        <v>0</v>
      </c>
      <c r="Y31" s="210">
        <f t="array" ref="Y31">MIN(MMULT(COAttainment!$AG31:$AL31,COPOMap!K$23:K$28),1)</f>
        <v>0</v>
      </c>
      <c r="Z31" s="210">
        <f t="array" ref="Z31">MIN(MMULT(COAttainment!$AG31:$AL31,COPOMap!L$23:L$28),1)</f>
        <v>0</v>
      </c>
      <c r="AA31" s="210">
        <f t="array" ref="AA31">MIN(MMULT(COAttainment!$AG31:$AL31,COPOMap!M$23:M$28),1)</f>
        <v>0</v>
      </c>
      <c r="AB31" s="4"/>
      <c r="AC31" s="211">
        <f t="array" ref="AC31">MIN(MMULT(COAttainment!$AZ31:$BE31,COPOMap!B$33:B$38),1)</f>
        <v>0</v>
      </c>
      <c r="AD31" s="211">
        <f t="array" ref="AD31">MIN(MMULT(COAttainment!$AZ31:$BE31,COPOMap!C$33:C$38),1)</f>
        <v>0</v>
      </c>
      <c r="AE31" s="211">
        <f t="array" ref="AE31">MIN(MMULT(COAttainment!$AZ31:$BE31,COPOMap!D$33:D$38),1)</f>
        <v>0</v>
      </c>
      <c r="AF31" s="211">
        <f t="array" ref="AF31">MIN(MMULT(COAttainment!$AZ31:$BE31,COPOMap!E$33:E$38),1)</f>
        <v>0</v>
      </c>
      <c r="AG31" s="211">
        <f t="array" ref="AG31">MIN(MMULT(COAttainment!$AZ31:$BE31,COPOMap!F$33:F$38),1)</f>
        <v>0</v>
      </c>
      <c r="AH31" s="211">
        <f t="array" ref="AH31">MIN(MMULT(COAttainment!$AZ31:$BE31,COPOMap!G$33:G$38),1)</f>
        <v>0</v>
      </c>
      <c r="AI31" s="211">
        <f t="array" ref="AI31">MIN(MMULT(COAttainment!$AZ31:$BE31,COPOMap!H$33:H$38),1)</f>
        <v>0</v>
      </c>
      <c r="AJ31" s="211">
        <f t="array" ref="AJ31">MIN(MMULT(COAttainment!$AZ31:$BE31,COPOMap!I$33:I$38),1)</f>
        <v>0</v>
      </c>
      <c r="AK31" s="211">
        <f t="array" ref="AK31">MIN(MMULT(COAttainment!$AZ31:$BE31,COPOMap!J$33:J$38),1)</f>
        <v>0</v>
      </c>
      <c r="AL31" s="211">
        <f t="array" ref="AL31">MIN(MMULT(COAttainment!$AZ31:$BE31,COPOMap!K$33:K$38),1)</f>
        <v>0</v>
      </c>
      <c r="AM31" s="211">
        <f t="array" ref="AM31">MIN(MMULT(COAttainment!$AZ31:$BE31,COPOMap!L$33:L$38),1)</f>
        <v>0</v>
      </c>
      <c r="AN31" s="211">
        <f t="array" ref="AN31">MIN(MMULT(COAttainment!$AZ31:$BE31,COPOMap!M$33:M$38),1)</f>
        <v>0</v>
      </c>
      <c r="AO31" s="4"/>
      <c r="AP31" s="211">
        <f t="array" ref="AP31">MIN(MMULT(COAttainment!$BS31:$BX31,COPOMap!B$33:B$38),1)</f>
        <v>0</v>
      </c>
      <c r="AQ31" s="211">
        <f t="array" ref="AQ31">MIN(MMULT(COAttainment!$BS31:$BX31,COPOMap!C$33:C$38),1)</f>
        <v>0</v>
      </c>
      <c r="AR31" s="211">
        <f t="array" ref="AR31">MIN(MMULT(COAttainment!$BS31:$BX31,COPOMap!D$33:D$38),1)</f>
        <v>0</v>
      </c>
      <c r="AS31" s="211">
        <f t="array" ref="AS31">MIN(MMULT(COAttainment!$BS31:$BX31,COPOMap!E$33:E$38),1)</f>
        <v>0</v>
      </c>
      <c r="AT31" s="211">
        <f t="array" ref="AT31">MIN(MMULT(COAttainment!$BS31:$BX31,COPOMap!F$33:F$38),1)</f>
        <v>0</v>
      </c>
      <c r="AU31" s="211">
        <f t="array" ref="AU31">MIN(MMULT(COAttainment!$BS31:$BX31,COPOMap!G$33:G$38),1)</f>
        <v>0</v>
      </c>
      <c r="AV31" s="211">
        <f t="array" ref="AV31">MIN(MMULT(COAttainment!$BS31:$BX31,COPOMap!H$33:H$38),1)</f>
        <v>0</v>
      </c>
      <c r="AW31" s="211">
        <f t="array" ref="AW31">MIN(MMULT(COAttainment!$BS31:$BX31,COPOMap!I$33:I$38),1)</f>
        <v>0</v>
      </c>
      <c r="AX31" s="211">
        <f t="array" ref="AX31">MIN(MMULT(COAttainment!$BS31:$BX31,COPOMap!J$33:J$38),1)</f>
        <v>0</v>
      </c>
      <c r="AY31" s="211">
        <f t="array" ref="AY31">MIN(MMULT(COAttainment!$BS31:$BX31,COPOMap!K$33:K$38),1)</f>
        <v>0</v>
      </c>
      <c r="AZ31" s="211">
        <f t="array" ref="AZ31">MIN(MMULT(COAttainment!$BS31:$BX31,COPOMap!L$33:L$38),1)</f>
        <v>0</v>
      </c>
      <c r="BA31" s="211">
        <f t="array" ref="BA31">MIN(MMULT(COAttainment!$BS31:$BX31,COPOMap!M$33:M$38),1)</f>
        <v>0</v>
      </c>
      <c r="BB31" s="4"/>
      <c r="BC31" s="211">
        <f t="array" ref="BC31">MIN(MMULT(COAttainment!$CL31:$CQ31,COPOMap!B$33:B$38),1)</f>
        <v>0</v>
      </c>
      <c r="BD31" s="211">
        <f t="array" ref="BD31">MIN(MMULT(COAttainment!$CL31:$CQ31,COPOMap!C$33:C$38),1)</f>
        <v>0</v>
      </c>
      <c r="BE31" s="211">
        <f t="array" ref="BE31">MIN(MMULT(COAttainment!$CL31:$CQ31,COPOMap!D$33:D$38),1)</f>
        <v>0</v>
      </c>
      <c r="BF31" s="211">
        <f t="array" ref="BF31">MIN(MMULT(COAttainment!$CL31:$CQ31,COPOMap!E$33:E$38),1)</f>
        <v>0</v>
      </c>
      <c r="BG31" s="211">
        <f t="array" ref="BG31">MIN(MMULT(COAttainment!$CL31:$CQ31,COPOMap!F$33:F$38),1)</f>
        <v>0</v>
      </c>
      <c r="BH31" s="211">
        <f t="array" ref="BH31">MIN(MMULT(COAttainment!$CL31:$CQ31,COPOMap!G$33:G$38),1)</f>
        <v>0</v>
      </c>
      <c r="BI31" s="211">
        <f t="array" ref="BI31">MIN(MMULT(COAttainment!$CL31:$CQ31,COPOMap!H$33:H$38),1)</f>
        <v>0</v>
      </c>
      <c r="BJ31" s="211">
        <f t="array" ref="BJ31">MIN(MMULT(COAttainment!$CL31:$CQ31,COPOMap!I$33:I$38),1)</f>
        <v>0</v>
      </c>
      <c r="BK31" s="211">
        <f t="array" ref="BK31">MIN(MMULT(COAttainment!$CL31:$CQ31,COPOMap!J$33:J$38),1)</f>
        <v>0</v>
      </c>
      <c r="BL31" s="211">
        <f t="array" ref="BL31">MIN(MMULT(COAttainment!$CL31:$CQ31,COPOMap!K$33:K$38),1)</f>
        <v>0</v>
      </c>
      <c r="BM31" s="211">
        <f t="array" ref="BM31">MIN(MMULT(COAttainment!$CL31:$CQ31,COPOMap!L$33:L$38),1)</f>
        <v>0</v>
      </c>
      <c r="BN31" s="211">
        <f t="array" ref="BN31">MIN(MMULT(COAttainment!$CL31:$CQ31,COPOMap!M$33:M$38),1)</f>
        <v>0</v>
      </c>
    </row>
    <row r="32" ht="14.25" customHeight="1" spans="1:66" x14ac:dyDescent="0.25">
      <c r="A32" s="4"/>
      <c r="B32" s="209">
        <f>IF(ISBLANK(CT!A58),"",CT!A58)</f>
      </c>
      <c r="C32" s="191">
        <f t="array" ref="C32">MIN(MMULT(COAttainment!$N32:$S32,COPOMap!B$13:B$18),1)</f>
        <v>0</v>
      </c>
      <c r="D32" s="191">
        <f t="array" ref="D32">MIN(MMULT(COAttainment!$N32:$S32,COPOMap!C$13:C$18),1)</f>
        <v>0</v>
      </c>
      <c r="E32" s="191">
        <f t="array" ref="E32">MIN(MMULT(COAttainment!$N32:$S32,COPOMap!D$13:D$18),1)</f>
        <v>0</v>
      </c>
      <c r="F32" s="191">
        <f t="array" ref="F32">MIN(MMULT(COAttainment!$N32:$S32,COPOMap!E$13:E$18),1)</f>
        <v>0</v>
      </c>
      <c r="G32" s="191">
        <f t="array" ref="G32">MIN(MMULT(COAttainment!$N32:$S32,COPOMap!F$13:F$18),1)</f>
        <v>0</v>
      </c>
      <c r="H32" s="191">
        <f t="array" ref="H32">MIN(MMULT(COAttainment!$N32:$S32,COPOMap!G$13:G$18),1)</f>
        <v>0</v>
      </c>
      <c r="I32" s="191">
        <f t="array" ref="I32">MIN(MMULT(COAttainment!$N32:$S32,COPOMap!H$13:H$18),1)</f>
        <v>0</v>
      </c>
      <c r="J32" s="191">
        <f t="array" ref="J32">MIN(MMULT(COAttainment!$N32:$S32,COPOMap!I$13:I$18),1)</f>
        <v>0</v>
      </c>
      <c r="K32" s="191">
        <f t="array" ref="K32">MIN(MMULT(COAttainment!$N32:$S32,COPOMap!J$13:J$18),1)</f>
        <v>0</v>
      </c>
      <c r="L32" s="191">
        <f t="array" ref="L32">MIN(MMULT(COAttainment!$N32:$S32,COPOMap!K$13:K$18),1)</f>
        <v>0</v>
      </c>
      <c r="M32" s="191">
        <f t="array" ref="M32">MIN(MMULT(COAttainment!$N32:$S32,COPOMap!L$13:L$18),1)</f>
        <v>0</v>
      </c>
      <c r="N32" s="191">
        <f t="array" ref="N32">MIN(MMULT(COAttainment!$N32:$S32,COPOMap!M$13:M$18),1)</f>
        <v>0</v>
      </c>
      <c r="O32" s="4"/>
      <c r="P32" s="210">
        <f t="array" ref="P32">MIN(MMULT(COAttainment!$AG32:$AL32,COPOMap!B$23:B$28),1)</f>
        <v>0</v>
      </c>
      <c r="Q32" s="210">
        <f t="array" ref="Q32">MIN(MMULT(COAttainment!$AG32:$AL32,COPOMap!C$23:C$28),1)</f>
        <v>0</v>
      </c>
      <c r="R32" s="210">
        <f t="array" ref="R32">MIN(MMULT(COAttainment!$AG32:$AL32,COPOMap!D$23:D$28),1)</f>
        <v>0</v>
      </c>
      <c r="S32" s="210">
        <f t="array" ref="S32">MIN(MMULT(COAttainment!$AG32:$AL32,COPOMap!E$23:E$28),1)</f>
        <v>0</v>
      </c>
      <c r="T32" s="210">
        <f t="array" ref="T32">MIN(MMULT(COAttainment!$AG32:$AL32,COPOMap!F$23:F$28),1)</f>
        <v>0</v>
      </c>
      <c r="U32" s="210">
        <f t="array" ref="U32">MIN(MMULT(COAttainment!$AG32:$AL32,COPOMap!G$23:G$28),1)</f>
        <v>0</v>
      </c>
      <c r="V32" s="210">
        <f t="array" ref="V32">MIN(MMULT(COAttainment!$AG32:$AL32,COPOMap!H$23:H$28),1)</f>
        <v>0</v>
      </c>
      <c r="W32" s="210">
        <f t="array" ref="W32">MIN(MMULT(COAttainment!$AG32:$AL32,COPOMap!I$23:I$28),1)</f>
        <v>0</v>
      </c>
      <c r="X32" s="210">
        <f t="array" ref="X32">MIN(MMULT(COAttainment!$AG32:$AL32,COPOMap!J$23:J$28),1)</f>
        <v>0</v>
      </c>
      <c r="Y32" s="210">
        <f t="array" ref="Y32">MIN(MMULT(COAttainment!$AG32:$AL32,COPOMap!K$23:K$28),1)</f>
        <v>0</v>
      </c>
      <c r="Z32" s="210">
        <f t="array" ref="Z32">MIN(MMULT(COAttainment!$AG32:$AL32,COPOMap!L$23:L$28),1)</f>
        <v>0</v>
      </c>
      <c r="AA32" s="210">
        <f t="array" ref="AA32">MIN(MMULT(COAttainment!$AG32:$AL32,COPOMap!M$23:M$28),1)</f>
        <v>0</v>
      </c>
      <c r="AB32" s="4"/>
      <c r="AC32" s="211">
        <f t="array" ref="AC32">MIN(MMULT(COAttainment!$AZ32:$BE32,COPOMap!B$33:B$38),1)</f>
        <v>0</v>
      </c>
      <c r="AD32" s="211">
        <f t="array" ref="AD32">MIN(MMULT(COAttainment!$AZ32:$BE32,COPOMap!C$33:C$38),1)</f>
        <v>0</v>
      </c>
      <c r="AE32" s="211">
        <f t="array" ref="AE32">MIN(MMULT(COAttainment!$AZ32:$BE32,COPOMap!D$33:D$38),1)</f>
        <v>0</v>
      </c>
      <c r="AF32" s="211">
        <f t="array" ref="AF32">MIN(MMULT(COAttainment!$AZ32:$BE32,COPOMap!E$33:E$38),1)</f>
        <v>0</v>
      </c>
      <c r="AG32" s="211">
        <f t="array" ref="AG32">MIN(MMULT(COAttainment!$AZ32:$BE32,COPOMap!F$33:F$38),1)</f>
        <v>0</v>
      </c>
      <c r="AH32" s="211">
        <f t="array" ref="AH32">MIN(MMULT(COAttainment!$AZ32:$BE32,COPOMap!G$33:G$38),1)</f>
        <v>0</v>
      </c>
      <c r="AI32" s="211">
        <f t="array" ref="AI32">MIN(MMULT(COAttainment!$AZ32:$BE32,COPOMap!H$33:H$38),1)</f>
        <v>0</v>
      </c>
      <c r="AJ32" s="211">
        <f t="array" ref="AJ32">MIN(MMULT(COAttainment!$AZ32:$BE32,COPOMap!I$33:I$38),1)</f>
        <v>0</v>
      </c>
      <c r="AK32" s="211">
        <f t="array" ref="AK32">MIN(MMULT(COAttainment!$AZ32:$BE32,COPOMap!J$33:J$38),1)</f>
        <v>0</v>
      </c>
      <c r="AL32" s="211">
        <f t="array" ref="AL32">MIN(MMULT(COAttainment!$AZ32:$BE32,COPOMap!K$33:K$38),1)</f>
        <v>0</v>
      </c>
      <c r="AM32" s="211">
        <f t="array" ref="AM32">MIN(MMULT(COAttainment!$AZ32:$BE32,COPOMap!L$33:L$38),1)</f>
        <v>0</v>
      </c>
      <c r="AN32" s="211">
        <f t="array" ref="AN32">MIN(MMULT(COAttainment!$AZ32:$BE32,COPOMap!M$33:M$38),1)</f>
        <v>0</v>
      </c>
      <c r="AO32" s="4"/>
      <c r="AP32" s="211">
        <f t="array" ref="AP32">MIN(MMULT(COAttainment!$BS32:$BX32,COPOMap!B$33:B$38),1)</f>
        <v>0</v>
      </c>
      <c r="AQ32" s="211">
        <f t="array" ref="AQ32">MIN(MMULT(COAttainment!$BS32:$BX32,COPOMap!C$33:C$38),1)</f>
        <v>0</v>
      </c>
      <c r="AR32" s="211">
        <f t="array" ref="AR32">MIN(MMULT(COAttainment!$BS32:$BX32,COPOMap!D$33:D$38),1)</f>
        <v>0</v>
      </c>
      <c r="AS32" s="211">
        <f t="array" ref="AS32">MIN(MMULT(COAttainment!$BS32:$BX32,COPOMap!E$33:E$38),1)</f>
        <v>0</v>
      </c>
      <c r="AT32" s="211">
        <f t="array" ref="AT32">MIN(MMULT(COAttainment!$BS32:$BX32,COPOMap!F$33:F$38),1)</f>
        <v>0</v>
      </c>
      <c r="AU32" s="211">
        <f t="array" ref="AU32">MIN(MMULT(COAttainment!$BS32:$BX32,COPOMap!G$33:G$38),1)</f>
        <v>0</v>
      </c>
      <c r="AV32" s="211">
        <f t="array" ref="AV32">MIN(MMULT(COAttainment!$BS32:$BX32,COPOMap!H$33:H$38),1)</f>
        <v>0</v>
      </c>
      <c r="AW32" s="211">
        <f t="array" ref="AW32">MIN(MMULT(COAttainment!$BS32:$BX32,COPOMap!I$33:I$38),1)</f>
        <v>0</v>
      </c>
      <c r="AX32" s="211">
        <f t="array" ref="AX32">MIN(MMULT(COAttainment!$BS32:$BX32,COPOMap!J$33:J$38),1)</f>
        <v>0</v>
      </c>
      <c r="AY32" s="211">
        <f t="array" ref="AY32">MIN(MMULT(COAttainment!$BS32:$BX32,COPOMap!K$33:K$38),1)</f>
        <v>0</v>
      </c>
      <c r="AZ32" s="211">
        <f t="array" ref="AZ32">MIN(MMULT(COAttainment!$BS32:$BX32,COPOMap!L$33:L$38),1)</f>
        <v>0</v>
      </c>
      <c r="BA32" s="211">
        <f t="array" ref="BA32">MIN(MMULT(COAttainment!$BS32:$BX32,COPOMap!M$33:M$38),1)</f>
        <v>0</v>
      </c>
      <c r="BB32" s="4"/>
      <c r="BC32" s="211">
        <f t="array" ref="BC32">MIN(MMULT(COAttainment!$CL32:$CQ32,COPOMap!B$33:B$38),1)</f>
        <v>0</v>
      </c>
      <c r="BD32" s="211">
        <f t="array" ref="BD32">MIN(MMULT(COAttainment!$CL32:$CQ32,COPOMap!C$33:C$38),1)</f>
        <v>0</v>
      </c>
      <c r="BE32" s="211">
        <f t="array" ref="BE32">MIN(MMULT(COAttainment!$CL32:$CQ32,COPOMap!D$33:D$38),1)</f>
        <v>0</v>
      </c>
      <c r="BF32" s="211">
        <f t="array" ref="BF32">MIN(MMULT(COAttainment!$CL32:$CQ32,COPOMap!E$33:E$38),1)</f>
        <v>0</v>
      </c>
      <c r="BG32" s="211">
        <f t="array" ref="BG32">MIN(MMULT(COAttainment!$CL32:$CQ32,COPOMap!F$33:F$38),1)</f>
        <v>0</v>
      </c>
      <c r="BH32" s="211">
        <f t="array" ref="BH32">MIN(MMULT(COAttainment!$CL32:$CQ32,COPOMap!G$33:G$38),1)</f>
        <v>0</v>
      </c>
      <c r="BI32" s="211">
        <f t="array" ref="BI32">MIN(MMULT(COAttainment!$CL32:$CQ32,COPOMap!H$33:H$38),1)</f>
        <v>0</v>
      </c>
      <c r="BJ32" s="211">
        <f t="array" ref="BJ32">MIN(MMULT(COAttainment!$CL32:$CQ32,COPOMap!I$33:I$38),1)</f>
        <v>0</v>
      </c>
      <c r="BK32" s="211">
        <f t="array" ref="BK32">MIN(MMULT(COAttainment!$CL32:$CQ32,COPOMap!J$33:J$38),1)</f>
        <v>0</v>
      </c>
      <c r="BL32" s="211">
        <f t="array" ref="BL32">MIN(MMULT(COAttainment!$CL32:$CQ32,COPOMap!K$33:K$38),1)</f>
        <v>0</v>
      </c>
      <c r="BM32" s="211">
        <f t="array" ref="BM32">MIN(MMULT(COAttainment!$CL32:$CQ32,COPOMap!L$33:L$38),1)</f>
        <v>0</v>
      </c>
      <c r="BN32" s="211">
        <f t="array" ref="BN32">MIN(MMULT(COAttainment!$CL32:$CQ32,COPOMap!M$33:M$38),1)</f>
        <v>0</v>
      </c>
    </row>
    <row r="33" ht="14.25" customHeight="1" spans="1:66" x14ac:dyDescent="0.25">
      <c r="A33" s="4"/>
      <c r="B33" s="209">
        <f>IF(ISBLANK(CT!A59),"",CT!A59)</f>
      </c>
      <c r="C33" s="191">
        <f t="array" ref="C33">MIN(MMULT(COAttainment!$N33:$S33,COPOMap!B$13:B$18),1)</f>
        <v>0</v>
      </c>
      <c r="D33" s="191">
        <f t="array" ref="D33">MIN(MMULT(COAttainment!$N33:$S33,COPOMap!C$13:C$18),1)</f>
        <v>0</v>
      </c>
      <c r="E33" s="191">
        <f t="array" ref="E33">MIN(MMULT(COAttainment!$N33:$S33,COPOMap!D$13:D$18),1)</f>
        <v>0</v>
      </c>
      <c r="F33" s="191">
        <f t="array" ref="F33">MIN(MMULT(COAttainment!$N33:$S33,COPOMap!E$13:E$18),1)</f>
        <v>0</v>
      </c>
      <c r="G33" s="191">
        <f t="array" ref="G33">MIN(MMULT(COAttainment!$N33:$S33,COPOMap!F$13:F$18),1)</f>
        <v>0</v>
      </c>
      <c r="H33" s="191">
        <f t="array" ref="H33">MIN(MMULT(COAttainment!$N33:$S33,COPOMap!G$13:G$18),1)</f>
        <v>0</v>
      </c>
      <c r="I33" s="191">
        <f t="array" ref="I33">MIN(MMULT(COAttainment!$N33:$S33,COPOMap!H$13:H$18),1)</f>
        <v>0</v>
      </c>
      <c r="J33" s="191">
        <f t="array" ref="J33">MIN(MMULT(COAttainment!$N33:$S33,COPOMap!I$13:I$18),1)</f>
        <v>0</v>
      </c>
      <c r="K33" s="191">
        <f t="array" ref="K33">MIN(MMULT(COAttainment!$N33:$S33,COPOMap!J$13:J$18),1)</f>
        <v>0</v>
      </c>
      <c r="L33" s="191">
        <f t="array" ref="L33">MIN(MMULT(COAttainment!$N33:$S33,COPOMap!K$13:K$18),1)</f>
        <v>0</v>
      </c>
      <c r="M33" s="191">
        <f t="array" ref="M33">MIN(MMULT(COAttainment!$N33:$S33,COPOMap!L$13:L$18),1)</f>
        <v>0</v>
      </c>
      <c r="N33" s="191">
        <f t="array" ref="N33">MIN(MMULT(COAttainment!$N33:$S33,COPOMap!M$13:M$18),1)</f>
        <v>0</v>
      </c>
      <c r="O33" s="4"/>
      <c r="P33" s="210">
        <f t="array" ref="P33">MIN(MMULT(COAttainment!$AG33:$AL33,COPOMap!B$23:B$28),1)</f>
        <v>0</v>
      </c>
      <c r="Q33" s="210">
        <f t="array" ref="Q33">MIN(MMULT(COAttainment!$AG33:$AL33,COPOMap!C$23:C$28),1)</f>
        <v>0</v>
      </c>
      <c r="R33" s="210">
        <f t="array" ref="R33">MIN(MMULT(COAttainment!$AG33:$AL33,COPOMap!D$23:D$28),1)</f>
        <v>0</v>
      </c>
      <c r="S33" s="210">
        <f t="array" ref="S33">MIN(MMULT(COAttainment!$AG33:$AL33,COPOMap!E$23:E$28),1)</f>
        <v>0</v>
      </c>
      <c r="T33" s="210">
        <f t="array" ref="T33">MIN(MMULT(COAttainment!$AG33:$AL33,COPOMap!F$23:F$28),1)</f>
        <v>0</v>
      </c>
      <c r="U33" s="210">
        <f t="array" ref="U33">MIN(MMULT(COAttainment!$AG33:$AL33,COPOMap!G$23:G$28),1)</f>
        <v>0</v>
      </c>
      <c r="V33" s="210">
        <f t="array" ref="V33">MIN(MMULT(COAttainment!$AG33:$AL33,COPOMap!H$23:H$28),1)</f>
        <v>0</v>
      </c>
      <c r="W33" s="210">
        <f t="array" ref="W33">MIN(MMULT(COAttainment!$AG33:$AL33,COPOMap!I$23:I$28),1)</f>
        <v>0</v>
      </c>
      <c r="X33" s="210">
        <f t="array" ref="X33">MIN(MMULT(COAttainment!$AG33:$AL33,COPOMap!J$23:J$28),1)</f>
        <v>0</v>
      </c>
      <c r="Y33" s="210">
        <f t="array" ref="Y33">MIN(MMULT(COAttainment!$AG33:$AL33,COPOMap!K$23:K$28),1)</f>
        <v>0</v>
      </c>
      <c r="Z33" s="210">
        <f t="array" ref="Z33">MIN(MMULT(COAttainment!$AG33:$AL33,COPOMap!L$23:L$28),1)</f>
        <v>0</v>
      </c>
      <c r="AA33" s="210">
        <f t="array" ref="AA33">MIN(MMULT(COAttainment!$AG33:$AL33,COPOMap!M$23:M$28),1)</f>
        <v>0</v>
      </c>
      <c r="AB33" s="4"/>
      <c r="AC33" s="211">
        <f t="array" ref="AC33">MIN(MMULT(COAttainment!$AZ33:$BE33,COPOMap!B$33:B$38),1)</f>
        <v>0</v>
      </c>
      <c r="AD33" s="211">
        <f t="array" ref="AD33">MIN(MMULT(COAttainment!$AZ33:$BE33,COPOMap!C$33:C$38),1)</f>
        <v>0</v>
      </c>
      <c r="AE33" s="211">
        <f t="array" ref="AE33">MIN(MMULT(COAttainment!$AZ33:$BE33,COPOMap!D$33:D$38),1)</f>
        <v>0</v>
      </c>
      <c r="AF33" s="211">
        <f t="array" ref="AF33">MIN(MMULT(COAttainment!$AZ33:$BE33,COPOMap!E$33:E$38),1)</f>
        <v>0</v>
      </c>
      <c r="AG33" s="211">
        <f t="array" ref="AG33">MIN(MMULT(COAttainment!$AZ33:$BE33,COPOMap!F$33:F$38),1)</f>
        <v>0</v>
      </c>
      <c r="AH33" s="211">
        <f t="array" ref="AH33">MIN(MMULT(COAttainment!$AZ33:$BE33,COPOMap!G$33:G$38),1)</f>
        <v>0</v>
      </c>
      <c r="AI33" s="211">
        <f t="array" ref="AI33">MIN(MMULT(COAttainment!$AZ33:$BE33,COPOMap!H$33:H$38),1)</f>
        <v>0</v>
      </c>
      <c r="AJ33" s="211">
        <f t="array" ref="AJ33">MIN(MMULT(COAttainment!$AZ33:$BE33,COPOMap!I$33:I$38),1)</f>
        <v>0</v>
      </c>
      <c r="AK33" s="211">
        <f t="array" ref="AK33">MIN(MMULT(COAttainment!$AZ33:$BE33,COPOMap!J$33:J$38),1)</f>
        <v>0</v>
      </c>
      <c r="AL33" s="211">
        <f t="array" ref="AL33">MIN(MMULT(COAttainment!$AZ33:$BE33,COPOMap!K$33:K$38),1)</f>
        <v>0</v>
      </c>
      <c r="AM33" s="211">
        <f t="array" ref="AM33">MIN(MMULT(COAttainment!$AZ33:$BE33,COPOMap!L$33:L$38),1)</f>
        <v>0</v>
      </c>
      <c r="AN33" s="211">
        <f t="array" ref="AN33">MIN(MMULT(COAttainment!$AZ33:$BE33,COPOMap!M$33:M$38),1)</f>
        <v>0</v>
      </c>
      <c r="AO33" s="4"/>
      <c r="AP33" s="211">
        <f t="array" ref="AP33">MIN(MMULT(COAttainment!$BS33:$BX33,COPOMap!B$33:B$38),1)</f>
        <v>0</v>
      </c>
      <c r="AQ33" s="211">
        <f t="array" ref="AQ33">MIN(MMULT(COAttainment!$BS33:$BX33,COPOMap!C$33:C$38),1)</f>
        <v>0</v>
      </c>
      <c r="AR33" s="211">
        <f t="array" ref="AR33">MIN(MMULT(COAttainment!$BS33:$BX33,COPOMap!D$33:D$38),1)</f>
        <v>0</v>
      </c>
      <c r="AS33" s="211">
        <f t="array" ref="AS33">MIN(MMULT(COAttainment!$BS33:$BX33,COPOMap!E$33:E$38),1)</f>
        <v>0</v>
      </c>
      <c r="AT33" s="211">
        <f t="array" ref="AT33">MIN(MMULT(COAttainment!$BS33:$BX33,COPOMap!F$33:F$38),1)</f>
        <v>0</v>
      </c>
      <c r="AU33" s="211">
        <f t="array" ref="AU33">MIN(MMULT(COAttainment!$BS33:$BX33,COPOMap!G$33:G$38),1)</f>
        <v>0</v>
      </c>
      <c r="AV33" s="211">
        <f t="array" ref="AV33">MIN(MMULT(COAttainment!$BS33:$BX33,COPOMap!H$33:H$38),1)</f>
        <v>0</v>
      </c>
      <c r="AW33" s="211">
        <f t="array" ref="AW33">MIN(MMULT(COAttainment!$BS33:$BX33,COPOMap!I$33:I$38),1)</f>
        <v>0</v>
      </c>
      <c r="AX33" s="211">
        <f t="array" ref="AX33">MIN(MMULT(COAttainment!$BS33:$BX33,COPOMap!J$33:J$38),1)</f>
        <v>0</v>
      </c>
      <c r="AY33" s="211">
        <f t="array" ref="AY33">MIN(MMULT(COAttainment!$BS33:$BX33,COPOMap!K$33:K$38),1)</f>
        <v>0</v>
      </c>
      <c r="AZ33" s="211">
        <f t="array" ref="AZ33">MIN(MMULT(COAttainment!$BS33:$BX33,COPOMap!L$33:L$38),1)</f>
        <v>0</v>
      </c>
      <c r="BA33" s="211">
        <f t="array" ref="BA33">MIN(MMULT(COAttainment!$BS33:$BX33,COPOMap!M$33:M$38),1)</f>
        <v>0</v>
      </c>
      <c r="BB33" s="4"/>
      <c r="BC33" s="211">
        <f t="array" ref="BC33">MIN(MMULT(COAttainment!$CL33:$CQ33,COPOMap!B$33:B$38),1)</f>
        <v>0</v>
      </c>
      <c r="BD33" s="211">
        <f t="array" ref="BD33">MIN(MMULT(COAttainment!$CL33:$CQ33,COPOMap!C$33:C$38),1)</f>
        <v>0</v>
      </c>
      <c r="BE33" s="211">
        <f t="array" ref="BE33">MIN(MMULT(COAttainment!$CL33:$CQ33,COPOMap!D$33:D$38),1)</f>
        <v>0</v>
      </c>
      <c r="BF33" s="211">
        <f t="array" ref="BF33">MIN(MMULT(COAttainment!$CL33:$CQ33,COPOMap!E$33:E$38),1)</f>
        <v>0</v>
      </c>
      <c r="BG33" s="211">
        <f t="array" ref="BG33">MIN(MMULT(COAttainment!$CL33:$CQ33,COPOMap!F$33:F$38),1)</f>
        <v>0</v>
      </c>
      <c r="BH33" s="211">
        <f t="array" ref="BH33">MIN(MMULT(COAttainment!$CL33:$CQ33,COPOMap!G$33:G$38),1)</f>
        <v>0</v>
      </c>
      <c r="BI33" s="211">
        <f t="array" ref="BI33">MIN(MMULT(COAttainment!$CL33:$CQ33,COPOMap!H$33:H$38),1)</f>
        <v>0</v>
      </c>
      <c r="BJ33" s="211">
        <f t="array" ref="BJ33">MIN(MMULT(COAttainment!$CL33:$CQ33,COPOMap!I$33:I$38),1)</f>
        <v>0</v>
      </c>
      <c r="BK33" s="211">
        <f t="array" ref="BK33">MIN(MMULT(COAttainment!$CL33:$CQ33,COPOMap!J$33:J$38),1)</f>
        <v>0</v>
      </c>
      <c r="BL33" s="211">
        <f t="array" ref="BL33">MIN(MMULT(COAttainment!$CL33:$CQ33,COPOMap!K$33:K$38),1)</f>
        <v>0</v>
      </c>
      <c r="BM33" s="211">
        <f t="array" ref="BM33">MIN(MMULT(COAttainment!$CL33:$CQ33,COPOMap!L$33:L$38),1)</f>
        <v>0</v>
      </c>
      <c r="BN33" s="211">
        <f t="array" ref="BN33">MIN(MMULT(COAttainment!$CL33:$CQ33,COPOMap!M$33:M$38),1)</f>
        <v>0</v>
      </c>
    </row>
    <row r="34" ht="14.25" customHeight="1" spans="1:66" x14ac:dyDescent="0.25">
      <c r="A34" s="4"/>
      <c r="B34" s="209">
        <f>IF(ISBLANK(CT!A60),"",CT!A60)</f>
      </c>
      <c r="C34" s="191">
        <f t="array" ref="C34">MIN(MMULT(COAttainment!$N34:$S34,COPOMap!B$13:B$18),1)</f>
        <v>0</v>
      </c>
      <c r="D34" s="191">
        <f t="array" ref="D34">MIN(MMULT(COAttainment!$N34:$S34,COPOMap!C$13:C$18),1)</f>
        <v>0</v>
      </c>
      <c r="E34" s="191">
        <f t="array" ref="E34">MIN(MMULT(COAttainment!$N34:$S34,COPOMap!D$13:D$18),1)</f>
        <v>0</v>
      </c>
      <c r="F34" s="191">
        <f t="array" ref="F34">MIN(MMULT(COAttainment!$N34:$S34,COPOMap!E$13:E$18),1)</f>
        <v>0</v>
      </c>
      <c r="G34" s="191">
        <f t="array" ref="G34">MIN(MMULT(COAttainment!$N34:$S34,COPOMap!F$13:F$18),1)</f>
        <v>0</v>
      </c>
      <c r="H34" s="191">
        <f t="array" ref="H34">MIN(MMULT(COAttainment!$N34:$S34,COPOMap!G$13:G$18),1)</f>
        <v>0</v>
      </c>
      <c r="I34" s="191">
        <f t="array" ref="I34">MIN(MMULT(COAttainment!$N34:$S34,COPOMap!H$13:H$18),1)</f>
        <v>0</v>
      </c>
      <c r="J34" s="191">
        <f t="array" ref="J34">MIN(MMULT(COAttainment!$N34:$S34,COPOMap!I$13:I$18),1)</f>
        <v>0</v>
      </c>
      <c r="K34" s="191">
        <f t="array" ref="K34">MIN(MMULT(COAttainment!$N34:$S34,COPOMap!J$13:J$18),1)</f>
        <v>0</v>
      </c>
      <c r="L34" s="191">
        <f t="array" ref="L34">MIN(MMULT(COAttainment!$N34:$S34,COPOMap!K$13:K$18),1)</f>
        <v>0</v>
      </c>
      <c r="M34" s="191">
        <f t="array" ref="M34">MIN(MMULT(COAttainment!$N34:$S34,COPOMap!L$13:L$18),1)</f>
        <v>0</v>
      </c>
      <c r="N34" s="191">
        <f t="array" ref="N34">MIN(MMULT(COAttainment!$N34:$S34,COPOMap!M$13:M$18),1)</f>
        <v>0</v>
      </c>
      <c r="O34" s="4"/>
      <c r="P34" s="210">
        <f t="array" ref="P34">MIN(MMULT(COAttainment!$AG34:$AL34,COPOMap!B$23:B$28),1)</f>
        <v>0</v>
      </c>
      <c r="Q34" s="210">
        <f t="array" ref="Q34">MIN(MMULT(COAttainment!$AG34:$AL34,COPOMap!C$23:C$28),1)</f>
        <v>0</v>
      </c>
      <c r="R34" s="210">
        <f t="array" ref="R34">MIN(MMULT(COAttainment!$AG34:$AL34,COPOMap!D$23:D$28),1)</f>
        <v>0</v>
      </c>
      <c r="S34" s="210">
        <f t="array" ref="S34">MIN(MMULT(COAttainment!$AG34:$AL34,COPOMap!E$23:E$28),1)</f>
        <v>0</v>
      </c>
      <c r="T34" s="210">
        <f t="array" ref="T34">MIN(MMULT(COAttainment!$AG34:$AL34,COPOMap!F$23:F$28),1)</f>
        <v>0</v>
      </c>
      <c r="U34" s="210">
        <f t="array" ref="U34">MIN(MMULT(COAttainment!$AG34:$AL34,COPOMap!G$23:G$28),1)</f>
        <v>0</v>
      </c>
      <c r="V34" s="210">
        <f t="array" ref="V34">MIN(MMULT(COAttainment!$AG34:$AL34,COPOMap!H$23:H$28),1)</f>
        <v>0</v>
      </c>
      <c r="W34" s="210">
        <f t="array" ref="W34">MIN(MMULT(COAttainment!$AG34:$AL34,COPOMap!I$23:I$28),1)</f>
        <v>0</v>
      </c>
      <c r="X34" s="210">
        <f t="array" ref="X34">MIN(MMULT(COAttainment!$AG34:$AL34,COPOMap!J$23:J$28),1)</f>
        <v>0</v>
      </c>
      <c r="Y34" s="210">
        <f t="array" ref="Y34">MIN(MMULT(COAttainment!$AG34:$AL34,COPOMap!K$23:K$28),1)</f>
        <v>0</v>
      </c>
      <c r="Z34" s="210">
        <f t="array" ref="Z34">MIN(MMULT(COAttainment!$AG34:$AL34,COPOMap!L$23:L$28),1)</f>
        <v>0</v>
      </c>
      <c r="AA34" s="210">
        <f t="array" ref="AA34">MIN(MMULT(COAttainment!$AG34:$AL34,COPOMap!M$23:M$28),1)</f>
        <v>0</v>
      </c>
      <c r="AB34" s="4"/>
      <c r="AC34" s="211">
        <f t="array" ref="AC34">MIN(MMULT(COAttainment!$AZ34:$BE34,COPOMap!B$33:B$38),1)</f>
        <v>0</v>
      </c>
      <c r="AD34" s="211">
        <f t="array" ref="AD34">MIN(MMULT(COAttainment!$AZ34:$BE34,COPOMap!C$33:C$38),1)</f>
        <v>0</v>
      </c>
      <c r="AE34" s="211">
        <f t="array" ref="AE34">MIN(MMULT(COAttainment!$AZ34:$BE34,COPOMap!D$33:D$38),1)</f>
        <v>0</v>
      </c>
      <c r="AF34" s="211">
        <f t="array" ref="AF34">MIN(MMULT(COAttainment!$AZ34:$BE34,COPOMap!E$33:E$38),1)</f>
        <v>0</v>
      </c>
      <c r="AG34" s="211">
        <f t="array" ref="AG34">MIN(MMULT(COAttainment!$AZ34:$BE34,COPOMap!F$33:F$38),1)</f>
        <v>0</v>
      </c>
      <c r="AH34" s="211">
        <f t="array" ref="AH34">MIN(MMULT(COAttainment!$AZ34:$BE34,COPOMap!G$33:G$38),1)</f>
        <v>0</v>
      </c>
      <c r="AI34" s="211">
        <f t="array" ref="AI34">MIN(MMULT(COAttainment!$AZ34:$BE34,COPOMap!H$33:H$38),1)</f>
        <v>0</v>
      </c>
      <c r="AJ34" s="211">
        <f t="array" ref="AJ34">MIN(MMULT(COAttainment!$AZ34:$BE34,COPOMap!I$33:I$38),1)</f>
        <v>0</v>
      </c>
      <c r="AK34" s="211">
        <f t="array" ref="AK34">MIN(MMULT(COAttainment!$AZ34:$BE34,COPOMap!J$33:J$38),1)</f>
        <v>0</v>
      </c>
      <c r="AL34" s="211">
        <f t="array" ref="AL34">MIN(MMULT(COAttainment!$AZ34:$BE34,COPOMap!K$33:K$38),1)</f>
        <v>0</v>
      </c>
      <c r="AM34" s="211">
        <f t="array" ref="AM34">MIN(MMULT(COAttainment!$AZ34:$BE34,COPOMap!L$33:L$38),1)</f>
        <v>0</v>
      </c>
      <c r="AN34" s="211">
        <f t="array" ref="AN34">MIN(MMULT(COAttainment!$AZ34:$BE34,COPOMap!M$33:M$38),1)</f>
        <v>0</v>
      </c>
      <c r="AO34" s="4"/>
      <c r="AP34" s="211">
        <f t="array" ref="AP34">MIN(MMULT(COAttainment!$BS34:$BX34,COPOMap!B$33:B$38),1)</f>
        <v>0</v>
      </c>
      <c r="AQ34" s="211">
        <f t="array" ref="AQ34">MIN(MMULT(COAttainment!$BS34:$BX34,COPOMap!C$33:C$38),1)</f>
        <v>0</v>
      </c>
      <c r="AR34" s="211">
        <f t="array" ref="AR34">MIN(MMULT(COAttainment!$BS34:$BX34,COPOMap!D$33:D$38),1)</f>
        <v>0</v>
      </c>
      <c r="AS34" s="211">
        <f t="array" ref="AS34">MIN(MMULT(COAttainment!$BS34:$BX34,COPOMap!E$33:E$38),1)</f>
        <v>0</v>
      </c>
      <c r="AT34" s="211">
        <f t="array" ref="AT34">MIN(MMULT(COAttainment!$BS34:$BX34,COPOMap!F$33:F$38),1)</f>
        <v>0</v>
      </c>
      <c r="AU34" s="211">
        <f t="array" ref="AU34">MIN(MMULT(COAttainment!$BS34:$BX34,COPOMap!G$33:G$38),1)</f>
        <v>0</v>
      </c>
      <c r="AV34" s="211">
        <f t="array" ref="AV34">MIN(MMULT(COAttainment!$BS34:$BX34,COPOMap!H$33:H$38),1)</f>
        <v>0</v>
      </c>
      <c r="AW34" s="211">
        <f t="array" ref="AW34">MIN(MMULT(COAttainment!$BS34:$BX34,COPOMap!I$33:I$38),1)</f>
        <v>0</v>
      </c>
      <c r="AX34" s="211">
        <f t="array" ref="AX34">MIN(MMULT(COAttainment!$BS34:$BX34,COPOMap!J$33:J$38),1)</f>
        <v>0</v>
      </c>
      <c r="AY34" s="211">
        <f t="array" ref="AY34">MIN(MMULT(COAttainment!$BS34:$BX34,COPOMap!K$33:K$38),1)</f>
        <v>0</v>
      </c>
      <c r="AZ34" s="211">
        <f t="array" ref="AZ34">MIN(MMULT(COAttainment!$BS34:$BX34,COPOMap!L$33:L$38),1)</f>
        <v>0</v>
      </c>
      <c r="BA34" s="211">
        <f t="array" ref="BA34">MIN(MMULT(COAttainment!$BS34:$BX34,COPOMap!M$33:M$38),1)</f>
        <v>0</v>
      </c>
      <c r="BB34" s="4"/>
      <c r="BC34" s="211">
        <f t="array" ref="BC34">MIN(MMULT(COAttainment!$CL34:$CQ34,COPOMap!B$33:B$38),1)</f>
        <v>0</v>
      </c>
      <c r="BD34" s="211">
        <f t="array" ref="BD34">MIN(MMULT(COAttainment!$CL34:$CQ34,COPOMap!C$33:C$38),1)</f>
        <v>0</v>
      </c>
      <c r="BE34" s="211">
        <f t="array" ref="BE34">MIN(MMULT(COAttainment!$CL34:$CQ34,COPOMap!D$33:D$38),1)</f>
        <v>0</v>
      </c>
      <c r="BF34" s="211">
        <f t="array" ref="BF34">MIN(MMULT(COAttainment!$CL34:$CQ34,COPOMap!E$33:E$38),1)</f>
        <v>0</v>
      </c>
      <c r="BG34" s="211">
        <f t="array" ref="BG34">MIN(MMULT(COAttainment!$CL34:$CQ34,COPOMap!F$33:F$38),1)</f>
        <v>0</v>
      </c>
      <c r="BH34" s="211">
        <f t="array" ref="BH34">MIN(MMULT(COAttainment!$CL34:$CQ34,COPOMap!G$33:G$38),1)</f>
        <v>0</v>
      </c>
      <c r="BI34" s="211">
        <f t="array" ref="BI34">MIN(MMULT(COAttainment!$CL34:$CQ34,COPOMap!H$33:H$38),1)</f>
        <v>0</v>
      </c>
      <c r="BJ34" s="211">
        <f t="array" ref="BJ34">MIN(MMULT(COAttainment!$CL34:$CQ34,COPOMap!I$33:I$38),1)</f>
        <v>0</v>
      </c>
      <c r="BK34" s="211">
        <f t="array" ref="BK34">MIN(MMULT(COAttainment!$CL34:$CQ34,COPOMap!J$33:J$38),1)</f>
        <v>0</v>
      </c>
      <c r="BL34" s="211">
        <f t="array" ref="BL34">MIN(MMULT(COAttainment!$CL34:$CQ34,COPOMap!K$33:K$38),1)</f>
        <v>0</v>
      </c>
      <c r="BM34" s="211">
        <f t="array" ref="BM34">MIN(MMULT(COAttainment!$CL34:$CQ34,COPOMap!L$33:L$38),1)</f>
        <v>0</v>
      </c>
      <c r="BN34" s="211">
        <f t="array" ref="BN34">MIN(MMULT(COAttainment!$CL34:$CQ34,COPOMap!M$33:M$38),1)</f>
        <v>0</v>
      </c>
    </row>
    <row r="35" ht="14.25" customHeight="1" spans="1:66" x14ac:dyDescent="0.25">
      <c r="A35" s="4"/>
      <c r="B35" s="209">
        <f>IF(ISBLANK(CT!A61),"",CT!A61)</f>
      </c>
      <c r="C35" s="191">
        <f t="array" ref="C35">MIN(MMULT(COAttainment!$N35:$S35,COPOMap!B$13:B$18),1)</f>
        <v>0</v>
      </c>
      <c r="D35" s="191">
        <f t="array" ref="D35">MIN(MMULT(COAttainment!$N35:$S35,COPOMap!C$13:C$18),1)</f>
        <v>0</v>
      </c>
      <c r="E35" s="191">
        <f t="array" ref="E35">MIN(MMULT(COAttainment!$N35:$S35,COPOMap!D$13:D$18),1)</f>
        <v>0</v>
      </c>
      <c r="F35" s="191">
        <f t="array" ref="F35">MIN(MMULT(COAttainment!$N35:$S35,COPOMap!E$13:E$18),1)</f>
        <v>0</v>
      </c>
      <c r="G35" s="191">
        <f t="array" ref="G35">MIN(MMULT(COAttainment!$N35:$S35,COPOMap!F$13:F$18),1)</f>
        <v>0</v>
      </c>
      <c r="H35" s="191">
        <f t="array" ref="H35">MIN(MMULT(COAttainment!$N35:$S35,COPOMap!G$13:G$18),1)</f>
        <v>0</v>
      </c>
      <c r="I35" s="191">
        <f t="array" ref="I35">MIN(MMULT(COAttainment!$N35:$S35,COPOMap!H$13:H$18),1)</f>
        <v>0</v>
      </c>
      <c r="J35" s="191">
        <f t="array" ref="J35">MIN(MMULT(COAttainment!$N35:$S35,COPOMap!I$13:I$18),1)</f>
        <v>0</v>
      </c>
      <c r="K35" s="191">
        <f t="array" ref="K35">MIN(MMULT(COAttainment!$N35:$S35,COPOMap!J$13:J$18),1)</f>
        <v>0</v>
      </c>
      <c r="L35" s="191">
        <f t="array" ref="L35">MIN(MMULT(COAttainment!$N35:$S35,COPOMap!K$13:K$18),1)</f>
        <v>0</v>
      </c>
      <c r="M35" s="191">
        <f t="array" ref="M35">MIN(MMULT(COAttainment!$N35:$S35,COPOMap!L$13:L$18),1)</f>
        <v>0</v>
      </c>
      <c r="N35" s="191">
        <f t="array" ref="N35">MIN(MMULT(COAttainment!$N35:$S35,COPOMap!M$13:M$18),1)</f>
        <v>0</v>
      </c>
      <c r="O35" s="4"/>
      <c r="P35" s="210">
        <f t="array" ref="P35">MIN(MMULT(COAttainment!$AG35:$AL35,COPOMap!B$23:B$28),1)</f>
        <v>0</v>
      </c>
      <c r="Q35" s="210">
        <f t="array" ref="Q35">MIN(MMULT(COAttainment!$AG35:$AL35,COPOMap!C$23:C$28),1)</f>
        <v>0</v>
      </c>
      <c r="R35" s="210">
        <f t="array" ref="R35">MIN(MMULT(COAttainment!$AG35:$AL35,COPOMap!D$23:D$28),1)</f>
        <v>0</v>
      </c>
      <c r="S35" s="210">
        <f t="array" ref="S35">MIN(MMULT(COAttainment!$AG35:$AL35,COPOMap!E$23:E$28),1)</f>
        <v>0</v>
      </c>
      <c r="T35" s="210">
        <f t="array" ref="T35">MIN(MMULT(COAttainment!$AG35:$AL35,COPOMap!F$23:F$28),1)</f>
        <v>0</v>
      </c>
      <c r="U35" s="210">
        <f t="array" ref="U35">MIN(MMULT(COAttainment!$AG35:$AL35,COPOMap!G$23:G$28),1)</f>
        <v>0</v>
      </c>
      <c r="V35" s="210">
        <f t="array" ref="V35">MIN(MMULT(COAttainment!$AG35:$AL35,COPOMap!H$23:H$28),1)</f>
        <v>0</v>
      </c>
      <c r="W35" s="210">
        <f t="array" ref="W35">MIN(MMULT(COAttainment!$AG35:$AL35,COPOMap!I$23:I$28),1)</f>
        <v>0</v>
      </c>
      <c r="X35" s="210">
        <f t="array" ref="X35">MIN(MMULT(COAttainment!$AG35:$AL35,COPOMap!J$23:J$28),1)</f>
        <v>0</v>
      </c>
      <c r="Y35" s="210">
        <f t="array" ref="Y35">MIN(MMULT(COAttainment!$AG35:$AL35,COPOMap!K$23:K$28),1)</f>
        <v>0</v>
      </c>
      <c r="Z35" s="210">
        <f t="array" ref="Z35">MIN(MMULT(COAttainment!$AG35:$AL35,COPOMap!L$23:L$28),1)</f>
        <v>0</v>
      </c>
      <c r="AA35" s="210">
        <f t="array" ref="AA35">MIN(MMULT(COAttainment!$AG35:$AL35,COPOMap!M$23:M$28),1)</f>
        <v>0</v>
      </c>
      <c r="AB35" s="4"/>
      <c r="AC35" s="211">
        <f t="array" ref="AC35">MIN(MMULT(COAttainment!$AZ35:$BE35,COPOMap!B$33:B$38),1)</f>
        <v>0</v>
      </c>
      <c r="AD35" s="211">
        <f t="array" ref="AD35">MIN(MMULT(COAttainment!$AZ35:$BE35,COPOMap!C$33:C$38),1)</f>
        <v>0</v>
      </c>
      <c r="AE35" s="211">
        <f t="array" ref="AE35">MIN(MMULT(COAttainment!$AZ35:$BE35,COPOMap!D$33:D$38),1)</f>
        <v>0</v>
      </c>
      <c r="AF35" s="211">
        <f t="array" ref="AF35">MIN(MMULT(COAttainment!$AZ35:$BE35,COPOMap!E$33:E$38),1)</f>
        <v>0</v>
      </c>
      <c r="AG35" s="211">
        <f t="array" ref="AG35">MIN(MMULT(COAttainment!$AZ35:$BE35,COPOMap!F$33:F$38),1)</f>
        <v>0</v>
      </c>
      <c r="AH35" s="211">
        <f t="array" ref="AH35">MIN(MMULT(COAttainment!$AZ35:$BE35,COPOMap!G$33:G$38),1)</f>
        <v>0</v>
      </c>
      <c r="AI35" s="211">
        <f t="array" ref="AI35">MIN(MMULT(COAttainment!$AZ35:$BE35,COPOMap!H$33:H$38),1)</f>
        <v>0</v>
      </c>
      <c r="AJ35" s="211">
        <f t="array" ref="AJ35">MIN(MMULT(COAttainment!$AZ35:$BE35,COPOMap!I$33:I$38),1)</f>
        <v>0</v>
      </c>
      <c r="AK35" s="211">
        <f t="array" ref="AK35">MIN(MMULT(COAttainment!$AZ35:$BE35,COPOMap!J$33:J$38),1)</f>
        <v>0</v>
      </c>
      <c r="AL35" s="211">
        <f t="array" ref="AL35">MIN(MMULT(COAttainment!$AZ35:$BE35,COPOMap!K$33:K$38),1)</f>
        <v>0</v>
      </c>
      <c r="AM35" s="211">
        <f t="array" ref="AM35">MIN(MMULT(COAttainment!$AZ35:$BE35,COPOMap!L$33:L$38),1)</f>
        <v>0</v>
      </c>
      <c r="AN35" s="211">
        <f t="array" ref="AN35">MIN(MMULT(COAttainment!$AZ35:$BE35,COPOMap!M$33:M$38),1)</f>
        <v>0</v>
      </c>
      <c r="AO35" s="4"/>
      <c r="AP35" s="211">
        <f t="array" ref="AP35">MIN(MMULT(COAttainment!$BS35:$BX35,COPOMap!B$33:B$38),1)</f>
        <v>0</v>
      </c>
      <c r="AQ35" s="211">
        <f t="array" ref="AQ35">MIN(MMULT(COAttainment!$BS35:$BX35,COPOMap!C$33:C$38),1)</f>
        <v>0</v>
      </c>
      <c r="AR35" s="211">
        <f t="array" ref="AR35">MIN(MMULT(COAttainment!$BS35:$BX35,COPOMap!D$33:D$38),1)</f>
        <v>0</v>
      </c>
      <c r="AS35" s="211">
        <f t="array" ref="AS35">MIN(MMULT(COAttainment!$BS35:$BX35,COPOMap!E$33:E$38),1)</f>
        <v>0</v>
      </c>
      <c r="AT35" s="211">
        <f t="array" ref="AT35">MIN(MMULT(COAttainment!$BS35:$BX35,COPOMap!F$33:F$38),1)</f>
        <v>0</v>
      </c>
      <c r="AU35" s="211">
        <f t="array" ref="AU35">MIN(MMULT(COAttainment!$BS35:$BX35,COPOMap!G$33:G$38),1)</f>
        <v>0</v>
      </c>
      <c r="AV35" s="211">
        <f t="array" ref="AV35">MIN(MMULT(COAttainment!$BS35:$BX35,COPOMap!H$33:H$38),1)</f>
        <v>0</v>
      </c>
      <c r="AW35" s="211">
        <f t="array" ref="AW35">MIN(MMULT(COAttainment!$BS35:$BX35,COPOMap!I$33:I$38),1)</f>
        <v>0</v>
      </c>
      <c r="AX35" s="211">
        <f t="array" ref="AX35">MIN(MMULT(COAttainment!$BS35:$BX35,COPOMap!J$33:J$38),1)</f>
        <v>0</v>
      </c>
      <c r="AY35" s="211">
        <f t="array" ref="AY35">MIN(MMULT(COAttainment!$BS35:$BX35,COPOMap!K$33:K$38),1)</f>
        <v>0</v>
      </c>
      <c r="AZ35" s="211">
        <f t="array" ref="AZ35">MIN(MMULT(COAttainment!$BS35:$BX35,COPOMap!L$33:L$38),1)</f>
        <v>0</v>
      </c>
      <c r="BA35" s="211">
        <f t="array" ref="BA35">MIN(MMULT(COAttainment!$BS35:$BX35,COPOMap!M$33:M$38),1)</f>
        <v>0</v>
      </c>
      <c r="BB35" s="4"/>
      <c r="BC35" s="211">
        <f t="array" ref="BC35">MIN(MMULT(COAttainment!$CL35:$CQ35,COPOMap!B$33:B$38),1)</f>
        <v>0</v>
      </c>
      <c r="BD35" s="211">
        <f t="array" ref="BD35">MIN(MMULT(COAttainment!$CL35:$CQ35,COPOMap!C$33:C$38),1)</f>
        <v>0</v>
      </c>
      <c r="BE35" s="211">
        <f t="array" ref="BE35">MIN(MMULT(COAttainment!$CL35:$CQ35,COPOMap!D$33:D$38),1)</f>
        <v>0</v>
      </c>
      <c r="BF35" s="211">
        <f t="array" ref="BF35">MIN(MMULT(COAttainment!$CL35:$CQ35,COPOMap!E$33:E$38),1)</f>
        <v>0</v>
      </c>
      <c r="BG35" s="211">
        <f t="array" ref="BG35">MIN(MMULT(COAttainment!$CL35:$CQ35,COPOMap!F$33:F$38),1)</f>
        <v>0</v>
      </c>
      <c r="BH35" s="211">
        <f t="array" ref="BH35">MIN(MMULT(COAttainment!$CL35:$CQ35,COPOMap!G$33:G$38),1)</f>
        <v>0</v>
      </c>
      <c r="BI35" s="211">
        <f t="array" ref="BI35">MIN(MMULT(COAttainment!$CL35:$CQ35,COPOMap!H$33:H$38),1)</f>
        <v>0</v>
      </c>
      <c r="BJ35" s="211">
        <f t="array" ref="BJ35">MIN(MMULT(COAttainment!$CL35:$CQ35,COPOMap!I$33:I$38),1)</f>
        <v>0</v>
      </c>
      <c r="BK35" s="211">
        <f t="array" ref="BK35">MIN(MMULT(COAttainment!$CL35:$CQ35,COPOMap!J$33:J$38),1)</f>
        <v>0</v>
      </c>
      <c r="BL35" s="211">
        <f t="array" ref="BL35">MIN(MMULT(COAttainment!$CL35:$CQ35,COPOMap!K$33:K$38),1)</f>
        <v>0</v>
      </c>
      <c r="BM35" s="211">
        <f t="array" ref="BM35">MIN(MMULT(COAttainment!$CL35:$CQ35,COPOMap!L$33:L$38),1)</f>
        <v>0</v>
      </c>
      <c r="BN35" s="211">
        <f t="array" ref="BN35">MIN(MMULT(COAttainment!$CL35:$CQ35,COPOMap!M$33:M$38),1)</f>
        <v>0</v>
      </c>
    </row>
    <row r="36" ht="14.25" customHeight="1" spans="1:66" x14ac:dyDescent="0.25">
      <c r="A36" s="4"/>
      <c r="B36" s="209">
        <f>IF(ISBLANK(CT!A62),"",CT!A62)</f>
      </c>
      <c r="C36" s="191">
        <f t="array" ref="C36">MIN(MMULT(COAttainment!$N36:$S36,COPOMap!B$13:B$18),1)</f>
        <v>0</v>
      </c>
      <c r="D36" s="191">
        <f t="array" ref="D36">MIN(MMULT(COAttainment!$N36:$S36,COPOMap!C$13:C$18),1)</f>
        <v>0</v>
      </c>
      <c r="E36" s="191">
        <f t="array" ref="E36">MIN(MMULT(COAttainment!$N36:$S36,COPOMap!D$13:D$18),1)</f>
        <v>0</v>
      </c>
      <c r="F36" s="191">
        <f t="array" ref="F36">MIN(MMULT(COAttainment!$N36:$S36,COPOMap!E$13:E$18),1)</f>
        <v>0</v>
      </c>
      <c r="G36" s="191">
        <f t="array" ref="G36">MIN(MMULT(COAttainment!$N36:$S36,COPOMap!F$13:F$18),1)</f>
        <v>0</v>
      </c>
      <c r="H36" s="191">
        <f t="array" ref="H36">MIN(MMULT(COAttainment!$N36:$S36,COPOMap!G$13:G$18),1)</f>
        <v>0</v>
      </c>
      <c r="I36" s="191">
        <f t="array" ref="I36">MIN(MMULT(COAttainment!$N36:$S36,COPOMap!H$13:H$18),1)</f>
        <v>0</v>
      </c>
      <c r="J36" s="191">
        <f t="array" ref="J36">MIN(MMULT(COAttainment!$N36:$S36,COPOMap!I$13:I$18),1)</f>
        <v>0</v>
      </c>
      <c r="K36" s="191">
        <f t="array" ref="K36">MIN(MMULT(COAttainment!$N36:$S36,COPOMap!J$13:J$18),1)</f>
        <v>0</v>
      </c>
      <c r="L36" s="191">
        <f t="array" ref="L36">MIN(MMULT(COAttainment!$N36:$S36,COPOMap!K$13:K$18),1)</f>
        <v>0</v>
      </c>
      <c r="M36" s="191">
        <f t="array" ref="M36">MIN(MMULT(COAttainment!$N36:$S36,COPOMap!L$13:L$18),1)</f>
        <v>0</v>
      </c>
      <c r="N36" s="191">
        <f t="array" ref="N36">MIN(MMULT(COAttainment!$N36:$S36,COPOMap!M$13:M$18),1)</f>
        <v>0</v>
      </c>
      <c r="O36" s="4"/>
      <c r="P36" s="210">
        <f t="array" ref="P36">MIN(MMULT(COAttainment!$AG36:$AL36,COPOMap!B$23:B$28),1)</f>
        <v>0</v>
      </c>
      <c r="Q36" s="210">
        <f t="array" ref="Q36">MIN(MMULT(COAttainment!$AG36:$AL36,COPOMap!C$23:C$28),1)</f>
        <v>0</v>
      </c>
      <c r="R36" s="210">
        <f t="array" ref="R36">MIN(MMULT(COAttainment!$AG36:$AL36,COPOMap!D$23:D$28),1)</f>
        <v>0</v>
      </c>
      <c r="S36" s="210">
        <f t="array" ref="S36">MIN(MMULT(COAttainment!$AG36:$AL36,COPOMap!E$23:E$28),1)</f>
        <v>0</v>
      </c>
      <c r="T36" s="210">
        <f t="array" ref="T36">MIN(MMULT(COAttainment!$AG36:$AL36,COPOMap!F$23:F$28),1)</f>
        <v>0</v>
      </c>
      <c r="U36" s="210">
        <f t="array" ref="U36">MIN(MMULT(COAttainment!$AG36:$AL36,COPOMap!G$23:G$28),1)</f>
        <v>0</v>
      </c>
      <c r="V36" s="210">
        <f t="array" ref="V36">MIN(MMULT(COAttainment!$AG36:$AL36,COPOMap!H$23:H$28),1)</f>
        <v>0</v>
      </c>
      <c r="W36" s="210">
        <f t="array" ref="W36">MIN(MMULT(COAttainment!$AG36:$AL36,COPOMap!I$23:I$28),1)</f>
        <v>0</v>
      </c>
      <c r="X36" s="210">
        <f t="array" ref="X36">MIN(MMULT(COAttainment!$AG36:$AL36,COPOMap!J$23:J$28),1)</f>
        <v>0</v>
      </c>
      <c r="Y36" s="210">
        <f t="array" ref="Y36">MIN(MMULT(COAttainment!$AG36:$AL36,COPOMap!K$23:K$28),1)</f>
        <v>0</v>
      </c>
      <c r="Z36" s="210">
        <f t="array" ref="Z36">MIN(MMULT(COAttainment!$AG36:$AL36,COPOMap!L$23:L$28),1)</f>
        <v>0</v>
      </c>
      <c r="AA36" s="210">
        <f t="array" ref="AA36">MIN(MMULT(COAttainment!$AG36:$AL36,COPOMap!M$23:M$28),1)</f>
        <v>0</v>
      </c>
      <c r="AB36" s="4"/>
      <c r="AC36" s="211">
        <f t="array" ref="AC36">MIN(MMULT(COAttainment!$AZ36:$BE36,COPOMap!B$33:B$38),1)</f>
        <v>0</v>
      </c>
      <c r="AD36" s="211">
        <f t="array" ref="AD36">MIN(MMULT(COAttainment!$AZ36:$BE36,COPOMap!C$33:C$38),1)</f>
        <v>0</v>
      </c>
      <c r="AE36" s="211">
        <f t="array" ref="AE36">MIN(MMULT(COAttainment!$AZ36:$BE36,COPOMap!D$33:D$38),1)</f>
        <v>0</v>
      </c>
      <c r="AF36" s="211">
        <f t="array" ref="AF36">MIN(MMULT(COAttainment!$AZ36:$BE36,COPOMap!E$33:E$38),1)</f>
        <v>0</v>
      </c>
      <c r="AG36" s="211">
        <f t="array" ref="AG36">MIN(MMULT(COAttainment!$AZ36:$BE36,COPOMap!F$33:F$38),1)</f>
        <v>0</v>
      </c>
      <c r="AH36" s="211">
        <f t="array" ref="AH36">MIN(MMULT(COAttainment!$AZ36:$BE36,COPOMap!G$33:G$38),1)</f>
        <v>0</v>
      </c>
      <c r="AI36" s="211">
        <f t="array" ref="AI36">MIN(MMULT(COAttainment!$AZ36:$BE36,COPOMap!H$33:H$38),1)</f>
        <v>0</v>
      </c>
      <c r="AJ36" s="211">
        <f t="array" ref="AJ36">MIN(MMULT(COAttainment!$AZ36:$BE36,COPOMap!I$33:I$38),1)</f>
        <v>0</v>
      </c>
      <c r="AK36" s="211">
        <f t="array" ref="AK36">MIN(MMULT(COAttainment!$AZ36:$BE36,COPOMap!J$33:J$38),1)</f>
        <v>0</v>
      </c>
      <c r="AL36" s="211">
        <f t="array" ref="AL36">MIN(MMULT(COAttainment!$AZ36:$BE36,COPOMap!K$33:K$38),1)</f>
        <v>0</v>
      </c>
      <c r="AM36" s="211">
        <f t="array" ref="AM36">MIN(MMULT(COAttainment!$AZ36:$BE36,COPOMap!L$33:L$38),1)</f>
        <v>0</v>
      </c>
      <c r="AN36" s="211">
        <f t="array" ref="AN36">MIN(MMULT(COAttainment!$AZ36:$BE36,COPOMap!M$33:M$38),1)</f>
        <v>0</v>
      </c>
      <c r="AO36" s="4"/>
      <c r="AP36" s="211">
        <f t="array" ref="AP36">MIN(MMULT(COAttainment!$BS36:$BX36,COPOMap!B$33:B$38),1)</f>
        <v>0</v>
      </c>
      <c r="AQ36" s="211">
        <f t="array" ref="AQ36">MIN(MMULT(COAttainment!$BS36:$BX36,COPOMap!C$33:C$38),1)</f>
        <v>0</v>
      </c>
      <c r="AR36" s="211">
        <f t="array" ref="AR36">MIN(MMULT(COAttainment!$BS36:$BX36,COPOMap!D$33:D$38),1)</f>
        <v>0</v>
      </c>
      <c r="AS36" s="211">
        <f t="array" ref="AS36">MIN(MMULT(COAttainment!$BS36:$BX36,COPOMap!E$33:E$38),1)</f>
        <v>0</v>
      </c>
      <c r="AT36" s="211">
        <f t="array" ref="AT36">MIN(MMULT(COAttainment!$BS36:$BX36,COPOMap!F$33:F$38),1)</f>
        <v>0</v>
      </c>
      <c r="AU36" s="211">
        <f t="array" ref="AU36">MIN(MMULT(COAttainment!$BS36:$BX36,COPOMap!G$33:G$38),1)</f>
        <v>0</v>
      </c>
      <c r="AV36" s="211">
        <f t="array" ref="AV36">MIN(MMULT(COAttainment!$BS36:$BX36,COPOMap!H$33:H$38),1)</f>
        <v>0</v>
      </c>
      <c r="AW36" s="211">
        <f t="array" ref="AW36">MIN(MMULT(COAttainment!$BS36:$BX36,COPOMap!I$33:I$38),1)</f>
        <v>0</v>
      </c>
      <c r="AX36" s="211">
        <f t="array" ref="AX36">MIN(MMULT(COAttainment!$BS36:$BX36,COPOMap!J$33:J$38),1)</f>
        <v>0</v>
      </c>
      <c r="AY36" s="211">
        <f t="array" ref="AY36">MIN(MMULT(COAttainment!$BS36:$BX36,COPOMap!K$33:K$38),1)</f>
        <v>0</v>
      </c>
      <c r="AZ36" s="211">
        <f t="array" ref="AZ36">MIN(MMULT(COAttainment!$BS36:$BX36,COPOMap!L$33:L$38),1)</f>
        <v>0</v>
      </c>
      <c r="BA36" s="211">
        <f t="array" ref="BA36">MIN(MMULT(COAttainment!$BS36:$BX36,COPOMap!M$33:M$38),1)</f>
        <v>0</v>
      </c>
      <c r="BB36" s="4"/>
      <c r="BC36" s="211">
        <f t="array" ref="BC36">MIN(MMULT(COAttainment!$CL36:$CQ36,COPOMap!B$33:B$38),1)</f>
        <v>0</v>
      </c>
      <c r="BD36" s="211">
        <f t="array" ref="BD36">MIN(MMULT(COAttainment!$CL36:$CQ36,COPOMap!C$33:C$38),1)</f>
        <v>0</v>
      </c>
      <c r="BE36" s="211">
        <f t="array" ref="BE36">MIN(MMULT(COAttainment!$CL36:$CQ36,COPOMap!D$33:D$38),1)</f>
        <v>0</v>
      </c>
      <c r="BF36" s="211">
        <f t="array" ref="BF36">MIN(MMULT(COAttainment!$CL36:$CQ36,COPOMap!E$33:E$38),1)</f>
        <v>0</v>
      </c>
      <c r="BG36" s="211">
        <f t="array" ref="BG36">MIN(MMULT(COAttainment!$CL36:$CQ36,COPOMap!F$33:F$38),1)</f>
        <v>0</v>
      </c>
      <c r="BH36" s="211">
        <f t="array" ref="BH36">MIN(MMULT(COAttainment!$CL36:$CQ36,COPOMap!G$33:G$38),1)</f>
        <v>0</v>
      </c>
      <c r="BI36" s="211">
        <f t="array" ref="BI36">MIN(MMULT(COAttainment!$CL36:$CQ36,COPOMap!H$33:H$38),1)</f>
        <v>0</v>
      </c>
      <c r="BJ36" s="211">
        <f t="array" ref="BJ36">MIN(MMULT(COAttainment!$CL36:$CQ36,COPOMap!I$33:I$38),1)</f>
        <v>0</v>
      </c>
      <c r="BK36" s="211">
        <f t="array" ref="BK36">MIN(MMULT(COAttainment!$CL36:$CQ36,COPOMap!J$33:J$38),1)</f>
        <v>0</v>
      </c>
      <c r="BL36" s="211">
        <f t="array" ref="BL36">MIN(MMULT(COAttainment!$CL36:$CQ36,COPOMap!K$33:K$38),1)</f>
        <v>0</v>
      </c>
      <c r="BM36" s="211">
        <f t="array" ref="BM36">MIN(MMULT(COAttainment!$CL36:$CQ36,COPOMap!L$33:L$38),1)</f>
        <v>0</v>
      </c>
      <c r="BN36" s="211">
        <f t="array" ref="BN36">MIN(MMULT(COAttainment!$CL36:$CQ36,COPOMap!M$33:M$38),1)</f>
        <v>0</v>
      </c>
    </row>
    <row r="37" ht="14.25" customHeight="1" spans="1:66" x14ac:dyDescent="0.25">
      <c r="A37" s="4"/>
      <c r="B37" s="209">
        <f>IF(ISBLANK(CT!A63),"",CT!A63)</f>
      </c>
      <c r="C37" s="191">
        <f t="array" ref="C37">MIN(MMULT(COAttainment!$N37:$S37,COPOMap!B$13:B$18),1)</f>
        <v>0</v>
      </c>
      <c r="D37" s="191">
        <f t="array" ref="D37">MIN(MMULT(COAttainment!$N37:$S37,COPOMap!C$13:C$18),1)</f>
        <v>0</v>
      </c>
      <c r="E37" s="191">
        <f t="array" ref="E37">MIN(MMULT(COAttainment!$N37:$S37,COPOMap!D$13:D$18),1)</f>
        <v>0</v>
      </c>
      <c r="F37" s="191">
        <f t="array" ref="F37">MIN(MMULT(COAttainment!$N37:$S37,COPOMap!E$13:E$18),1)</f>
        <v>0</v>
      </c>
      <c r="G37" s="191">
        <f t="array" ref="G37">MIN(MMULT(COAttainment!$N37:$S37,COPOMap!F$13:F$18),1)</f>
        <v>0</v>
      </c>
      <c r="H37" s="191">
        <f t="array" ref="H37">MIN(MMULT(COAttainment!$N37:$S37,COPOMap!G$13:G$18),1)</f>
        <v>0</v>
      </c>
      <c r="I37" s="191">
        <f t="array" ref="I37">MIN(MMULT(COAttainment!$N37:$S37,COPOMap!H$13:H$18),1)</f>
        <v>0</v>
      </c>
      <c r="J37" s="191">
        <f t="array" ref="J37">MIN(MMULT(COAttainment!$N37:$S37,COPOMap!I$13:I$18),1)</f>
        <v>0</v>
      </c>
      <c r="K37" s="191">
        <f t="array" ref="K37">MIN(MMULT(COAttainment!$N37:$S37,COPOMap!J$13:J$18),1)</f>
        <v>0</v>
      </c>
      <c r="L37" s="191">
        <f t="array" ref="L37">MIN(MMULT(COAttainment!$N37:$S37,COPOMap!K$13:K$18),1)</f>
        <v>0</v>
      </c>
      <c r="M37" s="191">
        <f t="array" ref="M37">MIN(MMULT(COAttainment!$N37:$S37,COPOMap!L$13:L$18),1)</f>
        <v>0</v>
      </c>
      <c r="N37" s="191">
        <f t="array" ref="N37">MIN(MMULT(COAttainment!$N37:$S37,COPOMap!M$13:M$18),1)</f>
        <v>0</v>
      </c>
      <c r="O37" s="4"/>
      <c r="P37" s="210">
        <f t="array" ref="P37">MIN(MMULT(COAttainment!$AG37:$AL37,COPOMap!B$23:B$28),1)</f>
        <v>0</v>
      </c>
      <c r="Q37" s="210">
        <f t="array" ref="Q37">MIN(MMULT(COAttainment!$AG37:$AL37,COPOMap!C$23:C$28),1)</f>
        <v>0</v>
      </c>
      <c r="R37" s="210">
        <f t="array" ref="R37">MIN(MMULT(COAttainment!$AG37:$AL37,COPOMap!D$23:D$28),1)</f>
        <v>0</v>
      </c>
      <c r="S37" s="210">
        <f t="array" ref="S37">MIN(MMULT(COAttainment!$AG37:$AL37,COPOMap!E$23:E$28),1)</f>
        <v>0</v>
      </c>
      <c r="T37" s="210">
        <f t="array" ref="T37">MIN(MMULT(COAttainment!$AG37:$AL37,COPOMap!F$23:F$28),1)</f>
        <v>0</v>
      </c>
      <c r="U37" s="210">
        <f t="array" ref="U37">MIN(MMULT(COAttainment!$AG37:$AL37,COPOMap!G$23:G$28),1)</f>
        <v>0</v>
      </c>
      <c r="V37" s="210">
        <f t="array" ref="V37">MIN(MMULT(COAttainment!$AG37:$AL37,COPOMap!H$23:H$28),1)</f>
        <v>0</v>
      </c>
      <c r="W37" s="210">
        <f t="array" ref="W37">MIN(MMULT(COAttainment!$AG37:$AL37,COPOMap!I$23:I$28),1)</f>
        <v>0</v>
      </c>
      <c r="X37" s="210">
        <f t="array" ref="X37">MIN(MMULT(COAttainment!$AG37:$AL37,COPOMap!J$23:J$28),1)</f>
        <v>0</v>
      </c>
      <c r="Y37" s="210">
        <f t="array" ref="Y37">MIN(MMULT(COAttainment!$AG37:$AL37,COPOMap!K$23:K$28),1)</f>
        <v>0</v>
      </c>
      <c r="Z37" s="210">
        <f t="array" ref="Z37">MIN(MMULT(COAttainment!$AG37:$AL37,COPOMap!L$23:L$28),1)</f>
        <v>0</v>
      </c>
      <c r="AA37" s="210">
        <f t="array" ref="AA37">MIN(MMULT(COAttainment!$AG37:$AL37,COPOMap!M$23:M$28),1)</f>
        <v>0</v>
      </c>
      <c r="AB37" s="4"/>
      <c r="AC37" s="211">
        <f t="array" ref="AC37">MIN(MMULT(COAttainment!$AZ37:$BE37,COPOMap!B$33:B$38),1)</f>
        <v>0</v>
      </c>
      <c r="AD37" s="211">
        <f t="array" ref="AD37">MIN(MMULT(COAttainment!$AZ37:$BE37,COPOMap!C$33:C$38),1)</f>
        <v>0</v>
      </c>
      <c r="AE37" s="211">
        <f t="array" ref="AE37">MIN(MMULT(COAttainment!$AZ37:$BE37,COPOMap!D$33:D$38),1)</f>
        <v>0</v>
      </c>
      <c r="AF37" s="211">
        <f t="array" ref="AF37">MIN(MMULT(COAttainment!$AZ37:$BE37,COPOMap!E$33:E$38),1)</f>
        <v>0</v>
      </c>
      <c r="AG37" s="211">
        <f t="array" ref="AG37">MIN(MMULT(COAttainment!$AZ37:$BE37,COPOMap!F$33:F$38),1)</f>
        <v>0</v>
      </c>
      <c r="AH37" s="211">
        <f t="array" ref="AH37">MIN(MMULT(COAttainment!$AZ37:$BE37,COPOMap!G$33:G$38),1)</f>
        <v>0</v>
      </c>
      <c r="AI37" s="211">
        <f t="array" ref="AI37">MIN(MMULT(COAttainment!$AZ37:$BE37,COPOMap!H$33:H$38),1)</f>
        <v>0</v>
      </c>
      <c r="AJ37" s="211">
        <f t="array" ref="AJ37">MIN(MMULT(COAttainment!$AZ37:$BE37,COPOMap!I$33:I$38),1)</f>
        <v>0</v>
      </c>
      <c r="AK37" s="211">
        <f t="array" ref="AK37">MIN(MMULT(COAttainment!$AZ37:$BE37,COPOMap!J$33:J$38),1)</f>
        <v>0</v>
      </c>
      <c r="AL37" s="211">
        <f t="array" ref="AL37">MIN(MMULT(COAttainment!$AZ37:$BE37,COPOMap!K$33:K$38),1)</f>
        <v>0</v>
      </c>
      <c r="AM37" s="211">
        <f t="array" ref="AM37">MIN(MMULT(COAttainment!$AZ37:$BE37,COPOMap!L$33:L$38),1)</f>
        <v>0</v>
      </c>
      <c r="AN37" s="211">
        <f t="array" ref="AN37">MIN(MMULT(COAttainment!$AZ37:$BE37,COPOMap!M$33:M$38),1)</f>
        <v>0</v>
      </c>
      <c r="AO37" s="4"/>
      <c r="AP37" s="211">
        <f t="array" ref="AP37">MIN(MMULT(COAttainment!$BS37:$BX37,COPOMap!B$33:B$38),1)</f>
        <v>0</v>
      </c>
      <c r="AQ37" s="211">
        <f t="array" ref="AQ37">MIN(MMULT(COAttainment!$BS37:$BX37,COPOMap!C$33:C$38),1)</f>
        <v>0</v>
      </c>
      <c r="AR37" s="211">
        <f t="array" ref="AR37">MIN(MMULT(COAttainment!$BS37:$BX37,COPOMap!D$33:D$38),1)</f>
        <v>0</v>
      </c>
      <c r="AS37" s="211">
        <f t="array" ref="AS37">MIN(MMULT(COAttainment!$BS37:$BX37,COPOMap!E$33:E$38),1)</f>
        <v>0</v>
      </c>
      <c r="AT37" s="211">
        <f t="array" ref="AT37">MIN(MMULT(COAttainment!$BS37:$BX37,COPOMap!F$33:F$38),1)</f>
        <v>0</v>
      </c>
      <c r="AU37" s="211">
        <f t="array" ref="AU37">MIN(MMULT(COAttainment!$BS37:$BX37,COPOMap!G$33:G$38),1)</f>
        <v>0</v>
      </c>
      <c r="AV37" s="211">
        <f t="array" ref="AV37">MIN(MMULT(COAttainment!$BS37:$BX37,COPOMap!H$33:H$38),1)</f>
        <v>0</v>
      </c>
      <c r="AW37" s="211">
        <f t="array" ref="AW37">MIN(MMULT(COAttainment!$BS37:$BX37,COPOMap!I$33:I$38),1)</f>
        <v>0</v>
      </c>
      <c r="AX37" s="211">
        <f t="array" ref="AX37">MIN(MMULT(COAttainment!$BS37:$BX37,COPOMap!J$33:J$38),1)</f>
        <v>0</v>
      </c>
      <c r="AY37" s="211">
        <f t="array" ref="AY37">MIN(MMULT(COAttainment!$BS37:$BX37,COPOMap!K$33:K$38),1)</f>
        <v>0</v>
      </c>
      <c r="AZ37" s="211">
        <f t="array" ref="AZ37">MIN(MMULT(COAttainment!$BS37:$BX37,COPOMap!L$33:L$38),1)</f>
        <v>0</v>
      </c>
      <c r="BA37" s="211">
        <f t="array" ref="BA37">MIN(MMULT(COAttainment!$BS37:$BX37,COPOMap!M$33:M$38),1)</f>
        <v>0</v>
      </c>
      <c r="BB37" s="4"/>
      <c r="BC37" s="211">
        <f t="array" ref="BC37">MIN(MMULT(COAttainment!$CL37:$CQ37,COPOMap!B$33:B$38),1)</f>
        <v>0</v>
      </c>
      <c r="BD37" s="211">
        <f t="array" ref="BD37">MIN(MMULT(COAttainment!$CL37:$CQ37,COPOMap!C$33:C$38),1)</f>
        <v>0</v>
      </c>
      <c r="BE37" s="211">
        <f t="array" ref="BE37">MIN(MMULT(COAttainment!$CL37:$CQ37,COPOMap!D$33:D$38),1)</f>
        <v>0</v>
      </c>
      <c r="BF37" s="211">
        <f t="array" ref="BF37">MIN(MMULT(COAttainment!$CL37:$CQ37,COPOMap!E$33:E$38),1)</f>
        <v>0</v>
      </c>
      <c r="BG37" s="211">
        <f t="array" ref="BG37">MIN(MMULT(COAttainment!$CL37:$CQ37,COPOMap!F$33:F$38),1)</f>
        <v>0</v>
      </c>
      <c r="BH37" s="211">
        <f t="array" ref="BH37">MIN(MMULT(COAttainment!$CL37:$CQ37,COPOMap!G$33:G$38),1)</f>
        <v>0</v>
      </c>
      <c r="BI37" s="211">
        <f t="array" ref="BI37">MIN(MMULT(COAttainment!$CL37:$CQ37,COPOMap!H$33:H$38),1)</f>
        <v>0</v>
      </c>
      <c r="BJ37" s="211">
        <f t="array" ref="BJ37">MIN(MMULT(COAttainment!$CL37:$CQ37,COPOMap!I$33:I$38),1)</f>
        <v>0</v>
      </c>
      <c r="BK37" s="211">
        <f t="array" ref="BK37">MIN(MMULT(COAttainment!$CL37:$CQ37,COPOMap!J$33:J$38),1)</f>
        <v>0</v>
      </c>
      <c r="BL37" s="211">
        <f t="array" ref="BL37">MIN(MMULT(COAttainment!$CL37:$CQ37,COPOMap!K$33:K$38),1)</f>
        <v>0</v>
      </c>
      <c r="BM37" s="211">
        <f t="array" ref="BM37">MIN(MMULT(COAttainment!$CL37:$CQ37,COPOMap!L$33:L$38),1)</f>
        <v>0</v>
      </c>
      <c r="BN37" s="211">
        <f t="array" ref="BN37">MIN(MMULT(COAttainment!$CL37:$CQ37,COPOMap!M$33:M$38),1)</f>
        <v>0</v>
      </c>
    </row>
    <row r="38" ht="14.25" customHeight="1" spans="1:66" x14ac:dyDescent="0.25">
      <c r="A38" s="4"/>
      <c r="B38" s="209">
        <f>IF(ISBLANK(CT!A64),"",CT!A64)</f>
      </c>
      <c r="C38" s="191">
        <f t="array" ref="C38">MIN(MMULT(COAttainment!$N38:$S38,COPOMap!B$13:B$18),1)</f>
        <v>0</v>
      </c>
      <c r="D38" s="191">
        <f t="array" ref="D38">MIN(MMULT(COAttainment!$N38:$S38,COPOMap!C$13:C$18),1)</f>
        <v>0</v>
      </c>
      <c r="E38" s="191">
        <f t="array" ref="E38">MIN(MMULT(COAttainment!$N38:$S38,COPOMap!D$13:D$18),1)</f>
        <v>0</v>
      </c>
      <c r="F38" s="191">
        <f t="array" ref="F38">MIN(MMULT(COAttainment!$N38:$S38,COPOMap!E$13:E$18),1)</f>
        <v>0</v>
      </c>
      <c r="G38" s="191">
        <f t="array" ref="G38">MIN(MMULT(COAttainment!$N38:$S38,COPOMap!F$13:F$18),1)</f>
        <v>0</v>
      </c>
      <c r="H38" s="191">
        <f t="array" ref="H38">MIN(MMULT(COAttainment!$N38:$S38,COPOMap!G$13:G$18),1)</f>
        <v>0</v>
      </c>
      <c r="I38" s="191">
        <f t="array" ref="I38">MIN(MMULT(COAttainment!$N38:$S38,COPOMap!H$13:H$18),1)</f>
        <v>0</v>
      </c>
      <c r="J38" s="191">
        <f t="array" ref="J38">MIN(MMULT(COAttainment!$N38:$S38,COPOMap!I$13:I$18),1)</f>
        <v>0</v>
      </c>
      <c r="K38" s="191">
        <f t="array" ref="K38">MIN(MMULT(COAttainment!$N38:$S38,COPOMap!J$13:J$18),1)</f>
        <v>0</v>
      </c>
      <c r="L38" s="191">
        <f t="array" ref="L38">MIN(MMULT(COAttainment!$N38:$S38,COPOMap!K$13:K$18),1)</f>
        <v>0</v>
      </c>
      <c r="M38" s="191">
        <f t="array" ref="M38">MIN(MMULT(COAttainment!$N38:$S38,COPOMap!L$13:L$18),1)</f>
        <v>0</v>
      </c>
      <c r="N38" s="191">
        <f t="array" ref="N38">MIN(MMULT(COAttainment!$N38:$S38,COPOMap!M$13:M$18),1)</f>
        <v>0</v>
      </c>
      <c r="O38" s="4"/>
      <c r="P38" s="210">
        <f t="array" ref="P38">MIN(MMULT(COAttainment!$AG38:$AL38,COPOMap!B$23:B$28),1)</f>
        <v>0</v>
      </c>
      <c r="Q38" s="210">
        <f t="array" ref="Q38">MIN(MMULT(COAttainment!$AG38:$AL38,COPOMap!C$23:C$28),1)</f>
        <v>0</v>
      </c>
      <c r="R38" s="210">
        <f t="array" ref="R38">MIN(MMULT(COAttainment!$AG38:$AL38,COPOMap!D$23:D$28),1)</f>
        <v>0</v>
      </c>
      <c r="S38" s="210">
        <f t="array" ref="S38">MIN(MMULT(COAttainment!$AG38:$AL38,COPOMap!E$23:E$28),1)</f>
        <v>0</v>
      </c>
      <c r="T38" s="210">
        <f t="array" ref="T38">MIN(MMULT(COAttainment!$AG38:$AL38,COPOMap!F$23:F$28),1)</f>
        <v>0</v>
      </c>
      <c r="U38" s="210">
        <f t="array" ref="U38">MIN(MMULT(COAttainment!$AG38:$AL38,COPOMap!G$23:G$28),1)</f>
        <v>0</v>
      </c>
      <c r="V38" s="210">
        <f t="array" ref="V38">MIN(MMULT(COAttainment!$AG38:$AL38,COPOMap!H$23:H$28),1)</f>
        <v>0</v>
      </c>
      <c r="W38" s="210">
        <f t="array" ref="W38">MIN(MMULT(COAttainment!$AG38:$AL38,COPOMap!I$23:I$28),1)</f>
        <v>0</v>
      </c>
      <c r="X38" s="210">
        <f t="array" ref="X38">MIN(MMULT(COAttainment!$AG38:$AL38,COPOMap!J$23:J$28),1)</f>
        <v>0</v>
      </c>
      <c r="Y38" s="210">
        <f t="array" ref="Y38">MIN(MMULT(COAttainment!$AG38:$AL38,COPOMap!K$23:K$28),1)</f>
        <v>0</v>
      </c>
      <c r="Z38" s="210">
        <f t="array" ref="Z38">MIN(MMULT(COAttainment!$AG38:$AL38,COPOMap!L$23:L$28),1)</f>
        <v>0</v>
      </c>
      <c r="AA38" s="210">
        <f t="array" ref="AA38">MIN(MMULT(COAttainment!$AG38:$AL38,COPOMap!M$23:M$28),1)</f>
        <v>0</v>
      </c>
      <c r="AB38" s="4"/>
      <c r="AC38" s="211">
        <f t="array" ref="AC38">MIN(MMULT(COAttainment!$AZ38:$BE38,COPOMap!B$33:B$38),1)</f>
        <v>0</v>
      </c>
      <c r="AD38" s="211">
        <f t="array" ref="AD38">MIN(MMULT(COAttainment!$AZ38:$BE38,COPOMap!C$33:C$38),1)</f>
        <v>0</v>
      </c>
      <c r="AE38" s="211">
        <f t="array" ref="AE38">MIN(MMULT(COAttainment!$AZ38:$BE38,COPOMap!D$33:D$38),1)</f>
        <v>0</v>
      </c>
      <c r="AF38" s="211">
        <f t="array" ref="AF38">MIN(MMULT(COAttainment!$AZ38:$BE38,COPOMap!E$33:E$38),1)</f>
        <v>0</v>
      </c>
      <c r="AG38" s="211">
        <f t="array" ref="AG38">MIN(MMULT(COAttainment!$AZ38:$BE38,COPOMap!F$33:F$38),1)</f>
        <v>0</v>
      </c>
      <c r="AH38" s="211">
        <f t="array" ref="AH38">MIN(MMULT(COAttainment!$AZ38:$BE38,COPOMap!G$33:G$38),1)</f>
        <v>0</v>
      </c>
      <c r="AI38" s="211">
        <f t="array" ref="AI38">MIN(MMULT(COAttainment!$AZ38:$BE38,COPOMap!H$33:H$38),1)</f>
        <v>0</v>
      </c>
      <c r="AJ38" s="211">
        <f t="array" ref="AJ38">MIN(MMULT(COAttainment!$AZ38:$BE38,COPOMap!I$33:I$38),1)</f>
        <v>0</v>
      </c>
      <c r="AK38" s="211">
        <f t="array" ref="AK38">MIN(MMULT(COAttainment!$AZ38:$BE38,COPOMap!J$33:J$38),1)</f>
        <v>0</v>
      </c>
      <c r="AL38" s="211">
        <f t="array" ref="AL38">MIN(MMULT(COAttainment!$AZ38:$BE38,COPOMap!K$33:K$38),1)</f>
        <v>0</v>
      </c>
      <c r="AM38" s="211">
        <f t="array" ref="AM38">MIN(MMULT(COAttainment!$AZ38:$BE38,COPOMap!L$33:L$38),1)</f>
        <v>0</v>
      </c>
      <c r="AN38" s="211">
        <f t="array" ref="AN38">MIN(MMULT(COAttainment!$AZ38:$BE38,COPOMap!M$33:M$38),1)</f>
        <v>0</v>
      </c>
      <c r="AO38" s="4"/>
      <c r="AP38" s="211">
        <f t="array" ref="AP38">MIN(MMULT(COAttainment!$BS38:$BX38,COPOMap!B$33:B$38),1)</f>
        <v>0</v>
      </c>
      <c r="AQ38" s="211">
        <f t="array" ref="AQ38">MIN(MMULT(COAttainment!$BS38:$BX38,COPOMap!C$33:C$38),1)</f>
        <v>0</v>
      </c>
      <c r="AR38" s="211">
        <f t="array" ref="AR38">MIN(MMULT(COAttainment!$BS38:$BX38,COPOMap!D$33:D$38),1)</f>
        <v>0</v>
      </c>
      <c r="AS38" s="211">
        <f t="array" ref="AS38">MIN(MMULT(COAttainment!$BS38:$BX38,COPOMap!E$33:E$38),1)</f>
        <v>0</v>
      </c>
      <c r="AT38" s="211">
        <f t="array" ref="AT38">MIN(MMULT(COAttainment!$BS38:$BX38,COPOMap!F$33:F$38),1)</f>
        <v>0</v>
      </c>
      <c r="AU38" s="211">
        <f t="array" ref="AU38">MIN(MMULT(COAttainment!$BS38:$BX38,COPOMap!G$33:G$38),1)</f>
        <v>0</v>
      </c>
      <c r="AV38" s="211">
        <f t="array" ref="AV38">MIN(MMULT(COAttainment!$BS38:$BX38,COPOMap!H$33:H$38),1)</f>
        <v>0</v>
      </c>
      <c r="AW38" s="211">
        <f t="array" ref="AW38">MIN(MMULT(COAttainment!$BS38:$BX38,COPOMap!I$33:I$38),1)</f>
        <v>0</v>
      </c>
      <c r="AX38" s="211">
        <f t="array" ref="AX38">MIN(MMULT(COAttainment!$BS38:$BX38,COPOMap!J$33:J$38),1)</f>
        <v>0</v>
      </c>
      <c r="AY38" s="211">
        <f t="array" ref="AY38">MIN(MMULT(COAttainment!$BS38:$BX38,COPOMap!K$33:K$38),1)</f>
        <v>0</v>
      </c>
      <c r="AZ38" s="211">
        <f t="array" ref="AZ38">MIN(MMULT(COAttainment!$BS38:$BX38,COPOMap!L$33:L$38),1)</f>
        <v>0</v>
      </c>
      <c r="BA38" s="211">
        <f t="array" ref="BA38">MIN(MMULT(COAttainment!$BS38:$BX38,COPOMap!M$33:M$38),1)</f>
        <v>0</v>
      </c>
      <c r="BB38" s="4"/>
      <c r="BC38" s="211">
        <f t="array" ref="BC38">MIN(MMULT(COAttainment!$CL38:$CQ38,COPOMap!B$33:B$38),1)</f>
        <v>0</v>
      </c>
      <c r="BD38" s="211">
        <f t="array" ref="BD38">MIN(MMULT(COAttainment!$CL38:$CQ38,COPOMap!C$33:C$38),1)</f>
        <v>0</v>
      </c>
      <c r="BE38" s="211">
        <f t="array" ref="BE38">MIN(MMULT(COAttainment!$CL38:$CQ38,COPOMap!D$33:D$38),1)</f>
        <v>0</v>
      </c>
      <c r="BF38" s="211">
        <f t="array" ref="BF38">MIN(MMULT(COAttainment!$CL38:$CQ38,COPOMap!E$33:E$38),1)</f>
        <v>0</v>
      </c>
      <c r="BG38" s="211">
        <f t="array" ref="BG38">MIN(MMULT(COAttainment!$CL38:$CQ38,COPOMap!F$33:F$38),1)</f>
        <v>0</v>
      </c>
      <c r="BH38" s="211">
        <f t="array" ref="BH38">MIN(MMULT(COAttainment!$CL38:$CQ38,COPOMap!G$33:G$38),1)</f>
        <v>0</v>
      </c>
      <c r="BI38" s="211">
        <f t="array" ref="BI38">MIN(MMULT(COAttainment!$CL38:$CQ38,COPOMap!H$33:H$38),1)</f>
        <v>0</v>
      </c>
      <c r="BJ38" s="211">
        <f t="array" ref="BJ38">MIN(MMULT(COAttainment!$CL38:$CQ38,COPOMap!I$33:I$38),1)</f>
        <v>0</v>
      </c>
      <c r="BK38" s="211">
        <f t="array" ref="BK38">MIN(MMULT(COAttainment!$CL38:$CQ38,COPOMap!J$33:J$38),1)</f>
        <v>0</v>
      </c>
      <c r="BL38" s="211">
        <f t="array" ref="BL38">MIN(MMULT(COAttainment!$CL38:$CQ38,COPOMap!K$33:K$38),1)</f>
        <v>0</v>
      </c>
      <c r="BM38" s="211">
        <f t="array" ref="BM38">MIN(MMULT(COAttainment!$CL38:$CQ38,COPOMap!L$33:L$38),1)</f>
        <v>0</v>
      </c>
      <c r="BN38" s="211">
        <f t="array" ref="BN38">MIN(MMULT(COAttainment!$CL38:$CQ38,COPOMap!M$33:M$38),1)</f>
        <v>0</v>
      </c>
    </row>
    <row r="39" ht="14.25" customHeight="1" spans="1:66" x14ac:dyDescent="0.25">
      <c r="A39" s="4"/>
      <c r="B39" s="209">
        <f>IF(ISBLANK(CT!A65),"",CT!A65)</f>
      </c>
      <c r="C39" s="191">
        <f t="array" ref="C39">MIN(MMULT(COAttainment!$N39:$S39,COPOMap!B$13:B$18),1)</f>
        <v>0</v>
      </c>
      <c r="D39" s="191">
        <f t="array" ref="D39">MIN(MMULT(COAttainment!$N39:$S39,COPOMap!C$13:C$18),1)</f>
        <v>0</v>
      </c>
      <c r="E39" s="191">
        <f t="array" ref="E39">MIN(MMULT(COAttainment!$N39:$S39,COPOMap!D$13:D$18),1)</f>
        <v>0</v>
      </c>
      <c r="F39" s="191">
        <f t="array" ref="F39">MIN(MMULT(COAttainment!$N39:$S39,COPOMap!E$13:E$18),1)</f>
        <v>0</v>
      </c>
      <c r="G39" s="191">
        <f t="array" ref="G39">MIN(MMULT(COAttainment!$N39:$S39,COPOMap!F$13:F$18),1)</f>
        <v>0</v>
      </c>
      <c r="H39" s="191">
        <f t="array" ref="H39">MIN(MMULT(COAttainment!$N39:$S39,COPOMap!G$13:G$18),1)</f>
        <v>0</v>
      </c>
      <c r="I39" s="191">
        <f t="array" ref="I39">MIN(MMULT(COAttainment!$N39:$S39,COPOMap!H$13:H$18),1)</f>
        <v>0</v>
      </c>
      <c r="J39" s="191">
        <f t="array" ref="J39">MIN(MMULT(COAttainment!$N39:$S39,COPOMap!I$13:I$18),1)</f>
        <v>0</v>
      </c>
      <c r="K39" s="191">
        <f t="array" ref="K39">MIN(MMULT(COAttainment!$N39:$S39,COPOMap!J$13:J$18),1)</f>
        <v>0</v>
      </c>
      <c r="L39" s="191">
        <f t="array" ref="L39">MIN(MMULT(COAttainment!$N39:$S39,COPOMap!K$13:K$18),1)</f>
        <v>0</v>
      </c>
      <c r="M39" s="191">
        <f t="array" ref="M39">MIN(MMULT(COAttainment!$N39:$S39,COPOMap!L$13:L$18),1)</f>
        <v>0</v>
      </c>
      <c r="N39" s="191">
        <f t="array" ref="N39">MIN(MMULT(COAttainment!$N39:$S39,COPOMap!M$13:M$18),1)</f>
        <v>0</v>
      </c>
      <c r="O39" s="4"/>
      <c r="P39" s="210">
        <f t="array" ref="P39">MIN(MMULT(COAttainment!$AG39:$AL39,COPOMap!B$23:B$28),1)</f>
        <v>0</v>
      </c>
      <c r="Q39" s="210">
        <f t="array" ref="Q39">MIN(MMULT(COAttainment!$AG39:$AL39,COPOMap!C$23:C$28),1)</f>
        <v>0</v>
      </c>
      <c r="R39" s="210">
        <f t="array" ref="R39">MIN(MMULT(COAttainment!$AG39:$AL39,COPOMap!D$23:D$28),1)</f>
        <v>0</v>
      </c>
      <c r="S39" s="210">
        <f t="array" ref="S39">MIN(MMULT(COAttainment!$AG39:$AL39,COPOMap!E$23:E$28),1)</f>
        <v>0</v>
      </c>
      <c r="T39" s="210">
        <f t="array" ref="T39">MIN(MMULT(COAttainment!$AG39:$AL39,COPOMap!F$23:F$28),1)</f>
        <v>0</v>
      </c>
      <c r="U39" s="210">
        <f t="array" ref="U39">MIN(MMULT(COAttainment!$AG39:$AL39,COPOMap!G$23:G$28),1)</f>
        <v>0</v>
      </c>
      <c r="V39" s="210">
        <f t="array" ref="V39">MIN(MMULT(COAttainment!$AG39:$AL39,COPOMap!H$23:H$28),1)</f>
        <v>0</v>
      </c>
      <c r="W39" s="210">
        <f t="array" ref="W39">MIN(MMULT(COAttainment!$AG39:$AL39,COPOMap!I$23:I$28),1)</f>
        <v>0</v>
      </c>
      <c r="X39" s="210">
        <f t="array" ref="X39">MIN(MMULT(COAttainment!$AG39:$AL39,COPOMap!J$23:J$28),1)</f>
        <v>0</v>
      </c>
      <c r="Y39" s="210">
        <f t="array" ref="Y39">MIN(MMULT(COAttainment!$AG39:$AL39,COPOMap!K$23:K$28),1)</f>
        <v>0</v>
      </c>
      <c r="Z39" s="210">
        <f t="array" ref="Z39">MIN(MMULT(COAttainment!$AG39:$AL39,COPOMap!L$23:L$28),1)</f>
        <v>0</v>
      </c>
      <c r="AA39" s="210">
        <f t="array" ref="AA39">MIN(MMULT(COAttainment!$AG39:$AL39,COPOMap!M$23:M$28),1)</f>
        <v>0</v>
      </c>
      <c r="AB39" s="4"/>
      <c r="AC39" s="211">
        <f t="array" ref="AC39">MIN(MMULT(COAttainment!$AZ39:$BE39,COPOMap!B$33:B$38),1)</f>
        <v>0</v>
      </c>
      <c r="AD39" s="211">
        <f t="array" ref="AD39">MIN(MMULT(COAttainment!$AZ39:$BE39,COPOMap!C$33:C$38),1)</f>
        <v>0</v>
      </c>
      <c r="AE39" s="211">
        <f t="array" ref="AE39">MIN(MMULT(COAttainment!$AZ39:$BE39,COPOMap!D$33:D$38),1)</f>
        <v>0</v>
      </c>
      <c r="AF39" s="211">
        <f t="array" ref="AF39">MIN(MMULT(COAttainment!$AZ39:$BE39,COPOMap!E$33:E$38),1)</f>
        <v>0</v>
      </c>
      <c r="AG39" s="211">
        <f t="array" ref="AG39">MIN(MMULT(COAttainment!$AZ39:$BE39,COPOMap!F$33:F$38),1)</f>
        <v>0</v>
      </c>
      <c r="AH39" s="211">
        <f t="array" ref="AH39">MIN(MMULT(COAttainment!$AZ39:$BE39,COPOMap!G$33:G$38),1)</f>
        <v>0</v>
      </c>
      <c r="AI39" s="211">
        <f t="array" ref="AI39">MIN(MMULT(COAttainment!$AZ39:$BE39,COPOMap!H$33:H$38),1)</f>
        <v>0</v>
      </c>
      <c r="AJ39" s="211">
        <f t="array" ref="AJ39">MIN(MMULT(COAttainment!$AZ39:$BE39,COPOMap!I$33:I$38),1)</f>
        <v>0</v>
      </c>
      <c r="AK39" s="211">
        <f t="array" ref="AK39">MIN(MMULT(COAttainment!$AZ39:$BE39,COPOMap!J$33:J$38),1)</f>
        <v>0</v>
      </c>
      <c r="AL39" s="211">
        <f t="array" ref="AL39">MIN(MMULT(COAttainment!$AZ39:$BE39,COPOMap!K$33:K$38),1)</f>
        <v>0</v>
      </c>
      <c r="AM39" s="211">
        <f t="array" ref="AM39">MIN(MMULT(COAttainment!$AZ39:$BE39,COPOMap!L$33:L$38),1)</f>
        <v>0</v>
      </c>
      <c r="AN39" s="211">
        <f t="array" ref="AN39">MIN(MMULT(COAttainment!$AZ39:$BE39,COPOMap!M$33:M$38),1)</f>
        <v>0</v>
      </c>
      <c r="AO39" s="4"/>
      <c r="AP39" s="211">
        <f t="array" ref="AP39">MIN(MMULT(COAttainment!$BS39:$BX39,COPOMap!B$33:B$38),1)</f>
        <v>0</v>
      </c>
      <c r="AQ39" s="211">
        <f t="array" ref="AQ39">MIN(MMULT(COAttainment!$BS39:$BX39,COPOMap!C$33:C$38),1)</f>
        <v>0</v>
      </c>
      <c r="AR39" s="211">
        <f t="array" ref="AR39">MIN(MMULT(COAttainment!$BS39:$BX39,COPOMap!D$33:D$38),1)</f>
        <v>0</v>
      </c>
      <c r="AS39" s="211">
        <f t="array" ref="AS39">MIN(MMULT(COAttainment!$BS39:$BX39,COPOMap!E$33:E$38),1)</f>
        <v>0</v>
      </c>
      <c r="AT39" s="211">
        <f t="array" ref="AT39">MIN(MMULT(COAttainment!$BS39:$BX39,COPOMap!F$33:F$38),1)</f>
        <v>0</v>
      </c>
      <c r="AU39" s="211">
        <f t="array" ref="AU39">MIN(MMULT(COAttainment!$BS39:$BX39,COPOMap!G$33:G$38),1)</f>
        <v>0</v>
      </c>
      <c r="AV39" s="211">
        <f t="array" ref="AV39">MIN(MMULT(COAttainment!$BS39:$BX39,COPOMap!H$33:H$38),1)</f>
        <v>0</v>
      </c>
      <c r="AW39" s="211">
        <f t="array" ref="AW39">MIN(MMULT(COAttainment!$BS39:$BX39,COPOMap!I$33:I$38),1)</f>
        <v>0</v>
      </c>
      <c r="AX39" s="211">
        <f t="array" ref="AX39">MIN(MMULT(COAttainment!$BS39:$BX39,COPOMap!J$33:J$38),1)</f>
        <v>0</v>
      </c>
      <c r="AY39" s="211">
        <f t="array" ref="AY39">MIN(MMULT(COAttainment!$BS39:$BX39,COPOMap!K$33:K$38),1)</f>
        <v>0</v>
      </c>
      <c r="AZ39" s="211">
        <f t="array" ref="AZ39">MIN(MMULT(COAttainment!$BS39:$BX39,COPOMap!L$33:L$38),1)</f>
        <v>0</v>
      </c>
      <c r="BA39" s="211">
        <f t="array" ref="BA39">MIN(MMULT(COAttainment!$BS39:$BX39,COPOMap!M$33:M$38),1)</f>
        <v>0</v>
      </c>
      <c r="BB39" s="4"/>
      <c r="BC39" s="211">
        <f t="array" ref="BC39">MIN(MMULT(COAttainment!$CL39:$CQ39,COPOMap!B$33:B$38),1)</f>
        <v>0</v>
      </c>
      <c r="BD39" s="211">
        <f t="array" ref="BD39">MIN(MMULT(COAttainment!$CL39:$CQ39,COPOMap!C$33:C$38),1)</f>
        <v>0</v>
      </c>
      <c r="BE39" s="211">
        <f t="array" ref="BE39">MIN(MMULT(COAttainment!$CL39:$CQ39,COPOMap!D$33:D$38),1)</f>
        <v>0</v>
      </c>
      <c r="BF39" s="211">
        <f t="array" ref="BF39">MIN(MMULT(COAttainment!$CL39:$CQ39,COPOMap!E$33:E$38),1)</f>
        <v>0</v>
      </c>
      <c r="BG39" s="211">
        <f t="array" ref="BG39">MIN(MMULT(COAttainment!$CL39:$CQ39,COPOMap!F$33:F$38),1)</f>
        <v>0</v>
      </c>
      <c r="BH39" s="211">
        <f t="array" ref="BH39">MIN(MMULT(COAttainment!$CL39:$CQ39,COPOMap!G$33:G$38),1)</f>
        <v>0</v>
      </c>
      <c r="BI39" s="211">
        <f t="array" ref="BI39">MIN(MMULT(COAttainment!$CL39:$CQ39,COPOMap!H$33:H$38),1)</f>
        <v>0</v>
      </c>
      <c r="BJ39" s="211">
        <f t="array" ref="BJ39">MIN(MMULT(COAttainment!$CL39:$CQ39,COPOMap!I$33:I$38),1)</f>
        <v>0</v>
      </c>
      <c r="BK39" s="211">
        <f t="array" ref="BK39">MIN(MMULT(COAttainment!$CL39:$CQ39,COPOMap!J$33:J$38),1)</f>
        <v>0</v>
      </c>
      <c r="BL39" s="211">
        <f t="array" ref="BL39">MIN(MMULT(COAttainment!$CL39:$CQ39,COPOMap!K$33:K$38),1)</f>
        <v>0</v>
      </c>
      <c r="BM39" s="211">
        <f t="array" ref="BM39">MIN(MMULT(COAttainment!$CL39:$CQ39,COPOMap!L$33:L$38),1)</f>
        <v>0</v>
      </c>
      <c r="BN39" s="211">
        <f t="array" ref="BN39">MIN(MMULT(COAttainment!$CL39:$CQ39,COPOMap!M$33:M$38),1)</f>
        <v>0</v>
      </c>
    </row>
    <row r="40" ht="14.25" customHeight="1" spans="1:66" x14ac:dyDescent="0.25">
      <c r="A40" s="4"/>
      <c r="B40" s="209">
        <f>IF(ISBLANK(CT!A66),"",CT!A66)</f>
      </c>
      <c r="C40" s="191">
        <f t="array" ref="C40">MIN(MMULT(COAttainment!$N40:$S40,COPOMap!B$13:B$18),1)</f>
        <v>0</v>
      </c>
      <c r="D40" s="191">
        <f t="array" ref="D40">MIN(MMULT(COAttainment!$N40:$S40,COPOMap!C$13:C$18),1)</f>
        <v>0</v>
      </c>
      <c r="E40" s="191">
        <f t="array" ref="E40">MIN(MMULT(COAttainment!$N40:$S40,COPOMap!D$13:D$18),1)</f>
        <v>0</v>
      </c>
      <c r="F40" s="191">
        <f t="array" ref="F40">MIN(MMULT(COAttainment!$N40:$S40,COPOMap!E$13:E$18),1)</f>
        <v>0</v>
      </c>
      <c r="G40" s="191">
        <f t="array" ref="G40">MIN(MMULT(COAttainment!$N40:$S40,COPOMap!F$13:F$18),1)</f>
        <v>0</v>
      </c>
      <c r="H40" s="191">
        <f t="array" ref="H40">MIN(MMULT(COAttainment!$N40:$S40,COPOMap!G$13:G$18),1)</f>
        <v>0</v>
      </c>
      <c r="I40" s="191">
        <f t="array" ref="I40">MIN(MMULT(COAttainment!$N40:$S40,COPOMap!H$13:H$18),1)</f>
        <v>0</v>
      </c>
      <c r="J40" s="191">
        <f t="array" ref="J40">MIN(MMULT(COAttainment!$N40:$S40,COPOMap!I$13:I$18),1)</f>
        <v>0</v>
      </c>
      <c r="K40" s="191">
        <f t="array" ref="K40">MIN(MMULT(COAttainment!$N40:$S40,COPOMap!J$13:J$18),1)</f>
        <v>0</v>
      </c>
      <c r="L40" s="191">
        <f t="array" ref="L40">MIN(MMULT(COAttainment!$N40:$S40,COPOMap!K$13:K$18),1)</f>
        <v>0</v>
      </c>
      <c r="M40" s="191">
        <f t="array" ref="M40">MIN(MMULT(COAttainment!$N40:$S40,COPOMap!L$13:L$18),1)</f>
        <v>0</v>
      </c>
      <c r="N40" s="191">
        <f t="array" ref="N40">MIN(MMULT(COAttainment!$N40:$S40,COPOMap!M$13:M$18),1)</f>
        <v>0</v>
      </c>
      <c r="O40" s="4"/>
      <c r="P40" s="210">
        <f t="array" ref="P40">MIN(MMULT(COAttainment!$AG40:$AL40,COPOMap!B$23:B$28),1)</f>
        <v>0</v>
      </c>
      <c r="Q40" s="210">
        <f t="array" ref="Q40">MIN(MMULT(COAttainment!$AG40:$AL40,COPOMap!C$23:C$28),1)</f>
        <v>0</v>
      </c>
      <c r="R40" s="210">
        <f t="array" ref="R40">MIN(MMULT(COAttainment!$AG40:$AL40,COPOMap!D$23:D$28),1)</f>
        <v>0</v>
      </c>
      <c r="S40" s="210">
        <f t="array" ref="S40">MIN(MMULT(COAttainment!$AG40:$AL40,COPOMap!E$23:E$28),1)</f>
        <v>0</v>
      </c>
      <c r="T40" s="210">
        <f t="array" ref="T40">MIN(MMULT(COAttainment!$AG40:$AL40,COPOMap!F$23:F$28),1)</f>
        <v>0</v>
      </c>
      <c r="U40" s="210">
        <f t="array" ref="U40">MIN(MMULT(COAttainment!$AG40:$AL40,COPOMap!G$23:G$28),1)</f>
        <v>0</v>
      </c>
      <c r="V40" s="210">
        <f t="array" ref="V40">MIN(MMULT(COAttainment!$AG40:$AL40,COPOMap!H$23:H$28),1)</f>
        <v>0</v>
      </c>
      <c r="W40" s="210">
        <f t="array" ref="W40">MIN(MMULT(COAttainment!$AG40:$AL40,COPOMap!I$23:I$28),1)</f>
        <v>0</v>
      </c>
      <c r="X40" s="210">
        <f t="array" ref="X40">MIN(MMULT(COAttainment!$AG40:$AL40,COPOMap!J$23:J$28),1)</f>
        <v>0</v>
      </c>
      <c r="Y40" s="210">
        <f t="array" ref="Y40">MIN(MMULT(COAttainment!$AG40:$AL40,COPOMap!K$23:K$28),1)</f>
        <v>0</v>
      </c>
      <c r="Z40" s="210">
        <f t="array" ref="Z40">MIN(MMULT(COAttainment!$AG40:$AL40,COPOMap!L$23:L$28),1)</f>
        <v>0</v>
      </c>
      <c r="AA40" s="210">
        <f t="array" ref="AA40">MIN(MMULT(COAttainment!$AG40:$AL40,COPOMap!M$23:M$28),1)</f>
        <v>0</v>
      </c>
      <c r="AB40" s="4"/>
      <c r="AC40" s="211">
        <f t="array" ref="AC40">MIN(MMULT(COAttainment!$AZ40:$BE40,COPOMap!B$33:B$38),1)</f>
        <v>0</v>
      </c>
      <c r="AD40" s="211">
        <f t="array" ref="AD40">MIN(MMULT(COAttainment!$AZ40:$BE40,COPOMap!C$33:C$38),1)</f>
        <v>0</v>
      </c>
      <c r="AE40" s="211">
        <f t="array" ref="AE40">MIN(MMULT(COAttainment!$AZ40:$BE40,COPOMap!D$33:D$38),1)</f>
        <v>0</v>
      </c>
      <c r="AF40" s="211">
        <f t="array" ref="AF40">MIN(MMULT(COAttainment!$AZ40:$BE40,COPOMap!E$33:E$38),1)</f>
        <v>0</v>
      </c>
      <c r="AG40" s="211">
        <f t="array" ref="AG40">MIN(MMULT(COAttainment!$AZ40:$BE40,COPOMap!F$33:F$38),1)</f>
        <v>0</v>
      </c>
      <c r="AH40" s="211">
        <f t="array" ref="AH40">MIN(MMULT(COAttainment!$AZ40:$BE40,COPOMap!G$33:G$38),1)</f>
        <v>0</v>
      </c>
      <c r="AI40" s="211">
        <f t="array" ref="AI40">MIN(MMULT(COAttainment!$AZ40:$BE40,COPOMap!H$33:H$38),1)</f>
        <v>0</v>
      </c>
      <c r="AJ40" s="211">
        <f t="array" ref="AJ40">MIN(MMULT(COAttainment!$AZ40:$BE40,COPOMap!I$33:I$38),1)</f>
        <v>0</v>
      </c>
      <c r="AK40" s="211">
        <f t="array" ref="AK40">MIN(MMULT(COAttainment!$AZ40:$BE40,COPOMap!J$33:J$38),1)</f>
        <v>0</v>
      </c>
      <c r="AL40" s="211">
        <f t="array" ref="AL40">MIN(MMULT(COAttainment!$AZ40:$BE40,COPOMap!K$33:K$38),1)</f>
        <v>0</v>
      </c>
      <c r="AM40" s="211">
        <f t="array" ref="AM40">MIN(MMULT(COAttainment!$AZ40:$BE40,COPOMap!L$33:L$38),1)</f>
        <v>0</v>
      </c>
      <c r="AN40" s="211">
        <f t="array" ref="AN40">MIN(MMULT(COAttainment!$AZ40:$BE40,COPOMap!M$33:M$38),1)</f>
        <v>0</v>
      </c>
      <c r="AO40" s="4"/>
      <c r="AP40" s="211">
        <f t="array" ref="AP40">MIN(MMULT(COAttainment!$BS40:$BX40,COPOMap!B$33:B$38),1)</f>
        <v>0</v>
      </c>
      <c r="AQ40" s="211">
        <f t="array" ref="AQ40">MIN(MMULT(COAttainment!$BS40:$BX40,COPOMap!C$33:C$38),1)</f>
        <v>0</v>
      </c>
      <c r="AR40" s="211">
        <f t="array" ref="AR40">MIN(MMULT(COAttainment!$BS40:$BX40,COPOMap!D$33:D$38),1)</f>
        <v>0</v>
      </c>
      <c r="AS40" s="211">
        <f t="array" ref="AS40">MIN(MMULT(COAttainment!$BS40:$BX40,COPOMap!E$33:E$38),1)</f>
        <v>0</v>
      </c>
      <c r="AT40" s="211">
        <f t="array" ref="AT40">MIN(MMULT(COAttainment!$BS40:$BX40,COPOMap!F$33:F$38),1)</f>
        <v>0</v>
      </c>
      <c r="AU40" s="211">
        <f t="array" ref="AU40">MIN(MMULT(COAttainment!$BS40:$BX40,COPOMap!G$33:G$38),1)</f>
        <v>0</v>
      </c>
      <c r="AV40" s="211">
        <f t="array" ref="AV40">MIN(MMULT(COAttainment!$BS40:$BX40,COPOMap!H$33:H$38),1)</f>
        <v>0</v>
      </c>
      <c r="AW40" s="211">
        <f t="array" ref="AW40">MIN(MMULT(COAttainment!$BS40:$BX40,COPOMap!I$33:I$38),1)</f>
        <v>0</v>
      </c>
      <c r="AX40" s="211">
        <f t="array" ref="AX40">MIN(MMULT(COAttainment!$BS40:$BX40,COPOMap!J$33:J$38),1)</f>
        <v>0</v>
      </c>
      <c r="AY40" s="211">
        <f t="array" ref="AY40">MIN(MMULT(COAttainment!$BS40:$BX40,COPOMap!K$33:K$38),1)</f>
        <v>0</v>
      </c>
      <c r="AZ40" s="211">
        <f t="array" ref="AZ40">MIN(MMULT(COAttainment!$BS40:$BX40,COPOMap!L$33:L$38),1)</f>
        <v>0</v>
      </c>
      <c r="BA40" s="211">
        <f t="array" ref="BA40">MIN(MMULT(COAttainment!$BS40:$BX40,COPOMap!M$33:M$38),1)</f>
        <v>0</v>
      </c>
      <c r="BB40" s="4"/>
      <c r="BC40" s="211">
        <f t="array" ref="BC40">MIN(MMULT(COAttainment!$CL40:$CQ40,COPOMap!B$33:B$38),1)</f>
        <v>0</v>
      </c>
      <c r="BD40" s="211">
        <f t="array" ref="BD40">MIN(MMULT(COAttainment!$CL40:$CQ40,COPOMap!C$33:C$38),1)</f>
        <v>0</v>
      </c>
      <c r="BE40" s="211">
        <f t="array" ref="BE40">MIN(MMULT(COAttainment!$CL40:$CQ40,COPOMap!D$33:D$38),1)</f>
        <v>0</v>
      </c>
      <c r="BF40" s="211">
        <f t="array" ref="BF40">MIN(MMULT(COAttainment!$CL40:$CQ40,COPOMap!E$33:E$38),1)</f>
        <v>0</v>
      </c>
      <c r="BG40" s="211">
        <f t="array" ref="BG40">MIN(MMULT(COAttainment!$CL40:$CQ40,COPOMap!F$33:F$38),1)</f>
        <v>0</v>
      </c>
      <c r="BH40" s="211">
        <f t="array" ref="BH40">MIN(MMULT(COAttainment!$CL40:$CQ40,COPOMap!G$33:G$38),1)</f>
        <v>0</v>
      </c>
      <c r="BI40" s="211">
        <f t="array" ref="BI40">MIN(MMULT(COAttainment!$CL40:$CQ40,COPOMap!H$33:H$38),1)</f>
        <v>0</v>
      </c>
      <c r="BJ40" s="211">
        <f t="array" ref="BJ40">MIN(MMULT(COAttainment!$CL40:$CQ40,COPOMap!I$33:I$38),1)</f>
        <v>0</v>
      </c>
      <c r="BK40" s="211">
        <f t="array" ref="BK40">MIN(MMULT(COAttainment!$CL40:$CQ40,COPOMap!J$33:J$38),1)</f>
        <v>0</v>
      </c>
      <c r="BL40" s="211">
        <f t="array" ref="BL40">MIN(MMULT(COAttainment!$CL40:$CQ40,COPOMap!K$33:K$38),1)</f>
        <v>0</v>
      </c>
      <c r="BM40" s="211">
        <f t="array" ref="BM40">MIN(MMULT(COAttainment!$CL40:$CQ40,COPOMap!L$33:L$38),1)</f>
        <v>0</v>
      </c>
      <c r="BN40" s="211">
        <f t="array" ref="BN40">MIN(MMULT(COAttainment!$CL40:$CQ40,COPOMap!M$33:M$38),1)</f>
        <v>0</v>
      </c>
    </row>
    <row r="41" ht="14.25" customHeight="1" spans="1:66" x14ac:dyDescent="0.25">
      <c r="A41" s="4"/>
      <c r="B41" s="209">
        <f>IF(ISBLANK(CT!A67),"",CT!A67)</f>
      </c>
      <c r="C41" s="191">
        <f t="array" ref="C41">MIN(MMULT(COAttainment!$N41:$S41,COPOMap!B$13:B$18),1)</f>
        <v>0</v>
      </c>
      <c r="D41" s="191">
        <f t="array" ref="D41">MIN(MMULT(COAttainment!$N41:$S41,COPOMap!C$13:C$18),1)</f>
        <v>0</v>
      </c>
      <c r="E41" s="191">
        <f t="array" ref="E41">MIN(MMULT(COAttainment!$N41:$S41,COPOMap!D$13:D$18),1)</f>
        <v>0</v>
      </c>
      <c r="F41" s="191">
        <f t="array" ref="F41">MIN(MMULT(COAttainment!$N41:$S41,COPOMap!E$13:E$18),1)</f>
        <v>0</v>
      </c>
      <c r="G41" s="191">
        <f t="array" ref="G41">MIN(MMULT(COAttainment!$N41:$S41,COPOMap!F$13:F$18),1)</f>
        <v>0</v>
      </c>
      <c r="H41" s="191">
        <f t="array" ref="H41">MIN(MMULT(COAttainment!$N41:$S41,COPOMap!G$13:G$18),1)</f>
        <v>0</v>
      </c>
      <c r="I41" s="191">
        <f t="array" ref="I41">MIN(MMULT(COAttainment!$N41:$S41,COPOMap!H$13:H$18),1)</f>
        <v>0</v>
      </c>
      <c r="J41" s="191">
        <f t="array" ref="J41">MIN(MMULT(COAttainment!$N41:$S41,COPOMap!I$13:I$18),1)</f>
        <v>0</v>
      </c>
      <c r="K41" s="191">
        <f t="array" ref="K41">MIN(MMULT(COAttainment!$N41:$S41,COPOMap!J$13:J$18),1)</f>
        <v>0</v>
      </c>
      <c r="L41" s="191">
        <f t="array" ref="L41">MIN(MMULT(COAttainment!$N41:$S41,COPOMap!K$13:K$18),1)</f>
        <v>0</v>
      </c>
      <c r="M41" s="191">
        <f t="array" ref="M41">MIN(MMULT(COAttainment!$N41:$S41,COPOMap!L$13:L$18),1)</f>
        <v>0</v>
      </c>
      <c r="N41" s="191">
        <f t="array" ref="N41">MIN(MMULT(COAttainment!$N41:$S41,COPOMap!M$13:M$18),1)</f>
        <v>0</v>
      </c>
      <c r="O41" s="4"/>
      <c r="P41" s="210">
        <f t="array" ref="P41">MIN(MMULT(COAttainment!$AG41:$AL41,COPOMap!B$23:B$28),1)</f>
        <v>0</v>
      </c>
      <c r="Q41" s="210">
        <f t="array" ref="Q41">MIN(MMULT(COAttainment!$AG41:$AL41,COPOMap!C$23:C$28),1)</f>
        <v>0</v>
      </c>
      <c r="R41" s="210">
        <f t="array" ref="R41">MIN(MMULT(COAttainment!$AG41:$AL41,COPOMap!D$23:D$28),1)</f>
        <v>0</v>
      </c>
      <c r="S41" s="210">
        <f t="array" ref="S41">MIN(MMULT(COAttainment!$AG41:$AL41,COPOMap!E$23:E$28),1)</f>
        <v>0</v>
      </c>
      <c r="T41" s="210">
        <f t="array" ref="T41">MIN(MMULT(COAttainment!$AG41:$AL41,COPOMap!F$23:F$28),1)</f>
        <v>0</v>
      </c>
      <c r="U41" s="210">
        <f t="array" ref="U41">MIN(MMULT(COAttainment!$AG41:$AL41,COPOMap!G$23:G$28),1)</f>
        <v>0</v>
      </c>
      <c r="V41" s="210">
        <f t="array" ref="V41">MIN(MMULT(COAttainment!$AG41:$AL41,COPOMap!H$23:H$28),1)</f>
        <v>0</v>
      </c>
      <c r="W41" s="210">
        <f t="array" ref="W41">MIN(MMULT(COAttainment!$AG41:$AL41,COPOMap!I$23:I$28),1)</f>
        <v>0</v>
      </c>
      <c r="X41" s="210">
        <f t="array" ref="X41">MIN(MMULT(COAttainment!$AG41:$AL41,COPOMap!J$23:J$28),1)</f>
        <v>0</v>
      </c>
      <c r="Y41" s="210">
        <f t="array" ref="Y41">MIN(MMULT(COAttainment!$AG41:$AL41,COPOMap!K$23:K$28),1)</f>
        <v>0</v>
      </c>
      <c r="Z41" s="210">
        <f t="array" ref="Z41">MIN(MMULT(COAttainment!$AG41:$AL41,COPOMap!L$23:L$28),1)</f>
        <v>0</v>
      </c>
      <c r="AA41" s="210">
        <f t="array" ref="AA41">MIN(MMULT(COAttainment!$AG41:$AL41,COPOMap!M$23:M$28),1)</f>
        <v>0</v>
      </c>
      <c r="AB41" s="4"/>
      <c r="AC41" s="211">
        <f t="array" ref="AC41">MIN(MMULT(COAttainment!$AZ41:$BE41,COPOMap!B$33:B$38),1)</f>
        <v>0</v>
      </c>
      <c r="AD41" s="211">
        <f t="array" ref="AD41">MIN(MMULT(COAttainment!$AZ41:$BE41,COPOMap!C$33:C$38),1)</f>
        <v>0</v>
      </c>
      <c r="AE41" s="211">
        <f t="array" ref="AE41">MIN(MMULT(COAttainment!$AZ41:$BE41,COPOMap!D$33:D$38),1)</f>
        <v>0</v>
      </c>
      <c r="AF41" s="211">
        <f t="array" ref="AF41">MIN(MMULT(COAttainment!$AZ41:$BE41,COPOMap!E$33:E$38),1)</f>
        <v>0</v>
      </c>
      <c r="AG41" s="211">
        <f t="array" ref="AG41">MIN(MMULT(COAttainment!$AZ41:$BE41,COPOMap!F$33:F$38),1)</f>
        <v>0</v>
      </c>
      <c r="AH41" s="211">
        <f t="array" ref="AH41">MIN(MMULT(COAttainment!$AZ41:$BE41,COPOMap!G$33:G$38),1)</f>
        <v>0</v>
      </c>
      <c r="AI41" s="211">
        <f t="array" ref="AI41">MIN(MMULT(COAttainment!$AZ41:$BE41,COPOMap!H$33:H$38),1)</f>
        <v>0</v>
      </c>
      <c r="AJ41" s="211">
        <f t="array" ref="AJ41">MIN(MMULT(COAttainment!$AZ41:$BE41,COPOMap!I$33:I$38),1)</f>
        <v>0</v>
      </c>
      <c r="AK41" s="211">
        <f t="array" ref="AK41">MIN(MMULT(COAttainment!$AZ41:$BE41,COPOMap!J$33:J$38),1)</f>
        <v>0</v>
      </c>
      <c r="AL41" s="211">
        <f t="array" ref="AL41">MIN(MMULT(COAttainment!$AZ41:$BE41,COPOMap!K$33:K$38),1)</f>
        <v>0</v>
      </c>
      <c r="AM41" s="211">
        <f t="array" ref="AM41">MIN(MMULT(COAttainment!$AZ41:$BE41,COPOMap!L$33:L$38),1)</f>
        <v>0</v>
      </c>
      <c r="AN41" s="211">
        <f t="array" ref="AN41">MIN(MMULT(COAttainment!$AZ41:$BE41,COPOMap!M$33:M$38),1)</f>
        <v>0</v>
      </c>
      <c r="AO41" s="4"/>
      <c r="AP41" s="211">
        <f t="array" ref="AP41">MIN(MMULT(COAttainment!$BS41:$BX41,COPOMap!B$33:B$38),1)</f>
        <v>0</v>
      </c>
      <c r="AQ41" s="211">
        <f t="array" ref="AQ41">MIN(MMULT(COAttainment!$BS41:$BX41,COPOMap!C$33:C$38),1)</f>
        <v>0</v>
      </c>
      <c r="AR41" s="211">
        <f t="array" ref="AR41">MIN(MMULT(COAttainment!$BS41:$BX41,COPOMap!D$33:D$38),1)</f>
        <v>0</v>
      </c>
      <c r="AS41" s="211">
        <f t="array" ref="AS41">MIN(MMULT(COAttainment!$BS41:$BX41,COPOMap!E$33:E$38),1)</f>
        <v>0</v>
      </c>
      <c r="AT41" s="211">
        <f t="array" ref="AT41">MIN(MMULT(COAttainment!$BS41:$BX41,COPOMap!F$33:F$38),1)</f>
        <v>0</v>
      </c>
      <c r="AU41" s="211">
        <f t="array" ref="AU41">MIN(MMULT(COAttainment!$BS41:$BX41,COPOMap!G$33:G$38),1)</f>
        <v>0</v>
      </c>
      <c r="AV41" s="211">
        <f t="array" ref="AV41">MIN(MMULT(COAttainment!$BS41:$BX41,COPOMap!H$33:H$38),1)</f>
        <v>0</v>
      </c>
      <c r="AW41" s="211">
        <f t="array" ref="AW41">MIN(MMULT(COAttainment!$BS41:$BX41,COPOMap!I$33:I$38),1)</f>
        <v>0</v>
      </c>
      <c r="AX41" s="211">
        <f t="array" ref="AX41">MIN(MMULT(COAttainment!$BS41:$BX41,COPOMap!J$33:J$38),1)</f>
        <v>0</v>
      </c>
      <c r="AY41" s="211">
        <f t="array" ref="AY41">MIN(MMULT(COAttainment!$BS41:$BX41,COPOMap!K$33:K$38),1)</f>
        <v>0</v>
      </c>
      <c r="AZ41" s="211">
        <f t="array" ref="AZ41">MIN(MMULT(COAttainment!$BS41:$BX41,COPOMap!L$33:L$38),1)</f>
        <v>0</v>
      </c>
      <c r="BA41" s="211">
        <f t="array" ref="BA41">MIN(MMULT(COAttainment!$BS41:$BX41,COPOMap!M$33:M$38),1)</f>
        <v>0</v>
      </c>
      <c r="BB41" s="4"/>
      <c r="BC41" s="211">
        <f t="array" ref="BC41">MIN(MMULT(COAttainment!$CL41:$CQ41,COPOMap!B$33:B$38),1)</f>
        <v>0</v>
      </c>
      <c r="BD41" s="211">
        <f t="array" ref="BD41">MIN(MMULT(COAttainment!$CL41:$CQ41,COPOMap!C$33:C$38),1)</f>
        <v>0</v>
      </c>
      <c r="BE41" s="211">
        <f t="array" ref="BE41">MIN(MMULT(COAttainment!$CL41:$CQ41,COPOMap!D$33:D$38),1)</f>
        <v>0</v>
      </c>
      <c r="BF41" s="211">
        <f t="array" ref="BF41">MIN(MMULT(COAttainment!$CL41:$CQ41,COPOMap!E$33:E$38),1)</f>
        <v>0</v>
      </c>
      <c r="BG41" s="211">
        <f t="array" ref="BG41">MIN(MMULT(COAttainment!$CL41:$CQ41,COPOMap!F$33:F$38),1)</f>
        <v>0</v>
      </c>
      <c r="BH41" s="211">
        <f t="array" ref="BH41">MIN(MMULT(COAttainment!$CL41:$CQ41,COPOMap!G$33:G$38),1)</f>
        <v>0</v>
      </c>
      <c r="BI41" s="211">
        <f t="array" ref="BI41">MIN(MMULT(COAttainment!$CL41:$CQ41,COPOMap!H$33:H$38),1)</f>
        <v>0</v>
      </c>
      <c r="BJ41" s="211">
        <f t="array" ref="BJ41">MIN(MMULT(COAttainment!$CL41:$CQ41,COPOMap!I$33:I$38),1)</f>
        <v>0</v>
      </c>
      <c r="BK41" s="211">
        <f t="array" ref="BK41">MIN(MMULT(COAttainment!$CL41:$CQ41,COPOMap!J$33:J$38),1)</f>
        <v>0</v>
      </c>
      <c r="BL41" s="211">
        <f t="array" ref="BL41">MIN(MMULT(COAttainment!$CL41:$CQ41,COPOMap!K$33:K$38),1)</f>
        <v>0</v>
      </c>
      <c r="BM41" s="211">
        <f t="array" ref="BM41">MIN(MMULT(COAttainment!$CL41:$CQ41,COPOMap!L$33:L$38),1)</f>
        <v>0</v>
      </c>
      <c r="BN41" s="211">
        <f t="array" ref="BN41">MIN(MMULT(COAttainment!$CL41:$CQ41,COPOMap!M$33:M$38),1)</f>
        <v>0</v>
      </c>
    </row>
    <row r="42" ht="14.25" customHeight="1" spans="1:66" x14ac:dyDescent="0.25">
      <c r="A42" s="4"/>
      <c r="B42" s="209">
        <f>IF(ISBLANK(CT!A68),"",CT!A68)</f>
      </c>
      <c r="C42" s="191">
        <f t="array" ref="C42">MIN(MMULT(COAttainment!$N42:$S42,COPOMap!B$13:B$18),1)</f>
        <v>0</v>
      </c>
      <c r="D42" s="191">
        <f t="array" ref="D42">MIN(MMULT(COAttainment!$N42:$S42,COPOMap!C$13:C$18),1)</f>
        <v>0</v>
      </c>
      <c r="E42" s="191">
        <f t="array" ref="E42">MIN(MMULT(COAttainment!$N42:$S42,COPOMap!D$13:D$18),1)</f>
        <v>0</v>
      </c>
      <c r="F42" s="191">
        <f t="array" ref="F42">MIN(MMULT(COAttainment!$N42:$S42,COPOMap!E$13:E$18),1)</f>
        <v>0</v>
      </c>
      <c r="G42" s="191">
        <f t="array" ref="G42">MIN(MMULT(COAttainment!$N42:$S42,COPOMap!F$13:F$18),1)</f>
        <v>0</v>
      </c>
      <c r="H42" s="191">
        <f t="array" ref="H42">MIN(MMULT(COAttainment!$N42:$S42,COPOMap!G$13:G$18),1)</f>
        <v>0</v>
      </c>
      <c r="I42" s="191">
        <f t="array" ref="I42">MIN(MMULT(COAttainment!$N42:$S42,COPOMap!H$13:H$18),1)</f>
        <v>0</v>
      </c>
      <c r="J42" s="191">
        <f t="array" ref="J42">MIN(MMULT(COAttainment!$N42:$S42,COPOMap!I$13:I$18),1)</f>
        <v>0</v>
      </c>
      <c r="K42" s="191">
        <f t="array" ref="K42">MIN(MMULT(COAttainment!$N42:$S42,COPOMap!J$13:J$18),1)</f>
        <v>0</v>
      </c>
      <c r="L42" s="191">
        <f t="array" ref="L42">MIN(MMULT(COAttainment!$N42:$S42,COPOMap!K$13:K$18),1)</f>
        <v>0</v>
      </c>
      <c r="M42" s="191">
        <f t="array" ref="M42">MIN(MMULT(COAttainment!$N42:$S42,COPOMap!L$13:L$18),1)</f>
        <v>0</v>
      </c>
      <c r="N42" s="191">
        <f t="array" ref="N42">MIN(MMULT(COAttainment!$N42:$S42,COPOMap!M$13:M$18),1)</f>
        <v>0</v>
      </c>
      <c r="O42" s="4"/>
      <c r="P42" s="210">
        <f t="array" ref="P42">MIN(MMULT(COAttainment!$AG42:$AL42,COPOMap!B$23:B$28),1)</f>
        <v>0</v>
      </c>
      <c r="Q42" s="210">
        <f t="array" ref="Q42">MIN(MMULT(COAttainment!$AG42:$AL42,COPOMap!C$23:C$28),1)</f>
        <v>0</v>
      </c>
      <c r="R42" s="210">
        <f t="array" ref="R42">MIN(MMULT(COAttainment!$AG42:$AL42,COPOMap!D$23:D$28),1)</f>
        <v>0</v>
      </c>
      <c r="S42" s="210">
        <f t="array" ref="S42">MIN(MMULT(COAttainment!$AG42:$AL42,COPOMap!E$23:E$28),1)</f>
        <v>0</v>
      </c>
      <c r="T42" s="210">
        <f t="array" ref="T42">MIN(MMULT(COAttainment!$AG42:$AL42,COPOMap!F$23:F$28),1)</f>
        <v>0</v>
      </c>
      <c r="U42" s="210">
        <f t="array" ref="U42">MIN(MMULT(COAttainment!$AG42:$AL42,COPOMap!G$23:G$28),1)</f>
        <v>0</v>
      </c>
      <c r="V42" s="210">
        <f t="array" ref="V42">MIN(MMULT(COAttainment!$AG42:$AL42,COPOMap!H$23:H$28),1)</f>
        <v>0</v>
      </c>
      <c r="W42" s="210">
        <f t="array" ref="W42">MIN(MMULT(COAttainment!$AG42:$AL42,COPOMap!I$23:I$28),1)</f>
        <v>0</v>
      </c>
      <c r="X42" s="210">
        <f t="array" ref="X42">MIN(MMULT(COAttainment!$AG42:$AL42,COPOMap!J$23:J$28),1)</f>
        <v>0</v>
      </c>
      <c r="Y42" s="210">
        <f t="array" ref="Y42">MIN(MMULT(COAttainment!$AG42:$AL42,COPOMap!K$23:K$28),1)</f>
        <v>0</v>
      </c>
      <c r="Z42" s="210">
        <f t="array" ref="Z42">MIN(MMULT(COAttainment!$AG42:$AL42,COPOMap!L$23:L$28),1)</f>
        <v>0</v>
      </c>
      <c r="AA42" s="210">
        <f t="array" ref="AA42">MIN(MMULT(COAttainment!$AG42:$AL42,COPOMap!M$23:M$28),1)</f>
        <v>0</v>
      </c>
      <c r="AB42" s="4"/>
      <c r="AC42" s="211">
        <f t="array" ref="AC42">MIN(MMULT(COAttainment!$AZ42:$BE42,COPOMap!B$33:B$38),1)</f>
        <v>0</v>
      </c>
      <c r="AD42" s="211">
        <f t="array" ref="AD42">MIN(MMULT(COAttainment!$AZ42:$BE42,COPOMap!C$33:C$38),1)</f>
        <v>0</v>
      </c>
      <c r="AE42" s="211">
        <f t="array" ref="AE42">MIN(MMULT(COAttainment!$AZ42:$BE42,COPOMap!D$33:D$38),1)</f>
        <v>0</v>
      </c>
      <c r="AF42" s="211">
        <f t="array" ref="AF42">MIN(MMULT(COAttainment!$AZ42:$BE42,COPOMap!E$33:E$38),1)</f>
        <v>0</v>
      </c>
      <c r="AG42" s="211">
        <f t="array" ref="AG42">MIN(MMULT(COAttainment!$AZ42:$BE42,COPOMap!F$33:F$38),1)</f>
        <v>0</v>
      </c>
      <c r="AH42" s="211">
        <f t="array" ref="AH42">MIN(MMULT(COAttainment!$AZ42:$BE42,COPOMap!G$33:G$38),1)</f>
        <v>0</v>
      </c>
      <c r="AI42" s="211">
        <f t="array" ref="AI42">MIN(MMULT(COAttainment!$AZ42:$BE42,COPOMap!H$33:H$38),1)</f>
        <v>0</v>
      </c>
      <c r="AJ42" s="211">
        <f t="array" ref="AJ42">MIN(MMULT(COAttainment!$AZ42:$BE42,COPOMap!I$33:I$38),1)</f>
        <v>0</v>
      </c>
      <c r="AK42" s="211">
        <f t="array" ref="AK42">MIN(MMULT(COAttainment!$AZ42:$BE42,COPOMap!J$33:J$38),1)</f>
        <v>0</v>
      </c>
      <c r="AL42" s="211">
        <f t="array" ref="AL42">MIN(MMULT(COAttainment!$AZ42:$BE42,COPOMap!K$33:K$38),1)</f>
        <v>0</v>
      </c>
      <c r="AM42" s="211">
        <f t="array" ref="AM42">MIN(MMULT(COAttainment!$AZ42:$BE42,COPOMap!L$33:L$38),1)</f>
        <v>0</v>
      </c>
      <c r="AN42" s="211">
        <f t="array" ref="AN42">MIN(MMULT(COAttainment!$AZ42:$BE42,COPOMap!M$33:M$38),1)</f>
        <v>0</v>
      </c>
      <c r="AO42" s="4"/>
      <c r="AP42" s="211">
        <f t="array" ref="AP42">MIN(MMULT(COAttainment!$BS42:$BX42,COPOMap!B$33:B$38),1)</f>
        <v>0</v>
      </c>
      <c r="AQ42" s="211">
        <f t="array" ref="AQ42">MIN(MMULT(COAttainment!$BS42:$BX42,COPOMap!C$33:C$38),1)</f>
        <v>0</v>
      </c>
      <c r="AR42" s="211">
        <f t="array" ref="AR42">MIN(MMULT(COAttainment!$BS42:$BX42,COPOMap!D$33:D$38),1)</f>
        <v>0</v>
      </c>
      <c r="AS42" s="211">
        <f t="array" ref="AS42">MIN(MMULT(COAttainment!$BS42:$BX42,COPOMap!E$33:E$38),1)</f>
        <v>0</v>
      </c>
      <c r="AT42" s="211">
        <f t="array" ref="AT42">MIN(MMULT(COAttainment!$BS42:$BX42,COPOMap!F$33:F$38),1)</f>
        <v>0</v>
      </c>
      <c r="AU42" s="211">
        <f t="array" ref="AU42">MIN(MMULT(COAttainment!$BS42:$BX42,COPOMap!G$33:G$38),1)</f>
        <v>0</v>
      </c>
      <c r="AV42" s="211">
        <f t="array" ref="AV42">MIN(MMULT(COAttainment!$BS42:$BX42,COPOMap!H$33:H$38),1)</f>
        <v>0</v>
      </c>
      <c r="AW42" s="211">
        <f t="array" ref="AW42">MIN(MMULT(COAttainment!$BS42:$BX42,COPOMap!I$33:I$38),1)</f>
        <v>0</v>
      </c>
      <c r="AX42" s="211">
        <f t="array" ref="AX42">MIN(MMULT(COAttainment!$BS42:$BX42,COPOMap!J$33:J$38),1)</f>
        <v>0</v>
      </c>
      <c r="AY42" s="211">
        <f t="array" ref="AY42">MIN(MMULT(COAttainment!$BS42:$BX42,COPOMap!K$33:K$38),1)</f>
        <v>0</v>
      </c>
      <c r="AZ42" s="211">
        <f t="array" ref="AZ42">MIN(MMULT(COAttainment!$BS42:$BX42,COPOMap!L$33:L$38),1)</f>
        <v>0</v>
      </c>
      <c r="BA42" s="211">
        <f t="array" ref="BA42">MIN(MMULT(COAttainment!$BS42:$BX42,COPOMap!M$33:M$38),1)</f>
        <v>0</v>
      </c>
      <c r="BB42" s="4"/>
      <c r="BC42" s="211">
        <f t="array" ref="BC42">MIN(MMULT(COAttainment!$CL42:$CQ42,COPOMap!B$33:B$38),1)</f>
        <v>0</v>
      </c>
      <c r="BD42" s="211">
        <f t="array" ref="BD42">MIN(MMULT(COAttainment!$CL42:$CQ42,COPOMap!C$33:C$38),1)</f>
        <v>0</v>
      </c>
      <c r="BE42" s="211">
        <f t="array" ref="BE42">MIN(MMULT(COAttainment!$CL42:$CQ42,COPOMap!D$33:D$38),1)</f>
        <v>0</v>
      </c>
      <c r="BF42" s="211">
        <f t="array" ref="BF42">MIN(MMULT(COAttainment!$CL42:$CQ42,COPOMap!E$33:E$38),1)</f>
        <v>0</v>
      </c>
      <c r="BG42" s="211">
        <f t="array" ref="BG42">MIN(MMULT(COAttainment!$CL42:$CQ42,COPOMap!F$33:F$38),1)</f>
        <v>0</v>
      </c>
      <c r="BH42" s="211">
        <f t="array" ref="BH42">MIN(MMULT(COAttainment!$CL42:$CQ42,COPOMap!G$33:G$38),1)</f>
        <v>0</v>
      </c>
      <c r="BI42" s="211">
        <f t="array" ref="BI42">MIN(MMULT(COAttainment!$CL42:$CQ42,COPOMap!H$33:H$38),1)</f>
        <v>0</v>
      </c>
      <c r="BJ42" s="211">
        <f t="array" ref="BJ42">MIN(MMULT(COAttainment!$CL42:$CQ42,COPOMap!I$33:I$38),1)</f>
        <v>0</v>
      </c>
      <c r="BK42" s="211">
        <f t="array" ref="BK42">MIN(MMULT(COAttainment!$CL42:$CQ42,COPOMap!J$33:J$38),1)</f>
        <v>0</v>
      </c>
      <c r="BL42" s="211">
        <f t="array" ref="BL42">MIN(MMULT(COAttainment!$CL42:$CQ42,COPOMap!K$33:K$38),1)</f>
        <v>0</v>
      </c>
      <c r="BM42" s="211">
        <f t="array" ref="BM42">MIN(MMULT(COAttainment!$CL42:$CQ42,COPOMap!L$33:L$38),1)</f>
        <v>0</v>
      </c>
      <c r="BN42" s="211">
        <f t="array" ref="BN42">MIN(MMULT(COAttainment!$CL42:$CQ42,COPOMap!M$33:M$38),1)</f>
        <v>0</v>
      </c>
    </row>
    <row r="43" ht="14.25" customHeight="1" spans="1:66" x14ac:dyDescent="0.25">
      <c r="A43" s="4"/>
      <c r="B43" s="209">
        <f>IF(ISBLANK(CT!A69),"",CT!A69)</f>
      </c>
      <c r="C43" s="191">
        <f t="array" ref="C43">MIN(MMULT(COAttainment!$N43:$S43,COPOMap!B$13:B$18),1)</f>
        <v>0</v>
      </c>
      <c r="D43" s="191">
        <f t="array" ref="D43">MIN(MMULT(COAttainment!$N43:$S43,COPOMap!C$13:C$18),1)</f>
        <v>0</v>
      </c>
      <c r="E43" s="191">
        <f t="array" ref="E43">MIN(MMULT(COAttainment!$N43:$S43,COPOMap!D$13:D$18),1)</f>
        <v>0</v>
      </c>
      <c r="F43" s="191">
        <f t="array" ref="F43">MIN(MMULT(COAttainment!$N43:$S43,COPOMap!E$13:E$18),1)</f>
        <v>0</v>
      </c>
      <c r="G43" s="191">
        <f t="array" ref="G43">MIN(MMULT(COAttainment!$N43:$S43,COPOMap!F$13:F$18),1)</f>
        <v>0</v>
      </c>
      <c r="H43" s="191">
        <f t="array" ref="H43">MIN(MMULT(COAttainment!$N43:$S43,COPOMap!G$13:G$18),1)</f>
        <v>0</v>
      </c>
      <c r="I43" s="191">
        <f t="array" ref="I43">MIN(MMULT(COAttainment!$N43:$S43,COPOMap!H$13:H$18),1)</f>
        <v>0</v>
      </c>
      <c r="J43" s="191">
        <f t="array" ref="J43">MIN(MMULT(COAttainment!$N43:$S43,COPOMap!I$13:I$18),1)</f>
        <v>0</v>
      </c>
      <c r="K43" s="191">
        <f t="array" ref="K43">MIN(MMULT(COAttainment!$N43:$S43,COPOMap!J$13:J$18),1)</f>
        <v>0</v>
      </c>
      <c r="L43" s="191">
        <f t="array" ref="L43">MIN(MMULT(COAttainment!$N43:$S43,COPOMap!K$13:K$18),1)</f>
        <v>0</v>
      </c>
      <c r="M43" s="191">
        <f t="array" ref="M43">MIN(MMULT(COAttainment!$N43:$S43,COPOMap!L$13:L$18),1)</f>
        <v>0</v>
      </c>
      <c r="N43" s="191">
        <f t="array" ref="N43">MIN(MMULT(COAttainment!$N43:$S43,COPOMap!M$13:M$18),1)</f>
        <v>0</v>
      </c>
      <c r="O43" s="4"/>
      <c r="P43" s="210">
        <f t="array" ref="P43">MIN(MMULT(COAttainment!$AG43:$AL43,COPOMap!B$23:B$28),1)</f>
        <v>0</v>
      </c>
      <c r="Q43" s="210">
        <f t="array" ref="Q43">MIN(MMULT(COAttainment!$AG43:$AL43,COPOMap!C$23:C$28),1)</f>
        <v>0</v>
      </c>
      <c r="R43" s="210">
        <f t="array" ref="R43">MIN(MMULT(COAttainment!$AG43:$AL43,COPOMap!D$23:D$28),1)</f>
        <v>0</v>
      </c>
      <c r="S43" s="210">
        <f t="array" ref="S43">MIN(MMULT(COAttainment!$AG43:$AL43,COPOMap!E$23:E$28),1)</f>
        <v>0</v>
      </c>
      <c r="T43" s="210">
        <f t="array" ref="T43">MIN(MMULT(COAttainment!$AG43:$AL43,COPOMap!F$23:F$28),1)</f>
        <v>0</v>
      </c>
      <c r="U43" s="210">
        <f t="array" ref="U43">MIN(MMULT(COAttainment!$AG43:$AL43,COPOMap!G$23:G$28),1)</f>
        <v>0</v>
      </c>
      <c r="V43" s="210">
        <f t="array" ref="V43">MIN(MMULT(COAttainment!$AG43:$AL43,COPOMap!H$23:H$28),1)</f>
        <v>0</v>
      </c>
      <c r="W43" s="210">
        <f t="array" ref="W43">MIN(MMULT(COAttainment!$AG43:$AL43,COPOMap!I$23:I$28),1)</f>
        <v>0</v>
      </c>
      <c r="X43" s="210">
        <f t="array" ref="X43">MIN(MMULT(COAttainment!$AG43:$AL43,COPOMap!J$23:J$28),1)</f>
        <v>0</v>
      </c>
      <c r="Y43" s="210">
        <f t="array" ref="Y43">MIN(MMULT(COAttainment!$AG43:$AL43,COPOMap!K$23:K$28),1)</f>
        <v>0</v>
      </c>
      <c r="Z43" s="210">
        <f t="array" ref="Z43">MIN(MMULT(COAttainment!$AG43:$AL43,COPOMap!L$23:L$28),1)</f>
        <v>0</v>
      </c>
      <c r="AA43" s="210">
        <f t="array" ref="AA43">MIN(MMULT(COAttainment!$AG43:$AL43,COPOMap!M$23:M$28),1)</f>
        <v>0</v>
      </c>
      <c r="AB43" s="4"/>
      <c r="AC43" s="211">
        <f t="array" ref="AC43">MIN(MMULT(COAttainment!$AZ43:$BE43,COPOMap!B$33:B$38),1)</f>
        <v>0</v>
      </c>
      <c r="AD43" s="211">
        <f t="array" ref="AD43">MIN(MMULT(COAttainment!$AZ43:$BE43,COPOMap!C$33:C$38),1)</f>
        <v>0</v>
      </c>
      <c r="AE43" s="211">
        <f t="array" ref="AE43">MIN(MMULT(COAttainment!$AZ43:$BE43,COPOMap!D$33:D$38),1)</f>
        <v>0</v>
      </c>
      <c r="AF43" s="211">
        <f t="array" ref="AF43">MIN(MMULT(COAttainment!$AZ43:$BE43,COPOMap!E$33:E$38),1)</f>
        <v>0</v>
      </c>
      <c r="AG43" s="211">
        <f t="array" ref="AG43">MIN(MMULT(COAttainment!$AZ43:$BE43,COPOMap!F$33:F$38),1)</f>
        <v>0</v>
      </c>
      <c r="AH43" s="211">
        <f t="array" ref="AH43">MIN(MMULT(COAttainment!$AZ43:$BE43,COPOMap!G$33:G$38),1)</f>
        <v>0</v>
      </c>
      <c r="AI43" s="211">
        <f t="array" ref="AI43">MIN(MMULT(COAttainment!$AZ43:$BE43,COPOMap!H$33:H$38),1)</f>
        <v>0</v>
      </c>
      <c r="AJ43" s="211">
        <f t="array" ref="AJ43">MIN(MMULT(COAttainment!$AZ43:$BE43,COPOMap!I$33:I$38),1)</f>
        <v>0</v>
      </c>
      <c r="AK43" s="211">
        <f t="array" ref="AK43">MIN(MMULT(COAttainment!$AZ43:$BE43,COPOMap!J$33:J$38),1)</f>
        <v>0</v>
      </c>
      <c r="AL43" s="211">
        <f t="array" ref="AL43">MIN(MMULT(COAttainment!$AZ43:$BE43,COPOMap!K$33:K$38),1)</f>
        <v>0</v>
      </c>
      <c r="AM43" s="211">
        <f t="array" ref="AM43">MIN(MMULT(COAttainment!$AZ43:$BE43,COPOMap!L$33:L$38),1)</f>
        <v>0</v>
      </c>
      <c r="AN43" s="211">
        <f t="array" ref="AN43">MIN(MMULT(COAttainment!$AZ43:$BE43,COPOMap!M$33:M$38),1)</f>
        <v>0</v>
      </c>
      <c r="AO43" s="4"/>
      <c r="AP43" s="211">
        <f t="array" ref="AP43">MIN(MMULT(COAttainment!$BS43:$BX43,COPOMap!B$33:B$38),1)</f>
        <v>0</v>
      </c>
      <c r="AQ43" s="211">
        <f t="array" ref="AQ43">MIN(MMULT(COAttainment!$BS43:$BX43,COPOMap!C$33:C$38),1)</f>
        <v>0</v>
      </c>
      <c r="AR43" s="211">
        <f t="array" ref="AR43">MIN(MMULT(COAttainment!$BS43:$BX43,COPOMap!D$33:D$38),1)</f>
        <v>0</v>
      </c>
      <c r="AS43" s="211">
        <f t="array" ref="AS43">MIN(MMULT(COAttainment!$BS43:$BX43,COPOMap!E$33:E$38),1)</f>
        <v>0</v>
      </c>
      <c r="AT43" s="211">
        <f t="array" ref="AT43">MIN(MMULT(COAttainment!$BS43:$BX43,COPOMap!F$33:F$38),1)</f>
        <v>0</v>
      </c>
      <c r="AU43" s="211">
        <f t="array" ref="AU43">MIN(MMULT(COAttainment!$BS43:$BX43,COPOMap!G$33:G$38),1)</f>
        <v>0</v>
      </c>
      <c r="AV43" s="211">
        <f t="array" ref="AV43">MIN(MMULT(COAttainment!$BS43:$BX43,COPOMap!H$33:H$38),1)</f>
        <v>0</v>
      </c>
      <c r="AW43" s="211">
        <f t="array" ref="AW43">MIN(MMULT(COAttainment!$BS43:$BX43,COPOMap!I$33:I$38),1)</f>
        <v>0</v>
      </c>
      <c r="AX43" s="211">
        <f t="array" ref="AX43">MIN(MMULT(COAttainment!$BS43:$BX43,COPOMap!J$33:J$38),1)</f>
        <v>0</v>
      </c>
      <c r="AY43" s="211">
        <f t="array" ref="AY43">MIN(MMULT(COAttainment!$BS43:$BX43,COPOMap!K$33:K$38),1)</f>
        <v>0</v>
      </c>
      <c r="AZ43" s="211">
        <f t="array" ref="AZ43">MIN(MMULT(COAttainment!$BS43:$BX43,COPOMap!L$33:L$38),1)</f>
        <v>0</v>
      </c>
      <c r="BA43" s="211">
        <f t="array" ref="BA43">MIN(MMULT(COAttainment!$BS43:$BX43,COPOMap!M$33:M$38),1)</f>
        <v>0</v>
      </c>
      <c r="BB43" s="4"/>
      <c r="BC43" s="211">
        <f t="array" ref="BC43">MIN(MMULT(COAttainment!$CL43:$CQ43,COPOMap!B$33:B$38),1)</f>
        <v>0</v>
      </c>
      <c r="BD43" s="211">
        <f t="array" ref="BD43">MIN(MMULT(COAttainment!$CL43:$CQ43,COPOMap!C$33:C$38),1)</f>
        <v>0</v>
      </c>
      <c r="BE43" s="211">
        <f t="array" ref="BE43">MIN(MMULT(COAttainment!$CL43:$CQ43,COPOMap!D$33:D$38),1)</f>
        <v>0</v>
      </c>
      <c r="BF43" s="211">
        <f t="array" ref="BF43">MIN(MMULT(COAttainment!$CL43:$CQ43,COPOMap!E$33:E$38),1)</f>
        <v>0</v>
      </c>
      <c r="BG43" s="211">
        <f t="array" ref="BG43">MIN(MMULT(COAttainment!$CL43:$CQ43,COPOMap!F$33:F$38),1)</f>
        <v>0</v>
      </c>
      <c r="BH43" s="211">
        <f t="array" ref="BH43">MIN(MMULT(COAttainment!$CL43:$CQ43,COPOMap!G$33:G$38),1)</f>
        <v>0</v>
      </c>
      <c r="BI43" s="211">
        <f t="array" ref="BI43">MIN(MMULT(COAttainment!$CL43:$CQ43,COPOMap!H$33:H$38),1)</f>
        <v>0</v>
      </c>
      <c r="BJ43" s="211">
        <f t="array" ref="BJ43">MIN(MMULT(COAttainment!$CL43:$CQ43,COPOMap!I$33:I$38),1)</f>
        <v>0</v>
      </c>
      <c r="BK43" s="211">
        <f t="array" ref="BK43">MIN(MMULT(COAttainment!$CL43:$CQ43,COPOMap!J$33:J$38),1)</f>
        <v>0</v>
      </c>
      <c r="BL43" s="211">
        <f t="array" ref="BL43">MIN(MMULT(COAttainment!$CL43:$CQ43,COPOMap!K$33:K$38),1)</f>
        <v>0</v>
      </c>
      <c r="BM43" s="211">
        <f t="array" ref="BM43">MIN(MMULT(COAttainment!$CL43:$CQ43,COPOMap!L$33:L$38),1)</f>
        <v>0</v>
      </c>
      <c r="BN43" s="211">
        <f t="array" ref="BN43">MIN(MMULT(COAttainment!$CL43:$CQ43,COPOMap!M$33:M$38),1)</f>
        <v>0</v>
      </c>
    </row>
    <row r="44" ht="14.25" customHeight="1" spans="1:66" x14ac:dyDescent="0.25">
      <c r="A44" s="4"/>
      <c r="B44" s="209">
        <f>IF(ISBLANK(CT!A70),"",CT!A70)</f>
      </c>
      <c r="C44" s="191">
        <f t="array" ref="C44">MIN(MMULT(COAttainment!$N44:$S44,COPOMap!B$13:B$18),1)</f>
        <v>0</v>
      </c>
      <c r="D44" s="191">
        <f t="array" ref="D44">MIN(MMULT(COAttainment!$N44:$S44,COPOMap!C$13:C$18),1)</f>
        <v>0</v>
      </c>
      <c r="E44" s="191">
        <f t="array" ref="E44">MIN(MMULT(COAttainment!$N44:$S44,COPOMap!D$13:D$18),1)</f>
        <v>0</v>
      </c>
      <c r="F44" s="191">
        <f t="array" ref="F44">MIN(MMULT(COAttainment!$N44:$S44,COPOMap!E$13:E$18),1)</f>
        <v>0</v>
      </c>
      <c r="G44" s="191">
        <f t="array" ref="G44">MIN(MMULT(COAttainment!$N44:$S44,COPOMap!F$13:F$18),1)</f>
        <v>0</v>
      </c>
      <c r="H44" s="191">
        <f t="array" ref="H44">MIN(MMULT(COAttainment!$N44:$S44,COPOMap!G$13:G$18),1)</f>
        <v>0</v>
      </c>
      <c r="I44" s="191">
        <f t="array" ref="I44">MIN(MMULT(COAttainment!$N44:$S44,COPOMap!H$13:H$18),1)</f>
        <v>0</v>
      </c>
      <c r="J44" s="191">
        <f t="array" ref="J44">MIN(MMULT(COAttainment!$N44:$S44,COPOMap!I$13:I$18),1)</f>
        <v>0</v>
      </c>
      <c r="K44" s="191">
        <f t="array" ref="K44">MIN(MMULT(COAttainment!$N44:$S44,COPOMap!J$13:J$18),1)</f>
        <v>0</v>
      </c>
      <c r="L44" s="191">
        <f t="array" ref="L44">MIN(MMULT(COAttainment!$N44:$S44,COPOMap!K$13:K$18),1)</f>
        <v>0</v>
      </c>
      <c r="M44" s="191">
        <f t="array" ref="M44">MIN(MMULT(COAttainment!$N44:$S44,COPOMap!L$13:L$18),1)</f>
        <v>0</v>
      </c>
      <c r="N44" s="191">
        <f t="array" ref="N44">MIN(MMULT(COAttainment!$N44:$S44,COPOMap!M$13:M$18),1)</f>
        <v>0</v>
      </c>
      <c r="O44" s="4"/>
      <c r="P44" s="210">
        <f t="array" ref="P44">MIN(MMULT(COAttainment!$AG44:$AL44,COPOMap!B$23:B$28),1)</f>
        <v>0</v>
      </c>
      <c r="Q44" s="210">
        <f t="array" ref="Q44">MIN(MMULT(COAttainment!$AG44:$AL44,COPOMap!C$23:C$28),1)</f>
        <v>0</v>
      </c>
      <c r="R44" s="210">
        <f t="array" ref="R44">MIN(MMULT(COAttainment!$AG44:$AL44,COPOMap!D$23:D$28),1)</f>
        <v>0</v>
      </c>
      <c r="S44" s="210">
        <f t="array" ref="S44">MIN(MMULT(COAttainment!$AG44:$AL44,COPOMap!E$23:E$28),1)</f>
        <v>0</v>
      </c>
      <c r="T44" s="210">
        <f t="array" ref="T44">MIN(MMULT(COAttainment!$AG44:$AL44,COPOMap!F$23:F$28),1)</f>
        <v>0</v>
      </c>
      <c r="U44" s="210">
        <f t="array" ref="U44">MIN(MMULT(COAttainment!$AG44:$AL44,COPOMap!G$23:G$28),1)</f>
        <v>0</v>
      </c>
      <c r="V44" s="210">
        <f t="array" ref="V44">MIN(MMULT(COAttainment!$AG44:$AL44,COPOMap!H$23:H$28),1)</f>
        <v>0</v>
      </c>
      <c r="W44" s="210">
        <f t="array" ref="W44">MIN(MMULT(COAttainment!$AG44:$AL44,COPOMap!I$23:I$28),1)</f>
        <v>0</v>
      </c>
      <c r="X44" s="210">
        <f t="array" ref="X44">MIN(MMULT(COAttainment!$AG44:$AL44,COPOMap!J$23:J$28),1)</f>
        <v>0</v>
      </c>
      <c r="Y44" s="210">
        <f t="array" ref="Y44">MIN(MMULT(COAttainment!$AG44:$AL44,COPOMap!K$23:K$28),1)</f>
        <v>0</v>
      </c>
      <c r="Z44" s="210">
        <f t="array" ref="Z44">MIN(MMULT(COAttainment!$AG44:$AL44,COPOMap!L$23:L$28),1)</f>
        <v>0</v>
      </c>
      <c r="AA44" s="210">
        <f t="array" ref="AA44">MIN(MMULT(COAttainment!$AG44:$AL44,COPOMap!M$23:M$28),1)</f>
        <v>0</v>
      </c>
      <c r="AB44" s="4"/>
      <c r="AC44" s="211">
        <f t="array" ref="AC44">MIN(MMULT(COAttainment!$AZ44:$BE44,COPOMap!B$33:B$38),1)</f>
        <v>0</v>
      </c>
      <c r="AD44" s="211">
        <f t="array" ref="AD44">MIN(MMULT(COAttainment!$AZ44:$BE44,COPOMap!C$33:C$38),1)</f>
        <v>0</v>
      </c>
      <c r="AE44" s="211">
        <f t="array" ref="AE44">MIN(MMULT(COAttainment!$AZ44:$BE44,COPOMap!D$33:D$38),1)</f>
        <v>0</v>
      </c>
      <c r="AF44" s="211">
        <f t="array" ref="AF44">MIN(MMULT(COAttainment!$AZ44:$BE44,COPOMap!E$33:E$38),1)</f>
        <v>0</v>
      </c>
      <c r="AG44" s="211">
        <f t="array" ref="AG44">MIN(MMULT(COAttainment!$AZ44:$BE44,COPOMap!F$33:F$38),1)</f>
        <v>0</v>
      </c>
      <c r="AH44" s="211">
        <f t="array" ref="AH44">MIN(MMULT(COAttainment!$AZ44:$BE44,COPOMap!G$33:G$38),1)</f>
        <v>0</v>
      </c>
      <c r="AI44" s="211">
        <f t="array" ref="AI44">MIN(MMULT(COAttainment!$AZ44:$BE44,COPOMap!H$33:H$38),1)</f>
        <v>0</v>
      </c>
      <c r="AJ44" s="211">
        <f t="array" ref="AJ44">MIN(MMULT(COAttainment!$AZ44:$BE44,COPOMap!I$33:I$38),1)</f>
        <v>0</v>
      </c>
      <c r="AK44" s="211">
        <f t="array" ref="AK44">MIN(MMULT(COAttainment!$AZ44:$BE44,COPOMap!J$33:J$38),1)</f>
        <v>0</v>
      </c>
      <c r="AL44" s="211">
        <f t="array" ref="AL44">MIN(MMULT(COAttainment!$AZ44:$BE44,COPOMap!K$33:K$38),1)</f>
        <v>0</v>
      </c>
      <c r="AM44" s="211">
        <f t="array" ref="AM44">MIN(MMULT(COAttainment!$AZ44:$BE44,COPOMap!L$33:L$38),1)</f>
        <v>0</v>
      </c>
      <c r="AN44" s="211">
        <f t="array" ref="AN44">MIN(MMULT(COAttainment!$AZ44:$BE44,COPOMap!M$33:M$38),1)</f>
        <v>0</v>
      </c>
      <c r="AO44" s="4"/>
      <c r="AP44" s="211">
        <f t="array" ref="AP44">MIN(MMULT(COAttainment!$BS44:$BX44,COPOMap!B$33:B$38),1)</f>
        <v>0</v>
      </c>
      <c r="AQ44" s="211">
        <f t="array" ref="AQ44">MIN(MMULT(COAttainment!$BS44:$BX44,COPOMap!C$33:C$38),1)</f>
        <v>0</v>
      </c>
      <c r="AR44" s="211">
        <f t="array" ref="AR44">MIN(MMULT(COAttainment!$BS44:$BX44,COPOMap!D$33:D$38),1)</f>
        <v>0</v>
      </c>
      <c r="AS44" s="211">
        <f t="array" ref="AS44">MIN(MMULT(COAttainment!$BS44:$BX44,COPOMap!E$33:E$38),1)</f>
        <v>0</v>
      </c>
      <c r="AT44" s="211">
        <f t="array" ref="AT44">MIN(MMULT(COAttainment!$BS44:$BX44,COPOMap!F$33:F$38),1)</f>
        <v>0</v>
      </c>
      <c r="AU44" s="211">
        <f t="array" ref="AU44">MIN(MMULT(COAttainment!$BS44:$BX44,COPOMap!G$33:G$38),1)</f>
        <v>0</v>
      </c>
      <c r="AV44" s="211">
        <f t="array" ref="AV44">MIN(MMULT(COAttainment!$BS44:$BX44,COPOMap!H$33:H$38),1)</f>
        <v>0</v>
      </c>
      <c r="AW44" s="211">
        <f t="array" ref="AW44">MIN(MMULT(COAttainment!$BS44:$BX44,COPOMap!I$33:I$38),1)</f>
        <v>0</v>
      </c>
      <c r="AX44" s="211">
        <f t="array" ref="AX44">MIN(MMULT(COAttainment!$BS44:$BX44,COPOMap!J$33:J$38),1)</f>
        <v>0</v>
      </c>
      <c r="AY44" s="211">
        <f t="array" ref="AY44">MIN(MMULT(COAttainment!$BS44:$BX44,COPOMap!K$33:K$38),1)</f>
        <v>0</v>
      </c>
      <c r="AZ44" s="211">
        <f t="array" ref="AZ44">MIN(MMULT(COAttainment!$BS44:$BX44,COPOMap!L$33:L$38),1)</f>
        <v>0</v>
      </c>
      <c r="BA44" s="211">
        <f t="array" ref="BA44">MIN(MMULT(COAttainment!$BS44:$BX44,COPOMap!M$33:M$38),1)</f>
        <v>0</v>
      </c>
      <c r="BB44" s="4"/>
      <c r="BC44" s="211">
        <f t="array" ref="BC44">MIN(MMULT(COAttainment!$CL44:$CQ44,COPOMap!B$33:B$38),1)</f>
        <v>0</v>
      </c>
      <c r="BD44" s="211">
        <f t="array" ref="BD44">MIN(MMULT(COAttainment!$CL44:$CQ44,COPOMap!C$33:C$38),1)</f>
        <v>0</v>
      </c>
      <c r="BE44" s="211">
        <f t="array" ref="BE44">MIN(MMULT(COAttainment!$CL44:$CQ44,COPOMap!D$33:D$38),1)</f>
        <v>0</v>
      </c>
      <c r="BF44" s="211">
        <f t="array" ref="BF44">MIN(MMULT(COAttainment!$CL44:$CQ44,COPOMap!E$33:E$38),1)</f>
        <v>0</v>
      </c>
      <c r="BG44" s="211">
        <f t="array" ref="BG44">MIN(MMULT(COAttainment!$CL44:$CQ44,COPOMap!F$33:F$38),1)</f>
        <v>0</v>
      </c>
      <c r="BH44" s="211">
        <f t="array" ref="BH44">MIN(MMULT(COAttainment!$CL44:$CQ44,COPOMap!G$33:G$38),1)</f>
        <v>0</v>
      </c>
      <c r="BI44" s="211">
        <f t="array" ref="BI44">MIN(MMULT(COAttainment!$CL44:$CQ44,COPOMap!H$33:H$38),1)</f>
        <v>0</v>
      </c>
      <c r="BJ44" s="211">
        <f t="array" ref="BJ44">MIN(MMULT(COAttainment!$CL44:$CQ44,COPOMap!I$33:I$38),1)</f>
        <v>0</v>
      </c>
      <c r="BK44" s="211">
        <f t="array" ref="BK44">MIN(MMULT(COAttainment!$CL44:$CQ44,COPOMap!J$33:J$38),1)</f>
        <v>0</v>
      </c>
      <c r="BL44" s="211">
        <f t="array" ref="BL44">MIN(MMULT(COAttainment!$CL44:$CQ44,COPOMap!K$33:K$38),1)</f>
        <v>0</v>
      </c>
      <c r="BM44" s="211">
        <f t="array" ref="BM44">MIN(MMULT(COAttainment!$CL44:$CQ44,COPOMap!L$33:L$38),1)</f>
        <v>0</v>
      </c>
      <c r="BN44" s="211">
        <f t="array" ref="BN44">MIN(MMULT(COAttainment!$CL44:$CQ44,COPOMap!M$33:M$38),1)</f>
        <v>0</v>
      </c>
    </row>
    <row r="45" ht="14.25" customHeight="1" spans="1:66" x14ac:dyDescent="0.25">
      <c r="A45" s="4"/>
      <c r="B45" s="209">
        <f>IF(ISBLANK(CT!A71),"",CT!A71)</f>
      </c>
      <c r="C45" s="191">
        <f t="array" ref="C45">MIN(MMULT(COAttainment!$N45:$S45,COPOMap!B$13:B$18),1)</f>
        <v>0</v>
      </c>
      <c r="D45" s="191">
        <f t="array" ref="D45">MIN(MMULT(COAttainment!$N45:$S45,COPOMap!C$13:C$18),1)</f>
        <v>0</v>
      </c>
      <c r="E45" s="191">
        <f t="array" ref="E45">MIN(MMULT(COAttainment!$N45:$S45,COPOMap!D$13:D$18),1)</f>
        <v>0</v>
      </c>
      <c r="F45" s="191">
        <f t="array" ref="F45">MIN(MMULT(COAttainment!$N45:$S45,COPOMap!E$13:E$18),1)</f>
        <v>0</v>
      </c>
      <c r="G45" s="191">
        <f t="array" ref="G45">MIN(MMULT(COAttainment!$N45:$S45,COPOMap!F$13:F$18),1)</f>
        <v>0</v>
      </c>
      <c r="H45" s="191">
        <f t="array" ref="H45">MIN(MMULT(COAttainment!$N45:$S45,COPOMap!G$13:G$18),1)</f>
        <v>0</v>
      </c>
      <c r="I45" s="191">
        <f t="array" ref="I45">MIN(MMULT(COAttainment!$N45:$S45,COPOMap!H$13:H$18),1)</f>
        <v>0</v>
      </c>
      <c r="J45" s="191">
        <f t="array" ref="J45">MIN(MMULT(COAttainment!$N45:$S45,COPOMap!I$13:I$18),1)</f>
        <v>0</v>
      </c>
      <c r="K45" s="191">
        <f t="array" ref="K45">MIN(MMULT(COAttainment!$N45:$S45,COPOMap!J$13:J$18),1)</f>
        <v>0</v>
      </c>
      <c r="L45" s="191">
        <f t="array" ref="L45">MIN(MMULT(COAttainment!$N45:$S45,COPOMap!K$13:K$18),1)</f>
        <v>0</v>
      </c>
      <c r="M45" s="191">
        <f t="array" ref="M45">MIN(MMULT(COAttainment!$N45:$S45,COPOMap!L$13:L$18),1)</f>
        <v>0</v>
      </c>
      <c r="N45" s="191">
        <f t="array" ref="N45">MIN(MMULT(COAttainment!$N45:$S45,COPOMap!M$13:M$18),1)</f>
        <v>0</v>
      </c>
      <c r="O45" s="4"/>
      <c r="P45" s="210">
        <f t="array" ref="P45">MIN(MMULT(COAttainment!$AG45:$AL45,COPOMap!B$23:B$28),1)</f>
        <v>0</v>
      </c>
      <c r="Q45" s="210">
        <f t="array" ref="Q45">MIN(MMULT(COAttainment!$AG45:$AL45,COPOMap!C$23:C$28),1)</f>
        <v>0</v>
      </c>
      <c r="R45" s="210">
        <f t="array" ref="R45">MIN(MMULT(COAttainment!$AG45:$AL45,COPOMap!D$23:D$28),1)</f>
        <v>0</v>
      </c>
      <c r="S45" s="210">
        <f t="array" ref="S45">MIN(MMULT(COAttainment!$AG45:$AL45,COPOMap!E$23:E$28),1)</f>
        <v>0</v>
      </c>
      <c r="T45" s="210">
        <f t="array" ref="T45">MIN(MMULT(COAttainment!$AG45:$AL45,COPOMap!F$23:F$28),1)</f>
        <v>0</v>
      </c>
      <c r="U45" s="210">
        <f t="array" ref="U45">MIN(MMULT(COAttainment!$AG45:$AL45,COPOMap!G$23:G$28),1)</f>
        <v>0</v>
      </c>
      <c r="V45" s="210">
        <f t="array" ref="V45">MIN(MMULT(COAttainment!$AG45:$AL45,COPOMap!H$23:H$28),1)</f>
        <v>0</v>
      </c>
      <c r="W45" s="210">
        <f t="array" ref="W45">MIN(MMULT(COAttainment!$AG45:$AL45,COPOMap!I$23:I$28),1)</f>
        <v>0</v>
      </c>
      <c r="X45" s="210">
        <f t="array" ref="X45">MIN(MMULT(COAttainment!$AG45:$AL45,COPOMap!J$23:J$28),1)</f>
        <v>0</v>
      </c>
      <c r="Y45" s="210">
        <f t="array" ref="Y45">MIN(MMULT(COAttainment!$AG45:$AL45,COPOMap!K$23:K$28),1)</f>
        <v>0</v>
      </c>
      <c r="Z45" s="210">
        <f t="array" ref="Z45">MIN(MMULT(COAttainment!$AG45:$AL45,COPOMap!L$23:L$28),1)</f>
        <v>0</v>
      </c>
      <c r="AA45" s="210">
        <f t="array" ref="AA45">MIN(MMULT(COAttainment!$AG45:$AL45,COPOMap!M$23:M$28),1)</f>
        <v>0</v>
      </c>
      <c r="AB45" s="4"/>
      <c r="AC45" s="211">
        <f t="array" ref="AC45">MIN(MMULT(COAttainment!$AZ45:$BE45,COPOMap!B$33:B$38),1)</f>
        <v>0</v>
      </c>
      <c r="AD45" s="211">
        <f t="array" ref="AD45">MIN(MMULT(COAttainment!$AZ45:$BE45,COPOMap!C$33:C$38),1)</f>
        <v>0</v>
      </c>
      <c r="AE45" s="211">
        <f t="array" ref="AE45">MIN(MMULT(COAttainment!$AZ45:$BE45,COPOMap!D$33:D$38),1)</f>
        <v>0</v>
      </c>
      <c r="AF45" s="211">
        <f t="array" ref="AF45">MIN(MMULT(COAttainment!$AZ45:$BE45,COPOMap!E$33:E$38),1)</f>
        <v>0</v>
      </c>
      <c r="AG45" s="211">
        <f t="array" ref="AG45">MIN(MMULT(COAttainment!$AZ45:$BE45,COPOMap!F$33:F$38),1)</f>
        <v>0</v>
      </c>
      <c r="AH45" s="211">
        <f t="array" ref="AH45">MIN(MMULT(COAttainment!$AZ45:$BE45,COPOMap!G$33:G$38),1)</f>
        <v>0</v>
      </c>
      <c r="AI45" s="211">
        <f t="array" ref="AI45">MIN(MMULT(COAttainment!$AZ45:$BE45,COPOMap!H$33:H$38),1)</f>
        <v>0</v>
      </c>
      <c r="AJ45" s="211">
        <f t="array" ref="AJ45">MIN(MMULT(COAttainment!$AZ45:$BE45,COPOMap!I$33:I$38),1)</f>
        <v>0</v>
      </c>
      <c r="AK45" s="211">
        <f t="array" ref="AK45">MIN(MMULT(COAttainment!$AZ45:$BE45,COPOMap!J$33:J$38),1)</f>
        <v>0</v>
      </c>
      <c r="AL45" s="211">
        <f t="array" ref="AL45">MIN(MMULT(COAttainment!$AZ45:$BE45,COPOMap!K$33:K$38),1)</f>
        <v>0</v>
      </c>
      <c r="AM45" s="211">
        <f t="array" ref="AM45">MIN(MMULT(COAttainment!$AZ45:$BE45,COPOMap!L$33:L$38),1)</f>
        <v>0</v>
      </c>
      <c r="AN45" s="211">
        <f t="array" ref="AN45">MIN(MMULT(COAttainment!$AZ45:$BE45,COPOMap!M$33:M$38),1)</f>
        <v>0</v>
      </c>
      <c r="AO45" s="4"/>
      <c r="AP45" s="211">
        <f t="array" ref="AP45">MIN(MMULT(COAttainment!$BS45:$BX45,COPOMap!B$33:B$38),1)</f>
        <v>0</v>
      </c>
      <c r="AQ45" s="211">
        <f t="array" ref="AQ45">MIN(MMULT(COAttainment!$BS45:$BX45,COPOMap!C$33:C$38),1)</f>
        <v>0</v>
      </c>
      <c r="AR45" s="211">
        <f t="array" ref="AR45">MIN(MMULT(COAttainment!$BS45:$BX45,COPOMap!D$33:D$38),1)</f>
        <v>0</v>
      </c>
      <c r="AS45" s="211">
        <f t="array" ref="AS45">MIN(MMULT(COAttainment!$BS45:$BX45,COPOMap!E$33:E$38),1)</f>
        <v>0</v>
      </c>
      <c r="AT45" s="211">
        <f t="array" ref="AT45">MIN(MMULT(COAttainment!$BS45:$BX45,COPOMap!F$33:F$38),1)</f>
        <v>0</v>
      </c>
      <c r="AU45" s="211">
        <f t="array" ref="AU45">MIN(MMULT(COAttainment!$BS45:$BX45,COPOMap!G$33:G$38),1)</f>
        <v>0</v>
      </c>
      <c r="AV45" s="211">
        <f t="array" ref="AV45">MIN(MMULT(COAttainment!$BS45:$BX45,COPOMap!H$33:H$38),1)</f>
        <v>0</v>
      </c>
      <c r="AW45" s="211">
        <f t="array" ref="AW45">MIN(MMULT(COAttainment!$BS45:$BX45,COPOMap!I$33:I$38),1)</f>
        <v>0</v>
      </c>
      <c r="AX45" s="211">
        <f t="array" ref="AX45">MIN(MMULT(COAttainment!$BS45:$BX45,COPOMap!J$33:J$38),1)</f>
        <v>0</v>
      </c>
      <c r="AY45" s="211">
        <f t="array" ref="AY45">MIN(MMULT(COAttainment!$BS45:$BX45,COPOMap!K$33:K$38),1)</f>
        <v>0</v>
      </c>
      <c r="AZ45" s="211">
        <f t="array" ref="AZ45">MIN(MMULT(COAttainment!$BS45:$BX45,COPOMap!L$33:L$38),1)</f>
        <v>0</v>
      </c>
      <c r="BA45" s="211">
        <f t="array" ref="BA45">MIN(MMULT(COAttainment!$BS45:$BX45,COPOMap!M$33:M$38),1)</f>
        <v>0</v>
      </c>
      <c r="BB45" s="4"/>
      <c r="BC45" s="211">
        <f t="array" ref="BC45">MIN(MMULT(COAttainment!$CL45:$CQ45,COPOMap!B$33:B$38),1)</f>
        <v>0</v>
      </c>
      <c r="BD45" s="211">
        <f t="array" ref="BD45">MIN(MMULT(COAttainment!$CL45:$CQ45,COPOMap!C$33:C$38),1)</f>
        <v>0</v>
      </c>
      <c r="BE45" s="211">
        <f t="array" ref="BE45">MIN(MMULT(COAttainment!$CL45:$CQ45,COPOMap!D$33:D$38),1)</f>
        <v>0</v>
      </c>
      <c r="BF45" s="211">
        <f t="array" ref="BF45">MIN(MMULT(COAttainment!$CL45:$CQ45,COPOMap!E$33:E$38),1)</f>
        <v>0</v>
      </c>
      <c r="BG45" s="211">
        <f t="array" ref="BG45">MIN(MMULT(COAttainment!$CL45:$CQ45,COPOMap!F$33:F$38),1)</f>
        <v>0</v>
      </c>
      <c r="BH45" s="211">
        <f t="array" ref="BH45">MIN(MMULT(COAttainment!$CL45:$CQ45,COPOMap!G$33:G$38),1)</f>
        <v>0</v>
      </c>
      <c r="BI45" s="211">
        <f t="array" ref="BI45">MIN(MMULT(COAttainment!$CL45:$CQ45,COPOMap!H$33:H$38),1)</f>
        <v>0</v>
      </c>
      <c r="BJ45" s="211">
        <f t="array" ref="BJ45">MIN(MMULT(COAttainment!$CL45:$CQ45,COPOMap!I$33:I$38),1)</f>
        <v>0</v>
      </c>
      <c r="BK45" s="211">
        <f t="array" ref="BK45">MIN(MMULT(COAttainment!$CL45:$CQ45,COPOMap!J$33:J$38),1)</f>
        <v>0</v>
      </c>
      <c r="BL45" s="211">
        <f t="array" ref="BL45">MIN(MMULT(COAttainment!$CL45:$CQ45,COPOMap!K$33:K$38),1)</f>
        <v>0</v>
      </c>
      <c r="BM45" s="211">
        <f t="array" ref="BM45">MIN(MMULT(COAttainment!$CL45:$CQ45,COPOMap!L$33:L$38),1)</f>
        <v>0</v>
      </c>
      <c r="BN45" s="211">
        <f t="array" ref="BN45">MIN(MMULT(COAttainment!$CL45:$CQ45,COPOMap!M$33:M$38),1)</f>
        <v>0</v>
      </c>
    </row>
    <row r="46" ht="14.25" customHeight="1" spans="1:66" x14ac:dyDescent="0.25">
      <c r="A46" s="4"/>
      <c r="B46" s="209">
        <f>IF(ISBLANK(CT!A72),"",CT!A72)</f>
      </c>
      <c r="C46" s="191">
        <f t="array" ref="C46">MIN(MMULT(COAttainment!$N46:$S46,COPOMap!B$13:B$18),1)</f>
        <v>0</v>
      </c>
      <c r="D46" s="191">
        <f t="array" ref="D46">MIN(MMULT(COAttainment!$N46:$S46,COPOMap!C$13:C$18),1)</f>
        <v>0</v>
      </c>
      <c r="E46" s="191">
        <f t="array" ref="E46">MIN(MMULT(COAttainment!$N46:$S46,COPOMap!D$13:D$18),1)</f>
        <v>0</v>
      </c>
      <c r="F46" s="191">
        <f t="array" ref="F46">MIN(MMULT(COAttainment!$N46:$S46,COPOMap!E$13:E$18),1)</f>
        <v>0</v>
      </c>
      <c r="G46" s="191">
        <f t="array" ref="G46">MIN(MMULT(COAttainment!$N46:$S46,COPOMap!F$13:F$18),1)</f>
        <v>0</v>
      </c>
      <c r="H46" s="191">
        <f t="array" ref="H46">MIN(MMULT(COAttainment!$N46:$S46,COPOMap!G$13:G$18),1)</f>
        <v>0</v>
      </c>
      <c r="I46" s="191">
        <f t="array" ref="I46">MIN(MMULT(COAttainment!$N46:$S46,COPOMap!H$13:H$18),1)</f>
        <v>0</v>
      </c>
      <c r="J46" s="191">
        <f t="array" ref="J46">MIN(MMULT(COAttainment!$N46:$S46,COPOMap!I$13:I$18),1)</f>
        <v>0</v>
      </c>
      <c r="K46" s="191">
        <f t="array" ref="K46">MIN(MMULT(COAttainment!$N46:$S46,COPOMap!J$13:J$18),1)</f>
        <v>0</v>
      </c>
      <c r="L46" s="191">
        <f t="array" ref="L46">MIN(MMULT(COAttainment!$N46:$S46,COPOMap!K$13:K$18),1)</f>
        <v>0</v>
      </c>
      <c r="M46" s="191">
        <f t="array" ref="M46">MIN(MMULT(COAttainment!$N46:$S46,COPOMap!L$13:L$18),1)</f>
        <v>0</v>
      </c>
      <c r="N46" s="191">
        <f t="array" ref="N46">MIN(MMULT(COAttainment!$N46:$S46,COPOMap!M$13:M$18),1)</f>
        <v>0</v>
      </c>
      <c r="O46" s="4"/>
      <c r="P46" s="210">
        <f t="array" ref="P46">MIN(MMULT(COAttainment!$AG46:$AL46,COPOMap!B$23:B$28),1)</f>
        <v>0</v>
      </c>
      <c r="Q46" s="210">
        <f t="array" ref="Q46">MIN(MMULT(COAttainment!$AG46:$AL46,COPOMap!C$23:C$28),1)</f>
        <v>0</v>
      </c>
      <c r="R46" s="210">
        <f t="array" ref="R46">MIN(MMULT(COAttainment!$AG46:$AL46,COPOMap!D$23:D$28),1)</f>
        <v>0</v>
      </c>
      <c r="S46" s="210">
        <f t="array" ref="S46">MIN(MMULT(COAttainment!$AG46:$AL46,COPOMap!E$23:E$28),1)</f>
        <v>0</v>
      </c>
      <c r="T46" s="210">
        <f t="array" ref="T46">MIN(MMULT(COAttainment!$AG46:$AL46,COPOMap!F$23:F$28),1)</f>
        <v>0</v>
      </c>
      <c r="U46" s="210">
        <f t="array" ref="U46">MIN(MMULT(COAttainment!$AG46:$AL46,COPOMap!G$23:G$28),1)</f>
        <v>0</v>
      </c>
      <c r="V46" s="210">
        <f t="array" ref="V46">MIN(MMULT(COAttainment!$AG46:$AL46,COPOMap!H$23:H$28),1)</f>
        <v>0</v>
      </c>
      <c r="W46" s="210">
        <f t="array" ref="W46">MIN(MMULT(COAttainment!$AG46:$AL46,COPOMap!I$23:I$28),1)</f>
        <v>0</v>
      </c>
      <c r="X46" s="210">
        <f t="array" ref="X46">MIN(MMULT(COAttainment!$AG46:$AL46,COPOMap!J$23:J$28),1)</f>
        <v>0</v>
      </c>
      <c r="Y46" s="210">
        <f t="array" ref="Y46">MIN(MMULT(COAttainment!$AG46:$AL46,COPOMap!K$23:K$28),1)</f>
        <v>0</v>
      </c>
      <c r="Z46" s="210">
        <f t="array" ref="Z46">MIN(MMULT(COAttainment!$AG46:$AL46,COPOMap!L$23:L$28),1)</f>
        <v>0</v>
      </c>
      <c r="AA46" s="210">
        <f t="array" ref="AA46">MIN(MMULT(COAttainment!$AG46:$AL46,COPOMap!M$23:M$28),1)</f>
        <v>0</v>
      </c>
      <c r="AB46" s="4"/>
      <c r="AC46" s="211">
        <f t="array" ref="AC46">MIN(MMULT(COAttainment!$AZ46:$BE46,COPOMap!B$33:B$38),1)</f>
        <v>0</v>
      </c>
      <c r="AD46" s="211">
        <f t="array" ref="AD46">MIN(MMULT(COAttainment!$AZ46:$BE46,COPOMap!C$33:C$38),1)</f>
        <v>0</v>
      </c>
      <c r="AE46" s="211">
        <f t="array" ref="AE46">MIN(MMULT(COAttainment!$AZ46:$BE46,COPOMap!D$33:D$38),1)</f>
        <v>0</v>
      </c>
      <c r="AF46" s="211">
        <f t="array" ref="AF46">MIN(MMULT(COAttainment!$AZ46:$BE46,COPOMap!E$33:E$38),1)</f>
        <v>0</v>
      </c>
      <c r="AG46" s="211">
        <f t="array" ref="AG46">MIN(MMULT(COAttainment!$AZ46:$BE46,COPOMap!F$33:F$38),1)</f>
        <v>0</v>
      </c>
      <c r="AH46" s="211">
        <f t="array" ref="AH46">MIN(MMULT(COAttainment!$AZ46:$BE46,COPOMap!G$33:G$38),1)</f>
        <v>0</v>
      </c>
      <c r="AI46" s="211">
        <f t="array" ref="AI46">MIN(MMULT(COAttainment!$AZ46:$BE46,COPOMap!H$33:H$38),1)</f>
        <v>0</v>
      </c>
      <c r="AJ46" s="211">
        <f t="array" ref="AJ46">MIN(MMULT(COAttainment!$AZ46:$BE46,COPOMap!I$33:I$38),1)</f>
        <v>0</v>
      </c>
      <c r="AK46" s="211">
        <f t="array" ref="AK46">MIN(MMULT(COAttainment!$AZ46:$BE46,COPOMap!J$33:J$38),1)</f>
        <v>0</v>
      </c>
      <c r="AL46" s="211">
        <f t="array" ref="AL46">MIN(MMULT(COAttainment!$AZ46:$BE46,COPOMap!K$33:K$38),1)</f>
        <v>0</v>
      </c>
      <c r="AM46" s="211">
        <f t="array" ref="AM46">MIN(MMULT(COAttainment!$AZ46:$BE46,COPOMap!L$33:L$38),1)</f>
        <v>0</v>
      </c>
      <c r="AN46" s="211">
        <f t="array" ref="AN46">MIN(MMULT(COAttainment!$AZ46:$BE46,COPOMap!M$33:M$38),1)</f>
        <v>0</v>
      </c>
      <c r="AO46" s="4"/>
      <c r="AP46" s="211">
        <f t="array" ref="AP46">MIN(MMULT(COAttainment!$BS46:$BX46,COPOMap!B$33:B$38),1)</f>
        <v>0</v>
      </c>
      <c r="AQ46" s="211">
        <f t="array" ref="AQ46">MIN(MMULT(COAttainment!$BS46:$BX46,COPOMap!C$33:C$38),1)</f>
        <v>0</v>
      </c>
      <c r="AR46" s="211">
        <f t="array" ref="AR46">MIN(MMULT(COAttainment!$BS46:$BX46,COPOMap!D$33:D$38),1)</f>
        <v>0</v>
      </c>
      <c r="AS46" s="211">
        <f t="array" ref="AS46">MIN(MMULT(COAttainment!$BS46:$BX46,COPOMap!E$33:E$38),1)</f>
        <v>0</v>
      </c>
      <c r="AT46" s="211">
        <f t="array" ref="AT46">MIN(MMULT(COAttainment!$BS46:$BX46,COPOMap!F$33:F$38),1)</f>
        <v>0</v>
      </c>
      <c r="AU46" s="211">
        <f t="array" ref="AU46">MIN(MMULT(COAttainment!$BS46:$BX46,COPOMap!G$33:G$38),1)</f>
        <v>0</v>
      </c>
      <c r="AV46" s="211">
        <f t="array" ref="AV46">MIN(MMULT(COAttainment!$BS46:$BX46,COPOMap!H$33:H$38),1)</f>
        <v>0</v>
      </c>
      <c r="AW46" s="211">
        <f t="array" ref="AW46">MIN(MMULT(COAttainment!$BS46:$BX46,COPOMap!I$33:I$38),1)</f>
        <v>0</v>
      </c>
      <c r="AX46" s="211">
        <f t="array" ref="AX46">MIN(MMULT(COAttainment!$BS46:$BX46,COPOMap!J$33:J$38),1)</f>
        <v>0</v>
      </c>
      <c r="AY46" s="211">
        <f t="array" ref="AY46">MIN(MMULT(COAttainment!$BS46:$BX46,COPOMap!K$33:K$38),1)</f>
        <v>0</v>
      </c>
      <c r="AZ46" s="211">
        <f t="array" ref="AZ46">MIN(MMULT(COAttainment!$BS46:$BX46,COPOMap!L$33:L$38),1)</f>
        <v>0</v>
      </c>
      <c r="BA46" s="211">
        <f t="array" ref="BA46">MIN(MMULT(COAttainment!$BS46:$BX46,COPOMap!M$33:M$38),1)</f>
        <v>0</v>
      </c>
      <c r="BB46" s="4"/>
      <c r="BC46" s="211">
        <f t="array" ref="BC46">MIN(MMULT(COAttainment!$CL46:$CQ46,COPOMap!B$33:B$38),1)</f>
        <v>0</v>
      </c>
      <c r="BD46" s="211">
        <f t="array" ref="BD46">MIN(MMULT(COAttainment!$CL46:$CQ46,COPOMap!C$33:C$38),1)</f>
        <v>0</v>
      </c>
      <c r="BE46" s="211">
        <f t="array" ref="BE46">MIN(MMULT(COAttainment!$CL46:$CQ46,COPOMap!D$33:D$38),1)</f>
        <v>0</v>
      </c>
      <c r="BF46" s="211">
        <f t="array" ref="BF46">MIN(MMULT(COAttainment!$CL46:$CQ46,COPOMap!E$33:E$38),1)</f>
        <v>0</v>
      </c>
      <c r="BG46" s="211">
        <f t="array" ref="BG46">MIN(MMULT(COAttainment!$CL46:$CQ46,COPOMap!F$33:F$38),1)</f>
        <v>0</v>
      </c>
      <c r="BH46" s="211">
        <f t="array" ref="BH46">MIN(MMULT(COAttainment!$CL46:$CQ46,COPOMap!G$33:G$38),1)</f>
        <v>0</v>
      </c>
      <c r="BI46" s="211">
        <f t="array" ref="BI46">MIN(MMULT(COAttainment!$CL46:$CQ46,COPOMap!H$33:H$38),1)</f>
        <v>0</v>
      </c>
      <c r="BJ46" s="211">
        <f t="array" ref="BJ46">MIN(MMULT(COAttainment!$CL46:$CQ46,COPOMap!I$33:I$38),1)</f>
        <v>0</v>
      </c>
      <c r="BK46" s="211">
        <f t="array" ref="BK46">MIN(MMULT(COAttainment!$CL46:$CQ46,COPOMap!J$33:J$38),1)</f>
        <v>0</v>
      </c>
      <c r="BL46" s="211">
        <f t="array" ref="BL46">MIN(MMULT(COAttainment!$CL46:$CQ46,COPOMap!K$33:K$38),1)</f>
        <v>0</v>
      </c>
      <c r="BM46" s="211">
        <f t="array" ref="BM46">MIN(MMULT(COAttainment!$CL46:$CQ46,COPOMap!L$33:L$38),1)</f>
        <v>0</v>
      </c>
      <c r="BN46" s="211">
        <f t="array" ref="BN46">MIN(MMULT(COAttainment!$CL46:$CQ46,COPOMap!M$33:M$38),1)</f>
        <v>0</v>
      </c>
    </row>
    <row r="47" ht="14.25" customHeight="1" spans="1:66" x14ac:dyDescent="0.25">
      <c r="A47" s="4"/>
      <c r="B47" s="209">
        <f>IF(ISBLANK(CT!A73),"",CT!A73)</f>
      </c>
      <c r="C47" s="191">
        <f t="array" ref="C47">MIN(MMULT(COAttainment!$N47:$S47,COPOMap!B$13:B$18),1)</f>
        <v>0</v>
      </c>
      <c r="D47" s="191">
        <f t="array" ref="D47">MIN(MMULT(COAttainment!$N47:$S47,COPOMap!C$13:C$18),1)</f>
        <v>0</v>
      </c>
      <c r="E47" s="191">
        <f t="array" ref="E47">MIN(MMULT(COAttainment!$N47:$S47,COPOMap!D$13:D$18),1)</f>
        <v>0</v>
      </c>
      <c r="F47" s="191">
        <f t="array" ref="F47">MIN(MMULT(COAttainment!$N47:$S47,COPOMap!E$13:E$18),1)</f>
        <v>0</v>
      </c>
      <c r="G47" s="191">
        <f t="array" ref="G47">MIN(MMULT(COAttainment!$N47:$S47,COPOMap!F$13:F$18),1)</f>
        <v>0</v>
      </c>
      <c r="H47" s="191">
        <f t="array" ref="H47">MIN(MMULT(COAttainment!$N47:$S47,COPOMap!G$13:G$18),1)</f>
        <v>0</v>
      </c>
      <c r="I47" s="191">
        <f t="array" ref="I47">MIN(MMULT(COAttainment!$N47:$S47,COPOMap!H$13:H$18),1)</f>
        <v>0</v>
      </c>
      <c r="J47" s="191">
        <f t="array" ref="J47">MIN(MMULT(COAttainment!$N47:$S47,COPOMap!I$13:I$18),1)</f>
        <v>0</v>
      </c>
      <c r="K47" s="191">
        <f t="array" ref="K47">MIN(MMULT(COAttainment!$N47:$S47,COPOMap!J$13:J$18),1)</f>
        <v>0</v>
      </c>
      <c r="L47" s="191">
        <f t="array" ref="L47">MIN(MMULT(COAttainment!$N47:$S47,COPOMap!K$13:K$18),1)</f>
        <v>0</v>
      </c>
      <c r="M47" s="191">
        <f t="array" ref="M47">MIN(MMULT(COAttainment!$N47:$S47,COPOMap!L$13:L$18),1)</f>
        <v>0</v>
      </c>
      <c r="N47" s="191">
        <f t="array" ref="N47">MIN(MMULT(COAttainment!$N47:$S47,COPOMap!M$13:M$18),1)</f>
        <v>0</v>
      </c>
      <c r="O47" s="4"/>
      <c r="P47" s="210">
        <f t="array" ref="P47">MIN(MMULT(COAttainment!$AG47:$AL47,COPOMap!B$23:B$28),1)</f>
        <v>0</v>
      </c>
      <c r="Q47" s="210">
        <f t="array" ref="Q47">MIN(MMULT(COAttainment!$AG47:$AL47,COPOMap!C$23:C$28),1)</f>
        <v>0</v>
      </c>
      <c r="R47" s="210">
        <f t="array" ref="R47">MIN(MMULT(COAttainment!$AG47:$AL47,COPOMap!D$23:D$28),1)</f>
        <v>0</v>
      </c>
      <c r="S47" s="210">
        <f t="array" ref="S47">MIN(MMULT(COAttainment!$AG47:$AL47,COPOMap!E$23:E$28),1)</f>
        <v>0</v>
      </c>
      <c r="T47" s="210">
        <f t="array" ref="T47">MIN(MMULT(COAttainment!$AG47:$AL47,COPOMap!F$23:F$28),1)</f>
        <v>0</v>
      </c>
      <c r="U47" s="210">
        <f t="array" ref="U47">MIN(MMULT(COAttainment!$AG47:$AL47,COPOMap!G$23:G$28),1)</f>
        <v>0</v>
      </c>
      <c r="V47" s="210">
        <f t="array" ref="V47">MIN(MMULT(COAttainment!$AG47:$AL47,COPOMap!H$23:H$28),1)</f>
        <v>0</v>
      </c>
      <c r="W47" s="210">
        <f t="array" ref="W47">MIN(MMULT(COAttainment!$AG47:$AL47,COPOMap!I$23:I$28),1)</f>
        <v>0</v>
      </c>
      <c r="X47" s="210">
        <f t="array" ref="X47">MIN(MMULT(COAttainment!$AG47:$AL47,COPOMap!J$23:J$28),1)</f>
        <v>0</v>
      </c>
      <c r="Y47" s="210">
        <f t="array" ref="Y47">MIN(MMULT(COAttainment!$AG47:$AL47,COPOMap!K$23:K$28),1)</f>
        <v>0</v>
      </c>
      <c r="Z47" s="210">
        <f t="array" ref="Z47">MIN(MMULT(COAttainment!$AG47:$AL47,COPOMap!L$23:L$28),1)</f>
        <v>0</v>
      </c>
      <c r="AA47" s="210">
        <f t="array" ref="AA47">MIN(MMULT(COAttainment!$AG47:$AL47,COPOMap!M$23:M$28),1)</f>
        <v>0</v>
      </c>
      <c r="AB47" s="4"/>
      <c r="AC47" s="211">
        <f t="array" ref="AC47">MIN(MMULT(COAttainment!$AZ47:$BE47,COPOMap!B$33:B$38),1)</f>
        <v>0</v>
      </c>
      <c r="AD47" s="211">
        <f t="array" ref="AD47">MIN(MMULT(COAttainment!$AZ47:$BE47,COPOMap!C$33:C$38),1)</f>
        <v>0</v>
      </c>
      <c r="AE47" s="211">
        <f t="array" ref="AE47">MIN(MMULT(COAttainment!$AZ47:$BE47,COPOMap!D$33:D$38),1)</f>
        <v>0</v>
      </c>
      <c r="AF47" s="211">
        <f t="array" ref="AF47">MIN(MMULT(COAttainment!$AZ47:$BE47,COPOMap!E$33:E$38),1)</f>
        <v>0</v>
      </c>
      <c r="AG47" s="211">
        <f t="array" ref="AG47">MIN(MMULT(COAttainment!$AZ47:$BE47,COPOMap!F$33:F$38),1)</f>
        <v>0</v>
      </c>
      <c r="AH47" s="211">
        <f t="array" ref="AH47">MIN(MMULT(COAttainment!$AZ47:$BE47,COPOMap!G$33:G$38),1)</f>
        <v>0</v>
      </c>
      <c r="AI47" s="211">
        <f t="array" ref="AI47">MIN(MMULT(COAttainment!$AZ47:$BE47,COPOMap!H$33:H$38),1)</f>
        <v>0</v>
      </c>
      <c r="AJ47" s="211">
        <f t="array" ref="AJ47">MIN(MMULT(COAttainment!$AZ47:$BE47,COPOMap!I$33:I$38),1)</f>
        <v>0</v>
      </c>
      <c r="AK47" s="211">
        <f t="array" ref="AK47">MIN(MMULT(COAttainment!$AZ47:$BE47,COPOMap!J$33:J$38),1)</f>
        <v>0</v>
      </c>
      <c r="AL47" s="211">
        <f t="array" ref="AL47">MIN(MMULT(COAttainment!$AZ47:$BE47,COPOMap!K$33:K$38),1)</f>
        <v>0</v>
      </c>
      <c r="AM47" s="211">
        <f t="array" ref="AM47">MIN(MMULT(COAttainment!$AZ47:$BE47,COPOMap!L$33:L$38),1)</f>
        <v>0</v>
      </c>
      <c r="AN47" s="211">
        <f t="array" ref="AN47">MIN(MMULT(COAttainment!$AZ47:$BE47,COPOMap!M$33:M$38),1)</f>
        <v>0</v>
      </c>
      <c r="AO47" s="4"/>
      <c r="AP47" s="211">
        <f t="array" ref="AP47">MIN(MMULT(COAttainment!$BS47:$BX47,COPOMap!B$33:B$38),1)</f>
        <v>0</v>
      </c>
      <c r="AQ47" s="211">
        <f t="array" ref="AQ47">MIN(MMULT(COAttainment!$BS47:$BX47,COPOMap!C$33:C$38),1)</f>
        <v>0</v>
      </c>
      <c r="AR47" s="211">
        <f t="array" ref="AR47">MIN(MMULT(COAttainment!$BS47:$BX47,COPOMap!D$33:D$38),1)</f>
        <v>0</v>
      </c>
      <c r="AS47" s="211">
        <f t="array" ref="AS47">MIN(MMULT(COAttainment!$BS47:$BX47,COPOMap!E$33:E$38),1)</f>
        <v>0</v>
      </c>
      <c r="AT47" s="211">
        <f t="array" ref="AT47">MIN(MMULT(COAttainment!$BS47:$BX47,COPOMap!F$33:F$38),1)</f>
        <v>0</v>
      </c>
      <c r="AU47" s="211">
        <f t="array" ref="AU47">MIN(MMULT(COAttainment!$BS47:$BX47,COPOMap!G$33:G$38),1)</f>
        <v>0</v>
      </c>
      <c r="AV47" s="211">
        <f t="array" ref="AV47">MIN(MMULT(COAttainment!$BS47:$BX47,COPOMap!H$33:H$38),1)</f>
        <v>0</v>
      </c>
      <c r="AW47" s="211">
        <f t="array" ref="AW47">MIN(MMULT(COAttainment!$BS47:$BX47,COPOMap!I$33:I$38),1)</f>
        <v>0</v>
      </c>
      <c r="AX47" s="211">
        <f t="array" ref="AX47">MIN(MMULT(COAttainment!$BS47:$BX47,COPOMap!J$33:J$38),1)</f>
        <v>0</v>
      </c>
      <c r="AY47" s="211">
        <f t="array" ref="AY47">MIN(MMULT(COAttainment!$BS47:$BX47,COPOMap!K$33:K$38),1)</f>
        <v>0</v>
      </c>
      <c r="AZ47" s="211">
        <f t="array" ref="AZ47">MIN(MMULT(COAttainment!$BS47:$BX47,COPOMap!L$33:L$38),1)</f>
        <v>0</v>
      </c>
      <c r="BA47" s="211">
        <f t="array" ref="BA47">MIN(MMULT(COAttainment!$BS47:$BX47,COPOMap!M$33:M$38),1)</f>
        <v>0</v>
      </c>
      <c r="BB47" s="4"/>
      <c r="BC47" s="211">
        <f t="array" ref="BC47">MIN(MMULT(COAttainment!$CL47:$CQ47,COPOMap!B$33:B$38),1)</f>
        <v>0</v>
      </c>
      <c r="BD47" s="211">
        <f t="array" ref="BD47">MIN(MMULT(COAttainment!$CL47:$CQ47,COPOMap!C$33:C$38),1)</f>
        <v>0</v>
      </c>
      <c r="BE47" s="211">
        <f t="array" ref="BE47">MIN(MMULT(COAttainment!$CL47:$CQ47,COPOMap!D$33:D$38),1)</f>
        <v>0</v>
      </c>
      <c r="BF47" s="211">
        <f t="array" ref="BF47">MIN(MMULT(COAttainment!$CL47:$CQ47,COPOMap!E$33:E$38),1)</f>
        <v>0</v>
      </c>
      <c r="BG47" s="211">
        <f t="array" ref="BG47">MIN(MMULT(COAttainment!$CL47:$CQ47,COPOMap!F$33:F$38),1)</f>
        <v>0</v>
      </c>
      <c r="BH47" s="211">
        <f t="array" ref="BH47">MIN(MMULT(COAttainment!$CL47:$CQ47,COPOMap!G$33:G$38),1)</f>
        <v>0</v>
      </c>
      <c r="BI47" s="211">
        <f t="array" ref="BI47">MIN(MMULT(COAttainment!$CL47:$CQ47,COPOMap!H$33:H$38),1)</f>
        <v>0</v>
      </c>
      <c r="BJ47" s="211">
        <f t="array" ref="BJ47">MIN(MMULT(COAttainment!$CL47:$CQ47,COPOMap!I$33:I$38),1)</f>
        <v>0</v>
      </c>
      <c r="BK47" s="211">
        <f t="array" ref="BK47">MIN(MMULT(COAttainment!$CL47:$CQ47,COPOMap!J$33:J$38),1)</f>
        <v>0</v>
      </c>
      <c r="BL47" s="211">
        <f t="array" ref="BL47">MIN(MMULT(COAttainment!$CL47:$CQ47,COPOMap!K$33:K$38),1)</f>
        <v>0</v>
      </c>
      <c r="BM47" s="211">
        <f t="array" ref="BM47">MIN(MMULT(COAttainment!$CL47:$CQ47,COPOMap!L$33:L$38),1)</f>
        <v>0</v>
      </c>
      <c r="BN47" s="211">
        <f t="array" ref="BN47">MIN(MMULT(COAttainment!$CL47:$CQ47,COPOMap!M$33:M$38),1)</f>
        <v>0</v>
      </c>
    </row>
    <row r="48" ht="14.25" customHeight="1" spans="1:66" x14ac:dyDescent="0.25">
      <c r="A48" s="4"/>
      <c r="B48" s="209">
        <f>IF(ISBLANK(CT!A74),"",CT!A74)</f>
      </c>
      <c r="C48" s="191">
        <f t="array" ref="C48">MIN(MMULT(COAttainment!$N48:$S48,COPOMap!B$13:B$18),1)</f>
        <v>0</v>
      </c>
      <c r="D48" s="191">
        <f t="array" ref="D48">MIN(MMULT(COAttainment!$N48:$S48,COPOMap!C$13:C$18),1)</f>
        <v>0</v>
      </c>
      <c r="E48" s="191">
        <f t="array" ref="E48">MIN(MMULT(COAttainment!$N48:$S48,COPOMap!D$13:D$18),1)</f>
        <v>0</v>
      </c>
      <c r="F48" s="191">
        <f t="array" ref="F48">MIN(MMULT(COAttainment!$N48:$S48,COPOMap!E$13:E$18),1)</f>
        <v>0</v>
      </c>
      <c r="G48" s="191">
        <f t="array" ref="G48">MIN(MMULT(COAttainment!$N48:$S48,COPOMap!F$13:F$18),1)</f>
        <v>0</v>
      </c>
      <c r="H48" s="191">
        <f t="array" ref="H48">MIN(MMULT(COAttainment!$N48:$S48,COPOMap!G$13:G$18),1)</f>
        <v>0</v>
      </c>
      <c r="I48" s="191">
        <f t="array" ref="I48">MIN(MMULT(COAttainment!$N48:$S48,COPOMap!H$13:H$18),1)</f>
        <v>0</v>
      </c>
      <c r="J48" s="191">
        <f t="array" ref="J48">MIN(MMULT(COAttainment!$N48:$S48,COPOMap!I$13:I$18),1)</f>
        <v>0</v>
      </c>
      <c r="K48" s="191">
        <f t="array" ref="K48">MIN(MMULT(COAttainment!$N48:$S48,COPOMap!J$13:J$18),1)</f>
        <v>0</v>
      </c>
      <c r="L48" s="191">
        <f t="array" ref="L48">MIN(MMULT(COAttainment!$N48:$S48,COPOMap!K$13:K$18),1)</f>
        <v>0</v>
      </c>
      <c r="M48" s="191">
        <f t="array" ref="M48">MIN(MMULT(COAttainment!$N48:$S48,COPOMap!L$13:L$18),1)</f>
        <v>0</v>
      </c>
      <c r="N48" s="191">
        <f t="array" ref="N48">MIN(MMULT(COAttainment!$N48:$S48,COPOMap!M$13:M$18),1)</f>
        <v>0</v>
      </c>
      <c r="O48" s="4"/>
      <c r="P48" s="210">
        <f t="array" ref="P48">MIN(MMULT(COAttainment!$AG48:$AL48,COPOMap!B$23:B$28),1)</f>
        <v>0</v>
      </c>
      <c r="Q48" s="210">
        <f t="array" ref="Q48">MIN(MMULT(COAttainment!$AG48:$AL48,COPOMap!C$23:C$28),1)</f>
        <v>0</v>
      </c>
      <c r="R48" s="210">
        <f t="array" ref="R48">MIN(MMULT(COAttainment!$AG48:$AL48,COPOMap!D$23:D$28),1)</f>
        <v>0</v>
      </c>
      <c r="S48" s="210">
        <f t="array" ref="S48">MIN(MMULT(COAttainment!$AG48:$AL48,COPOMap!E$23:E$28),1)</f>
        <v>0</v>
      </c>
      <c r="T48" s="210">
        <f t="array" ref="T48">MIN(MMULT(COAttainment!$AG48:$AL48,COPOMap!F$23:F$28),1)</f>
        <v>0</v>
      </c>
      <c r="U48" s="210">
        <f t="array" ref="U48">MIN(MMULT(COAttainment!$AG48:$AL48,COPOMap!G$23:G$28),1)</f>
        <v>0</v>
      </c>
      <c r="V48" s="210">
        <f t="array" ref="V48">MIN(MMULT(COAttainment!$AG48:$AL48,COPOMap!H$23:H$28),1)</f>
        <v>0</v>
      </c>
      <c r="W48" s="210">
        <f t="array" ref="W48">MIN(MMULT(COAttainment!$AG48:$AL48,COPOMap!I$23:I$28),1)</f>
        <v>0</v>
      </c>
      <c r="X48" s="210">
        <f t="array" ref="X48">MIN(MMULT(COAttainment!$AG48:$AL48,COPOMap!J$23:J$28),1)</f>
        <v>0</v>
      </c>
      <c r="Y48" s="210">
        <f t="array" ref="Y48">MIN(MMULT(COAttainment!$AG48:$AL48,COPOMap!K$23:K$28),1)</f>
        <v>0</v>
      </c>
      <c r="Z48" s="210">
        <f t="array" ref="Z48">MIN(MMULT(COAttainment!$AG48:$AL48,COPOMap!L$23:L$28),1)</f>
        <v>0</v>
      </c>
      <c r="AA48" s="210">
        <f t="array" ref="AA48">MIN(MMULT(COAttainment!$AG48:$AL48,COPOMap!M$23:M$28),1)</f>
        <v>0</v>
      </c>
      <c r="AB48" s="4"/>
      <c r="AC48" s="211">
        <f t="array" ref="AC48">MIN(MMULT(COAttainment!$AZ48:$BE48,COPOMap!B$33:B$38),1)</f>
        <v>0</v>
      </c>
      <c r="AD48" s="211">
        <f t="array" ref="AD48">MIN(MMULT(COAttainment!$AZ48:$BE48,COPOMap!C$33:C$38),1)</f>
        <v>0</v>
      </c>
      <c r="AE48" s="211">
        <f t="array" ref="AE48">MIN(MMULT(COAttainment!$AZ48:$BE48,COPOMap!D$33:D$38),1)</f>
        <v>0</v>
      </c>
      <c r="AF48" s="211">
        <f t="array" ref="AF48">MIN(MMULT(COAttainment!$AZ48:$BE48,COPOMap!E$33:E$38),1)</f>
        <v>0</v>
      </c>
      <c r="AG48" s="211">
        <f t="array" ref="AG48">MIN(MMULT(COAttainment!$AZ48:$BE48,COPOMap!F$33:F$38),1)</f>
        <v>0</v>
      </c>
      <c r="AH48" s="211">
        <f t="array" ref="AH48">MIN(MMULT(COAttainment!$AZ48:$BE48,COPOMap!G$33:G$38),1)</f>
        <v>0</v>
      </c>
      <c r="AI48" s="211">
        <f t="array" ref="AI48">MIN(MMULT(COAttainment!$AZ48:$BE48,COPOMap!H$33:H$38),1)</f>
        <v>0</v>
      </c>
      <c r="AJ48" s="211">
        <f t="array" ref="AJ48">MIN(MMULT(COAttainment!$AZ48:$BE48,COPOMap!I$33:I$38),1)</f>
        <v>0</v>
      </c>
      <c r="AK48" s="211">
        <f t="array" ref="AK48">MIN(MMULT(COAttainment!$AZ48:$BE48,COPOMap!J$33:J$38),1)</f>
        <v>0</v>
      </c>
      <c r="AL48" s="211">
        <f t="array" ref="AL48">MIN(MMULT(COAttainment!$AZ48:$BE48,COPOMap!K$33:K$38),1)</f>
        <v>0</v>
      </c>
      <c r="AM48" s="211">
        <f t="array" ref="AM48">MIN(MMULT(COAttainment!$AZ48:$BE48,COPOMap!L$33:L$38),1)</f>
        <v>0</v>
      </c>
      <c r="AN48" s="211">
        <f t="array" ref="AN48">MIN(MMULT(COAttainment!$AZ48:$BE48,COPOMap!M$33:M$38),1)</f>
        <v>0</v>
      </c>
      <c r="AO48" s="4"/>
      <c r="AP48" s="211">
        <f t="array" ref="AP48">MIN(MMULT(COAttainment!$BS48:$BX48,COPOMap!B$33:B$38),1)</f>
        <v>0</v>
      </c>
      <c r="AQ48" s="211">
        <f t="array" ref="AQ48">MIN(MMULT(COAttainment!$BS48:$BX48,COPOMap!C$33:C$38),1)</f>
        <v>0</v>
      </c>
      <c r="AR48" s="211">
        <f t="array" ref="AR48">MIN(MMULT(COAttainment!$BS48:$BX48,COPOMap!D$33:D$38),1)</f>
        <v>0</v>
      </c>
      <c r="AS48" s="211">
        <f t="array" ref="AS48">MIN(MMULT(COAttainment!$BS48:$BX48,COPOMap!E$33:E$38),1)</f>
        <v>0</v>
      </c>
      <c r="AT48" s="211">
        <f t="array" ref="AT48">MIN(MMULT(COAttainment!$BS48:$BX48,COPOMap!F$33:F$38),1)</f>
        <v>0</v>
      </c>
      <c r="AU48" s="211">
        <f t="array" ref="AU48">MIN(MMULT(COAttainment!$BS48:$BX48,COPOMap!G$33:G$38),1)</f>
        <v>0</v>
      </c>
      <c r="AV48" s="211">
        <f t="array" ref="AV48">MIN(MMULT(COAttainment!$BS48:$BX48,COPOMap!H$33:H$38),1)</f>
        <v>0</v>
      </c>
      <c r="AW48" s="211">
        <f t="array" ref="AW48">MIN(MMULT(COAttainment!$BS48:$BX48,COPOMap!I$33:I$38),1)</f>
        <v>0</v>
      </c>
      <c r="AX48" s="211">
        <f t="array" ref="AX48">MIN(MMULT(COAttainment!$BS48:$BX48,COPOMap!J$33:J$38),1)</f>
        <v>0</v>
      </c>
      <c r="AY48" s="211">
        <f t="array" ref="AY48">MIN(MMULT(COAttainment!$BS48:$BX48,COPOMap!K$33:K$38),1)</f>
        <v>0</v>
      </c>
      <c r="AZ48" s="211">
        <f t="array" ref="AZ48">MIN(MMULT(COAttainment!$BS48:$BX48,COPOMap!L$33:L$38),1)</f>
        <v>0</v>
      </c>
      <c r="BA48" s="211">
        <f t="array" ref="BA48">MIN(MMULT(COAttainment!$BS48:$BX48,COPOMap!M$33:M$38),1)</f>
        <v>0</v>
      </c>
      <c r="BB48" s="4"/>
      <c r="BC48" s="211">
        <f t="array" ref="BC48">MIN(MMULT(COAttainment!$CL48:$CQ48,COPOMap!B$33:B$38),1)</f>
        <v>0</v>
      </c>
      <c r="BD48" s="211">
        <f t="array" ref="BD48">MIN(MMULT(COAttainment!$CL48:$CQ48,COPOMap!C$33:C$38),1)</f>
        <v>0</v>
      </c>
      <c r="BE48" s="211">
        <f t="array" ref="BE48">MIN(MMULT(COAttainment!$CL48:$CQ48,COPOMap!D$33:D$38),1)</f>
        <v>0</v>
      </c>
      <c r="BF48" s="211">
        <f t="array" ref="BF48">MIN(MMULT(COAttainment!$CL48:$CQ48,COPOMap!E$33:E$38),1)</f>
        <v>0</v>
      </c>
      <c r="BG48" s="211">
        <f t="array" ref="BG48">MIN(MMULT(COAttainment!$CL48:$CQ48,COPOMap!F$33:F$38),1)</f>
        <v>0</v>
      </c>
      <c r="BH48" s="211">
        <f t="array" ref="BH48">MIN(MMULT(COAttainment!$CL48:$CQ48,COPOMap!G$33:G$38),1)</f>
        <v>0</v>
      </c>
      <c r="BI48" s="211">
        <f t="array" ref="BI48">MIN(MMULT(COAttainment!$CL48:$CQ48,COPOMap!H$33:H$38),1)</f>
        <v>0</v>
      </c>
      <c r="BJ48" s="211">
        <f t="array" ref="BJ48">MIN(MMULT(COAttainment!$CL48:$CQ48,COPOMap!I$33:I$38),1)</f>
        <v>0</v>
      </c>
      <c r="BK48" s="211">
        <f t="array" ref="BK48">MIN(MMULT(COAttainment!$CL48:$CQ48,COPOMap!J$33:J$38),1)</f>
        <v>0</v>
      </c>
      <c r="BL48" s="211">
        <f t="array" ref="BL48">MIN(MMULT(COAttainment!$CL48:$CQ48,COPOMap!K$33:K$38),1)</f>
        <v>0</v>
      </c>
      <c r="BM48" s="211">
        <f t="array" ref="BM48">MIN(MMULT(COAttainment!$CL48:$CQ48,COPOMap!L$33:L$38),1)</f>
        <v>0</v>
      </c>
      <c r="BN48" s="211">
        <f t="array" ref="BN48">MIN(MMULT(COAttainment!$CL48:$CQ48,COPOMap!M$33:M$38),1)</f>
        <v>0</v>
      </c>
    </row>
    <row r="49" ht="14.25" customHeight="1" spans="1:66" x14ac:dyDescent="0.25">
      <c r="A49" s="4"/>
      <c r="B49" s="209">
        <f>IF(ISBLANK(CT!A75),"",CT!A75)</f>
      </c>
      <c r="C49" s="191">
        <f t="array" ref="C49">MIN(MMULT(COAttainment!$N49:$S49,COPOMap!B$13:B$18),1)</f>
        <v>0</v>
      </c>
      <c r="D49" s="191">
        <f t="array" ref="D49">MIN(MMULT(COAttainment!$N49:$S49,COPOMap!C$13:C$18),1)</f>
        <v>0</v>
      </c>
      <c r="E49" s="191">
        <f t="array" ref="E49">MIN(MMULT(COAttainment!$N49:$S49,COPOMap!D$13:D$18),1)</f>
        <v>0</v>
      </c>
      <c r="F49" s="191">
        <f t="array" ref="F49">MIN(MMULT(COAttainment!$N49:$S49,COPOMap!E$13:E$18),1)</f>
        <v>0</v>
      </c>
      <c r="G49" s="191">
        <f t="array" ref="G49">MIN(MMULT(COAttainment!$N49:$S49,COPOMap!F$13:F$18),1)</f>
        <v>0</v>
      </c>
      <c r="H49" s="191">
        <f t="array" ref="H49">MIN(MMULT(COAttainment!$N49:$S49,COPOMap!G$13:G$18),1)</f>
        <v>0</v>
      </c>
      <c r="I49" s="191">
        <f t="array" ref="I49">MIN(MMULT(COAttainment!$N49:$S49,COPOMap!H$13:H$18),1)</f>
        <v>0</v>
      </c>
      <c r="J49" s="191">
        <f t="array" ref="J49">MIN(MMULT(COAttainment!$N49:$S49,COPOMap!I$13:I$18),1)</f>
        <v>0</v>
      </c>
      <c r="K49" s="191">
        <f t="array" ref="K49">MIN(MMULT(COAttainment!$N49:$S49,COPOMap!J$13:J$18),1)</f>
        <v>0</v>
      </c>
      <c r="L49" s="191">
        <f t="array" ref="L49">MIN(MMULT(COAttainment!$N49:$S49,COPOMap!K$13:K$18),1)</f>
        <v>0</v>
      </c>
      <c r="M49" s="191">
        <f t="array" ref="M49">MIN(MMULT(COAttainment!$N49:$S49,COPOMap!L$13:L$18),1)</f>
        <v>0</v>
      </c>
      <c r="N49" s="191">
        <f t="array" ref="N49">MIN(MMULT(COAttainment!$N49:$S49,COPOMap!M$13:M$18),1)</f>
        <v>0</v>
      </c>
      <c r="O49" s="4"/>
      <c r="P49" s="210">
        <f t="array" ref="P49">MIN(MMULT(COAttainment!$AG49:$AL49,COPOMap!B$23:B$28),1)</f>
        <v>0</v>
      </c>
      <c r="Q49" s="210">
        <f t="array" ref="Q49">MIN(MMULT(COAttainment!$AG49:$AL49,COPOMap!C$23:C$28),1)</f>
        <v>0</v>
      </c>
      <c r="R49" s="210">
        <f t="array" ref="R49">MIN(MMULT(COAttainment!$AG49:$AL49,COPOMap!D$23:D$28),1)</f>
        <v>0</v>
      </c>
      <c r="S49" s="210">
        <f t="array" ref="S49">MIN(MMULT(COAttainment!$AG49:$AL49,COPOMap!E$23:E$28),1)</f>
        <v>0</v>
      </c>
      <c r="T49" s="210">
        <f t="array" ref="T49">MIN(MMULT(COAttainment!$AG49:$AL49,COPOMap!F$23:F$28),1)</f>
        <v>0</v>
      </c>
      <c r="U49" s="210">
        <f t="array" ref="U49">MIN(MMULT(COAttainment!$AG49:$AL49,COPOMap!G$23:G$28),1)</f>
        <v>0</v>
      </c>
      <c r="V49" s="210">
        <f t="array" ref="V49">MIN(MMULT(COAttainment!$AG49:$AL49,COPOMap!H$23:H$28),1)</f>
        <v>0</v>
      </c>
      <c r="W49" s="210">
        <f t="array" ref="W49">MIN(MMULT(COAttainment!$AG49:$AL49,COPOMap!I$23:I$28),1)</f>
        <v>0</v>
      </c>
      <c r="X49" s="210">
        <f t="array" ref="X49">MIN(MMULT(COAttainment!$AG49:$AL49,COPOMap!J$23:J$28),1)</f>
        <v>0</v>
      </c>
      <c r="Y49" s="210">
        <f t="array" ref="Y49">MIN(MMULT(COAttainment!$AG49:$AL49,COPOMap!K$23:K$28),1)</f>
        <v>0</v>
      </c>
      <c r="Z49" s="210">
        <f t="array" ref="Z49">MIN(MMULT(COAttainment!$AG49:$AL49,COPOMap!L$23:L$28),1)</f>
        <v>0</v>
      </c>
      <c r="AA49" s="210">
        <f t="array" ref="AA49">MIN(MMULT(COAttainment!$AG49:$AL49,COPOMap!M$23:M$28),1)</f>
        <v>0</v>
      </c>
      <c r="AB49" s="4"/>
      <c r="AC49" s="211">
        <f t="array" ref="AC49">MIN(MMULT(COAttainment!$AZ49:$BE49,COPOMap!B$33:B$38),1)</f>
        <v>0</v>
      </c>
      <c r="AD49" s="211">
        <f t="array" ref="AD49">MIN(MMULT(COAttainment!$AZ49:$BE49,COPOMap!C$33:C$38),1)</f>
        <v>0</v>
      </c>
      <c r="AE49" s="211">
        <f t="array" ref="AE49">MIN(MMULT(COAttainment!$AZ49:$BE49,COPOMap!D$33:D$38),1)</f>
        <v>0</v>
      </c>
      <c r="AF49" s="211">
        <f t="array" ref="AF49">MIN(MMULT(COAttainment!$AZ49:$BE49,COPOMap!E$33:E$38),1)</f>
        <v>0</v>
      </c>
      <c r="AG49" s="211">
        <f t="array" ref="AG49">MIN(MMULT(COAttainment!$AZ49:$BE49,COPOMap!F$33:F$38),1)</f>
        <v>0</v>
      </c>
      <c r="AH49" s="211">
        <f t="array" ref="AH49">MIN(MMULT(COAttainment!$AZ49:$BE49,COPOMap!G$33:G$38),1)</f>
        <v>0</v>
      </c>
      <c r="AI49" s="211">
        <f t="array" ref="AI49">MIN(MMULT(COAttainment!$AZ49:$BE49,COPOMap!H$33:H$38),1)</f>
        <v>0</v>
      </c>
      <c r="AJ49" s="211">
        <f t="array" ref="AJ49">MIN(MMULT(COAttainment!$AZ49:$BE49,COPOMap!I$33:I$38),1)</f>
        <v>0</v>
      </c>
      <c r="AK49" s="211">
        <f t="array" ref="AK49">MIN(MMULT(COAttainment!$AZ49:$BE49,COPOMap!J$33:J$38),1)</f>
        <v>0</v>
      </c>
      <c r="AL49" s="211">
        <f t="array" ref="AL49">MIN(MMULT(COAttainment!$AZ49:$BE49,COPOMap!K$33:K$38),1)</f>
        <v>0</v>
      </c>
      <c r="AM49" s="211">
        <f t="array" ref="AM49">MIN(MMULT(COAttainment!$AZ49:$BE49,COPOMap!L$33:L$38),1)</f>
        <v>0</v>
      </c>
      <c r="AN49" s="211">
        <f t="array" ref="AN49">MIN(MMULT(COAttainment!$AZ49:$BE49,COPOMap!M$33:M$38),1)</f>
        <v>0</v>
      </c>
      <c r="AO49" s="4"/>
      <c r="AP49" s="211">
        <f t="array" ref="AP49">MIN(MMULT(COAttainment!$BS49:$BX49,COPOMap!B$33:B$38),1)</f>
        <v>0</v>
      </c>
      <c r="AQ49" s="211">
        <f t="array" ref="AQ49">MIN(MMULT(COAttainment!$BS49:$BX49,COPOMap!C$33:C$38),1)</f>
        <v>0</v>
      </c>
      <c r="AR49" s="211">
        <f t="array" ref="AR49">MIN(MMULT(COAttainment!$BS49:$BX49,COPOMap!D$33:D$38),1)</f>
        <v>0</v>
      </c>
      <c r="AS49" s="211">
        <f t="array" ref="AS49">MIN(MMULT(COAttainment!$BS49:$BX49,COPOMap!E$33:E$38),1)</f>
        <v>0</v>
      </c>
      <c r="AT49" s="211">
        <f t="array" ref="AT49">MIN(MMULT(COAttainment!$BS49:$BX49,COPOMap!F$33:F$38),1)</f>
        <v>0</v>
      </c>
      <c r="AU49" s="211">
        <f t="array" ref="AU49">MIN(MMULT(COAttainment!$BS49:$BX49,COPOMap!G$33:G$38),1)</f>
        <v>0</v>
      </c>
      <c r="AV49" s="211">
        <f t="array" ref="AV49">MIN(MMULT(COAttainment!$BS49:$BX49,COPOMap!H$33:H$38),1)</f>
        <v>0</v>
      </c>
      <c r="AW49" s="211">
        <f t="array" ref="AW49">MIN(MMULT(COAttainment!$BS49:$BX49,COPOMap!I$33:I$38),1)</f>
        <v>0</v>
      </c>
      <c r="AX49" s="211">
        <f t="array" ref="AX49">MIN(MMULT(COAttainment!$BS49:$BX49,COPOMap!J$33:J$38),1)</f>
        <v>0</v>
      </c>
      <c r="AY49" s="211">
        <f t="array" ref="AY49">MIN(MMULT(COAttainment!$BS49:$BX49,COPOMap!K$33:K$38),1)</f>
        <v>0</v>
      </c>
      <c r="AZ49" s="211">
        <f t="array" ref="AZ49">MIN(MMULT(COAttainment!$BS49:$BX49,COPOMap!L$33:L$38),1)</f>
        <v>0</v>
      </c>
      <c r="BA49" s="211">
        <f t="array" ref="BA49">MIN(MMULT(COAttainment!$BS49:$BX49,COPOMap!M$33:M$38),1)</f>
        <v>0</v>
      </c>
      <c r="BB49" s="4"/>
      <c r="BC49" s="211">
        <f t="array" ref="BC49">MIN(MMULT(COAttainment!$CL49:$CQ49,COPOMap!B$33:B$38),1)</f>
        <v>0</v>
      </c>
      <c r="BD49" s="211">
        <f t="array" ref="BD49">MIN(MMULT(COAttainment!$CL49:$CQ49,COPOMap!C$33:C$38),1)</f>
        <v>0</v>
      </c>
      <c r="BE49" s="211">
        <f t="array" ref="BE49">MIN(MMULT(COAttainment!$CL49:$CQ49,COPOMap!D$33:D$38),1)</f>
        <v>0</v>
      </c>
      <c r="BF49" s="211">
        <f t="array" ref="BF49">MIN(MMULT(COAttainment!$CL49:$CQ49,COPOMap!E$33:E$38),1)</f>
        <v>0</v>
      </c>
      <c r="BG49" s="211">
        <f t="array" ref="BG49">MIN(MMULT(COAttainment!$CL49:$CQ49,COPOMap!F$33:F$38),1)</f>
        <v>0</v>
      </c>
      <c r="BH49" s="211">
        <f t="array" ref="BH49">MIN(MMULT(COAttainment!$CL49:$CQ49,COPOMap!G$33:G$38),1)</f>
        <v>0</v>
      </c>
      <c r="BI49" s="211">
        <f t="array" ref="BI49">MIN(MMULT(COAttainment!$CL49:$CQ49,COPOMap!H$33:H$38),1)</f>
        <v>0</v>
      </c>
      <c r="BJ49" s="211">
        <f t="array" ref="BJ49">MIN(MMULT(COAttainment!$CL49:$CQ49,COPOMap!I$33:I$38),1)</f>
        <v>0</v>
      </c>
      <c r="BK49" s="211">
        <f t="array" ref="BK49">MIN(MMULT(COAttainment!$CL49:$CQ49,COPOMap!J$33:J$38),1)</f>
        <v>0</v>
      </c>
      <c r="BL49" s="211">
        <f t="array" ref="BL49">MIN(MMULT(COAttainment!$CL49:$CQ49,COPOMap!K$33:K$38),1)</f>
        <v>0</v>
      </c>
      <c r="BM49" s="211">
        <f t="array" ref="BM49">MIN(MMULT(COAttainment!$CL49:$CQ49,COPOMap!L$33:L$38),1)</f>
        <v>0</v>
      </c>
      <c r="BN49" s="211">
        <f t="array" ref="BN49">MIN(MMULT(COAttainment!$CL49:$CQ49,COPOMap!M$33:M$38),1)</f>
        <v>0</v>
      </c>
    </row>
    <row r="50" ht="14.25" customHeight="1" spans="1:66" x14ac:dyDescent="0.25">
      <c r="A50" s="4"/>
      <c r="B50" s="209">
        <f>IF(ISBLANK(CT!A76),"",CT!A76)</f>
      </c>
      <c r="C50" s="191">
        <f t="array" ref="C50">MIN(MMULT(COAttainment!$N50:$S50,COPOMap!B$13:B$18),1)</f>
        <v>0</v>
      </c>
      <c r="D50" s="191">
        <f t="array" ref="D50">MIN(MMULT(COAttainment!$N50:$S50,COPOMap!C$13:C$18),1)</f>
        <v>0</v>
      </c>
      <c r="E50" s="191">
        <f t="array" ref="E50">MIN(MMULT(COAttainment!$N50:$S50,COPOMap!D$13:D$18),1)</f>
        <v>0</v>
      </c>
      <c r="F50" s="191">
        <f t="array" ref="F50">MIN(MMULT(COAttainment!$N50:$S50,COPOMap!E$13:E$18),1)</f>
        <v>0</v>
      </c>
      <c r="G50" s="191">
        <f t="array" ref="G50">MIN(MMULT(COAttainment!$N50:$S50,COPOMap!F$13:F$18),1)</f>
        <v>0</v>
      </c>
      <c r="H50" s="191">
        <f t="array" ref="H50">MIN(MMULT(COAttainment!$N50:$S50,COPOMap!G$13:G$18),1)</f>
        <v>0</v>
      </c>
      <c r="I50" s="191">
        <f t="array" ref="I50">MIN(MMULT(COAttainment!$N50:$S50,COPOMap!H$13:H$18),1)</f>
        <v>0</v>
      </c>
      <c r="J50" s="191">
        <f t="array" ref="J50">MIN(MMULT(COAttainment!$N50:$S50,COPOMap!I$13:I$18),1)</f>
        <v>0</v>
      </c>
      <c r="K50" s="191">
        <f t="array" ref="K50">MIN(MMULT(COAttainment!$N50:$S50,COPOMap!J$13:J$18),1)</f>
        <v>0</v>
      </c>
      <c r="L50" s="191">
        <f t="array" ref="L50">MIN(MMULT(COAttainment!$N50:$S50,COPOMap!K$13:K$18),1)</f>
        <v>0</v>
      </c>
      <c r="M50" s="191">
        <f t="array" ref="M50">MIN(MMULT(COAttainment!$N50:$S50,COPOMap!L$13:L$18),1)</f>
        <v>0</v>
      </c>
      <c r="N50" s="191">
        <f t="array" ref="N50">MIN(MMULT(COAttainment!$N50:$S50,COPOMap!M$13:M$18),1)</f>
        <v>0</v>
      </c>
      <c r="O50" s="4"/>
      <c r="P50" s="210">
        <f t="array" ref="P50">MIN(MMULT(COAttainment!$AG50:$AL50,COPOMap!B$23:B$28),1)</f>
        <v>0</v>
      </c>
      <c r="Q50" s="210">
        <f t="array" ref="Q50">MIN(MMULT(COAttainment!$AG50:$AL50,COPOMap!C$23:C$28),1)</f>
        <v>0</v>
      </c>
      <c r="R50" s="210">
        <f t="array" ref="R50">MIN(MMULT(COAttainment!$AG50:$AL50,COPOMap!D$23:D$28),1)</f>
        <v>0</v>
      </c>
      <c r="S50" s="210">
        <f t="array" ref="S50">MIN(MMULT(COAttainment!$AG50:$AL50,COPOMap!E$23:E$28),1)</f>
        <v>0</v>
      </c>
      <c r="T50" s="210">
        <f t="array" ref="T50">MIN(MMULT(COAttainment!$AG50:$AL50,COPOMap!F$23:F$28),1)</f>
        <v>0</v>
      </c>
      <c r="U50" s="210">
        <f t="array" ref="U50">MIN(MMULT(COAttainment!$AG50:$AL50,COPOMap!G$23:G$28),1)</f>
        <v>0</v>
      </c>
      <c r="V50" s="210">
        <f t="array" ref="V50">MIN(MMULT(COAttainment!$AG50:$AL50,COPOMap!H$23:H$28),1)</f>
        <v>0</v>
      </c>
      <c r="W50" s="210">
        <f t="array" ref="W50">MIN(MMULT(COAttainment!$AG50:$AL50,COPOMap!I$23:I$28),1)</f>
        <v>0</v>
      </c>
      <c r="X50" s="210">
        <f t="array" ref="X50">MIN(MMULT(COAttainment!$AG50:$AL50,COPOMap!J$23:J$28),1)</f>
        <v>0</v>
      </c>
      <c r="Y50" s="210">
        <f t="array" ref="Y50">MIN(MMULT(COAttainment!$AG50:$AL50,COPOMap!K$23:K$28),1)</f>
        <v>0</v>
      </c>
      <c r="Z50" s="210">
        <f t="array" ref="Z50">MIN(MMULT(COAttainment!$AG50:$AL50,COPOMap!L$23:L$28),1)</f>
        <v>0</v>
      </c>
      <c r="AA50" s="210">
        <f t="array" ref="AA50">MIN(MMULT(COAttainment!$AG50:$AL50,COPOMap!M$23:M$28),1)</f>
        <v>0</v>
      </c>
      <c r="AB50" s="4"/>
      <c r="AC50" s="211">
        <f t="array" ref="AC50">MIN(MMULT(COAttainment!$AZ50:$BE50,COPOMap!B$33:B$38),1)</f>
        <v>0</v>
      </c>
      <c r="AD50" s="211">
        <f t="array" ref="AD50">MIN(MMULT(COAttainment!$AZ50:$BE50,COPOMap!C$33:C$38),1)</f>
        <v>0</v>
      </c>
      <c r="AE50" s="211">
        <f t="array" ref="AE50">MIN(MMULT(COAttainment!$AZ50:$BE50,COPOMap!D$33:D$38),1)</f>
        <v>0</v>
      </c>
      <c r="AF50" s="211">
        <f t="array" ref="AF50">MIN(MMULT(COAttainment!$AZ50:$BE50,COPOMap!E$33:E$38),1)</f>
        <v>0</v>
      </c>
      <c r="AG50" s="211">
        <f t="array" ref="AG50">MIN(MMULT(COAttainment!$AZ50:$BE50,COPOMap!F$33:F$38),1)</f>
        <v>0</v>
      </c>
      <c r="AH50" s="211">
        <f t="array" ref="AH50">MIN(MMULT(COAttainment!$AZ50:$BE50,COPOMap!G$33:G$38),1)</f>
        <v>0</v>
      </c>
      <c r="AI50" s="211">
        <f t="array" ref="AI50">MIN(MMULT(COAttainment!$AZ50:$BE50,COPOMap!H$33:H$38),1)</f>
        <v>0</v>
      </c>
      <c r="AJ50" s="211">
        <f t="array" ref="AJ50">MIN(MMULT(COAttainment!$AZ50:$BE50,COPOMap!I$33:I$38),1)</f>
        <v>0</v>
      </c>
      <c r="AK50" s="211">
        <f t="array" ref="AK50">MIN(MMULT(COAttainment!$AZ50:$BE50,COPOMap!J$33:J$38),1)</f>
        <v>0</v>
      </c>
      <c r="AL50" s="211">
        <f t="array" ref="AL50">MIN(MMULT(COAttainment!$AZ50:$BE50,COPOMap!K$33:K$38),1)</f>
        <v>0</v>
      </c>
      <c r="AM50" s="211">
        <f t="array" ref="AM50">MIN(MMULT(COAttainment!$AZ50:$BE50,COPOMap!L$33:L$38),1)</f>
        <v>0</v>
      </c>
      <c r="AN50" s="211">
        <f t="array" ref="AN50">MIN(MMULT(COAttainment!$AZ50:$BE50,COPOMap!M$33:M$38),1)</f>
        <v>0</v>
      </c>
      <c r="AO50" s="4"/>
      <c r="AP50" s="211">
        <f t="array" ref="AP50">MIN(MMULT(COAttainment!$BS50:$BX50,COPOMap!B$33:B$38),1)</f>
        <v>0</v>
      </c>
      <c r="AQ50" s="211">
        <f t="array" ref="AQ50">MIN(MMULT(COAttainment!$BS50:$BX50,COPOMap!C$33:C$38),1)</f>
        <v>0</v>
      </c>
      <c r="AR50" s="211">
        <f t="array" ref="AR50">MIN(MMULT(COAttainment!$BS50:$BX50,COPOMap!D$33:D$38),1)</f>
        <v>0</v>
      </c>
      <c r="AS50" s="211">
        <f t="array" ref="AS50">MIN(MMULT(COAttainment!$BS50:$BX50,COPOMap!E$33:E$38),1)</f>
        <v>0</v>
      </c>
      <c r="AT50" s="211">
        <f t="array" ref="AT50">MIN(MMULT(COAttainment!$BS50:$BX50,COPOMap!F$33:F$38),1)</f>
        <v>0</v>
      </c>
      <c r="AU50" s="211">
        <f t="array" ref="AU50">MIN(MMULT(COAttainment!$BS50:$BX50,COPOMap!G$33:G$38),1)</f>
        <v>0</v>
      </c>
      <c r="AV50" s="211">
        <f t="array" ref="AV50">MIN(MMULT(COAttainment!$BS50:$BX50,COPOMap!H$33:H$38),1)</f>
        <v>0</v>
      </c>
      <c r="AW50" s="211">
        <f t="array" ref="AW50">MIN(MMULT(COAttainment!$BS50:$BX50,COPOMap!I$33:I$38),1)</f>
        <v>0</v>
      </c>
      <c r="AX50" s="211">
        <f t="array" ref="AX50">MIN(MMULT(COAttainment!$BS50:$BX50,COPOMap!J$33:J$38),1)</f>
        <v>0</v>
      </c>
      <c r="AY50" s="211">
        <f t="array" ref="AY50">MIN(MMULT(COAttainment!$BS50:$BX50,COPOMap!K$33:K$38),1)</f>
        <v>0</v>
      </c>
      <c r="AZ50" s="211">
        <f t="array" ref="AZ50">MIN(MMULT(COAttainment!$BS50:$BX50,COPOMap!L$33:L$38),1)</f>
        <v>0</v>
      </c>
      <c r="BA50" s="211">
        <f t="array" ref="BA50">MIN(MMULT(COAttainment!$BS50:$BX50,COPOMap!M$33:M$38),1)</f>
        <v>0</v>
      </c>
      <c r="BB50" s="4"/>
      <c r="BC50" s="211">
        <f t="array" ref="BC50">MIN(MMULT(COAttainment!$CL50:$CQ50,COPOMap!B$33:B$38),1)</f>
        <v>0</v>
      </c>
      <c r="BD50" s="211">
        <f t="array" ref="BD50">MIN(MMULT(COAttainment!$CL50:$CQ50,COPOMap!C$33:C$38),1)</f>
        <v>0</v>
      </c>
      <c r="BE50" s="211">
        <f t="array" ref="BE50">MIN(MMULT(COAttainment!$CL50:$CQ50,COPOMap!D$33:D$38),1)</f>
        <v>0</v>
      </c>
      <c r="BF50" s="211">
        <f t="array" ref="BF50">MIN(MMULT(COAttainment!$CL50:$CQ50,COPOMap!E$33:E$38),1)</f>
        <v>0</v>
      </c>
      <c r="BG50" s="211">
        <f t="array" ref="BG50">MIN(MMULT(COAttainment!$CL50:$CQ50,COPOMap!F$33:F$38),1)</f>
        <v>0</v>
      </c>
      <c r="BH50" s="211">
        <f t="array" ref="BH50">MIN(MMULT(COAttainment!$CL50:$CQ50,COPOMap!G$33:G$38),1)</f>
        <v>0</v>
      </c>
      <c r="BI50" s="211">
        <f t="array" ref="BI50">MIN(MMULT(COAttainment!$CL50:$CQ50,COPOMap!H$33:H$38),1)</f>
        <v>0</v>
      </c>
      <c r="BJ50" s="211">
        <f t="array" ref="BJ50">MIN(MMULT(COAttainment!$CL50:$CQ50,COPOMap!I$33:I$38),1)</f>
        <v>0</v>
      </c>
      <c r="BK50" s="211">
        <f t="array" ref="BK50">MIN(MMULT(COAttainment!$CL50:$CQ50,COPOMap!J$33:J$38),1)</f>
        <v>0</v>
      </c>
      <c r="BL50" s="211">
        <f t="array" ref="BL50">MIN(MMULT(COAttainment!$CL50:$CQ50,COPOMap!K$33:K$38),1)</f>
        <v>0</v>
      </c>
      <c r="BM50" s="211">
        <f t="array" ref="BM50">MIN(MMULT(COAttainment!$CL50:$CQ50,COPOMap!L$33:L$38),1)</f>
        <v>0</v>
      </c>
      <c r="BN50" s="211">
        <f t="array" ref="BN50">MIN(MMULT(COAttainment!$CL50:$CQ50,COPOMap!M$33:M$38),1)</f>
        <v>0</v>
      </c>
    </row>
    <row r="51" ht="14.25" customHeight="1" spans="1:66" x14ac:dyDescent="0.25">
      <c r="A51" s="4"/>
      <c r="B51" s="209">
        <f>IF(ISBLANK(CT!A77),"",CT!A77)</f>
      </c>
      <c r="C51" s="191">
        <f t="array" ref="C51">MIN(MMULT(COAttainment!$N51:$S51,COPOMap!B$13:B$18),1)</f>
        <v>0</v>
      </c>
      <c r="D51" s="191">
        <f t="array" ref="D51">MIN(MMULT(COAttainment!$N51:$S51,COPOMap!C$13:C$18),1)</f>
        <v>0</v>
      </c>
      <c r="E51" s="191">
        <f t="array" ref="E51">MIN(MMULT(COAttainment!$N51:$S51,COPOMap!D$13:D$18),1)</f>
        <v>0</v>
      </c>
      <c r="F51" s="191">
        <f t="array" ref="F51">MIN(MMULT(COAttainment!$N51:$S51,COPOMap!E$13:E$18),1)</f>
        <v>0</v>
      </c>
      <c r="G51" s="191">
        <f t="array" ref="G51">MIN(MMULT(COAttainment!$N51:$S51,COPOMap!F$13:F$18),1)</f>
        <v>0</v>
      </c>
      <c r="H51" s="191">
        <f t="array" ref="H51">MIN(MMULT(COAttainment!$N51:$S51,COPOMap!G$13:G$18),1)</f>
        <v>0</v>
      </c>
      <c r="I51" s="191">
        <f t="array" ref="I51">MIN(MMULT(COAttainment!$N51:$S51,COPOMap!H$13:H$18),1)</f>
        <v>0</v>
      </c>
      <c r="J51" s="191">
        <f t="array" ref="J51">MIN(MMULT(COAttainment!$N51:$S51,COPOMap!I$13:I$18),1)</f>
        <v>0</v>
      </c>
      <c r="K51" s="191">
        <f t="array" ref="K51">MIN(MMULT(COAttainment!$N51:$S51,COPOMap!J$13:J$18),1)</f>
        <v>0</v>
      </c>
      <c r="L51" s="191">
        <f t="array" ref="L51">MIN(MMULT(COAttainment!$N51:$S51,COPOMap!K$13:K$18),1)</f>
        <v>0</v>
      </c>
      <c r="M51" s="191">
        <f t="array" ref="M51">MIN(MMULT(COAttainment!$N51:$S51,COPOMap!L$13:L$18),1)</f>
        <v>0</v>
      </c>
      <c r="N51" s="191">
        <f t="array" ref="N51">MIN(MMULT(COAttainment!$N51:$S51,COPOMap!M$13:M$18),1)</f>
        <v>0</v>
      </c>
      <c r="O51" s="4"/>
      <c r="P51" s="210">
        <f t="array" ref="P51">MIN(MMULT(COAttainment!$AG51:$AL51,COPOMap!B$23:B$28),1)</f>
        <v>0</v>
      </c>
      <c r="Q51" s="210">
        <f t="array" ref="Q51">MIN(MMULT(COAttainment!$AG51:$AL51,COPOMap!C$23:C$28),1)</f>
        <v>0</v>
      </c>
      <c r="R51" s="210">
        <f t="array" ref="R51">MIN(MMULT(COAttainment!$AG51:$AL51,COPOMap!D$23:D$28),1)</f>
        <v>0</v>
      </c>
      <c r="S51" s="210">
        <f t="array" ref="S51">MIN(MMULT(COAttainment!$AG51:$AL51,COPOMap!E$23:E$28),1)</f>
        <v>0</v>
      </c>
      <c r="T51" s="210">
        <f t="array" ref="T51">MIN(MMULT(COAttainment!$AG51:$AL51,COPOMap!F$23:F$28),1)</f>
        <v>0</v>
      </c>
      <c r="U51" s="210">
        <f t="array" ref="U51">MIN(MMULT(COAttainment!$AG51:$AL51,COPOMap!G$23:G$28),1)</f>
        <v>0</v>
      </c>
      <c r="V51" s="210">
        <f t="array" ref="V51">MIN(MMULT(COAttainment!$AG51:$AL51,COPOMap!H$23:H$28),1)</f>
        <v>0</v>
      </c>
      <c r="W51" s="210">
        <f t="array" ref="W51">MIN(MMULT(COAttainment!$AG51:$AL51,COPOMap!I$23:I$28),1)</f>
        <v>0</v>
      </c>
      <c r="X51" s="210">
        <f t="array" ref="X51">MIN(MMULT(COAttainment!$AG51:$AL51,COPOMap!J$23:J$28),1)</f>
        <v>0</v>
      </c>
      <c r="Y51" s="210">
        <f t="array" ref="Y51">MIN(MMULT(COAttainment!$AG51:$AL51,COPOMap!K$23:K$28),1)</f>
        <v>0</v>
      </c>
      <c r="Z51" s="210">
        <f t="array" ref="Z51">MIN(MMULT(COAttainment!$AG51:$AL51,COPOMap!L$23:L$28),1)</f>
        <v>0</v>
      </c>
      <c r="AA51" s="210">
        <f t="array" ref="AA51">MIN(MMULT(COAttainment!$AG51:$AL51,COPOMap!M$23:M$28),1)</f>
        <v>0</v>
      </c>
      <c r="AB51" s="4"/>
      <c r="AC51" s="211">
        <f t="array" ref="AC51">MIN(MMULT(COAttainment!$AZ51:$BE51,COPOMap!B$33:B$38),1)</f>
        <v>0</v>
      </c>
      <c r="AD51" s="211">
        <f t="array" ref="AD51">MIN(MMULT(COAttainment!$AZ51:$BE51,COPOMap!C$33:C$38),1)</f>
        <v>0</v>
      </c>
      <c r="AE51" s="211">
        <f t="array" ref="AE51">MIN(MMULT(COAttainment!$AZ51:$BE51,COPOMap!D$33:D$38),1)</f>
        <v>0</v>
      </c>
      <c r="AF51" s="211">
        <f t="array" ref="AF51">MIN(MMULT(COAttainment!$AZ51:$BE51,COPOMap!E$33:E$38),1)</f>
        <v>0</v>
      </c>
      <c r="AG51" s="211">
        <f t="array" ref="AG51">MIN(MMULT(COAttainment!$AZ51:$BE51,COPOMap!F$33:F$38),1)</f>
        <v>0</v>
      </c>
      <c r="AH51" s="211">
        <f t="array" ref="AH51">MIN(MMULT(COAttainment!$AZ51:$BE51,COPOMap!G$33:G$38),1)</f>
        <v>0</v>
      </c>
      <c r="AI51" s="211">
        <f t="array" ref="AI51">MIN(MMULT(COAttainment!$AZ51:$BE51,COPOMap!H$33:H$38),1)</f>
        <v>0</v>
      </c>
      <c r="AJ51" s="211">
        <f t="array" ref="AJ51">MIN(MMULT(COAttainment!$AZ51:$BE51,COPOMap!I$33:I$38),1)</f>
        <v>0</v>
      </c>
      <c r="AK51" s="211">
        <f t="array" ref="AK51">MIN(MMULT(COAttainment!$AZ51:$BE51,COPOMap!J$33:J$38),1)</f>
        <v>0</v>
      </c>
      <c r="AL51" s="211">
        <f t="array" ref="AL51">MIN(MMULT(COAttainment!$AZ51:$BE51,COPOMap!K$33:K$38),1)</f>
        <v>0</v>
      </c>
      <c r="AM51" s="211">
        <f t="array" ref="AM51">MIN(MMULT(COAttainment!$AZ51:$BE51,COPOMap!L$33:L$38),1)</f>
        <v>0</v>
      </c>
      <c r="AN51" s="211">
        <f t="array" ref="AN51">MIN(MMULT(COAttainment!$AZ51:$BE51,COPOMap!M$33:M$38),1)</f>
        <v>0</v>
      </c>
      <c r="AO51" s="4"/>
      <c r="AP51" s="211">
        <f t="array" ref="AP51">MIN(MMULT(COAttainment!$BS51:$BX51,COPOMap!B$33:B$38),1)</f>
        <v>0</v>
      </c>
      <c r="AQ51" s="211">
        <f t="array" ref="AQ51">MIN(MMULT(COAttainment!$BS51:$BX51,COPOMap!C$33:C$38),1)</f>
        <v>0</v>
      </c>
      <c r="AR51" s="211">
        <f t="array" ref="AR51">MIN(MMULT(COAttainment!$BS51:$BX51,COPOMap!D$33:D$38),1)</f>
        <v>0</v>
      </c>
      <c r="AS51" s="211">
        <f t="array" ref="AS51">MIN(MMULT(COAttainment!$BS51:$BX51,COPOMap!E$33:E$38),1)</f>
        <v>0</v>
      </c>
      <c r="AT51" s="211">
        <f t="array" ref="AT51">MIN(MMULT(COAttainment!$BS51:$BX51,COPOMap!F$33:F$38),1)</f>
        <v>0</v>
      </c>
      <c r="AU51" s="211">
        <f t="array" ref="AU51">MIN(MMULT(COAttainment!$BS51:$BX51,COPOMap!G$33:G$38),1)</f>
        <v>0</v>
      </c>
      <c r="AV51" s="211">
        <f t="array" ref="AV51">MIN(MMULT(COAttainment!$BS51:$BX51,COPOMap!H$33:H$38),1)</f>
        <v>0</v>
      </c>
      <c r="AW51" s="211">
        <f t="array" ref="AW51">MIN(MMULT(COAttainment!$BS51:$BX51,COPOMap!I$33:I$38),1)</f>
        <v>0</v>
      </c>
      <c r="AX51" s="211">
        <f t="array" ref="AX51">MIN(MMULT(COAttainment!$BS51:$BX51,COPOMap!J$33:J$38),1)</f>
        <v>0</v>
      </c>
      <c r="AY51" s="211">
        <f t="array" ref="AY51">MIN(MMULT(COAttainment!$BS51:$BX51,COPOMap!K$33:K$38),1)</f>
        <v>0</v>
      </c>
      <c r="AZ51" s="211">
        <f t="array" ref="AZ51">MIN(MMULT(COAttainment!$BS51:$BX51,COPOMap!L$33:L$38),1)</f>
        <v>0</v>
      </c>
      <c r="BA51" s="211">
        <f t="array" ref="BA51">MIN(MMULT(COAttainment!$BS51:$BX51,COPOMap!M$33:M$38),1)</f>
        <v>0</v>
      </c>
      <c r="BB51" s="4"/>
      <c r="BC51" s="211">
        <f t="array" ref="BC51">MIN(MMULT(COAttainment!$CL51:$CQ51,COPOMap!B$33:B$38),1)</f>
        <v>0</v>
      </c>
      <c r="BD51" s="211">
        <f t="array" ref="BD51">MIN(MMULT(COAttainment!$CL51:$CQ51,COPOMap!C$33:C$38),1)</f>
        <v>0</v>
      </c>
      <c r="BE51" s="211">
        <f t="array" ref="BE51">MIN(MMULT(COAttainment!$CL51:$CQ51,COPOMap!D$33:D$38),1)</f>
        <v>0</v>
      </c>
      <c r="BF51" s="211">
        <f t="array" ref="BF51">MIN(MMULT(COAttainment!$CL51:$CQ51,COPOMap!E$33:E$38),1)</f>
        <v>0</v>
      </c>
      <c r="BG51" s="211">
        <f t="array" ref="BG51">MIN(MMULT(COAttainment!$CL51:$CQ51,COPOMap!F$33:F$38),1)</f>
        <v>0</v>
      </c>
      <c r="BH51" s="211">
        <f t="array" ref="BH51">MIN(MMULT(COAttainment!$CL51:$CQ51,COPOMap!G$33:G$38),1)</f>
        <v>0</v>
      </c>
      <c r="BI51" s="211">
        <f t="array" ref="BI51">MIN(MMULT(COAttainment!$CL51:$CQ51,COPOMap!H$33:H$38),1)</f>
        <v>0</v>
      </c>
      <c r="BJ51" s="211">
        <f t="array" ref="BJ51">MIN(MMULT(COAttainment!$CL51:$CQ51,COPOMap!I$33:I$38),1)</f>
        <v>0</v>
      </c>
      <c r="BK51" s="211">
        <f t="array" ref="BK51">MIN(MMULT(COAttainment!$CL51:$CQ51,COPOMap!J$33:J$38),1)</f>
        <v>0</v>
      </c>
      <c r="BL51" s="211">
        <f t="array" ref="BL51">MIN(MMULT(COAttainment!$CL51:$CQ51,COPOMap!K$33:K$38),1)</f>
        <v>0</v>
      </c>
      <c r="BM51" s="211">
        <f t="array" ref="BM51">MIN(MMULT(COAttainment!$CL51:$CQ51,COPOMap!L$33:L$38),1)</f>
        <v>0</v>
      </c>
      <c r="BN51" s="211">
        <f t="array" ref="BN51">MIN(MMULT(COAttainment!$CL51:$CQ51,COPOMap!M$33:M$38),1)</f>
        <v>0</v>
      </c>
    </row>
    <row r="52" ht="14.25" customHeight="1" spans="1:66" x14ac:dyDescent="0.25">
      <c r="A52" s="4"/>
      <c r="B52" s="209">
        <f>IF(ISBLANK(CT!A78),"",CT!A78)</f>
      </c>
      <c r="C52" s="191">
        <f t="array" ref="C52">MIN(MMULT(COAttainment!$N52:$S52,COPOMap!B$13:B$18),1)</f>
        <v>0</v>
      </c>
      <c r="D52" s="191">
        <f t="array" ref="D52">MIN(MMULT(COAttainment!$N52:$S52,COPOMap!C$13:C$18),1)</f>
        <v>0</v>
      </c>
      <c r="E52" s="191">
        <f t="array" ref="E52">MIN(MMULT(COAttainment!$N52:$S52,COPOMap!D$13:D$18),1)</f>
        <v>0</v>
      </c>
      <c r="F52" s="191">
        <f t="array" ref="F52">MIN(MMULT(COAttainment!$N52:$S52,COPOMap!E$13:E$18),1)</f>
        <v>0</v>
      </c>
      <c r="G52" s="191">
        <f t="array" ref="G52">MIN(MMULT(COAttainment!$N52:$S52,COPOMap!F$13:F$18),1)</f>
        <v>0</v>
      </c>
      <c r="H52" s="191">
        <f t="array" ref="H52">MIN(MMULT(COAttainment!$N52:$S52,COPOMap!G$13:G$18),1)</f>
        <v>0</v>
      </c>
      <c r="I52" s="191">
        <f t="array" ref="I52">MIN(MMULT(COAttainment!$N52:$S52,COPOMap!H$13:H$18),1)</f>
        <v>0</v>
      </c>
      <c r="J52" s="191">
        <f t="array" ref="J52">MIN(MMULT(COAttainment!$N52:$S52,COPOMap!I$13:I$18),1)</f>
        <v>0</v>
      </c>
      <c r="K52" s="191">
        <f t="array" ref="K52">MIN(MMULT(COAttainment!$N52:$S52,COPOMap!J$13:J$18),1)</f>
        <v>0</v>
      </c>
      <c r="L52" s="191">
        <f t="array" ref="L52">MIN(MMULT(COAttainment!$N52:$S52,COPOMap!K$13:K$18),1)</f>
        <v>0</v>
      </c>
      <c r="M52" s="191">
        <f t="array" ref="M52">MIN(MMULT(COAttainment!$N52:$S52,COPOMap!L$13:L$18),1)</f>
        <v>0</v>
      </c>
      <c r="N52" s="191">
        <f t="array" ref="N52">MIN(MMULT(COAttainment!$N52:$S52,COPOMap!M$13:M$18),1)</f>
        <v>0</v>
      </c>
      <c r="O52" s="4"/>
      <c r="P52" s="210">
        <f t="array" ref="P52">MIN(MMULT(COAttainment!$AG52:$AL52,COPOMap!B$23:B$28),1)</f>
        <v>0</v>
      </c>
      <c r="Q52" s="210">
        <f t="array" ref="Q52">MIN(MMULT(COAttainment!$AG52:$AL52,COPOMap!C$23:C$28),1)</f>
        <v>0</v>
      </c>
      <c r="R52" s="210">
        <f t="array" ref="R52">MIN(MMULT(COAttainment!$AG52:$AL52,COPOMap!D$23:D$28),1)</f>
        <v>0</v>
      </c>
      <c r="S52" s="210">
        <f t="array" ref="S52">MIN(MMULT(COAttainment!$AG52:$AL52,COPOMap!E$23:E$28),1)</f>
        <v>0</v>
      </c>
      <c r="T52" s="210">
        <f t="array" ref="T52">MIN(MMULT(COAttainment!$AG52:$AL52,COPOMap!F$23:F$28),1)</f>
        <v>0</v>
      </c>
      <c r="U52" s="210">
        <f t="array" ref="U52">MIN(MMULT(COAttainment!$AG52:$AL52,COPOMap!G$23:G$28),1)</f>
        <v>0</v>
      </c>
      <c r="V52" s="210">
        <f t="array" ref="V52">MIN(MMULT(COAttainment!$AG52:$AL52,COPOMap!H$23:H$28),1)</f>
        <v>0</v>
      </c>
      <c r="W52" s="210">
        <f t="array" ref="W52">MIN(MMULT(COAttainment!$AG52:$AL52,COPOMap!I$23:I$28),1)</f>
        <v>0</v>
      </c>
      <c r="X52" s="210">
        <f t="array" ref="X52">MIN(MMULT(COAttainment!$AG52:$AL52,COPOMap!J$23:J$28),1)</f>
        <v>0</v>
      </c>
      <c r="Y52" s="210">
        <f t="array" ref="Y52">MIN(MMULT(COAttainment!$AG52:$AL52,COPOMap!K$23:K$28),1)</f>
        <v>0</v>
      </c>
      <c r="Z52" s="210">
        <f t="array" ref="Z52">MIN(MMULT(COAttainment!$AG52:$AL52,COPOMap!L$23:L$28),1)</f>
        <v>0</v>
      </c>
      <c r="AA52" s="210">
        <f t="array" ref="AA52">MIN(MMULT(COAttainment!$AG52:$AL52,COPOMap!M$23:M$28),1)</f>
        <v>0</v>
      </c>
      <c r="AB52" s="4"/>
      <c r="AC52" s="211">
        <f t="array" ref="AC52">MIN(MMULT(COAttainment!$AZ52:$BE52,COPOMap!B$33:B$38),1)</f>
        <v>0</v>
      </c>
      <c r="AD52" s="211">
        <f t="array" ref="AD52">MIN(MMULT(COAttainment!$AZ52:$BE52,COPOMap!C$33:C$38),1)</f>
        <v>0</v>
      </c>
      <c r="AE52" s="211">
        <f t="array" ref="AE52">MIN(MMULT(COAttainment!$AZ52:$BE52,COPOMap!D$33:D$38),1)</f>
        <v>0</v>
      </c>
      <c r="AF52" s="211">
        <f t="array" ref="AF52">MIN(MMULT(COAttainment!$AZ52:$BE52,COPOMap!E$33:E$38),1)</f>
        <v>0</v>
      </c>
      <c r="AG52" s="211">
        <f t="array" ref="AG52">MIN(MMULT(COAttainment!$AZ52:$BE52,COPOMap!F$33:F$38),1)</f>
        <v>0</v>
      </c>
      <c r="AH52" s="211">
        <f t="array" ref="AH52">MIN(MMULT(COAttainment!$AZ52:$BE52,COPOMap!G$33:G$38),1)</f>
        <v>0</v>
      </c>
      <c r="AI52" s="211">
        <f t="array" ref="AI52">MIN(MMULT(COAttainment!$AZ52:$BE52,COPOMap!H$33:H$38),1)</f>
        <v>0</v>
      </c>
      <c r="AJ52" s="211">
        <f t="array" ref="AJ52">MIN(MMULT(COAttainment!$AZ52:$BE52,COPOMap!I$33:I$38),1)</f>
        <v>0</v>
      </c>
      <c r="AK52" s="211">
        <f t="array" ref="AK52">MIN(MMULT(COAttainment!$AZ52:$BE52,COPOMap!J$33:J$38),1)</f>
        <v>0</v>
      </c>
      <c r="AL52" s="211">
        <f t="array" ref="AL52">MIN(MMULT(COAttainment!$AZ52:$BE52,COPOMap!K$33:K$38),1)</f>
        <v>0</v>
      </c>
      <c r="AM52" s="211">
        <f t="array" ref="AM52">MIN(MMULT(COAttainment!$AZ52:$BE52,COPOMap!L$33:L$38),1)</f>
        <v>0</v>
      </c>
      <c r="AN52" s="211">
        <f t="array" ref="AN52">MIN(MMULT(COAttainment!$AZ52:$BE52,COPOMap!M$33:M$38),1)</f>
        <v>0</v>
      </c>
      <c r="AO52" s="4"/>
      <c r="AP52" s="211">
        <f t="array" ref="AP52">MIN(MMULT(COAttainment!$BS52:$BX52,COPOMap!B$33:B$38),1)</f>
        <v>0</v>
      </c>
      <c r="AQ52" s="211">
        <f t="array" ref="AQ52">MIN(MMULT(COAttainment!$BS52:$BX52,COPOMap!C$33:C$38),1)</f>
        <v>0</v>
      </c>
      <c r="AR52" s="211">
        <f t="array" ref="AR52">MIN(MMULT(COAttainment!$BS52:$BX52,COPOMap!D$33:D$38),1)</f>
        <v>0</v>
      </c>
      <c r="AS52" s="211">
        <f t="array" ref="AS52">MIN(MMULT(COAttainment!$BS52:$BX52,COPOMap!E$33:E$38),1)</f>
        <v>0</v>
      </c>
      <c r="AT52" s="211">
        <f t="array" ref="AT52">MIN(MMULT(COAttainment!$BS52:$BX52,COPOMap!F$33:F$38),1)</f>
        <v>0</v>
      </c>
      <c r="AU52" s="211">
        <f t="array" ref="AU52">MIN(MMULT(COAttainment!$BS52:$BX52,COPOMap!G$33:G$38),1)</f>
        <v>0</v>
      </c>
      <c r="AV52" s="211">
        <f t="array" ref="AV52">MIN(MMULT(COAttainment!$BS52:$BX52,COPOMap!H$33:H$38),1)</f>
        <v>0</v>
      </c>
      <c r="AW52" s="211">
        <f t="array" ref="AW52">MIN(MMULT(COAttainment!$BS52:$BX52,COPOMap!I$33:I$38),1)</f>
        <v>0</v>
      </c>
      <c r="AX52" s="211">
        <f t="array" ref="AX52">MIN(MMULT(COAttainment!$BS52:$BX52,COPOMap!J$33:J$38),1)</f>
        <v>0</v>
      </c>
      <c r="AY52" s="211">
        <f t="array" ref="AY52">MIN(MMULT(COAttainment!$BS52:$BX52,COPOMap!K$33:K$38),1)</f>
        <v>0</v>
      </c>
      <c r="AZ52" s="211">
        <f t="array" ref="AZ52">MIN(MMULT(COAttainment!$BS52:$BX52,COPOMap!L$33:L$38),1)</f>
        <v>0</v>
      </c>
      <c r="BA52" s="211">
        <f t="array" ref="BA52">MIN(MMULT(COAttainment!$BS52:$BX52,COPOMap!M$33:M$38),1)</f>
        <v>0</v>
      </c>
      <c r="BB52" s="4"/>
      <c r="BC52" s="211">
        <f t="array" ref="BC52">MIN(MMULT(COAttainment!$CL52:$CQ52,COPOMap!B$33:B$38),1)</f>
        <v>0</v>
      </c>
      <c r="BD52" s="211">
        <f t="array" ref="BD52">MIN(MMULT(COAttainment!$CL52:$CQ52,COPOMap!C$33:C$38),1)</f>
        <v>0</v>
      </c>
      <c r="BE52" s="211">
        <f t="array" ref="BE52">MIN(MMULT(COAttainment!$CL52:$CQ52,COPOMap!D$33:D$38),1)</f>
        <v>0</v>
      </c>
      <c r="BF52" s="211">
        <f t="array" ref="BF52">MIN(MMULT(COAttainment!$CL52:$CQ52,COPOMap!E$33:E$38),1)</f>
        <v>0</v>
      </c>
      <c r="BG52" s="211">
        <f t="array" ref="BG52">MIN(MMULT(COAttainment!$CL52:$CQ52,COPOMap!F$33:F$38),1)</f>
        <v>0</v>
      </c>
      <c r="BH52" s="211">
        <f t="array" ref="BH52">MIN(MMULT(COAttainment!$CL52:$CQ52,COPOMap!G$33:G$38),1)</f>
        <v>0</v>
      </c>
      <c r="BI52" s="211">
        <f t="array" ref="BI52">MIN(MMULT(COAttainment!$CL52:$CQ52,COPOMap!H$33:H$38),1)</f>
        <v>0</v>
      </c>
      <c r="BJ52" s="211">
        <f t="array" ref="BJ52">MIN(MMULT(COAttainment!$CL52:$CQ52,COPOMap!I$33:I$38),1)</f>
        <v>0</v>
      </c>
      <c r="BK52" s="211">
        <f t="array" ref="BK52">MIN(MMULT(COAttainment!$CL52:$CQ52,COPOMap!J$33:J$38),1)</f>
        <v>0</v>
      </c>
      <c r="BL52" s="211">
        <f t="array" ref="BL52">MIN(MMULT(COAttainment!$CL52:$CQ52,COPOMap!K$33:K$38),1)</f>
        <v>0</v>
      </c>
      <c r="BM52" s="211">
        <f t="array" ref="BM52">MIN(MMULT(COAttainment!$CL52:$CQ52,COPOMap!L$33:L$38),1)</f>
        <v>0</v>
      </c>
      <c r="BN52" s="211">
        <f t="array" ref="BN52">MIN(MMULT(COAttainment!$CL52:$CQ52,COPOMap!M$33:M$38),1)</f>
        <v>0</v>
      </c>
    </row>
    <row r="53" ht="14.25" customHeight="1" spans="1:66" x14ac:dyDescent="0.25">
      <c r="A53" s="4"/>
      <c r="B53" s="209">
        <f>IF(ISBLANK(CT!A79),"",CT!A79)</f>
      </c>
      <c r="C53" s="191">
        <f t="array" ref="C53">MIN(MMULT(COAttainment!$N53:$S53,COPOMap!B$13:B$18),1)</f>
        <v>0</v>
      </c>
      <c r="D53" s="191">
        <f t="array" ref="D53">MIN(MMULT(COAttainment!$N53:$S53,COPOMap!C$13:C$18),1)</f>
        <v>0</v>
      </c>
      <c r="E53" s="191">
        <f t="array" ref="E53">MIN(MMULT(COAttainment!$N53:$S53,COPOMap!D$13:D$18),1)</f>
        <v>0</v>
      </c>
      <c r="F53" s="191">
        <f t="array" ref="F53">MIN(MMULT(COAttainment!$N53:$S53,COPOMap!E$13:E$18),1)</f>
        <v>0</v>
      </c>
      <c r="G53" s="191">
        <f t="array" ref="G53">MIN(MMULT(COAttainment!$N53:$S53,COPOMap!F$13:F$18),1)</f>
        <v>0</v>
      </c>
      <c r="H53" s="191">
        <f t="array" ref="H53">MIN(MMULT(COAttainment!$N53:$S53,COPOMap!G$13:G$18),1)</f>
        <v>0</v>
      </c>
      <c r="I53" s="191">
        <f t="array" ref="I53">MIN(MMULT(COAttainment!$N53:$S53,COPOMap!H$13:H$18),1)</f>
        <v>0</v>
      </c>
      <c r="J53" s="191">
        <f t="array" ref="J53">MIN(MMULT(COAttainment!$N53:$S53,COPOMap!I$13:I$18),1)</f>
        <v>0</v>
      </c>
      <c r="K53" s="191">
        <f t="array" ref="K53">MIN(MMULT(COAttainment!$N53:$S53,COPOMap!J$13:J$18),1)</f>
        <v>0</v>
      </c>
      <c r="L53" s="191">
        <f t="array" ref="L53">MIN(MMULT(COAttainment!$N53:$S53,COPOMap!K$13:K$18),1)</f>
        <v>0</v>
      </c>
      <c r="M53" s="191">
        <f t="array" ref="M53">MIN(MMULT(COAttainment!$N53:$S53,COPOMap!L$13:L$18),1)</f>
        <v>0</v>
      </c>
      <c r="N53" s="191">
        <f t="array" ref="N53">MIN(MMULT(COAttainment!$N53:$S53,COPOMap!M$13:M$18),1)</f>
        <v>0</v>
      </c>
      <c r="O53" s="4"/>
      <c r="P53" s="210">
        <f t="array" ref="P53">MIN(MMULT(COAttainment!$AG53:$AL53,COPOMap!B$23:B$28),1)</f>
        <v>0</v>
      </c>
      <c r="Q53" s="210">
        <f t="array" ref="Q53">MIN(MMULT(COAttainment!$AG53:$AL53,COPOMap!C$23:C$28),1)</f>
        <v>0</v>
      </c>
      <c r="R53" s="210">
        <f t="array" ref="R53">MIN(MMULT(COAttainment!$AG53:$AL53,COPOMap!D$23:D$28),1)</f>
        <v>0</v>
      </c>
      <c r="S53" s="210">
        <f t="array" ref="S53">MIN(MMULT(COAttainment!$AG53:$AL53,COPOMap!E$23:E$28),1)</f>
        <v>0</v>
      </c>
      <c r="T53" s="210">
        <f t="array" ref="T53">MIN(MMULT(COAttainment!$AG53:$AL53,COPOMap!F$23:F$28),1)</f>
        <v>0</v>
      </c>
      <c r="U53" s="210">
        <f t="array" ref="U53">MIN(MMULT(COAttainment!$AG53:$AL53,COPOMap!G$23:G$28),1)</f>
        <v>0</v>
      </c>
      <c r="V53" s="210">
        <f t="array" ref="V53">MIN(MMULT(COAttainment!$AG53:$AL53,COPOMap!H$23:H$28),1)</f>
        <v>0</v>
      </c>
      <c r="W53" s="210">
        <f t="array" ref="W53">MIN(MMULT(COAttainment!$AG53:$AL53,COPOMap!I$23:I$28),1)</f>
        <v>0</v>
      </c>
      <c r="X53" s="210">
        <f t="array" ref="X53">MIN(MMULT(COAttainment!$AG53:$AL53,COPOMap!J$23:J$28),1)</f>
        <v>0</v>
      </c>
      <c r="Y53" s="210">
        <f t="array" ref="Y53">MIN(MMULT(COAttainment!$AG53:$AL53,COPOMap!K$23:K$28),1)</f>
        <v>0</v>
      </c>
      <c r="Z53" s="210">
        <f t="array" ref="Z53">MIN(MMULT(COAttainment!$AG53:$AL53,COPOMap!L$23:L$28),1)</f>
        <v>0</v>
      </c>
      <c r="AA53" s="210">
        <f t="array" ref="AA53">MIN(MMULT(COAttainment!$AG53:$AL53,COPOMap!M$23:M$28),1)</f>
        <v>0</v>
      </c>
      <c r="AB53" s="4"/>
      <c r="AC53" s="211">
        <f t="array" ref="AC53">MIN(MMULT(COAttainment!$AZ53:$BE53,COPOMap!B$33:B$38),1)</f>
        <v>0</v>
      </c>
      <c r="AD53" s="211">
        <f t="array" ref="AD53">MIN(MMULT(COAttainment!$AZ53:$BE53,COPOMap!C$33:C$38),1)</f>
        <v>0</v>
      </c>
      <c r="AE53" s="211">
        <f t="array" ref="AE53">MIN(MMULT(COAttainment!$AZ53:$BE53,COPOMap!D$33:D$38),1)</f>
        <v>0</v>
      </c>
      <c r="AF53" s="211">
        <f t="array" ref="AF53">MIN(MMULT(COAttainment!$AZ53:$BE53,COPOMap!E$33:E$38),1)</f>
        <v>0</v>
      </c>
      <c r="AG53" s="211">
        <f t="array" ref="AG53">MIN(MMULT(COAttainment!$AZ53:$BE53,COPOMap!F$33:F$38),1)</f>
        <v>0</v>
      </c>
      <c r="AH53" s="211">
        <f t="array" ref="AH53">MIN(MMULT(COAttainment!$AZ53:$BE53,COPOMap!G$33:G$38),1)</f>
        <v>0</v>
      </c>
      <c r="AI53" s="211">
        <f t="array" ref="AI53">MIN(MMULT(COAttainment!$AZ53:$BE53,COPOMap!H$33:H$38),1)</f>
        <v>0</v>
      </c>
      <c r="AJ53" s="211">
        <f t="array" ref="AJ53">MIN(MMULT(COAttainment!$AZ53:$BE53,COPOMap!I$33:I$38),1)</f>
        <v>0</v>
      </c>
      <c r="AK53" s="211">
        <f t="array" ref="AK53">MIN(MMULT(COAttainment!$AZ53:$BE53,COPOMap!J$33:J$38),1)</f>
        <v>0</v>
      </c>
      <c r="AL53" s="211">
        <f t="array" ref="AL53">MIN(MMULT(COAttainment!$AZ53:$BE53,COPOMap!K$33:K$38),1)</f>
        <v>0</v>
      </c>
      <c r="AM53" s="211">
        <f t="array" ref="AM53">MIN(MMULT(COAttainment!$AZ53:$BE53,COPOMap!L$33:L$38),1)</f>
        <v>0</v>
      </c>
      <c r="AN53" s="211">
        <f t="array" ref="AN53">MIN(MMULT(COAttainment!$AZ53:$BE53,COPOMap!M$33:M$38),1)</f>
        <v>0</v>
      </c>
      <c r="AO53" s="4"/>
      <c r="AP53" s="211">
        <f t="array" ref="AP53">MIN(MMULT(COAttainment!$BS53:$BX53,COPOMap!B$33:B$38),1)</f>
        <v>0</v>
      </c>
      <c r="AQ53" s="211">
        <f t="array" ref="AQ53">MIN(MMULT(COAttainment!$BS53:$BX53,COPOMap!C$33:C$38),1)</f>
        <v>0</v>
      </c>
      <c r="AR53" s="211">
        <f t="array" ref="AR53">MIN(MMULT(COAttainment!$BS53:$BX53,COPOMap!D$33:D$38),1)</f>
        <v>0</v>
      </c>
      <c r="AS53" s="211">
        <f t="array" ref="AS53">MIN(MMULT(COAttainment!$BS53:$BX53,COPOMap!E$33:E$38),1)</f>
        <v>0</v>
      </c>
      <c r="AT53" s="211">
        <f t="array" ref="AT53">MIN(MMULT(COAttainment!$BS53:$BX53,COPOMap!F$33:F$38),1)</f>
        <v>0</v>
      </c>
      <c r="AU53" s="211">
        <f t="array" ref="AU53">MIN(MMULT(COAttainment!$BS53:$BX53,COPOMap!G$33:G$38),1)</f>
        <v>0</v>
      </c>
      <c r="AV53" s="211">
        <f t="array" ref="AV53">MIN(MMULT(COAttainment!$BS53:$BX53,COPOMap!H$33:H$38),1)</f>
        <v>0</v>
      </c>
      <c r="AW53" s="211">
        <f t="array" ref="AW53">MIN(MMULT(COAttainment!$BS53:$BX53,COPOMap!I$33:I$38),1)</f>
        <v>0</v>
      </c>
      <c r="AX53" s="211">
        <f t="array" ref="AX53">MIN(MMULT(COAttainment!$BS53:$BX53,COPOMap!J$33:J$38),1)</f>
        <v>0</v>
      </c>
      <c r="AY53" s="211">
        <f t="array" ref="AY53">MIN(MMULT(COAttainment!$BS53:$BX53,COPOMap!K$33:K$38),1)</f>
        <v>0</v>
      </c>
      <c r="AZ53" s="211">
        <f t="array" ref="AZ53">MIN(MMULT(COAttainment!$BS53:$BX53,COPOMap!L$33:L$38),1)</f>
        <v>0</v>
      </c>
      <c r="BA53" s="211">
        <f t="array" ref="BA53">MIN(MMULT(COAttainment!$BS53:$BX53,COPOMap!M$33:M$38),1)</f>
        <v>0</v>
      </c>
      <c r="BB53" s="4"/>
      <c r="BC53" s="211">
        <f t="array" ref="BC53">MIN(MMULT(COAttainment!$CL53:$CQ53,COPOMap!B$33:B$38),1)</f>
        <v>0</v>
      </c>
      <c r="BD53" s="211">
        <f t="array" ref="BD53">MIN(MMULT(COAttainment!$CL53:$CQ53,COPOMap!C$33:C$38),1)</f>
        <v>0</v>
      </c>
      <c r="BE53" s="211">
        <f t="array" ref="BE53">MIN(MMULT(COAttainment!$CL53:$CQ53,COPOMap!D$33:D$38),1)</f>
        <v>0</v>
      </c>
      <c r="BF53" s="211">
        <f t="array" ref="BF53">MIN(MMULT(COAttainment!$CL53:$CQ53,COPOMap!E$33:E$38),1)</f>
        <v>0</v>
      </c>
      <c r="BG53" s="211">
        <f t="array" ref="BG53">MIN(MMULT(COAttainment!$CL53:$CQ53,COPOMap!F$33:F$38),1)</f>
        <v>0</v>
      </c>
      <c r="BH53" s="211">
        <f t="array" ref="BH53">MIN(MMULT(COAttainment!$CL53:$CQ53,COPOMap!G$33:G$38),1)</f>
        <v>0</v>
      </c>
      <c r="BI53" s="211">
        <f t="array" ref="BI53">MIN(MMULT(COAttainment!$CL53:$CQ53,COPOMap!H$33:H$38),1)</f>
        <v>0</v>
      </c>
      <c r="BJ53" s="211">
        <f t="array" ref="BJ53">MIN(MMULT(COAttainment!$CL53:$CQ53,COPOMap!I$33:I$38),1)</f>
        <v>0</v>
      </c>
      <c r="BK53" s="211">
        <f t="array" ref="BK53">MIN(MMULT(COAttainment!$CL53:$CQ53,COPOMap!J$33:J$38),1)</f>
        <v>0</v>
      </c>
      <c r="BL53" s="211">
        <f t="array" ref="BL53">MIN(MMULT(COAttainment!$CL53:$CQ53,COPOMap!K$33:K$38),1)</f>
        <v>0</v>
      </c>
      <c r="BM53" s="211">
        <f t="array" ref="BM53">MIN(MMULT(COAttainment!$CL53:$CQ53,COPOMap!L$33:L$38),1)</f>
        <v>0</v>
      </c>
      <c r="BN53" s="211">
        <f t="array" ref="BN53">MIN(MMULT(COAttainment!$CL53:$CQ53,COPOMap!M$33:M$38),1)</f>
        <v>0</v>
      </c>
    </row>
    <row r="54" ht="14.25" customHeight="1" spans="1:66" x14ac:dyDescent="0.25">
      <c r="A54" s="4"/>
      <c r="B54" s="209">
        <f>IF(ISBLANK(CT!A80),"",CT!A80)</f>
      </c>
      <c r="C54" s="191">
        <f t="array" ref="C54">MIN(MMULT(COAttainment!$N54:$S54,COPOMap!B$13:B$18),1)</f>
        <v>0</v>
      </c>
      <c r="D54" s="191">
        <f t="array" ref="D54">MIN(MMULT(COAttainment!$N54:$S54,COPOMap!C$13:C$18),1)</f>
        <v>0</v>
      </c>
      <c r="E54" s="191">
        <f t="array" ref="E54">MIN(MMULT(COAttainment!$N54:$S54,COPOMap!D$13:D$18),1)</f>
        <v>0</v>
      </c>
      <c r="F54" s="191">
        <f t="array" ref="F54">MIN(MMULT(COAttainment!$N54:$S54,COPOMap!E$13:E$18),1)</f>
        <v>0</v>
      </c>
      <c r="G54" s="191">
        <f t="array" ref="G54">MIN(MMULT(COAttainment!$N54:$S54,COPOMap!F$13:F$18),1)</f>
        <v>0</v>
      </c>
      <c r="H54" s="191">
        <f t="array" ref="H54">MIN(MMULT(COAttainment!$N54:$S54,COPOMap!G$13:G$18),1)</f>
        <v>0</v>
      </c>
      <c r="I54" s="191">
        <f t="array" ref="I54">MIN(MMULT(COAttainment!$N54:$S54,COPOMap!H$13:H$18),1)</f>
        <v>0</v>
      </c>
      <c r="J54" s="191">
        <f t="array" ref="J54">MIN(MMULT(COAttainment!$N54:$S54,COPOMap!I$13:I$18),1)</f>
        <v>0</v>
      </c>
      <c r="K54" s="191">
        <f t="array" ref="K54">MIN(MMULT(COAttainment!$N54:$S54,COPOMap!J$13:J$18),1)</f>
        <v>0</v>
      </c>
      <c r="L54" s="191">
        <f t="array" ref="L54">MIN(MMULT(COAttainment!$N54:$S54,COPOMap!K$13:K$18),1)</f>
        <v>0</v>
      </c>
      <c r="M54" s="191">
        <f t="array" ref="M54">MIN(MMULT(COAttainment!$N54:$S54,COPOMap!L$13:L$18),1)</f>
        <v>0</v>
      </c>
      <c r="N54" s="191">
        <f t="array" ref="N54">MIN(MMULT(COAttainment!$N54:$S54,COPOMap!M$13:M$18),1)</f>
        <v>0</v>
      </c>
      <c r="O54" s="4"/>
      <c r="P54" s="210">
        <f t="array" ref="P54">MIN(MMULT(COAttainment!$AG54:$AL54,COPOMap!B$23:B$28),1)</f>
        <v>0</v>
      </c>
      <c r="Q54" s="210">
        <f t="array" ref="Q54">MIN(MMULT(COAttainment!$AG54:$AL54,COPOMap!C$23:C$28),1)</f>
        <v>0</v>
      </c>
      <c r="R54" s="210">
        <f t="array" ref="R54">MIN(MMULT(COAttainment!$AG54:$AL54,COPOMap!D$23:D$28),1)</f>
        <v>0</v>
      </c>
      <c r="S54" s="210">
        <f t="array" ref="S54">MIN(MMULT(COAttainment!$AG54:$AL54,COPOMap!E$23:E$28),1)</f>
        <v>0</v>
      </c>
      <c r="T54" s="210">
        <f t="array" ref="T54">MIN(MMULT(COAttainment!$AG54:$AL54,COPOMap!F$23:F$28),1)</f>
        <v>0</v>
      </c>
      <c r="U54" s="210">
        <f t="array" ref="U54">MIN(MMULT(COAttainment!$AG54:$AL54,COPOMap!G$23:G$28),1)</f>
        <v>0</v>
      </c>
      <c r="V54" s="210">
        <f t="array" ref="V54">MIN(MMULT(COAttainment!$AG54:$AL54,COPOMap!H$23:H$28),1)</f>
        <v>0</v>
      </c>
      <c r="W54" s="210">
        <f t="array" ref="W54">MIN(MMULT(COAttainment!$AG54:$AL54,COPOMap!I$23:I$28),1)</f>
        <v>0</v>
      </c>
      <c r="X54" s="210">
        <f t="array" ref="X54">MIN(MMULT(COAttainment!$AG54:$AL54,COPOMap!J$23:J$28),1)</f>
        <v>0</v>
      </c>
      <c r="Y54" s="210">
        <f t="array" ref="Y54">MIN(MMULT(COAttainment!$AG54:$AL54,COPOMap!K$23:K$28),1)</f>
        <v>0</v>
      </c>
      <c r="Z54" s="210">
        <f t="array" ref="Z54">MIN(MMULT(COAttainment!$AG54:$AL54,COPOMap!L$23:L$28),1)</f>
        <v>0</v>
      </c>
      <c r="AA54" s="210">
        <f t="array" ref="AA54">MIN(MMULT(COAttainment!$AG54:$AL54,COPOMap!M$23:M$28),1)</f>
        <v>0</v>
      </c>
      <c r="AB54" s="4"/>
      <c r="AC54" s="211">
        <f t="array" ref="AC54">MIN(MMULT(COAttainment!$AZ54:$BE54,COPOMap!B$33:B$38),1)</f>
        <v>0</v>
      </c>
      <c r="AD54" s="211">
        <f t="array" ref="AD54">MIN(MMULT(COAttainment!$AZ54:$BE54,COPOMap!C$33:C$38),1)</f>
        <v>0</v>
      </c>
      <c r="AE54" s="211">
        <f t="array" ref="AE54">MIN(MMULT(COAttainment!$AZ54:$BE54,COPOMap!D$33:D$38),1)</f>
        <v>0</v>
      </c>
      <c r="AF54" s="211">
        <f t="array" ref="AF54">MIN(MMULT(COAttainment!$AZ54:$BE54,COPOMap!E$33:E$38),1)</f>
        <v>0</v>
      </c>
      <c r="AG54" s="211">
        <f t="array" ref="AG54">MIN(MMULT(COAttainment!$AZ54:$BE54,COPOMap!F$33:F$38),1)</f>
        <v>0</v>
      </c>
      <c r="AH54" s="211">
        <f t="array" ref="AH54">MIN(MMULT(COAttainment!$AZ54:$BE54,COPOMap!G$33:G$38),1)</f>
        <v>0</v>
      </c>
      <c r="AI54" s="211">
        <f t="array" ref="AI54">MIN(MMULT(COAttainment!$AZ54:$BE54,COPOMap!H$33:H$38),1)</f>
        <v>0</v>
      </c>
      <c r="AJ54" s="211">
        <f t="array" ref="AJ54">MIN(MMULT(COAttainment!$AZ54:$BE54,COPOMap!I$33:I$38),1)</f>
        <v>0</v>
      </c>
      <c r="AK54" s="211">
        <f t="array" ref="AK54">MIN(MMULT(COAttainment!$AZ54:$BE54,COPOMap!J$33:J$38),1)</f>
        <v>0</v>
      </c>
      <c r="AL54" s="211">
        <f t="array" ref="AL54">MIN(MMULT(COAttainment!$AZ54:$BE54,COPOMap!K$33:K$38),1)</f>
        <v>0</v>
      </c>
      <c r="AM54" s="211">
        <f t="array" ref="AM54">MIN(MMULT(COAttainment!$AZ54:$BE54,COPOMap!L$33:L$38),1)</f>
        <v>0</v>
      </c>
      <c r="AN54" s="211">
        <f t="array" ref="AN54">MIN(MMULT(COAttainment!$AZ54:$BE54,COPOMap!M$33:M$38),1)</f>
        <v>0</v>
      </c>
      <c r="AO54" s="4"/>
      <c r="AP54" s="211">
        <f t="array" ref="AP54">MIN(MMULT(COAttainment!$BS54:$BX54,COPOMap!B$33:B$38),1)</f>
        <v>0</v>
      </c>
      <c r="AQ54" s="211">
        <f t="array" ref="AQ54">MIN(MMULT(COAttainment!$BS54:$BX54,COPOMap!C$33:C$38),1)</f>
        <v>0</v>
      </c>
      <c r="AR54" s="211">
        <f t="array" ref="AR54">MIN(MMULT(COAttainment!$BS54:$BX54,COPOMap!D$33:D$38),1)</f>
        <v>0</v>
      </c>
      <c r="AS54" s="211">
        <f t="array" ref="AS54">MIN(MMULT(COAttainment!$BS54:$BX54,COPOMap!E$33:E$38),1)</f>
        <v>0</v>
      </c>
      <c r="AT54" s="211">
        <f t="array" ref="AT54">MIN(MMULT(COAttainment!$BS54:$BX54,COPOMap!F$33:F$38),1)</f>
        <v>0</v>
      </c>
      <c r="AU54" s="211">
        <f t="array" ref="AU54">MIN(MMULT(COAttainment!$BS54:$BX54,COPOMap!G$33:G$38),1)</f>
        <v>0</v>
      </c>
      <c r="AV54" s="211">
        <f t="array" ref="AV54">MIN(MMULT(COAttainment!$BS54:$BX54,COPOMap!H$33:H$38),1)</f>
        <v>0</v>
      </c>
      <c r="AW54" s="211">
        <f t="array" ref="AW54">MIN(MMULT(COAttainment!$BS54:$BX54,COPOMap!I$33:I$38),1)</f>
        <v>0</v>
      </c>
      <c r="AX54" s="211">
        <f t="array" ref="AX54">MIN(MMULT(COAttainment!$BS54:$BX54,COPOMap!J$33:J$38),1)</f>
        <v>0</v>
      </c>
      <c r="AY54" s="211">
        <f t="array" ref="AY54">MIN(MMULT(COAttainment!$BS54:$BX54,COPOMap!K$33:K$38),1)</f>
        <v>0</v>
      </c>
      <c r="AZ54" s="211">
        <f t="array" ref="AZ54">MIN(MMULT(COAttainment!$BS54:$BX54,COPOMap!L$33:L$38),1)</f>
        <v>0</v>
      </c>
      <c r="BA54" s="211">
        <f t="array" ref="BA54">MIN(MMULT(COAttainment!$BS54:$BX54,COPOMap!M$33:M$38),1)</f>
        <v>0</v>
      </c>
      <c r="BB54" s="4"/>
      <c r="BC54" s="211">
        <f t="array" ref="BC54">MIN(MMULT(COAttainment!$CL54:$CQ54,COPOMap!B$33:B$38),1)</f>
        <v>0</v>
      </c>
      <c r="BD54" s="211">
        <f t="array" ref="BD54">MIN(MMULT(COAttainment!$CL54:$CQ54,COPOMap!C$33:C$38),1)</f>
        <v>0</v>
      </c>
      <c r="BE54" s="211">
        <f t="array" ref="BE54">MIN(MMULT(COAttainment!$CL54:$CQ54,COPOMap!D$33:D$38),1)</f>
        <v>0</v>
      </c>
      <c r="BF54" s="211">
        <f t="array" ref="BF54">MIN(MMULT(COAttainment!$CL54:$CQ54,COPOMap!E$33:E$38),1)</f>
        <v>0</v>
      </c>
      <c r="BG54" s="211">
        <f t="array" ref="BG54">MIN(MMULT(COAttainment!$CL54:$CQ54,COPOMap!F$33:F$38),1)</f>
        <v>0</v>
      </c>
      <c r="BH54" s="211">
        <f t="array" ref="BH54">MIN(MMULT(COAttainment!$CL54:$CQ54,COPOMap!G$33:G$38),1)</f>
        <v>0</v>
      </c>
      <c r="BI54" s="211">
        <f t="array" ref="BI54">MIN(MMULT(COAttainment!$CL54:$CQ54,COPOMap!H$33:H$38),1)</f>
        <v>0</v>
      </c>
      <c r="BJ54" s="211">
        <f t="array" ref="BJ54">MIN(MMULT(COAttainment!$CL54:$CQ54,COPOMap!I$33:I$38),1)</f>
        <v>0</v>
      </c>
      <c r="BK54" s="211">
        <f t="array" ref="BK54">MIN(MMULT(COAttainment!$CL54:$CQ54,COPOMap!J$33:J$38),1)</f>
        <v>0</v>
      </c>
      <c r="BL54" s="211">
        <f t="array" ref="BL54">MIN(MMULT(COAttainment!$CL54:$CQ54,COPOMap!K$33:K$38),1)</f>
        <v>0</v>
      </c>
      <c r="BM54" s="211">
        <f t="array" ref="BM54">MIN(MMULT(COAttainment!$CL54:$CQ54,COPOMap!L$33:L$38),1)</f>
        <v>0</v>
      </c>
      <c r="BN54" s="211">
        <f t="array" ref="BN54">MIN(MMULT(COAttainment!$CL54:$CQ54,COPOMap!M$33:M$38),1)</f>
        <v>0</v>
      </c>
    </row>
    <row r="55" ht="14.25" customHeight="1" spans="1:66" x14ac:dyDescent="0.25">
      <c r="A55" s="4"/>
      <c r="B55" s="209">
        <f>IF(ISBLANK(CT!A81),"",CT!A81)</f>
      </c>
      <c r="C55" s="191">
        <f t="array" ref="C55">MIN(MMULT(COAttainment!$N55:$S55,COPOMap!B$13:B$18),1)</f>
        <v>0</v>
      </c>
      <c r="D55" s="191">
        <f t="array" ref="D55">MIN(MMULT(COAttainment!$N55:$S55,COPOMap!C$13:C$18),1)</f>
        <v>0</v>
      </c>
      <c r="E55" s="191">
        <f t="array" ref="E55">MIN(MMULT(COAttainment!$N55:$S55,COPOMap!D$13:D$18),1)</f>
        <v>0</v>
      </c>
      <c r="F55" s="191">
        <f t="array" ref="F55">MIN(MMULT(COAttainment!$N55:$S55,COPOMap!E$13:E$18),1)</f>
        <v>0</v>
      </c>
      <c r="G55" s="191">
        <f t="array" ref="G55">MIN(MMULT(COAttainment!$N55:$S55,COPOMap!F$13:F$18),1)</f>
        <v>0</v>
      </c>
      <c r="H55" s="191">
        <f t="array" ref="H55">MIN(MMULT(COAttainment!$N55:$S55,COPOMap!G$13:G$18),1)</f>
        <v>0</v>
      </c>
      <c r="I55" s="191">
        <f t="array" ref="I55">MIN(MMULT(COAttainment!$N55:$S55,COPOMap!H$13:H$18),1)</f>
        <v>0</v>
      </c>
      <c r="J55" s="191">
        <f t="array" ref="J55">MIN(MMULT(COAttainment!$N55:$S55,COPOMap!I$13:I$18),1)</f>
        <v>0</v>
      </c>
      <c r="K55" s="191">
        <f t="array" ref="K55">MIN(MMULT(COAttainment!$N55:$S55,COPOMap!J$13:J$18),1)</f>
        <v>0</v>
      </c>
      <c r="L55" s="191">
        <f t="array" ref="L55">MIN(MMULT(COAttainment!$N55:$S55,COPOMap!K$13:K$18),1)</f>
        <v>0</v>
      </c>
      <c r="M55" s="191">
        <f t="array" ref="M55">MIN(MMULT(COAttainment!$N55:$S55,COPOMap!L$13:L$18),1)</f>
        <v>0</v>
      </c>
      <c r="N55" s="191">
        <f t="array" ref="N55">MIN(MMULT(COAttainment!$N55:$S55,COPOMap!M$13:M$18),1)</f>
        <v>0</v>
      </c>
      <c r="O55" s="4"/>
      <c r="P55" s="210">
        <f t="array" ref="P55">MIN(MMULT(COAttainment!$AG55:$AL55,COPOMap!B$23:B$28),1)</f>
        <v>0</v>
      </c>
      <c r="Q55" s="210">
        <f t="array" ref="Q55">MIN(MMULT(COAttainment!$AG55:$AL55,COPOMap!C$23:C$28),1)</f>
        <v>0</v>
      </c>
      <c r="R55" s="210">
        <f t="array" ref="R55">MIN(MMULT(COAttainment!$AG55:$AL55,COPOMap!D$23:D$28),1)</f>
        <v>0</v>
      </c>
      <c r="S55" s="210">
        <f t="array" ref="S55">MIN(MMULT(COAttainment!$AG55:$AL55,COPOMap!E$23:E$28),1)</f>
        <v>0</v>
      </c>
      <c r="T55" s="210">
        <f t="array" ref="T55">MIN(MMULT(COAttainment!$AG55:$AL55,COPOMap!F$23:F$28),1)</f>
        <v>0</v>
      </c>
      <c r="U55" s="210">
        <f t="array" ref="U55">MIN(MMULT(COAttainment!$AG55:$AL55,COPOMap!G$23:G$28),1)</f>
        <v>0</v>
      </c>
      <c r="V55" s="210">
        <f t="array" ref="V55">MIN(MMULT(COAttainment!$AG55:$AL55,COPOMap!H$23:H$28),1)</f>
        <v>0</v>
      </c>
      <c r="W55" s="210">
        <f t="array" ref="W55">MIN(MMULT(COAttainment!$AG55:$AL55,COPOMap!I$23:I$28),1)</f>
        <v>0</v>
      </c>
      <c r="X55" s="210">
        <f t="array" ref="X55">MIN(MMULT(COAttainment!$AG55:$AL55,COPOMap!J$23:J$28),1)</f>
        <v>0</v>
      </c>
      <c r="Y55" s="210">
        <f t="array" ref="Y55">MIN(MMULT(COAttainment!$AG55:$AL55,COPOMap!K$23:K$28),1)</f>
        <v>0</v>
      </c>
      <c r="Z55" s="210">
        <f t="array" ref="Z55">MIN(MMULT(COAttainment!$AG55:$AL55,COPOMap!L$23:L$28),1)</f>
        <v>0</v>
      </c>
      <c r="AA55" s="210">
        <f t="array" ref="AA55">MIN(MMULT(COAttainment!$AG55:$AL55,COPOMap!M$23:M$28),1)</f>
        <v>0</v>
      </c>
      <c r="AB55" s="4"/>
      <c r="AC55" s="211">
        <f t="array" ref="AC55">MIN(MMULT(COAttainment!$AZ55:$BE55,COPOMap!B$33:B$38),1)</f>
        <v>0</v>
      </c>
      <c r="AD55" s="211">
        <f t="array" ref="AD55">MIN(MMULT(COAttainment!$AZ55:$BE55,COPOMap!C$33:C$38),1)</f>
        <v>0</v>
      </c>
      <c r="AE55" s="211">
        <f t="array" ref="AE55">MIN(MMULT(COAttainment!$AZ55:$BE55,COPOMap!D$33:D$38),1)</f>
        <v>0</v>
      </c>
      <c r="AF55" s="211">
        <f t="array" ref="AF55">MIN(MMULT(COAttainment!$AZ55:$BE55,COPOMap!E$33:E$38),1)</f>
        <v>0</v>
      </c>
      <c r="AG55" s="211">
        <f t="array" ref="AG55">MIN(MMULT(COAttainment!$AZ55:$BE55,COPOMap!F$33:F$38),1)</f>
        <v>0</v>
      </c>
      <c r="AH55" s="211">
        <f t="array" ref="AH55">MIN(MMULT(COAttainment!$AZ55:$BE55,COPOMap!G$33:G$38),1)</f>
        <v>0</v>
      </c>
      <c r="AI55" s="211">
        <f t="array" ref="AI55">MIN(MMULT(COAttainment!$AZ55:$BE55,COPOMap!H$33:H$38),1)</f>
        <v>0</v>
      </c>
      <c r="AJ55" s="211">
        <f t="array" ref="AJ55">MIN(MMULT(COAttainment!$AZ55:$BE55,COPOMap!I$33:I$38),1)</f>
        <v>0</v>
      </c>
      <c r="AK55" s="211">
        <f t="array" ref="AK55">MIN(MMULT(COAttainment!$AZ55:$BE55,COPOMap!J$33:J$38),1)</f>
        <v>0</v>
      </c>
      <c r="AL55" s="211">
        <f t="array" ref="AL55">MIN(MMULT(COAttainment!$AZ55:$BE55,COPOMap!K$33:K$38),1)</f>
        <v>0</v>
      </c>
      <c r="AM55" s="211">
        <f t="array" ref="AM55">MIN(MMULT(COAttainment!$AZ55:$BE55,COPOMap!L$33:L$38),1)</f>
        <v>0</v>
      </c>
      <c r="AN55" s="211">
        <f t="array" ref="AN55">MIN(MMULT(COAttainment!$AZ55:$BE55,COPOMap!M$33:M$38),1)</f>
        <v>0</v>
      </c>
      <c r="AO55" s="4"/>
      <c r="AP55" s="211">
        <f t="array" ref="AP55">MIN(MMULT(COAttainment!$BS55:$BX55,COPOMap!B$33:B$38),1)</f>
        <v>0</v>
      </c>
      <c r="AQ55" s="211">
        <f t="array" ref="AQ55">MIN(MMULT(COAttainment!$BS55:$BX55,COPOMap!C$33:C$38),1)</f>
        <v>0</v>
      </c>
      <c r="AR55" s="211">
        <f t="array" ref="AR55">MIN(MMULT(COAttainment!$BS55:$BX55,COPOMap!D$33:D$38),1)</f>
        <v>0</v>
      </c>
      <c r="AS55" s="211">
        <f t="array" ref="AS55">MIN(MMULT(COAttainment!$BS55:$BX55,COPOMap!E$33:E$38),1)</f>
        <v>0</v>
      </c>
      <c r="AT55" s="211">
        <f t="array" ref="AT55">MIN(MMULT(COAttainment!$BS55:$BX55,COPOMap!F$33:F$38),1)</f>
        <v>0</v>
      </c>
      <c r="AU55" s="211">
        <f t="array" ref="AU55">MIN(MMULT(COAttainment!$BS55:$BX55,COPOMap!G$33:G$38),1)</f>
        <v>0</v>
      </c>
      <c r="AV55" s="211">
        <f t="array" ref="AV55">MIN(MMULT(COAttainment!$BS55:$BX55,COPOMap!H$33:H$38),1)</f>
        <v>0</v>
      </c>
      <c r="AW55" s="211">
        <f t="array" ref="AW55">MIN(MMULT(COAttainment!$BS55:$BX55,COPOMap!I$33:I$38),1)</f>
        <v>0</v>
      </c>
      <c r="AX55" s="211">
        <f t="array" ref="AX55">MIN(MMULT(COAttainment!$BS55:$BX55,COPOMap!J$33:J$38),1)</f>
        <v>0</v>
      </c>
      <c r="AY55" s="211">
        <f t="array" ref="AY55">MIN(MMULT(COAttainment!$BS55:$BX55,COPOMap!K$33:K$38),1)</f>
        <v>0</v>
      </c>
      <c r="AZ55" s="211">
        <f t="array" ref="AZ55">MIN(MMULT(COAttainment!$BS55:$BX55,COPOMap!L$33:L$38),1)</f>
        <v>0</v>
      </c>
      <c r="BA55" s="211">
        <f t="array" ref="BA55">MIN(MMULT(COAttainment!$BS55:$BX55,COPOMap!M$33:M$38),1)</f>
        <v>0</v>
      </c>
      <c r="BB55" s="4"/>
      <c r="BC55" s="211">
        <f t="array" ref="BC55">MIN(MMULT(COAttainment!$CL55:$CQ55,COPOMap!B$33:B$38),1)</f>
        <v>0</v>
      </c>
      <c r="BD55" s="211">
        <f t="array" ref="BD55">MIN(MMULT(COAttainment!$CL55:$CQ55,COPOMap!C$33:C$38),1)</f>
        <v>0</v>
      </c>
      <c r="BE55" s="211">
        <f t="array" ref="BE55">MIN(MMULT(COAttainment!$CL55:$CQ55,COPOMap!D$33:D$38),1)</f>
        <v>0</v>
      </c>
      <c r="BF55" s="211">
        <f t="array" ref="BF55">MIN(MMULT(COAttainment!$CL55:$CQ55,COPOMap!E$33:E$38),1)</f>
        <v>0</v>
      </c>
      <c r="BG55" s="211">
        <f t="array" ref="BG55">MIN(MMULT(COAttainment!$CL55:$CQ55,COPOMap!F$33:F$38),1)</f>
        <v>0</v>
      </c>
      <c r="BH55" s="211">
        <f t="array" ref="BH55">MIN(MMULT(COAttainment!$CL55:$CQ55,COPOMap!G$33:G$38),1)</f>
        <v>0</v>
      </c>
      <c r="BI55" s="211">
        <f t="array" ref="BI55">MIN(MMULT(COAttainment!$CL55:$CQ55,COPOMap!H$33:H$38),1)</f>
        <v>0</v>
      </c>
      <c r="BJ55" s="211">
        <f t="array" ref="BJ55">MIN(MMULT(COAttainment!$CL55:$CQ55,COPOMap!I$33:I$38),1)</f>
        <v>0</v>
      </c>
      <c r="BK55" s="211">
        <f t="array" ref="BK55">MIN(MMULT(COAttainment!$CL55:$CQ55,COPOMap!J$33:J$38),1)</f>
        <v>0</v>
      </c>
      <c r="BL55" s="211">
        <f t="array" ref="BL55">MIN(MMULT(COAttainment!$CL55:$CQ55,COPOMap!K$33:K$38),1)</f>
        <v>0</v>
      </c>
      <c r="BM55" s="211">
        <f t="array" ref="BM55">MIN(MMULT(COAttainment!$CL55:$CQ55,COPOMap!L$33:L$38),1)</f>
        <v>0</v>
      </c>
      <c r="BN55" s="211">
        <f t="array" ref="BN55">MIN(MMULT(COAttainment!$CL55:$CQ55,COPOMap!M$33:M$38),1)</f>
        <v>0</v>
      </c>
    </row>
    <row r="56" ht="14.25" customHeight="1" spans="1:66" x14ac:dyDescent="0.25">
      <c r="A56" s="4"/>
      <c r="B56" s="209">
        <f>IF(ISBLANK(CT!A82),"",CT!A82)</f>
      </c>
      <c r="C56" s="191">
        <f t="array" ref="C56">MIN(MMULT(COAttainment!$N56:$S56,COPOMap!B$13:B$18),1)</f>
        <v>0</v>
      </c>
      <c r="D56" s="191">
        <f t="array" ref="D56">MIN(MMULT(COAttainment!$N56:$S56,COPOMap!C$13:C$18),1)</f>
        <v>0</v>
      </c>
      <c r="E56" s="191">
        <f t="array" ref="E56">MIN(MMULT(COAttainment!$N56:$S56,COPOMap!D$13:D$18),1)</f>
        <v>0</v>
      </c>
      <c r="F56" s="191">
        <f t="array" ref="F56">MIN(MMULT(COAttainment!$N56:$S56,COPOMap!E$13:E$18),1)</f>
        <v>0</v>
      </c>
      <c r="G56" s="191">
        <f t="array" ref="G56">MIN(MMULT(COAttainment!$N56:$S56,COPOMap!F$13:F$18),1)</f>
        <v>0</v>
      </c>
      <c r="H56" s="191">
        <f t="array" ref="H56">MIN(MMULT(COAttainment!$N56:$S56,COPOMap!G$13:G$18),1)</f>
        <v>0</v>
      </c>
      <c r="I56" s="191">
        <f t="array" ref="I56">MIN(MMULT(COAttainment!$N56:$S56,COPOMap!H$13:H$18),1)</f>
        <v>0</v>
      </c>
      <c r="J56" s="191">
        <f t="array" ref="J56">MIN(MMULT(COAttainment!$N56:$S56,COPOMap!I$13:I$18),1)</f>
        <v>0</v>
      </c>
      <c r="K56" s="191">
        <f t="array" ref="K56">MIN(MMULT(COAttainment!$N56:$S56,COPOMap!J$13:J$18),1)</f>
        <v>0</v>
      </c>
      <c r="L56" s="191">
        <f t="array" ref="L56">MIN(MMULT(COAttainment!$N56:$S56,COPOMap!K$13:K$18),1)</f>
        <v>0</v>
      </c>
      <c r="M56" s="191">
        <f t="array" ref="M56">MIN(MMULT(COAttainment!$N56:$S56,COPOMap!L$13:L$18),1)</f>
        <v>0</v>
      </c>
      <c r="N56" s="191">
        <f t="array" ref="N56">MIN(MMULT(COAttainment!$N56:$S56,COPOMap!M$13:M$18),1)</f>
        <v>0</v>
      </c>
      <c r="O56" s="4"/>
      <c r="P56" s="210">
        <f t="array" ref="P56">MIN(MMULT(COAttainment!$AG56:$AL56,COPOMap!B$23:B$28),1)</f>
        <v>0</v>
      </c>
      <c r="Q56" s="210">
        <f t="array" ref="Q56">MIN(MMULT(COAttainment!$AG56:$AL56,COPOMap!C$23:C$28),1)</f>
        <v>0</v>
      </c>
      <c r="R56" s="210">
        <f t="array" ref="R56">MIN(MMULT(COAttainment!$AG56:$AL56,COPOMap!D$23:D$28),1)</f>
        <v>0</v>
      </c>
      <c r="S56" s="210">
        <f t="array" ref="S56">MIN(MMULT(COAttainment!$AG56:$AL56,COPOMap!E$23:E$28),1)</f>
        <v>0</v>
      </c>
      <c r="T56" s="210">
        <f t="array" ref="T56">MIN(MMULT(COAttainment!$AG56:$AL56,COPOMap!F$23:F$28),1)</f>
        <v>0</v>
      </c>
      <c r="U56" s="210">
        <f t="array" ref="U56">MIN(MMULT(COAttainment!$AG56:$AL56,COPOMap!G$23:G$28),1)</f>
        <v>0</v>
      </c>
      <c r="V56" s="210">
        <f t="array" ref="V56">MIN(MMULT(COAttainment!$AG56:$AL56,COPOMap!H$23:H$28),1)</f>
        <v>0</v>
      </c>
      <c r="W56" s="210">
        <f t="array" ref="W56">MIN(MMULT(COAttainment!$AG56:$AL56,COPOMap!I$23:I$28),1)</f>
        <v>0</v>
      </c>
      <c r="X56" s="210">
        <f t="array" ref="X56">MIN(MMULT(COAttainment!$AG56:$AL56,COPOMap!J$23:J$28),1)</f>
        <v>0</v>
      </c>
      <c r="Y56" s="210">
        <f t="array" ref="Y56">MIN(MMULT(COAttainment!$AG56:$AL56,COPOMap!K$23:K$28),1)</f>
        <v>0</v>
      </c>
      <c r="Z56" s="210">
        <f t="array" ref="Z56">MIN(MMULT(COAttainment!$AG56:$AL56,COPOMap!L$23:L$28),1)</f>
        <v>0</v>
      </c>
      <c r="AA56" s="210">
        <f t="array" ref="AA56">MIN(MMULT(COAttainment!$AG56:$AL56,COPOMap!M$23:M$28),1)</f>
        <v>0</v>
      </c>
      <c r="AB56" s="4"/>
      <c r="AC56" s="211">
        <f t="array" ref="AC56">MIN(MMULT(COAttainment!$AZ56:$BE56,COPOMap!B$33:B$38),1)</f>
        <v>0</v>
      </c>
      <c r="AD56" s="211">
        <f t="array" ref="AD56">MIN(MMULT(COAttainment!$AZ56:$BE56,COPOMap!C$33:C$38),1)</f>
        <v>0</v>
      </c>
      <c r="AE56" s="211">
        <f t="array" ref="AE56">MIN(MMULT(COAttainment!$AZ56:$BE56,COPOMap!D$33:D$38),1)</f>
        <v>0</v>
      </c>
      <c r="AF56" s="211">
        <f t="array" ref="AF56">MIN(MMULT(COAttainment!$AZ56:$BE56,COPOMap!E$33:E$38),1)</f>
        <v>0</v>
      </c>
      <c r="AG56" s="211">
        <f t="array" ref="AG56">MIN(MMULT(COAttainment!$AZ56:$BE56,COPOMap!F$33:F$38),1)</f>
        <v>0</v>
      </c>
      <c r="AH56" s="211">
        <f t="array" ref="AH56">MIN(MMULT(COAttainment!$AZ56:$BE56,COPOMap!G$33:G$38),1)</f>
        <v>0</v>
      </c>
      <c r="AI56" s="211">
        <f t="array" ref="AI56">MIN(MMULT(COAttainment!$AZ56:$BE56,COPOMap!H$33:H$38),1)</f>
        <v>0</v>
      </c>
      <c r="AJ56" s="211">
        <f t="array" ref="AJ56">MIN(MMULT(COAttainment!$AZ56:$BE56,COPOMap!I$33:I$38),1)</f>
        <v>0</v>
      </c>
      <c r="AK56" s="211">
        <f t="array" ref="AK56">MIN(MMULT(COAttainment!$AZ56:$BE56,COPOMap!J$33:J$38),1)</f>
        <v>0</v>
      </c>
      <c r="AL56" s="211">
        <f t="array" ref="AL56">MIN(MMULT(COAttainment!$AZ56:$BE56,COPOMap!K$33:K$38),1)</f>
        <v>0</v>
      </c>
      <c r="AM56" s="211">
        <f t="array" ref="AM56">MIN(MMULT(COAttainment!$AZ56:$BE56,COPOMap!L$33:L$38),1)</f>
        <v>0</v>
      </c>
      <c r="AN56" s="211">
        <f t="array" ref="AN56">MIN(MMULT(COAttainment!$AZ56:$BE56,COPOMap!M$33:M$38),1)</f>
        <v>0</v>
      </c>
      <c r="AO56" s="4"/>
      <c r="AP56" s="211">
        <f t="array" ref="AP56">MIN(MMULT(COAttainment!$BS56:$BX56,COPOMap!B$33:B$38),1)</f>
        <v>0</v>
      </c>
      <c r="AQ56" s="211">
        <f t="array" ref="AQ56">MIN(MMULT(COAttainment!$BS56:$BX56,COPOMap!C$33:C$38),1)</f>
        <v>0</v>
      </c>
      <c r="AR56" s="211">
        <f t="array" ref="AR56">MIN(MMULT(COAttainment!$BS56:$BX56,COPOMap!D$33:D$38),1)</f>
        <v>0</v>
      </c>
      <c r="AS56" s="211">
        <f t="array" ref="AS56">MIN(MMULT(COAttainment!$BS56:$BX56,COPOMap!E$33:E$38),1)</f>
        <v>0</v>
      </c>
      <c r="AT56" s="211">
        <f t="array" ref="AT56">MIN(MMULT(COAttainment!$BS56:$BX56,COPOMap!F$33:F$38),1)</f>
        <v>0</v>
      </c>
      <c r="AU56" s="211">
        <f t="array" ref="AU56">MIN(MMULT(COAttainment!$BS56:$BX56,COPOMap!G$33:G$38),1)</f>
        <v>0</v>
      </c>
      <c r="AV56" s="211">
        <f t="array" ref="AV56">MIN(MMULT(COAttainment!$BS56:$BX56,COPOMap!H$33:H$38),1)</f>
        <v>0</v>
      </c>
      <c r="AW56" s="211">
        <f t="array" ref="AW56">MIN(MMULT(COAttainment!$BS56:$BX56,COPOMap!I$33:I$38),1)</f>
        <v>0</v>
      </c>
      <c r="AX56" s="211">
        <f t="array" ref="AX56">MIN(MMULT(COAttainment!$BS56:$BX56,COPOMap!J$33:J$38),1)</f>
        <v>0</v>
      </c>
      <c r="AY56" s="211">
        <f t="array" ref="AY56">MIN(MMULT(COAttainment!$BS56:$BX56,COPOMap!K$33:K$38),1)</f>
        <v>0</v>
      </c>
      <c r="AZ56" s="211">
        <f t="array" ref="AZ56">MIN(MMULT(COAttainment!$BS56:$BX56,COPOMap!L$33:L$38),1)</f>
        <v>0</v>
      </c>
      <c r="BA56" s="211">
        <f t="array" ref="BA56">MIN(MMULT(COAttainment!$BS56:$BX56,COPOMap!M$33:M$38),1)</f>
        <v>0</v>
      </c>
      <c r="BB56" s="4"/>
      <c r="BC56" s="211">
        <f t="array" ref="BC56">MIN(MMULT(COAttainment!$CL56:$CQ56,COPOMap!B$33:B$38),1)</f>
        <v>0</v>
      </c>
      <c r="BD56" s="211">
        <f t="array" ref="BD56">MIN(MMULT(COAttainment!$CL56:$CQ56,COPOMap!C$33:C$38),1)</f>
        <v>0</v>
      </c>
      <c r="BE56" s="211">
        <f t="array" ref="BE56">MIN(MMULT(COAttainment!$CL56:$CQ56,COPOMap!D$33:D$38),1)</f>
        <v>0</v>
      </c>
      <c r="BF56" s="211">
        <f t="array" ref="BF56">MIN(MMULT(COAttainment!$CL56:$CQ56,COPOMap!E$33:E$38),1)</f>
        <v>0</v>
      </c>
      <c r="BG56" s="211">
        <f t="array" ref="BG56">MIN(MMULT(COAttainment!$CL56:$CQ56,COPOMap!F$33:F$38),1)</f>
        <v>0</v>
      </c>
      <c r="BH56" s="211">
        <f t="array" ref="BH56">MIN(MMULT(COAttainment!$CL56:$CQ56,COPOMap!G$33:G$38),1)</f>
        <v>0</v>
      </c>
      <c r="BI56" s="211">
        <f t="array" ref="BI56">MIN(MMULT(COAttainment!$CL56:$CQ56,COPOMap!H$33:H$38),1)</f>
        <v>0</v>
      </c>
      <c r="BJ56" s="211">
        <f t="array" ref="BJ56">MIN(MMULT(COAttainment!$CL56:$CQ56,COPOMap!I$33:I$38),1)</f>
        <v>0</v>
      </c>
      <c r="BK56" s="211">
        <f t="array" ref="BK56">MIN(MMULT(COAttainment!$CL56:$CQ56,COPOMap!J$33:J$38),1)</f>
        <v>0</v>
      </c>
      <c r="BL56" s="211">
        <f t="array" ref="BL56">MIN(MMULT(COAttainment!$CL56:$CQ56,COPOMap!K$33:K$38),1)</f>
        <v>0</v>
      </c>
      <c r="BM56" s="211">
        <f t="array" ref="BM56">MIN(MMULT(COAttainment!$CL56:$CQ56,COPOMap!L$33:L$38),1)</f>
        <v>0</v>
      </c>
      <c r="BN56" s="211">
        <f t="array" ref="BN56">MIN(MMULT(COAttainment!$CL56:$CQ56,COPOMap!M$33:M$38),1)</f>
        <v>0</v>
      </c>
    </row>
    <row r="57" ht="14.25" customHeight="1" spans="1:66" x14ac:dyDescent="0.25">
      <c r="A57" s="4"/>
      <c r="B57" s="209">
        <f>IF(ISBLANK(CT!A83),"",CT!A83)</f>
      </c>
      <c r="C57" s="191">
        <f t="array" ref="C57">MIN(MMULT(COAttainment!$N57:$S57,COPOMap!B$13:B$18),1)</f>
        <v>0</v>
      </c>
      <c r="D57" s="191">
        <f t="array" ref="D57">MIN(MMULT(COAttainment!$N57:$S57,COPOMap!C$13:C$18),1)</f>
        <v>0</v>
      </c>
      <c r="E57" s="191">
        <f t="array" ref="E57">MIN(MMULT(COAttainment!$N57:$S57,COPOMap!D$13:D$18),1)</f>
        <v>0</v>
      </c>
      <c r="F57" s="191">
        <f t="array" ref="F57">MIN(MMULT(COAttainment!$N57:$S57,COPOMap!E$13:E$18),1)</f>
        <v>0</v>
      </c>
      <c r="G57" s="191">
        <f t="array" ref="G57">MIN(MMULT(COAttainment!$N57:$S57,COPOMap!F$13:F$18),1)</f>
        <v>0</v>
      </c>
      <c r="H57" s="191">
        <f t="array" ref="H57">MIN(MMULT(COAttainment!$N57:$S57,COPOMap!G$13:G$18),1)</f>
        <v>0</v>
      </c>
      <c r="I57" s="191">
        <f t="array" ref="I57">MIN(MMULT(COAttainment!$N57:$S57,COPOMap!H$13:H$18),1)</f>
        <v>0</v>
      </c>
      <c r="J57" s="191">
        <f t="array" ref="J57">MIN(MMULT(COAttainment!$N57:$S57,COPOMap!I$13:I$18),1)</f>
        <v>0</v>
      </c>
      <c r="K57" s="191">
        <f t="array" ref="K57">MIN(MMULT(COAttainment!$N57:$S57,COPOMap!J$13:J$18),1)</f>
        <v>0</v>
      </c>
      <c r="L57" s="191">
        <f t="array" ref="L57">MIN(MMULT(COAttainment!$N57:$S57,COPOMap!K$13:K$18),1)</f>
        <v>0</v>
      </c>
      <c r="M57" s="191">
        <f t="array" ref="M57">MIN(MMULT(COAttainment!$N57:$S57,COPOMap!L$13:L$18),1)</f>
        <v>0</v>
      </c>
      <c r="N57" s="191">
        <f t="array" ref="N57">MIN(MMULT(COAttainment!$N57:$S57,COPOMap!M$13:M$18),1)</f>
        <v>0</v>
      </c>
      <c r="O57" s="4"/>
      <c r="P57" s="210">
        <f t="array" ref="P57">MIN(MMULT(COAttainment!$AG57:$AL57,COPOMap!B$23:B$28),1)</f>
        <v>0</v>
      </c>
      <c r="Q57" s="210">
        <f t="array" ref="Q57">MIN(MMULT(COAttainment!$AG57:$AL57,COPOMap!C$23:C$28),1)</f>
        <v>0</v>
      </c>
      <c r="R57" s="210">
        <f t="array" ref="R57">MIN(MMULT(COAttainment!$AG57:$AL57,COPOMap!D$23:D$28),1)</f>
        <v>0</v>
      </c>
      <c r="S57" s="210">
        <f t="array" ref="S57">MIN(MMULT(COAttainment!$AG57:$AL57,COPOMap!E$23:E$28),1)</f>
        <v>0</v>
      </c>
      <c r="T57" s="210">
        <f t="array" ref="T57">MIN(MMULT(COAttainment!$AG57:$AL57,COPOMap!F$23:F$28),1)</f>
        <v>0</v>
      </c>
      <c r="U57" s="210">
        <f t="array" ref="U57">MIN(MMULT(COAttainment!$AG57:$AL57,COPOMap!G$23:G$28),1)</f>
        <v>0</v>
      </c>
      <c r="V57" s="210">
        <f t="array" ref="V57">MIN(MMULT(COAttainment!$AG57:$AL57,COPOMap!H$23:H$28),1)</f>
        <v>0</v>
      </c>
      <c r="W57" s="210">
        <f t="array" ref="W57">MIN(MMULT(COAttainment!$AG57:$AL57,COPOMap!I$23:I$28),1)</f>
        <v>0</v>
      </c>
      <c r="X57" s="210">
        <f t="array" ref="X57">MIN(MMULT(COAttainment!$AG57:$AL57,COPOMap!J$23:J$28),1)</f>
        <v>0</v>
      </c>
      <c r="Y57" s="210">
        <f t="array" ref="Y57">MIN(MMULT(COAttainment!$AG57:$AL57,COPOMap!K$23:K$28),1)</f>
        <v>0</v>
      </c>
      <c r="Z57" s="210">
        <f t="array" ref="Z57">MIN(MMULT(COAttainment!$AG57:$AL57,COPOMap!L$23:L$28),1)</f>
        <v>0</v>
      </c>
      <c r="AA57" s="210">
        <f t="array" ref="AA57">MIN(MMULT(COAttainment!$AG57:$AL57,COPOMap!M$23:M$28),1)</f>
        <v>0</v>
      </c>
      <c r="AB57" s="4"/>
      <c r="AC57" s="211">
        <f t="array" ref="AC57">MIN(MMULT(COAttainment!$AZ57:$BE57,COPOMap!B$33:B$38),1)</f>
        <v>0</v>
      </c>
      <c r="AD57" s="211">
        <f t="array" ref="AD57">MIN(MMULT(COAttainment!$AZ57:$BE57,COPOMap!C$33:C$38),1)</f>
        <v>0</v>
      </c>
      <c r="AE57" s="211">
        <f t="array" ref="AE57">MIN(MMULT(COAttainment!$AZ57:$BE57,COPOMap!D$33:D$38),1)</f>
        <v>0</v>
      </c>
      <c r="AF57" s="211">
        <f t="array" ref="AF57">MIN(MMULT(COAttainment!$AZ57:$BE57,COPOMap!E$33:E$38),1)</f>
        <v>0</v>
      </c>
      <c r="AG57" s="211">
        <f t="array" ref="AG57">MIN(MMULT(COAttainment!$AZ57:$BE57,COPOMap!F$33:F$38),1)</f>
        <v>0</v>
      </c>
      <c r="AH57" s="211">
        <f t="array" ref="AH57">MIN(MMULT(COAttainment!$AZ57:$BE57,COPOMap!G$33:G$38),1)</f>
        <v>0</v>
      </c>
      <c r="AI57" s="211">
        <f t="array" ref="AI57">MIN(MMULT(COAttainment!$AZ57:$BE57,COPOMap!H$33:H$38),1)</f>
        <v>0</v>
      </c>
      <c r="AJ57" s="211">
        <f t="array" ref="AJ57">MIN(MMULT(COAttainment!$AZ57:$BE57,COPOMap!I$33:I$38),1)</f>
        <v>0</v>
      </c>
      <c r="AK57" s="211">
        <f t="array" ref="AK57">MIN(MMULT(COAttainment!$AZ57:$BE57,COPOMap!J$33:J$38),1)</f>
        <v>0</v>
      </c>
      <c r="AL57" s="211">
        <f t="array" ref="AL57">MIN(MMULT(COAttainment!$AZ57:$BE57,COPOMap!K$33:K$38),1)</f>
        <v>0</v>
      </c>
      <c r="AM57" s="211">
        <f t="array" ref="AM57">MIN(MMULT(COAttainment!$AZ57:$BE57,COPOMap!L$33:L$38),1)</f>
        <v>0</v>
      </c>
      <c r="AN57" s="211">
        <f t="array" ref="AN57">MIN(MMULT(COAttainment!$AZ57:$BE57,COPOMap!M$33:M$38),1)</f>
        <v>0</v>
      </c>
      <c r="AO57" s="4"/>
      <c r="AP57" s="211">
        <f t="array" ref="AP57">MIN(MMULT(COAttainment!$BS57:$BX57,COPOMap!B$33:B$38),1)</f>
        <v>0</v>
      </c>
      <c r="AQ57" s="211">
        <f t="array" ref="AQ57">MIN(MMULT(COAttainment!$BS57:$BX57,COPOMap!C$33:C$38),1)</f>
        <v>0</v>
      </c>
      <c r="AR57" s="211">
        <f t="array" ref="AR57">MIN(MMULT(COAttainment!$BS57:$BX57,COPOMap!D$33:D$38),1)</f>
        <v>0</v>
      </c>
      <c r="AS57" s="211">
        <f t="array" ref="AS57">MIN(MMULT(COAttainment!$BS57:$BX57,COPOMap!E$33:E$38),1)</f>
        <v>0</v>
      </c>
      <c r="AT57" s="211">
        <f t="array" ref="AT57">MIN(MMULT(COAttainment!$BS57:$BX57,COPOMap!F$33:F$38),1)</f>
        <v>0</v>
      </c>
      <c r="AU57" s="211">
        <f t="array" ref="AU57">MIN(MMULT(COAttainment!$BS57:$BX57,COPOMap!G$33:G$38),1)</f>
        <v>0</v>
      </c>
      <c r="AV57" s="211">
        <f t="array" ref="AV57">MIN(MMULT(COAttainment!$BS57:$BX57,COPOMap!H$33:H$38),1)</f>
        <v>0</v>
      </c>
      <c r="AW57" s="211">
        <f t="array" ref="AW57">MIN(MMULT(COAttainment!$BS57:$BX57,COPOMap!I$33:I$38),1)</f>
        <v>0</v>
      </c>
      <c r="AX57" s="211">
        <f t="array" ref="AX57">MIN(MMULT(COAttainment!$BS57:$BX57,COPOMap!J$33:J$38),1)</f>
        <v>0</v>
      </c>
      <c r="AY57" s="211">
        <f t="array" ref="AY57">MIN(MMULT(COAttainment!$BS57:$BX57,COPOMap!K$33:K$38),1)</f>
        <v>0</v>
      </c>
      <c r="AZ57" s="211">
        <f t="array" ref="AZ57">MIN(MMULT(COAttainment!$BS57:$BX57,COPOMap!L$33:L$38),1)</f>
        <v>0</v>
      </c>
      <c r="BA57" s="211">
        <f t="array" ref="BA57">MIN(MMULT(COAttainment!$BS57:$BX57,COPOMap!M$33:M$38),1)</f>
        <v>0</v>
      </c>
      <c r="BB57" s="4"/>
      <c r="BC57" s="211">
        <f t="array" ref="BC57">MIN(MMULT(COAttainment!$CL57:$CQ57,COPOMap!B$33:B$38),1)</f>
        <v>0</v>
      </c>
      <c r="BD57" s="211">
        <f t="array" ref="BD57">MIN(MMULT(COAttainment!$CL57:$CQ57,COPOMap!C$33:C$38),1)</f>
        <v>0</v>
      </c>
      <c r="BE57" s="211">
        <f t="array" ref="BE57">MIN(MMULT(COAttainment!$CL57:$CQ57,COPOMap!D$33:D$38),1)</f>
        <v>0</v>
      </c>
      <c r="BF57" s="211">
        <f t="array" ref="BF57">MIN(MMULT(COAttainment!$CL57:$CQ57,COPOMap!E$33:E$38),1)</f>
        <v>0</v>
      </c>
      <c r="BG57" s="211">
        <f t="array" ref="BG57">MIN(MMULT(COAttainment!$CL57:$CQ57,COPOMap!F$33:F$38),1)</f>
        <v>0</v>
      </c>
      <c r="BH57" s="211">
        <f t="array" ref="BH57">MIN(MMULT(COAttainment!$CL57:$CQ57,COPOMap!G$33:G$38),1)</f>
        <v>0</v>
      </c>
      <c r="BI57" s="211">
        <f t="array" ref="BI57">MIN(MMULT(COAttainment!$CL57:$CQ57,COPOMap!H$33:H$38),1)</f>
        <v>0</v>
      </c>
      <c r="BJ57" s="211">
        <f t="array" ref="BJ57">MIN(MMULT(COAttainment!$CL57:$CQ57,COPOMap!I$33:I$38),1)</f>
        <v>0</v>
      </c>
      <c r="BK57" s="211">
        <f t="array" ref="BK57">MIN(MMULT(COAttainment!$CL57:$CQ57,COPOMap!J$33:J$38),1)</f>
        <v>0</v>
      </c>
      <c r="BL57" s="211">
        <f t="array" ref="BL57">MIN(MMULT(COAttainment!$CL57:$CQ57,COPOMap!K$33:K$38),1)</f>
        <v>0</v>
      </c>
      <c r="BM57" s="211">
        <f t="array" ref="BM57">MIN(MMULT(COAttainment!$CL57:$CQ57,COPOMap!L$33:L$38),1)</f>
        <v>0</v>
      </c>
      <c r="BN57" s="211">
        <f t="array" ref="BN57">MIN(MMULT(COAttainment!$CL57:$CQ57,COPOMap!M$33:M$38),1)</f>
        <v>0</v>
      </c>
    </row>
    <row r="58" ht="14.25" customHeight="1" spans="1:66" x14ac:dyDescent="0.25">
      <c r="A58" s="4"/>
      <c r="B58" s="209">
        <f>IF(ISBLANK(CT!A84),"",CT!A84)</f>
      </c>
      <c r="C58" s="191">
        <f t="array" ref="C58">MIN(MMULT(COAttainment!$N58:$S58,COPOMap!B$13:B$18),1)</f>
        <v>0</v>
      </c>
      <c r="D58" s="191">
        <f t="array" ref="D58">MIN(MMULT(COAttainment!$N58:$S58,COPOMap!C$13:C$18),1)</f>
        <v>0</v>
      </c>
      <c r="E58" s="191">
        <f t="array" ref="E58">MIN(MMULT(COAttainment!$N58:$S58,COPOMap!D$13:D$18),1)</f>
        <v>0</v>
      </c>
      <c r="F58" s="191">
        <f t="array" ref="F58">MIN(MMULT(COAttainment!$N58:$S58,COPOMap!E$13:E$18),1)</f>
        <v>0</v>
      </c>
      <c r="G58" s="191">
        <f t="array" ref="G58">MIN(MMULT(COAttainment!$N58:$S58,COPOMap!F$13:F$18),1)</f>
        <v>0</v>
      </c>
      <c r="H58" s="191">
        <f t="array" ref="H58">MIN(MMULT(COAttainment!$N58:$S58,COPOMap!G$13:G$18),1)</f>
        <v>0</v>
      </c>
      <c r="I58" s="191">
        <f t="array" ref="I58">MIN(MMULT(COAttainment!$N58:$S58,COPOMap!H$13:H$18),1)</f>
        <v>0</v>
      </c>
      <c r="J58" s="191">
        <f t="array" ref="J58">MIN(MMULT(COAttainment!$N58:$S58,COPOMap!I$13:I$18),1)</f>
        <v>0</v>
      </c>
      <c r="K58" s="191">
        <f t="array" ref="K58">MIN(MMULT(COAttainment!$N58:$S58,COPOMap!J$13:J$18),1)</f>
        <v>0</v>
      </c>
      <c r="L58" s="191">
        <f t="array" ref="L58">MIN(MMULT(COAttainment!$N58:$S58,COPOMap!K$13:K$18),1)</f>
        <v>0</v>
      </c>
      <c r="M58" s="191">
        <f t="array" ref="M58">MIN(MMULT(COAttainment!$N58:$S58,COPOMap!L$13:L$18),1)</f>
        <v>0</v>
      </c>
      <c r="N58" s="191">
        <f t="array" ref="N58">MIN(MMULT(COAttainment!$N58:$S58,COPOMap!M$13:M$18),1)</f>
        <v>0</v>
      </c>
      <c r="O58" s="4"/>
      <c r="P58" s="210">
        <f t="array" ref="P58">MIN(MMULT(COAttainment!$AG58:$AL58,COPOMap!B$23:B$28),1)</f>
        <v>0</v>
      </c>
      <c r="Q58" s="210">
        <f t="array" ref="Q58">MIN(MMULT(COAttainment!$AG58:$AL58,COPOMap!C$23:C$28),1)</f>
        <v>0</v>
      </c>
      <c r="R58" s="210">
        <f t="array" ref="R58">MIN(MMULT(COAttainment!$AG58:$AL58,COPOMap!D$23:D$28),1)</f>
        <v>0</v>
      </c>
      <c r="S58" s="210">
        <f t="array" ref="S58">MIN(MMULT(COAttainment!$AG58:$AL58,COPOMap!E$23:E$28),1)</f>
        <v>0</v>
      </c>
      <c r="T58" s="210">
        <f t="array" ref="T58">MIN(MMULT(COAttainment!$AG58:$AL58,COPOMap!F$23:F$28),1)</f>
        <v>0</v>
      </c>
      <c r="U58" s="210">
        <f t="array" ref="U58">MIN(MMULT(COAttainment!$AG58:$AL58,COPOMap!G$23:G$28),1)</f>
        <v>0</v>
      </c>
      <c r="V58" s="210">
        <f t="array" ref="V58">MIN(MMULT(COAttainment!$AG58:$AL58,COPOMap!H$23:H$28),1)</f>
        <v>0</v>
      </c>
      <c r="W58" s="210">
        <f t="array" ref="W58">MIN(MMULT(COAttainment!$AG58:$AL58,COPOMap!I$23:I$28),1)</f>
        <v>0</v>
      </c>
      <c r="X58" s="210">
        <f t="array" ref="X58">MIN(MMULT(COAttainment!$AG58:$AL58,COPOMap!J$23:J$28),1)</f>
        <v>0</v>
      </c>
      <c r="Y58" s="210">
        <f t="array" ref="Y58">MIN(MMULT(COAttainment!$AG58:$AL58,COPOMap!K$23:K$28),1)</f>
        <v>0</v>
      </c>
      <c r="Z58" s="210">
        <f t="array" ref="Z58">MIN(MMULT(COAttainment!$AG58:$AL58,COPOMap!L$23:L$28),1)</f>
        <v>0</v>
      </c>
      <c r="AA58" s="210">
        <f t="array" ref="AA58">MIN(MMULT(COAttainment!$AG58:$AL58,COPOMap!M$23:M$28),1)</f>
        <v>0</v>
      </c>
      <c r="AB58" s="4"/>
      <c r="AC58" s="211">
        <f t="array" ref="AC58">MIN(MMULT(COAttainment!$AZ58:$BE58,COPOMap!B$33:B$38),1)</f>
        <v>0</v>
      </c>
      <c r="AD58" s="211">
        <f t="array" ref="AD58">MIN(MMULT(COAttainment!$AZ58:$BE58,COPOMap!C$33:C$38),1)</f>
        <v>0</v>
      </c>
      <c r="AE58" s="211">
        <f t="array" ref="AE58">MIN(MMULT(COAttainment!$AZ58:$BE58,COPOMap!D$33:D$38),1)</f>
        <v>0</v>
      </c>
      <c r="AF58" s="211">
        <f t="array" ref="AF58">MIN(MMULT(COAttainment!$AZ58:$BE58,COPOMap!E$33:E$38),1)</f>
        <v>0</v>
      </c>
      <c r="AG58" s="211">
        <f t="array" ref="AG58">MIN(MMULT(COAttainment!$AZ58:$BE58,COPOMap!F$33:F$38),1)</f>
        <v>0</v>
      </c>
      <c r="AH58" s="211">
        <f t="array" ref="AH58">MIN(MMULT(COAttainment!$AZ58:$BE58,COPOMap!G$33:G$38),1)</f>
        <v>0</v>
      </c>
      <c r="AI58" s="211">
        <f t="array" ref="AI58">MIN(MMULT(COAttainment!$AZ58:$BE58,COPOMap!H$33:H$38),1)</f>
        <v>0</v>
      </c>
      <c r="AJ58" s="211">
        <f t="array" ref="AJ58">MIN(MMULT(COAttainment!$AZ58:$BE58,COPOMap!I$33:I$38),1)</f>
        <v>0</v>
      </c>
      <c r="AK58" s="211">
        <f t="array" ref="AK58">MIN(MMULT(COAttainment!$AZ58:$BE58,COPOMap!J$33:J$38),1)</f>
        <v>0</v>
      </c>
      <c r="AL58" s="211">
        <f t="array" ref="AL58">MIN(MMULT(COAttainment!$AZ58:$BE58,COPOMap!K$33:K$38),1)</f>
        <v>0</v>
      </c>
      <c r="AM58" s="211">
        <f t="array" ref="AM58">MIN(MMULT(COAttainment!$AZ58:$BE58,COPOMap!L$33:L$38),1)</f>
        <v>0</v>
      </c>
      <c r="AN58" s="211">
        <f t="array" ref="AN58">MIN(MMULT(COAttainment!$AZ58:$BE58,COPOMap!M$33:M$38),1)</f>
        <v>0</v>
      </c>
      <c r="AO58" s="4"/>
      <c r="AP58" s="211">
        <f t="array" ref="AP58">MIN(MMULT(COAttainment!$BS58:$BX58,COPOMap!B$33:B$38),1)</f>
        <v>0</v>
      </c>
      <c r="AQ58" s="211">
        <f t="array" ref="AQ58">MIN(MMULT(COAttainment!$BS58:$BX58,COPOMap!C$33:C$38),1)</f>
        <v>0</v>
      </c>
      <c r="AR58" s="211">
        <f t="array" ref="AR58">MIN(MMULT(COAttainment!$BS58:$BX58,COPOMap!D$33:D$38),1)</f>
        <v>0</v>
      </c>
      <c r="AS58" s="211">
        <f t="array" ref="AS58">MIN(MMULT(COAttainment!$BS58:$BX58,COPOMap!E$33:E$38),1)</f>
        <v>0</v>
      </c>
      <c r="AT58" s="211">
        <f t="array" ref="AT58">MIN(MMULT(COAttainment!$BS58:$BX58,COPOMap!F$33:F$38),1)</f>
        <v>0</v>
      </c>
      <c r="AU58" s="211">
        <f t="array" ref="AU58">MIN(MMULT(COAttainment!$BS58:$BX58,COPOMap!G$33:G$38),1)</f>
        <v>0</v>
      </c>
      <c r="AV58" s="211">
        <f t="array" ref="AV58">MIN(MMULT(COAttainment!$BS58:$BX58,COPOMap!H$33:H$38),1)</f>
        <v>0</v>
      </c>
      <c r="AW58" s="211">
        <f t="array" ref="AW58">MIN(MMULT(COAttainment!$BS58:$BX58,COPOMap!I$33:I$38),1)</f>
        <v>0</v>
      </c>
      <c r="AX58" s="211">
        <f t="array" ref="AX58">MIN(MMULT(COAttainment!$BS58:$BX58,COPOMap!J$33:J$38),1)</f>
        <v>0</v>
      </c>
      <c r="AY58" s="211">
        <f t="array" ref="AY58">MIN(MMULT(COAttainment!$BS58:$BX58,COPOMap!K$33:K$38),1)</f>
        <v>0</v>
      </c>
      <c r="AZ58" s="211">
        <f t="array" ref="AZ58">MIN(MMULT(COAttainment!$BS58:$BX58,COPOMap!L$33:L$38),1)</f>
        <v>0</v>
      </c>
      <c r="BA58" s="211">
        <f t="array" ref="BA58">MIN(MMULT(COAttainment!$BS58:$BX58,COPOMap!M$33:M$38),1)</f>
        <v>0</v>
      </c>
      <c r="BB58" s="4"/>
      <c r="BC58" s="211">
        <f t="array" ref="BC58">MIN(MMULT(COAttainment!$CL58:$CQ58,COPOMap!B$33:B$38),1)</f>
        <v>0</v>
      </c>
      <c r="BD58" s="211">
        <f t="array" ref="BD58">MIN(MMULT(COAttainment!$CL58:$CQ58,COPOMap!C$33:C$38),1)</f>
        <v>0</v>
      </c>
      <c r="BE58" s="211">
        <f t="array" ref="BE58">MIN(MMULT(COAttainment!$CL58:$CQ58,COPOMap!D$33:D$38),1)</f>
        <v>0</v>
      </c>
      <c r="BF58" s="211">
        <f t="array" ref="BF58">MIN(MMULT(COAttainment!$CL58:$CQ58,COPOMap!E$33:E$38),1)</f>
        <v>0</v>
      </c>
      <c r="BG58" s="211">
        <f t="array" ref="BG58">MIN(MMULT(COAttainment!$CL58:$CQ58,COPOMap!F$33:F$38),1)</f>
        <v>0</v>
      </c>
      <c r="BH58" s="211">
        <f t="array" ref="BH58">MIN(MMULT(COAttainment!$CL58:$CQ58,COPOMap!G$33:G$38),1)</f>
        <v>0</v>
      </c>
      <c r="BI58" s="211">
        <f t="array" ref="BI58">MIN(MMULT(COAttainment!$CL58:$CQ58,COPOMap!H$33:H$38),1)</f>
        <v>0</v>
      </c>
      <c r="BJ58" s="211">
        <f t="array" ref="BJ58">MIN(MMULT(COAttainment!$CL58:$CQ58,COPOMap!I$33:I$38),1)</f>
        <v>0</v>
      </c>
      <c r="BK58" s="211">
        <f t="array" ref="BK58">MIN(MMULT(COAttainment!$CL58:$CQ58,COPOMap!J$33:J$38),1)</f>
        <v>0</v>
      </c>
      <c r="BL58" s="211">
        <f t="array" ref="BL58">MIN(MMULT(COAttainment!$CL58:$CQ58,COPOMap!K$33:K$38),1)</f>
        <v>0</v>
      </c>
      <c r="BM58" s="211">
        <f t="array" ref="BM58">MIN(MMULT(COAttainment!$CL58:$CQ58,COPOMap!L$33:L$38),1)</f>
        <v>0</v>
      </c>
      <c r="BN58" s="211">
        <f t="array" ref="BN58">MIN(MMULT(COAttainment!$CL58:$CQ58,COPOMap!M$33:M$38),1)</f>
        <v>0</v>
      </c>
    </row>
    <row r="59" ht="14.25" customHeight="1" spans="1:66" x14ac:dyDescent="0.25">
      <c r="A59" s="4"/>
      <c r="B59" s="209">
        <f>IF(ISBLANK(CT!A85),"",CT!A85)</f>
      </c>
      <c r="C59" s="191">
        <f t="array" ref="C59">MIN(MMULT(COAttainment!$N59:$S59,COPOMap!B$13:B$18),1)</f>
        <v>0</v>
      </c>
      <c r="D59" s="191">
        <f t="array" ref="D59">MIN(MMULT(COAttainment!$N59:$S59,COPOMap!C$13:C$18),1)</f>
        <v>0</v>
      </c>
      <c r="E59" s="191">
        <f t="array" ref="E59">MIN(MMULT(COAttainment!$N59:$S59,COPOMap!D$13:D$18),1)</f>
        <v>0</v>
      </c>
      <c r="F59" s="191">
        <f t="array" ref="F59">MIN(MMULT(COAttainment!$N59:$S59,COPOMap!E$13:E$18),1)</f>
        <v>0</v>
      </c>
      <c r="G59" s="191">
        <f t="array" ref="G59">MIN(MMULT(COAttainment!$N59:$S59,COPOMap!F$13:F$18),1)</f>
        <v>0</v>
      </c>
      <c r="H59" s="191">
        <f t="array" ref="H59">MIN(MMULT(COAttainment!$N59:$S59,COPOMap!G$13:G$18),1)</f>
        <v>0</v>
      </c>
      <c r="I59" s="191">
        <f t="array" ref="I59">MIN(MMULT(COAttainment!$N59:$S59,COPOMap!H$13:H$18),1)</f>
        <v>0</v>
      </c>
      <c r="J59" s="191">
        <f t="array" ref="J59">MIN(MMULT(COAttainment!$N59:$S59,COPOMap!I$13:I$18),1)</f>
        <v>0</v>
      </c>
      <c r="K59" s="191">
        <f t="array" ref="K59">MIN(MMULT(COAttainment!$N59:$S59,COPOMap!J$13:J$18),1)</f>
        <v>0</v>
      </c>
      <c r="L59" s="191">
        <f t="array" ref="L59">MIN(MMULT(COAttainment!$N59:$S59,COPOMap!K$13:K$18),1)</f>
        <v>0</v>
      </c>
      <c r="M59" s="191">
        <f t="array" ref="M59">MIN(MMULT(COAttainment!$N59:$S59,COPOMap!L$13:L$18),1)</f>
        <v>0</v>
      </c>
      <c r="N59" s="191">
        <f t="array" ref="N59">MIN(MMULT(COAttainment!$N59:$S59,COPOMap!M$13:M$18),1)</f>
        <v>0</v>
      </c>
      <c r="O59" s="4"/>
      <c r="P59" s="210">
        <f t="array" ref="P59">MIN(MMULT(COAttainment!$AG59:$AL59,COPOMap!B$23:B$28),1)</f>
        <v>0</v>
      </c>
      <c r="Q59" s="210">
        <f t="array" ref="Q59">MIN(MMULT(COAttainment!$AG59:$AL59,COPOMap!C$23:C$28),1)</f>
        <v>0</v>
      </c>
      <c r="R59" s="210">
        <f t="array" ref="R59">MIN(MMULT(COAttainment!$AG59:$AL59,COPOMap!D$23:D$28),1)</f>
        <v>0</v>
      </c>
      <c r="S59" s="210">
        <f t="array" ref="S59">MIN(MMULT(COAttainment!$AG59:$AL59,COPOMap!E$23:E$28),1)</f>
        <v>0</v>
      </c>
      <c r="T59" s="210">
        <f t="array" ref="T59">MIN(MMULT(COAttainment!$AG59:$AL59,COPOMap!F$23:F$28),1)</f>
        <v>0</v>
      </c>
      <c r="U59" s="210">
        <f t="array" ref="U59">MIN(MMULT(COAttainment!$AG59:$AL59,COPOMap!G$23:G$28),1)</f>
        <v>0</v>
      </c>
      <c r="V59" s="210">
        <f t="array" ref="V59">MIN(MMULT(COAttainment!$AG59:$AL59,COPOMap!H$23:H$28),1)</f>
        <v>0</v>
      </c>
      <c r="W59" s="210">
        <f t="array" ref="W59">MIN(MMULT(COAttainment!$AG59:$AL59,COPOMap!I$23:I$28),1)</f>
        <v>0</v>
      </c>
      <c r="X59" s="210">
        <f t="array" ref="X59">MIN(MMULT(COAttainment!$AG59:$AL59,COPOMap!J$23:J$28),1)</f>
        <v>0</v>
      </c>
      <c r="Y59" s="210">
        <f t="array" ref="Y59">MIN(MMULT(COAttainment!$AG59:$AL59,COPOMap!K$23:K$28),1)</f>
        <v>0</v>
      </c>
      <c r="Z59" s="210">
        <f t="array" ref="Z59">MIN(MMULT(COAttainment!$AG59:$AL59,COPOMap!L$23:L$28),1)</f>
        <v>0</v>
      </c>
      <c r="AA59" s="210">
        <f t="array" ref="AA59">MIN(MMULT(COAttainment!$AG59:$AL59,COPOMap!M$23:M$28),1)</f>
        <v>0</v>
      </c>
      <c r="AB59" s="4"/>
      <c r="AC59" s="211">
        <f t="array" ref="AC59">MIN(MMULT(COAttainment!$AZ59:$BE59,COPOMap!B$33:B$38),1)</f>
        <v>0</v>
      </c>
      <c r="AD59" s="211">
        <f t="array" ref="AD59">MIN(MMULT(COAttainment!$AZ59:$BE59,COPOMap!C$33:C$38),1)</f>
        <v>0</v>
      </c>
      <c r="AE59" s="211">
        <f t="array" ref="AE59">MIN(MMULT(COAttainment!$AZ59:$BE59,COPOMap!D$33:D$38),1)</f>
        <v>0</v>
      </c>
      <c r="AF59" s="211">
        <f t="array" ref="AF59">MIN(MMULT(COAttainment!$AZ59:$BE59,COPOMap!E$33:E$38),1)</f>
        <v>0</v>
      </c>
      <c r="AG59" s="211">
        <f t="array" ref="AG59">MIN(MMULT(COAttainment!$AZ59:$BE59,COPOMap!F$33:F$38),1)</f>
        <v>0</v>
      </c>
      <c r="AH59" s="211">
        <f t="array" ref="AH59">MIN(MMULT(COAttainment!$AZ59:$BE59,COPOMap!G$33:G$38),1)</f>
        <v>0</v>
      </c>
      <c r="AI59" s="211">
        <f t="array" ref="AI59">MIN(MMULT(COAttainment!$AZ59:$BE59,COPOMap!H$33:H$38),1)</f>
        <v>0</v>
      </c>
      <c r="AJ59" s="211">
        <f t="array" ref="AJ59">MIN(MMULT(COAttainment!$AZ59:$BE59,COPOMap!I$33:I$38),1)</f>
        <v>0</v>
      </c>
      <c r="AK59" s="211">
        <f t="array" ref="AK59">MIN(MMULT(COAttainment!$AZ59:$BE59,COPOMap!J$33:J$38),1)</f>
        <v>0</v>
      </c>
      <c r="AL59" s="211">
        <f t="array" ref="AL59">MIN(MMULT(COAttainment!$AZ59:$BE59,COPOMap!K$33:K$38),1)</f>
        <v>0</v>
      </c>
      <c r="AM59" s="211">
        <f t="array" ref="AM59">MIN(MMULT(COAttainment!$AZ59:$BE59,COPOMap!L$33:L$38),1)</f>
        <v>0</v>
      </c>
      <c r="AN59" s="211">
        <f t="array" ref="AN59">MIN(MMULT(COAttainment!$AZ59:$BE59,COPOMap!M$33:M$38),1)</f>
        <v>0</v>
      </c>
      <c r="AO59" s="4"/>
      <c r="AP59" s="211">
        <f t="array" ref="AP59">MIN(MMULT(COAttainment!$BS59:$BX59,COPOMap!B$33:B$38),1)</f>
        <v>0</v>
      </c>
      <c r="AQ59" s="211">
        <f t="array" ref="AQ59">MIN(MMULT(COAttainment!$BS59:$BX59,COPOMap!C$33:C$38),1)</f>
        <v>0</v>
      </c>
      <c r="AR59" s="211">
        <f t="array" ref="AR59">MIN(MMULT(COAttainment!$BS59:$BX59,COPOMap!D$33:D$38),1)</f>
        <v>0</v>
      </c>
      <c r="AS59" s="211">
        <f t="array" ref="AS59">MIN(MMULT(COAttainment!$BS59:$BX59,COPOMap!E$33:E$38),1)</f>
        <v>0</v>
      </c>
      <c r="AT59" s="211">
        <f t="array" ref="AT59">MIN(MMULT(COAttainment!$BS59:$BX59,COPOMap!F$33:F$38),1)</f>
        <v>0</v>
      </c>
      <c r="AU59" s="211">
        <f t="array" ref="AU59">MIN(MMULT(COAttainment!$BS59:$BX59,COPOMap!G$33:G$38),1)</f>
        <v>0</v>
      </c>
      <c r="AV59" s="211">
        <f t="array" ref="AV59">MIN(MMULT(COAttainment!$BS59:$BX59,COPOMap!H$33:H$38),1)</f>
        <v>0</v>
      </c>
      <c r="AW59" s="211">
        <f t="array" ref="AW59">MIN(MMULT(COAttainment!$BS59:$BX59,COPOMap!I$33:I$38),1)</f>
        <v>0</v>
      </c>
      <c r="AX59" s="211">
        <f t="array" ref="AX59">MIN(MMULT(COAttainment!$BS59:$BX59,COPOMap!J$33:J$38),1)</f>
        <v>0</v>
      </c>
      <c r="AY59" s="211">
        <f t="array" ref="AY59">MIN(MMULT(COAttainment!$BS59:$BX59,COPOMap!K$33:K$38),1)</f>
        <v>0</v>
      </c>
      <c r="AZ59" s="211">
        <f t="array" ref="AZ59">MIN(MMULT(COAttainment!$BS59:$BX59,COPOMap!L$33:L$38),1)</f>
        <v>0</v>
      </c>
      <c r="BA59" s="211">
        <f t="array" ref="BA59">MIN(MMULT(COAttainment!$BS59:$BX59,COPOMap!M$33:M$38),1)</f>
        <v>0</v>
      </c>
      <c r="BB59" s="4"/>
      <c r="BC59" s="211">
        <f t="array" ref="BC59">MIN(MMULT(COAttainment!$CL59:$CQ59,COPOMap!B$33:B$38),1)</f>
        <v>0</v>
      </c>
      <c r="BD59" s="211">
        <f t="array" ref="BD59">MIN(MMULT(COAttainment!$CL59:$CQ59,COPOMap!C$33:C$38),1)</f>
        <v>0</v>
      </c>
      <c r="BE59" s="211">
        <f t="array" ref="BE59">MIN(MMULT(COAttainment!$CL59:$CQ59,COPOMap!D$33:D$38),1)</f>
        <v>0</v>
      </c>
      <c r="BF59" s="211">
        <f t="array" ref="BF59">MIN(MMULT(COAttainment!$CL59:$CQ59,COPOMap!E$33:E$38),1)</f>
        <v>0</v>
      </c>
      <c r="BG59" s="211">
        <f t="array" ref="BG59">MIN(MMULT(COAttainment!$CL59:$CQ59,COPOMap!F$33:F$38),1)</f>
        <v>0</v>
      </c>
      <c r="BH59" s="211">
        <f t="array" ref="BH59">MIN(MMULT(COAttainment!$CL59:$CQ59,COPOMap!G$33:G$38),1)</f>
        <v>0</v>
      </c>
      <c r="BI59" s="211">
        <f t="array" ref="BI59">MIN(MMULT(COAttainment!$CL59:$CQ59,COPOMap!H$33:H$38),1)</f>
        <v>0</v>
      </c>
      <c r="BJ59" s="211">
        <f t="array" ref="BJ59">MIN(MMULT(COAttainment!$CL59:$CQ59,COPOMap!I$33:I$38),1)</f>
        <v>0</v>
      </c>
      <c r="BK59" s="211">
        <f t="array" ref="BK59">MIN(MMULT(COAttainment!$CL59:$CQ59,COPOMap!J$33:J$38),1)</f>
        <v>0</v>
      </c>
      <c r="BL59" s="211">
        <f t="array" ref="BL59">MIN(MMULT(COAttainment!$CL59:$CQ59,COPOMap!K$33:K$38),1)</f>
        <v>0</v>
      </c>
      <c r="BM59" s="211">
        <f t="array" ref="BM59">MIN(MMULT(COAttainment!$CL59:$CQ59,COPOMap!L$33:L$38),1)</f>
        <v>0</v>
      </c>
      <c r="BN59" s="211">
        <f t="array" ref="BN59">MIN(MMULT(COAttainment!$CL59:$CQ59,COPOMap!M$33:M$38),1)</f>
        <v>0</v>
      </c>
    </row>
    <row r="60" ht="14.25" customHeight="1" spans="1:66" x14ac:dyDescent="0.25">
      <c r="A60" s="4"/>
      <c r="B60" s="209">
        <f>IF(ISBLANK(CT!A86),"",CT!A86)</f>
      </c>
      <c r="C60" s="191">
        <f t="array" ref="C60">MIN(MMULT(COAttainment!$N60:$S60,COPOMap!B$13:B$18),1)</f>
        <v>0</v>
      </c>
      <c r="D60" s="191">
        <f t="array" ref="D60">MIN(MMULT(COAttainment!$N60:$S60,COPOMap!C$13:C$18),1)</f>
        <v>0</v>
      </c>
      <c r="E60" s="191">
        <f t="array" ref="E60">MIN(MMULT(COAttainment!$N60:$S60,COPOMap!D$13:D$18),1)</f>
        <v>0</v>
      </c>
      <c r="F60" s="191">
        <f t="array" ref="F60">MIN(MMULT(COAttainment!$N60:$S60,COPOMap!E$13:E$18),1)</f>
        <v>0</v>
      </c>
      <c r="G60" s="191">
        <f t="array" ref="G60">MIN(MMULT(COAttainment!$N60:$S60,COPOMap!F$13:F$18),1)</f>
        <v>0</v>
      </c>
      <c r="H60" s="191">
        <f t="array" ref="H60">MIN(MMULT(COAttainment!$N60:$S60,COPOMap!G$13:G$18),1)</f>
        <v>0</v>
      </c>
      <c r="I60" s="191">
        <f t="array" ref="I60">MIN(MMULT(COAttainment!$N60:$S60,COPOMap!H$13:H$18),1)</f>
        <v>0</v>
      </c>
      <c r="J60" s="191">
        <f t="array" ref="J60">MIN(MMULT(COAttainment!$N60:$S60,COPOMap!I$13:I$18),1)</f>
        <v>0</v>
      </c>
      <c r="K60" s="191">
        <f t="array" ref="K60">MIN(MMULT(COAttainment!$N60:$S60,COPOMap!J$13:J$18),1)</f>
        <v>0</v>
      </c>
      <c r="L60" s="191">
        <f t="array" ref="L60">MIN(MMULT(COAttainment!$N60:$S60,COPOMap!K$13:K$18),1)</f>
        <v>0</v>
      </c>
      <c r="M60" s="191">
        <f t="array" ref="M60">MIN(MMULT(COAttainment!$N60:$S60,COPOMap!L$13:L$18),1)</f>
        <v>0</v>
      </c>
      <c r="N60" s="191">
        <f t="array" ref="N60">MIN(MMULT(COAttainment!$N60:$S60,COPOMap!M$13:M$18),1)</f>
        <v>0</v>
      </c>
      <c r="O60" s="4"/>
      <c r="P60" s="210">
        <f t="array" ref="P60">MIN(MMULT(COAttainment!$AG60:$AL60,COPOMap!B$23:B$28),1)</f>
        <v>0</v>
      </c>
      <c r="Q60" s="210">
        <f t="array" ref="Q60">MIN(MMULT(COAttainment!$AG60:$AL60,COPOMap!C$23:C$28),1)</f>
        <v>0</v>
      </c>
      <c r="R60" s="210">
        <f t="array" ref="R60">MIN(MMULT(COAttainment!$AG60:$AL60,COPOMap!D$23:D$28),1)</f>
        <v>0</v>
      </c>
      <c r="S60" s="210">
        <f t="array" ref="S60">MIN(MMULT(COAttainment!$AG60:$AL60,COPOMap!E$23:E$28),1)</f>
        <v>0</v>
      </c>
      <c r="T60" s="210">
        <f t="array" ref="T60">MIN(MMULT(COAttainment!$AG60:$AL60,COPOMap!F$23:F$28),1)</f>
        <v>0</v>
      </c>
      <c r="U60" s="210">
        <f t="array" ref="U60">MIN(MMULT(COAttainment!$AG60:$AL60,COPOMap!G$23:G$28),1)</f>
        <v>0</v>
      </c>
      <c r="V60" s="210">
        <f t="array" ref="V60">MIN(MMULT(COAttainment!$AG60:$AL60,COPOMap!H$23:H$28),1)</f>
        <v>0</v>
      </c>
      <c r="W60" s="210">
        <f t="array" ref="W60">MIN(MMULT(COAttainment!$AG60:$AL60,COPOMap!I$23:I$28),1)</f>
        <v>0</v>
      </c>
      <c r="X60" s="210">
        <f t="array" ref="X60">MIN(MMULT(COAttainment!$AG60:$AL60,COPOMap!J$23:J$28),1)</f>
        <v>0</v>
      </c>
      <c r="Y60" s="210">
        <f t="array" ref="Y60">MIN(MMULT(COAttainment!$AG60:$AL60,COPOMap!K$23:K$28),1)</f>
        <v>0</v>
      </c>
      <c r="Z60" s="210">
        <f t="array" ref="Z60">MIN(MMULT(COAttainment!$AG60:$AL60,COPOMap!L$23:L$28),1)</f>
        <v>0</v>
      </c>
      <c r="AA60" s="210">
        <f t="array" ref="AA60">MIN(MMULT(COAttainment!$AG60:$AL60,COPOMap!M$23:M$28),1)</f>
        <v>0</v>
      </c>
      <c r="AB60" s="4"/>
      <c r="AC60" s="211">
        <f t="array" ref="AC60">MIN(MMULT(COAttainment!$AZ60:$BE60,COPOMap!B$33:B$38),1)</f>
        <v>0</v>
      </c>
      <c r="AD60" s="211">
        <f t="array" ref="AD60">MIN(MMULT(COAttainment!$AZ60:$BE60,COPOMap!C$33:C$38),1)</f>
        <v>0</v>
      </c>
      <c r="AE60" s="211">
        <f t="array" ref="AE60">MIN(MMULT(COAttainment!$AZ60:$BE60,COPOMap!D$33:D$38),1)</f>
        <v>0</v>
      </c>
      <c r="AF60" s="211">
        <f t="array" ref="AF60">MIN(MMULT(COAttainment!$AZ60:$BE60,COPOMap!E$33:E$38),1)</f>
        <v>0</v>
      </c>
      <c r="AG60" s="211">
        <f t="array" ref="AG60">MIN(MMULT(COAttainment!$AZ60:$BE60,COPOMap!F$33:F$38),1)</f>
        <v>0</v>
      </c>
      <c r="AH60" s="211">
        <f t="array" ref="AH60">MIN(MMULT(COAttainment!$AZ60:$BE60,COPOMap!G$33:G$38),1)</f>
        <v>0</v>
      </c>
      <c r="AI60" s="211">
        <f t="array" ref="AI60">MIN(MMULT(COAttainment!$AZ60:$BE60,COPOMap!H$33:H$38),1)</f>
        <v>0</v>
      </c>
      <c r="AJ60" s="211">
        <f t="array" ref="AJ60">MIN(MMULT(COAttainment!$AZ60:$BE60,COPOMap!I$33:I$38),1)</f>
        <v>0</v>
      </c>
      <c r="AK60" s="211">
        <f t="array" ref="AK60">MIN(MMULT(COAttainment!$AZ60:$BE60,COPOMap!J$33:J$38),1)</f>
        <v>0</v>
      </c>
      <c r="AL60" s="211">
        <f t="array" ref="AL60">MIN(MMULT(COAttainment!$AZ60:$BE60,COPOMap!K$33:K$38),1)</f>
        <v>0</v>
      </c>
      <c r="AM60" s="211">
        <f t="array" ref="AM60">MIN(MMULT(COAttainment!$AZ60:$BE60,COPOMap!L$33:L$38),1)</f>
        <v>0</v>
      </c>
      <c r="AN60" s="211">
        <f t="array" ref="AN60">MIN(MMULT(COAttainment!$AZ60:$BE60,COPOMap!M$33:M$38),1)</f>
        <v>0</v>
      </c>
      <c r="AO60" s="4"/>
      <c r="AP60" s="211">
        <f t="array" ref="AP60">MIN(MMULT(COAttainment!$BS60:$BX60,COPOMap!B$33:B$38),1)</f>
        <v>0</v>
      </c>
      <c r="AQ60" s="211">
        <f t="array" ref="AQ60">MIN(MMULT(COAttainment!$BS60:$BX60,COPOMap!C$33:C$38),1)</f>
        <v>0</v>
      </c>
      <c r="AR60" s="211">
        <f t="array" ref="AR60">MIN(MMULT(COAttainment!$BS60:$BX60,COPOMap!D$33:D$38),1)</f>
        <v>0</v>
      </c>
      <c r="AS60" s="211">
        <f t="array" ref="AS60">MIN(MMULT(COAttainment!$BS60:$BX60,COPOMap!E$33:E$38),1)</f>
        <v>0</v>
      </c>
      <c r="AT60" s="211">
        <f t="array" ref="AT60">MIN(MMULT(COAttainment!$BS60:$BX60,COPOMap!F$33:F$38),1)</f>
        <v>0</v>
      </c>
      <c r="AU60" s="211">
        <f t="array" ref="AU60">MIN(MMULT(COAttainment!$BS60:$BX60,COPOMap!G$33:G$38),1)</f>
        <v>0</v>
      </c>
      <c r="AV60" s="211">
        <f t="array" ref="AV60">MIN(MMULT(COAttainment!$BS60:$BX60,COPOMap!H$33:H$38),1)</f>
        <v>0</v>
      </c>
      <c r="AW60" s="211">
        <f t="array" ref="AW60">MIN(MMULT(COAttainment!$BS60:$BX60,COPOMap!I$33:I$38),1)</f>
        <v>0</v>
      </c>
      <c r="AX60" s="211">
        <f t="array" ref="AX60">MIN(MMULT(COAttainment!$BS60:$BX60,COPOMap!J$33:J$38),1)</f>
        <v>0</v>
      </c>
      <c r="AY60" s="211">
        <f t="array" ref="AY60">MIN(MMULT(COAttainment!$BS60:$BX60,COPOMap!K$33:K$38),1)</f>
        <v>0</v>
      </c>
      <c r="AZ60" s="211">
        <f t="array" ref="AZ60">MIN(MMULT(COAttainment!$BS60:$BX60,COPOMap!L$33:L$38),1)</f>
        <v>0</v>
      </c>
      <c r="BA60" s="211">
        <f t="array" ref="BA60">MIN(MMULT(COAttainment!$BS60:$BX60,COPOMap!M$33:M$38),1)</f>
        <v>0</v>
      </c>
      <c r="BB60" s="4"/>
      <c r="BC60" s="211">
        <f t="array" ref="BC60">MIN(MMULT(COAttainment!$CL60:$CQ60,COPOMap!B$33:B$38),1)</f>
        <v>0</v>
      </c>
      <c r="BD60" s="211">
        <f t="array" ref="BD60">MIN(MMULT(COAttainment!$CL60:$CQ60,COPOMap!C$33:C$38),1)</f>
        <v>0</v>
      </c>
      <c r="BE60" s="211">
        <f t="array" ref="BE60">MIN(MMULT(COAttainment!$CL60:$CQ60,COPOMap!D$33:D$38),1)</f>
        <v>0</v>
      </c>
      <c r="BF60" s="211">
        <f t="array" ref="BF60">MIN(MMULT(COAttainment!$CL60:$CQ60,COPOMap!E$33:E$38),1)</f>
        <v>0</v>
      </c>
      <c r="BG60" s="211">
        <f t="array" ref="BG60">MIN(MMULT(COAttainment!$CL60:$CQ60,COPOMap!F$33:F$38),1)</f>
        <v>0</v>
      </c>
      <c r="BH60" s="211">
        <f t="array" ref="BH60">MIN(MMULT(COAttainment!$CL60:$CQ60,COPOMap!G$33:G$38),1)</f>
        <v>0</v>
      </c>
      <c r="BI60" s="211">
        <f t="array" ref="BI60">MIN(MMULT(COAttainment!$CL60:$CQ60,COPOMap!H$33:H$38),1)</f>
        <v>0</v>
      </c>
      <c r="BJ60" s="211">
        <f t="array" ref="BJ60">MIN(MMULT(COAttainment!$CL60:$CQ60,COPOMap!I$33:I$38),1)</f>
        <v>0</v>
      </c>
      <c r="BK60" s="211">
        <f t="array" ref="BK60">MIN(MMULT(COAttainment!$CL60:$CQ60,COPOMap!J$33:J$38),1)</f>
        <v>0</v>
      </c>
      <c r="BL60" s="211">
        <f t="array" ref="BL60">MIN(MMULT(COAttainment!$CL60:$CQ60,COPOMap!K$33:K$38),1)</f>
        <v>0</v>
      </c>
      <c r="BM60" s="211">
        <f t="array" ref="BM60">MIN(MMULT(COAttainment!$CL60:$CQ60,COPOMap!L$33:L$38),1)</f>
        <v>0</v>
      </c>
      <c r="BN60" s="211">
        <f t="array" ref="BN60">MIN(MMULT(COAttainment!$CL60:$CQ60,COPOMap!M$33:M$38),1)</f>
        <v>0</v>
      </c>
    </row>
    <row r="61" ht="14.25" customHeight="1" spans="1:66" x14ac:dyDescent="0.25">
      <c r="A61" s="4"/>
      <c r="B61" s="209">
        <f>IF(ISBLANK(CT!A87),"",CT!A87)</f>
      </c>
      <c r="C61" s="191">
        <f t="array" ref="C61">MIN(MMULT(COAttainment!$N61:$S61,COPOMap!B$13:B$18),1)</f>
        <v>0</v>
      </c>
      <c r="D61" s="191">
        <f t="array" ref="D61">MIN(MMULT(COAttainment!$N61:$S61,COPOMap!C$13:C$18),1)</f>
        <v>0</v>
      </c>
      <c r="E61" s="191">
        <f t="array" ref="E61">MIN(MMULT(COAttainment!$N61:$S61,COPOMap!D$13:D$18),1)</f>
        <v>0</v>
      </c>
      <c r="F61" s="191">
        <f t="array" ref="F61">MIN(MMULT(COAttainment!$N61:$S61,COPOMap!E$13:E$18),1)</f>
        <v>0</v>
      </c>
      <c r="G61" s="191">
        <f t="array" ref="G61">MIN(MMULT(COAttainment!$N61:$S61,COPOMap!F$13:F$18),1)</f>
        <v>0</v>
      </c>
      <c r="H61" s="191">
        <f t="array" ref="H61">MIN(MMULT(COAttainment!$N61:$S61,COPOMap!G$13:G$18),1)</f>
        <v>0</v>
      </c>
      <c r="I61" s="191">
        <f t="array" ref="I61">MIN(MMULT(COAttainment!$N61:$S61,COPOMap!H$13:H$18),1)</f>
        <v>0</v>
      </c>
      <c r="J61" s="191">
        <f t="array" ref="J61">MIN(MMULT(COAttainment!$N61:$S61,COPOMap!I$13:I$18),1)</f>
        <v>0</v>
      </c>
      <c r="K61" s="191">
        <f t="array" ref="K61">MIN(MMULT(COAttainment!$N61:$S61,COPOMap!J$13:J$18),1)</f>
        <v>0</v>
      </c>
      <c r="L61" s="191">
        <f t="array" ref="L61">MIN(MMULT(COAttainment!$N61:$S61,COPOMap!K$13:K$18),1)</f>
        <v>0</v>
      </c>
      <c r="M61" s="191">
        <f t="array" ref="M61">MIN(MMULT(COAttainment!$N61:$S61,COPOMap!L$13:L$18),1)</f>
        <v>0</v>
      </c>
      <c r="N61" s="191">
        <f t="array" ref="N61">MIN(MMULT(COAttainment!$N61:$S61,COPOMap!M$13:M$18),1)</f>
        <v>0</v>
      </c>
      <c r="O61" s="4"/>
      <c r="P61" s="210">
        <f t="array" ref="P61">MIN(MMULT(COAttainment!$AG61:$AL61,COPOMap!B$23:B$28),1)</f>
        <v>0</v>
      </c>
      <c r="Q61" s="210">
        <f t="array" ref="Q61">MIN(MMULT(COAttainment!$AG61:$AL61,COPOMap!C$23:C$28),1)</f>
        <v>0</v>
      </c>
      <c r="R61" s="210">
        <f t="array" ref="R61">MIN(MMULT(COAttainment!$AG61:$AL61,COPOMap!D$23:D$28),1)</f>
        <v>0</v>
      </c>
      <c r="S61" s="210">
        <f t="array" ref="S61">MIN(MMULT(COAttainment!$AG61:$AL61,COPOMap!E$23:E$28),1)</f>
        <v>0</v>
      </c>
      <c r="T61" s="210">
        <f t="array" ref="T61">MIN(MMULT(COAttainment!$AG61:$AL61,COPOMap!F$23:F$28),1)</f>
        <v>0</v>
      </c>
      <c r="U61" s="210">
        <f t="array" ref="U61">MIN(MMULT(COAttainment!$AG61:$AL61,COPOMap!G$23:G$28),1)</f>
        <v>0</v>
      </c>
      <c r="V61" s="210">
        <f t="array" ref="V61">MIN(MMULT(COAttainment!$AG61:$AL61,COPOMap!H$23:H$28),1)</f>
        <v>0</v>
      </c>
      <c r="W61" s="210">
        <f t="array" ref="W61">MIN(MMULT(COAttainment!$AG61:$AL61,COPOMap!I$23:I$28),1)</f>
        <v>0</v>
      </c>
      <c r="X61" s="210">
        <f t="array" ref="X61">MIN(MMULT(COAttainment!$AG61:$AL61,COPOMap!J$23:J$28),1)</f>
        <v>0</v>
      </c>
      <c r="Y61" s="210">
        <f t="array" ref="Y61">MIN(MMULT(COAttainment!$AG61:$AL61,COPOMap!K$23:K$28),1)</f>
        <v>0</v>
      </c>
      <c r="Z61" s="210">
        <f t="array" ref="Z61">MIN(MMULT(COAttainment!$AG61:$AL61,COPOMap!L$23:L$28),1)</f>
        <v>0</v>
      </c>
      <c r="AA61" s="210">
        <f t="array" ref="AA61">MIN(MMULT(COAttainment!$AG61:$AL61,COPOMap!M$23:M$28),1)</f>
        <v>0</v>
      </c>
      <c r="AB61" s="4"/>
      <c r="AC61" s="211">
        <f t="array" ref="AC61">MIN(MMULT(COAttainment!$AZ61:$BE61,COPOMap!B$33:B$38),1)</f>
        <v>0</v>
      </c>
      <c r="AD61" s="211">
        <f t="array" ref="AD61">MIN(MMULT(COAttainment!$AZ61:$BE61,COPOMap!C$33:C$38),1)</f>
        <v>0</v>
      </c>
      <c r="AE61" s="211">
        <f t="array" ref="AE61">MIN(MMULT(COAttainment!$AZ61:$BE61,COPOMap!D$33:D$38),1)</f>
        <v>0</v>
      </c>
      <c r="AF61" s="211">
        <f t="array" ref="AF61">MIN(MMULT(COAttainment!$AZ61:$BE61,COPOMap!E$33:E$38),1)</f>
        <v>0</v>
      </c>
      <c r="AG61" s="211">
        <f t="array" ref="AG61">MIN(MMULT(COAttainment!$AZ61:$BE61,COPOMap!F$33:F$38),1)</f>
        <v>0</v>
      </c>
      <c r="AH61" s="211">
        <f t="array" ref="AH61">MIN(MMULT(COAttainment!$AZ61:$BE61,COPOMap!G$33:G$38),1)</f>
        <v>0</v>
      </c>
      <c r="AI61" s="211">
        <f t="array" ref="AI61">MIN(MMULT(COAttainment!$AZ61:$BE61,COPOMap!H$33:H$38),1)</f>
        <v>0</v>
      </c>
      <c r="AJ61" s="211">
        <f t="array" ref="AJ61">MIN(MMULT(COAttainment!$AZ61:$BE61,COPOMap!I$33:I$38),1)</f>
        <v>0</v>
      </c>
      <c r="AK61" s="211">
        <f t="array" ref="AK61">MIN(MMULT(COAttainment!$AZ61:$BE61,COPOMap!J$33:J$38),1)</f>
        <v>0</v>
      </c>
      <c r="AL61" s="211">
        <f t="array" ref="AL61">MIN(MMULT(COAttainment!$AZ61:$BE61,COPOMap!K$33:K$38),1)</f>
        <v>0</v>
      </c>
      <c r="AM61" s="211">
        <f t="array" ref="AM61">MIN(MMULT(COAttainment!$AZ61:$BE61,COPOMap!L$33:L$38),1)</f>
        <v>0</v>
      </c>
      <c r="AN61" s="211">
        <f t="array" ref="AN61">MIN(MMULT(COAttainment!$AZ61:$BE61,COPOMap!M$33:M$38),1)</f>
        <v>0</v>
      </c>
      <c r="AO61" s="4"/>
      <c r="AP61" s="211">
        <f t="array" ref="AP61">MIN(MMULT(COAttainment!$BS61:$BX61,COPOMap!B$33:B$38),1)</f>
        <v>0</v>
      </c>
      <c r="AQ61" s="211">
        <f t="array" ref="AQ61">MIN(MMULT(COAttainment!$BS61:$BX61,COPOMap!C$33:C$38),1)</f>
        <v>0</v>
      </c>
      <c r="AR61" s="211">
        <f t="array" ref="AR61">MIN(MMULT(COAttainment!$BS61:$BX61,COPOMap!D$33:D$38),1)</f>
        <v>0</v>
      </c>
      <c r="AS61" s="211">
        <f t="array" ref="AS61">MIN(MMULT(COAttainment!$BS61:$BX61,COPOMap!E$33:E$38),1)</f>
        <v>0</v>
      </c>
      <c r="AT61" s="211">
        <f t="array" ref="AT61">MIN(MMULT(COAttainment!$BS61:$BX61,COPOMap!F$33:F$38),1)</f>
        <v>0</v>
      </c>
      <c r="AU61" s="211">
        <f t="array" ref="AU61">MIN(MMULT(COAttainment!$BS61:$BX61,COPOMap!G$33:G$38),1)</f>
        <v>0</v>
      </c>
      <c r="AV61" s="211">
        <f t="array" ref="AV61">MIN(MMULT(COAttainment!$BS61:$BX61,COPOMap!H$33:H$38),1)</f>
        <v>0</v>
      </c>
      <c r="AW61" s="211">
        <f t="array" ref="AW61">MIN(MMULT(COAttainment!$BS61:$BX61,COPOMap!I$33:I$38),1)</f>
        <v>0</v>
      </c>
      <c r="AX61" s="211">
        <f t="array" ref="AX61">MIN(MMULT(COAttainment!$BS61:$BX61,COPOMap!J$33:J$38),1)</f>
        <v>0</v>
      </c>
      <c r="AY61" s="211">
        <f t="array" ref="AY61">MIN(MMULT(COAttainment!$BS61:$BX61,COPOMap!K$33:K$38),1)</f>
        <v>0</v>
      </c>
      <c r="AZ61" s="211">
        <f t="array" ref="AZ61">MIN(MMULT(COAttainment!$BS61:$BX61,COPOMap!L$33:L$38),1)</f>
        <v>0</v>
      </c>
      <c r="BA61" s="211">
        <f t="array" ref="BA61">MIN(MMULT(COAttainment!$BS61:$BX61,COPOMap!M$33:M$38),1)</f>
        <v>0</v>
      </c>
      <c r="BB61" s="4"/>
      <c r="BC61" s="211">
        <f t="array" ref="BC61">MIN(MMULT(COAttainment!$CL61:$CQ61,COPOMap!B$33:B$38),1)</f>
        <v>0</v>
      </c>
      <c r="BD61" s="211">
        <f t="array" ref="BD61">MIN(MMULT(COAttainment!$CL61:$CQ61,COPOMap!C$33:C$38),1)</f>
        <v>0</v>
      </c>
      <c r="BE61" s="211">
        <f t="array" ref="BE61">MIN(MMULT(COAttainment!$CL61:$CQ61,COPOMap!D$33:D$38),1)</f>
        <v>0</v>
      </c>
      <c r="BF61" s="211">
        <f t="array" ref="BF61">MIN(MMULT(COAttainment!$CL61:$CQ61,COPOMap!E$33:E$38),1)</f>
        <v>0</v>
      </c>
      <c r="BG61" s="211">
        <f t="array" ref="BG61">MIN(MMULT(COAttainment!$CL61:$CQ61,COPOMap!F$33:F$38),1)</f>
        <v>0</v>
      </c>
      <c r="BH61" s="211">
        <f t="array" ref="BH61">MIN(MMULT(COAttainment!$CL61:$CQ61,COPOMap!G$33:G$38),1)</f>
        <v>0</v>
      </c>
      <c r="BI61" s="211">
        <f t="array" ref="BI61">MIN(MMULT(COAttainment!$CL61:$CQ61,COPOMap!H$33:H$38),1)</f>
        <v>0</v>
      </c>
      <c r="BJ61" s="211">
        <f t="array" ref="BJ61">MIN(MMULT(COAttainment!$CL61:$CQ61,COPOMap!I$33:I$38),1)</f>
        <v>0</v>
      </c>
      <c r="BK61" s="211">
        <f t="array" ref="BK61">MIN(MMULT(COAttainment!$CL61:$CQ61,COPOMap!J$33:J$38),1)</f>
        <v>0</v>
      </c>
      <c r="BL61" s="211">
        <f t="array" ref="BL61">MIN(MMULT(COAttainment!$CL61:$CQ61,COPOMap!K$33:K$38),1)</f>
        <v>0</v>
      </c>
      <c r="BM61" s="211">
        <f t="array" ref="BM61">MIN(MMULT(COAttainment!$CL61:$CQ61,COPOMap!L$33:L$38),1)</f>
        <v>0</v>
      </c>
      <c r="BN61" s="211">
        <f t="array" ref="BN61">MIN(MMULT(COAttainment!$CL61:$CQ61,COPOMap!M$33:M$38),1)</f>
        <v>0</v>
      </c>
    </row>
    <row r="62" ht="14.25" customHeight="1" spans="1:66" x14ac:dyDescent="0.25">
      <c r="A62" s="4"/>
      <c r="B62" s="209">
        <f>IF(ISBLANK(CT!A88),"",CT!A88)</f>
      </c>
      <c r="C62" s="191">
        <f t="array" ref="C62">MIN(MMULT(COAttainment!$N62:$S62,COPOMap!B$13:B$18),1)</f>
        <v>0</v>
      </c>
      <c r="D62" s="191">
        <f t="array" ref="D62">MIN(MMULT(COAttainment!$N62:$S62,COPOMap!C$13:C$18),1)</f>
        <v>0</v>
      </c>
      <c r="E62" s="191">
        <f t="array" ref="E62">MIN(MMULT(COAttainment!$N62:$S62,COPOMap!D$13:D$18),1)</f>
        <v>0</v>
      </c>
      <c r="F62" s="191">
        <f t="array" ref="F62">MIN(MMULT(COAttainment!$N62:$S62,COPOMap!E$13:E$18),1)</f>
        <v>0</v>
      </c>
      <c r="G62" s="191">
        <f t="array" ref="G62">MIN(MMULT(COAttainment!$N62:$S62,COPOMap!F$13:F$18),1)</f>
        <v>0</v>
      </c>
      <c r="H62" s="191">
        <f t="array" ref="H62">MIN(MMULT(COAttainment!$N62:$S62,COPOMap!G$13:G$18),1)</f>
        <v>0</v>
      </c>
      <c r="I62" s="191">
        <f t="array" ref="I62">MIN(MMULT(COAttainment!$N62:$S62,COPOMap!H$13:H$18),1)</f>
        <v>0</v>
      </c>
      <c r="J62" s="191">
        <f t="array" ref="J62">MIN(MMULT(COAttainment!$N62:$S62,COPOMap!I$13:I$18),1)</f>
        <v>0</v>
      </c>
      <c r="K62" s="191">
        <f t="array" ref="K62">MIN(MMULT(COAttainment!$N62:$S62,COPOMap!J$13:J$18),1)</f>
        <v>0</v>
      </c>
      <c r="L62" s="191">
        <f t="array" ref="L62">MIN(MMULT(COAttainment!$N62:$S62,COPOMap!K$13:K$18),1)</f>
        <v>0</v>
      </c>
      <c r="M62" s="191">
        <f t="array" ref="M62">MIN(MMULT(COAttainment!$N62:$S62,COPOMap!L$13:L$18),1)</f>
        <v>0</v>
      </c>
      <c r="N62" s="191">
        <f t="array" ref="N62">MIN(MMULT(COAttainment!$N62:$S62,COPOMap!M$13:M$18),1)</f>
        <v>0</v>
      </c>
      <c r="O62" s="4"/>
      <c r="P62" s="210">
        <f t="array" ref="P62">MIN(MMULT(COAttainment!$AG62:$AL62,COPOMap!B$23:B$28),1)</f>
        <v>0</v>
      </c>
      <c r="Q62" s="210">
        <f t="array" ref="Q62">MIN(MMULT(COAttainment!$AG62:$AL62,COPOMap!C$23:C$28),1)</f>
        <v>0</v>
      </c>
      <c r="R62" s="210">
        <f t="array" ref="R62">MIN(MMULT(COAttainment!$AG62:$AL62,COPOMap!D$23:D$28),1)</f>
        <v>0</v>
      </c>
      <c r="S62" s="210">
        <f t="array" ref="S62">MIN(MMULT(COAttainment!$AG62:$AL62,COPOMap!E$23:E$28),1)</f>
        <v>0</v>
      </c>
      <c r="T62" s="210">
        <f t="array" ref="T62">MIN(MMULT(COAttainment!$AG62:$AL62,COPOMap!F$23:F$28),1)</f>
        <v>0</v>
      </c>
      <c r="U62" s="210">
        <f t="array" ref="U62">MIN(MMULT(COAttainment!$AG62:$AL62,COPOMap!G$23:G$28),1)</f>
        <v>0</v>
      </c>
      <c r="V62" s="210">
        <f t="array" ref="V62">MIN(MMULT(COAttainment!$AG62:$AL62,COPOMap!H$23:H$28),1)</f>
        <v>0</v>
      </c>
      <c r="W62" s="210">
        <f t="array" ref="W62">MIN(MMULT(COAttainment!$AG62:$AL62,COPOMap!I$23:I$28),1)</f>
        <v>0</v>
      </c>
      <c r="X62" s="210">
        <f t="array" ref="X62">MIN(MMULT(COAttainment!$AG62:$AL62,COPOMap!J$23:J$28),1)</f>
        <v>0</v>
      </c>
      <c r="Y62" s="210">
        <f t="array" ref="Y62">MIN(MMULT(COAttainment!$AG62:$AL62,COPOMap!K$23:K$28),1)</f>
        <v>0</v>
      </c>
      <c r="Z62" s="210">
        <f t="array" ref="Z62">MIN(MMULT(COAttainment!$AG62:$AL62,COPOMap!L$23:L$28),1)</f>
        <v>0</v>
      </c>
      <c r="AA62" s="210">
        <f t="array" ref="AA62">MIN(MMULT(COAttainment!$AG62:$AL62,COPOMap!M$23:M$28),1)</f>
        <v>0</v>
      </c>
      <c r="AB62" s="4"/>
      <c r="AC62" s="211">
        <f t="array" ref="AC62">MIN(MMULT(COAttainment!$AZ62:$BE62,COPOMap!B$33:B$38),1)</f>
        <v>0</v>
      </c>
      <c r="AD62" s="211">
        <f t="array" ref="AD62">MIN(MMULT(COAttainment!$AZ62:$BE62,COPOMap!C$33:C$38),1)</f>
        <v>0</v>
      </c>
      <c r="AE62" s="211">
        <f t="array" ref="AE62">MIN(MMULT(COAttainment!$AZ62:$BE62,COPOMap!D$33:D$38),1)</f>
        <v>0</v>
      </c>
      <c r="AF62" s="211">
        <f t="array" ref="AF62">MIN(MMULT(COAttainment!$AZ62:$BE62,COPOMap!E$33:E$38),1)</f>
        <v>0</v>
      </c>
      <c r="AG62" s="211">
        <f t="array" ref="AG62">MIN(MMULT(COAttainment!$AZ62:$BE62,COPOMap!F$33:F$38),1)</f>
        <v>0</v>
      </c>
      <c r="AH62" s="211">
        <f t="array" ref="AH62">MIN(MMULT(COAttainment!$AZ62:$BE62,COPOMap!G$33:G$38),1)</f>
        <v>0</v>
      </c>
      <c r="AI62" s="211">
        <f t="array" ref="AI62">MIN(MMULT(COAttainment!$AZ62:$BE62,COPOMap!H$33:H$38),1)</f>
        <v>0</v>
      </c>
      <c r="AJ62" s="211">
        <f t="array" ref="AJ62">MIN(MMULT(COAttainment!$AZ62:$BE62,COPOMap!I$33:I$38),1)</f>
        <v>0</v>
      </c>
      <c r="AK62" s="211">
        <f t="array" ref="AK62">MIN(MMULT(COAttainment!$AZ62:$BE62,COPOMap!J$33:J$38),1)</f>
        <v>0</v>
      </c>
      <c r="AL62" s="211">
        <f t="array" ref="AL62">MIN(MMULT(COAttainment!$AZ62:$BE62,COPOMap!K$33:K$38),1)</f>
        <v>0</v>
      </c>
      <c r="AM62" s="211">
        <f t="array" ref="AM62">MIN(MMULT(COAttainment!$AZ62:$BE62,COPOMap!L$33:L$38),1)</f>
        <v>0</v>
      </c>
      <c r="AN62" s="211">
        <f t="array" ref="AN62">MIN(MMULT(COAttainment!$AZ62:$BE62,COPOMap!M$33:M$38),1)</f>
        <v>0</v>
      </c>
      <c r="AO62" s="4"/>
      <c r="AP62" s="211">
        <f t="array" ref="AP62">MIN(MMULT(COAttainment!$BS62:$BX62,COPOMap!B$33:B$38),1)</f>
        <v>0</v>
      </c>
      <c r="AQ62" s="211">
        <f t="array" ref="AQ62">MIN(MMULT(COAttainment!$BS62:$BX62,COPOMap!C$33:C$38),1)</f>
        <v>0</v>
      </c>
      <c r="AR62" s="211">
        <f t="array" ref="AR62">MIN(MMULT(COAttainment!$BS62:$BX62,COPOMap!D$33:D$38),1)</f>
        <v>0</v>
      </c>
      <c r="AS62" s="211">
        <f t="array" ref="AS62">MIN(MMULT(COAttainment!$BS62:$BX62,COPOMap!E$33:E$38),1)</f>
        <v>0</v>
      </c>
      <c r="AT62" s="211">
        <f t="array" ref="AT62">MIN(MMULT(COAttainment!$BS62:$BX62,COPOMap!F$33:F$38),1)</f>
        <v>0</v>
      </c>
      <c r="AU62" s="211">
        <f t="array" ref="AU62">MIN(MMULT(COAttainment!$BS62:$BX62,COPOMap!G$33:G$38),1)</f>
        <v>0</v>
      </c>
      <c r="AV62" s="211">
        <f t="array" ref="AV62">MIN(MMULT(COAttainment!$BS62:$BX62,COPOMap!H$33:H$38),1)</f>
        <v>0</v>
      </c>
      <c r="AW62" s="211">
        <f t="array" ref="AW62">MIN(MMULT(COAttainment!$BS62:$BX62,COPOMap!I$33:I$38),1)</f>
        <v>0</v>
      </c>
      <c r="AX62" s="211">
        <f t="array" ref="AX62">MIN(MMULT(COAttainment!$BS62:$BX62,COPOMap!J$33:J$38),1)</f>
        <v>0</v>
      </c>
      <c r="AY62" s="211">
        <f t="array" ref="AY62">MIN(MMULT(COAttainment!$BS62:$BX62,COPOMap!K$33:K$38),1)</f>
        <v>0</v>
      </c>
      <c r="AZ62" s="211">
        <f t="array" ref="AZ62">MIN(MMULT(COAttainment!$BS62:$BX62,COPOMap!L$33:L$38),1)</f>
        <v>0</v>
      </c>
      <c r="BA62" s="211">
        <f t="array" ref="BA62">MIN(MMULT(COAttainment!$BS62:$BX62,COPOMap!M$33:M$38),1)</f>
        <v>0</v>
      </c>
      <c r="BB62" s="4"/>
      <c r="BC62" s="211">
        <f t="array" ref="BC62">MIN(MMULT(COAttainment!$CL62:$CQ62,COPOMap!B$33:B$38),1)</f>
        <v>0</v>
      </c>
      <c r="BD62" s="211">
        <f t="array" ref="BD62">MIN(MMULT(COAttainment!$CL62:$CQ62,COPOMap!C$33:C$38),1)</f>
        <v>0</v>
      </c>
      <c r="BE62" s="211">
        <f t="array" ref="BE62">MIN(MMULT(COAttainment!$CL62:$CQ62,COPOMap!D$33:D$38),1)</f>
        <v>0</v>
      </c>
      <c r="BF62" s="211">
        <f t="array" ref="BF62">MIN(MMULT(COAttainment!$CL62:$CQ62,COPOMap!E$33:E$38),1)</f>
        <v>0</v>
      </c>
      <c r="BG62" s="211">
        <f t="array" ref="BG62">MIN(MMULT(COAttainment!$CL62:$CQ62,COPOMap!F$33:F$38),1)</f>
        <v>0</v>
      </c>
      <c r="BH62" s="211">
        <f t="array" ref="BH62">MIN(MMULT(COAttainment!$CL62:$CQ62,COPOMap!G$33:G$38),1)</f>
        <v>0</v>
      </c>
      <c r="BI62" s="211">
        <f t="array" ref="BI62">MIN(MMULT(COAttainment!$CL62:$CQ62,COPOMap!H$33:H$38),1)</f>
        <v>0</v>
      </c>
      <c r="BJ62" s="211">
        <f t="array" ref="BJ62">MIN(MMULT(COAttainment!$CL62:$CQ62,COPOMap!I$33:I$38),1)</f>
        <v>0</v>
      </c>
      <c r="BK62" s="211">
        <f t="array" ref="BK62">MIN(MMULT(COAttainment!$CL62:$CQ62,COPOMap!J$33:J$38),1)</f>
        <v>0</v>
      </c>
      <c r="BL62" s="211">
        <f t="array" ref="BL62">MIN(MMULT(COAttainment!$CL62:$CQ62,COPOMap!K$33:K$38),1)</f>
        <v>0</v>
      </c>
      <c r="BM62" s="211">
        <f t="array" ref="BM62">MIN(MMULT(COAttainment!$CL62:$CQ62,COPOMap!L$33:L$38),1)</f>
        <v>0</v>
      </c>
      <c r="BN62" s="211">
        <f t="array" ref="BN62">MIN(MMULT(COAttainment!$CL62:$CQ62,COPOMap!M$33:M$38),1)</f>
        <v>0</v>
      </c>
    </row>
    <row r="63" ht="14.25" customHeight="1" spans="1:66" x14ac:dyDescent="0.25">
      <c r="A63" s="4"/>
      <c r="B63" s="209">
        <f>IF(ISBLANK(CT!A89),"",CT!A89)</f>
      </c>
      <c r="C63" s="191">
        <f t="array" ref="C63">MIN(MMULT(COAttainment!$N63:$S63,COPOMap!B$13:B$18),1)</f>
        <v>0</v>
      </c>
      <c r="D63" s="191">
        <f t="array" ref="D63">MIN(MMULT(COAttainment!$N63:$S63,COPOMap!C$13:C$18),1)</f>
        <v>0</v>
      </c>
      <c r="E63" s="191">
        <f t="array" ref="E63">MIN(MMULT(COAttainment!$N63:$S63,COPOMap!D$13:D$18),1)</f>
        <v>0</v>
      </c>
      <c r="F63" s="191">
        <f t="array" ref="F63">MIN(MMULT(COAttainment!$N63:$S63,COPOMap!E$13:E$18),1)</f>
        <v>0</v>
      </c>
      <c r="G63" s="191">
        <f t="array" ref="G63">MIN(MMULT(COAttainment!$N63:$S63,COPOMap!F$13:F$18),1)</f>
        <v>0</v>
      </c>
      <c r="H63" s="191">
        <f t="array" ref="H63">MIN(MMULT(COAttainment!$N63:$S63,COPOMap!G$13:G$18),1)</f>
        <v>0</v>
      </c>
      <c r="I63" s="191">
        <f t="array" ref="I63">MIN(MMULT(COAttainment!$N63:$S63,COPOMap!H$13:H$18),1)</f>
        <v>0</v>
      </c>
      <c r="J63" s="191">
        <f t="array" ref="J63">MIN(MMULT(COAttainment!$N63:$S63,COPOMap!I$13:I$18),1)</f>
        <v>0</v>
      </c>
      <c r="K63" s="191">
        <f t="array" ref="K63">MIN(MMULT(COAttainment!$N63:$S63,COPOMap!J$13:J$18),1)</f>
        <v>0</v>
      </c>
      <c r="L63" s="191">
        <f t="array" ref="L63">MIN(MMULT(COAttainment!$N63:$S63,COPOMap!K$13:K$18),1)</f>
        <v>0</v>
      </c>
      <c r="M63" s="191">
        <f t="array" ref="M63">MIN(MMULT(COAttainment!$N63:$S63,COPOMap!L$13:L$18),1)</f>
        <v>0</v>
      </c>
      <c r="N63" s="191">
        <f t="array" ref="N63">MIN(MMULT(COAttainment!$N63:$S63,COPOMap!M$13:M$18),1)</f>
        <v>0</v>
      </c>
      <c r="O63" s="4"/>
      <c r="P63" s="210">
        <f t="array" ref="P63">MIN(MMULT(COAttainment!$AG63:$AL63,COPOMap!B$23:B$28),1)</f>
        <v>0</v>
      </c>
      <c r="Q63" s="210">
        <f t="array" ref="Q63">MIN(MMULT(COAttainment!$AG63:$AL63,COPOMap!C$23:C$28),1)</f>
        <v>0</v>
      </c>
      <c r="R63" s="210">
        <f t="array" ref="R63">MIN(MMULT(COAttainment!$AG63:$AL63,COPOMap!D$23:D$28),1)</f>
        <v>0</v>
      </c>
      <c r="S63" s="210">
        <f t="array" ref="S63">MIN(MMULT(COAttainment!$AG63:$AL63,COPOMap!E$23:E$28),1)</f>
        <v>0</v>
      </c>
      <c r="T63" s="210">
        <f t="array" ref="T63">MIN(MMULT(COAttainment!$AG63:$AL63,COPOMap!F$23:F$28),1)</f>
        <v>0</v>
      </c>
      <c r="U63" s="210">
        <f t="array" ref="U63">MIN(MMULT(COAttainment!$AG63:$AL63,COPOMap!G$23:G$28),1)</f>
        <v>0</v>
      </c>
      <c r="V63" s="210">
        <f t="array" ref="V63">MIN(MMULT(COAttainment!$AG63:$AL63,COPOMap!H$23:H$28),1)</f>
        <v>0</v>
      </c>
      <c r="W63" s="210">
        <f t="array" ref="W63">MIN(MMULT(COAttainment!$AG63:$AL63,COPOMap!I$23:I$28),1)</f>
        <v>0</v>
      </c>
      <c r="X63" s="210">
        <f t="array" ref="X63">MIN(MMULT(COAttainment!$AG63:$AL63,COPOMap!J$23:J$28),1)</f>
        <v>0</v>
      </c>
      <c r="Y63" s="210">
        <f t="array" ref="Y63">MIN(MMULT(COAttainment!$AG63:$AL63,COPOMap!K$23:K$28),1)</f>
        <v>0</v>
      </c>
      <c r="Z63" s="210">
        <f t="array" ref="Z63">MIN(MMULT(COAttainment!$AG63:$AL63,COPOMap!L$23:L$28),1)</f>
        <v>0</v>
      </c>
      <c r="AA63" s="210">
        <f t="array" ref="AA63">MIN(MMULT(COAttainment!$AG63:$AL63,COPOMap!M$23:M$28),1)</f>
        <v>0</v>
      </c>
      <c r="AB63" s="4"/>
      <c r="AC63" s="211">
        <f t="array" ref="AC63">MIN(MMULT(COAttainment!$AZ63:$BE63,COPOMap!B$33:B$38),1)</f>
        <v>0</v>
      </c>
      <c r="AD63" s="211">
        <f t="array" ref="AD63">MIN(MMULT(COAttainment!$AZ63:$BE63,COPOMap!C$33:C$38),1)</f>
        <v>0</v>
      </c>
      <c r="AE63" s="211">
        <f t="array" ref="AE63">MIN(MMULT(COAttainment!$AZ63:$BE63,COPOMap!D$33:D$38),1)</f>
        <v>0</v>
      </c>
      <c r="AF63" s="211">
        <f t="array" ref="AF63">MIN(MMULT(COAttainment!$AZ63:$BE63,COPOMap!E$33:E$38),1)</f>
        <v>0</v>
      </c>
      <c r="AG63" s="211">
        <f t="array" ref="AG63">MIN(MMULT(COAttainment!$AZ63:$BE63,COPOMap!F$33:F$38),1)</f>
        <v>0</v>
      </c>
      <c r="AH63" s="211">
        <f t="array" ref="AH63">MIN(MMULT(COAttainment!$AZ63:$BE63,COPOMap!G$33:G$38),1)</f>
        <v>0</v>
      </c>
      <c r="AI63" s="211">
        <f t="array" ref="AI63">MIN(MMULT(COAttainment!$AZ63:$BE63,COPOMap!H$33:H$38),1)</f>
        <v>0</v>
      </c>
      <c r="AJ63" s="211">
        <f t="array" ref="AJ63">MIN(MMULT(COAttainment!$AZ63:$BE63,COPOMap!I$33:I$38),1)</f>
        <v>0</v>
      </c>
      <c r="AK63" s="211">
        <f t="array" ref="AK63">MIN(MMULT(COAttainment!$AZ63:$BE63,COPOMap!J$33:J$38),1)</f>
        <v>0</v>
      </c>
      <c r="AL63" s="211">
        <f t="array" ref="AL63">MIN(MMULT(COAttainment!$AZ63:$BE63,COPOMap!K$33:K$38),1)</f>
        <v>0</v>
      </c>
      <c r="AM63" s="211">
        <f t="array" ref="AM63">MIN(MMULT(COAttainment!$AZ63:$BE63,COPOMap!L$33:L$38),1)</f>
        <v>0</v>
      </c>
      <c r="AN63" s="211">
        <f t="array" ref="AN63">MIN(MMULT(COAttainment!$AZ63:$BE63,COPOMap!M$33:M$38),1)</f>
        <v>0</v>
      </c>
      <c r="AO63" s="4"/>
      <c r="AP63" s="211">
        <f t="array" ref="AP63">MIN(MMULT(COAttainment!$BS63:$BX63,COPOMap!B$33:B$38),1)</f>
        <v>0</v>
      </c>
      <c r="AQ63" s="211">
        <f t="array" ref="AQ63">MIN(MMULT(COAttainment!$BS63:$BX63,COPOMap!C$33:C$38),1)</f>
        <v>0</v>
      </c>
      <c r="AR63" s="211">
        <f t="array" ref="AR63">MIN(MMULT(COAttainment!$BS63:$BX63,COPOMap!D$33:D$38),1)</f>
        <v>0</v>
      </c>
      <c r="AS63" s="211">
        <f t="array" ref="AS63">MIN(MMULT(COAttainment!$BS63:$BX63,COPOMap!E$33:E$38),1)</f>
        <v>0</v>
      </c>
      <c r="AT63" s="211">
        <f t="array" ref="AT63">MIN(MMULT(COAttainment!$BS63:$BX63,COPOMap!F$33:F$38),1)</f>
        <v>0</v>
      </c>
      <c r="AU63" s="211">
        <f t="array" ref="AU63">MIN(MMULT(COAttainment!$BS63:$BX63,COPOMap!G$33:G$38),1)</f>
        <v>0</v>
      </c>
      <c r="AV63" s="211">
        <f t="array" ref="AV63">MIN(MMULT(COAttainment!$BS63:$BX63,COPOMap!H$33:H$38),1)</f>
        <v>0</v>
      </c>
      <c r="AW63" s="211">
        <f t="array" ref="AW63">MIN(MMULT(COAttainment!$BS63:$BX63,COPOMap!I$33:I$38),1)</f>
        <v>0</v>
      </c>
      <c r="AX63" s="211">
        <f t="array" ref="AX63">MIN(MMULT(COAttainment!$BS63:$BX63,COPOMap!J$33:J$38),1)</f>
        <v>0</v>
      </c>
      <c r="AY63" s="211">
        <f t="array" ref="AY63">MIN(MMULT(COAttainment!$BS63:$BX63,COPOMap!K$33:K$38),1)</f>
        <v>0</v>
      </c>
      <c r="AZ63" s="211">
        <f t="array" ref="AZ63">MIN(MMULT(COAttainment!$BS63:$BX63,COPOMap!L$33:L$38),1)</f>
        <v>0</v>
      </c>
      <c r="BA63" s="211">
        <f t="array" ref="BA63">MIN(MMULT(COAttainment!$BS63:$BX63,COPOMap!M$33:M$38),1)</f>
        <v>0</v>
      </c>
      <c r="BB63" s="4"/>
      <c r="BC63" s="211">
        <f t="array" ref="BC63">MIN(MMULT(COAttainment!$CL63:$CQ63,COPOMap!B$33:B$38),1)</f>
        <v>0</v>
      </c>
      <c r="BD63" s="211">
        <f t="array" ref="BD63">MIN(MMULT(COAttainment!$CL63:$CQ63,COPOMap!C$33:C$38),1)</f>
        <v>0</v>
      </c>
      <c r="BE63" s="211">
        <f t="array" ref="BE63">MIN(MMULT(COAttainment!$CL63:$CQ63,COPOMap!D$33:D$38),1)</f>
        <v>0</v>
      </c>
      <c r="BF63" s="211">
        <f t="array" ref="BF63">MIN(MMULT(COAttainment!$CL63:$CQ63,COPOMap!E$33:E$38),1)</f>
        <v>0</v>
      </c>
      <c r="BG63" s="211">
        <f t="array" ref="BG63">MIN(MMULT(COAttainment!$CL63:$CQ63,COPOMap!F$33:F$38),1)</f>
        <v>0</v>
      </c>
      <c r="BH63" s="211">
        <f t="array" ref="BH63">MIN(MMULT(COAttainment!$CL63:$CQ63,COPOMap!G$33:G$38),1)</f>
        <v>0</v>
      </c>
      <c r="BI63" s="211">
        <f t="array" ref="BI63">MIN(MMULT(COAttainment!$CL63:$CQ63,COPOMap!H$33:H$38),1)</f>
        <v>0</v>
      </c>
      <c r="BJ63" s="211">
        <f t="array" ref="BJ63">MIN(MMULT(COAttainment!$CL63:$CQ63,COPOMap!I$33:I$38),1)</f>
        <v>0</v>
      </c>
      <c r="BK63" s="211">
        <f t="array" ref="BK63">MIN(MMULT(COAttainment!$CL63:$CQ63,COPOMap!J$33:J$38),1)</f>
        <v>0</v>
      </c>
      <c r="BL63" s="211">
        <f t="array" ref="BL63">MIN(MMULT(COAttainment!$CL63:$CQ63,COPOMap!K$33:K$38),1)</f>
        <v>0</v>
      </c>
      <c r="BM63" s="211">
        <f t="array" ref="BM63">MIN(MMULT(COAttainment!$CL63:$CQ63,COPOMap!L$33:L$38),1)</f>
        <v>0</v>
      </c>
      <c r="BN63" s="211">
        <f t="array" ref="BN63">MIN(MMULT(COAttainment!$CL63:$CQ63,COPOMap!M$33:M$38),1)</f>
        <v>0</v>
      </c>
    </row>
    <row r="64" ht="14.25" customHeight="1" spans="1:66" x14ac:dyDescent="0.25">
      <c r="A64" s="4"/>
      <c r="B64" s="209">
        <f>IF(ISBLANK(CT!A90),"",CT!A90)</f>
      </c>
      <c r="C64" s="191">
        <f t="array" ref="C64">MIN(MMULT(COAttainment!$N64:$S64,COPOMap!B$13:B$18),1)</f>
        <v>0</v>
      </c>
      <c r="D64" s="191">
        <f t="array" ref="D64">MIN(MMULT(COAttainment!$N64:$S64,COPOMap!C$13:C$18),1)</f>
        <v>0</v>
      </c>
      <c r="E64" s="191">
        <f t="array" ref="E64">MIN(MMULT(COAttainment!$N64:$S64,COPOMap!D$13:D$18),1)</f>
        <v>0</v>
      </c>
      <c r="F64" s="191">
        <f t="array" ref="F64">MIN(MMULT(COAttainment!$N64:$S64,COPOMap!E$13:E$18),1)</f>
        <v>0</v>
      </c>
      <c r="G64" s="191">
        <f t="array" ref="G64">MIN(MMULT(COAttainment!$N64:$S64,COPOMap!F$13:F$18),1)</f>
        <v>0</v>
      </c>
      <c r="H64" s="191">
        <f t="array" ref="H64">MIN(MMULT(COAttainment!$N64:$S64,COPOMap!G$13:G$18),1)</f>
        <v>0</v>
      </c>
      <c r="I64" s="191">
        <f t="array" ref="I64">MIN(MMULT(COAttainment!$N64:$S64,COPOMap!H$13:H$18),1)</f>
        <v>0</v>
      </c>
      <c r="J64" s="191">
        <f t="array" ref="J64">MIN(MMULT(COAttainment!$N64:$S64,COPOMap!I$13:I$18),1)</f>
        <v>0</v>
      </c>
      <c r="K64" s="191">
        <f t="array" ref="K64">MIN(MMULT(COAttainment!$N64:$S64,COPOMap!J$13:J$18),1)</f>
        <v>0</v>
      </c>
      <c r="L64" s="191">
        <f t="array" ref="L64">MIN(MMULT(COAttainment!$N64:$S64,COPOMap!K$13:K$18),1)</f>
        <v>0</v>
      </c>
      <c r="M64" s="191">
        <f t="array" ref="M64">MIN(MMULT(COAttainment!$N64:$S64,COPOMap!L$13:L$18),1)</f>
        <v>0</v>
      </c>
      <c r="N64" s="191">
        <f t="array" ref="N64">MIN(MMULT(COAttainment!$N64:$S64,COPOMap!M$13:M$18),1)</f>
        <v>0</v>
      </c>
      <c r="O64" s="4"/>
      <c r="P64" s="210">
        <f t="array" ref="P64">MIN(MMULT(COAttainment!$AG64:$AL64,COPOMap!B$23:B$28),1)</f>
        <v>0</v>
      </c>
      <c r="Q64" s="210">
        <f t="array" ref="Q64">MIN(MMULT(COAttainment!$AG64:$AL64,COPOMap!C$23:C$28),1)</f>
        <v>0</v>
      </c>
      <c r="R64" s="210">
        <f t="array" ref="R64">MIN(MMULT(COAttainment!$AG64:$AL64,COPOMap!D$23:D$28),1)</f>
        <v>0</v>
      </c>
      <c r="S64" s="210">
        <f t="array" ref="S64">MIN(MMULT(COAttainment!$AG64:$AL64,COPOMap!E$23:E$28),1)</f>
        <v>0</v>
      </c>
      <c r="T64" s="210">
        <f t="array" ref="T64">MIN(MMULT(COAttainment!$AG64:$AL64,COPOMap!F$23:F$28),1)</f>
        <v>0</v>
      </c>
      <c r="U64" s="210">
        <f t="array" ref="U64">MIN(MMULT(COAttainment!$AG64:$AL64,COPOMap!G$23:G$28),1)</f>
        <v>0</v>
      </c>
      <c r="V64" s="210">
        <f t="array" ref="V64">MIN(MMULT(COAttainment!$AG64:$AL64,COPOMap!H$23:H$28),1)</f>
        <v>0</v>
      </c>
      <c r="W64" s="210">
        <f t="array" ref="W64">MIN(MMULT(COAttainment!$AG64:$AL64,COPOMap!I$23:I$28),1)</f>
        <v>0</v>
      </c>
      <c r="X64" s="210">
        <f t="array" ref="X64">MIN(MMULT(COAttainment!$AG64:$AL64,COPOMap!J$23:J$28),1)</f>
        <v>0</v>
      </c>
      <c r="Y64" s="210">
        <f t="array" ref="Y64">MIN(MMULT(COAttainment!$AG64:$AL64,COPOMap!K$23:K$28),1)</f>
        <v>0</v>
      </c>
      <c r="Z64" s="210">
        <f t="array" ref="Z64">MIN(MMULT(COAttainment!$AG64:$AL64,COPOMap!L$23:L$28),1)</f>
        <v>0</v>
      </c>
      <c r="AA64" s="210">
        <f t="array" ref="AA64">MIN(MMULT(COAttainment!$AG64:$AL64,COPOMap!M$23:M$28),1)</f>
        <v>0</v>
      </c>
      <c r="AB64" s="4"/>
      <c r="AC64" s="211">
        <f t="array" ref="AC64">MIN(MMULT(COAttainment!$AZ64:$BE64,COPOMap!B$33:B$38),1)</f>
        <v>0</v>
      </c>
      <c r="AD64" s="211">
        <f t="array" ref="AD64">MIN(MMULT(COAttainment!$AZ64:$BE64,COPOMap!C$33:C$38),1)</f>
        <v>0</v>
      </c>
      <c r="AE64" s="211">
        <f t="array" ref="AE64">MIN(MMULT(COAttainment!$AZ64:$BE64,COPOMap!D$33:D$38),1)</f>
        <v>0</v>
      </c>
      <c r="AF64" s="211">
        <f t="array" ref="AF64">MIN(MMULT(COAttainment!$AZ64:$BE64,COPOMap!E$33:E$38),1)</f>
        <v>0</v>
      </c>
      <c r="AG64" s="211">
        <f t="array" ref="AG64">MIN(MMULT(COAttainment!$AZ64:$BE64,COPOMap!F$33:F$38),1)</f>
        <v>0</v>
      </c>
      <c r="AH64" s="211">
        <f t="array" ref="AH64">MIN(MMULT(COAttainment!$AZ64:$BE64,COPOMap!G$33:G$38),1)</f>
        <v>0</v>
      </c>
      <c r="AI64" s="211">
        <f t="array" ref="AI64">MIN(MMULT(COAttainment!$AZ64:$BE64,COPOMap!H$33:H$38),1)</f>
        <v>0</v>
      </c>
      <c r="AJ64" s="211">
        <f t="array" ref="AJ64">MIN(MMULT(COAttainment!$AZ64:$BE64,COPOMap!I$33:I$38),1)</f>
        <v>0</v>
      </c>
      <c r="AK64" s="211">
        <f t="array" ref="AK64">MIN(MMULT(COAttainment!$AZ64:$BE64,COPOMap!J$33:J$38),1)</f>
        <v>0</v>
      </c>
      <c r="AL64" s="211">
        <f t="array" ref="AL64">MIN(MMULT(COAttainment!$AZ64:$BE64,COPOMap!K$33:K$38),1)</f>
        <v>0</v>
      </c>
      <c r="AM64" s="211">
        <f t="array" ref="AM64">MIN(MMULT(COAttainment!$AZ64:$BE64,COPOMap!L$33:L$38),1)</f>
        <v>0</v>
      </c>
      <c r="AN64" s="211">
        <f t="array" ref="AN64">MIN(MMULT(COAttainment!$AZ64:$BE64,COPOMap!M$33:M$38),1)</f>
        <v>0</v>
      </c>
      <c r="AO64" s="4"/>
      <c r="AP64" s="211">
        <f t="array" ref="AP64">MIN(MMULT(COAttainment!$BS64:$BX64,COPOMap!B$33:B$38),1)</f>
        <v>0</v>
      </c>
      <c r="AQ64" s="211">
        <f t="array" ref="AQ64">MIN(MMULT(COAttainment!$BS64:$BX64,COPOMap!C$33:C$38),1)</f>
        <v>0</v>
      </c>
      <c r="AR64" s="211">
        <f t="array" ref="AR64">MIN(MMULT(COAttainment!$BS64:$BX64,COPOMap!D$33:D$38),1)</f>
        <v>0</v>
      </c>
      <c r="AS64" s="211">
        <f t="array" ref="AS64">MIN(MMULT(COAttainment!$BS64:$BX64,COPOMap!E$33:E$38),1)</f>
        <v>0</v>
      </c>
      <c r="AT64" s="211">
        <f t="array" ref="AT64">MIN(MMULT(COAttainment!$BS64:$BX64,COPOMap!F$33:F$38),1)</f>
        <v>0</v>
      </c>
      <c r="AU64" s="211">
        <f t="array" ref="AU64">MIN(MMULT(COAttainment!$BS64:$BX64,COPOMap!G$33:G$38),1)</f>
        <v>0</v>
      </c>
      <c r="AV64" s="211">
        <f t="array" ref="AV64">MIN(MMULT(COAttainment!$BS64:$BX64,COPOMap!H$33:H$38),1)</f>
        <v>0</v>
      </c>
      <c r="AW64" s="211">
        <f t="array" ref="AW64">MIN(MMULT(COAttainment!$BS64:$BX64,COPOMap!I$33:I$38),1)</f>
        <v>0</v>
      </c>
      <c r="AX64" s="211">
        <f t="array" ref="AX64">MIN(MMULT(COAttainment!$BS64:$BX64,COPOMap!J$33:J$38),1)</f>
        <v>0</v>
      </c>
      <c r="AY64" s="211">
        <f t="array" ref="AY64">MIN(MMULT(COAttainment!$BS64:$BX64,COPOMap!K$33:K$38),1)</f>
        <v>0</v>
      </c>
      <c r="AZ64" s="211">
        <f t="array" ref="AZ64">MIN(MMULT(COAttainment!$BS64:$BX64,COPOMap!L$33:L$38),1)</f>
        <v>0</v>
      </c>
      <c r="BA64" s="211">
        <f t="array" ref="BA64">MIN(MMULT(COAttainment!$BS64:$BX64,COPOMap!M$33:M$38),1)</f>
        <v>0</v>
      </c>
      <c r="BB64" s="4"/>
      <c r="BC64" s="211">
        <f t="array" ref="BC64">MIN(MMULT(COAttainment!$CL64:$CQ64,COPOMap!B$33:B$38),1)</f>
        <v>0</v>
      </c>
      <c r="BD64" s="211">
        <f t="array" ref="BD64">MIN(MMULT(COAttainment!$CL64:$CQ64,COPOMap!C$33:C$38),1)</f>
        <v>0</v>
      </c>
      <c r="BE64" s="211">
        <f t="array" ref="BE64">MIN(MMULT(COAttainment!$CL64:$CQ64,COPOMap!D$33:D$38),1)</f>
        <v>0</v>
      </c>
      <c r="BF64" s="211">
        <f t="array" ref="BF64">MIN(MMULT(COAttainment!$CL64:$CQ64,COPOMap!E$33:E$38),1)</f>
        <v>0</v>
      </c>
      <c r="BG64" s="211">
        <f t="array" ref="BG64">MIN(MMULT(COAttainment!$CL64:$CQ64,COPOMap!F$33:F$38),1)</f>
        <v>0</v>
      </c>
      <c r="BH64" s="211">
        <f t="array" ref="BH64">MIN(MMULT(COAttainment!$CL64:$CQ64,COPOMap!G$33:G$38),1)</f>
        <v>0</v>
      </c>
      <c r="BI64" s="211">
        <f t="array" ref="BI64">MIN(MMULT(COAttainment!$CL64:$CQ64,COPOMap!H$33:H$38),1)</f>
        <v>0</v>
      </c>
      <c r="BJ64" s="211">
        <f t="array" ref="BJ64">MIN(MMULT(COAttainment!$CL64:$CQ64,COPOMap!I$33:I$38),1)</f>
        <v>0</v>
      </c>
      <c r="BK64" s="211">
        <f t="array" ref="BK64">MIN(MMULT(COAttainment!$CL64:$CQ64,COPOMap!J$33:J$38),1)</f>
        <v>0</v>
      </c>
      <c r="BL64" s="211">
        <f t="array" ref="BL64">MIN(MMULT(COAttainment!$CL64:$CQ64,COPOMap!K$33:K$38),1)</f>
        <v>0</v>
      </c>
      <c r="BM64" s="211">
        <f t="array" ref="BM64">MIN(MMULT(COAttainment!$CL64:$CQ64,COPOMap!L$33:L$38),1)</f>
        <v>0</v>
      </c>
      <c r="BN64" s="211">
        <f t="array" ref="BN64">MIN(MMULT(COAttainment!$CL64:$CQ64,COPOMap!M$33:M$38),1)</f>
        <v>0</v>
      </c>
    </row>
    <row r="65" ht="14.25" customHeight="1" spans="1:66" x14ac:dyDescent="0.25">
      <c r="A65" s="4"/>
      <c r="B65" s="209">
        <f>IF(ISBLANK(CT!A91),"",CT!A91)</f>
      </c>
      <c r="C65" s="191">
        <f t="array" ref="C65">MIN(MMULT(COAttainment!$N65:$S65,COPOMap!B$13:B$18),1)</f>
        <v>0</v>
      </c>
      <c r="D65" s="191">
        <f t="array" ref="D65">MIN(MMULT(COAttainment!$N65:$S65,COPOMap!C$13:C$18),1)</f>
        <v>0</v>
      </c>
      <c r="E65" s="191">
        <f t="array" ref="E65">MIN(MMULT(COAttainment!$N65:$S65,COPOMap!D$13:D$18),1)</f>
        <v>0</v>
      </c>
      <c r="F65" s="191">
        <f t="array" ref="F65">MIN(MMULT(COAttainment!$N65:$S65,COPOMap!E$13:E$18),1)</f>
        <v>0</v>
      </c>
      <c r="G65" s="191">
        <f t="array" ref="G65">MIN(MMULT(COAttainment!$N65:$S65,COPOMap!F$13:F$18),1)</f>
        <v>0</v>
      </c>
      <c r="H65" s="191">
        <f t="array" ref="H65">MIN(MMULT(COAttainment!$N65:$S65,COPOMap!G$13:G$18),1)</f>
        <v>0</v>
      </c>
      <c r="I65" s="191">
        <f t="array" ref="I65">MIN(MMULT(COAttainment!$N65:$S65,COPOMap!H$13:H$18),1)</f>
        <v>0</v>
      </c>
      <c r="J65" s="191">
        <f t="array" ref="J65">MIN(MMULT(COAttainment!$N65:$S65,COPOMap!I$13:I$18),1)</f>
        <v>0</v>
      </c>
      <c r="K65" s="191">
        <f t="array" ref="K65">MIN(MMULT(COAttainment!$N65:$S65,COPOMap!J$13:J$18),1)</f>
        <v>0</v>
      </c>
      <c r="L65" s="191">
        <f t="array" ref="L65">MIN(MMULT(COAttainment!$N65:$S65,COPOMap!K$13:K$18),1)</f>
        <v>0</v>
      </c>
      <c r="M65" s="191">
        <f t="array" ref="M65">MIN(MMULT(COAttainment!$N65:$S65,COPOMap!L$13:L$18),1)</f>
        <v>0</v>
      </c>
      <c r="N65" s="191">
        <f t="array" ref="N65">MIN(MMULT(COAttainment!$N65:$S65,COPOMap!M$13:M$18),1)</f>
        <v>0</v>
      </c>
      <c r="O65" s="4"/>
      <c r="P65" s="210">
        <f t="array" ref="P65">MIN(MMULT(COAttainment!$AG65:$AL65,COPOMap!B$23:B$28),1)</f>
        <v>0</v>
      </c>
      <c r="Q65" s="210">
        <f t="array" ref="Q65">MIN(MMULT(COAttainment!$AG65:$AL65,COPOMap!C$23:C$28),1)</f>
        <v>0</v>
      </c>
      <c r="R65" s="210">
        <f t="array" ref="R65">MIN(MMULT(COAttainment!$AG65:$AL65,COPOMap!D$23:D$28),1)</f>
        <v>0</v>
      </c>
      <c r="S65" s="210">
        <f t="array" ref="S65">MIN(MMULT(COAttainment!$AG65:$AL65,COPOMap!E$23:E$28),1)</f>
        <v>0</v>
      </c>
      <c r="T65" s="210">
        <f t="array" ref="T65">MIN(MMULT(COAttainment!$AG65:$AL65,COPOMap!F$23:F$28),1)</f>
        <v>0</v>
      </c>
      <c r="U65" s="210">
        <f t="array" ref="U65">MIN(MMULT(COAttainment!$AG65:$AL65,COPOMap!G$23:G$28),1)</f>
        <v>0</v>
      </c>
      <c r="V65" s="210">
        <f t="array" ref="V65">MIN(MMULT(COAttainment!$AG65:$AL65,COPOMap!H$23:H$28),1)</f>
        <v>0</v>
      </c>
      <c r="W65" s="210">
        <f t="array" ref="W65">MIN(MMULT(COAttainment!$AG65:$AL65,COPOMap!I$23:I$28),1)</f>
        <v>0</v>
      </c>
      <c r="X65" s="210">
        <f t="array" ref="X65">MIN(MMULT(COAttainment!$AG65:$AL65,COPOMap!J$23:J$28),1)</f>
        <v>0</v>
      </c>
      <c r="Y65" s="210">
        <f t="array" ref="Y65">MIN(MMULT(COAttainment!$AG65:$AL65,COPOMap!K$23:K$28),1)</f>
        <v>0</v>
      </c>
      <c r="Z65" s="210">
        <f t="array" ref="Z65">MIN(MMULT(COAttainment!$AG65:$AL65,COPOMap!L$23:L$28),1)</f>
        <v>0</v>
      </c>
      <c r="AA65" s="210">
        <f t="array" ref="AA65">MIN(MMULT(COAttainment!$AG65:$AL65,COPOMap!M$23:M$28),1)</f>
        <v>0</v>
      </c>
      <c r="AB65" s="4"/>
      <c r="AC65" s="211">
        <f t="array" ref="AC65">MIN(MMULT(COAttainment!$AZ65:$BE65,COPOMap!B$33:B$38),1)</f>
        <v>0</v>
      </c>
      <c r="AD65" s="211">
        <f t="array" ref="AD65">MIN(MMULT(COAttainment!$AZ65:$BE65,COPOMap!C$33:C$38),1)</f>
        <v>0</v>
      </c>
      <c r="AE65" s="211">
        <f t="array" ref="AE65">MIN(MMULT(COAttainment!$AZ65:$BE65,COPOMap!D$33:D$38),1)</f>
        <v>0</v>
      </c>
      <c r="AF65" s="211">
        <f t="array" ref="AF65">MIN(MMULT(COAttainment!$AZ65:$BE65,COPOMap!E$33:E$38),1)</f>
        <v>0</v>
      </c>
      <c r="AG65" s="211">
        <f t="array" ref="AG65">MIN(MMULT(COAttainment!$AZ65:$BE65,COPOMap!F$33:F$38),1)</f>
        <v>0</v>
      </c>
      <c r="AH65" s="211">
        <f t="array" ref="AH65">MIN(MMULT(COAttainment!$AZ65:$BE65,COPOMap!G$33:G$38),1)</f>
        <v>0</v>
      </c>
      <c r="AI65" s="211">
        <f t="array" ref="AI65">MIN(MMULT(COAttainment!$AZ65:$BE65,COPOMap!H$33:H$38),1)</f>
        <v>0</v>
      </c>
      <c r="AJ65" s="211">
        <f t="array" ref="AJ65">MIN(MMULT(COAttainment!$AZ65:$BE65,COPOMap!I$33:I$38),1)</f>
        <v>0</v>
      </c>
      <c r="AK65" s="211">
        <f t="array" ref="AK65">MIN(MMULT(COAttainment!$AZ65:$BE65,COPOMap!J$33:J$38),1)</f>
        <v>0</v>
      </c>
      <c r="AL65" s="211">
        <f t="array" ref="AL65">MIN(MMULT(COAttainment!$AZ65:$BE65,COPOMap!K$33:K$38),1)</f>
        <v>0</v>
      </c>
      <c r="AM65" s="211">
        <f t="array" ref="AM65">MIN(MMULT(COAttainment!$AZ65:$BE65,COPOMap!L$33:L$38),1)</f>
        <v>0</v>
      </c>
      <c r="AN65" s="211">
        <f t="array" ref="AN65">MIN(MMULT(COAttainment!$AZ65:$BE65,COPOMap!M$33:M$38),1)</f>
        <v>0</v>
      </c>
      <c r="AO65" s="4"/>
      <c r="AP65" s="211">
        <f t="array" ref="AP65">MIN(MMULT(COAttainment!$BS65:$BX65,COPOMap!B$33:B$38),1)</f>
        <v>0</v>
      </c>
      <c r="AQ65" s="211">
        <f t="array" ref="AQ65">MIN(MMULT(COAttainment!$BS65:$BX65,COPOMap!C$33:C$38),1)</f>
        <v>0</v>
      </c>
      <c r="AR65" s="211">
        <f t="array" ref="AR65">MIN(MMULT(COAttainment!$BS65:$BX65,COPOMap!D$33:D$38),1)</f>
        <v>0</v>
      </c>
      <c r="AS65" s="211">
        <f t="array" ref="AS65">MIN(MMULT(COAttainment!$BS65:$BX65,COPOMap!E$33:E$38),1)</f>
        <v>0</v>
      </c>
      <c r="AT65" s="211">
        <f t="array" ref="AT65">MIN(MMULT(COAttainment!$BS65:$BX65,COPOMap!F$33:F$38),1)</f>
        <v>0</v>
      </c>
      <c r="AU65" s="211">
        <f t="array" ref="AU65">MIN(MMULT(COAttainment!$BS65:$BX65,COPOMap!G$33:G$38),1)</f>
        <v>0</v>
      </c>
      <c r="AV65" s="211">
        <f t="array" ref="AV65">MIN(MMULT(COAttainment!$BS65:$BX65,COPOMap!H$33:H$38),1)</f>
        <v>0</v>
      </c>
      <c r="AW65" s="211">
        <f t="array" ref="AW65">MIN(MMULT(COAttainment!$BS65:$BX65,COPOMap!I$33:I$38),1)</f>
        <v>0</v>
      </c>
      <c r="AX65" s="211">
        <f t="array" ref="AX65">MIN(MMULT(COAttainment!$BS65:$BX65,COPOMap!J$33:J$38),1)</f>
        <v>0</v>
      </c>
      <c r="AY65" s="211">
        <f t="array" ref="AY65">MIN(MMULT(COAttainment!$BS65:$BX65,COPOMap!K$33:K$38),1)</f>
        <v>0</v>
      </c>
      <c r="AZ65" s="211">
        <f t="array" ref="AZ65">MIN(MMULT(COAttainment!$BS65:$BX65,COPOMap!L$33:L$38),1)</f>
        <v>0</v>
      </c>
      <c r="BA65" s="211">
        <f t="array" ref="BA65">MIN(MMULT(COAttainment!$BS65:$BX65,COPOMap!M$33:M$38),1)</f>
        <v>0</v>
      </c>
      <c r="BB65" s="4"/>
      <c r="BC65" s="211">
        <f t="array" ref="BC65">MIN(MMULT(COAttainment!$CL65:$CQ65,COPOMap!B$33:B$38),1)</f>
        <v>0</v>
      </c>
      <c r="BD65" s="211">
        <f t="array" ref="BD65">MIN(MMULT(COAttainment!$CL65:$CQ65,COPOMap!C$33:C$38),1)</f>
        <v>0</v>
      </c>
      <c r="BE65" s="211">
        <f t="array" ref="BE65">MIN(MMULT(COAttainment!$CL65:$CQ65,COPOMap!D$33:D$38),1)</f>
        <v>0</v>
      </c>
      <c r="BF65" s="211">
        <f t="array" ref="BF65">MIN(MMULT(COAttainment!$CL65:$CQ65,COPOMap!E$33:E$38),1)</f>
        <v>0</v>
      </c>
      <c r="BG65" s="211">
        <f t="array" ref="BG65">MIN(MMULT(COAttainment!$CL65:$CQ65,COPOMap!F$33:F$38),1)</f>
        <v>0</v>
      </c>
      <c r="BH65" s="211">
        <f t="array" ref="BH65">MIN(MMULT(COAttainment!$CL65:$CQ65,COPOMap!G$33:G$38),1)</f>
        <v>0</v>
      </c>
      <c r="BI65" s="211">
        <f t="array" ref="BI65">MIN(MMULT(COAttainment!$CL65:$CQ65,COPOMap!H$33:H$38),1)</f>
        <v>0</v>
      </c>
      <c r="BJ65" s="211">
        <f t="array" ref="BJ65">MIN(MMULT(COAttainment!$CL65:$CQ65,COPOMap!I$33:I$38),1)</f>
        <v>0</v>
      </c>
      <c r="BK65" s="211">
        <f t="array" ref="BK65">MIN(MMULT(COAttainment!$CL65:$CQ65,COPOMap!J$33:J$38),1)</f>
        <v>0</v>
      </c>
      <c r="BL65" s="211">
        <f t="array" ref="BL65">MIN(MMULT(COAttainment!$CL65:$CQ65,COPOMap!K$33:K$38),1)</f>
        <v>0</v>
      </c>
      <c r="BM65" s="211">
        <f t="array" ref="BM65">MIN(MMULT(COAttainment!$CL65:$CQ65,COPOMap!L$33:L$38),1)</f>
        <v>0</v>
      </c>
      <c r="BN65" s="211">
        <f t="array" ref="BN65">MIN(MMULT(COAttainment!$CL65:$CQ65,COPOMap!M$33:M$38),1)</f>
        <v>0</v>
      </c>
    </row>
    <row r="66" ht="14.25" customHeight="1" spans="1:66" x14ac:dyDescent="0.25">
      <c r="A66" s="4"/>
      <c r="B66" s="209">
        <f>IF(ISBLANK(CT!A92),"",CT!A92)</f>
      </c>
      <c r="C66" s="191">
        <f t="array" ref="C66">MIN(MMULT(COAttainment!$N66:$S66,COPOMap!B$13:B$18),1)</f>
        <v>0</v>
      </c>
      <c r="D66" s="191">
        <f t="array" ref="D66">MIN(MMULT(COAttainment!$N66:$S66,COPOMap!C$13:C$18),1)</f>
        <v>0</v>
      </c>
      <c r="E66" s="191">
        <f t="array" ref="E66">MIN(MMULT(COAttainment!$N66:$S66,COPOMap!D$13:D$18),1)</f>
        <v>0</v>
      </c>
      <c r="F66" s="191">
        <f t="array" ref="F66">MIN(MMULT(COAttainment!$N66:$S66,COPOMap!E$13:E$18),1)</f>
        <v>0</v>
      </c>
      <c r="G66" s="191">
        <f t="array" ref="G66">MIN(MMULT(COAttainment!$N66:$S66,COPOMap!F$13:F$18),1)</f>
        <v>0</v>
      </c>
      <c r="H66" s="191">
        <f t="array" ref="H66">MIN(MMULT(COAttainment!$N66:$S66,COPOMap!G$13:G$18),1)</f>
        <v>0</v>
      </c>
      <c r="I66" s="191">
        <f t="array" ref="I66">MIN(MMULT(COAttainment!$N66:$S66,COPOMap!H$13:H$18),1)</f>
        <v>0</v>
      </c>
      <c r="J66" s="191">
        <f t="array" ref="J66">MIN(MMULT(COAttainment!$N66:$S66,COPOMap!I$13:I$18),1)</f>
        <v>0</v>
      </c>
      <c r="K66" s="191">
        <f t="array" ref="K66">MIN(MMULT(COAttainment!$N66:$S66,COPOMap!J$13:J$18),1)</f>
        <v>0</v>
      </c>
      <c r="L66" s="191">
        <f t="array" ref="L66">MIN(MMULT(COAttainment!$N66:$S66,COPOMap!K$13:K$18),1)</f>
        <v>0</v>
      </c>
      <c r="M66" s="191">
        <f t="array" ref="M66">MIN(MMULT(COAttainment!$N66:$S66,COPOMap!L$13:L$18),1)</f>
        <v>0</v>
      </c>
      <c r="N66" s="191">
        <f t="array" ref="N66">MIN(MMULT(COAttainment!$N66:$S66,COPOMap!M$13:M$18),1)</f>
        <v>0</v>
      </c>
      <c r="O66" s="4"/>
      <c r="P66" s="210">
        <f t="array" ref="P66">MIN(MMULT(COAttainment!$AG66:$AL66,COPOMap!B$23:B$28),1)</f>
        <v>0</v>
      </c>
      <c r="Q66" s="210">
        <f t="array" ref="Q66">MIN(MMULT(COAttainment!$AG66:$AL66,COPOMap!C$23:C$28),1)</f>
        <v>0</v>
      </c>
      <c r="R66" s="210">
        <f t="array" ref="R66">MIN(MMULT(COAttainment!$AG66:$AL66,COPOMap!D$23:D$28),1)</f>
        <v>0</v>
      </c>
      <c r="S66" s="210">
        <f t="array" ref="S66">MIN(MMULT(COAttainment!$AG66:$AL66,COPOMap!E$23:E$28),1)</f>
        <v>0</v>
      </c>
      <c r="T66" s="210">
        <f t="array" ref="T66">MIN(MMULT(COAttainment!$AG66:$AL66,COPOMap!F$23:F$28),1)</f>
        <v>0</v>
      </c>
      <c r="U66" s="210">
        <f t="array" ref="U66">MIN(MMULT(COAttainment!$AG66:$AL66,COPOMap!G$23:G$28),1)</f>
        <v>0</v>
      </c>
      <c r="V66" s="210">
        <f t="array" ref="V66">MIN(MMULT(COAttainment!$AG66:$AL66,COPOMap!H$23:H$28),1)</f>
        <v>0</v>
      </c>
      <c r="W66" s="210">
        <f t="array" ref="W66">MIN(MMULT(COAttainment!$AG66:$AL66,COPOMap!I$23:I$28),1)</f>
        <v>0</v>
      </c>
      <c r="X66" s="210">
        <f t="array" ref="X66">MIN(MMULT(COAttainment!$AG66:$AL66,COPOMap!J$23:J$28),1)</f>
        <v>0</v>
      </c>
      <c r="Y66" s="210">
        <f t="array" ref="Y66">MIN(MMULT(COAttainment!$AG66:$AL66,COPOMap!K$23:K$28),1)</f>
        <v>0</v>
      </c>
      <c r="Z66" s="210">
        <f t="array" ref="Z66">MIN(MMULT(COAttainment!$AG66:$AL66,COPOMap!L$23:L$28),1)</f>
        <v>0</v>
      </c>
      <c r="AA66" s="210">
        <f t="array" ref="AA66">MIN(MMULT(COAttainment!$AG66:$AL66,COPOMap!M$23:M$28),1)</f>
        <v>0</v>
      </c>
      <c r="AB66" s="4"/>
      <c r="AC66" s="211">
        <f t="array" ref="AC66">MIN(MMULT(COAttainment!$AZ66:$BE66,COPOMap!B$33:B$38),1)</f>
        <v>0</v>
      </c>
      <c r="AD66" s="211">
        <f t="array" ref="AD66">MIN(MMULT(COAttainment!$AZ66:$BE66,COPOMap!C$33:C$38),1)</f>
        <v>0</v>
      </c>
      <c r="AE66" s="211">
        <f t="array" ref="AE66">MIN(MMULT(COAttainment!$AZ66:$BE66,COPOMap!D$33:D$38),1)</f>
        <v>0</v>
      </c>
      <c r="AF66" s="211">
        <f t="array" ref="AF66">MIN(MMULT(COAttainment!$AZ66:$BE66,COPOMap!E$33:E$38),1)</f>
        <v>0</v>
      </c>
      <c r="AG66" s="211">
        <f t="array" ref="AG66">MIN(MMULT(COAttainment!$AZ66:$BE66,COPOMap!F$33:F$38),1)</f>
        <v>0</v>
      </c>
      <c r="AH66" s="211">
        <f t="array" ref="AH66">MIN(MMULT(COAttainment!$AZ66:$BE66,COPOMap!G$33:G$38),1)</f>
        <v>0</v>
      </c>
      <c r="AI66" s="211">
        <f t="array" ref="AI66">MIN(MMULT(COAttainment!$AZ66:$BE66,COPOMap!H$33:H$38),1)</f>
        <v>0</v>
      </c>
      <c r="AJ66" s="211">
        <f t="array" ref="AJ66">MIN(MMULT(COAttainment!$AZ66:$BE66,COPOMap!I$33:I$38),1)</f>
        <v>0</v>
      </c>
      <c r="AK66" s="211">
        <f t="array" ref="AK66">MIN(MMULT(COAttainment!$AZ66:$BE66,COPOMap!J$33:J$38),1)</f>
        <v>0</v>
      </c>
      <c r="AL66" s="211">
        <f t="array" ref="AL66">MIN(MMULT(COAttainment!$AZ66:$BE66,COPOMap!K$33:K$38),1)</f>
        <v>0</v>
      </c>
      <c r="AM66" s="211">
        <f t="array" ref="AM66">MIN(MMULT(COAttainment!$AZ66:$BE66,COPOMap!L$33:L$38),1)</f>
        <v>0</v>
      </c>
      <c r="AN66" s="211">
        <f t="array" ref="AN66">MIN(MMULT(COAttainment!$AZ66:$BE66,COPOMap!M$33:M$38),1)</f>
        <v>0</v>
      </c>
      <c r="AO66" s="4"/>
      <c r="AP66" s="211">
        <f t="array" ref="AP66">MIN(MMULT(COAttainment!$BS66:$BX66,COPOMap!B$33:B$38),1)</f>
        <v>0</v>
      </c>
      <c r="AQ66" s="211">
        <f t="array" ref="AQ66">MIN(MMULT(COAttainment!$BS66:$BX66,COPOMap!C$33:C$38),1)</f>
        <v>0</v>
      </c>
      <c r="AR66" s="211">
        <f t="array" ref="AR66">MIN(MMULT(COAttainment!$BS66:$BX66,COPOMap!D$33:D$38),1)</f>
        <v>0</v>
      </c>
      <c r="AS66" s="211">
        <f t="array" ref="AS66">MIN(MMULT(COAttainment!$BS66:$BX66,COPOMap!E$33:E$38),1)</f>
        <v>0</v>
      </c>
      <c r="AT66" s="211">
        <f t="array" ref="AT66">MIN(MMULT(COAttainment!$BS66:$BX66,COPOMap!F$33:F$38),1)</f>
        <v>0</v>
      </c>
      <c r="AU66" s="211">
        <f t="array" ref="AU66">MIN(MMULT(COAttainment!$BS66:$BX66,COPOMap!G$33:G$38),1)</f>
        <v>0</v>
      </c>
      <c r="AV66" s="211">
        <f t="array" ref="AV66">MIN(MMULT(COAttainment!$BS66:$BX66,COPOMap!H$33:H$38),1)</f>
        <v>0</v>
      </c>
      <c r="AW66" s="211">
        <f t="array" ref="AW66">MIN(MMULT(COAttainment!$BS66:$BX66,COPOMap!I$33:I$38),1)</f>
        <v>0</v>
      </c>
      <c r="AX66" s="211">
        <f t="array" ref="AX66">MIN(MMULT(COAttainment!$BS66:$BX66,COPOMap!J$33:J$38),1)</f>
        <v>0</v>
      </c>
      <c r="AY66" s="211">
        <f t="array" ref="AY66">MIN(MMULT(COAttainment!$BS66:$BX66,COPOMap!K$33:K$38),1)</f>
        <v>0</v>
      </c>
      <c r="AZ66" s="211">
        <f t="array" ref="AZ66">MIN(MMULT(COAttainment!$BS66:$BX66,COPOMap!L$33:L$38),1)</f>
        <v>0</v>
      </c>
      <c r="BA66" s="211">
        <f t="array" ref="BA66">MIN(MMULT(COAttainment!$BS66:$BX66,COPOMap!M$33:M$38),1)</f>
        <v>0</v>
      </c>
      <c r="BB66" s="4"/>
      <c r="BC66" s="211">
        <f t="array" ref="BC66">MIN(MMULT(COAttainment!$CL66:$CQ66,COPOMap!B$33:B$38),1)</f>
        <v>0</v>
      </c>
      <c r="BD66" s="211">
        <f t="array" ref="BD66">MIN(MMULT(COAttainment!$CL66:$CQ66,COPOMap!C$33:C$38),1)</f>
        <v>0</v>
      </c>
      <c r="BE66" s="211">
        <f t="array" ref="BE66">MIN(MMULT(COAttainment!$CL66:$CQ66,COPOMap!D$33:D$38),1)</f>
        <v>0</v>
      </c>
      <c r="BF66" s="211">
        <f t="array" ref="BF66">MIN(MMULT(COAttainment!$CL66:$CQ66,COPOMap!E$33:E$38),1)</f>
        <v>0</v>
      </c>
      <c r="BG66" s="211">
        <f t="array" ref="BG66">MIN(MMULT(COAttainment!$CL66:$CQ66,COPOMap!F$33:F$38),1)</f>
        <v>0</v>
      </c>
      <c r="BH66" s="211">
        <f t="array" ref="BH66">MIN(MMULT(COAttainment!$CL66:$CQ66,COPOMap!G$33:G$38),1)</f>
        <v>0</v>
      </c>
      <c r="BI66" s="211">
        <f t="array" ref="BI66">MIN(MMULT(COAttainment!$CL66:$CQ66,COPOMap!H$33:H$38),1)</f>
        <v>0</v>
      </c>
      <c r="BJ66" s="211">
        <f t="array" ref="BJ66">MIN(MMULT(COAttainment!$CL66:$CQ66,COPOMap!I$33:I$38),1)</f>
        <v>0</v>
      </c>
      <c r="BK66" s="211">
        <f t="array" ref="BK66">MIN(MMULT(COAttainment!$CL66:$CQ66,COPOMap!J$33:J$38),1)</f>
        <v>0</v>
      </c>
      <c r="BL66" s="211">
        <f t="array" ref="BL66">MIN(MMULT(COAttainment!$CL66:$CQ66,COPOMap!K$33:K$38),1)</f>
        <v>0</v>
      </c>
      <c r="BM66" s="211">
        <f t="array" ref="BM66">MIN(MMULT(COAttainment!$CL66:$CQ66,COPOMap!L$33:L$38),1)</f>
        <v>0</v>
      </c>
      <c r="BN66" s="211">
        <f t="array" ref="BN66">MIN(MMULT(COAttainment!$CL66:$CQ66,COPOMap!M$33:M$38),1)</f>
        <v>0</v>
      </c>
    </row>
    <row r="67" ht="14.25" customHeight="1" spans="1:66" x14ac:dyDescent="0.25">
      <c r="A67" s="4"/>
      <c r="B67" s="209">
        <f>IF(ISBLANK(CT!A93),"",CT!A93)</f>
      </c>
      <c r="C67" s="191">
        <f t="array" ref="C67">MIN(MMULT(COAttainment!$N67:$S67,COPOMap!B$13:B$18),1)</f>
        <v>0</v>
      </c>
      <c r="D67" s="191">
        <f t="array" ref="D67">MIN(MMULT(COAttainment!$N67:$S67,COPOMap!C$13:C$18),1)</f>
        <v>0</v>
      </c>
      <c r="E67" s="191">
        <f t="array" ref="E67">MIN(MMULT(COAttainment!$N67:$S67,COPOMap!D$13:D$18),1)</f>
        <v>0</v>
      </c>
      <c r="F67" s="191">
        <f t="array" ref="F67">MIN(MMULT(COAttainment!$N67:$S67,COPOMap!E$13:E$18),1)</f>
        <v>0</v>
      </c>
      <c r="G67" s="191">
        <f t="array" ref="G67">MIN(MMULT(COAttainment!$N67:$S67,COPOMap!F$13:F$18),1)</f>
        <v>0</v>
      </c>
      <c r="H67" s="191">
        <f t="array" ref="H67">MIN(MMULT(COAttainment!$N67:$S67,COPOMap!G$13:G$18),1)</f>
        <v>0</v>
      </c>
      <c r="I67" s="191">
        <f t="array" ref="I67">MIN(MMULT(COAttainment!$N67:$S67,COPOMap!H$13:H$18),1)</f>
        <v>0</v>
      </c>
      <c r="J67" s="191">
        <f t="array" ref="J67">MIN(MMULT(COAttainment!$N67:$S67,COPOMap!I$13:I$18),1)</f>
        <v>0</v>
      </c>
      <c r="K67" s="191">
        <f t="array" ref="K67">MIN(MMULT(COAttainment!$N67:$S67,COPOMap!J$13:J$18),1)</f>
        <v>0</v>
      </c>
      <c r="L67" s="191">
        <f t="array" ref="L67">MIN(MMULT(COAttainment!$N67:$S67,COPOMap!K$13:K$18),1)</f>
        <v>0</v>
      </c>
      <c r="M67" s="191">
        <f t="array" ref="M67">MIN(MMULT(COAttainment!$N67:$S67,COPOMap!L$13:L$18),1)</f>
        <v>0</v>
      </c>
      <c r="N67" s="191">
        <f t="array" ref="N67">MIN(MMULT(COAttainment!$N67:$S67,COPOMap!M$13:M$18),1)</f>
        <v>0</v>
      </c>
      <c r="O67" s="4"/>
      <c r="P67" s="210">
        <f t="array" ref="P67">MIN(MMULT(COAttainment!$AG67:$AL67,COPOMap!B$23:B$28),1)</f>
        <v>0</v>
      </c>
      <c r="Q67" s="210">
        <f t="array" ref="Q67">MIN(MMULT(COAttainment!$AG67:$AL67,COPOMap!C$23:C$28),1)</f>
        <v>0</v>
      </c>
      <c r="R67" s="210">
        <f t="array" ref="R67">MIN(MMULT(COAttainment!$AG67:$AL67,COPOMap!D$23:D$28),1)</f>
        <v>0</v>
      </c>
      <c r="S67" s="210">
        <f t="array" ref="S67">MIN(MMULT(COAttainment!$AG67:$AL67,COPOMap!E$23:E$28),1)</f>
        <v>0</v>
      </c>
      <c r="T67" s="210">
        <f t="array" ref="T67">MIN(MMULT(COAttainment!$AG67:$AL67,COPOMap!F$23:F$28),1)</f>
        <v>0</v>
      </c>
      <c r="U67" s="210">
        <f t="array" ref="U67">MIN(MMULT(COAttainment!$AG67:$AL67,COPOMap!G$23:G$28),1)</f>
        <v>0</v>
      </c>
      <c r="V67" s="210">
        <f t="array" ref="V67">MIN(MMULT(COAttainment!$AG67:$AL67,COPOMap!H$23:H$28),1)</f>
        <v>0</v>
      </c>
      <c r="W67" s="210">
        <f t="array" ref="W67">MIN(MMULT(COAttainment!$AG67:$AL67,COPOMap!I$23:I$28),1)</f>
        <v>0</v>
      </c>
      <c r="X67" s="210">
        <f t="array" ref="X67">MIN(MMULT(COAttainment!$AG67:$AL67,COPOMap!J$23:J$28),1)</f>
        <v>0</v>
      </c>
      <c r="Y67" s="210">
        <f t="array" ref="Y67">MIN(MMULT(COAttainment!$AG67:$AL67,COPOMap!K$23:K$28),1)</f>
        <v>0</v>
      </c>
      <c r="Z67" s="210">
        <f t="array" ref="Z67">MIN(MMULT(COAttainment!$AG67:$AL67,COPOMap!L$23:L$28),1)</f>
        <v>0</v>
      </c>
      <c r="AA67" s="210">
        <f t="array" ref="AA67">MIN(MMULT(COAttainment!$AG67:$AL67,COPOMap!M$23:M$28),1)</f>
        <v>0</v>
      </c>
      <c r="AB67" s="4"/>
      <c r="AC67" s="211">
        <f t="array" ref="AC67">MIN(MMULT(COAttainment!$AZ67:$BE67,COPOMap!B$33:B$38),1)</f>
        <v>0</v>
      </c>
      <c r="AD67" s="211">
        <f t="array" ref="AD67">MIN(MMULT(COAttainment!$AZ67:$BE67,COPOMap!C$33:C$38),1)</f>
        <v>0</v>
      </c>
      <c r="AE67" s="211">
        <f t="array" ref="AE67">MIN(MMULT(COAttainment!$AZ67:$BE67,COPOMap!D$33:D$38),1)</f>
        <v>0</v>
      </c>
      <c r="AF67" s="211">
        <f t="array" ref="AF67">MIN(MMULT(COAttainment!$AZ67:$BE67,COPOMap!E$33:E$38),1)</f>
        <v>0</v>
      </c>
      <c r="AG67" s="211">
        <f t="array" ref="AG67">MIN(MMULT(COAttainment!$AZ67:$BE67,COPOMap!F$33:F$38),1)</f>
        <v>0</v>
      </c>
      <c r="AH67" s="211">
        <f t="array" ref="AH67">MIN(MMULT(COAttainment!$AZ67:$BE67,COPOMap!G$33:G$38),1)</f>
        <v>0</v>
      </c>
      <c r="AI67" s="211">
        <f t="array" ref="AI67">MIN(MMULT(COAttainment!$AZ67:$BE67,COPOMap!H$33:H$38),1)</f>
        <v>0</v>
      </c>
      <c r="AJ67" s="211">
        <f t="array" ref="AJ67">MIN(MMULT(COAttainment!$AZ67:$BE67,COPOMap!I$33:I$38),1)</f>
        <v>0</v>
      </c>
      <c r="AK67" s="211">
        <f t="array" ref="AK67">MIN(MMULT(COAttainment!$AZ67:$BE67,COPOMap!J$33:J$38),1)</f>
        <v>0</v>
      </c>
      <c r="AL67" s="211">
        <f t="array" ref="AL67">MIN(MMULT(COAttainment!$AZ67:$BE67,COPOMap!K$33:K$38),1)</f>
        <v>0</v>
      </c>
      <c r="AM67" s="211">
        <f t="array" ref="AM67">MIN(MMULT(COAttainment!$AZ67:$BE67,COPOMap!L$33:L$38),1)</f>
        <v>0</v>
      </c>
      <c r="AN67" s="211">
        <f t="array" ref="AN67">MIN(MMULT(COAttainment!$AZ67:$BE67,COPOMap!M$33:M$38),1)</f>
        <v>0</v>
      </c>
      <c r="AO67" s="4"/>
      <c r="AP67" s="211">
        <f t="array" ref="AP67">MIN(MMULT(COAttainment!$BS67:$BX67,COPOMap!B$33:B$38),1)</f>
        <v>0</v>
      </c>
      <c r="AQ67" s="211">
        <f t="array" ref="AQ67">MIN(MMULT(COAttainment!$BS67:$BX67,COPOMap!C$33:C$38),1)</f>
        <v>0</v>
      </c>
      <c r="AR67" s="211">
        <f t="array" ref="AR67">MIN(MMULT(COAttainment!$BS67:$BX67,COPOMap!D$33:D$38),1)</f>
        <v>0</v>
      </c>
      <c r="AS67" s="211">
        <f t="array" ref="AS67">MIN(MMULT(COAttainment!$BS67:$BX67,COPOMap!E$33:E$38),1)</f>
        <v>0</v>
      </c>
      <c r="AT67" s="211">
        <f t="array" ref="AT67">MIN(MMULT(COAttainment!$BS67:$BX67,COPOMap!F$33:F$38),1)</f>
        <v>0</v>
      </c>
      <c r="AU67" s="211">
        <f t="array" ref="AU67">MIN(MMULT(COAttainment!$BS67:$BX67,COPOMap!G$33:G$38),1)</f>
        <v>0</v>
      </c>
      <c r="AV67" s="211">
        <f t="array" ref="AV67">MIN(MMULT(COAttainment!$BS67:$BX67,COPOMap!H$33:H$38),1)</f>
        <v>0</v>
      </c>
      <c r="AW67" s="211">
        <f t="array" ref="AW67">MIN(MMULT(COAttainment!$BS67:$BX67,COPOMap!I$33:I$38),1)</f>
        <v>0</v>
      </c>
      <c r="AX67" s="211">
        <f t="array" ref="AX67">MIN(MMULT(COAttainment!$BS67:$BX67,COPOMap!J$33:J$38),1)</f>
        <v>0</v>
      </c>
      <c r="AY67" s="211">
        <f t="array" ref="AY67">MIN(MMULT(COAttainment!$BS67:$BX67,COPOMap!K$33:K$38),1)</f>
        <v>0</v>
      </c>
      <c r="AZ67" s="211">
        <f t="array" ref="AZ67">MIN(MMULT(COAttainment!$BS67:$BX67,COPOMap!L$33:L$38),1)</f>
        <v>0</v>
      </c>
      <c r="BA67" s="211">
        <f t="array" ref="BA67">MIN(MMULT(COAttainment!$BS67:$BX67,COPOMap!M$33:M$38),1)</f>
        <v>0</v>
      </c>
      <c r="BB67" s="4"/>
      <c r="BC67" s="211">
        <f t="array" ref="BC67">MIN(MMULT(COAttainment!$CL67:$CQ67,COPOMap!B$33:B$38),1)</f>
        <v>0</v>
      </c>
      <c r="BD67" s="211">
        <f t="array" ref="BD67">MIN(MMULT(COAttainment!$CL67:$CQ67,COPOMap!C$33:C$38),1)</f>
        <v>0</v>
      </c>
      <c r="BE67" s="211">
        <f t="array" ref="BE67">MIN(MMULT(COAttainment!$CL67:$CQ67,COPOMap!D$33:D$38),1)</f>
        <v>0</v>
      </c>
      <c r="BF67" s="211">
        <f t="array" ref="BF67">MIN(MMULT(COAttainment!$CL67:$CQ67,COPOMap!E$33:E$38),1)</f>
        <v>0</v>
      </c>
      <c r="BG67" s="211">
        <f t="array" ref="BG67">MIN(MMULT(COAttainment!$CL67:$CQ67,COPOMap!F$33:F$38),1)</f>
        <v>0</v>
      </c>
      <c r="BH67" s="211">
        <f t="array" ref="BH67">MIN(MMULT(COAttainment!$CL67:$CQ67,COPOMap!G$33:G$38),1)</f>
        <v>0</v>
      </c>
      <c r="BI67" s="211">
        <f t="array" ref="BI67">MIN(MMULT(COAttainment!$CL67:$CQ67,COPOMap!H$33:H$38),1)</f>
        <v>0</v>
      </c>
      <c r="BJ67" s="211">
        <f t="array" ref="BJ67">MIN(MMULT(COAttainment!$CL67:$CQ67,COPOMap!I$33:I$38),1)</f>
        <v>0</v>
      </c>
      <c r="BK67" s="211">
        <f t="array" ref="BK67">MIN(MMULT(COAttainment!$CL67:$CQ67,COPOMap!J$33:J$38),1)</f>
        <v>0</v>
      </c>
      <c r="BL67" s="211">
        <f t="array" ref="BL67">MIN(MMULT(COAttainment!$CL67:$CQ67,COPOMap!K$33:K$38),1)</f>
        <v>0</v>
      </c>
      <c r="BM67" s="211">
        <f t="array" ref="BM67">MIN(MMULT(COAttainment!$CL67:$CQ67,COPOMap!L$33:L$38),1)</f>
        <v>0</v>
      </c>
      <c r="BN67" s="211">
        <f t="array" ref="BN67">MIN(MMULT(COAttainment!$CL67:$CQ67,COPOMap!M$33:M$38),1)</f>
        <v>0</v>
      </c>
    </row>
    <row r="68" ht="14.25" customHeight="1" spans="1:66" x14ac:dyDescent="0.25">
      <c r="A68" s="4"/>
      <c r="B68" s="209">
        <f>IF(ISBLANK(CT!A94),"",CT!A94)</f>
      </c>
      <c r="C68" s="191">
        <f t="array" ref="C68">MIN(MMULT(COAttainment!$N68:$S68,COPOMap!B$13:B$18),1)</f>
        <v>0</v>
      </c>
      <c r="D68" s="191">
        <f t="array" ref="D68">MIN(MMULT(COAttainment!$N68:$S68,COPOMap!C$13:C$18),1)</f>
        <v>0</v>
      </c>
      <c r="E68" s="191">
        <f t="array" ref="E68">MIN(MMULT(COAttainment!$N68:$S68,COPOMap!D$13:D$18),1)</f>
        <v>0</v>
      </c>
      <c r="F68" s="191">
        <f t="array" ref="F68">MIN(MMULT(COAttainment!$N68:$S68,COPOMap!E$13:E$18),1)</f>
        <v>0</v>
      </c>
      <c r="G68" s="191">
        <f t="array" ref="G68">MIN(MMULT(COAttainment!$N68:$S68,COPOMap!F$13:F$18),1)</f>
        <v>0</v>
      </c>
      <c r="H68" s="191">
        <f t="array" ref="H68">MIN(MMULT(COAttainment!$N68:$S68,COPOMap!G$13:G$18),1)</f>
        <v>0</v>
      </c>
      <c r="I68" s="191">
        <f t="array" ref="I68">MIN(MMULT(COAttainment!$N68:$S68,COPOMap!H$13:H$18),1)</f>
        <v>0</v>
      </c>
      <c r="J68" s="191">
        <f t="array" ref="J68">MIN(MMULT(COAttainment!$N68:$S68,COPOMap!I$13:I$18),1)</f>
        <v>0</v>
      </c>
      <c r="K68" s="191">
        <f t="array" ref="K68">MIN(MMULT(COAttainment!$N68:$S68,COPOMap!J$13:J$18),1)</f>
        <v>0</v>
      </c>
      <c r="L68" s="191">
        <f t="array" ref="L68">MIN(MMULT(COAttainment!$N68:$S68,COPOMap!K$13:K$18),1)</f>
        <v>0</v>
      </c>
      <c r="M68" s="191">
        <f t="array" ref="M68">MIN(MMULT(COAttainment!$N68:$S68,COPOMap!L$13:L$18),1)</f>
        <v>0</v>
      </c>
      <c r="N68" s="191">
        <f t="array" ref="N68">MIN(MMULT(COAttainment!$N68:$S68,COPOMap!M$13:M$18),1)</f>
        <v>0</v>
      </c>
      <c r="O68" s="4"/>
      <c r="P68" s="210">
        <f t="array" ref="P68">MIN(MMULT(COAttainment!$AG68:$AL68,COPOMap!B$23:B$28),1)</f>
        <v>0</v>
      </c>
      <c r="Q68" s="210">
        <f t="array" ref="Q68">MIN(MMULT(COAttainment!$AG68:$AL68,COPOMap!C$23:C$28),1)</f>
        <v>0</v>
      </c>
      <c r="R68" s="210">
        <f t="array" ref="R68">MIN(MMULT(COAttainment!$AG68:$AL68,COPOMap!D$23:D$28),1)</f>
        <v>0</v>
      </c>
      <c r="S68" s="210">
        <f t="array" ref="S68">MIN(MMULT(COAttainment!$AG68:$AL68,COPOMap!E$23:E$28),1)</f>
        <v>0</v>
      </c>
      <c r="T68" s="210">
        <f t="array" ref="T68">MIN(MMULT(COAttainment!$AG68:$AL68,COPOMap!F$23:F$28),1)</f>
        <v>0</v>
      </c>
      <c r="U68" s="210">
        <f t="array" ref="U68">MIN(MMULT(COAttainment!$AG68:$AL68,COPOMap!G$23:G$28),1)</f>
        <v>0</v>
      </c>
      <c r="V68" s="210">
        <f t="array" ref="V68">MIN(MMULT(COAttainment!$AG68:$AL68,COPOMap!H$23:H$28),1)</f>
        <v>0</v>
      </c>
      <c r="W68" s="210">
        <f t="array" ref="W68">MIN(MMULT(COAttainment!$AG68:$AL68,COPOMap!I$23:I$28),1)</f>
        <v>0</v>
      </c>
      <c r="X68" s="210">
        <f t="array" ref="X68">MIN(MMULT(COAttainment!$AG68:$AL68,COPOMap!J$23:J$28),1)</f>
        <v>0</v>
      </c>
      <c r="Y68" s="210">
        <f t="array" ref="Y68">MIN(MMULT(COAttainment!$AG68:$AL68,COPOMap!K$23:K$28),1)</f>
        <v>0</v>
      </c>
      <c r="Z68" s="210">
        <f t="array" ref="Z68">MIN(MMULT(COAttainment!$AG68:$AL68,COPOMap!L$23:L$28),1)</f>
        <v>0</v>
      </c>
      <c r="AA68" s="210">
        <f t="array" ref="AA68">MIN(MMULT(COAttainment!$AG68:$AL68,COPOMap!M$23:M$28),1)</f>
        <v>0</v>
      </c>
      <c r="AB68" s="4"/>
      <c r="AC68" s="211">
        <f t="array" ref="AC68">MIN(MMULT(COAttainment!$AZ68:$BE68,COPOMap!B$33:B$38),1)</f>
        <v>0</v>
      </c>
      <c r="AD68" s="211">
        <f t="array" ref="AD68">MIN(MMULT(COAttainment!$AZ68:$BE68,COPOMap!C$33:C$38),1)</f>
        <v>0</v>
      </c>
      <c r="AE68" s="211">
        <f t="array" ref="AE68">MIN(MMULT(COAttainment!$AZ68:$BE68,COPOMap!D$33:D$38),1)</f>
        <v>0</v>
      </c>
      <c r="AF68" s="211">
        <f t="array" ref="AF68">MIN(MMULT(COAttainment!$AZ68:$BE68,COPOMap!E$33:E$38),1)</f>
        <v>0</v>
      </c>
      <c r="AG68" s="211">
        <f t="array" ref="AG68">MIN(MMULT(COAttainment!$AZ68:$BE68,COPOMap!F$33:F$38),1)</f>
        <v>0</v>
      </c>
      <c r="AH68" s="211">
        <f t="array" ref="AH68">MIN(MMULT(COAttainment!$AZ68:$BE68,COPOMap!G$33:G$38),1)</f>
        <v>0</v>
      </c>
      <c r="AI68" s="211">
        <f t="array" ref="AI68">MIN(MMULT(COAttainment!$AZ68:$BE68,COPOMap!H$33:H$38),1)</f>
        <v>0</v>
      </c>
      <c r="AJ68" s="211">
        <f t="array" ref="AJ68">MIN(MMULT(COAttainment!$AZ68:$BE68,COPOMap!I$33:I$38),1)</f>
        <v>0</v>
      </c>
      <c r="AK68" s="211">
        <f t="array" ref="AK68">MIN(MMULT(COAttainment!$AZ68:$BE68,COPOMap!J$33:J$38),1)</f>
        <v>0</v>
      </c>
      <c r="AL68" s="211">
        <f t="array" ref="AL68">MIN(MMULT(COAttainment!$AZ68:$BE68,COPOMap!K$33:K$38),1)</f>
        <v>0</v>
      </c>
      <c r="AM68" s="211">
        <f t="array" ref="AM68">MIN(MMULT(COAttainment!$AZ68:$BE68,COPOMap!L$33:L$38),1)</f>
        <v>0</v>
      </c>
      <c r="AN68" s="211">
        <f t="array" ref="AN68">MIN(MMULT(COAttainment!$AZ68:$BE68,COPOMap!M$33:M$38),1)</f>
        <v>0</v>
      </c>
      <c r="AO68" s="4"/>
      <c r="AP68" s="211">
        <f t="array" ref="AP68">MIN(MMULT(COAttainment!$BS68:$BX68,COPOMap!B$33:B$38),1)</f>
        <v>0</v>
      </c>
      <c r="AQ68" s="211">
        <f t="array" ref="AQ68">MIN(MMULT(COAttainment!$BS68:$BX68,COPOMap!C$33:C$38),1)</f>
        <v>0</v>
      </c>
      <c r="AR68" s="211">
        <f t="array" ref="AR68">MIN(MMULT(COAttainment!$BS68:$BX68,COPOMap!D$33:D$38),1)</f>
        <v>0</v>
      </c>
      <c r="AS68" s="211">
        <f t="array" ref="AS68">MIN(MMULT(COAttainment!$BS68:$BX68,COPOMap!E$33:E$38),1)</f>
        <v>0</v>
      </c>
      <c r="AT68" s="211">
        <f t="array" ref="AT68">MIN(MMULT(COAttainment!$BS68:$BX68,COPOMap!F$33:F$38),1)</f>
        <v>0</v>
      </c>
      <c r="AU68" s="211">
        <f t="array" ref="AU68">MIN(MMULT(COAttainment!$BS68:$BX68,COPOMap!G$33:G$38),1)</f>
        <v>0</v>
      </c>
      <c r="AV68" s="211">
        <f t="array" ref="AV68">MIN(MMULT(COAttainment!$BS68:$BX68,COPOMap!H$33:H$38),1)</f>
        <v>0</v>
      </c>
      <c r="AW68" s="211">
        <f t="array" ref="AW68">MIN(MMULT(COAttainment!$BS68:$BX68,COPOMap!I$33:I$38),1)</f>
        <v>0</v>
      </c>
      <c r="AX68" s="211">
        <f t="array" ref="AX68">MIN(MMULT(COAttainment!$BS68:$BX68,COPOMap!J$33:J$38),1)</f>
        <v>0</v>
      </c>
      <c r="AY68" s="211">
        <f t="array" ref="AY68">MIN(MMULT(COAttainment!$BS68:$BX68,COPOMap!K$33:K$38),1)</f>
        <v>0</v>
      </c>
      <c r="AZ68" s="211">
        <f t="array" ref="AZ68">MIN(MMULT(COAttainment!$BS68:$BX68,COPOMap!L$33:L$38),1)</f>
        <v>0</v>
      </c>
      <c r="BA68" s="211">
        <f t="array" ref="BA68">MIN(MMULT(COAttainment!$BS68:$BX68,COPOMap!M$33:M$38),1)</f>
        <v>0</v>
      </c>
      <c r="BB68" s="4"/>
      <c r="BC68" s="211">
        <f t="array" ref="BC68">MIN(MMULT(COAttainment!$CL68:$CQ68,COPOMap!B$33:B$38),1)</f>
        <v>0</v>
      </c>
      <c r="BD68" s="211">
        <f t="array" ref="BD68">MIN(MMULT(COAttainment!$CL68:$CQ68,COPOMap!C$33:C$38),1)</f>
        <v>0</v>
      </c>
      <c r="BE68" s="211">
        <f t="array" ref="BE68">MIN(MMULT(COAttainment!$CL68:$CQ68,COPOMap!D$33:D$38),1)</f>
        <v>0</v>
      </c>
      <c r="BF68" s="211">
        <f t="array" ref="BF68">MIN(MMULT(COAttainment!$CL68:$CQ68,COPOMap!E$33:E$38),1)</f>
        <v>0</v>
      </c>
      <c r="BG68" s="211">
        <f t="array" ref="BG68">MIN(MMULT(COAttainment!$CL68:$CQ68,COPOMap!F$33:F$38),1)</f>
        <v>0</v>
      </c>
      <c r="BH68" s="211">
        <f t="array" ref="BH68">MIN(MMULT(COAttainment!$CL68:$CQ68,COPOMap!G$33:G$38),1)</f>
        <v>0</v>
      </c>
      <c r="BI68" s="211">
        <f t="array" ref="BI68">MIN(MMULT(COAttainment!$CL68:$CQ68,COPOMap!H$33:H$38),1)</f>
        <v>0</v>
      </c>
      <c r="BJ68" s="211">
        <f t="array" ref="BJ68">MIN(MMULT(COAttainment!$CL68:$CQ68,COPOMap!I$33:I$38),1)</f>
        <v>0</v>
      </c>
      <c r="BK68" s="211">
        <f t="array" ref="BK68">MIN(MMULT(COAttainment!$CL68:$CQ68,COPOMap!J$33:J$38),1)</f>
        <v>0</v>
      </c>
      <c r="BL68" s="211">
        <f t="array" ref="BL68">MIN(MMULT(COAttainment!$CL68:$CQ68,COPOMap!K$33:K$38),1)</f>
        <v>0</v>
      </c>
      <c r="BM68" s="211">
        <f t="array" ref="BM68">MIN(MMULT(COAttainment!$CL68:$CQ68,COPOMap!L$33:L$38),1)</f>
        <v>0</v>
      </c>
      <c r="BN68" s="211">
        <f t="array" ref="BN68">MIN(MMULT(COAttainment!$CL68:$CQ68,COPOMap!M$33:M$38),1)</f>
        <v>0</v>
      </c>
    </row>
    <row r="69" ht="14.25" customHeight="1" spans="1:66" x14ac:dyDescent="0.25">
      <c r="A69" s="4"/>
      <c r="B69" s="209">
        <f>IF(ISBLANK(CT!A95),"",CT!A95)</f>
      </c>
      <c r="C69" s="191">
        <f t="array" ref="C69">MIN(MMULT(COAttainment!$N69:$S69,COPOMap!B$13:B$18),1)</f>
        <v>0</v>
      </c>
      <c r="D69" s="191">
        <f t="array" ref="D69">MIN(MMULT(COAttainment!$N69:$S69,COPOMap!C$13:C$18),1)</f>
        <v>0</v>
      </c>
      <c r="E69" s="191">
        <f t="array" ref="E69">MIN(MMULT(COAttainment!$N69:$S69,COPOMap!D$13:D$18),1)</f>
        <v>0</v>
      </c>
      <c r="F69" s="191">
        <f t="array" ref="F69">MIN(MMULT(COAttainment!$N69:$S69,COPOMap!E$13:E$18),1)</f>
        <v>0</v>
      </c>
      <c r="G69" s="191">
        <f t="array" ref="G69">MIN(MMULT(COAttainment!$N69:$S69,COPOMap!F$13:F$18),1)</f>
        <v>0</v>
      </c>
      <c r="H69" s="191">
        <f t="array" ref="H69">MIN(MMULT(COAttainment!$N69:$S69,COPOMap!G$13:G$18),1)</f>
        <v>0</v>
      </c>
      <c r="I69" s="191">
        <f t="array" ref="I69">MIN(MMULT(COAttainment!$N69:$S69,COPOMap!H$13:H$18),1)</f>
        <v>0</v>
      </c>
      <c r="J69" s="191">
        <f t="array" ref="J69">MIN(MMULT(COAttainment!$N69:$S69,COPOMap!I$13:I$18),1)</f>
        <v>0</v>
      </c>
      <c r="K69" s="191">
        <f t="array" ref="K69">MIN(MMULT(COAttainment!$N69:$S69,COPOMap!J$13:J$18),1)</f>
        <v>0</v>
      </c>
      <c r="L69" s="191">
        <f t="array" ref="L69">MIN(MMULT(COAttainment!$N69:$S69,COPOMap!K$13:K$18),1)</f>
        <v>0</v>
      </c>
      <c r="M69" s="191">
        <f t="array" ref="M69">MIN(MMULT(COAttainment!$N69:$S69,COPOMap!L$13:L$18),1)</f>
        <v>0</v>
      </c>
      <c r="N69" s="191">
        <f t="array" ref="N69">MIN(MMULT(COAttainment!$N69:$S69,COPOMap!M$13:M$18),1)</f>
        <v>0</v>
      </c>
      <c r="O69" s="4"/>
      <c r="P69" s="210">
        <f t="array" ref="P69">MIN(MMULT(COAttainment!$AG69:$AL69,COPOMap!B$23:B$28),1)</f>
        <v>0</v>
      </c>
      <c r="Q69" s="210">
        <f t="array" ref="Q69">MIN(MMULT(COAttainment!$AG69:$AL69,COPOMap!C$23:C$28),1)</f>
        <v>0</v>
      </c>
      <c r="R69" s="210">
        <f t="array" ref="R69">MIN(MMULT(COAttainment!$AG69:$AL69,COPOMap!D$23:D$28),1)</f>
        <v>0</v>
      </c>
      <c r="S69" s="210">
        <f t="array" ref="S69">MIN(MMULT(COAttainment!$AG69:$AL69,COPOMap!E$23:E$28),1)</f>
        <v>0</v>
      </c>
      <c r="T69" s="210">
        <f t="array" ref="T69">MIN(MMULT(COAttainment!$AG69:$AL69,COPOMap!F$23:F$28),1)</f>
        <v>0</v>
      </c>
      <c r="U69" s="210">
        <f t="array" ref="U69">MIN(MMULT(COAttainment!$AG69:$AL69,COPOMap!G$23:G$28),1)</f>
        <v>0</v>
      </c>
      <c r="V69" s="210">
        <f t="array" ref="V69">MIN(MMULT(COAttainment!$AG69:$AL69,COPOMap!H$23:H$28),1)</f>
        <v>0</v>
      </c>
      <c r="W69" s="210">
        <f t="array" ref="W69">MIN(MMULT(COAttainment!$AG69:$AL69,COPOMap!I$23:I$28),1)</f>
        <v>0</v>
      </c>
      <c r="X69" s="210">
        <f t="array" ref="X69">MIN(MMULT(COAttainment!$AG69:$AL69,COPOMap!J$23:J$28),1)</f>
        <v>0</v>
      </c>
      <c r="Y69" s="210">
        <f t="array" ref="Y69">MIN(MMULT(COAttainment!$AG69:$AL69,COPOMap!K$23:K$28),1)</f>
        <v>0</v>
      </c>
      <c r="Z69" s="210">
        <f t="array" ref="Z69">MIN(MMULT(COAttainment!$AG69:$AL69,COPOMap!L$23:L$28),1)</f>
        <v>0</v>
      </c>
      <c r="AA69" s="210">
        <f t="array" ref="AA69">MIN(MMULT(COAttainment!$AG69:$AL69,COPOMap!M$23:M$28),1)</f>
        <v>0</v>
      </c>
      <c r="AB69" s="4"/>
      <c r="AC69" s="211">
        <f t="array" ref="AC69">MIN(MMULT(COAttainment!$AZ69:$BE69,COPOMap!B$33:B$38),1)</f>
        <v>0</v>
      </c>
      <c r="AD69" s="211">
        <f t="array" ref="AD69">MIN(MMULT(COAttainment!$AZ69:$BE69,COPOMap!C$33:C$38),1)</f>
        <v>0</v>
      </c>
      <c r="AE69" s="211">
        <f t="array" ref="AE69">MIN(MMULT(COAttainment!$AZ69:$BE69,COPOMap!D$33:D$38),1)</f>
        <v>0</v>
      </c>
      <c r="AF69" s="211">
        <f t="array" ref="AF69">MIN(MMULT(COAttainment!$AZ69:$BE69,COPOMap!E$33:E$38),1)</f>
        <v>0</v>
      </c>
      <c r="AG69" s="211">
        <f t="array" ref="AG69">MIN(MMULT(COAttainment!$AZ69:$BE69,COPOMap!F$33:F$38),1)</f>
        <v>0</v>
      </c>
      <c r="AH69" s="211">
        <f t="array" ref="AH69">MIN(MMULT(COAttainment!$AZ69:$BE69,COPOMap!G$33:G$38),1)</f>
        <v>0</v>
      </c>
      <c r="AI69" s="211">
        <f t="array" ref="AI69">MIN(MMULT(COAttainment!$AZ69:$BE69,COPOMap!H$33:H$38),1)</f>
        <v>0</v>
      </c>
      <c r="AJ69" s="211">
        <f t="array" ref="AJ69">MIN(MMULT(COAttainment!$AZ69:$BE69,COPOMap!I$33:I$38),1)</f>
        <v>0</v>
      </c>
      <c r="AK69" s="211">
        <f t="array" ref="AK69">MIN(MMULT(COAttainment!$AZ69:$BE69,COPOMap!J$33:J$38),1)</f>
        <v>0</v>
      </c>
      <c r="AL69" s="211">
        <f t="array" ref="AL69">MIN(MMULT(COAttainment!$AZ69:$BE69,COPOMap!K$33:K$38),1)</f>
        <v>0</v>
      </c>
      <c r="AM69" s="211">
        <f t="array" ref="AM69">MIN(MMULT(COAttainment!$AZ69:$BE69,COPOMap!L$33:L$38),1)</f>
        <v>0</v>
      </c>
      <c r="AN69" s="211">
        <f t="array" ref="AN69">MIN(MMULT(COAttainment!$AZ69:$BE69,COPOMap!M$33:M$38),1)</f>
        <v>0</v>
      </c>
      <c r="AO69" s="4"/>
      <c r="AP69" s="211">
        <f t="array" ref="AP69">MIN(MMULT(COAttainment!$BS69:$BX69,COPOMap!B$33:B$38),1)</f>
        <v>0</v>
      </c>
      <c r="AQ69" s="211">
        <f t="array" ref="AQ69">MIN(MMULT(COAttainment!$BS69:$BX69,COPOMap!C$33:C$38),1)</f>
        <v>0</v>
      </c>
      <c r="AR69" s="211">
        <f t="array" ref="AR69">MIN(MMULT(COAttainment!$BS69:$BX69,COPOMap!D$33:D$38),1)</f>
        <v>0</v>
      </c>
      <c r="AS69" s="211">
        <f t="array" ref="AS69">MIN(MMULT(COAttainment!$BS69:$BX69,COPOMap!E$33:E$38),1)</f>
        <v>0</v>
      </c>
      <c r="AT69" s="211">
        <f t="array" ref="AT69">MIN(MMULT(COAttainment!$BS69:$BX69,COPOMap!F$33:F$38),1)</f>
        <v>0</v>
      </c>
      <c r="AU69" s="211">
        <f t="array" ref="AU69">MIN(MMULT(COAttainment!$BS69:$BX69,COPOMap!G$33:G$38),1)</f>
        <v>0</v>
      </c>
      <c r="AV69" s="211">
        <f t="array" ref="AV69">MIN(MMULT(COAttainment!$BS69:$BX69,COPOMap!H$33:H$38),1)</f>
        <v>0</v>
      </c>
      <c r="AW69" s="211">
        <f t="array" ref="AW69">MIN(MMULT(COAttainment!$BS69:$BX69,COPOMap!I$33:I$38),1)</f>
        <v>0</v>
      </c>
      <c r="AX69" s="211">
        <f t="array" ref="AX69">MIN(MMULT(COAttainment!$BS69:$BX69,COPOMap!J$33:J$38),1)</f>
        <v>0</v>
      </c>
      <c r="AY69" s="211">
        <f t="array" ref="AY69">MIN(MMULT(COAttainment!$BS69:$BX69,COPOMap!K$33:K$38),1)</f>
        <v>0</v>
      </c>
      <c r="AZ69" s="211">
        <f t="array" ref="AZ69">MIN(MMULT(COAttainment!$BS69:$BX69,COPOMap!L$33:L$38),1)</f>
        <v>0</v>
      </c>
      <c r="BA69" s="211">
        <f t="array" ref="BA69">MIN(MMULT(COAttainment!$BS69:$BX69,COPOMap!M$33:M$38),1)</f>
        <v>0</v>
      </c>
      <c r="BB69" s="4"/>
      <c r="BC69" s="211">
        <f t="array" ref="BC69">MIN(MMULT(COAttainment!$CL69:$CQ69,COPOMap!B$33:B$38),1)</f>
        <v>0</v>
      </c>
      <c r="BD69" s="211">
        <f t="array" ref="BD69">MIN(MMULT(COAttainment!$CL69:$CQ69,COPOMap!C$33:C$38),1)</f>
        <v>0</v>
      </c>
      <c r="BE69" s="211">
        <f t="array" ref="BE69">MIN(MMULT(COAttainment!$CL69:$CQ69,COPOMap!D$33:D$38),1)</f>
        <v>0</v>
      </c>
      <c r="BF69" s="211">
        <f t="array" ref="BF69">MIN(MMULT(COAttainment!$CL69:$CQ69,COPOMap!E$33:E$38),1)</f>
        <v>0</v>
      </c>
      <c r="BG69" s="211">
        <f t="array" ref="BG69">MIN(MMULT(COAttainment!$CL69:$CQ69,COPOMap!F$33:F$38),1)</f>
        <v>0</v>
      </c>
      <c r="BH69" s="211">
        <f t="array" ref="BH69">MIN(MMULT(COAttainment!$CL69:$CQ69,COPOMap!G$33:G$38),1)</f>
        <v>0</v>
      </c>
      <c r="BI69" s="211">
        <f t="array" ref="BI69">MIN(MMULT(COAttainment!$CL69:$CQ69,COPOMap!H$33:H$38),1)</f>
        <v>0</v>
      </c>
      <c r="BJ69" s="211">
        <f t="array" ref="BJ69">MIN(MMULT(COAttainment!$CL69:$CQ69,COPOMap!I$33:I$38),1)</f>
        <v>0</v>
      </c>
      <c r="BK69" s="211">
        <f t="array" ref="BK69">MIN(MMULT(COAttainment!$CL69:$CQ69,COPOMap!J$33:J$38),1)</f>
        <v>0</v>
      </c>
      <c r="BL69" s="211">
        <f t="array" ref="BL69">MIN(MMULT(COAttainment!$CL69:$CQ69,COPOMap!K$33:K$38),1)</f>
        <v>0</v>
      </c>
      <c r="BM69" s="211">
        <f t="array" ref="BM69">MIN(MMULT(COAttainment!$CL69:$CQ69,COPOMap!L$33:L$38),1)</f>
        <v>0</v>
      </c>
      <c r="BN69" s="211">
        <f t="array" ref="BN69">MIN(MMULT(COAttainment!$CL69:$CQ69,COPOMap!M$33:M$38),1)</f>
        <v>0</v>
      </c>
    </row>
    <row r="70" ht="14.25" customHeight="1" spans="1:66" x14ac:dyDescent="0.25">
      <c r="A70" s="4"/>
      <c r="B70" s="209">
        <f>IF(ISBLANK(CT!A96),"",CT!A96)</f>
      </c>
      <c r="C70" s="191">
        <f t="array" ref="C70">MIN(MMULT(COAttainment!$N70:$S70,COPOMap!B$13:B$18),1)</f>
        <v>0</v>
      </c>
      <c r="D70" s="191">
        <f t="array" ref="D70">MIN(MMULT(COAttainment!$N70:$S70,COPOMap!C$13:C$18),1)</f>
        <v>0</v>
      </c>
      <c r="E70" s="191">
        <f t="array" ref="E70">MIN(MMULT(COAttainment!$N70:$S70,COPOMap!D$13:D$18),1)</f>
        <v>0</v>
      </c>
      <c r="F70" s="191">
        <f t="array" ref="F70">MIN(MMULT(COAttainment!$N70:$S70,COPOMap!E$13:E$18),1)</f>
        <v>0</v>
      </c>
      <c r="G70" s="191">
        <f t="array" ref="G70">MIN(MMULT(COAttainment!$N70:$S70,COPOMap!F$13:F$18),1)</f>
        <v>0</v>
      </c>
      <c r="H70" s="191">
        <f t="array" ref="H70">MIN(MMULT(COAttainment!$N70:$S70,COPOMap!G$13:G$18),1)</f>
        <v>0</v>
      </c>
      <c r="I70" s="191">
        <f t="array" ref="I70">MIN(MMULT(COAttainment!$N70:$S70,COPOMap!H$13:H$18),1)</f>
        <v>0</v>
      </c>
      <c r="J70" s="191">
        <f t="array" ref="J70">MIN(MMULT(COAttainment!$N70:$S70,COPOMap!I$13:I$18),1)</f>
        <v>0</v>
      </c>
      <c r="K70" s="191">
        <f t="array" ref="K70">MIN(MMULT(COAttainment!$N70:$S70,COPOMap!J$13:J$18),1)</f>
        <v>0</v>
      </c>
      <c r="L70" s="191">
        <f t="array" ref="L70">MIN(MMULT(COAttainment!$N70:$S70,COPOMap!K$13:K$18),1)</f>
        <v>0</v>
      </c>
      <c r="M70" s="191">
        <f t="array" ref="M70">MIN(MMULT(COAttainment!$N70:$S70,COPOMap!L$13:L$18),1)</f>
        <v>0</v>
      </c>
      <c r="N70" s="191">
        <f t="array" ref="N70">MIN(MMULT(COAttainment!$N70:$S70,COPOMap!M$13:M$18),1)</f>
        <v>0</v>
      </c>
      <c r="O70" s="4"/>
      <c r="P70" s="210">
        <f t="array" ref="P70">MIN(MMULT(COAttainment!$AG70:$AL70,COPOMap!B$23:B$28),1)</f>
        <v>0</v>
      </c>
      <c r="Q70" s="210">
        <f t="array" ref="Q70">MIN(MMULT(COAttainment!$AG70:$AL70,COPOMap!C$23:C$28),1)</f>
        <v>0</v>
      </c>
      <c r="R70" s="210">
        <f t="array" ref="R70">MIN(MMULT(COAttainment!$AG70:$AL70,COPOMap!D$23:D$28),1)</f>
        <v>0</v>
      </c>
      <c r="S70" s="210">
        <f t="array" ref="S70">MIN(MMULT(COAttainment!$AG70:$AL70,COPOMap!E$23:E$28),1)</f>
        <v>0</v>
      </c>
      <c r="T70" s="210">
        <f t="array" ref="T70">MIN(MMULT(COAttainment!$AG70:$AL70,COPOMap!F$23:F$28),1)</f>
        <v>0</v>
      </c>
      <c r="U70" s="210">
        <f t="array" ref="U70">MIN(MMULT(COAttainment!$AG70:$AL70,COPOMap!G$23:G$28),1)</f>
        <v>0</v>
      </c>
      <c r="V70" s="210">
        <f t="array" ref="V70">MIN(MMULT(COAttainment!$AG70:$AL70,COPOMap!H$23:H$28),1)</f>
        <v>0</v>
      </c>
      <c r="W70" s="210">
        <f t="array" ref="W70">MIN(MMULT(COAttainment!$AG70:$AL70,COPOMap!I$23:I$28),1)</f>
        <v>0</v>
      </c>
      <c r="X70" s="210">
        <f t="array" ref="X70">MIN(MMULT(COAttainment!$AG70:$AL70,COPOMap!J$23:J$28),1)</f>
        <v>0</v>
      </c>
      <c r="Y70" s="210">
        <f t="array" ref="Y70">MIN(MMULT(COAttainment!$AG70:$AL70,COPOMap!K$23:K$28),1)</f>
        <v>0</v>
      </c>
      <c r="Z70" s="210">
        <f t="array" ref="Z70">MIN(MMULT(COAttainment!$AG70:$AL70,COPOMap!L$23:L$28),1)</f>
        <v>0</v>
      </c>
      <c r="AA70" s="210">
        <f t="array" ref="AA70">MIN(MMULT(COAttainment!$AG70:$AL70,COPOMap!M$23:M$28),1)</f>
        <v>0</v>
      </c>
      <c r="AB70" s="4"/>
      <c r="AC70" s="211">
        <f t="array" ref="AC70">MIN(MMULT(COAttainment!$AZ70:$BE70,COPOMap!B$33:B$38),1)</f>
        <v>0</v>
      </c>
      <c r="AD70" s="211">
        <f t="array" ref="AD70">MIN(MMULT(COAttainment!$AZ70:$BE70,COPOMap!C$33:C$38),1)</f>
        <v>0</v>
      </c>
      <c r="AE70" s="211">
        <f t="array" ref="AE70">MIN(MMULT(COAttainment!$AZ70:$BE70,COPOMap!D$33:D$38),1)</f>
        <v>0</v>
      </c>
      <c r="AF70" s="211">
        <f t="array" ref="AF70">MIN(MMULT(COAttainment!$AZ70:$BE70,COPOMap!E$33:E$38),1)</f>
        <v>0</v>
      </c>
      <c r="AG70" s="211">
        <f t="array" ref="AG70">MIN(MMULT(COAttainment!$AZ70:$BE70,COPOMap!F$33:F$38),1)</f>
        <v>0</v>
      </c>
      <c r="AH70" s="211">
        <f t="array" ref="AH70">MIN(MMULT(COAttainment!$AZ70:$BE70,COPOMap!G$33:G$38),1)</f>
        <v>0</v>
      </c>
      <c r="AI70" s="211">
        <f t="array" ref="AI70">MIN(MMULT(COAttainment!$AZ70:$BE70,COPOMap!H$33:H$38),1)</f>
        <v>0</v>
      </c>
      <c r="AJ70" s="211">
        <f t="array" ref="AJ70">MIN(MMULT(COAttainment!$AZ70:$BE70,COPOMap!I$33:I$38),1)</f>
        <v>0</v>
      </c>
      <c r="AK70" s="211">
        <f t="array" ref="AK70">MIN(MMULT(COAttainment!$AZ70:$BE70,COPOMap!J$33:J$38),1)</f>
        <v>0</v>
      </c>
      <c r="AL70" s="211">
        <f t="array" ref="AL70">MIN(MMULT(COAttainment!$AZ70:$BE70,COPOMap!K$33:K$38),1)</f>
        <v>0</v>
      </c>
      <c r="AM70" s="211">
        <f t="array" ref="AM70">MIN(MMULT(COAttainment!$AZ70:$BE70,COPOMap!L$33:L$38),1)</f>
        <v>0</v>
      </c>
      <c r="AN70" s="211">
        <f t="array" ref="AN70">MIN(MMULT(COAttainment!$AZ70:$BE70,COPOMap!M$33:M$38),1)</f>
        <v>0</v>
      </c>
      <c r="AO70" s="4"/>
      <c r="AP70" s="211">
        <f t="array" ref="AP70">MIN(MMULT(COAttainment!$BS70:$BX70,COPOMap!B$33:B$38),1)</f>
        <v>0</v>
      </c>
      <c r="AQ70" s="211">
        <f t="array" ref="AQ70">MIN(MMULT(COAttainment!$BS70:$BX70,COPOMap!C$33:C$38),1)</f>
        <v>0</v>
      </c>
      <c r="AR70" s="211">
        <f t="array" ref="AR70">MIN(MMULT(COAttainment!$BS70:$BX70,COPOMap!D$33:D$38),1)</f>
        <v>0</v>
      </c>
      <c r="AS70" s="211">
        <f t="array" ref="AS70">MIN(MMULT(COAttainment!$BS70:$BX70,COPOMap!E$33:E$38),1)</f>
        <v>0</v>
      </c>
      <c r="AT70" s="211">
        <f t="array" ref="AT70">MIN(MMULT(COAttainment!$BS70:$BX70,COPOMap!F$33:F$38),1)</f>
        <v>0</v>
      </c>
      <c r="AU70" s="211">
        <f t="array" ref="AU70">MIN(MMULT(COAttainment!$BS70:$BX70,COPOMap!G$33:G$38),1)</f>
        <v>0</v>
      </c>
      <c r="AV70" s="211">
        <f t="array" ref="AV70">MIN(MMULT(COAttainment!$BS70:$BX70,COPOMap!H$33:H$38),1)</f>
        <v>0</v>
      </c>
      <c r="AW70" s="211">
        <f t="array" ref="AW70">MIN(MMULT(COAttainment!$BS70:$BX70,COPOMap!I$33:I$38),1)</f>
        <v>0</v>
      </c>
      <c r="AX70" s="211">
        <f t="array" ref="AX70">MIN(MMULT(COAttainment!$BS70:$BX70,COPOMap!J$33:J$38),1)</f>
        <v>0</v>
      </c>
      <c r="AY70" s="211">
        <f t="array" ref="AY70">MIN(MMULT(COAttainment!$BS70:$BX70,COPOMap!K$33:K$38),1)</f>
        <v>0</v>
      </c>
      <c r="AZ70" s="211">
        <f t="array" ref="AZ70">MIN(MMULT(COAttainment!$BS70:$BX70,COPOMap!L$33:L$38),1)</f>
        <v>0</v>
      </c>
      <c r="BA70" s="211">
        <f t="array" ref="BA70">MIN(MMULT(COAttainment!$BS70:$BX70,COPOMap!M$33:M$38),1)</f>
        <v>0</v>
      </c>
      <c r="BB70" s="4"/>
      <c r="BC70" s="211">
        <f t="array" ref="BC70">MIN(MMULT(COAttainment!$CL70:$CQ70,COPOMap!B$33:B$38),1)</f>
        <v>0</v>
      </c>
      <c r="BD70" s="211">
        <f t="array" ref="BD70">MIN(MMULT(COAttainment!$CL70:$CQ70,COPOMap!C$33:C$38),1)</f>
        <v>0</v>
      </c>
      <c r="BE70" s="211">
        <f t="array" ref="BE70">MIN(MMULT(COAttainment!$CL70:$CQ70,COPOMap!D$33:D$38),1)</f>
        <v>0</v>
      </c>
      <c r="BF70" s="211">
        <f t="array" ref="BF70">MIN(MMULT(COAttainment!$CL70:$CQ70,COPOMap!E$33:E$38),1)</f>
        <v>0</v>
      </c>
      <c r="BG70" s="211">
        <f t="array" ref="BG70">MIN(MMULT(COAttainment!$CL70:$CQ70,COPOMap!F$33:F$38),1)</f>
        <v>0</v>
      </c>
      <c r="BH70" s="211">
        <f t="array" ref="BH70">MIN(MMULT(COAttainment!$CL70:$CQ70,COPOMap!G$33:G$38),1)</f>
        <v>0</v>
      </c>
      <c r="BI70" s="211">
        <f t="array" ref="BI70">MIN(MMULT(COAttainment!$CL70:$CQ70,COPOMap!H$33:H$38),1)</f>
        <v>0</v>
      </c>
      <c r="BJ70" s="211">
        <f t="array" ref="BJ70">MIN(MMULT(COAttainment!$CL70:$CQ70,COPOMap!I$33:I$38),1)</f>
        <v>0</v>
      </c>
      <c r="BK70" s="211">
        <f t="array" ref="BK70">MIN(MMULT(COAttainment!$CL70:$CQ70,COPOMap!J$33:J$38),1)</f>
        <v>0</v>
      </c>
      <c r="BL70" s="211">
        <f t="array" ref="BL70">MIN(MMULT(COAttainment!$CL70:$CQ70,COPOMap!K$33:K$38),1)</f>
        <v>0</v>
      </c>
      <c r="BM70" s="211">
        <f t="array" ref="BM70">MIN(MMULT(COAttainment!$CL70:$CQ70,COPOMap!L$33:L$38),1)</f>
        <v>0</v>
      </c>
      <c r="BN70" s="211">
        <f t="array" ref="BN70">MIN(MMULT(COAttainment!$CL70:$CQ70,COPOMap!M$33:M$38),1)</f>
        <v>0</v>
      </c>
    </row>
    <row r="71" ht="14.25" customHeight="1" spans="1:66" x14ac:dyDescent="0.25">
      <c r="A71" s="4"/>
      <c r="B71" s="209">
        <f>IF(ISBLANK(CT!A97),"",CT!A97)</f>
      </c>
      <c r="C71" s="191">
        <f t="array" ref="C71">MIN(MMULT(COAttainment!$N71:$S71,COPOMap!B$13:B$18),1)</f>
        <v>0</v>
      </c>
      <c r="D71" s="191">
        <f t="array" ref="D71">MIN(MMULT(COAttainment!$N71:$S71,COPOMap!C$13:C$18),1)</f>
        <v>0</v>
      </c>
      <c r="E71" s="191">
        <f t="array" ref="E71">MIN(MMULT(COAttainment!$N71:$S71,COPOMap!D$13:D$18),1)</f>
        <v>0</v>
      </c>
      <c r="F71" s="191">
        <f t="array" ref="F71">MIN(MMULT(COAttainment!$N71:$S71,COPOMap!E$13:E$18),1)</f>
        <v>0</v>
      </c>
      <c r="G71" s="191">
        <f t="array" ref="G71">MIN(MMULT(COAttainment!$N71:$S71,COPOMap!F$13:F$18),1)</f>
        <v>0</v>
      </c>
      <c r="H71" s="191">
        <f t="array" ref="H71">MIN(MMULT(COAttainment!$N71:$S71,COPOMap!G$13:G$18),1)</f>
        <v>0</v>
      </c>
      <c r="I71" s="191">
        <f t="array" ref="I71">MIN(MMULT(COAttainment!$N71:$S71,COPOMap!H$13:H$18),1)</f>
        <v>0</v>
      </c>
      <c r="J71" s="191">
        <f t="array" ref="J71">MIN(MMULT(COAttainment!$N71:$S71,COPOMap!I$13:I$18),1)</f>
        <v>0</v>
      </c>
      <c r="K71" s="191">
        <f t="array" ref="K71">MIN(MMULT(COAttainment!$N71:$S71,COPOMap!J$13:J$18),1)</f>
        <v>0</v>
      </c>
      <c r="L71" s="191">
        <f t="array" ref="L71">MIN(MMULT(COAttainment!$N71:$S71,COPOMap!K$13:K$18),1)</f>
        <v>0</v>
      </c>
      <c r="M71" s="191">
        <f t="array" ref="M71">MIN(MMULT(COAttainment!$N71:$S71,COPOMap!L$13:L$18),1)</f>
        <v>0</v>
      </c>
      <c r="N71" s="191">
        <f t="array" ref="N71">MIN(MMULT(COAttainment!$N71:$S71,COPOMap!M$13:M$18),1)</f>
        <v>0</v>
      </c>
      <c r="O71" s="4"/>
      <c r="P71" s="210">
        <f t="array" ref="P71">MIN(MMULT(COAttainment!$AG71:$AL71,COPOMap!B$23:B$28),1)</f>
        <v>0</v>
      </c>
      <c r="Q71" s="210">
        <f t="array" ref="Q71">MIN(MMULT(COAttainment!$AG71:$AL71,COPOMap!C$23:C$28),1)</f>
        <v>0</v>
      </c>
      <c r="R71" s="210">
        <f t="array" ref="R71">MIN(MMULT(COAttainment!$AG71:$AL71,COPOMap!D$23:D$28),1)</f>
        <v>0</v>
      </c>
      <c r="S71" s="210">
        <f t="array" ref="S71">MIN(MMULT(COAttainment!$AG71:$AL71,COPOMap!E$23:E$28),1)</f>
        <v>0</v>
      </c>
      <c r="T71" s="210">
        <f t="array" ref="T71">MIN(MMULT(COAttainment!$AG71:$AL71,COPOMap!F$23:F$28),1)</f>
        <v>0</v>
      </c>
      <c r="U71" s="210">
        <f t="array" ref="U71">MIN(MMULT(COAttainment!$AG71:$AL71,COPOMap!G$23:G$28),1)</f>
        <v>0</v>
      </c>
      <c r="V71" s="210">
        <f t="array" ref="V71">MIN(MMULT(COAttainment!$AG71:$AL71,COPOMap!H$23:H$28),1)</f>
        <v>0</v>
      </c>
      <c r="W71" s="210">
        <f t="array" ref="W71">MIN(MMULT(COAttainment!$AG71:$AL71,COPOMap!I$23:I$28),1)</f>
        <v>0</v>
      </c>
      <c r="X71" s="210">
        <f t="array" ref="X71">MIN(MMULT(COAttainment!$AG71:$AL71,COPOMap!J$23:J$28),1)</f>
        <v>0</v>
      </c>
      <c r="Y71" s="210">
        <f t="array" ref="Y71">MIN(MMULT(COAttainment!$AG71:$AL71,COPOMap!K$23:K$28),1)</f>
        <v>0</v>
      </c>
      <c r="Z71" s="210">
        <f t="array" ref="Z71">MIN(MMULT(COAttainment!$AG71:$AL71,COPOMap!L$23:L$28),1)</f>
        <v>0</v>
      </c>
      <c r="AA71" s="210">
        <f t="array" ref="AA71">MIN(MMULT(COAttainment!$AG71:$AL71,COPOMap!M$23:M$28),1)</f>
        <v>0</v>
      </c>
      <c r="AB71" s="4"/>
      <c r="AC71" s="211">
        <f t="array" ref="AC71">MIN(MMULT(COAttainment!$AZ71:$BE71,COPOMap!B$33:B$38),1)</f>
        <v>0</v>
      </c>
      <c r="AD71" s="211">
        <f t="array" ref="AD71">MIN(MMULT(COAttainment!$AZ71:$BE71,COPOMap!C$33:C$38),1)</f>
        <v>0</v>
      </c>
      <c r="AE71" s="211">
        <f t="array" ref="AE71">MIN(MMULT(COAttainment!$AZ71:$BE71,COPOMap!D$33:D$38),1)</f>
        <v>0</v>
      </c>
      <c r="AF71" s="211">
        <f t="array" ref="AF71">MIN(MMULT(COAttainment!$AZ71:$BE71,COPOMap!E$33:E$38),1)</f>
        <v>0</v>
      </c>
      <c r="AG71" s="211">
        <f t="array" ref="AG71">MIN(MMULT(COAttainment!$AZ71:$BE71,COPOMap!F$33:F$38),1)</f>
        <v>0</v>
      </c>
      <c r="AH71" s="211">
        <f t="array" ref="AH71">MIN(MMULT(COAttainment!$AZ71:$BE71,COPOMap!G$33:G$38),1)</f>
        <v>0</v>
      </c>
      <c r="AI71" s="211">
        <f t="array" ref="AI71">MIN(MMULT(COAttainment!$AZ71:$BE71,COPOMap!H$33:H$38),1)</f>
        <v>0</v>
      </c>
      <c r="AJ71" s="211">
        <f t="array" ref="AJ71">MIN(MMULT(COAttainment!$AZ71:$BE71,COPOMap!I$33:I$38),1)</f>
        <v>0</v>
      </c>
      <c r="AK71" s="211">
        <f t="array" ref="AK71">MIN(MMULT(COAttainment!$AZ71:$BE71,COPOMap!J$33:J$38),1)</f>
        <v>0</v>
      </c>
      <c r="AL71" s="211">
        <f t="array" ref="AL71">MIN(MMULT(COAttainment!$AZ71:$BE71,COPOMap!K$33:K$38),1)</f>
        <v>0</v>
      </c>
      <c r="AM71" s="211">
        <f t="array" ref="AM71">MIN(MMULT(COAttainment!$AZ71:$BE71,COPOMap!L$33:L$38),1)</f>
        <v>0</v>
      </c>
      <c r="AN71" s="211">
        <f t="array" ref="AN71">MIN(MMULT(COAttainment!$AZ71:$BE71,COPOMap!M$33:M$38),1)</f>
        <v>0</v>
      </c>
      <c r="AO71" s="4"/>
      <c r="AP71" s="211">
        <f t="array" ref="AP71">MIN(MMULT(COAttainment!$BS71:$BX71,COPOMap!B$33:B$38),1)</f>
        <v>0</v>
      </c>
      <c r="AQ71" s="211">
        <f t="array" ref="AQ71">MIN(MMULT(COAttainment!$BS71:$BX71,COPOMap!C$33:C$38),1)</f>
        <v>0</v>
      </c>
      <c r="AR71" s="211">
        <f t="array" ref="AR71">MIN(MMULT(COAttainment!$BS71:$BX71,COPOMap!D$33:D$38),1)</f>
        <v>0</v>
      </c>
      <c r="AS71" s="211">
        <f t="array" ref="AS71">MIN(MMULT(COAttainment!$BS71:$BX71,COPOMap!E$33:E$38),1)</f>
        <v>0</v>
      </c>
      <c r="AT71" s="211">
        <f t="array" ref="AT71">MIN(MMULT(COAttainment!$BS71:$BX71,COPOMap!F$33:F$38),1)</f>
        <v>0</v>
      </c>
      <c r="AU71" s="211">
        <f t="array" ref="AU71">MIN(MMULT(COAttainment!$BS71:$BX71,COPOMap!G$33:G$38),1)</f>
        <v>0</v>
      </c>
      <c r="AV71" s="211">
        <f t="array" ref="AV71">MIN(MMULT(COAttainment!$BS71:$BX71,COPOMap!H$33:H$38),1)</f>
        <v>0</v>
      </c>
      <c r="AW71" s="211">
        <f t="array" ref="AW71">MIN(MMULT(COAttainment!$BS71:$BX71,COPOMap!I$33:I$38),1)</f>
        <v>0</v>
      </c>
      <c r="AX71" s="211">
        <f t="array" ref="AX71">MIN(MMULT(COAttainment!$BS71:$BX71,COPOMap!J$33:J$38),1)</f>
        <v>0</v>
      </c>
      <c r="AY71" s="211">
        <f t="array" ref="AY71">MIN(MMULT(COAttainment!$BS71:$BX71,COPOMap!K$33:K$38),1)</f>
        <v>0</v>
      </c>
      <c r="AZ71" s="211">
        <f t="array" ref="AZ71">MIN(MMULT(COAttainment!$BS71:$BX71,COPOMap!L$33:L$38),1)</f>
        <v>0</v>
      </c>
      <c r="BA71" s="211">
        <f t="array" ref="BA71">MIN(MMULT(COAttainment!$BS71:$BX71,COPOMap!M$33:M$38),1)</f>
        <v>0</v>
      </c>
      <c r="BB71" s="4"/>
      <c r="BC71" s="211">
        <f t="array" ref="BC71">MIN(MMULT(COAttainment!$CL71:$CQ71,COPOMap!B$33:B$38),1)</f>
        <v>0</v>
      </c>
      <c r="BD71" s="211">
        <f t="array" ref="BD71">MIN(MMULT(COAttainment!$CL71:$CQ71,COPOMap!C$33:C$38),1)</f>
        <v>0</v>
      </c>
      <c r="BE71" s="211">
        <f t="array" ref="BE71">MIN(MMULT(COAttainment!$CL71:$CQ71,COPOMap!D$33:D$38),1)</f>
        <v>0</v>
      </c>
      <c r="BF71" s="211">
        <f t="array" ref="BF71">MIN(MMULT(COAttainment!$CL71:$CQ71,COPOMap!E$33:E$38),1)</f>
        <v>0</v>
      </c>
      <c r="BG71" s="211">
        <f t="array" ref="BG71">MIN(MMULT(COAttainment!$CL71:$CQ71,COPOMap!F$33:F$38),1)</f>
        <v>0</v>
      </c>
      <c r="BH71" s="211">
        <f t="array" ref="BH71">MIN(MMULT(COAttainment!$CL71:$CQ71,COPOMap!G$33:G$38),1)</f>
        <v>0</v>
      </c>
      <c r="BI71" s="211">
        <f t="array" ref="BI71">MIN(MMULT(COAttainment!$CL71:$CQ71,COPOMap!H$33:H$38),1)</f>
        <v>0</v>
      </c>
      <c r="BJ71" s="211">
        <f t="array" ref="BJ71">MIN(MMULT(COAttainment!$CL71:$CQ71,COPOMap!I$33:I$38),1)</f>
        <v>0</v>
      </c>
      <c r="BK71" s="211">
        <f t="array" ref="BK71">MIN(MMULT(COAttainment!$CL71:$CQ71,COPOMap!J$33:J$38),1)</f>
        <v>0</v>
      </c>
      <c r="BL71" s="211">
        <f t="array" ref="BL71">MIN(MMULT(COAttainment!$CL71:$CQ71,COPOMap!K$33:K$38),1)</f>
        <v>0</v>
      </c>
      <c r="BM71" s="211">
        <f t="array" ref="BM71">MIN(MMULT(COAttainment!$CL71:$CQ71,COPOMap!L$33:L$38),1)</f>
        <v>0</v>
      </c>
      <c r="BN71" s="211">
        <f t="array" ref="BN71">MIN(MMULT(COAttainment!$CL71:$CQ71,COPOMap!M$33:M$38),1)</f>
        <v>0</v>
      </c>
    </row>
    <row r="72" ht="14.25" customHeight="1" spans="1:66" x14ac:dyDescent="0.25">
      <c r="A72" s="4"/>
      <c r="B72" s="209">
        <f>IF(ISBLANK(CT!A98),"",CT!A98)</f>
      </c>
      <c r="C72" s="191">
        <f t="array" ref="C72">MIN(MMULT(COAttainment!$N72:$S72,COPOMap!B$13:B$18),1)</f>
        <v>0</v>
      </c>
      <c r="D72" s="191">
        <f t="array" ref="D72">MIN(MMULT(COAttainment!$N72:$S72,COPOMap!C$13:C$18),1)</f>
        <v>0</v>
      </c>
      <c r="E72" s="191">
        <f t="array" ref="E72">MIN(MMULT(COAttainment!$N72:$S72,COPOMap!D$13:D$18),1)</f>
        <v>0</v>
      </c>
      <c r="F72" s="191">
        <f t="array" ref="F72">MIN(MMULT(COAttainment!$N72:$S72,COPOMap!E$13:E$18),1)</f>
        <v>0</v>
      </c>
      <c r="G72" s="191">
        <f t="array" ref="G72">MIN(MMULT(COAttainment!$N72:$S72,COPOMap!F$13:F$18),1)</f>
        <v>0</v>
      </c>
      <c r="H72" s="191">
        <f t="array" ref="H72">MIN(MMULT(COAttainment!$N72:$S72,COPOMap!G$13:G$18),1)</f>
        <v>0</v>
      </c>
      <c r="I72" s="191">
        <f t="array" ref="I72">MIN(MMULT(COAttainment!$N72:$S72,COPOMap!H$13:H$18),1)</f>
        <v>0</v>
      </c>
      <c r="J72" s="191">
        <f t="array" ref="J72">MIN(MMULT(COAttainment!$N72:$S72,COPOMap!I$13:I$18),1)</f>
        <v>0</v>
      </c>
      <c r="K72" s="191">
        <f t="array" ref="K72">MIN(MMULT(COAttainment!$N72:$S72,COPOMap!J$13:J$18),1)</f>
        <v>0</v>
      </c>
      <c r="L72" s="191">
        <f t="array" ref="L72">MIN(MMULT(COAttainment!$N72:$S72,COPOMap!K$13:K$18),1)</f>
        <v>0</v>
      </c>
      <c r="M72" s="191">
        <f t="array" ref="M72">MIN(MMULT(COAttainment!$N72:$S72,COPOMap!L$13:L$18),1)</f>
        <v>0</v>
      </c>
      <c r="N72" s="191">
        <f t="array" ref="N72">MIN(MMULT(COAttainment!$N72:$S72,COPOMap!M$13:M$18),1)</f>
        <v>0</v>
      </c>
      <c r="O72" s="4"/>
      <c r="P72" s="210">
        <f t="array" ref="P72">MIN(MMULT(COAttainment!$AG72:$AL72,COPOMap!B$23:B$28),1)</f>
        <v>0</v>
      </c>
      <c r="Q72" s="210">
        <f t="array" ref="Q72">MIN(MMULT(COAttainment!$AG72:$AL72,COPOMap!C$23:C$28),1)</f>
        <v>0</v>
      </c>
      <c r="R72" s="210">
        <f t="array" ref="R72">MIN(MMULT(COAttainment!$AG72:$AL72,COPOMap!D$23:D$28),1)</f>
        <v>0</v>
      </c>
      <c r="S72" s="210">
        <f t="array" ref="S72">MIN(MMULT(COAttainment!$AG72:$AL72,COPOMap!E$23:E$28),1)</f>
        <v>0</v>
      </c>
      <c r="T72" s="210">
        <f t="array" ref="T72">MIN(MMULT(COAttainment!$AG72:$AL72,COPOMap!F$23:F$28),1)</f>
        <v>0</v>
      </c>
      <c r="U72" s="210">
        <f t="array" ref="U72">MIN(MMULT(COAttainment!$AG72:$AL72,COPOMap!G$23:G$28),1)</f>
        <v>0</v>
      </c>
      <c r="V72" s="210">
        <f t="array" ref="V72">MIN(MMULT(COAttainment!$AG72:$AL72,COPOMap!H$23:H$28),1)</f>
        <v>0</v>
      </c>
      <c r="W72" s="210">
        <f t="array" ref="W72">MIN(MMULT(COAttainment!$AG72:$AL72,COPOMap!I$23:I$28),1)</f>
        <v>0</v>
      </c>
      <c r="X72" s="210">
        <f t="array" ref="X72">MIN(MMULT(COAttainment!$AG72:$AL72,COPOMap!J$23:J$28),1)</f>
        <v>0</v>
      </c>
      <c r="Y72" s="210">
        <f t="array" ref="Y72">MIN(MMULT(COAttainment!$AG72:$AL72,COPOMap!K$23:K$28),1)</f>
        <v>0</v>
      </c>
      <c r="Z72" s="210">
        <f t="array" ref="Z72">MIN(MMULT(COAttainment!$AG72:$AL72,COPOMap!L$23:L$28),1)</f>
        <v>0</v>
      </c>
      <c r="AA72" s="210">
        <f t="array" ref="AA72">MIN(MMULT(COAttainment!$AG72:$AL72,COPOMap!M$23:M$28),1)</f>
        <v>0</v>
      </c>
      <c r="AB72" s="4"/>
      <c r="AC72" s="211">
        <f t="array" ref="AC72">MIN(MMULT(COAttainment!$AZ72:$BE72,COPOMap!B$33:B$38),1)</f>
        <v>0</v>
      </c>
      <c r="AD72" s="211">
        <f t="array" ref="AD72">MIN(MMULT(COAttainment!$AZ72:$BE72,COPOMap!C$33:C$38),1)</f>
        <v>0</v>
      </c>
      <c r="AE72" s="211">
        <f t="array" ref="AE72">MIN(MMULT(COAttainment!$AZ72:$BE72,COPOMap!D$33:D$38),1)</f>
        <v>0</v>
      </c>
      <c r="AF72" s="211">
        <f t="array" ref="AF72">MIN(MMULT(COAttainment!$AZ72:$BE72,COPOMap!E$33:E$38),1)</f>
        <v>0</v>
      </c>
      <c r="AG72" s="211">
        <f t="array" ref="AG72">MIN(MMULT(COAttainment!$AZ72:$BE72,COPOMap!F$33:F$38),1)</f>
        <v>0</v>
      </c>
      <c r="AH72" s="211">
        <f t="array" ref="AH72">MIN(MMULT(COAttainment!$AZ72:$BE72,COPOMap!G$33:G$38),1)</f>
        <v>0</v>
      </c>
      <c r="AI72" s="211">
        <f t="array" ref="AI72">MIN(MMULT(COAttainment!$AZ72:$BE72,COPOMap!H$33:H$38),1)</f>
        <v>0</v>
      </c>
      <c r="AJ72" s="211">
        <f t="array" ref="AJ72">MIN(MMULT(COAttainment!$AZ72:$BE72,COPOMap!I$33:I$38),1)</f>
        <v>0</v>
      </c>
      <c r="AK72" s="211">
        <f t="array" ref="AK72">MIN(MMULT(COAttainment!$AZ72:$BE72,COPOMap!J$33:J$38),1)</f>
        <v>0</v>
      </c>
      <c r="AL72" s="211">
        <f t="array" ref="AL72">MIN(MMULT(COAttainment!$AZ72:$BE72,COPOMap!K$33:K$38),1)</f>
        <v>0</v>
      </c>
      <c r="AM72" s="211">
        <f t="array" ref="AM72">MIN(MMULT(COAttainment!$AZ72:$BE72,COPOMap!L$33:L$38),1)</f>
        <v>0</v>
      </c>
      <c r="AN72" s="211">
        <f t="array" ref="AN72">MIN(MMULT(COAttainment!$AZ72:$BE72,COPOMap!M$33:M$38),1)</f>
        <v>0</v>
      </c>
      <c r="AO72" s="4"/>
      <c r="AP72" s="211">
        <f t="array" ref="AP72">MIN(MMULT(COAttainment!$BS72:$BX72,COPOMap!B$33:B$38),1)</f>
        <v>0</v>
      </c>
      <c r="AQ72" s="211">
        <f t="array" ref="AQ72">MIN(MMULT(COAttainment!$BS72:$BX72,COPOMap!C$33:C$38),1)</f>
        <v>0</v>
      </c>
      <c r="AR72" s="211">
        <f t="array" ref="AR72">MIN(MMULT(COAttainment!$BS72:$BX72,COPOMap!D$33:D$38),1)</f>
        <v>0</v>
      </c>
      <c r="AS72" s="211">
        <f t="array" ref="AS72">MIN(MMULT(COAttainment!$BS72:$BX72,COPOMap!E$33:E$38),1)</f>
        <v>0</v>
      </c>
      <c r="AT72" s="211">
        <f t="array" ref="AT72">MIN(MMULT(COAttainment!$BS72:$BX72,COPOMap!F$33:F$38),1)</f>
        <v>0</v>
      </c>
      <c r="AU72" s="211">
        <f t="array" ref="AU72">MIN(MMULT(COAttainment!$BS72:$BX72,COPOMap!G$33:G$38),1)</f>
        <v>0</v>
      </c>
      <c r="AV72" s="211">
        <f t="array" ref="AV72">MIN(MMULT(COAttainment!$BS72:$BX72,COPOMap!H$33:H$38),1)</f>
        <v>0</v>
      </c>
      <c r="AW72" s="211">
        <f t="array" ref="AW72">MIN(MMULT(COAttainment!$BS72:$BX72,COPOMap!I$33:I$38),1)</f>
        <v>0</v>
      </c>
      <c r="AX72" s="211">
        <f t="array" ref="AX72">MIN(MMULT(COAttainment!$BS72:$BX72,COPOMap!J$33:J$38),1)</f>
        <v>0</v>
      </c>
      <c r="AY72" s="211">
        <f t="array" ref="AY72">MIN(MMULT(COAttainment!$BS72:$BX72,COPOMap!K$33:K$38),1)</f>
        <v>0</v>
      </c>
      <c r="AZ72" s="211">
        <f t="array" ref="AZ72">MIN(MMULT(COAttainment!$BS72:$BX72,COPOMap!L$33:L$38),1)</f>
        <v>0</v>
      </c>
      <c r="BA72" s="211">
        <f t="array" ref="BA72">MIN(MMULT(COAttainment!$BS72:$BX72,COPOMap!M$33:M$38),1)</f>
        <v>0</v>
      </c>
      <c r="BB72" s="4"/>
      <c r="BC72" s="211">
        <f t="array" ref="BC72">MIN(MMULT(COAttainment!$CL72:$CQ72,COPOMap!B$33:B$38),1)</f>
        <v>0</v>
      </c>
      <c r="BD72" s="211">
        <f t="array" ref="BD72">MIN(MMULT(COAttainment!$CL72:$CQ72,COPOMap!C$33:C$38),1)</f>
        <v>0</v>
      </c>
      <c r="BE72" s="211">
        <f t="array" ref="BE72">MIN(MMULT(COAttainment!$CL72:$CQ72,COPOMap!D$33:D$38),1)</f>
        <v>0</v>
      </c>
      <c r="BF72" s="211">
        <f t="array" ref="BF72">MIN(MMULT(COAttainment!$CL72:$CQ72,COPOMap!E$33:E$38),1)</f>
        <v>0</v>
      </c>
      <c r="BG72" s="211">
        <f t="array" ref="BG72">MIN(MMULT(COAttainment!$CL72:$CQ72,COPOMap!F$33:F$38),1)</f>
        <v>0</v>
      </c>
      <c r="BH72" s="211">
        <f t="array" ref="BH72">MIN(MMULT(COAttainment!$CL72:$CQ72,COPOMap!G$33:G$38),1)</f>
        <v>0</v>
      </c>
      <c r="BI72" s="211">
        <f t="array" ref="BI72">MIN(MMULT(COAttainment!$CL72:$CQ72,COPOMap!H$33:H$38),1)</f>
        <v>0</v>
      </c>
      <c r="BJ72" s="211">
        <f t="array" ref="BJ72">MIN(MMULT(COAttainment!$CL72:$CQ72,COPOMap!I$33:I$38),1)</f>
        <v>0</v>
      </c>
      <c r="BK72" s="211">
        <f t="array" ref="BK72">MIN(MMULT(COAttainment!$CL72:$CQ72,COPOMap!J$33:J$38),1)</f>
        <v>0</v>
      </c>
      <c r="BL72" s="211">
        <f t="array" ref="BL72">MIN(MMULT(COAttainment!$CL72:$CQ72,COPOMap!K$33:K$38),1)</f>
        <v>0</v>
      </c>
      <c r="BM72" s="211">
        <f t="array" ref="BM72">MIN(MMULT(COAttainment!$CL72:$CQ72,COPOMap!L$33:L$38),1)</f>
        <v>0</v>
      </c>
      <c r="BN72" s="211">
        <f t="array" ref="BN72">MIN(MMULT(COAttainment!$CL72:$CQ72,COPOMap!M$33:M$38),1)</f>
        <v>0</v>
      </c>
    </row>
    <row r="73" ht="14.25" customHeight="1" spans="1:66" x14ac:dyDescent="0.25">
      <c r="A73" s="4"/>
      <c r="B73" s="209">
        <f>IF(ISBLANK(CT!A99),"",CT!A99)</f>
      </c>
      <c r="C73" s="191">
        <f t="array" ref="C73">MIN(MMULT(COAttainment!$N73:$S73,COPOMap!B$13:B$18),1)</f>
        <v>0</v>
      </c>
      <c r="D73" s="191">
        <f t="array" ref="D73">MIN(MMULT(COAttainment!$N73:$S73,COPOMap!C$13:C$18),1)</f>
        <v>0</v>
      </c>
      <c r="E73" s="191">
        <f t="array" ref="E73">MIN(MMULT(COAttainment!$N73:$S73,COPOMap!D$13:D$18),1)</f>
        <v>0</v>
      </c>
      <c r="F73" s="191">
        <f t="array" ref="F73">MIN(MMULT(COAttainment!$N73:$S73,COPOMap!E$13:E$18),1)</f>
        <v>0</v>
      </c>
      <c r="G73" s="191">
        <f t="array" ref="G73">MIN(MMULT(COAttainment!$N73:$S73,COPOMap!F$13:F$18),1)</f>
        <v>0</v>
      </c>
      <c r="H73" s="191">
        <f t="array" ref="H73">MIN(MMULT(COAttainment!$N73:$S73,COPOMap!G$13:G$18),1)</f>
        <v>0</v>
      </c>
      <c r="I73" s="191">
        <f t="array" ref="I73">MIN(MMULT(COAttainment!$N73:$S73,COPOMap!H$13:H$18),1)</f>
        <v>0</v>
      </c>
      <c r="J73" s="191">
        <f t="array" ref="J73">MIN(MMULT(COAttainment!$N73:$S73,COPOMap!I$13:I$18),1)</f>
        <v>0</v>
      </c>
      <c r="K73" s="191">
        <f t="array" ref="K73">MIN(MMULT(COAttainment!$N73:$S73,COPOMap!J$13:J$18),1)</f>
        <v>0</v>
      </c>
      <c r="L73" s="191">
        <f t="array" ref="L73">MIN(MMULT(COAttainment!$N73:$S73,COPOMap!K$13:K$18),1)</f>
        <v>0</v>
      </c>
      <c r="M73" s="191">
        <f t="array" ref="M73">MIN(MMULT(COAttainment!$N73:$S73,COPOMap!L$13:L$18),1)</f>
        <v>0</v>
      </c>
      <c r="N73" s="191">
        <f t="array" ref="N73">MIN(MMULT(COAttainment!$N73:$S73,COPOMap!M$13:M$18),1)</f>
        <v>0</v>
      </c>
      <c r="O73" s="4"/>
      <c r="P73" s="210">
        <f t="array" ref="P73">MIN(MMULT(COAttainment!$AG73:$AL73,COPOMap!B$23:B$28),1)</f>
        <v>0</v>
      </c>
      <c r="Q73" s="210">
        <f t="array" ref="Q73">MIN(MMULT(COAttainment!$AG73:$AL73,COPOMap!C$23:C$28),1)</f>
        <v>0</v>
      </c>
      <c r="R73" s="210">
        <f t="array" ref="R73">MIN(MMULT(COAttainment!$AG73:$AL73,COPOMap!D$23:D$28),1)</f>
        <v>0</v>
      </c>
      <c r="S73" s="210">
        <f t="array" ref="S73">MIN(MMULT(COAttainment!$AG73:$AL73,COPOMap!E$23:E$28),1)</f>
        <v>0</v>
      </c>
      <c r="T73" s="210">
        <f t="array" ref="T73">MIN(MMULT(COAttainment!$AG73:$AL73,COPOMap!F$23:F$28),1)</f>
        <v>0</v>
      </c>
      <c r="U73" s="210">
        <f t="array" ref="U73">MIN(MMULT(COAttainment!$AG73:$AL73,COPOMap!G$23:G$28),1)</f>
        <v>0</v>
      </c>
      <c r="V73" s="210">
        <f t="array" ref="V73">MIN(MMULT(COAttainment!$AG73:$AL73,COPOMap!H$23:H$28),1)</f>
        <v>0</v>
      </c>
      <c r="W73" s="210">
        <f t="array" ref="W73">MIN(MMULT(COAttainment!$AG73:$AL73,COPOMap!I$23:I$28),1)</f>
        <v>0</v>
      </c>
      <c r="X73" s="210">
        <f t="array" ref="X73">MIN(MMULT(COAttainment!$AG73:$AL73,COPOMap!J$23:J$28),1)</f>
        <v>0</v>
      </c>
      <c r="Y73" s="210">
        <f t="array" ref="Y73">MIN(MMULT(COAttainment!$AG73:$AL73,COPOMap!K$23:K$28),1)</f>
        <v>0</v>
      </c>
      <c r="Z73" s="210">
        <f t="array" ref="Z73">MIN(MMULT(COAttainment!$AG73:$AL73,COPOMap!L$23:L$28),1)</f>
        <v>0</v>
      </c>
      <c r="AA73" s="210">
        <f t="array" ref="AA73">MIN(MMULT(COAttainment!$AG73:$AL73,COPOMap!M$23:M$28),1)</f>
        <v>0</v>
      </c>
      <c r="AB73" s="4"/>
      <c r="AC73" s="211">
        <f t="array" ref="AC73">MIN(MMULT(COAttainment!$AZ73:$BE73,COPOMap!B$33:B$38),1)</f>
        <v>0</v>
      </c>
      <c r="AD73" s="211">
        <f t="array" ref="AD73">MIN(MMULT(COAttainment!$AZ73:$BE73,COPOMap!C$33:C$38),1)</f>
        <v>0</v>
      </c>
      <c r="AE73" s="211">
        <f t="array" ref="AE73">MIN(MMULT(COAttainment!$AZ73:$BE73,COPOMap!D$33:D$38),1)</f>
        <v>0</v>
      </c>
      <c r="AF73" s="211">
        <f t="array" ref="AF73">MIN(MMULT(COAttainment!$AZ73:$BE73,COPOMap!E$33:E$38),1)</f>
        <v>0</v>
      </c>
      <c r="AG73" s="211">
        <f t="array" ref="AG73">MIN(MMULT(COAttainment!$AZ73:$BE73,COPOMap!F$33:F$38),1)</f>
        <v>0</v>
      </c>
      <c r="AH73" s="211">
        <f t="array" ref="AH73">MIN(MMULT(COAttainment!$AZ73:$BE73,COPOMap!G$33:G$38),1)</f>
        <v>0</v>
      </c>
      <c r="AI73" s="211">
        <f t="array" ref="AI73">MIN(MMULT(COAttainment!$AZ73:$BE73,COPOMap!H$33:H$38),1)</f>
        <v>0</v>
      </c>
      <c r="AJ73" s="211">
        <f t="array" ref="AJ73">MIN(MMULT(COAttainment!$AZ73:$BE73,COPOMap!I$33:I$38),1)</f>
        <v>0</v>
      </c>
      <c r="AK73" s="211">
        <f t="array" ref="AK73">MIN(MMULT(COAttainment!$AZ73:$BE73,COPOMap!J$33:J$38),1)</f>
        <v>0</v>
      </c>
      <c r="AL73" s="211">
        <f t="array" ref="AL73">MIN(MMULT(COAttainment!$AZ73:$BE73,COPOMap!K$33:K$38),1)</f>
        <v>0</v>
      </c>
      <c r="AM73" s="211">
        <f t="array" ref="AM73">MIN(MMULT(COAttainment!$AZ73:$BE73,COPOMap!L$33:L$38),1)</f>
        <v>0</v>
      </c>
      <c r="AN73" s="211">
        <f t="array" ref="AN73">MIN(MMULT(COAttainment!$AZ73:$BE73,COPOMap!M$33:M$38),1)</f>
        <v>0</v>
      </c>
      <c r="AO73" s="4"/>
      <c r="AP73" s="211">
        <f t="array" ref="AP73">MIN(MMULT(COAttainment!$BS73:$BX73,COPOMap!B$33:B$38),1)</f>
        <v>0</v>
      </c>
      <c r="AQ73" s="211">
        <f t="array" ref="AQ73">MIN(MMULT(COAttainment!$BS73:$BX73,COPOMap!C$33:C$38),1)</f>
        <v>0</v>
      </c>
      <c r="AR73" s="211">
        <f t="array" ref="AR73">MIN(MMULT(COAttainment!$BS73:$BX73,COPOMap!D$33:D$38),1)</f>
        <v>0</v>
      </c>
      <c r="AS73" s="211">
        <f t="array" ref="AS73">MIN(MMULT(COAttainment!$BS73:$BX73,COPOMap!E$33:E$38),1)</f>
        <v>0</v>
      </c>
      <c r="AT73" s="211">
        <f t="array" ref="AT73">MIN(MMULT(COAttainment!$BS73:$BX73,COPOMap!F$33:F$38),1)</f>
        <v>0</v>
      </c>
      <c r="AU73" s="211">
        <f t="array" ref="AU73">MIN(MMULT(COAttainment!$BS73:$BX73,COPOMap!G$33:G$38),1)</f>
        <v>0</v>
      </c>
      <c r="AV73" s="211">
        <f t="array" ref="AV73">MIN(MMULT(COAttainment!$BS73:$BX73,COPOMap!H$33:H$38),1)</f>
        <v>0</v>
      </c>
      <c r="AW73" s="211">
        <f t="array" ref="AW73">MIN(MMULT(COAttainment!$BS73:$BX73,COPOMap!I$33:I$38),1)</f>
        <v>0</v>
      </c>
      <c r="AX73" s="211">
        <f t="array" ref="AX73">MIN(MMULT(COAttainment!$BS73:$BX73,COPOMap!J$33:J$38),1)</f>
        <v>0</v>
      </c>
      <c r="AY73" s="211">
        <f t="array" ref="AY73">MIN(MMULT(COAttainment!$BS73:$BX73,COPOMap!K$33:K$38),1)</f>
        <v>0</v>
      </c>
      <c r="AZ73" s="211">
        <f t="array" ref="AZ73">MIN(MMULT(COAttainment!$BS73:$BX73,COPOMap!L$33:L$38),1)</f>
        <v>0</v>
      </c>
      <c r="BA73" s="211">
        <f t="array" ref="BA73">MIN(MMULT(COAttainment!$BS73:$BX73,COPOMap!M$33:M$38),1)</f>
        <v>0</v>
      </c>
      <c r="BB73" s="4"/>
      <c r="BC73" s="211">
        <f t="array" ref="BC73">MIN(MMULT(COAttainment!$CL73:$CQ73,COPOMap!B$33:B$38),1)</f>
        <v>0</v>
      </c>
      <c r="BD73" s="211">
        <f t="array" ref="BD73">MIN(MMULT(COAttainment!$CL73:$CQ73,COPOMap!C$33:C$38),1)</f>
        <v>0</v>
      </c>
      <c r="BE73" s="211">
        <f t="array" ref="BE73">MIN(MMULT(COAttainment!$CL73:$CQ73,COPOMap!D$33:D$38),1)</f>
        <v>0</v>
      </c>
      <c r="BF73" s="211">
        <f t="array" ref="BF73">MIN(MMULT(COAttainment!$CL73:$CQ73,COPOMap!E$33:E$38),1)</f>
        <v>0</v>
      </c>
      <c r="BG73" s="211">
        <f t="array" ref="BG73">MIN(MMULT(COAttainment!$CL73:$CQ73,COPOMap!F$33:F$38),1)</f>
        <v>0</v>
      </c>
      <c r="BH73" s="211">
        <f t="array" ref="BH73">MIN(MMULT(COAttainment!$CL73:$CQ73,COPOMap!G$33:G$38),1)</f>
        <v>0</v>
      </c>
      <c r="BI73" s="211">
        <f t="array" ref="BI73">MIN(MMULT(COAttainment!$CL73:$CQ73,COPOMap!H$33:H$38),1)</f>
        <v>0</v>
      </c>
      <c r="BJ73" s="211">
        <f t="array" ref="BJ73">MIN(MMULT(COAttainment!$CL73:$CQ73,COPOMap!I$33:I$38),1)</f>
        <v>0</v>
      </c>
      <c r="BK73" s="211">
        <f t="array" ref="BK73">MIN(MMULT(COAttainment!$CL73:$CQ73,COPOMap!J$33:J$38),1)</f>
        <v>0</v>
      </c>
      <c r="BL73" s="211">
        <f t="array" ref="BL73">MIN(MMULT(COAttainment!$CL73:$CQ73,COPOMap!K$33:K$38),1)</f>
        <v>0</v>
      </c>
      <c r="BM73" s="211">
        <f t="array" ref="BM73">MIN(MMULT(COAttainment!$CL73:$CQ73,COPOMap!L$33:L$38),1)</f>
        <v>0</v>
      </c>
      <c r="BN73" s="211">
        <f t="array" ref="BN73">MIN(MMULT(COAttainment!$CL73:$CQ73,COPOMap!M$33:M$38),1)</f>
        <v>0</v>
      </c>
    </row>
    <row r="74" ht="14.25" customHeight="1" spans="1:66" x14ac:dyDescent="0.25">
      <c r="A74" s="4"/>
      <c r="B74" s="209">
        <f>IF(ISBLANK(CT!A100),"",CT!A100)</f>
      </c>
      <c r="C74" s="191">
        <f t="array" ref="C74">MIN(MMULT(COAttainment!$N74:$S74,COPOMap!B$13:B$18),1)</f>
        <v>0</v>
      </c>
      <c r="D74" s="191">
        <f t="array" ref="D74">MIN(MMULT(COAttainment!$N74:$S74,COPOMap!C$13:C$18),1)</f>
        <v>0</v>
      </c>
      <c r="E74" s="191">
        <f t="array" ref="E74">MIN(MMULT(COAttainment!$N74:$S74,COPOMap!D$13:D$18),1)</f>
        <v>0</v>
      </c>
      <c r="F74" s="191">
        <f t="array" ref="F74">MIN(MMULT(COAttainment!$N74:$S74,COPOMap!E$13:E$18),1)</f>
        <v>0</v>
      </c>
      <c r="G74" s="191">
        <f t="array" ref="G74">MIN(MMULT(COAttainment!$N74:$S74,COPOMap!F$13:F$18),1)</f>
        <v>0</v>
      </c>
      <c r="H74" s="191">
        <f t="array" ref="H74">MIN(MMULT(COAttainment!$N74:$S74,COPOMap!G$13:G$18),1)</f>
        <v>0</v>
      </c>
      <c r="I74" s="191">
        <f t="array" ref="I74">MIN(MMULT(COAttainment!$N74:$S74,COPOMap!H$13:H$18),1)</f>
        <v>0</v>
      </c>
      <c r="J74" s="191">
        <f t="array" ref="J74">MIN(MMULT(COAttainment!$N74:$S74,COPOMap!I$13:I$18),1)</f>
        <v>0</v>
      </c>
      <c r="K74" s="191">
        <f t="array" ref="K74">MIN(MMULT(COAttainment!$N74:$S74,COPOMap!J$13:J$18),1)</f>
        <v>0</v>
      </c>
      <c r="L74" s="191">
        <f t="array" ref="L74">MIN(MMULT(COAttainment!$N74:$S74,COPOMap!K$13:K$18),1)</f>
        <v>0</v>
      </c>
      <c r="M74" s="191">
        <f t="array" ref="M74">MIN(MMULT(COAttainment!$N74:$S74,COPOMap!L$13:L$18),1)</f>
        <v>0</v>
      </c>
      <c r="N74" s="191">
        <f t="array" ref="N74">MIN(MMULT(COAttainment!$N74:$S74,COPOMap!M$13:M$18),1)</f>
        <v>0</v>
      </c>
      <c r="O74" s="4"/>
      <c r="P74" s="210">
        <f t="array" ref="P74">MIN(MMULT(COAttainment!$AG74:$AL74,COPOMap!B$23:B$28),1)</f>
        <v>0</v>
      </c>
      <c r="Q74" s="210">
        <f t="array" ref="Q74">MIN(MMULT(COAttainment!$AG74:$AL74,COPOMap!C$23:C$28),1)</f>
        <v>0</v>
      </c>
      <c r="R74" s="210">
        <f t="array" ref="R74">MIN(MMULT(COAttainment!$AG74:$AL74,COPOMap!D$23:D$28),1)</f>
        <v>0</v>
      </c>
      <c r="S74" s="210">
        <f t="array" ref="S74">MIN(MMULT(COAttainment!$AG74:$AL74,COPOMap!E$23:E$28),1)</f>
        <v>0</v>
      </c>
      <c r="T74" s="210">
        <f t="array" ref="T74">MIN(MMULT(COAttainment!$AG74:$AL74,COPOMap!F$23:F$28),1)</f>
        <v>0</v>
      </c>
      <c r="U74" s="210">
        <f t="array" ref="U74">MIN(MMULT(COAttainment!$AG74:$AL74,COPOMap!G$23:G$28),1)</f>
        <v>0</v>
      </c>
      <c r="V74" s="210">
        <f t="array" ref="V74">MIN(MMULT(COAttainment!$AG74:$AL74,COPOMap!H$23:H$28),1)</f>
        <v>0</v>
      </c>
      <c r="W74" s="210">
        <f t="array" ref="W74">MIN(MMULT(COAttainment!$AG74:$AL74,COPOMap!I$23:I$28),1)</f>
        <v>0</v>
      </c>
      <c r="X74" s="210">
        <f t="array" ref="X74">MIN(MMULT(COAttainment!$AG74:$AL74,COPOMap!J$23:J$28),1)</f>
        <v>0</v>
      </c>
      <c r="Y74" s="210">
        <f t="array" ref="Y74">MIN(MMULT(COAttainment!$AG74:$AL74,COPOMap!K$23:K$28),1)</f>
        <v>0</v>
      </c>
      <c r="Z74" s="210">
        <f t="array" ref="Z74">MIN(MMULT(COAttainment!$AG74:$AL74,COPOMap!L$23:L$28),1)</f>
        <v>0</v>
      </c>
      <c r="AA74" s="210">
        <f t="array" ref="AA74">MIN(MMULT(COAttainment!$AG74:$AL74,COPOMap!M$23:M$28),1)</f>
        <v>0</v>
      </c>
      <c r="AB74" s="4"/>
      <c r="AC74" s="211">
        <f t="array" ref="AC74">MIN(MMULT(COAttainment!$AZ74:$BE74,COPOMap!B$33:B$38),1)</f>
        <v>0</v>
      </c>
      <c r="AD74" s="211">
        <f t="array" ref="AD74">MIN(MMULT(COAttainment!$AZ74:$BE74,COPOMap!C$33:C$38),1)</f>
        <v>0</v>
      </c>
      <c r="AE74" s="211">
        <f t="array" ref="AE74">MIN(MMULT(COAttainment!$AZ74:$BE74,COPOMap!D$33:D$38),1)</f>
        <v>0</v>
      </c>
      <c r="AF74" s="211">
        <f t="array" ref="AF74">MIN(MMULT(COAttainment!$AZ74:$BE74,COPOMap!E$33:E$38),1)</f>
        <v>0</v>
      </c>
      <c r="AG74" s="211">
        <f t="array" ref="AG74">MIN(MMULT(COAttainment!$AZ74:$BE74,COPOMap!F$33:F$38),1)</f>
        <v>0</v>
      </c>
      <c r="AH74" s="211">
        <f t="array" ref="AH74">MIN(MMULT(COAttainment!$AZ74:$BE74,COPOMap!G$33:G$38),1)</f>
        <v>0</v>
      </c>
      <c r="AI74" s="211">
        <f t="array" ref="AI74">MIN(MMULT(COAttainment!$AZ74:$BE74,COPOMap!H$33:H$38),1)</f>
        <v>0</v>
      </c>
      <c r="AJ74" s="211">
        <f t="array" ref="AJ74">MIN(MMULT(COAttainment!$AZ74:$BE74,COPOMap!I$33:I$38),1)</f>
        <v>0</v>
      </c>
      <c r="AK74" s="211">
        <f t="array" ref="AK74">MIN(MMULT(COAttainment!$AZ74:$BE74,COPOMap!J$33:J$38),1)</f>
        <v>0</v>
      </c>
      <c r="AL74" s="211">
        <f t="array" ref="AL74">MIN(MMULT(COAttainment!$AZ74:$BE74,COPOMap!K$33:K$38),1)</f>
        <v>0</v>
      </c>
      <c r="AM74" s="211">
        <f t="array" ref="AM74">MIN(MMULT(COAttainment!$AZ74:$BE74,COPOMap!L$33:L$38),1)</f>
        <v>0</v>
      </c>
      <c r="AN74" s="211">
        <f t="array" ref="AN74">MIN(MMULT(COAttainment!$AZ74:$BE74,COPOMap!M$33:M$38),1)</f>
        <v>0</v>
      </c>
      <c r="AO74" s="4"/>
      <c r="AP74" s="211">
        <f t="array" ref="AP74">MIN(MMULT(COAttainment!$BS74:$BX74,COPOMap!B$33:B$38),1)</f>
        <v>0</v>
      </c>
      <c r="AQ74" s="211">
        <f t="array" ref="AQ74">MIN(MMULT(COAttainment!$BS74:$BX74,COPOMap!C$33:C$38),1)</f>
        <v>0</v>
      </c>
      <c r="AR74" s="211">
        <f t="array" ref="AR74">MIN(MMULT(COAttainment!$BS74:$BX74,COPOMap!D$33:D$38),1)</f>
        <v>0</v>
      </c>
      <c r="AS74" s="211">
        <f t="array" ref="AS74">MIN(MMULT(COAttainment!$BS74:$BX74,COPOMap!E$33:E$38),1)</f>
        <v>0</v>
      </c>
      <c r="AT74" s="211">
        <f t="array" ref="AT74">MIN(MMULT(COAttainment!$BS74:$BX74,COPOMap!F$33:F$38),1)</f>
        <v>0</v>
      </c>
      <c r="AU74" s="211">
        <f t="array" ref="AU74">MIN(MMULT(COAttainment!$BS74:$BX74,COPOMap!G$33:G$38),1)</f>
        <v>0</v>
      </c>
      <c r="AV74" s="211">
        <f t="array" ref="AV74">MIN(MMULT(COAttainment!$BS74:$BX74,COPOMap!H$33:H$38),1)</f>
        <v>0</v>
      </c>
      <c r="AW74" s="211">
        <f t="array" ref="AW74">MIN(MMULT(COAttainment!$BS74:$BX74,COPOMap!I$33:I$38),1)</f>
        <v>0</v>
      </c>
      <c r="AX74" s="211">
        <f t="array" ref="AX74">MIN(MMULT(COAttainment!$BS74:$BX74,COPOMap!J$33:J$38),1)</f>
        <v>0</v>
      </c>
      <c r="AY74" s="211">
        <f t="array" ref="AY74">MIN(MMULT(COAttainment!$BS74:$BX74,COPOMap!K$33:K$38),1)</f>
        <v>0</v>
      </c>
      <c r="AZ74" s="211">
        <f t="array" ref="AZ74">MIN(MMULT(COAttainment!$BS74:$BX74,COPOMap!L$33:L$38),1)</f>
        <v>0</v>
      </c>
      <c r="BA74" s="211">
        <f t="array" ref="BA74">MIN(MMULT(COAttainment!$BS74:$BX74,COPOMap!M$33:M$38),1)</f>
        <v>0</v>
      </c>
      <c r="BB74" s="4"/>
      <c r="BC74" s="211">
        <f t="array" ref="BC74">MIN(MMULT(COAttainment!$CL74:$CQ74,COPOMap!B$33:B$38),1)</f>
        <v>0</v>
      </c>
      <c r="BD74" s="211">
        <f t="array" ref="BD74">MIN(MMULT(COAttainment!$CL74:$CQ74,COPOMap!C$33:C$38),1)</f>
        <v>0</v>
      </c>
      <c r="BE74" s="211">
        <f t="array" ref="BE74">MIN(MMULT(COAttainment!$CL74:$CQ74,COPOMap!D$33:D$38),1)</f>
        <v>0</v>
      </c>
      <c r="BF74" s="211">
        <f t="array" ref="BF74">MIN(MMULT(COAttainment!$CL74:$CQ74,COPOMap!E$33:E$38),1)</f>
        <v>0</v>
      </c>
      <c r="BG74" s="211">
        <f t="array" ref="BG74">MIN(MMULT(COAttainment!$CL74:$CQ74,COPOMap!F$33:F$38),1)</f>
        <v>0</v>
      </c>
      <c r="BH74" s="211">
        <f t="array" ref="BH74">MIN(MMULT(COAttainment!$CL74:$CQ74,COPOMap!G$33:G$38),1)</f>
        <v>0</v>
      </c>
      <c r="BI74" s="211">
        <f t="array" ref="BI74">MIN(MMULT(COAttainment!$CL74:$CQ74,COPOMap!H$33:H$38),1)</f>
        <v>0</v>
      </c>
      <c r="BJ74" s="211">
        <f t="array" ref="BJ74">MIN(MMULT(COAttainment!$CL74:$CQ74,COPOMap!I$33:I$38),1)</f>
        <v>0</v>
      </c>
      <c r="BK74" s="211">
        <f t="array" ref="BK74">MIN(MMULT(COAttainment!$CL74:$CQ74,COPOMap!J$33:J$38),1)</f>
        <v>0</v>
      </c>
      <c r="BL74" s="211">
        <f t="array" ref="BL74">MIN(MMULT(COAttainment!$CL74:$CQ74,COPOMap!K$33:K$38),1)</f>
        <v>0</v>
      </c>
      <c r="BM74" s="211">
        <f t="array" ref="BM74">MIN(MMULT(COAttainment!$CL74:$CQ74,COPOMap!L$33:L$38),1)</f>
        <v>0</v>
      </c>
      <c r="BN74" s="211">
        <f t="array" ref="BN74">MIN(MMULT(COAttainment!$CL74:$CQ74,COPOMap!M$33:M$38),1)</f>
        <v>0</v>
      </c>
    </row>
    <row r="75" ht="14.25" customHeight="1" spans="1:66" x14ac:dyDescent="0.25">
      <c r="A75" s="4"/>
      <c r="B75" s="209">
        <f>IF(ISBLANK(CT!A101),"",CT!A101)</f>
      </c>
      <c r="C75" s="191">
        <f t="array" ref="C75">MIN(MMULT(COAttainment!$N75:$S75,COPOMap!B$13:B$18),1)</f>
        <v>0</v>
      </c>
      <c r="D75" s="191">
        <f t="array" ref="D75">MIN(MMULT(COAttainment!$N75:$S75,COPOMap!C$13:C$18),1)</f>
        <v>0</v>
      </c>
      <c r="E75" s="191">
        <f t="array" ref="E75">MIN(MMULT(COAttainment!$N75:$S75,COPOMap!D$13:D$18),1)</f>
        <v>0</v>
      </c>
      <c r="F75" s="191">
        <f t="array" ref="F75">MIN(MMULT(COAttainment!$N75:$S75,COPOMap!E$13:E$18),1)</f>
        <v>0</v>
      </c>
      <c r="G75" s="191">
        <f t="array" ref="G75">MIN(MMULT(COAttainment!$N75:$S75,COPOMap!F$13:F$18),1)</f>
        <v>0</v>
      </c>
      <c r="H75" s="191">
        <f t="array" ref="H75">MIN(MMULT(COAttainment!$N75:$S75,COPOMap!G$13:G$18),1)</f>
        <v>0</v>
      </c>
      <c r="I75" s="191">
        <f t="array" ref="I75">MIN(MMULT(COAttainment!$N75:$S75,COPOMap!H$13:H$18),1)</f>
        <v>0</v>
      </c>
      <c r="J75" s="191">
        <f t="array" ref="J75">MIN(MMULT(COAttainment!$N75:$S75,COPOMap!I$13:I$18),1)</f>
        <v>0</v>
      </c>
      <c r="K75" s="191">
        <f t="array" ref="K75">MIN(MMULT(COAttainment!$N75:$S75,COPOMap!J$13:J$18),1)</f>
        <v>0</v>
      </c>
      <c r="L75" s="191">
        <f t="array" ref="L75">MIN(MMULT(COAttainment!$N75:$S75,COPOMap!K$13:K$18),1)</f>
        <v>0</v>
      </c>
      <c r="M75" s="191">
        <f t="array" ref="M75">MIN(MMULT(COAttainment!$N75:$S75,COPOMap!L$13:L$18),1)</f>
        <v>0</v>
      </c>
      <c r="N75" s="191">
        <f t="array" ref="N75">MIN(MMULT(COAttainment!$N75:$S75,COPOMap!M$13:M$18),1)</f>
        <v>0</v>
      </c>
      <c r="O75" s="4"/>
      <c r="P75" s="210">
        <f t="array" ref="P75">MIN(MMULT(COAttainment!$AG75:$AL75,COPOMap!B$23:B$28),1)</f>
        <v>0</v>
      </c>
      <c r="Q75" s="210">
        <f t="array" ref="Q75">MIN(MMULT(COAttainment!$AG75:$AL75,COPOMap!C$23:C$28),1)</f>
        <v>0</v>
      </c>
      <c r="R75" s="210">
        <f t="array" ref="R75">MIN(MMULT(COAttainment!$AG75:$AL75,COPOMap!D$23:D$28),1)</f>
        <v>0</v>
      </c>
      <c r="S75" s="210">
        <f t="array" ref="S75">MIN(MMULT(COAttainment!$AG75:$AL75,COPOMap!E$23:E$28),1)</f>
        <v>0</v>
      </c>
      <c r="T75" s="210">
        <f t="array" ref="T75">MIN(MMULT(COAttainment!$AG75:$AL75,COPOMap!F$23:F$28),1)</f>
        <v>0</v>
      </c>
      <c r="U75" s="210">
        <f t="array" ref="U75">MIN(MMULT(COAttainment!$AG75:$AL75,COPOMap!G$23:G$28),1)</f>
        <v>0</v>
      </c>
      <c r="V75" s="210">
        <f t="array" ref="V75">MIN(MMULT(COAttainment!$AG75:$AL75,COPOMap!H$23:H$28),1)</f>
        <v>0</v>
      </c>
      <c r="W75" s="210">
        <f t="array" ref="W75">MIN(MMULT(COAttainment!$AG75:$AL75,COPOMap!I$23:I$28),1)</f>
        <v>0</v>
      </c>
      <c r="X75" s="210">
        <f t="array" ref="X75">MIN(MMULT(COAttainment!$AG75:$AL75,COPOMap!J$23:J$28),1)</f>
        <v>0</v>
      </c>
      <c r="Y75" s="210">
        <f t="array" ref="Y75">MIN(MMULT(COAttainment!$AG75:$AL75,COPOMap!K$23:K$28),1)</f>
        <v>0</v>
      </c>
      <c r="Z75" s="210">
        <f t="array" ref="Z75">MIN(MMULT(COAttainment!$AG75:$AL75,COPOMap!L$23:L$28),1)</f>
        <v>0</v>
      </c>
      <c r="AA75" s="210">
        <f t="array" ref="AA75">MIN(MMULT(COAttainment!$AG75:$AL75,COPOMap!M$23:M$28),1)</f>
        <v>0</v>
      </c>
      <c r="AB75" s="4"/>
      <c r="AC75" s="211">
        <f t="array" ref="AC75">MIN(MMULT(COAttainment!$AZ75:$BE75,COPOMap!B$33:B$38),1)</f>
        <v>0</v>
      </c>
      <c r="AD75" s="211">
        <f t="array" ref="AD75">MIN(MMULT(COAttainment!$AZ75:$BE75,COPOMap!C$33:C$38),1)</f>
        <v>0</v>
      </c>
      <c r="AE75" s="211">
        <f t="array" ref="AE75">MIN(MMULT(COAttainment!$AZ75:$BE75,COPOMap!D$33:D$38),1)</f>
        <v>0</v>
      </c>
      <c r="AF75" s="211">
        <f t="array" ref="AF75">MIN(MMULT(COAttainment!$AZ75:$BE75,COPOMap!E$33:E$38),1)</f>
        <v>0</v>
      </c>
      <c r="AG75" s="211">
        <f t="array" ref="AG75">MIN(MMULT(COAttainment!$AZ75:$BE75,COPOMap!F$33:F$38),1)</f>
        <v>0</v>
      </c>
      <c r="AH75" s="211">
        <f t="array" ref="AH75">MIN(MMULT(COAttainment!$AZ75:$BE75,COPOMap!G$33:G$38),1)</f>
        <v>0</v>
      </c>
      <c r="AI75" s="211">
        <f t="array" ref="AI75">MIN(MMULT(COAttainment!$AZ75:$BE75,COPOMap!H$33:H$38),1)</f>
        <v>0</v>
      </c>
      <c r="AJ75" s="211">
        <f t="array" ref="AJ75">MIN(MMULT(COAttainment!$AZ75:$BE75,COPOMap!I$33:I$38),1)</f>
        <v>0</v>
      </c>
      <c r="AK75" s="211">
        <f t="array" ref="AK75">MIN(MMULT(COAttainment!$AZ75:$BE75,COPOMap!J$33:J$38),1)</f>
        <v>0</v>
      </c>
      <c r="AL75" s="211">
        <f t="array" ref="AL75">MIN(MMULT(COAttainment!$AZ75:$BE75,COPOMap!K$33:K$38),1)</f>
        <v>0</v>
      </c>
      <c r="AM75" s="211">
        <f t="array" ref="AM75">MIN(MMULT(COAttainment!$AZ75:$BE75,COPOMap!L$33:L$38),1)</f>
        <v>0</v>
      </c>
      <c r="AN75" s="211">
        <f t="array" ref="AN75">MIN(MMULT(COAttainment!$AZ75:$BE75,COPOMap!M$33:M$38),1)</f>
        <v>0</v>
      </c>
      <c r="AO75" s="4"/>
      <c r="AP75" s="211">
        <f t="array" ref="AP75">MIN(MMULT(COAttainment!$BS75:$BX75,COPOMap!B$33:B$38),1)</f>
        <v>0</v>
      </c>
      <c r="AQ75" s="211">
        <f t="array" ref="AQ75">MIN(MMULT(COAttainment!$BS75:$BX75,COPOMap!C$33:C$38),1)</f>
        <v>0</v>
      </c>
      <c r="AR75" s="211">
        <f t="array" ref="AR75">MIN(MMULT(COAttainment!$BS75:$BX75,COPOMap!D$33:D$38),1)</f>
        <v>0</v>
      </c>
      <c r="AS75" s="211">
        <f t="array" ref="AS75">MIN(MMULT(COAttainment!$BS75:$BX75,COPOMap!E$33:E$38),1)</f>
        <v>0</v>
      </c>
      <c r="AT75" s="211">
        <f t="array" ref="AT75">MIN(MMULT(COAttainment!$BS75:$BX75,COPOMap!F$33:F$38),1)</f>
        <v>0</v>
      </c>
      <c r="AU75" s="211">
        <f t="array" ref="AU75">MIN(MMULT(COAttainment!$BS75:$BX75,COPOMap!G$33:G$38),1)</f>
        <v>0</v>
      </c>
      <c r="AV75" s="211">
        <f t="array" ref="AV75">MIN(MMULT(COAttainment!$BS75:$BX75,COPOMap!H$33:H$38),1)</f>
        <v>0</v>
      </c>
      <c r="AW75" s="211">
        <f t="array" ref="AW75">MIN(MMULT(COAttainment!$BS75:$BX75,COPOMap!I$33:I$38),1)</f>
        <v>0</v>
      </c>
      <c r="AX75" s="211">
        <f t="array" ref="AX75">MIN(MMULT(COAttainment!$BS75:$BX75,COPOMap!J$33:J$38),1)</f>
        <v>0</v>
      </c>
      <c r="AY75" s="211">
        <f t="array" ref="AY75">MIN(MMULT(COAttainment!$BS75:$BX75,COPOMap!K$33:K$38),1)</f>
        <v>0</v>
      </c>
      <c r="AZ75" s="211">
        <f t="array" ref="AZ75">MIN(MMULT(COAttainment!$BS75:$BX75,COPOMap!L$33:L$38),1)</f>
        <v>0</v>
      </c>
      <c r="BA75" s="211">
        <f t="array" ref="BA75">MIN(MMULT(COAttainment!$BS75:$BX75,COPOMap!M$33:M$38),1)</f>
        <v>0</v>
      </c>
      <c r="BB75" s="4"/>
      <c r="BC75" s="211">
        <f t="array" ref="BC75">MIN(MMULT(COAttainment!$CL75:$CQ75,COPOMap!B$33:B$38),1)</f>
        <v>0</v>
      </c>
      <c r="BD75" s="211">
        <f t="array" ref="BD75">MIN(MMULT(COAttainment!$CL75:$CQ75,COPOMap!C$33:C$38),1)</f>
        <v>0</v>
      </c>
      <c r="BE75" s="211">
        <f t="array" ref="BE75">MIN(MMULT(COAttainment!$CL75:$CQ75,COPOMap!D$33:D$38),1)</f>
        <v>0</v>
      </c>
      <c r="BF75" s="211">
        <f t="array" ref="BF75">MIN(MMULT(COAttainment!$CL75:$CQ75,COPOMap!E$33:E$38),1)</f>
        <v>0</v>
      </c>
      <c r="BG75" s="211">
        <f t="array" ref="BG75">MIN(MMULT(COAttainment!$CL75:$CQ75,COPOMap!F$33:F$38),1)</f>
        <v>0</v>
      </c>
      <c r="BH75" s="211">
        <f t="array" ref="BH75">MIN(MMULT(COAttainment!$CL75:$CQ75,COPOMap!G$33:G$38),1)</f>
        <v>0</v>
      </c>
      <c r="BI75" s="211">
        <f t="array" ref="BI75">MIN(MMULT(COAttainment!$CL75:$CQ75,COPOMap!H$33:H$38),1)</f>
        <v>0</v>
      </c>
      <c r="BJ75" s="211">
        <f t="array" ref="BJ75">MIN(MMULT(COAttainment!$CL75:$CQ75,COPOMap!I$33:I$38),1)</f>
        <v>0</v>
      </c>
      <c r="BK75" s="211">
        <f t="array" ref="BK75">MIN(MMULT(COAttainment!$CL75:$CQ75,COPOMap!J$33:J$38),1)</f>
        <v>0</v>
      </c>
      <c r="BL75" s="211">
        <f t="array" ref="BL75">MIN(MMULT(COAttainment!$CL75:$CQ75,COPOMap!K$33:K$38),1)</f>
        <v>0</v>
      </c>
      <c r="BM75" s="211">
        <f t="array" ref="BM75">MIN(MMULT(COAttainment!$CL75:$CQ75,COPOMap!L$33:L$38),1)</f>
        <v>0</v>
      </c>
      <c r="BN75" s="211">
        <f t="array" ref="BN75">MIN(MMULT(COAttainment!$CL75:$CQ75,COPOMap!M$33:M$38),1)</f>
        <v>0</v>
      </c>
    </row>
    <row r="76" ht="14.25" customHeight="1" spans="1:66" x14ac:dyDescent="0.25">
      <c r="A76" s="4"/>
      <c r="B76" s="209">
        <f>IF(ISBLANK(CT!A102),"",CT!A102)</f>
      </c>
      <c r="C76" s="191">
        <f t="array" ref="C76">MIN(MMULT(COAttainment!$N76:$S76,COPOMap!B$13:B$18),1)</f>
        <v>0</v>
      </c>
      <c r="D76" s="191">
        <f t="array" ref="D76">MIN(MMULT(COAttainment!$N76:$S76,COPOMap!C$13:C$18),1)</f>
        <v>0</v>
      </c>
      <c r="E76" s="191">
        <f t="array" ref="E76">MIN(MMULT(COAttainment!$N76:$S76,COPOMap!D$13:D$18),1)</f>
        <v>0</v>
      </c>
      <c r="F76" s="191">
        <f t="array" ref="F76">MIN(MMULT(COAttainment!$N76:$S76,COPOMap!E$13:E$18),1)</f>
        <v>0</v>
      </c>
      <c r="G76" s="191">
        <f t="array" ref="G76">MIN(MMULT(COAttainment!$N76:$S76,COPOMap!F$13:F$18),1)</f>
        <v>0</v>
      </c>
      <c r="H76" s="191">
        <f t="array" ref="H76">MIN(MMULT(COAttainment!$N76:$S76,COPOMap!G$13:G$18),1)</f>
        <v>0</v>
      </c>
      <c r="I76" s="191">
        <f t="array" ref="I76">MIN(MMULT(COAttainment!$N76:$S76,COPOMap!H$13:H$18),1)</f>
        <v>0</v>
      </c>
      <c r="J76" s="191">
        <f t="array" ref="J76">MIN(MMULT(COAttainment!$N76:$S76,COPOMap!I$13:I$18),1)</f>
        <v>0</v>
      </c>
      <c r="K76" s="191">
        <f t="array" ref="K76">MIN(MMULT(COAttainment!$N76:$S76,COPOMap!J$13:J$18),1)</f>
        <v>0</v>
      </c>
      <c r="L76" s="191">
        <f t="array" ref="L76">MIN(MMULT(COAttainment!$N76:$S76,COPOMap!K$13:K$18),1)</f>
        <v>0</v>
      </c>
      <c r="M76" s="191">
        <f t="array" ref="M76">MIN(MMULT(COAttainment!$N76:$S76,COPOMap!L$13:L$18),1)</f>
        <v>0</v>
      </c>
      <c r="N76" s="191">
        <f t="array" ref="N76">MIN(MMULT(COAttainment!$N76:$S76,COPOMap!M$13:M$18),1)</f>
        <v>0</v>
      </c>
      <c r="O76" s="4"/>
      <c r="P76" s="210">
        <f t="array" ref="P76">MIN(MMULT(COAttainment!$AG76:$AL76,COPOMap!B$23:B$28),1)</f>
        <v>0</v>
      </c>
      <c r="Q76" s="210">
        <f t="array" ref="Q76">MIN(MMULT(COAttainment!$AG76:$AL76,COPOMap!C$23:C$28),1)</f>
        <v>0</v>
      </c>
      <c r="R76" s="210">
        <f t="array" ref="R76">MIN(MMULT(COAttainment!$AG76:$AL76,COPOMap!D$23:D$28),1)</f>
        <v>0</v>
      </c>
      <c r="S76" s="210">
        <f t="array" ref="S76">MIN(MMULT(COAttainment!$AG76:$AL76,COPOMap!E$23:E$28),1)</f>
        <v>0</v>
      </c>
      <c r="T76" s="210">
        <f t="array" ref="T76">MIN(MMULT(COAttainment!$AG76:$AL76,COPOMap!F$23:F$28),1)</f>
        <v>0</v>
      </c>
      <c r="U76" s="210">
        <f t="array" ref="U76">MIN(MMULT(COAttainment!$AG76:$AL76,COPOMap!G$23:G$28),1)</f>
        <v>0</v>
      </c>
      <c r="V76" s="210">
        <f t="array" ref="V76">MIN(MMULT(COAttainment!$AG76:$AL76,COPOMap!H$23:H$28),1)</f>
        <v>0</v>
      </c>
      <c r="W76" s="210">
        <f t="array" ref="W76">MIN(MMULT(COAttainment!$AG76:$AL76,COPOMap!I$23:I$28),1)</f>
        <v>0</v>
      </c>
      <c r="X76" s="210">
        <f t="array" ref="X76">MIN(MMULT(COAttainment!$AG76:$AL76,COPOMap!J$23:J$28),1)</f>
        <v>0</v>
      </c>
      <c r="Y76" s="210">
        <f t="array" ref="Y76">MIN(MMULT(COAttainment!$AG76:$AL76,COPOMap!K$23:K$28),1)</f>
        <v>0</v>
      </c>
      <c r="Z76" s="210">
        <f t="array" ref="Z76">MIN(MMULT(COAttainment!$AG76:$AL76,COPOMap!L$23:L$28),1)</f>
        <v>0</v>
      </c>
      <c r="AA76" s="210">
        <f t="array" ref="AA76">MIN(MMULT(COAttainment!$AG76:$AL76,COPOMap!M$23:M$28),1)</f>
        <v>0</v>
      </c>
      <c r="AB76" s="4"/>
      <c r="AC76" s="211">
        <f t="array" ref="AC76">MIN(MMULT(COAttainment!$AZ76:$BE76,COPOMap!B$33:B$38),1)</f>
        <v>0</v>
      </c>
      <c r="AD76" s="211">
        <f t="array" ref="AD76">MIN(MMULT(COAttainment!$AZ76:$BE76,COPOMap!C$33:C$38),1)</f>
        <v>0</v>
      </c>
      <c r="AE76" s="211">
        <f t="array" ref="AE76">MIN(MMULT(COAttainment!$AZ76:$BE76,COPOMap!D$33:D$38),1)</f>
        <v>0</v>
      </c>
      <c r="AF76" s="211">
        <f t="array" ref="AF76">MIN(MMULT(COAttainment!$AZ76:$BE76,COPOMap!E$33:E$38),1)</f>
        <v>0</v>
      </c>
      <c r="AG76" s="211">
        <f t="array" ref="AG76">MIN(MMULT(COAttainment!$AZ76:$BE76,COPOMap!F$33:F$38),1)</f>
        <v>0</v>
      </c>
      <c r="AH76" s="211">
        <f t="array" ref="AH76">MIN(MMULT(COAttainment!$AZ76:$BE76,COPOMap!G$33:G$38),1)</f>
        <v>0</v>
      </c>
      <c r="AI76" s="211">
        <f t="array" ref="AI76">MIN(MMULT(COAttainment!$AZ76:$BE76,COPOMap!H$33:H$38),1)</f>
        <v>0</v>
      </c>
      <c r="AJ76" s="211">
        <f t="array" ref="AJ76">MIN(MMULT(COAttainment!$AZ76:$BE76,COPOMap!I$33:I$38),1)</f>
        <v>0</v>
      </c>
      <c r="AK76" s="211">
        <f t="array" ref="AK76">MIN(MMULT(COAttainment!$AZ76:$BE76,COPOMap!J$33:J$38),1)</f>
        <v>0</v>
      </c>
      <c r="AL76" s="211">
        <f t="array" ref="AL76">MIN(MMULT(COAttainment!$AZ76:$BE76,COPOMap!K$33:K$38),1)</f>
        <v>0</v>
      </c>
      <c r="AM76" s="211">
        <f t="array" ref="AM76">MIN(MMULT(COAttainment!$AZ76:$BE76,COPOMap!L$33:L$38),1)</f>
        <v>0</v>
      </c>
      <c r="AN76" s="211">
        <f t="array" ref="AN76">MIN(MMULT(COAttainment!$AZ76:$BE76,COPOMap!M$33:M$38),1)</f>
        <v>0</v>
      </c>
      <c r="AO76" s="4"/>
      <c r="AP76" s="211">
        <f t="array" ref="AP76">MIN(MMULT(COAttainment!$BS76:$BX76,COPOMap!B$33:B$38),1)</f>
        <v>0</v>
      </c>
      <c r="AQ76" s="211">
        <f t="array" ref="AQ76">MIN(MMULT(COAttainment!$BS76:$BX76,COPOMap!C$33:C$38),1)</f>
        <v>0</v>
      </c>
      <c r="AR76" s="211">
        <f t="array" ref="AR76">MIN(MMULT(COAttainment!$BS76:$BX76,COPOMap!D$33:D$38),1)</f>
        <v>0</v>
      </c>
      <c r="AS76" s="211">
        <f t="array" ref="AS76">MIN(MMULT(COAttainment!$BS76:$BX76,COPOMap!E$33:E$38),1)</f>
        <v>0</v>
      </c>
      <c r="AT76" s="211">
        <f t="array" ref="AT76">MIN(MMULT(COAttainment!$BS76:$BX76,COPOMap!F$33:F$38),1)</f>
        <v>0</v>
      </c>
      <c r="AU76" s="211">
        <f t="array" ref="AU76">MIN(MMULT(COAttainment!$BS76:$BX76,COPOMap!G$33:G$38),1)</f>
        <v>0</v>
      </c>
      <c r="AV76" s="211">
        <f t="array" ref="AV76">MIN(MMULT(COAttainment!$BS76:$BX76,COPOMap!H$33:H$38),1)</f>
        <v>0</v>
      </c>
      <c r="AW76" s="211">
        <f t="array" ref="AW76">MIN(MMULT(COAttainment!$BS76:$BX76,COPOMap!I$33:I$38),1)</f>
        <v>0</v>
      </c>
      <c r="AX76" s="211">
        <f t="array" ref="AX76">MIN(MMULT(COAttainment!$BS76:$BX76,COPOMap!J$33:J$38),1)</f>
        <v>0</v>
      </c>
      <c r="AY76" s="211">
        <f t="array" ref="AY76">MIN(MMULT(COAttainment!$BS76:$BX76,COPOMap!K$33:K$38),1)</f>
        <v>0</v>
      </c>
      <c r="AZ76" s="211">
        <f t="array" ref="AZ76">MIN(MMULT(COAttainment!$BS76:$BX76,COPOMap!L$33:L$38),1)</f>
        <v>0</v>
      </c>
      <c r="BA76" s="211">
        <f t="array" ref="BA76">MIN(MMULT(COAttainment!$BS76:$BX76,COPOMap!M$33:M$38),1)</f>
        <v>0</v>
      </c>
      <c r="BB76" s="4"/>
      <c r="BC76" s="211">
        <f t="array" ref="BC76">MIN(MMULT(COAttainment!$CL76:$CQ76,COPOMap!B$33:B$38),1)</f>
        <v>0</v>
      </c>
      <c r="BD76" s="211">
        <f t="array" ref="BD76">MIN(MMULT(COAttainment!$CL76:$CQ76,COPOMap!C$33:C$38),1)</f>
        <v>0</v>
      </c>
      <c r="BE76" s="211">
        <f t="array" ref="BE76">MIN(MMULT(COAttainment!$CL76:$CQ76,COPOMap!D$33:D$38),1)</f>
        <v>0</v>
      </c>
      <c r="BF76" s="211">
        <f t="array" ref="BF76">MIN(MMULT(COAttainment!$CL76:$CQ76,COPOMap!E$33:E$38),1)</f>
        <v>0</v>
      </c>
      <c r="BG76" s="211">
        <f t="array" ref="BG76">MIN(MMULT(COAttainment!$CL76:$CQ76,COPOMap!F$33:F$38),1)</f>
        <v>0</v>
      </c>
      <c r="BH76" s="211">
        <f t="array" ref="BH76">MIN(MMULT(COAttainment!$CL76:$CQ76,COPOMap!G$33:G$38),1)</f>
        <v>0</v>
      </c>
      <c r="BI76" s="211">
        <f t="array" ref="BI76">MIN(MMULT(COAttainment!$CL76:$CQ76,COPOMap!H$33:H$38),1)</f>
        <v>0</v>
      </c>
      <c r="BJ76" s="211">
        <f t="array" ref="BJ76">MIN(MMULT(COAttainment!$CL76:$CQ76,COPOMap!I$33:I$38),1)</f>
        <v>0</v>
      </c>
      <c r="BK76" s="211">
        <f t="array" ref="BK76">MIN(MMULT(COAttainment!$CL76:$CQ76,COPOMap!J$33:J$38),1)</f>
        <v>0</v>
      </c>
      <c r="BL76" s="211">
        <f t="array" ref="BL76">MIN(MMULT(COAttainment!$CL76:$CQ76,COPOMap!K$33:K$38),1)</f>
        <v>0</v>
      </c>
      <c r="BM76" s="211">
        <f t="array" ref="BM76">MIN(MMULT(COAttainment!$CL76:$CQ76,COPOMap!L$33:L$38),1)</f>
        <v>0</v>
      </c>
      <c r="BN76" s="211">
        <f t="array" ref="BN76">MIN(MMULT(COAttainment!$CL76:$CQ76,COPOMap!M$33:M$38),1)</f>
        <v>0</v>
      </c>
    </row>
    <row r="77" ht="14.25" customHeight="1" spans="1:66" x14ac:dyDescent="0.25">
      <c r="A77" s="4"/>
      <c r="B77" s="209">
        <f>IF(ISBLANK(CT!A103),"",CT!A103)</f>
      </c>
      <c r="C77" s="191">
        <f t="array" ref="C77">MIN(MMULT(COAttainment!$N77:$S77,COPOMap!B$13:B$18),1)</f>
        <v>0</v>
      </c>
      <c r="D77" s="191">
        <f t="array" ref="D77">MIN(MMULT(COAttainment!$N77:$S77,COPOMap!C$13:C$18),1)</f>
        <v>0</v>
      </c>
      <c r="E77" s="191">
        <f t="array" ref="E77">MIN(MMULT(COAttainment!$N77:$S77,COPOMap!D$13:D$18),1)</f>
        <v>0</v>
      </c>
      <c r="F77" s="191">
        <f t="array" ref="F77">MIN(MMULT(COAttainment!$N77:$S77,COPOMap!E$13:E$18),1)</f>
        <v>0</v>
      </c>
      <c r="G77" s="191">
        <f t="array" ref="G77">MIN(MMULT(COAttainment!$N77:$S77,COPOMap!F$13:F$18),1)</f>
        <v>0</v>
      </c>
      <c r="H77" s="191">
        <f t="array" ref="H77">MIN(MMULT(COAttainment!$N77:$S77,COPOMap!G$13:G$18),1)</f>
        <v>0</v>
      </c>
      <c r="I77" s="191">
        <f t="array" ref="I77">MIN(MMULT(COAttainment!$N77:$S77,COPOMap!H$13:H$18),1)</f>
        <v>0</v>
      </c>
      <c r="J77" s="191">
        <f t="array" ref="J77">MIN(MMULT(COAttainment!$N77:$S77,COPOMap!I$13:I$18),1)</f>
        <v>0</v>
      </c>
      <c r="K77" s="191">
        <f t="array" ref="K77">MIN(MMULT(COAttainment!$N77:$S77,COPOMap!J$13:J$18),1)</f>
        <v>0</v>
      </c>
      <c r="L77" s="191">
        <f t="array" ref="L77">MIN(MMULT(COAttainment!$N77:$S77,COPOMap!K$13:K$18),1)</f>
        <v>0</v>
      </c>
      <c r="M77" s="191">
        <f t="array" ref="M77">MIN(MMULT(COAttainment!$N77:$S77,COPOMap!L$13:L$18),1)</f>
        <v>0</v>
      </c>
      <c r="N77" s="191">
        <f t="array" ref="N77">MIN(MMULT(COAttainment!$N77:$S77,COPOMap!M$13:M$18),1)</f>
        <v>0</v>
      </c>
      <c r="O77" s="4"/>
      <c r="P77" s="210">
        <f t="array" ref="P77">MIN(MMULT(COAttainment!$AG77:$AL77,COPOMap!B$23:B$28),1)</f>
        <v>0</v>
      </c>
      <c r="Q77" s="210">
        <f t="array" ref="Q77">MIN(MMULT(COAttainment!$AG77:$AL77,COPOMap!C$23:C$28),1)</f>
        <v>0</v>
      </c>
      <c r="R77" s="210">
        <f t="array" ref="R77">MIN(MMULT(COAttainment!$AG77:$AL77,COPOMap!D$23:D$28),1)</f>
        <v>0</v>
      </c>
      <c r="S77" s="210">
        <f t="array" ref="S77">MIN(MMULT(COAttainment!$AG77:$AL77,COPOMap!E$23:E$28),1)</f>
        <v>0</v>
      </c>
      <c r="T77" s="210">
        <f t="array" ref="T77">MIN(MMULT(COAttainment!$AG77:$AL77,COPOMap!F$23:F$28),1)</f>
        <v>0</v>
      </c>
      <c r="U77" s="210">
        <f t="array" ref="U77">MIN(MMULT(COAttainment!$AG77:$AL77,COPOMap!G$23:G$28),1)</f>
        <v>0</v>
      </c>
      <c r="V77" s="210">
        <f t="array" ref="V77">MIN(MMULT(COAttainment!$AG77:$AL77,COPOMap!H$23:H$28),1)</f>
        <v>0</v>
      </c>
      <c r="W77" s="210">
        <f t="array" ref="W77">MIN(MMULT(COAttainment!$AG77:$AL77,COPOMap!I$23:I$28),1)</f>
        <v>0</v>
      </c>
      <c r="X77" s="210">
        <f t="array" ref="X77">MIN(MMULT(COAttainment!$AG77:$AL77,COPOMap!J$23:J$28),1)</f>
        <v>0</v>
      </c>
      <c r="Y77" s="210">
        <f t="array" ref="Y77">MIN(MMULT(COAttainment!$AG77:$AL77,COPOMap!K$23:K$28),1)</f>
        <v>0</v>
      </c>
      <c r="Z77" s="210">
        <f t="array" ref="Z77">MIN(MMULT(COAttainment!$AG77:$AL77,COPOMap!L$23:L$28),1)</f>
        <v>0</v>
      </c>
      <c r="AA77" s="210">
        <f t="array" ref="AA77">MIN(MMULT(COAttainment!$AG77:$AL77,COPOMap!M$23:M$28),1)</f>
        <v>0</v>
      </c>
      <c r="AB77" s="4"/>
      <c r="AC77" s="211">
        <f t="array" ref="AC77">MIN(MMULT(COAttainment!$AZ77:$BE77,COPOMap!B$33:B$38),1)</f>
        <v>0</v>
      </c>
      <c r="AD77" s="211">
        <f t="array" ref="AD77">MIN(MMULT(COAttainment!$AZ77:$BE77,COPOMap!C$33:C$38),1)</f>
        <v>0</v>
      </c>
      <c r="AE77" s="211">
        <f t="array" ref="AE77">MIN(MMULT(COAttainment!$AZ77:$BE77,COPOMap!D$33:D$38),1)</f>
        <v>0</v>
      </c>
      <c r="AF77" s="211">
        <f t="array" ref="AF77">MIN(MMULT(COAttainment!$AZ77:$BE77,COPOMap!E$33:E$38),1)</f>
        <v>0</v>
      </c>
      <c r="AG77" s="211">
        <f t="array" ref="AG77">MIN(MMULT(COAttainment!$AZ77:$BE77,COPOMap!F$33:F$38),1)</f>
        <v>0</v>
      </c>
      <c r="AH77" s="211">
        <f t="array" ref="AH77">MIN(MMULT(COAttainment!$AZ77:$BE77,COPOMap!G$33:G$38),1)</f>
        <v>0</v>
      </c>
      <c r="AI77" s="211">
        <f t="array" ref="AI77">MIN(MMULT(COAttainment!$AZ77:$BE77,COPOMap!H$33:H$38),1)</f>
        <v>0</v>
      </c>
      <c r="AJ77" s="211">
        <f t="array" ref="AJ77">MIN(MMULT(COAttainment!$AZ77:$BE77,COPOMap!I$33:I$38),1)</f>
        <v>0</v>
      </c>
      <c r="AK77" s="211">
        <f t="array" ref="AK77">MIN(MMULT(COAttainment!$AZ77:$BE77,COPOMap!J$33:J$38),1)</f>
        <v>0</v>
      </c>
      <c r="AL77" s="211">
        <f t="array" ref="AL77">MIN(MMULT(COAttainment!$AZ77:$BE77,COPOMap!K$33:K$38),1)</f>
        <v>0</v>
      </c>
      <c r="AM77" s="211">
        <f t="array" ref="AM77">MIN(MMULT(COAttainment!$AZ77:$BE77,COPOMap!L$33:L$38),1)</f>
        <v>0</v>
      </c>
      <c r="AN77" s="211">
        <f t="array" ref="AN77">MIN(MMULT(COAttainment!$AZ77:$BE77,COPOMap!M$33:M$38),1)</f>
        <v>0</v>
      </c>
      <c r="AO77" s="4"/>
      <c r="AP77" s="211">
        <f t="array" ref="AP77">MIN(MMULT(COAttainment!$BS77:$BX77,COPOMap!B$33:B$38),1)</f>
        <v>0</v>
      </c>
      <c r="AQ77" s="211">
        <f t="array" ref="AQ77">MIN(MMULT(COAttainment!$BS77:$BX77,COPOMap!C$33:C$38),1)</f>
        <v>0</v>
      </c>
      <c r="AR77" s="211">
        <f t="array" ref="AR77">MIN(MMULT(COAttainment!$BS77:$BX77,COPOMap!D$33:D$38),1)</f>
        <v>0</v>
      </c>
      <c r="AS77" s="211">
        <f t="array" ref="AS77">MIN(MMULT(COAttainment!$BS77:$BX77,COPOMap!E$33:E$38),1)</f>
        <v>0</v>
      </c>
      <c r="AT77" s="211">
        <f t="array" ref="AT77">MIN(MMULT(COAttainment!$BS77:$BX77,COPOMap!F$33:F$38),1)</f>
        <v>0</v>
      </c>
      <c r="AU77" s="211">
        <f t="array" ref="AU77">MIN(MMULT(COAttainment!$BS77:$BX77,COPOMap!G$33:G$38),1)</f>
        <v>0</v>
      </c>
      <c r="AV77" s="211">
        <f t="array" ref="AV77">MIN(MMULT(COAttainment!$BS77:$BX77,COPOMap!H$33:H$38),1)</f>
        <v>0</v>
      </c>
      <c r="AW77" s="211">
        <f t="array" ref="AW77">MIN(MMULT(COAttainment!$BS77:$BX77,COPOMap!I$33:I$38),1)</f>
        <v>0</v>
      </c>
      <c r="AX77" s="211">
        <f t="array" ref="AX77">MIN(MMULT(COAttainment!$BS77:$BX77,COPOMap!J$33:J$38),1)</f>
        <v>0</v>
      </c>
      <c r="AY77" s="211">
        <f t="array" ref="AY77">MIN(MMULT(COAttainment!$BS77:$BX77,COPOMap!K$33:K$38),1)</f>
        <v>0</v>
      </c>
      <c r="AZ77" s="211">
        <f t="array" ref="AZ77">MIN(MMULT(COAttainment!$BS77:$BX77,COPOMap!L$33:L$38),1)</f>
        <v>0</v>
      </c>
      <c r="BA77" s="211">
        <f t="array" ref="BA77">MIN(MMULT(COAttainment!$BS77:$BX77,COPOMap!M$33:M$38),1)</f>
        <v>0</v>
      </c>
      <c r="BB77" s="4"/>
      <c r="BC77" s="211">
        <f t="array" ref="BC77">MIN(MMULT(COAttainment!$CL77:$CQ77,COPOMap!B$33:B$38),1)</f>
        <v>0</v>
      </c>
      <c r="BD77" s="211">
        <f t="array" ref="BD77">MIN(MMULT(COAttainment!$CL77:$CQ77,COPOMap!C$33:C$38),1)</f>
        <v>0</v>
      </c>
      <c r="BE77" s="211">
        <f t="array" ref="BE77">MIN(MMULT(COAttainment!$CL77:$CQ77,COPOMap!D$33:D$38),1)</f>
        <v>0</v>
      </c>
      <c r="BF77" s="211">
        <f t="array" ref="BF77">MIN(MMULT(COAttainment!$CL77:$CQ77,COPOMap!E$33:E$38),1)</f>
        <v>0</v>
      </c>
      <c r="BG77" s="211">
        <f t="array" ref="BG77">MIN(MMULT(COAttainment!$CL77:$CQ77,COPOMap!F$33:F$38),1)</f>
        <v>0</v>
      </c>
      <c r="BH77" s="211">
        <f t="array" ref="BH77">MIN(MMULT(COAttainment!$CL77:$CQ77,COPOMap!G$33:G$38),1)</f>
        <v>0</v>
      </c>
      <c r="BI77" s="211">
        <f t="array" ref="BI77">MIN(MMULT(COAttainment!$CL77:$CQ77,COPOMap!H$33:H$38),1)</f>
        <v>0</v>
      </c>
      <c r="BJ77" s="211">
        <f t="array" ref="BJ77">MIN(MMULT(COAttainment!$CL77:$CQ77,COPOMap!I$33:I$38),1)</f>
        <v>0</v>
      </c>
      <c r="BK77" s="211">
        <f t="array" ref="BK77">MIN(MMULT(COAttainment!$CL77:$CQ77,COPOMap!J$33:J$38),1)</f>
        <v>0</v>
      </c>
      <c r="BL77" s="211">
        <f t="array" ref="BL77">MIN(MMULT(COAttainment!$CL77:$CQ77,COPOMap!K$33:K$38),1)</f>
        <v>0</v>
      </c>
      <c r="BM77" s="211">
        <f t="array" ref="BM77">MIN(MMULT(COAttainment!$CL77:$CQ77,COPOMap!L$33:L$38),1)</f>
        <v>0</v>
      </c>
      <c r="BN77" s="211">
        <f t="array" ref="BN77">MIN(MMULT(COAttainment!$CL77:$CQ77,COPOMap!M$33:M$38),1)</f>
        <v>0</v>
      </c>
    </row>
    <row r="78" ht="14.25" customHeight="1" spans="1:66" x14ac:dyDescent="0.25">
      <c r="A78" s="4"/>
      <c r="B78" s="209">
        <f>IF(ISBLANK(CT!A104),"",CT!A104)</f>
      </c>
      <c r="C78" s="191">
        <f t="array" ref="C78">MIN(MMULT(COAttainment!$N78:$S78,COPOMap!B$13:B$18),1)</f>
        <v>0</v>
      </c>
      <c r="D78" s="191">
        <f t="array" ref="D78">MIN(MMULT(COAttainment!$N78:$S78,COPOMap!C$13:C$18),1)</f>
        <v>0</v>
      </c>
      <c r="E78" s="191">
        <f t="array" ref="E78">MIN(MMULT(COAttainment!$N78:$S78,COPOMap!D$13:D$18),1)</f>
        <v>0</v>
      </c>
      <c r="F78" s="191">
        <f t="array" ref="F78">MIN(MMULT(COAttainment!$N78:$S78,COPOMap!E$13:E$18),1)</f>
        <v>0</v>
      </c>
      <c r="G78" s="191">
        <f t="array" ref="G78">MIN(MMULT(COAttainment!$N78:$S78,COPOMap!F$13:F$18),1)</f>
        <v>0</v>
      </c>
      <c r="H78" s="191">
        <f t="array" ref="H78">MIN(MMULT(COAttainment!$N78:$S78,COPOMap!G$13:G$18),1)</f>
        <v>0</v>
      </c>
      <c r="I78" s="191">
        <f t="array" ref="I78">MIN(MMULT(COAttainment!$N78:$S78,COPOMap!H$13:H$18),1)</f>
        <v>0</v>
      </c>
      <c r="J78" s="191">
        <f t="array" ref="J78">MIN(MMULT(COAttainment!$N78:$S78,COPOMap!I$13:I$18),1)</f>
        <v>0</v>
      </c>
      <c r="K78" s="191">
        <f t="array" ref="K78">MIN(MMULT(COAttainment!$N78:$S78,COPOMap!J$13:J$18),1)</f>
        <v>0</v>
      </c>
      <c r="L78" s="191">
        <f t="array" ref="L78">MIN(MMULT(COAttainment!$N78:$S78,COPOMap!K$13:K$18),1)</f>
        <v>0</v>
      </c>
      <c r="M78" s="191">
        <f t="array" ref="M78">MIN(MMULT(COAttainment!$N78:$S78,COPOMap!L$13:L$18),1)</f>
        <v>0</v>
      </c>
      <c r="N78" s="191">
        <f t="array" ref="N78">MIN(MMULT(COAttainment!$N78:$S78,COPOMap!M$13:M$18),1)</f>
        <v>0</v>
      </c>
      <c r="O78" s="4"/>
      <c r="P78" s="210">
        <f t="array" ref="P78">MIN(MMULT(COAttainment!$AG78:$AL78,COPOMap!B$23:B$28),1)</f>
        <v>0</v>
      </c>
      <c r="Q78" s="210">
        <f t="array" ref="Q78">MIN(MMULT(COAttainment!$AG78:$AL78,COPOMap!C$23:C$28),1)</f>
        <v>0</v>
      </c>
      <c r="R78" s="210">
        <f t="array" ref="R78">MIN(MMULT(COAttainment!$AG78:$AL78,COPOMap!D$23:D$28),1)</f>
        <v>0</v>
      </c>
      <c r="S78" s="210">
        <f t="array" ref="S78">MIN(MMULT(COAttainment!$AG78:$AL78,COPOMap!E$23:E$28),1)</f>
        <v>0</v>
      </c>
      <c r="T78" s="210">
        <f t="array" ref="T78">MIN(MMULT(COAttainment!$AG78:$AL78,COPOMap!F$23:F$28),1)</f>
        <v>0</v>
      </c>
      <c r="U78" s="210">
        <f t="array" ref="U78">MIN(MMULT(COAttainment!$AG78:$AL78,COPOMap!G$23:G$28),1)</f>
        <v>0</v>
      </c>
      <c r="V78" s="210">
        <f t="array" ref="V78">MIN(MMULT(COAttainment!$AG78:$AL78,COPOMap!H$23:H$28),1)</f>
        <v>0</v>
      </c>
      <c r="W78" s="210">
        <f t="array" ref="W78">MIN(MMULT(COAttainment!$AG78:$AL78,COPOMap!I$23:I$28),1)</f>
        <v>0</v>
      </c>
      <c r="X78" s="210">
        <f t="array" ref="X78">MIN(MMULT(COAttainment!$AG78:$AL78,COPOMap!J$23:J$28),1)</f>
        <v>0</v>
      </c>
      <c r="Y78" s="210">
        <f t="array" ref="Y78">MIN(MMULT(COAttainment!$AG78:$AL78,COPOMap!K$23:K$28),1)</f>
        <v>0</v>
      </c>
      <c r="Z78" s="210">
        <f t="array" ref="Z78">MIN(MMULT(COAttainment!$AG78:$AL78,COPOMap!L$23:L$28),1)</f>
        <v>0</v>
      </c>
      <c r="AA78" s="210">
        <f t="array" ref="AA78">MIN(MMULT(COAttainment!$AG78:$AL78,COPOMap!M$23:M$28),1)</f>
        <v>0</v>
      </c>
      <c r="AB78" s="4"/>
      <c r="AC78" s="211">
        <f t="array" ref="AC78">MIN(MMULT(COAttainment!$AZ78:$BE78,COPOMap!B$33:B$38),1)</f>
        <v>0</v>
      </c>
      <c r="AD78" s="211">
        <f t="array" ref="AD78">MIN(MMULT(COAttainment!$AZ78:$BE78,COPOMap!C$33:C$38),1)</f>
        <v>0</v>
      </c>
      <c r="AE78" s="211">
        <f t="array" ref="AE78">MIN(MMULT(COAttainment!$AZ78:$BE78,COPOMap!D$33:D$38),1)</f>
        <v>0</v>
      </c>
      <c r="AF78" s="211">
        <f t="array" ref="AF78">MIN(MMULT(COAttainment!$AZ78:$BE78,COPOMap!E$33:E$38),1)</f>
        <v>0</v>
      </c>
      <c r="AG78" s="211">
        <f t="array" ref="AG78">MIN(MMULT(COAttainment!$AZ78:$BE78,COPOMap!F$33:F$38),1)</f>
        <v>0</v>
      </c>
      <c r="AH78" s="211">
        <f t="array" ref="AH78">MIN(MMULT(COAttainment!$AZ78:$BE78,COPOMap!G$33:G$38),1)</f>
        <v>0</v>
      </c>
      <c r="AI78" s="211">
        <f t="array" ref="AI78">MIN(MMULT(COAttainment!$AZ78:$BE78,COPOMap!H$33:H$38),1)</f>
        <v>0</v>
      </c>
      <c r="AJ78" s="211">
        <f t="array" ref="AJ78">MIN(MMULT(COAttainment!$AZ78:$BE78,COPOMap!I$33:I$38),1)</f>
        <v>0</v>
      </c>
      <c r="AK78" s="211">
        <f t="array" ref="AK78">MIN(MMULT(COAttainment!$AZ78:$BE78,COPOMap!J$33:J$38),1)</f>
        <v>0</v>
      </c>
      <c r="AL78" s="211">
        <f t="array" ref="AL78">MIN(MMULT(COAttainment!$AZ78:$BE78,COPOMap!K$33:K$38),1)</f>
        <v>0</v>
      </c>
      <c r="AM78" s="211">
        <f t="array" ref="AM78">MIN(MMULT(COAttainment!$AZ78:$BE78,COPOMap!L$33:L$38),1)</f>
        <v>0</v>
      </c>
      <c r="AN78" s="211">
        <f t="array" ref="AN78">MIN(MMULT(COAttainment!$AZ78:$BE78,COPOMap!M$33:M$38),1)</f>
        <v>0</v>
      </c>
      <c r="AO78" s="4"/>
      <c r="AP78" s="211">
        <f t="array" ref="AP78">MIN(MMULT(COAttainment!$BS78:$BX78,COPOMap!B$33:B$38),1)</f>
        <v>0</v>
      </c>
      <c r="AQ78" s="211">
        <f t="array" ref="AQ78">MIN(MMULT(COAttainment!$BS78:$BX78,COPOMap!C$33:C$38),1)</f>
        <v>0</v>
      </c>
      <c r="AR78" s="211">
        <f t="array" ref="AR78">MIN(MMULT(COAttainment!$BS78:$BX78,COPOMap!D$33:D$38),1)</f>
        <v>0</v>
      </c>
      <c r="AS78" s="211">
        <f t="array" ref="AS78">MIN(MMULT(COAttainment!$BS78:$BX78,COPOMap!E$33:E$38),1)</f>
        <v>0</v>
      </c>
      <c r="AT78" s="211">
        <f t="array" ref="AT78">MIN(MMULT(COAttainment!$BS78:$BX78,COPOMap!F$33:F$38),1)</f>
        <v>0</v>
      </c>
      <c r="AU78" s="211">
        <f t="array" ref="AU78">MIN(MMULT(COAttainment!$BS78:$BX78,COPOMap!G$33:G$38),1)</f>
        <v>0</v>
      </c>
      <c r="AV78" s="211">
        <f t="array" ref="AV78">MIN(MMULT(COAttainment!$BS78:$BX78,COPOMap!H$33:H$38),1)</f>
        <v>0</v>
      </c>
      <c r="AW78" s="211">
        <f t="array" ref="AW78">MIN(MMULT(COAttainment!$BS78:$BX78,COPOMap!I$33:I$38),1)</f>
        <v>0</v>
      </c>
      <c r="AX78" s="211">
        <f t="array" ref="AX78">MIN(MMULT(COAttainment!$BS78:$BX78,COPOMap!J$33:J$38),1)</f>
        <v>0</v>
      </c>
      <c r="AY78" s="211">
        <f t="array" ref="AY78">MIN(MMULT(COAttainment!$BS78:$BX78,COPOMap!K$33:K$38),1)</f>
        <v>0</v>
      </c>
      <c r="AZ78" s="211">
        <f t="array" ref="AZ78">MIN(MMULT(COAttainment!$BS78:$BX78,COPOMap!L$33:L$38),1)</f>
        <v>0</v>
      </c>
      <c r="BA78" s="211">
        <f t="array" ref="BA78">MIN(MMULT(COAttainment!$BS78:$BX78,COPOMap!M$33:M$38),1)</f>
        <v>0</v>
      </c>
      <c r="BB78" s="4"/>
      <c r="BC78" s="211">
        <f t="array" ref="BC78">MIN(MMULT(COAttainment!$CL78:$CQ78,COPOMap!B$33:B$38),1)</f>
        <v>0</v>
      </c>
      <c r="BD78" s="211">
        <f t="array" ref="BD78">MIN(MMULT(COAttainment!$CL78:$CQ78,COPOMap!C$33:C$38),1)</f>
        <v>0</v>
      </c>
      <c r="BE78" s="211">
        <f t="array" ref="BE78">MIN(MMULT(COAttainment!$CL78:$CQ78,COPOMap!D$33:D$38),1)</f>
        <v>0</v>
      </c>
      <c r="BF78" s="211">
        <f t="array" ref="BF78">MIN(MMULT(COAttainment!$CL78:$CQ78,COPOMap!E$33:E$38),1)</f>
        <v>0</v>
      </c>
      <c r="BG78" s="211">
        <f t="array" ref="BG78">MIN(MMULT(COAttainment!$CL78:$CQ78,COPOMap!F$33:F$38),1)</f>
        <v>0</v>
      </c>
      <c r="BH78" s="211">
        <f t="array" ref="BH78">MIN(MMULT(COAttainment!$CL78:$CQ78,COPOMap!G$33:G$38),1)</f>
        <v>0</v>
      </c>
      <c r="BI78" s="211">
        <f t="array" ref="BI78">MIN(MMULT(COAttainment!$CL78:$CQ78,COPOMap!H$33:H$38),1)</f>
        <v>0</v>
      </c>
      <c r="BJ78" s="211">
        <f t="array" ref="BJ78">MIN(MMULT(COAttainment!$CL78:$CQ78,COPOMap!I$33:I$38),1)</f>
        <v>0</v>
      </c>
      <c r="BK78" s="211">
        <f t="array" ref="BK78">MIN(MMULT(COAttainment!$CL78:$CQ78,COPOMap!J$33:J$38),1)</f>
        <v>0</v>
      </c>
      <c r="BL78" s="211">
        <f t="array" ref="BL78">MIN(MMULT(COAttainment!$CL78:$CQ78,COPOMap!K$33:K$38),1)</f>
        <v>0</v>
      </c>
      <c r="BM78" s="211">
        <f t="array" ref="BM78">MIN(MMULT(COAttainment!$CL78:$CQ78,COPOMap!L$33:L$38),1)</f>
        <v>0</v>
      </c>
      <c r="BN78" s="211">
        <f t="array" ref="BN78">MIN(MMULT(COAttainment!$CL78:$CQ78,COPOMap!M$33:M$38),1)</f>
        <v>0</v>
      </c>
    </row>
    <row r="79" ht="14.25" customHeight="1" spans="1:66" x14ac:dyDescent="0.25">
      <c r="A79" s="4"/>
      <c r="B79" s="209">
        <f>IF(ISBLANK(CT!A105),"",CT!A105)</f>
      </c>
      <c r="C79" s="191">
        <f t="array" ref="C79">MIN(MMULT(COAttainment!$N79:$S79,COPOMap!B$13:B$18),1)</f>
        <v>0</v>
      </c>
      <c r="D79" s="191">
        <f t="array" ref="D79">MIN(MMULT(COAttainment!$N79:$S79,COPOMap!C$13:C$18),1)</f>
        <v>0</v>
      </c>
      <c r="E79" s="191">
        <f t="array" ref="E79">MIN(MMULT(COAttainment!$N79:$S79,COPOMap!D$13:D$18),1)</f>
        <v>0</v>
      </c>
      <c r="F79" s="191">
        <f t="array" ref="F79">MIN(MMULT(COAttainment!$N79:$S79,COPOMap!E$13:E$18),1)</f>
        <v>0</v>
      </c>
      <c r="G79" s="191">
        <f t="array" ref="G79">MIN(MMULT(COAttainment!$N79:$S79,COPOMap!F$13:F$18),1)</f>
        <v>0</v>
      </c>
      <c r="H79" s="191">
        <f t="array" ref="H79">MIN(MMULT(COAttainment!$N79:$S79,COPOMap!G$13:G$18),1)</f>
        <v>0</v>
      </c>
      <c r="I79" s="191">
        <f t="array" ref="I79">MIN(MMULT(COAttainment!$N79:$S79,COPOMap!H$13:H$18),1)</f>
        <v>0</v>
      </c>
      <c r="J79" s="191">
        <f t="array" ref="J79">MIN(MMULT(COAttainment!$N79:$S79,COPOMap!I$13:I$18),1)</f>
        <v>0</v>
      </c>
      <c r="K79" s="191">
        <f t="array" ref="K79">MIN(MMULT(COAttainment!$N79:$S79,COPOMap!J$13:J$18),1)</f>
        <v>0</v>
      </c>
      <c r="L79" s="191">
        <f t="array" ref="L79">MIN(MMULT(COAttainment!$N79:$S79,COPOMap!K$13:K$18),1)</f>
        <v>0</v>
      </c>
      <c r="M79" s="191">
        <f t="array" ref="M79">MIN(MMULT(COAttainment!$N79:$S79,COPOMap!L$13:L$18),1)</f>
        <v>0</v>
      </c>
      <c r="N79" s="191">
        <f t="array" ref="N79">MIN(MMULT(COAttainment!$N79:$S79,COPOMap!M$13:M$18),1)</f>
        <v>0</v>
      </c>
      <c r="O79" s="4"/>
      <c r="P79" s="210">
        <f t="array" ref="P79">MIN(MMULT(COAttainment!$AG79:$AL79,COPOMap!B$23:B$28),1)</f>
        <v>0</v>
      </c>
      <c r="Q79" s="210">
        <f t="array" ref="Q79">MIN(MMULT(COAttainment!$AG79:$AL79,COPOMap!C$23:C$28),1)</f>
        <v>0</v>
      </c>
      <c r="R79" s="210">
        <f t="array" ref="R79">MIN(MMULT(COAttainment!$AG79:$AL79,COPOMap!D$23:D$28),1)</f>
        <v>0</v>
      </c>
      <c r="S79" s="210">
        <f t="array" ref="S79">MIN(MMULT(COAttainment!$AG79:$AL79,COPOMap!E$23:E$28),1)</f>
        <v>0</v>
      </c>
      <c r="T79" s="210">
        <f t="array" ref="T79">MIN(MMULT(COAttainment!$AG79:$AL79,COPOMap!F$23:F$28),1)</f>
        <v>0</v>
      </c>
      <c r="U79" s="210">
        <f t="array" ref="U79">MIN(MMULT(COAttainment!$AG79:$AL79,COPOMap!G$23:G$28),1)</f>
        <v>0</v>
      </c>
      <c r="V79" s="210">
        <f t="array" ref="V79">MIN(MMULT(COAttainment!$AG79:$AL79,COPOMap!H$23:H$28),1)</f>
        <v>0</v>
      </c>
      <c r="W79" s="210">
        <f t="array" ref="W79">MIN(MMULT(COAttainment!$AG79:$AL79,COPOMap!I$23:I$28),1)</f>
        <v>0</v>
      </c>
      <c r="X79" s="210">
        <f t="array" ref="X79">MIN(MMULT(COAttainment!$AG79:$AL79,COPOMap!J$23:J$28),1)</f>
        <v>0</v>
      </c>
      <c r="Y79" s="210">
        <f t="array" ref="Y79">MIN(MMULT(COAttainment!$AG79:$AL79,COPOMap!K$23:K$28),1)</f>
        <v>0</v>
      </c>
      <c r="Z79" s="210">
        <f t="array" ref="Z79">MIN(MMULT(COAttainment!$AG79:$AL79,COPOMap!L$23:L$28),1)</f>
        <v>0</v>
      </c>
      <c r="AA79" s="210">
        <f t="array" ref="AA79">MIN(MMULT(COAttainment!$AG79:$AL79,COPOMap!M$23:M$28),1)</f>
        <v>0</v>
      </c>
      <c r="AB79" s="4"/>
      <c r="AC79" s="211">
        <f t="array" ref="AC79">MIN(MMULT(COAttainment!$AZ79:$BE79,COPOMap!B$33:B$38),1)</f>
        <v>0</v>
      </c>
      <c r="AD79" s="211">
        <f t="array" ref="AD79">MIN(MMULT(COAttainment!$AZ79:$BE79,COPOMap!C$33:C$38),1)</f>
        <v>0</v>
      </c>
      <c r="AE79" s="211">
        <f t="array" ref="AE79">MIN(MMULT(COAttainment!$AZ79:$BE79,COPOMap!D$33:D$38),1)</f>
        <v>0</v>
      </c>
      <c r="AF79" s="211">
        <f t="array" ref="AF79">MIN(MMULT(COAttainment!$AZ79:$BE79,COPOMap!E$33:E$38),1)</f>
        <v>0</v>
      </c>
      <c r="AG79" s="211">
        <f t="array" ref="AG79">MIN(MMULT(COAttainment!$AZ79:$BE79,COPOMap!F$33:F$38),1)</f>
        <v>0</v>
      </c>
      <c r="AH79" s="211">
        <f t="array" ref="AH79">MIN(MMULT(COAttainment!$AZ79:$BE79,COPOMap!G$33:G$38),1)</f>
        <v>0</v>
      </c>
      <c r="AI79" s="211">
        <f t="array" ref="AI79">MIN(MMULT(COAttainment!$AZ79:$BE79,COPOMap!H$33:H$38),1)</f>
        <v>0</v>
      </c>
      <c r="AJ79" s="211">
        <f t="array" ref="AJ79">MIN(MMULT(COAttainment!$AZ79:$BE79,COPOMap!I$33:I$38),1)</f>
        <v>0</v>
      </c>
      <c r="AK79" s="211">
        <f t="array" ref="AK79">MIN(MMULT(COAttainment!$AZ79:$BE79,COPOMap!J$33:J$38),1)</f>
        <v>0</v>
      </c>
      <c r="AL79" s="211">
        <f t="array" ref="AL79">MIN(MMULT(COAttainment!$AZ79:$BE79,COPOMap!K$33:K$38),1)</f>
        <v>0</v>
      </c>
      <c r="AM79" s="211">
        <f t="array" ref="AM79">MIN(MMULT(COAttainment!$AZ79:$BE79,COPOMap!L$33:L$38),1)</f>
        <v>0</v>
      </c>
      <c r="AN79" s="211">
        <f t="array" ref="AN79">MIN(MMULT(COAttainment!$AZ79:$BE79,COPOMap!M$33:M$38),1)</f>
        <v>0</v>
      </c>
      <c r="AO79" s="4"/>
      <c r="AP79" s="211">
        <f t="array" ref="AP79">MIN(MMULT(COAttainment!$BS79:$BX79,COPOMap!B$33:B$38),1)</f>
        <v>0</v>
      </c>
      <c r="AQ79" s="211">
        <f t="array" ref="AQ79">MIN(MMULT(COAttainment!$BS79:$BX79,COPOMap!C$33:C$38),1)</f>
        <v>0</v>
      </c>
      <c r="AR79" s="211">
        <f t="array" ref="AR79">MIN(MMULT(COAttainment!$BS79:$BX79,COPOMap!D$33:D$38),1)</f>
        <v>0</v>
      </c>
      <c r="AS79" s="211">
        <f t="array" ref="AS79">MIN(MMULT(COAttainment!$BS79:$BX79,COPOMap!E$33:E$38),1)</f>
        <v>0</v>
      </c>
      <c r="AT79" s="211">
        <f t="array" ref="AT79">MIN(MMULT(COAttainment!$BS79:$BX79,COPOMap!F$33:F$38),1)</f>
        <v>0</v>
      </c>
      <c r="AU79" s="211">
        <f t="array" ref="AU79">MIN(MMULT(COAttainment!$BS79:$BX79,COPOMap!G$33:G$38),1)</f>
        <v>0</v>
      </c>
      <c r="AV79" s="211">
        <f t="array" ref="AV79">MIN(MMULT(COAttainment!$BS79:$BX79,COPOMap!H$33:H$38),1)</f>
        <v>0</v>
      </c>
      <c r="AW79" s="211">
        <f t="array" ref="AW79">MIN(MMULT(COAttainment!$BS79:$BX79,COPOMap!I$33:I$38),1)</f>
        <v>0</v>
      </c>
      <c r="AX79" s="211">
        <f t="array" ref="AX79">MIN(MMULT(COAttainment!$BS79:$BX79,COPOMap!J$33:J$38),1)</f>
        <v>0</v>
      </c>
      <c r="AY79" s="211">
        <f t="array" ref="AY79">MIN(MMULT(COAttainment!$BS79:$BX79,COPOMap!K$33:K$38),1)</f>
        <v>0</v>
      </c>
      <c r="AZ79" s="211">
        <f t="array" ref="AZ79">MIN(MMULT(COAttainment!$BS79:$BX79,COPOMap!L$33:L$38),1)</f>
        <v>0</v>
      </c>
      <c r="BA79" s="211">
        <f t="array" ref="BA79">MIN(MMULT(COAttainment!$BS79:$BX79,COPOMap!M$33:M$38),1)</f>
        <v>0</v>
      </c>
      <c r="BB79" s="4"/>
      <c r="BC79" s="211">
        <f t="array" ref="BC79">MIN(MMULT(COAttainment!$CL79:$CQ79,COPOMap!B$33:B$38),1)</f>
        <v>0</v>
      </c>
      <c r="BD79" s="211">
        <f t="array" ref="BD79">MIN(MMULT(COAttainment!$CL79:$CQ79,COPOMap!C$33:C$38),1)</f>
        <v>0</v>
      </c>
      <c r="BE79" s="211">
        <f t="array" ref="BE79">MIN(MMULT(COAttainment!$CL79:$CQ79,COPOMap!D$33:D$38),1)</f>
        <v>0</v>
      </c>
      <c r="BF79" s="211">
        <f t="array" ref="BF79">MIN(MMULT(COAttainment!$CL79:$CQ79,COPOMap!E$33:E$38),1)</f>
        <v>0</v>
      </c>
      <c r="BG79" s="211">
        <f t="array" ref="BG79">MIN(MMULT(COAttainment!$CL79:$CQ79,COPOMap!F$33:F$38),1)</f>
        <v>0</v>
      </c>
      <c r="BH79" s="211">
        <f t="array" ref="BH79">MIN(MMULT(COAttainment!$CL79:$CQ79,COPOMap!G$33:G$38),1)</f>
        <v>0</v>
      </c>
      <c r="BI79" s="211">
        <f t="array" ref="BI79">MIN(MMULT(COAttainment!$CL79:$CQ79,COPOMap!H$33:H$38),1)</f>
        <v>0</v>
      </c>
      <c r="BJ79" s="211">
        <f t="array" ref="BJ79">MIN(MMULT(COAttainment!$CL79:$CQ79,COPOMap!I$33:I$38),1)</f>
        <v>0</v>
      </c>
      <c r="BK79" s="211">
        <f t="array" ref="BK79">MIN(MMULT(COAttainment!$CL79:$CQ79,COPOMap!J$33:J$38),1)</f>
        <v>0</v>
      </c>
      <c r="BL79" s="211">
        <f t="array" ref="BL79">MIN(MMULT(COAttainment!$CL79:$CQ79,COPOMap!K$33:K$38),1)</f>
        <v>0</v>
      </c>
      <c r="BM79" s="211">
        <f t="array" ref="BM79">MIN(MMULT(COAttainment!$CL79:$CQ79,COPOMap!L$33:L$38),1)</f>
        <v>0</v>
      </c>
      <c r="BN79" s="211">
        <f t="array" ref="BN79">MIN(MMULT(COAttainment!$CL79:$CQ79,COPOMap!M$33:M$38),1)</f>
        <v>0</v>
      </c>
    </row>
    <row r="80" ht="14.25" customHeight="1" spans="1:66" x14ac:dyDescent="0.25">
      <c r="A80" s="4"/>
      <c r="B80" s="209">
        <f>IF(ISBLANK(CT!A106),"",CT!A106)</f>
      </c>
      <c r="C80" s="191">
        <f t="array" ref="C80">MIN(MMULT(COAttainment!$N80:$S80,COPOMap!B$13:B$18),1)</f>
        <v>0</v>
      </c>
      <c r="D80" s="191">
        <f t="array" ref="D80">MIN(MMULT(COAttainment!$N80:$S80,COPOMap!C$13:C$18),1)</f>
        <v>0</v>
      </c>
      <c r="E80" s="191">
        <f t="array" ref="E80">MIN(MMULT(COAttainment!$N80:$S80,COPOMap!D$13:D$18),1)</f>
        <v>0</v>
      </c>
      <c r="F80" s="191">
        <f t="array" ref="F80">MIN(MMULT(COAttainment!$N80:$S80,COPOMap!E$13:E$18),1)</f>
        <v>0</v>
      </c>
      <c r="G80" s="191">
        <f t="array" ref="G80">MIN(MMULT(COAttainment!$N80:$S80,COPOMap!F$13:F$18),1)</f>
        <v>0</v>
      </c>
      <c r="H80" s="191">
        <f t="array" ref="H80">MIN(MMULT(COAttainment!$N80:$S80,COPOMap!G$13:G$18),1)</f>
        <v>0</v>
      </c>
      <c r="I80" s="191">
        <f t="array" ref="I80">MIN(MMULT(COAttainment!$N80:$S80,COPOMap!H$13:H$18),1)</f>
        <v>0</v>
      </c>
      <c r="J80" s="191">
        <f t="array" ref="J80">MIN(MMULT(COAttainment!$N80:$S80,COPOMap!I$13:I$18),1)</f>
        <v>0</v>
      </c>
      <c r="K80" s="191">
        <f t="array" ref="K80">MIN(MMULT(COAttainment!$N80:$S80,COPOMap!J$13:J$18),1)</f>
        <v>0</v>
      </c>
      <c r="L80" s="191">
        <f t="array" ref="L80">MIN(MMULT(COAttainment!$N80:$S80,COPOMap!K$13:K$18),1)</f>
        <v>0</v>
      </c>
      <c r="M80" s="191">
        <f t="array" ref="M80">MIN(MMULT(COAttainment!$N80:$S80,COPOMap!L$13:L$18),1)</f>
        <v>0</v>
      </c>
      <c r="N80" s="191">
        <f t="array" ref="N80">MIN(MMULT(COAttainment!$N80:$S80,COPOMap!M$13:M$18),1)</f>
        <v>0</v>
      </c>
      <c r="O80" s="4"/>
      <c r="P80" s="210">
        <f t="array" ref="P80">MIN(MMULT(COAttainment!$AG80:$AL80,COPOMap!B$23:B$28),1)</f>
        <v>0</v>
      </c>
      <c r="Q80" s="210">
        <f t="array" ref="Q80">MIN(MMULT(COAttainment!$AG80:$AL80,COPOMap!C$23:C$28),1)</f>
        <v>0</v>
      </c>
      <c r="R80" s="210">
        <f t="array" ref="R80">MIN(MMULT(COAttainment!$AG80:$AL80,COPOMap!D$23:D$28),1)</f>
        <v>0</v>
      </c>
      <c r="S80" s="210">
        <f t="array" ref="S80">MIN(MMULT(COAttainment!$AG80:$AL80,COPOMap!E$23:E$28),1)</f>
        <v>0</v>
      </c>
      <c r="T80" s="210">
        <f t="array" ref="T80">MIN(MMULT(COAttainment!$AG80:$AL80,COPOMap!F$23:F$28),1)</f>
        <v>0</v>
      </c>
      <c r="U80" s="210">
        <f t="array" ref="U80">MIN(MMULT(COAttainment!$AG80:$AL80,COPOMap!G$23:G$28),1)</f>
        <v>0</v>
      </c>
      <c r="V80" s="210">
        <f t="array" ref="V80">MIN(MMULT(COAttainment!$AG80:$AL80,COPOMap!H$23:H$28),1)</f>
        <v>0</v>
      </c>
      <c r="W80" s="210">
        <f t="array" ref="W80">MIN(MMULT(COAttainment!$AG80:$AL80,COPOMap!I$23:I$28),1)</f>
        <v>0</v>
      </c>
      <c r="X80" s="210">
        <f t="array" ref="X80">MIN(MMULT(COAttainment!$AG80:$AL80,COPOMap!J$23:J$28),1)</f>
        <v>0</v>
      </c>
      <c r="Y80" s="210">
        <f t="array" ref="Y80">MIN(MMULT(COAttainment!$AG80:$AL80,COPOMap!K$23:K$28),1)</f>
        <v>0</v>
      </c>
      <c r="Z80" s="210">
        <f t="array" ref="Z80">MIN(MMULT(COAttainment!$AG80:$AL80,COPOMap!L$23:L$28),1)</f>
        <v>0</v>
      </c>
      <c r="AA80" s="210">
        <f t="array" ref="AA80">MIN(MMULT(COAttainment!$AG80:$AL80,COPOMap!M$23:M$28),1)</f>
        <v>0</v>
      </c>
      <c r="AB80" s="4"/>
      <c r="AC80" s="211">
        <f t="array" ref="AC80">MIN(MMULT(COAttainment!$AZ80:$BE80,COPOMap!B$33:B$38),1)</f>
        <v>0</v>
      </c>
      <c r="AD80" s="211">
        <f t="array" ref="AD80">MIN(MMULT(COAttainment!$AZ80:$BE80,COPOMap!C$33:C$38),1)</f>
        <v>0</v>
      </c>
      <c r="AE80" s="211">
        <f t="array" ref="AE80">MIN(MMULT(COAttainment!$AZ80:$BE80,COPOMap!D$33:D$38),1)</f>
        <v>0</v>
      </c>
      <c r="AF80" s="211">
        <f t="array" ref="AF80">MIN(MMULT(COAttainment!$AZ80:$BE80,COPOMap!E$33:E$38),1)</f>
        <v>0</v>
      </c>
      <c r="AG80" s="211">
        <f t="array" ref="AG80">MIN(MMULT(COAttainment!$AZ80:$BE80,COPOMap!F$33:F$38),1)</f>
        <v>0</v>
      </c>
      <c r="AH80" s="211">
        <f t="array" ref="AH80">MIN(MMULT(COAttainment!$AZ80:$BE80,COPOMap!G$33:G$38),1)</f>
        <v>0</v>
      </c>
      <c r="AI80" s="211">
        <f t="array" ref="AI80">MIN(MMULT(COAttainment!$AZ80:$BE80,COPOMap!H$33:H$38),1)</f>
        <v>0</v>
      </c>
      <c r="AJ80" s="211">
        <f t="array" ref="AJ80">MIN(MMULT(COAttainment!$AZ80:$BE80,COPOMap!I$33:I$38),1)</f>
        <v>0</v>
      </c>
      <c r="AK80" s="211">
        <f t="array" ref="AK80">MIN(MMULT(COAttainment!$AZ80:$BE80,COPOMap!J$33:J$38),1)</f>
        <v>0</v>
      </c>
      <c r="AL80" s="211">
        <f t="array" ref="AL80">MIN(MMULT(COAttainment!$AZ80:$BE80,COPOMap!K$33:K$38),1)</f>
        <v>0</v>
      </c>
      <c r="AM80" s="211">
        <f t="array" ref="AM80">MIN(MMULT(COAttainment!$AZ80:$BE80,COPOMap!L$33:L$38),1)</f>
        <v>0</v>
      </c>
      <c r="AN80" s="211">
        <f t="array" ref="AN80">MIN(MMULT(COAttainment!$AZ80:$BE80,COPOMap!M$33:M$38),1)</f>
        <v>0</v>
      </c>
      <c r="AO80" s="4"/>
      <c r="AP80" s="211">
        <f t="array" ref="AP80">MIN(MMULT(COAttainment!$BS80:$BX80,COPOMap!B$33:B$38),1)</f>
        <v>0</v>
      </c>
      <c r="AQ80" s="211">
        <f t="array" ref="AQ80">MIN(MMULT(COAttainment!$BS80:$BX80,COPOMap!C$33:C$38),1)</f>
        <v>0</v>
      </c>
      <c r="AR80" s="211">
        <f t="array" ref="AR80">MIN(MMULT(COAttainment!$BS80:$BX80,COPOMap!D$33:D$38),1)</f>
        <v>0</v>
      </c>
      <c r="AS80" s="211">
        <f t="array" ref="AS80">MIN(MMULT(COAttainment!$BS80:$BX80,COPOMap!E$33:E$38),1)</f>
        <v>0</v>
      </c>
      <c r="AT80" s="211">
        <f t="array" ref="AT80">MIN(MMULT(COAttainment!$BS80:$BX80,COPOMap!F$33:F$38),1)</f>
        <v>0</v>
      </c>
      <c r="AU80" s="211">
        <f t="array" ref="AU80">MIN(MMULT(COAttainment!$BS80:$BX80,COPOMap!G$33:G$38),1)</f>
        <v>0</v>
      </c>
      <c r="AV80" s="211">
        <f t="array" ref="AV80">MIN(MMULT(COAttainment!$BS80:$BX80,COPOMap!H$33:H$38),1)</f>
        <v>0</v>
      </c>
      <c r="AW80" s="211">
        <f t="array" ref="AW80">MIN(MMULT(COAttainment!$BS80:$BX80,COPOMap!I$33:I$38),1)</f>
        <v>0</v>
      </c>
      <c r="AX80" s="211">
        <f t="array" ref="AX80">MIN(MMULT(COAttainment!$BS80:$BX80,COPOMap!J$33:J$38),1)</f>
        <v>0</v>
      </c>
      <c r="AY80" s="211">
        <f t="array" ref="AY80">MIN(MMULT(COAttainment!$BS80:$BX80,COPOMap!K$33:K$38),1)</f>
        <v>0</v>
      </c>
      <c r="AZ80" s="211">
        <f t="array" ref="AZ80">MIN(MMULT(COAttainment!$BS80:$BX80,COPOMap!L$33:L$38),1)</f>
        <v>0</v>
      </c>
      <c r="BA80" s="211">
        <f t="array" ref="BA80">MIN(MMULT(COAttainment!$BS80:$BX80,COPOMap!M$33:M$38),1)</f>
        <v>0</v>
      </c>
      <c r="BB80" s="4"/>
      <c r="BC80" s="211">
        <f t="array" ref="BC80">MIN(MMULT(COAttainment!$CL80:$CQ80,COPOMap!B$33:B$38),1)</f>
        <v>0</v>
      </c>
      <c r="BD80" s="211">
        <f t="array" ref="BD80">MIN(MMULT(COAttainment!$CL80:$CQ80,COPOMap!C$33:C$38),1)</f>
        <v>0</v>
      </c>
      <c r="BE80" s="211">
        <f t="array" ref="BE80">MIN(MMULT(COAttainment!$CL80:$CQ80,COPOMap!D$33:D$38),1)</f>
        <v>0</v>
      </c>
      <c r="BF80" s="211">
        <f t="array" ref="BF80">MIN(MMULT(COAttainment!$CL80:$CQ80,COPOMap!E$33:E$38),1)</f>
        <v>0</v>
      </c>
      <c r="BG80" s="211">
        <f t="array" ref="BG80">MIN(MMULT(COAttainment!$CL80:$CQ80,COPOMap!F$33:F$38),1)</f>
        <v>0</v>
      </c>
      <c r="BH80" s="211">
        <f t="array" ref="BH80">MIN(MMULT(COAttainment!$CL80:$CQ80,COPOMap!G$33:G$38),1)</f>
        <v>0</v>
      </c>
      <c r="BI80" s="211">
        <f t="array" ref="BI80">MIN(MMULT(COAttainment!$CL80:$CQ80,COPOMap!H$33:H$38),1)</f>
        <v>0</v>
      </c>
      <c r="BJ80" s="211">
        <f t="array" ref="BJ80">MIN(MMULT(COAttainment!$CL80:$CQ80,COPOMap!I$33:I$38),1)</f>
        <v>0</v>
      </c>
      <c r="BK80" s="211">
        <f t="array" ref="BK80">MIN(MMULT(COAttainment!$CL80:$CQ80,COPOMap!J$33:J$38),1)</f>
        <v>0</v>
      </c>
      <c r="BL80" s="211">
        <f t="array" ref="BL80">MIN(MMULT(COAttainment!$CL80:$CQ80,COPOMap!K$33:K$38),1)</f>
        <v>0</v>
      </c>
      <c r="BM80" s="211">
        <f t="array" ref="BM80">MIN(MMULT(COAttainment!$CL80:$CQ80,COPOMap!L$33:L$38),1)</f>
        <v>0</v>
      </c>
      <c r="BN80" s="211">
        <f t="array" ref="BN80">MIN(MMULT(COAttainment!$CL80:$CQ80,COPOMap!M$33:M$38),1)</f>
        <v>0</v>
      </c>
    </row>
    <row r="81" ht="14.25" customHeight="1" spans="1:66" x14ac:dyDescent="0.25">
      <c r="A81" s="4"/>
      <c r="B81" s="209">
        <f>IF(ISBLANK(CT!A107),"",CT!A107)</f>
      </c>
      <c r="C81" s="191">
        <f t="array" ref="C81">MIN(MMULT(COAttainment!$N81:$S81,COPOMap!B$13:B$18),1)</f>
        <v>0</v>
      </c>
      <c r="D81" s="191">
        <f t="array" ref="D81">MIN(MMULT(COAttainment!$N81:$S81,COPOMap!C$13:C$18),1)</f>
        <v>0</v>
      </c>
      <c r="E81" s="191">
        <f t="array" ref="E81">MIN(MMULT(COAttainment!$N81:$S81,COPOMap!D$13:D$18),1)</f>
        <v>0</v>
      </c>
      <c r="F81" s="191">
        <f t="array" ref="F81">MIN(MMULT(COAttainment!$N81:$S81,COPOMap!E$13:E$18),1)</f>
        <v>0</v>
      </c>
      <c r="G81" s="191">
        <f t="array" ref="G81">MIN(MMULT(COAttainment!$N81:$S81,COPOMap!F$13:F$18),1)</f>
        <v>0</v>
      </c>
      <c r="H81" s="191">
        <f t="array" ref="H81">MIN(MMULT(COAttainment!$N81:$S81,COPOMap!G$13:G$18),1)</f>
        <v>0</v>
      </c>
      <c r="I81" s="191">
        <f t="array" ref="I81">MIN(MMULT(COAttainment!$N81:$S81,COPOMap!H$13:H$18),1)</f>
        <v>0</v>
      </c>
      <c r="J81" s="191">
        <f t="array" ref="J81">MIN(MMULT(COAttainment!$N81:$S81,COPOMap!I$13:I$18),1)</f>
        <v>0</v>
      </c>
      <c r="K81" s="191">
        <f t="array" ref="K81">MIN(MMULT(COAttainment!$N81:$S81,COPOMap!J$13:J$18),1)</f>
        <v>0</v>
      </c>
      <c r="L81" s="191">
        <f t="array" ref="L81">MIN(MMULT(COAttainment!$N81:$S81,COPOMap!K$13:K$18),1)</f>
        <v>0</v>
      </c>
      <c r="M81" s="191">
        <f t="array" ref="M81">MIN(MMULT(COAttainment!$N81:$S81,COPOMap!L$13:L$18),1)</f>
        <v>0</v>
      </c>
      <c r="N81" s="191">
        <f t="array" ref="N81">MIN(MMULT(COAttainment!$N81:$S81,COPOMap!M$13:M$18),1)</f>
        <v>0</v>
      </c>
      <c r="O81" s="4"/>
      <c r="P81" s="210">
        <f t="array" ref="P81">MIN(MMULT(COAttainment!$AG81:$AL81,COPOMap!B$23:B$28),1)</f>
        <v>0</v>
      </c>
      <c r="Q81" s="210">
        <f t="array" ref="Q81">MIN(MMULT(COAttainment!$AG81:$AL81,COPOMap!C$23:C$28),1)</f>
        <v>0</v>
      </c>
      <c r="R81" s="210">
        <f t="array" ref="R81">MIN(MMULT(COAttainment!$AG81:$AL81,COPOMap!D$23:D$28),1)</f>
        <v>0</v>
      </c>
      <c r="S81" s="210">
        <f t="array" ref="S81">MIN(MMULT(COAttainment!$AG81:$AL81,COPOMap!E$23:E$28),1)</f>
        <v>0</v>
      </c>
      <c r="T81" s="210">
        <f t="array" ref="T81">MIN(MMULT(COAttainment!$AG81:$AL81,COPOMap!F$23:F$28),1)</f>
        <v>0</v>
      </c>
      <c r="U81" s="210">
        <f t="array" ref="U81">MIN(MMULT(COAttainment!$AG81:$AL81,COPOMap!G$23:G$28),1)</f>
        <v>0</v>
      </c>
      <c r="V81" s="210">
        <f t="array" ref="V81">MIN(MMULT(COAttainment!$AG81:$AL81,COPOMap!H$23:H$28),1)</f>
        <v>0</v>
      </c>
      <c r="W81" s="210">
        <f t="array" ref="W81">MIN(MMULT(COAttainment!$AG81:$AL81,COPOMap!I$23:I$28),1)</f>
        <v>0</v>
      </c>
      <c r="X81" s="210">
        <f t="array" ref="X81">MIN(MMULT(COAttainment!$AG81:$AL81,COPOMap!J$23:J$28),1)</f>
        <v>0</v>
      </c>
      <c r="Y81" s="210">
        <f t="array" ref="Y81">MIN(MMULT(COAttainment!$AG81:$AL81,COPOMap!K$23:K$28),1)</f>
        <v>0</v>
      </c>
      <c r="Z81" s="210">
        <f t="array" ref="Z81">MIN(MMULT(COAttainment!$AG81:$AL81,COPOMap!L$23:L$28),1)</f>
        <v>0</v>
      </c>
      <c r="AA81" s="210">
        <f t="array" ref="AA81">MIN(MMULT(COAttainment!$AG81:$AL81,COPOMap!M$23:M$28),1)</f>
        <v>0</v>
      </c>
      <c r="AB81" s="4"/>
      <c r="AC81" s="211">
        <f t="array" ref="AC81">MIN(MMULT(COAttainment!$AZ81:$BE81,COPOMap!B$33:B$38),1)</f>
        <v>0</v>
      </c>
      <c r="AD81" s="211">
        <f t="array" ref="AD81">MIN(MMULT(COAttainment!$AZ81:$BE81,COPOMap!C$33:C$38),1)</f>
        <v>0</v>
      </c>
      <c r="AE81" s="211">
        <f t="array" ref="AE81">MIN(MMULT(COAttainment!$AZ81:$BE81,COPOMap!D$33:D$38),1)</f>
        <v>0</v>
      </c>
      <c r="AF81" s="211">
        <f t="array" ref="AF81">MIN(MMULT(COAttainment!$AZ81:$BE81,COPOMap!E$33:E$38),1)</f>
        <v>0</v>
      </c>
      <c r="AG81" s="211">
        <f t="array" ref="AG81">MIN(MMULT(COAttainment!$AZ81:$BE81,COPOMap!F$33:F$38),1)</f>
        <v>0</v>
      </c>
      <c r="AH81" s="211">
        <f t="array" ref="AH81">MIN(MMULT(COAttainment!$AZ81:$BE81,COPOMap!G$33:G$38),1)</f>
        <v>0</v>
      </c>
      <c r="AI81" s="211">
        <f t="array" ref="AI81">MIN(MMULT(COAttainment!$AZ81:$BE81,COPOMap!H$33:H$38),1)</f>
        <v>0</v>
      </c>
      <c r="AJ81" s="211">
        <f t="array" ref="AJ81">MIN(MMULT(COAttainment!$AZ81:$BE81,COPOMap!I$33:I$38),1)</f>
        <v>0</v>
      </c>
      <c r="AK81" s="211">
        <f t="array" ref="AK81">MIN(MMULT(COAttainment!$AZ81:$BE81,COPOMap!J$33:J$38),1)</f>
        <v>0</v>
      </c>
      <c r="AL81" s="211">
        <f t="array" ref="AL81">MIN(MMULT(COAttainment!$AZ81:$BE81,COPOMap!K$33:K$38),1)</f>
        <v>0</v>
      </c>
      <c r="AM81" s="211">
        <f t="array" ref="AM81">MIN(MMULT(COAttainment!$AZ81:$BE81,COPOMap!L$33:L$38),1)</f>
        <v>0</v>
      </c>
      <c r="AN81" s="211">
        <f t="array" ref="AN81">MIN(MMULT(COAttainment!$AZ81:$BE81,COPOMap!M$33:M$38),1)</f>
        <v>0</v>
      </c>
      <c r="AO81" s="4"/>
      <c r="AP81" s="211">
        <f t="array" ref="AP81">MIN(MMULT(COAttainment!$BS81:$BX81,COPOMap!B$33:B$38),1)</f>
        <v>0</v>
      </c>
      <c r="AQ81" s="211">
        <f t="array" ref="AQ81">MIN(MMULT(COAttainment!$BS81:$BX81,COPOMap!C$33:C$38),1)</f>
        <v>0</v>
      </c>
      <c r="AR81" s="211">
        <f t="array" ref="AR81">MIN(MMULT(COAttainment!$BS81:$BX81,COPOMap!D$33:D$38),1)</f>
        <v>0</v>
      </c>
      <c r="AS81" s="211">
        <f t="array" ref="AS81">MIN(MMULT(COAttainment!$BS81:$BX81,COPOMap!E$33:E$38),1)</f>
        <v>0</v>
      </c>
      <c r="AT81" s="211">
        <f t="array" ref="AT81">MIN(MMULT(COAttainment!$BS81:$BX81,COPOMap!F$33:F$38),1)</f>
        <v>0</v>
      </c>
      <c r="AU81" s="211">
        <f t="array" ref="AU81">MIN(MMULT(COAttainment!$BS81:$BX81,COPOMap!G$33:G$38),1)</f>
        <v>0</v>
      </c>
      <c r="AV81" s="211">
        <f t="array" ref="AV81">MIN(MMULT(COAttainment!$BS81:$BX81,COPOMap!H$33:H$38),1)</f>
        <v>0</v>
      </c>
      <c r="AW81" s="211">
        <f t="array" ref="AW81">MIN(MMULT(COAttainment!$BS81:$BX81,COPOMap!I$33:I$38),1)</f>
        <v>0</v>
      </c>
      <c r="AX81" s="211">
        <f t="array" ref="AX81">MIN(MMULT(COAttainment!$BS81:$BX81,COPOMap!J$33:J$38),1)</f>
        <v>0</v>
      </c>
      <c r="AY81" s="211">
        <f t="array" ref="AY81">MIN(MMULT(COAttainment!$BS81:$BX81,COPOMap!K$33:K$38),1)</f>
        <v>0</v>
      </c>
      <c r="AZ81" s="211">
        <f t="array" ref="AZ81">MIN(MMULT(COAttainment!$BS81:$BX81,COPOMap!L$33:L$38),1)</f>
        <v>0</v>
      </c>
      <c r="BA81" s="211">
        <f t="array" ref="BA81">MIN(MMULT(COAttainment!$BS81:$BX81,COPOMap!M$33:M$38),1)</f>
        <v>0</v>
      </c>
      <c r="BB81" s="4"/>
      <c r="BC81" s="211">
        <f t="array" ref="BC81">MIN(MMULT(COAttainment!$CL81:$CQ81,COPOMap!B$33:B$38),1)</f>
        <v>0</v>
      </c>
      <c r="BD81" s="211">
        <f t="array" ref="BD81">MIN(MMULT(COAttainment!$CL81:$CQ81,COPOMap!C$33:C$38),1)</f>
        <v>0</v>
      </c>
      <c r="BE81" s="211">
        <f t="array" ref="BE81">MIN(MMULT(COAttainment!$CL81:$CQ81,COPOMap!D$33:D$38),1)</f>
        <v>0</v>
      </c>
      <c r="BF81" s="211">
        <f t="array" ref="BF81">MIN(MMULT(COAttainment!$CL81:$CQ81,COPOMap!E$33:E$38),1)</f>
        <v>0</v>
      </c>
      <c r="BG81" s="211">
        <f t="array" ref="BG81">MIN(MMULT(COAttainment!$CL81:$CQ81,COPOMap!F$33:F$38),1)</f>
        <v>0</v>
      </c>
      <c r="BH81" s="211">
        <f t="array" ref="BH81">MIN(MMULT(COAttainment!$CL81:$CQ81,COPOMap!G$33:G$38),1)</f>
        <v>0</v>
      </c>
      <c r="BI81" s="211">
        <f t="array" ref="BI81">MIN(MMULT(COAttainment!$CL81:$CQ81,COPOMap!H$33:H$38),1)</f>
        <v>0</v>
      </c>
      <c r="BJ81" s="211">
        <f t="array" ref="BJ81">MIN(MMULT(COAttainment!$CL81:$CQ81,COPOMap!I$33:I$38),1)</f>
        <v>0</v>
      </c>
      <c r="BK81" s="211">
        <f t="array" ref="BK81">MIN(MMULT(COAttainment!$CL81:$CQ81,COPOMap!J$33:J$38),1)</f>
        <v>0</v>
      </c>
      <c r="BL81" s="211">
        <f t="array" ref="BL81">MIN(MMULT(COAttainment!$CL81:$CQ81,COPOMap!K$33:K$38),1)</f>
        <v>0</v>
      </c>
      <c r="BM81" s="211">
        <f t="array" ref="BM81">MIN(MMULT(COAttainment!$CL81:$CQ81,COPOMap!L$33:L$38),1)</f>
        <v>0</v>
      </c>
      <c r="BN81" s="211">
        <f t="array" ref="BN81">MIN(MMULT(COAttainment!$CL81:$CQ81,COPOMap!M$33:M$38),1)</f>
        <v>0</v>
      </c>
    </row>
    <row r="82" ht="14.25" customHeight="1" spans="1:66" x14ac:dyDescent="0.25">
      <c r="A82" s="4"/>
      <c r="B82" s="209">
        <f>IF(ISBLANK(CT!A108),"",CT!A108)</f>
      </c>
      <c r="C82" s="191">
        <f t="array" ref="C82">MIN(MMULT(COAttainment!$N82:$S82,COPOMap!B$13:B$18),1)</f>
        <v>0</v>
      </c>
      <c r="D82" s="191">
        <f t="array" ref="D82">MIN(MMULT(COAttainment!$N82:$S82,COPOMap!C$13:C$18),1)</f>
        <v>0</v>
      </c>
      <c r="E82" s="191">
        <f t="array" ref="E82">MIN(MMULT(COAttainment!$N82:$S82,COPOMap!D$13:D$18),1)</f>
        <v>0</v>
      </c>
      <c r="F82" s="191">
        <f t="array" ref="F82">MIN(MMULT(COAttainment!$N82:$S82,COPOMap!E$13:E$18),1)</f>
        <v>0</v>
      </c>
      <c r="G82" s="191">
        <f t="array" ref="G82">MIN(MMULT(COAttainment!$N82:$S82,COPOMap!F$13:F$18),1)</f>
        <v>0</v>
      </c>
      <c r="H82" s="191">
        <f t="array" ref="H82">MIN(MMULT(COAttainment!$N82:$S82,COPOMap!G$13:G$18),1)</f>
        <v>0</v>
      </c>
      <c r="I82" s="191">
        <f t="array" ref="I82">MIN(MMULT(COAttainment!$N82:$S82,COPOMap!H$13:H$18),1)</f>
        <v>0</v>
      </c>
      <c r="J82" s="191">
        <f t="array" ref="J82">MIN(MMULT(COAttainment!$N82:$S82,COPOMap!I$13:I$18),1)</f>
        <v>0</v>
      </c>
      <c r="K82" s="191">
        <f t="array" ref="K82">MIN(MMULT(COAttainment!$N82:$S82,COPOMap!J$13:J$18),1)</f>
        <v>0</v>
      </c>
      <c r="L82" s="191">
        <f t="array" ref="L82">MIN(MMULT(COAttainment!$N82:$S82,COPOMap!K$13:K$18),1)</f>
        <v>0</v>
      </c>
      <c r="M82" s="191">
        <f t="array" ref="M82">MIN(MMULT(COAttainment!$N82:$S82,COPOMap!L$13:L$18),1)</f>
        <v>0</v>
      </c>
      <c r="N82" s="191">
        <f t="array" ref="N82">MIN(MMULT(COAttainment!$N82:$S82,COPOMap!M$13:M$18),1)</f>
        <v>0</v>
      </c>
      <c r="O82" s="4"/>
      <c r="P82" s="210">
        <f t="array" ref="P82">MIN(MMULT(COAttainment!$AG82:$AL82,COPOMap!B$23:B$28),1)</f>
        <v>0</v>
      </c>
      <c r="Q82" s="210">
        <f t="array" ref="Q82">MIN(MMULT(COAttainment!$AG82:$AL82,COPOMap!C$23:C$28),1)</f>
        <v>0</v>
      </c>
      <c r="R82" s="210">
        <f t="array" ref="R82">MIN(MMULT(COAttainment!$AG82:$AL82,COPOMap!D$23:D$28),1)</f>
        <v>0</v>
      </c>
      <c r="S82" s="210">
        <f t="array" ref="S82">MIN(MMULT(COAttainment!$AG82:$AL82,COPOMap!E$23:E$28),1)</f>
        <v>0</v>
      </c>
      <c r="T82" s="210">
        <f t="array" ref="T82">MIN(MMULT(COAttainment!$AG82:$AL82,COPOMap!F$23:F$28),1)</f>
        <v>0</v>
      </c>
      <c r="U82" s="210">
        <f t="array" ref="U82">MIN(MMULT(COAttainment!$AG82:$AL82,COPOMap!G$23:G$28),1)</f>
        <v>0</v>
      </c>
      <c r="V82" s="210">
        <f t="array" ref="V82">MIN(MMULT(COAttainment!$AG82:$AL82,COPOMap!H$23:H$28),1)</f>
        <v>0</v>
      </c>
      <c r="W82" s="210">
        <f t="array" ref="W82">MIN(MMULT(COAttainment!$AG82:$AL82,COPOMap!I$23:I$28),1)</f>
        <v>0</v>
      </c>
      <c r="X82" s="210">
        <f t="array" ref="X82">MIN(MMULT(COAttainment!$AG82:$AL82,COPOMap!J$23:J$28),1)</f>
        <v>0</v>
      </c>
      <c r="Y82" s="210">
        <f t="array" ref="Y82">MIN(MMULT(COAttainment!$AG82:$AL82,COPOMap!K$23:K$28),1)</f>
        <v>0</v>
      </c>
      <c r="Z82" s="210">
        <f t="array" ref="Z82">MIN(MMULT(COAttainment!$AG82:$AL82,COPOMap!L$23:L$28),1)</f>
        <v>0</v>
      </c>
      <c r="AA82" s="210">
        <f t="array" ref="AA82">MIN(MMULT(COAttainment!$AG82:$AL82,COPOMap!M$23:M$28),1)</f>
        <v>0</v>
      </c>
      <c r="AB82" s="4"/>
      <c r="AC82" s="211">
        <f t="array" ref="AC82">MIN(MMULT(COAttainment!$AZ82:$BE82,COPOMap!B$33:B$38),1)</f>
        <v>0</v>
      </c>
      <c r="AD82" s="211">
        <f t="array" ref="AD82">MIN(MMULT(COAttainment!$AZ82:$BE82,COPOMap!C$33:C$38),1)</f>
        <v>0</v>
      </c>
      <c r="AE82" s="211">
        <f t="array" ref="AE82">MIN(MMULT(COAttainment!$AZ82:$BE82,COPOMap!D$33:D$38),1)</f>
        <v>0</v>
      </c>
      <c r="AF82" s="211">
        <f t="array" ref="AF82">MIN(MMULT(COAttainment!$AZ82:$BE82,COPOMap!E$33:E$38),1)</f>
        <v>0</v>
      </c>
      <c r="AG82" s="211">
        <f t="array" ref="AG82">MIN(MMULT(COAttainment!$AZ82:$BE82,COPOMap!F$33:F$38),1)</f>
        <v>0</v>
      </c>
      <c r="AH82" s="211">
        <f t="array" ref="AH82">MIN(MMULT(COAttainment!$AZ82:$BE82,COPOMap!G$33:G$38),1)</f>
        <v>0</v>
      </c>
      <c r="AI82" s="211">
        <f t="array" ref="AI82">MIN(MMULT(COAttainment!$AZ82:$BE82,COPOMap!H$33:H$38),1)</f>
        <v>0</v>
      </c>
      <c r="AJ82" s="211">
        <f t="array" ref="AJ82">MIN(MMULT(COAttainment!$AZ82:$BE82,COPOMap!I$33:I$38),1)</f>
        <v>0</v>
      </c>
      <c r="AK82" s="211">
        <f t="array" ref="AK82">MIN(MMULT(COAttainment!$AZ82:$BE82,COPOMap!J$33:J$38),1)</f>
        <v>0</v>
      </c>
      <c r="AL82" s="211">
        <f t="array" ref="AL82">MIN(MMULT(COAttainment!$AZ82:$BE82,COPOMap!K$33:K$38),1)</f>
        <v>0</v>
      </c>
      <c r="AM82" s="211">
        <f t="array" ref="AM82">MIN(MMULT(COAttainment!$AZ82:$BE82,COPOMap!L$33:L$38),1)</f>
        <v>0</v>
      </c>
      <c r="AN82" s="211">
        <f t="array" ref="AN82">MIN(MMULT(COAttainment!$AZ82:$BE82,COPOMap!M$33:M$38),1)</f>
        <v>0</v>
      </c>
      <c r="AO82" s="4"/>
      <c r="AP82" s="211">
        <f t="array" ref="AP82">MIN(MMULT(COAttainment!$BS82:$BX82,COPOMap!B$33:B$38),1)</f>
        <v>0</v>
      </c>
      <c r="AQ82" s="211">
        <f t="array" ref="AQ82">MIN(MMULT(COAttainment!$BS82:$BX82,COPOMap!C$33:C$38),1)</f>
        <v>0</v>
      </c>
      <c r="AR82" s="211">
        <f t="array" ref="AR82">MIN(MMULT(COAttainment!$BS82:$BX82,COPOMap!D$33:D$38),1)</f>
        <v>0</v>
      </c>
      <c r="AS82" s="211">
        <f t="array" ref="AS82">MIN(MMULT(COAttainment!$BS82:$BX82,COPOMap!E$33:E$38),1)</f>
        <v>0</v>
      </c>
      <c r="AT82" s="211">
        <f t="array" ref="AT82">MIN(MMULT(COAttainment!$BS82:$BX82,COPOMap!F$33:F$38),1)</f>
        <v>0</v>
      </c>
      <c r="AU82" s="211">
        <f t="array" ref="AU82">MIN(MMULT(COAttainment!$BS82:$BX82,COPOMap!G$33:G$38),1)</f>
        <v>0</v>
      </c>
      <c r="AV82" s="211">
        <f t="array" ref="AV82">MIN(MMULT(COAttainment!$BS82:$BX82,COPOMap!H$33:H$38),1)</f>
        <v>0</v>
      </c>
      <c r="AW82" s="211">
        <f t="array" ref="AW82">MIN(MMULT(COAttainment!$BS82:$BX82,COPOMap!I$33:I$38),1)</f>
        <v>0</v>
      </c>
      <c r="AX82" s="211">
        <f t="array" ref="AX82">MIN(MMULT(COAttainment!$BS82:$BX82,COPOMap!J$33:J$38),1)</f>
        <v>0</v>
      </c>
      <c r="AY82" s="211">
        <f t="array" ref="AY82">MIN(MMULT(COAttainment!$BS82:$BX82,COPOMap!K$33:K$38),1)</f>
        <v>0</v>
      </c>
      <c r="AZ82" s="211">
        <f t="array" ref="AZ82">MIN(MMULT(COAttainment!$BS82:$BX82,COPOMap!L$33:L$38),1)</f>
        <v>0</v>
      </c>
      <c r="BA82" s="211">
        <f t="array" ref="BA82">MIN(MMULT(COAttainment!$BS82:$BX82,COPOMap!M$33:M$38),1)</f>
        <v>0</v>
      </c>
      <c r="BB82" s="4"/>
      <c r="BC82" s="211">
        <f t="array" ref="BC82">MIN(MMULT(COAttainment!$CL82:$CQ82,COPOMap!B$33:B$38),1)</f>
        <v>0</v>
      </c>
      <c r="BD82" s="211">
        <f t="array" ref="BD82">MIN(MMULT(COAttainment!$CL82:$CQ82,COPOMap!C$33:C$38),1)</f>
        <v>0</v>
      </c>
      <c r="BE82" s="211">
        <f t="array" ref="BE82">MIN(MMULT(COAttainment!$CL82:$CQ82,COPOMap!D$33:D$38),1)</f>
        <v>0</v>
      </c>
      <c r="BF82" s="211">
        <f t="array" ref="BF82">MIN(MMULT(COAttainment!$CL82:$CQ82,COPOMap!E$33:E$38),1)</f>
        <v>0</v>
      </c>
      <c r="BG82" s="211">
        <f t="array" ref="BG82">MIN(MMULT(COAttainment!$CL82:$CQ82,COPOMap!F$33:F$38),1)</f>
        <v>0</v>
      </c>
      <c r="BH82" s="211">
        <f t="array" ref="BH82">MIN(MMULT(COAttainment!$CL82:$CQ82,COPOMap!G$33:G$38),1)</f>
        <v>0</v>
      </c>
      <c r="BI82" s="211">
        <f t="array" ref="BI82">MIN(MMULT(COAttainment!$CL82:$CQ82,COPOMap!H$33:H$38),1)</f>
        <v>0</v>
      </c>
      <c r="BJ82" s="211">
        <f t="array" ref="BJ82">MIN(MMULT(COAttainment!$CL82:$CQ82,COPOMap!I$33:I$38),1)</f>
        <v>0</v>
      </c>
      <c r="BK82" s="211">
        <f t="array" ref="BK82">MIN(MMULT(COAttainment!$CL82:$CQ82,COPOMap!J$33:J$38),1)</f>
        <v>0</v>
      </c>
      <c r="BL82" s="211">
        <f t="array" ref="BL82">MIN(MMULT(COAttainment!$CL82:$CQ82,COPOMap!K$33:K$38),1)</f>
        <v>0</v>
      </c>
      <c r="BM82" s="211">
        <f t="array" ref="BM82">MIN(MMULT(COAttainment!$CL82:$CQ82,COPOMap!L$33:L$38),1)</f>
        <v>0</v>
      </c>
      <c r="BN82" s="211">
        <f t="array" ref="BN82">MIN(MMULT(COAttainment!$CL82:$CQ82,COPOMap!M$33:M$38),1)</f>
        <v>0</v>
      </c>
    </row>
    <row r="83" ht="14.25" customHeight="1" spans="1:66" x14ac:dyDescent="0.25">
      <c r="A83" s="4"/>
      <c r="B83" s="209">
        <f>IF(ISBLANK(CT!A109),"",CT!A109)</f>
      </c>
      <c r="C83" s="191">
        <f t="array" ref="C83">MIN(MMULT(COAttainment!$N83:$S83,COPOMap!B$13:B$18),1)</f>
        <v>0</v>
      </c>
      <c r="D83" s="191">
        <f t="array" ref="D83">MIN(MMULT(COAttainment!$N83:$S83,COPOMap!C$13:C$18),1)</f>
        <v>0</v>
      </c>
      <c r="E83" s="191">
        <f t="array" ref="E83">MIN(MMULT(COAttainment!$N83:$S83,COPOMap!D$13:D$18),1)</f>
        <v>0</v>
      </c>
      <c r="F83" s="191">
        <f t="array" ref="F83">MIN(MMULT(COAttainment!$N83:$S83,COPOMap!E$13:E$18),1)</f>
        <v>0</v>
      </c>
      <c r="G83" s="191">
        <f t="array" ref="G83">MIN(MMULT(COAttainment!$N83:$S83,COPOMap!F$13:F$18),1)</f>
        <v>0</v>
      </c>
      <c r="H83" s="191">
        <f t="array" ref="H83">MIN(MMULT(COAttainment!$N83:$S83,COPOMap!G$13:G$18),1)</f>
        <v>0</v>
      </c>
      <c r="I83" s="191">
        <f t="array" ref="I83">MIN(MMULT(COAttainment!$N83:$S83,COPOMap!H$13:H$18),1)</f>
        <v>0</v>
      </c>
      <c r="J83" s="191">
        <f t="array" ref="J83">MIN(MMULT(COAttainment!$N83:$S83,COPOMap!I$13:I$18),1)</f>
        <v>0</v>
      </c>
      <c r="K83" s="191">
        <f t="array" ref="K83">MIN(MMULT(COAttainment!$N83:$S83,COPOMap!J$13:J$18),1)</f>
        <v>0</v>
      </c>
      <c r="L83" s="191">
        <f t="array" ref="L83">MIN(MMULT(COAttainment!$N83:$S83,COPOMap!K$13:K$18),1)</f>
        <v>0</v>
      </c>
      <c r="M83" s="191">
        <f t="array" ref="M83">MIN(MMULT(COAttainment!$N83:$S83,COPOMap!L$13:L$18),1)</f>
        <v>0</v>
      </c>
      <c r="N83" s="191">
        <f t="array" ref="N83">MIN(MMULT(COAttainment!$N83:$S83,COPOMap!M$13:M$18),1)</f>
        <v>0</v>
      </c>
      <c r="O83" s="4"/>
      <c r="P83" s="210">
        <f t="array" ref="P83">MIN(MMULT(COAttainment!$AG83:$AL83,COPOMap!B$23:B$28),1)</f>
        <v>0</v>
      </c>
      <c r="Q83" s="210">
        <f t="array" ref="Q83">MIN(MMULT(COAttainment!$AG83:$AL83,COPOMap!C$23:C$28),1)</f>
        <v>0</v>
      </c>
      <c r="R83" s="210">
        <f t="array" ref="R83">MIN(MMULT(COAttainment!$AG83:$AL83,COPOMap!D$23:D$28),1)</f>
        <v>0</v>
      </c>
      <c r="S83" s="210">
        <f t="array" ref="S83">MIN(MMULT(COAttainment!$AG83:$AL83,COPOMap!E$23:E$28),1)</f>
        <v>0</v>
      </c>
      <c r="T83" s="210">
        <f t="array" ref="T83">MIN(MMULT(COAttainment!$AG83:$AL83,COPOMap!F$23:F$28),1)</f>
        <v>0</v>
      </c>
      <c r="U83" s="210">
        <f t="array" ref="U83">MIN(MMULT(COAttainment!$AG83:$AL83,COPOMap!G$23:G$28),1)</f>
        <v>0</v>
      </c>
      <c r="V83" s="210">
        <f t="array" ref="V83">MIN(MMULT(COAttainment!$AG83:$AL83,COPOMap!H$23:H$28),1)</f>
        <v>0</v>
      </c>
      <c r="W83" s="210">
        <f t="array" ref="W83">MIN(MMULT(COAttainment!$AG83:$AL83,COPOMap!I$23:I$28),1)</f>
        <v>0</v>
      </c>
      <c r="X83" s="210">
        <f t="array" ref="X83">MIN(MMULT(COAttainment!$AG83:$AL83,COPOMap!J$23:J$28),1)</f>
        <v>0</v>
      </c>
      <c r="Y83" s="210">
        <f t="array" ref="Y83">MIN(MMULT(COAttainment!$AG83:$AL83,COPOMap!K$23:K$28),1)</f>
        <v>0</v>
      </c>
      <c r="Z83" s="210">
        <f t="array" ref="Z83">MIN(MMULT(COAttainment!$AG83:$AL83,COPOMap!L$23:L$28),1)</f>
        <v>0</v>
      </c>
      <c r="AA83" s="210">
        <f t="array" ref="AA83">MIN(MMULT(COAttainment!$AG83:$AL83,COPOMap!M$23:M$28),1)</f>
        <v>0</v>
      </c>
      <c r="AB83" s="4"/>
      <c r="AC83" s="211">
        <f t="array" ref="AC83">MIN(MMULT(COAttainment!$AZ83:$BE83,COPOMap!B$33:B$38),1)</f>
        <v>0</v>
      </c>
      <c r="AD83" s="211">
        <f t="array" ref="AD83">MIN(MMULT(COAttainment!$AZ83:$BE83,COPOMap!C$33:C$38),1)</f>
        <v>0</v>
      </c>
      <c r="AE83" s="211">
        <f t="array" ref="AE83">MIN(MMULT(COAttainment!$AZ83:$BE83,COPOMap!D$33:D$38),1)</f>
        <v>0</v>
      </c>
      <c r="AF83" s="211">
        <f t="array" ref="AF83">MIN(MMULT(COAttainment!$AZ83:$BE83,COPOMap!E$33:E$38),1)</f>
        <v>0</v>
      </c>
      <c r="AG83" s="211">
        <f t="array" ref="AG83">MIN(MMULT(COAttainment!$AZ83:$BE83,COPOMap!F$33:F$38),1)</f>
        <v>0</v>
      </c>
      <c r="AH83" s="211">
        <f t="array" ref="AH83">MIN(MMULT(COAttainment!$AZ83:$BE83,COPOMap!G$33:G$38),1)</f>
        <v>0</v>
      </c>
      <c r="AI83" s="211">
        <f t="array" ref="AI83">MIN(MMULT(COAttainment!$AZ83:$BE83,COPOMap!H$33:H$38),1)</f>
        <v>0</v>
      </c>
      <c r="AJ83" s="211">
        <f t="array" ref="AJ83">MIN(MMULT(COAttainment!$AZ83:$BE83,COPOMap!I$33:I$38),1)</f>
        <v>0</v>
      </c>
      <c r="AK83" s="211">
        <f t="array" ref="AK83">MIN(MMULT(COAttainment!$AZ83:$BE83,COPOMap!J$33:J$38),1)</f>
        <v>0</v>
      </c>
      <c r="AL83" s="211">
        <f t="array" ref="AL83">MIN(MMULT(COAttainment!$AZ83:$BE83,COPOMap!K$33:K$38),1)</f>
        <v>0</v>
      </c>
      <c r="AM83" s="211">
        <f t="array" ref="AM83">MIN(MMULT(COAttainment!$AZ83:$BE83,COPOMap!L$33:L$38),1)</f>
        <v>0</v>
      </c>
      <c r="AN83" s="211">
        <f t="array" ref="AN83">MIN(MMULT(COAttainment!$AZ83:$BE83,COPOMap!M$33:M$38),1)</f>
        <v>0</v>
      </c>
      <c r="AO83" s="4"/>
      <c r="AP83" s="211">
        <f t="array" ref="AP83">MIN(MMULT(COAttainment!$BS83:$BX83,COPOMap!B$33:B$38),1)</f>
        <v>0</v>
      </c>
      <c r="AQ83" s="211">
        <f t="array" ref="AQ83">MIN(MMULT(COAttainment!$BS83:$BX83,COPOMap!C$33:C$38),1)</f>
        <v>0</v>
      </c>
      <c r="AR83" s="211">
        <f t="array" ref="AR83">MIN(MMULT(COAttainment!$BS83:$BX83,COPOMap!D$33:D$38),1)</f>
        <v>0</v>
      </c>
      <c r="AS83" s="211">
        <f t="array" ref="AS83">MIN(MMULT(COAttainment!$BS83:$BX83,COPOMap!E$33:E$38),1)</f>
        <v>0</v>
      </c>
      <c r="AT83" s="211">
        <f t="array" ref="AT83">MIN(MMULT(COAttainment!$BS83:$BX83,COPOMap!F$33:F$38),1)</f>
        <v>0</v>
      </c>
      <c r="AU83" s="211">
        <f t="array" ref="AU83">MIN(MMULT(COAttainment!$BS83:$BX83,COPOMap!G$33:G$38),1)</f>
        <v>0</v>
      </c>
      <c r="AV83" s="211">
        <f t="array" ref="AV83">MIN(MMULT(COAttainment!$BS83:$BX83,COPOMap!H$33:H$38),1)</f>
        <v>0</v>
      </c>
      <c r="AW83" s="211">
        <f t="array" ref="AW83">MIN(MMULT(COAttainment!$BS83:$BX83,COPOMap!I$33:I$38),1)</f>
        <v>0</v>
      </c>
      <c r="AX83" s="211">
        <f t="array" ref="AX83">MIN(MMULT(COAttainment!$BS83:$BX83,COPOMap!J$33:J$38),1)</f>
        <v>0</v>
      </c>
      <c r="AY83" s="211">
        <f t="array" ref="AY83">MIN(MMULT(COAttainment!$BS83:$BX83,COPOMap!K$33:K$38),1)</f>
        <v>0</v>
      </c>
      <c r="AZ83" s="211">
        <f t="array" ref="AZ83">MIN(MMULT(COAttainment!$BS83:$BX83,COPOMap!L$33:L$38),1)</f>
        <v>0</v>
      </c>
      <c r="BA83" s="211">
        <f t="array" ref="BA83">MIN(MMULT(COAttainment!$BS83:$BX83,COPOMap!M$33:M$38),1)</f>
        <v>0</v>
      </c>
      <c r="BB83" s="4"/>
      <c r="BC83" s="211">
        <f t="array" ref="BC83">MIN(MMULT(COAttainment!$CL83:$CQ83,COPOMap!B$33:B$38),1)</f>
        <v>0</v>
      </c>
      <c r="BD83" s="211">
        <f t="array" ref="BD83">MIN(MMULT(COAttainment!$CL83:$CQ83,COPOMap!C$33:C$38),1)</f>
        <v>0</v>
      </c>
      <c r="BE83" s="211">
        <f t="array" ref="BE83">MIN(MMULT(COAttainment!$CL83:$CQ83,COPOMap!D$33:D$38),1)</f>
        <v>0</v>
      </c>
      <c r="BF83" s="211">
        <f t="array" ref="BF83">MIN(MMULT(COAttainment!$CL83:$CQ83,COPOMap!E$33:E$38),1)</f>
        <v>0</v>
      </c>
      <c r="BG83" s="211">
        <f t="array" ref="BG83">MIN(MMULT(COAttainment!$CL83:$CQ83,COPOMap!F$33:F$38),1)</f>
        <v>0</v>
      </c>
      <c r="BH83" s="211">
        <f t="array" ref="BH83">MIN(MMULT(COAttainment!$CL83:$CQ83,COPOMap!G$33:G$38),1)</f>
        <v>0</v>
      </c>
      <c r="BI83" s="211">
        <f t="array" ref="BI83">MIN(MMULT(COAttainment!$CL83:$CQ83,COPOMap!H$33:H$38),1)</f>
        <v>0</v>
      </c>
      <c r="BJ83" s="211">
        <f t="array" ref="BJ83">MIN(MMULT(COAttainment!$CL83:$CQ83,COPOMap!I$33:I$38),1)</f>
        <v>0</v>
      </c>
      <c r="BK83" s="211">
        <f t="array" ref="BK83">MIN(MMULT(COAttainment!$CL83:$CQ83,COPOMap!J$33:J$38),1)</f>
        <v>0</v>
      </c>
      <c r="BL83" s="211">
        <f t="array" ref="BL83">MIN(MMULT(COAttainment!$CL83:$CQ83,COPOMap!K$33:K$38),1)</f>
        <v>0</v>
      </c>
      <c r="BM83" s="211">
        <f t="array" ref="BM83">MIN(MMULT(COAttainment!$CL83:$CQ83,COPOMap!L$33:L$38),1)</f>
        <v>0</v>
      </c>
      <c r="BN83" s="211">
        <f t="array" ref="BN83">MIN(MMULT(COAttainment!$CL83:$CQ83,COPOMap!M$33:M$38),1)</f>
        <v>0</v>
      </c>
    </row>
    <row r="84" ht="14.25" customHeight="1" spans="1:66" x14ac:dyDescent="0.25">
      <c r="A84" s="4"/>
      <c r="B84" s="209">
        <f>IF(ISBLANK(CT!A110),"",CT!A110)</f>
      </c>
      <c r="C84" s="191">
        <f t="array" ref="C84">MIN(MMULT(COAttainment!$N84:$S84,COPOMap!B$13:B$18),1)</f>
        <v>0</v>
      </c>
      <c r="D84" s="191">
        <f t="array" ref="D84">MIN(MMULT(COAttainment!$N84:$S84,COPOMap!C$13:C$18),1)</f>
        <v>0</v>
      </c>
      <c r="E84" s="191">
        <f t="array" ref="E84">MIN(MMULT(COAttainment!$N84:$S84,COPOMap!D$13:D$18),1)</f>
        <v>0</v>
      </c>
      <c r="F84" s="191">
        <f t="array" ref="F84">MIN(MMULT(COAttainment!$N84:$S84,COPOMap!E$13:E$18),1)</f>
        <v>0</v>
      </c>
      <c r="G84" s="191">
        <f t="array" ref="G84">MIN(MMULT(COAttainment!$N84:$S84,COPOMap!F$13:F$18),1)</f>
        <v>0</v>
      </c>
      <c r="H84" s="191">
        <f t="array" ref="H84">MIN(MMULT(COAttainment!$N84:$S84,COPOMap!G$13:G$18),1)</f>
        <v>0</v>
      </c>
      <c r="I84" s="191">
        <f t="array" ref="I84">MIN(MMULT(COAttainment!$N84:$S84,COPOMap!H$13:H$18),1)</f>
        <v>0</v>
      </c>
      <c r="J84" s="191">
        <f t="array" ref="J84">MIN(MMULT(COAttainment!$N84:$S84,COPOMap!I$13:I$18),1)</f>
        <v>0</v>
      </c>
      <c r="K84" s="191">
        <f t="array" ref="K84">MIN(MMULT(COAttainment!$N84:$S84,COPOMap!J$13:J$18),1)</f>
        <v>0</v>
      </c>
      <c r="L84" s="191">
        <f t="array" ref="L84">MIN(MMULT(COAttainment!$N84:$S84,COPOMap!K$13:K$18),1)</f>
        <v>0</v>
      </c>
      <c r="M84" s="191">
        <f t="array" ref="M84">MIN(MMULT(COAttainment!$N84:$S84,COPOMap!L$13:L$18),1)</f>
        <v>0</v>
      </c>
      <c r="N84" s="191">
        <f t="array" ref="N84">MIN(MMULT(COAttainment!$N84:$S84,COPOMap!M$13:M$18),1)</f>
        <v>0</v>
      </c>
      <c r="O84" s="4"/>
      <c r="P84" s="210">
        <f t="array" ref="P84">MIN(MMULT(COAttainment!$AG84:$AL84,COPOMap!B$23:B$28),1)</f>
        <v>0</v>
      </c>
      <c r="Q84" s="210">
        <f t="array" ref="Q84">MIN(MMULT(COAttainment!$AG84:$AL84,COPOMap!C$23:C$28),1)</f>
        <v>0</v>
      </c>
      <c r="R84" s="210">
        <f t="array" ref="R84">MIN(MMULT(COAttainment!$AG84:$AL84,COPOMap!D$23:D$28),1)</f>
        <v>0</v>
      </c>
      <c r="S84" s="210">
        <f t="array" ref="S84">MIN(MMULT(COAttainment!$AG84:$AL84,COPOMap!E$23:E$28),1)</f>
        <v>0</v>
      </c>
      <c r="T84" s="210">
        <f t="array" ref="T84">MIN(MMULT(COAttainment!$AG84:$AL84,COPOMap!F$23:F$28),1)</f>
        <v>0</v>
      </c>
      <c r="U84" s="210">
        <f t="array" ref="U84">MIN(MMULT(COAttainment!$AG84:$AL84,COPOMap!G$23:G$28),1)</f>
        <v>0</v>
      </c>
      <c r="V84" s="210">
        <f t="array" ref="V84">MIN(MMULT(COAttainment!$AG84:$AL84,COPOMap!H$23:H$28),1)</f>
        <v>0</v>
      </c>
      <c r="W84" s="210">
        <f t="array" ref="W84">MIN(MMULT(COAttainment!$AG84:$AL84,COPOMap!I$23:I$28),1)</f>
        <v>0</v>
      </c>
      <c r="X84" s="210">
        <f t="array" ref="X84">MIN(MMULT(COAttainment!$AG84:$AL84,COPOMap!J$23:J$28),1)</f>
        <v>0</v>
      </c>
      <c r="Y84" s="210">
        <f t="array" ref="Y84">MIN(MMULT(COAttainment!$AG84:$AL84,COPOMap!K$23:K$28),1)</f>
        <v>0</v>
      </c>
      <c r="Z84" s="210">
        <f t="array" ref="Z84">MIN(MMULT(COAttainment!$AG84:$AL84,COPOMap!L$23:L$28),1)</f>
        <v>0</v>
      </c>
      <c r="AA84" s="210">
        <f t="array" ref="AA84">MIN(MMULT(COAttainment!$AG84:$AL84,COPOMap!M$23:M$28),1)</f>
        <v>0</v>
      </c>
      <c r="AB84" s="4"/>
      <c r="AC84" s="211">
        <f t="array" ref="AC84">MIN(MMULT(COAttainment!$AZ84:$BE84,COPOMap!B$33:B$38),1)</f>
        <v>0</v>
      </c>
      <c r="AD84" s="211">
        <f t="array" ref="AD84">MIN(MMULT(COAttainment!$AZ84:$BE84,COPOMap!C$33:C$38),1)</f>
        <v>0</v>
      </c>
      <c r="AE84" s="211">
        <f t="array" ref="AE84">MIN(MMULT(COAttainment!$AZ84:$BE84,COPOMap!D$33:D$38),1)</f>
        <v>0</v>
      </c>
      <c r="AF84" s="211">
        <f t="array" ref="AF84">MIN(MMULT(COAttainment!$AZ84:$BE84,COPOMap!E$33:E$38),1)</f>
        <v>0</v>
      </c>
      <c r="AG84" s="211">
        <f t="array" ref="AG84">MIN(MMULT(COAttainment!$AZ84:$BE84,COPOMap!F$33:F$38),1)</f>
        <v>0</v>
      </c>
      <c r="AH84" s="211">
        <f t="array" ref="AH84">MIN(MMULT(COAttainment!$AZ84:$BE84,COPOMap!G$33:G$38),1)</f>
        <v>0</v>
      </c>
      <c r="AI84" s="211">
        <f t="array" ref="AI84">MIN(MMULT(COAttainment!$AZ84:$BE84,COPOMap!H$33:H$38),1)</f>
        <v>0</v>
      </c>
      <c r="AJ84" s="211">
        <f t="array" ref="AJ84">MIN(MMULT(COAttainment!$AZ84:$BE84,COPOMap!I$33:I$38),1)</f>
        <v>0</v>
      </c>
      <c r="AK84" s="211">
        <f t="array" ref="AK84">MIN(MMULT(COAttainment!$AZ84:$BE84,COPOMap!J$33:J$38),1)</f>
        <v>0</v>
      </c>
      <c r="AL84" s="211">
        <f t="array" ref="AL84">MIN(MMULT(COAttainment!$AZ84:$BE84,COPOMap!K$33:K$38),1)</f>
        <v>0</v>
      </c>
      <c r="AM84" s="211">
        <f t="array" ref="AM84">MIN(MMULT(COAttainment!$AZ84:$BE84,COPOMap!L$33:L$38),1)</f>
        <v>0</v>
      </c>
      <c r="AN84" s="211">
        <f t="array" ref="AN84">MIN(MMULT(COAttainment!$AZ84:$BE84,COPOMap!M$33:M$38),1)</f>
        <v>0</v>
      </c>
      <c r="AO84" s="4"/>
      <c r="AP84" s="211">
        <f t="array" ref="AP84">MIN(MMULT(COAttainment!$BS84:$BX84,COPOMap!B$33:B$38),1)</f>
        <v>0</v>
      </c>
      <c r="AQ84" s="211">
        <f t="array" ref="AQ84">MIN(MMULT(COAttainment!$BS84:$BX84,COPOMap!C$33:C$38),1)</f>
        <v>0</v>
      </c>
      <c r="AR84" s="211">
        <f t="array" ref="AR84">MIN(MMULT(COAttainment!$BS84:$BX84,COPOMap!D$33:D$38),1)</f>
        <v>0</v>
      </c>
      <c r="AS84" s="211">
        <f t="array" ref="AS84">MIN(MMULT(COAttainment!$BS84:$BX84,COPOMap!E$33:E$38),1)</f>
        <v>0</v>
      </c>
      <c r="AT84" s="211">
        <f t="array" ref="AT84">MIN(MMULT(COAttainment!$BS84:$BX84,COPOMap!F$33:F$38),1)</f>
        <v>0</v>
      </c>
      <c r="AU84" s="211">
        <f t="array" ref="AU84">MIN(MMULT(COAttainment!$BS84:$BX84,COPOMap!G$33:G$38),1)</f>
        <v>0</v>
      </c>
      <c r="AV84" s="211">
        <f t="array" ref="AV84">MIN(MMULT(COAttainment!$BS84:$BX84,COPOMap!H$33:H$38),1)</f>
        <v>0</v>
      </c>
      <c r="AW84" s="211">
        <f t="array" ref="AW84">MIN(MMULT(COAttainment!$BS84:$BX84,COPOMap!I$33:I$38),1)</f>
        <v>0</v>
      </c>
      <c r="AX84" s="211">
        <f t="array" ref="AX84">MIN(MMULT(COAttainment!$BS84:$BX84,COPOMap!J$33:J$38),1)</f>
        <v>0</v>
      </c>
      <c r="AY84" s="211">
        <f t="array" ref="AY84">MIN(MMULT(COAttainment!$BS84:$BX84,COPOMap!K$33:K$38),1)</f>
        <v>0</v>
      </c>
      <c r="AZ84" s="211">
        <f t="array" ref="AZ84">MIN(MMULT(COAttainment!$BS84:$BX84,COPOMap!L$33:L$38),1)</f>
        <v>0</v>
      </c>
      <c r="BA84" s="211">
        <f t="array" ref="BA84">MIN(MMULT(COAttainment!$BS84:$BX84,COPOMap!M$33:M$38),1)</f>
        <v>0</v>
      </c>
      <c r="BB84" s="4"/>
      <c r="BC84" s="211">
        <f t="array" ref="BC84">MIN(MMULT(COAttainment!$CL84:$CQ84,COPOMap!B$33:B$38),1)</f>
        <v>0</v>
      </c>
      <c r="BD84" s="211">
        <f t="array" ref="BD84">MIN(MMULT(COAttainment!$CL84:$CQ84,COPOMap!C$33:C$38),1)</f>
        <v>0</v>
      </c>
      <c r="BE84" s="211">
        <f t="array" ref="BE84">MIN(MMULT(COAttainment!$CL84:$CQ84,COPOMap!D$33:D$38),1)</f>
        <v>0</v>
      </c>
      <c r="BF84" s="211">
        <f t="array" ref="BF84">MIN(MMULT(COAttainment!$CL84:$CQ84,COPOMap!E$33:E$38),1)</f>
        <v>0</v>
      </c>
      <c r="BG84" s="211">
        <f t="array" ref="BG84">MIN(MMULT(COAttainment!$CL84:$CQ84,COPOMap!F$33:F$38),1)</f>
        <v>0</v>
      </c>
      <c r="BH84" s="211">
        <f t="array" ref="BH84">MIN(MMULT(COAttainment!$CL84:$CQ84,COPOMap!G$33:G$38),1)</f>
        <v>0</v>
      </c>
      <c r="BI84" s="211">
        <f t="array" ref="BI84">MIN(MMULT(COAttainment!$CL84:$CQ84,COPOMap!H$33:H$38),1)</f>
        <v>0</v>
      </c>
      <c r="BJ84" s="211">
        <f t="array" ref="BJ84">MIN(MMULT(COAttainment!$CL84:$CQ84,COPOMap!I$33:I$38),1)</f>
        <v>0</v>
      </c>
      <c r="BK84" s="211">
        <f t="array" ref="BK84">MIN(MMULT(COAttainment!$CL84:$CQ84,COPOMap!J$33:J$38),1)</f>
        <v>0</v>
      </c>
      <c r="BL84" s="211">
        <f t="array" ref="BL84">MIN(MMULT(COAttainment!$CL84:$CQ84,COPOMap!K$33:K$38),1)</f>
        <v>0</v>
      </c>
      <c r="BM84" s="211">
        <f t="array" ref="BM84">MIN(MMULT(COAttainment!$CL84:$CQ84,COPOMap!L$33:L$38),1)</f>
        <v>0</v>
      </c>
      <c r="BN84" s="211">
        <f t="array" ref="BN84">MIN(MMULT(COAttainment!$CL84:$CQ84,COPOMap!M$33:M$38),1)</f>
        <v>0</v>
      </c>
    </row>
    <row r="85" ht="14.25" customHeight="1" spans="1:66" x14ac:dyDescent="0.25">
      <c r="A85" s="4"/>
      <c r="B85" s="209">
        <f>IF(ISBLANK(CT!A111),"",CT!A111)</f>
      </c>
      <c r="C85" s="191">
        <f t="array" ref="C85">MIN(MMULT(COAttainment!$N85:$S85,COPOMap!B$13:B$18),1)</f>
        <v>0</v>
      </c>
      <c r="D85" s="191">
        <f t="array" ref="D85">MIN(MMULT(COAttainment!$N85:$S85,COPOMap!C$13:C$18),1)</f>
        <v>0</v>
      </c>
      <c r="E85" s="191">
        <f t="array" ref="E85">MIN(MMULT(COAttainment!$N85:$S85,COPOMap!D$13:D$18),1)</f>
        <v>0</v>
      </c>
      <c r="F85" s="191">
        <f t="array" ref="F85">MIN(MMULT(COAttainment!$N85:$S85,COPOMap!E$13:E$18),1)</f>
        <v>0</v>
      </c>
      <c r="G85" s="191">
        <f t="array" ref="G85">MIN(MMULT(COAttainment!$N85:$S85,COPOMap!F$13:F$18),1)</f>
        <v>0</v>
      </c>
      <c r="H85" s="191">
        <f t="array" ref="H85">MIN(MMULT(COAttainment!$N85:$S85,COPOMap!G$13:G$18),1)</f>
        <v>0</v>
      </c>
      <c r="I85" s="191">
        <f t="array" ref="I85">MIN(MMULT(COAttainment!$N85:$S85,COPOMap!H$13:H$18),1)</f>
        <v>0</v>
      </c>
      <c r="J85" s="191">
        <f t="array" ref="J85">MIN(MMULT(COAttainment!$N85:$S85,COPOMap!I$13:I$18),1)</f>
        <v>0</v>
      </c>
      <c r="K85" s="191">
        <f t="array" ref="K85">MIN(MMULT(COAttainment!$N85:$S85,COPOMap!J$13:J$18),1)</f>
        <v>0</v>
      </c>
      <c r="L85" s="191">
        <f t="array" ref="L85">MIN(MMULT(COAttainment!$N85:$S85,COPOMap!K$13:K$18),1)</f>
        <v>0</v>
      </c>
      <c r="M85" s="191">
        <f t="array" ref="M85">MIN(MMULT(COAttainment!$N85:$S85,COPOMap!L$13:L$18),1)</f>
        <v>0</v>
      </c>
      <c r="N85" s="191">
        <f t="array" ref="N85">MIN(MMULT(COAttainment!$N85:$S85,COPOMap!M$13:M$18),1)</f>
        <v>0</v>
      </c>
      <c r="O85" s="4"/>
      <c r="P85" s="210">
        <f t="array" ref="P85">MIN(MMULT(COAttainment!$AG85:$AL85,COPOMap!B$23:B$28),1)</f>
        <v>0</v>
      </c>
      <c r="Q85" s="210">
        <f t="array" ref="Q85">MIN(MMULT(COAttainment!$AG85:$AL85,COPOMap!C$23:C$28),1)</f>
        <v>0</v>
      </c>
      <c r="R85" s="210">
        <f t="array" ref="R85">MIN(MMULT(COAttainment!$AG85:$AL85,COPOMap!D$23:D$28),1)</f>
        <v>0</v>
      </c>
      <c r="S85" s="210">
        <f t="array" ref="S85">MIN(MMULT(COAttainment!$AG85:$AL85,COPOMap!E$23:E$28),1)</f>
        <v>0</v>
      </c>
      <c r="T85" s="210">
        <f t="array" ref="T85">MIN(MMULT(COAttainment!$AG85:$AL85,COPOMap!F$23:F$28),1)</f>
        <v>0</v>
      </c>
      <c r="U85" s="210">
        <f t="array" ref="U85">MIN(MMULT(COAttainment!$AG85:$AL85,COPOMap!G$23:G$28),1)</f>
        <v>0</v>
      </c>
      <c r="V85" s="210">
        <f t="array" ref="V85">MIN(MMULT(COAttainment!$AG85:$AL85,COPOMap!H$23:H$28),1)</f>
        <v>0</v>
      </c>
      <c r="W85" s="210">
        <f t="array" ref="W85">MIN(MMULT(COAttainment!$AG85:$AL85,COPOMap!I$23:I$28),1)</f>
        <v>0</v>
      </c>
      <c r="X85" s="210">
        <f t="array" ref="X85">MIN(MMULT(COAttainment!$AG85:$AL85,COPOMap!J$23:J$28),1)</f>
        <v>0</v>
      </c>
      <c r="Y85" s="210">
        <f t="array" ref="Y85">MIN(MMULT(COAttainment!$AG85:$AL85,COPOMap!K$23:K$28),1)</f>
        <v>0</v>
      </c>
      <c r="Z85" s="210">
        <f t="array" ref="Z85">MIN(MMULT(COAttainment!$AG85:$AL85,COPOMap!L$23:L$28),1)</f>
        <v>0</v>
      </c>
      <c r="AA85" s="210">
        <f t="array" ref="AA85">MIN(MMULT(COAttainment!$AG85:$AL85,COPOMap!M$23:M$28),1)</f>
        <v>0</v>
      </c>
      <c r="AB85" s="4"/>
      <c r="AC85" s="211">
        <f t="array" ref="AC85">MIN(MMULT(COAttainment!$AZ85:$BE85,COPOMap!B$33:B$38),1)</f>
        <v>0</v>
      </c>
      <c r="AD85" s="211">
        <f t="array" ref="AD85">MIN(MMULT(COAttainment!$AZ85:$BE85,COPOMap!C$33:C$38),1)</f>
        <v>0</v>
      </c>
      <c r="AE85" s="211">
        <f t="array" ref="AE85">MIN(MMULT(COAttainment!$AZ85:$BE85,COPOMap!D$33:D$38),1)</f>
        <v>0</v>
      </c>
      <c r="AF85" s="211">
        <f t="array" ref="AF85">MIN(MMULT(COAttainment!$AZ85:$BE85,COPOMap!E$33:E$38),1)</f>
        <v>0</v>
      </c>
      <c r="AG85" s="211">
        <f t="array" ref="AG85">MIN(MMULT(COAttainment!$AZ85:$BE85,COPOMap!F$33:F$38),1)</f>
        <v>0</v>
      </c>
      <c r="AH85" s="211">
        <f t="array" ref="AH85">MIN(MMULT(COAttainment!$AZ85:$BE85,COPOMap!G$33:G$38),1)</f>
        <v>0</v>
      </c>
      <c r="AI85" s="211">
        <f t="array" ref="AI85">MIN(MMULT(COAttainment!$AZ85:$BE85,COPOMap!H$33:H$38),1)</f>
        <v>0</v>
      </c>
      <c r="AJ85" s="211">
        <f t="array" ref="AJ85">MIN(MMULT(COAttainment!$AZ85:$BE85,COPOMap!I$33:I$38),1)</f>
        <v>0</v>
      </c>
      <c r="AK85" s="211">
        <f t="array" ref="AK85">MIN(MMULT(COAttainment!$AZ85:$BE85,COPOMap!J$33:J$38),1)</f>
        <v>0</v>
      </c>
      <c r="AL85" s="211">
        <f t="array" ref="AL85">MIN(MMULT(COAttainment!$AZ85:$BE85,COPOMap!K$33:K$38),1)</f>
        <v>0</v>
      </c>
      <c r="AM85" s="211">
        <f t="array" ref="AM85">MIN(MMULT(COAttainment!$AZ85:$BE85,COPOMap!L$33:L$38),1)</f>
        <v>0</v>
      </c>
      <c r="AN85" s="211">
        <f t="array" ref="AN85">MIN(MMULT(COAttainment!$AZ85:$BE85,COPOMap!M$33:M$38),1)</f>
        <v>0</v>
      </c>
      <c r="AO85" s="4"/>
      <c r="AP85" s="211">
        <f t="array" ref="AP85">MIN(MMULT(COAttainment!$BS85:$BX85,COPOMap!B$33:B$38),1)</f>
        <v>0</v>
      </c>
      <c r="AQ85" s="211">
        <f t="array" ref="AQ85">MIN(MMULT(COAttainment!$BS85:$BX85,COPOMap!C$33:C$38),1)</f>
        <v>0</v>
      </c>
      <c r="AR85" s="211">
        <f t="array" ref="AR85">MIN(MMULT(COAttainment!$BS85:$BX85,COPOMap!D$33:D$38),1)</f>
        <v>0</v>
      </c>
      <c r="AS85" s="211">
        <f t="array" ref="AS85">MIN(MMULT(COAttainment!$BS85:$BX85,COPOMap!E$33:E$38),1)</f>
        <v>0</v>
      </c>
      <c r="AT85" s="211">
        <f t="array" ref="AT85">MIN(MMULT(COAttainment!$BS85:$BX85,COPOMap!F$33:F$38),1)</f>
        <v>0</v>
      </c>
      <c r="AU85" s="211">
        <f t="array" ref="AU85">MIN(MMULT(COAttainment!$BS85:$BX85,COPOMap!G$33:G$38),1)</f>
        <v>0</v>
      </c>
      <c r="AV85" s="211">
        <f t="array" ref="AV85">MIN(MMULT(COAttainment!$BS85:$BX85,COPOMap!H$33:H$38),1)</f>
        <v>0</v>
      </c>
      <c r="AW85" s="211">
        <f t="array" ref="AW85">MIN(MMULT(COAttainment!$BS85:$BX85,COPOMap!I$33:I$38),1)</f>
        <v>0</v>
      </c>
      <c r="AX85" s="211">
        <f t="array" ref="AX85">MIN(MMULT(COAttainment!$BS85:$BX85,COPOMap!J$33:J$38),1)</f>
        <v>0</v>
      </c>
      <c r="AY85" s="211">
        <f t="array" ref="AY85">MIN(MMULT(COAttainment!$BS85:$BX85,COPOMap!K$33:K$38),1)</f>
        <v>0</v>
      </c>
      <c r="AZ85" s="211">
        <f t="array" ref="AZ85">MIN(MMULT(COAttainment!$BS85:$BX85,COPOMap!L$33:L$38),1)</f>
        <v>0</v>
      </c>
      <c r="BA85" s="211">
        <f t="array" ref="BA85">MIN(MMULT(COAttainment!$BS85:$BX85,COPOMap!M$33:M$38),1)</f>
        <v>0</v>
      </c>
      <c r="BB85" s="4"/>
      <c r="BC85" s="211">
        <f t="array" ref="BC85">MIN(MMULT(COAttainment!$CL85:$CQ85,COPOMap!B$33:B$38),1)</f>
        <v>0</v>
      </c>
      <c r="BD85" s="211">
        <f t="array" ref="BD85">MIN(MMULT(COAttainment!$CL85:$CQ85,COPOMap!C$33:C$38),1)</f>
        <v>0</v>
      </c>
      <c r="BE85" s="211">
        <f t="array" ref="BE85">MIN(MMULT(COAttainment!$CL85:$CQ85,COPOMap!D$33:D$38),1)</f>
        <v>0</v>
      </c>
      <c r="BF85" s="211">
        <f t="array" ref="BF85">MIN(MMULT(COAttainment!$CL85:$CQ85,COPOMap!E$33:E$38),1)</f>
        <v>0</v>
      </c>
      <c r="BG85" s="211">
        <f t="array" ref="BG85">MIN(MMULT(COAttainment!$CL85:$CQ85,COPOMap!F$33:F$38),1)</f>
        <v>0</v>
      </c>
      <c r="BH85" s="211">
        <f t="array" ref="BH85">MIN(MMULT(COAttainment!$CL85:$CQ85,COPOMap!G$33:G$38),1)</f>
        <v>0</v>
      </c>
      <c r="BI85" s="211">
        <f t="array" ref="BI85">MIN(MMULT(COAttainment!$CL85:$CQ85,COPOMap!H$33:H$38),1)</f>
        <v>0</v>
      </c>
      <c r="BJ85" s="211">
        <f t="array" ref="BJ85">MIN(MMULT(COAttainment!$CL85:$CQ85,COPOMap!I$33:I$38),1)</f>
        <v>0</v>
      </c>
      <c r="BK85" s="211">
        <f t="array" ref="BK85">MIN(MMULT(COAttainment!$CL85:$CQ85,COPOMap!J$33:J$38),1)</f>
        <v>0</v>
      </c>
      <c r="BL85" s="211">
        <f t="array" ref="BL85">MIN(MMULT(COAttainment!$CL85:$CQ85,COPOMap!K$33:K$38),1)</f>
        <v>0</v>
      </c>
      <c r="BM85" s="211">
        <f t="array" ref="BM85">MIN(MMULT(COAttainment!$CL85:$CQ85,COPOMap!L$33:L$38),1)</f>
        <v>0</v>
      </c>
      <c r="BN85" s="211">
        <f t="array" ref="BN85">MIN(MMULT(COAttainment!$CL85:$CQ85,COPOMap!M$33:M$38),1)</f>
        <v>0</v>
      </c>
    </row>
    <row r="86" ht="14.25" customHeight="1" spans="1:66" x14ac:dyDescent="0.25">
      <c r="A86" s="4"/>
      <c r="B86" s="209">
        <f>IF(ISBLANK(CT!A112),"",CT!A112)</f>
      </c>
      <c r="C86" s="191">
        <f t="array" ref="C86">MIN(MMULT(COAttainment!$N86:$S86,COPOMap!B$13:B$18),1)</f>
        <v>0</v>
      </c>
      <c r="D86" s="191">
        <f t="array" ref="D86">MIN(MMULT(COAttainment!$N86:$S86,COPOMap!C$13:C$18),1)</f>
        <v>0</v>
      </c>
      <c r="E86" s="191">
        <f t="array" ref="E86">MIN(MMULT(COAttainment!$N86:$S86,COPOMap!D$13:D$18),1)</f>
        <v>0</v>
      </c>
      <c r="F86" s="191">
        <f t="array" ref="F86">MIN(MMULT(COAttainment!$N86:$S86,COPOMap!E$13:E$18),1)</f>
        <v>0</v>
      </c>
      <c r="G86" s="191">
        <f t="array" ref="G86">MIN(MMULT(COAttainment!$N86:$S86,COPOMap!F$13:F$18),1)</f>
        <v>0</v>
      </c>
      <c r="H86" s="191">
        <f t="array" ref="H86">MIN(MMULT(COAttainment!$N86:$S86,COPOMap!G$13:G$18),1)</f>
        <v>0</v>
      </c>
      <c r="I86" s="191">
        <f t="array" ref="I86">MIN(MMULT(COAttainment!$N86:$S86,COPOMap!H$13:H$18),1)</f>
        <v>0</v>
      </c>
      <c r="J86" s="191">
        <f t="array" ref="J86">MIN(MMULT(COAttainment!$N86:$S86,COPOMap!I$13:I$18),1)</f>
        <v>0</v>
      </c>
      <c r="K86" s="191">
        <f t="array" ref="K86">MIN(MMULT(COAttainment!$N86:$S86,COPOMap!J$13:J$18),1)</f>
        <v>0</v>
      </c>
      <c r="L86" s="191">
        <f t="array" ref="L86">MIN(MMULT(COAttainment!$N86:$S86,COPOMap!K$13:K$18),1)</f>
        <v>0</v>
      </c>
      <c r="M86" s="191">
        <f t="array" ref="M86">MIN(MMULT(COAttainment!$N86:$S86,COPOMap!L$13:L$18),1)</f>
        <v>0</v>
      </c>
      <c r="N86" s="191">
        <f t="array" ref="N86">MIN(MMULT(COAttainment!$N86:$S86,COPOMap!M$13:M$18),1)</f>
        <v>0</v>
      </c>
      <c r="O86" s="4"/>
      <c r="P86" s="210">
        <f t="array" ref="P86">MIN(MMULT(COAttainment!$AG86:$AL86,COPOMap!B$23:B$28),1)</f>
        <v>0</v>
      </c>
      <c r="Q86" s="210">
        <f t="array" ref="Q86">MIN(MMULT(COAttainment!$AG86:$AL86,COPOMap!C$23:C$28),1)</f>
        <v>0</v>
      </c>
      <c r="R86" s="210">
        <f t="array" ref="R86">MIN(MMULT(COAttainment!$AG86:$AL86,COPOMap!D$23:D$28),1)</f>
        <v>0</v>
      </c>
      <c r="S86" s="210">
        <f t="array" ref="S86">MIN(MMULT(COAttainment!$AG86:$AL86,COPOMap!E$23:E$28),1)</f>
        <v>0</v>
      </c>
      <c r="T86" s="210">
        <f t="array" ref="T86">MIN(MMULT(COAttainment!$AG86:$AL86,COPOMap!F$23:F$28),1)</f>
        <v>0</v>
      </c>
      <c r="U86" s="210">
        <f t="array" ref="U86">MIN(MMULT(COAttainment!$AG86:$AL86,COPOMap!G$23:G$28),1)</f>
        <v>0</v>
      </c>
      <c r="V86" s="210">
        <f t="array" ref="V86">MIN(MMULT(COAttainment!$AG86:$AL86,COPOMap!H$23:H$28),1)</f>
        <v>0</v>
      </c>
      <c r="W86" s="210">
        <f t="array" ref="W86">MIN(MMULT(COAttainment!$AG86:$AL86,COPOMap!I$23:I$28),1)</f>
        <v>0</v>
      </c>
      <c r="X86" s="210">
        <f t="array" ref="X86">MIN(MMULT(COAttainment!$AG86:$AL86,COPOMap!J$23:J$28),1)</f>
        <v>0</v>
      </c>
      <c r="Y86" s="210">
        <f t="array" ref="Y86">MIN(MMULT(COAttainment!$AG86:$AL86,COPOMap!K$23:K$28),1)</f>
        <v>0</v>
      </c>
      <c r="Z86" s="210">
        <f t="array" ref="Z86">MIN(MMULT(COAttainment!$AG86:$AL86,COPOMap!L$23:L$28),1)</f>
        <v>0</v>
      </c>
      <c r="AA86" s="210">
        <f t="array" ref="AA86">MIN(MMULT(COAttainment!$AG86:$AL86,COPOMap!M$23:M$28),1)</f>
        <v>0</v>
      </c>
      <c r="AB86" s="4"/>
      <c r="AC86" s="211">
        <f t="array" ref="AC86">MIN(MMULT(COAttainment!$AZ86:$BE86,COPOMap!B$33:B$38),1)</f>
        <v>0</v>
      </c>
      <c r="AD86" s="211">
        <f t="array" ref="AD86">MIN(MMULT(COAttainment!$AZ86:$BE86,COPOMap!C$33:C$38),1)</f>
        <v>0</v>
      </c>
      <c r="AE86" s="211">
        <f t="array" ref="AE86">MIN(MMULT(COAttainment!$AZ86:$BE86,COPOMap!D$33:D$38),1)</f>
        <v>0</v>
      </c>
      <c r="AF86" s="211">
        <f t="array" ref="AF86">MIN(MMULT(COAttainment!$AZ86:$BE86,COPOMap!E$33:E$38),1)</f>
        <v>0</v>
      </c>
      <c r="AG86" s="211">
        <f t="array" ref="AG86">MIN(MMULT(COAttainment!$AZ86:$BE86,COPOMap!F$33:F$38),1)</f>
        <v>0</v>
      </c>
      <c r="AH86" s="211">
        <f t="array" ref="AH86">MIN(MMULT(COAttainment!$AZ86:$BE86,COPOMap!G$33:G$38),1)</f>
        <v>0</v>
      </c>
      <c r="AI86" s="211">
        <f t="array" ref="AI86">MIN(MMULT(COAttainment!$AZ86:$BE86,COPOMap!H$33:H$38),1)</f>
        <v>0</v>
      </c>
      <c r="AJ86" s="211">
        <f t="array" ref="AJ86">MIN(MMULT(COAttainment!$AZ86:$BE86,COPOMap!I$33:I$38),1)</f>
        <v>0</v>
      </c>
      <c r="AK86" s="211">
        <f t="array" ref="AK86">MIN(MMULT(COAttainment!$AZ86:$BE86,COPOMap!J$33:J$38),1)</f>
        <v>0</v>
      </c>
      <c r="AL86" s="211">
        <f t="array" ref="AL86">MIN(MMULT(COAttainment!$AZ86:$BE86,COPOMap!K$33:K$38),1)</f>
        <v>0</v>
      </c>
      <c r="AM86" s="211">
        <f t="array" ref="AM86">MIN(MMULT(COAttainment!$AZ86:$BE86,COPOMap!L$33:L$38),1)</f>
        <v>0</v>
      </c>
      <c r="AN86" s="211">
        <f t="array" ref="AN86">MIN(MMULT(COAttainment!$AZ86:$BE86,COPOMap!M$33:M$38),1)</f>
        <v>0</v>
      </c>
      <c r="AO86" s="4"/>
      <c r="AP86" s="211">
        <f t="array" ref="AP86">MIN(MMULT(COAttainment!$BS86:$BX86,COPOMap!B$33:B$38),1)</f>
        <v>0</v>
      </c>
      <c r="AQ86" s="211">
        <f t="array" ref="AQ86">MIN(MMULT(COAttainment!$BS86:$BX86,COPOMap!C$33:C$38),1)</f>
        <v>0</v>
      </c>
      <c r="AR86" s="211">
        <f t="array" ref="AR86">MIN(MMULT(COAttainment!$BS86:$BX86,COPOMap!D$33:D$38),1)</f>
        <v>0</v>
      </c>
      <c r="AS86" s="211">
        <f t="array" ref="AS86">MIN(MMULT(COAttainment!$BS86:$BX86,COPOMap!E$33:E$38),1)</f>
        <v>0</v>
      </c>
      <c r="AT86" s="211">
        <f t="array" ref="AT86">MIN(MMULT(COAttainment!$BS86:$BX86,COPOMap!F$33:F$38),1)</f>
        <v>0</v>
      </c>
      <c r="AU86" s="211">
        <f t="array" ref="AU86">MIN(MMULT(COAttainment!$BS86:$BX86,COPOMap!G$33:G$38),1)</f>
        <v>0</v>
      </c>
      <c r="AV86" s="211">
        <f t="array" ref="AV86">MIN(MMULT(COAttainment!$BS86:$BX86,COPOMap!H$33:H$38),1)</f>
        <v>0</v>
      </c>
      <c r="AW86" s="211">
        <f t="array" ref="AW86">MIN(MMULT(COAttainment!$BS86:$BX86,COPOMap!I$33:I$38),1)</f>
        <v>0</v>
      </c>
      <c r="AX86" s="211">
        <f t="array" ref="AX86">MIN(MMULT(COAttainment!$BS86:$BX86,COPOMap!J$33:J$38),1)</f>
        <v>0</v>
      </c>
      <c r="AY86" s="211">
        <f t="array" ref="AY86">MIN(MMULT(COAttainment!$BS86:$BX86,COPOMap!K$33:K$38),1)</f>
        <v>0</v>
      </c>
      <c r="AZ86" s="211">
        <f t="array" ref="AZ86">MIN(MMULT(COAttainment!$BS86:$BX86,COPOMap!L$33:L$38),1)</f>
        <v>0</v>
      </c>
      <c r="BA86" s="211">
        <f t="array" ref="BA86">MIN(MMULT(COAttainment!$BS86:$BX86,COPOMap!M$33:M$38),1)</f>
        <v>0</v>
      </c>
      <c r="BB86" s="4"/>
      <c r="BC86" s="211">
        <f t="array" ref="BC86">MIN(MMULT(COAttainment!$CL86:$CQ86,COPOMap!B$33:B$38),1)</f>
        <v>0</v>
      </c>
      <c r="BD86" s="211">
        <f t="array" ref="BD86">MIN(MMULT(COAttainment!$CL86:$CQ86,COPOMap!C$33:C$38),1)</f>
        <v>0</v>
      </c>
      <c r="BE86" s="211">
        <f t="array" ref="BE86">MIN(MMULT(COAttainment!$CL86:$CQ86,COPOMap!D$33:D$38),1)</f>
        <v>0</v>
      </c>
      <c r="BF86" s="211">
        <f t="array" ref="BF86">MIN(MMULT(COAttainment!$CL86:$CQ86,COPOMap!E$33:E$38),1)</f>
        <v>0</v>
      </c>
      <c r="BG86" s="211">
        <f t="array" ref="BG86">MIN(MMULT(COAttainment!$CL86:$CQ86,COPOMap!F$33:F$38),1)</f>
        <v>0</v>
      </c>
      <c r="BH86" s="211">
        <f t="array" ref="BH86">MIN(MMULT(COAttainment!$CL86:$CQ86,COPOMap!G$33:G$38),1)</f>
        <v>0</v>
      </c>
      <c r="BI86" s="211">
        <f t="array" ref="BI86">MIN(MMULT(COAttainment!$CL86:$CQ86,COPOMap!H$33:H$38),1)</f>
        <v>0</v>
      </c>
      <c r="BJ86" s="211">
        <f t="array" ref="BJ86">MIN(MMULT(COAttainment!$CL86:$CQ86,COPOMap!I$33:I$38),1)</f>
        <v>0</v>
      </c>
      <c r="BK86" s="211">
        <f t="array" ref="BK86">MIN(MMULT(COAttainment!$CL86:$CQ86,COPOMap!J$33:J$38),1)</f>
        <v>0</v>
      </c>
      <c r="BL86" s="211">
        <f t="array" ref="BL86">MIN(MMULT(COAttainment!$CL86:$CQ86,COPOMap!K$33:K$38),1)</f>
        <v>0</v>
      </c>
      <c r="BM86" s="211">
        <f t="array" ref="BM86">MIN(MMULT(COAttainment!$CL86:$CQ86,COPOMap!L$33:L$38),1)</f>
        <v>0</v>
      </c>
      <c r="BN86" s="211">
        <f t="array" ref="BN86">MIN(MMULT(COAttainment!$CL86:$CQ86,COPOMap!M$33:M$38),1)</f>
        <v>0</v>
      </c>
    </row>
    <row r="87" ht="14.25" customHeight="1" spans="1:66" x14ac:dyDescent="0.25">
      <c r="A87" s="4"/>
      <c r="B87" s="209">
        <f>IF(ISBLANK(CT!A113),"",CT!A113)</f>
      </c>
      <c r="C87" s="191">
        <f t="array" ref="C87">MIN(MMULT(COAttainment!$N87:$S87,COPOMap!B$13:B$18),1)</f>
        <v>0</v>
      </c>
      <c r="D87" s="191">
        <f t="array" ref="D87">MIN(MMULT(COAttainment!$N87:$S87,COPOMap!C$13:C$18),1)</f>
        <v>0</v>
      </c>
      <c r="E87" s="191">
        <f t="array" ref="E87">MIN(MMULT(COAttainment!$N87:$S87,COPOMap!D$13:D$18),1)</f>
        <v>0</v>
      </c>
      <c r="F87" s="191">
        <f t="array" ref="F87">MIN(MMULT(COAttainment!$N87:$S87,COPOMap!E$13:E$18),1)</f>
        <v>0</v>
      </c>
      <c r="G87" s="191">
        <f t="array" ref="G87">MIN(MMULT(COAttainment!$N87:$S87,COPOMap!F$13:F$18),1)</f>
        <v>0</v>
      </c>
      <c r="H87" s="191">
        <f t="array" ref="H87">MIN(MMULT(COAttainment!$N87:$S87,COPOMap!G$13:G$18),1)</f>
        <v>0</v>
      </c>
      <c r="I87" s="191">
        <f t="array" ref="I87">MIN(MMULT(COAttainment!$N87:$S87,COPOMap!H$13:H$18),1)</f>
        <v>0</v>
      </c>
      <c r="J87" s="191">
        <f t="array" ref="J87">MIN(MMULT(COAttainment!$N87:$S87,COPOMap!I$13:I$18),1)</f>
        <v>0</v>
      </c>
      <c r="K87" s="191">
        <f t="array" ref="K87">MIN(MMULT(COAttainment!$N87:$S87,COPOMap!J$13:J$18),1)</f>
        <v>0</v>
      </c>
      <c r="L87" s="191">
        <f t="array" ref="L87">MIN(MMULT(COAttainment!$N87:$S87,COPOMap!K$13:K$18),1)</f>
        <v>0</v>
      </c>
      <c r="M87" s="191">
        <f t="array" ref="M87">MIN(MMULT(COAttainment!$N87:$S87,COPOMap!L$13:L$18),1)</f>
        <v>0</v>
      </c>
      <c r="N87" s="191">
        <f t="array" ref="N87">MIN(MMULT(COAttainment!$N87:$S87,COPOMap!M$13:M$18),1)</f>
        <v>0</v>
      </c>
      <c r="O87" s="4"/>
      <c r="P87" s="210">
        <f t="array" ref="P87">MIN(MMULT(COAttainment!$AG87:$AL87,COPOMap!B$23:B$28),1)</f>
        <v>0</v>
      </c>
      <c r="Q87" s="210">
        <f t="array" ref="Q87">MIN(MMULT(COAttainment!$AG87:$AL87,COPOMap!C$23:C$28),1)</f>
        <v>0</v>
      </c>
      <c r="R87" s="210">
        <f t="array" ref="R87">MIN(MMULT(COAttainment!$AG87:$AL87,COPOMap!D$23:D$28),1)</f>
        <v>0</v>
      </c>
      <c r="S87" s="210">
        <f t="array" ref="S87">MIN(MMULT(COAttainment!$AG87:$AL87,COPOMap!E$23:E$28),1)</f>
        <v>0</v>
      </c>
      <c r="T87" s="210">
        <f t="array" ref="T87">MIN(MMULT(COAttainment!$AG87:$AL87,COPOMap!F$23:F$28),1)</f>
        <v>0</v>
      </c>
      <c r="U87" s="210">
        <f t="array" ref="U87">MIN(MMULT(COAttainment!$AG87:$AL87,COPOMap!G$23:G$28),1)</f>
        <v>0</v>
      </c>
      <c r="V87" s="210">
        <f t="array" ref="V87">MIN(MMULT(COAttainment!$AG87:$AL87,COPOMap!H$23:H$28),1)</f>
        <v>0</v>
      </c>
      <c r="W87" s="210">
        <f t="array" ref="W87">MIN(MMULT(COAttainment!$AG87:$AL87,COPOMap!I$23:I$28),1)</f>
        <v>0</v>
      </c>
      <c r="X87" s="210">
        <f t="array" ref="X87">MIN(MMULT(COAttainment!$AG87:$AL87,COPOMap!J$23:J$28),1)</f>
        <v>0</v>
      </c>
      <c r="Y87" s="210">
        <f t="array" ref="Y87">MIN(MMULT(COAttainment!$AG87:$AL87,COPOMap!K$23:K$28),1)</f>
        <v>0</v>
      </c>
      <c r="Z87" s="210">
        <f t="array" ref="Z87">MIN(MMULT(COAttainment!$AG87:$AL87,COPOMap!L$23:L$28),1)</f>
        <v>0</v>
      </c>
      <c r="AA87" s="210">
        <f t="array" ref="AA87">MIN(MMULT(COAttainment!$AG87:$AL87,COPOMap!M$23:M$28),1)</f>
        <v>0</v>
      </c>
      <c r="AB87" s="4"/>
      <c r="AC87" s="211">
        <f t="array" ref="AC87">MIN(MMULT(COAttainment!$AZ87:$BE87,COPOMap!B$33:B$38),1)</f>
        <v>0</v>
      </c>
      <c r="AD87" s="211">
        <f t="array" ref="AD87">MIN(MMULT(COAttainment!$AZ87:$BE87,COPOMap!C$33:C$38),1)</f>
        <v>0</v>
      </c>
      <c r="AE87" s="211">
        <f t="array" ref="AE87">MIN(MMULT(COAttainment!$AZ87:$BE87,COPOMap!D$33:D$38),1)</f>
        <v>0</v>
      </c>
      <c r="AF87" s="211">
        <f t="array" ref="AF87">MIN(MMULT(COAttainment!$AZ87:$BE87,COPOMap!E$33:E$38),1)</f>
        <v>0</v>
      </c>
      <c r="AG87" s="211">
        <f t="array" ref="AG87">MIN(MMULT(COAttainment!$AZ87:$BE87,COPOMap!F$33:F$38),1)</f>
        <v>0</v>
      </c>
      <c r="AH87" s="211">
        <f t="array" ref="AH87">MIN(MMULT(COAttainment!$AZ87:$BE87,COPOMap!G$33:G$38),1)</f>
        <v>0</v>
      </c>
      <c r="AI87" s="211">
        <f t="array" ref="AI87">MIN(MMULT(COAttainment!$AZ87:$BE87,COPOMap!H$33:H$38),1)</f>
        <v>0</v>
      </c>
      <c r="AJ87" s="211">
        <f t="array" ref="AJ87">MIN(MMULT(COAttainment!$AZ87:$BE87,COPOMap!I$33:I$38),1)</f>
        <v>0</v>
      </c>
      <c r="AK87" s="211">
        <f t="array" ref="AK87">MIN(MMULT(COAttainment!$AZ87:$BE87,COPOMap!J$33:J$38),1)</f>
        <v>0</v>
      </c>
      <c r="AL87" s="211">
        <f t="array" ref="AL87">MIN(MMULT(COAttainment!$AZ87:$BE87,COPOMap!K$33:K$38),1)</f>
        <v>0</v>
      </c>
      <c r="AM87" s="211">
        <f t="array" ref="AM87">MIN(MMULT(COAttainment!$AZ87:$BE87,COPOMap!L$33:L$38),1)</f>
        <v>0</v>
      </c>
      <c r="AN87" s="211">
        <f t="array" ref="AN87">MIN(MMULT(COAttainment!$AZ87:$BE87,COPOMap!M$33:M$38),1)</f>
        <v>0</v>
      </c>
      <c r="AO87" s="4"/>
      <c r="AP87" s="211">
        <f t="array" ref="AP87">MIN(MMULT(COAttainment!$BS87:$BX87,COPOMap!B$33:B$38),1)</f>
        <v>0</v>
      </c>
      <c r="AQ87" s="211">
        <f t="array" ref="AQ87">MIN(MMULT(COAttainment!$BS87:$BX87,COPOMap!C$33:C$38),1)</f>
        <v>0</v>
      </c>
      <c r="AR87" s="211">
        <f t="array" ref="AR87">MIN(MMULT(COAttainment!$BS87:$BX87,COPOMap!D$33:D$38),1)</f>
        <v>0</v>
      </c>
      <c r="AS87" s="211">
        <f t="array" ref="AS87">MIN(MMULT(COAttainment!$BS87:$BX87,COPOMap!E$33:E$38),1)</f>
        <v>0</v>
      </c>
      <c r="AT87" s="211">
        <f t="array" ref="AT87">MIN(MMULT(COAttainment!$BS87:$BX87,COPOMap!F$33:F$38),1)</f>
        <v>0</v>
      </c>
      <c r="AU87" s="211">
        <f t="array" ref="AU87">MIN(MMULT(COAttainment!$BS87:$BX87,COPOMap!G$33:G$38),1)</f>
        <v>0</v>
      </c>
      <c r="AV87" s="211">
        <f t="array" ref="AV87">MIN(MMULT(COAttainment!$BS87:$BX87,COPOMap!H$33:H$38),1)</f>
        <v>0</v>
      </c>
      <c r="AW87" s="211">
        <f t="array" ref="AW87">MIN(MMULT(COAttainment!$BS87:$BX87,COPOMap!I$33:I$38),1)</f>
        <v>0</v>
      </c>
      <c r="AX87" s="211">
        <f t="array" ref="AX87">MIN(MMULT(COAttainment!$BS87:$BX87,COPOMap!J$33:J$38),1)</f>
        <v>0</v>
      </c>
      <c r="AY87" s="211">
        <f t="array" ref="AY87">MIN(MMULT(COAttainment!$BS87:$BX87,COPOMap!K$33:K$38),1)</f>
        <v>0</v>
      </c>
      <c r="AZ87" s="211">
        <f t="array" ref="AZ87">MIN(MMULT(COAttainment!$BS87:$BX87,COPOMap!L$33:L$38),1)</f>
        <v>0</v>
      </c>
      <c r="BA87" s="211">
        <f t="array" ref="BA87">MIN(MMULT(COAttainment!$BS87:$BX87,COPOMap!M$33:M$38),1)</f>
        <v>0</v>
      </c>
      <c r="BB87" s="4"/>
      <c r="BC87" s="211">
        <f t="array" ref="BC87">MIN(MMULT(COAttainment!$CL87:$CQ87,COPOMap!B$33:B$38),1)</f>
        <v>0</v>
      </c>
      <c r="BD87" s="211">
        <f t="array" ref="BD87">MIN(MMULT(COAttainment!$CL87:$CQ87,COPOMap!C$33:C$38),1)</f>
        <v>0</v>
      </c>
      <c r="BE87" s="211">
        <f t="array" ref="BE87">MIN(MMULT(COAttainment!$CL87:$CQ87,COPOMap!D$33:D$38),1)</f>
        <v>0</v>
      </c>
      <c r="BF87" s="211">
        <f t="array" ref="BF87">MIN(MMULT(COAttainment!$CL87:$CQ87,COPOMap!E$33:E$38),1)</f>
        <v>0</v>
      </c>
      <c r="BG87" s="211">
        <f t="array" ref="BG87">MIN(MMULT(COAttainment!$CL87:$CQ87,COPOMap!F$33:F$38),1)</f>
        <v>0</v>
      </c>
      <c r="BH87" s="211">
        <f t="array" ref="BH87">MIN(MMULT(COAttainment!$CL87:$CQ87,COPOMap!G$33:G$38),1)</f>
        <v>0</v>
      </c>
      <c r="BI87" s="211">
        <f t="array" ref="BI87">MIN(MMULT(COAttainment!$CL87:$CQ87,COPOMap!H$33:H$38),1)</f>
        <v>0</v>
      </c>
      <c r="BJ87" s="211">
        <f t="array" ref="BJ87">MIN(MMULT(COAttainment!$CL87:$CQ87,COPOMap!I$33:I$38),1)</f>
        <v>0</v>
      </c>
      <c r="BK87" s="211">
        <f t="array" ref="BK87">MIN(MMULT(COAttainment!$CL87:$CQ87,COPOMap!J$33:J$38),1)</f>
        <v>0</v>
      </c>
      <c r="BL87" s="211">
        <f t="array" ref="BL87">MIN(MMULT(COAttainment!$CL87:$CQ87,COPOMap!K$33:K$38),1)</f>
        <v>0</v>
      </c>
      <c r="BM87" s="211">
        <f t="array" ref="BM87">MIN(MMULT(COAttainment!$CL87:$CQ87,COPOMap!L$33:L$38),1)</f>
        <v>0</v>
      </c>
      <c r="BN87" s="211">
        <f t="array" ref="BN87">MIN(MMULT(COAttainment!$CL87:$CQ87,COPOMap!M$33:M$38),1)</f>
        <v>0</v>
      </c>
    </row>
    <row r="88" ht="14.25" customHeight="1" spans="1:66" x14ac:dyDescent="0.25">
      <c r="A88" s="4"/>
      <c r="B88" s="209">
        <f>IF(ISBLANK(CT!A114),"",CT!A114)</f>
      </c>
      <c r="C88" s="191">
        <f t="array" ref="C88">MIN(MMULT(COAttainment!$N88:$S88,COPOMap!B$13:B$18),1)</f>
        <v>0</v>
      </c>
      <c r="D88" s="191">
        <f t="array" ref="D88">MIN(MMULT(COAttainment!$N88:$S88,COPOMap!C$13:C$18),1)</f>
        <v>0</v>
      </c>
      <c r="E88" s="191">
        <f t="array" ref="E88">MIN(MMULT(COAttainment!$N88:$S88,COPOMap!D$13:D$18),1)</f>
        <v>0</v>
      </c>
      <c r="F88" s="191">
        <f t="array" ref="F88">MIN(MMULT(COAttainment!$N88:$S88,COPOMap!E$13:E$18),1)</f>
        <v>0</v>
      </c>
      <c r="G88" s="191">
        <f t="array" ref="G88">MIN(MMULT(COAttainment!$N88:$S88,COPOMap!F$13:F$18),1)</f>
        <v>0</v>
      </c>
      <c r="H88" s="191">
        <f t="array" ref="H88">MIN(MMULT(COAttainment!$N88:$S88,COPOMap!G$13:G$18),1)</f>
        <v>0</v>
      </c>
      <c r="I88" s="191">
        <f t="array" ref="I88">MIN(MMULT(COAttainment!$N88:$S88,COPOMap!H$13:H$18),1)</f>
        <v>0</v>
      </c>
      <c r="J88" s="191">
        <f t="array" ref="J88">MIN(MMULT(COAttainment!$N88:$S88,COPOMap!I$13:I$18),1)</f>
        <v>0</v>
      </c>
      <c r="K88" s="191">
        <f t="array" ref="K88">MIN(MMULT(COAttainment!$N88:$S88,COPOMap!J$13:J$18),1)</f>
        <v>0</v>
      </c>
      <c r="L88" s="191">
        <f t="array" ref="L88">MIN(MMULT(COAttainment!$N88:$S88,COPOMap!K$13:K$18),1)</f>
        <v>0</v>
      </c>
      <c r="M88" s="191">
        <f t="array" ref="M88">MIN(MMULT(COAttainment!$N88:$S88,COPOMap!L$13:L$18),1)</f>
        <v>0</v>
      </c>
      <c r="N88" s="191">
        <f t="array" ref="N88">MIN(MMULT(COAttainment!$N88:$S88,COPOMap!M$13:M$18),1)</f>
        <v>0</v>
      </c>
      <c r="O88" s="4"/>
      <c r="P88" s="210">
        <f t="array" ref="P88">MIN(MMULT(COAttainment!$AG88:$AL88,COPOMap!B$23:B$28),1)</f>
        <v>0</v>
      </c>
      <c r="Q88" s="210">
        <f t="array" ref="Q88">MIN(MMULT(COAttainment!$AG88:$AL88,COPOMap!C$23:C$28),1)</f>
        <v>0</v>
      </c>
      <c r="R88" s="210">
        <f t="array" ref="R88">MIN(MMULT(COAttainment!$AG88:$AL88,COPOMap!D$23:D$28),1)</f>
        <v>0</v>
      </c>
      <c r="S88" s="210">
        <f t="array" ref="S88">MIN(MMULT(COAttainment!$AG88:$AL88,COPOMap!E$23:E$28),1)</f>
        <v>0</v>
      </c>
      <c r="T88" s="210">
        <f t="array" ref="T88">MIN(MMULT(COAttainment!$AG88:$AL88,COPOMap!F$23:F$28),1)</f>
        <v>0</v>
      </c>
      <c r="U88" s="210">
        <f t="array" ref="U88">MIN(MMULT(COAttainment!$AG88:$AL88,COPOMap!G$23:G$28),1)</f>
        <v>0</v>
      </c>
      <c r="V88" s="210">
        <f t="array" ref="V88">MIN(MMULT(COAttainment!$AG88:$AL88,COPOMap!H$23:H$28),1)</f>
        <v>0</v>
      </c>
      <c r="W88" s="210">
        <f t="array" ref="W88">MIN(MMULT(COAttainment!$AG88:$AL88,COPOMap!I$23:I$28),1)</f>
        <v>0</v>
      </c>
      <c r="X88" s="210">
        <f t="array" ref="X88">MIN(MMULT(COAttainment!$AG88:$AL88,COPOMap!J$23:J$28),1)</f>
        <v>0</v>
      </c>
      <c r="Y88" s="210">
        <f t="array" ref="Y88">MIN(MMULT(COAttainment!$AG88:$AL88,COPOMap!K$23:K$28),1)</f>
        <v>0</v>
      </c>
      <c r="Z88" s="210">
        <f t="array" ref="Z88">MIN(MMULT(COAttainment!$AG88:$AL88,COPOMap!L$23:L$28),1)</f>
        <v>0</v>
      </c>
      <c r="AA88" s="210">
        <f t="array" ref="AA88">MIN(MMULT(COAttainment!$AG88:$AL88,COPOMap!M$23:M$28),1)</f>
        <v>0</v>
      </c>
      <c r="AB88" s="4"/>
      <c r="AC88" s="211">
        <f t="array" ref="AC88">MIN(MMULT(COAttainment!$AZ88:$BE88,COPOMap!B$33:B$38),1)</f>
        <v>0</v>
      </c>
      <c r="AD88" s="211">
        <f t="array" ref="AD88">MIN(MMULT(COAttainment!$AZ88:$BE88,COPOMap!C$33:C$38),1)</f>
        <v>0</v>
      </c>
      <c r="AE88" s="211">
        <f t="array" ref="AE88">MIN(MMULT(COAttainment!$AZ88:$BE88,COPOMap!D$33:D$38),1)</f>
        <v>0</v>
      </c>
      <c r="AF88" s="211">
        <f t="array" ref="AF88">MIN(MMULT(COAttainment!$AZ88:$BE88,COPOMap!E$33:E$38),1)</f>
        <v>0</v>
      </c>
      <c r="AG88" s="211">
        <f t="array" ref="AG88">MIN(MMULT(COAttainment!$AZ88:$BE88,COPOMap!F$33:F$38),1)</f>
        <v>0</v>
      </c>
      <c r="AH88" s="211">
        <f t="array" ref="AH88">MIN(MMULT(COAttainment!$AZ88:$BE88,COPOMap!G$33:G$38),1)</f>
        <v>0</v>
      </c>
      <c r="AI88" s="211">
        <f t="array" ref="AI88">MIN(MMULT(COAttainment!$AZ88:$BE88,COPOMap!H$33:H$38),1)</f>
        <v>0</v>
      </c>
      <c r="AJ88" s="211">
        <f t="array" ref="AJ88">MIN(MMULT(COAttainment!$AZ88:$BE88,COPOMap!I$33:I$38),1)</f>
        <v>0</v>
      </c>
      <c r="AK88" s="211">
        <f t="array" ref="AK88">MIN(MMULT(COAttainment!$AZ88:$BE88,COPOMap!J$33:J$38),1)</f>
        <v>0</v>
      </c>
      <c r="AL88" s="211">
        <f t="array" ref="AL88">MIN(MMULT(COAttainment!$AZ88:$BE88,COPOMap!K$33:K$38),1)</f>
        <v>0</v>
      </c>
      <c r="AM88" s="211">
        <f t="array" ref="AM88">MIN(MMULT(COAttainment!$AZ88:$BE88,COPOMap!L$33:L$38),1)</f>
        <v>0</v>
      </c>
      <c r="AN88" s="211">
        <f t="array" ref="AN88">MIN(MMULT(COAttainment!$AZ88:$BE88,COPOMap!M$33:M$38),1)</f>
        <v>0</v>
      </c>
      <c r="AO88" s="4"/>
      <c r="AP88" s="211">
        <f t="array" ref="AP88">MIN(MMULT(COAttainment!$BS88:$BX88,COPOMap!B$33:B$38),1)</f>
        <v>0</v>
      </c>
      <c r="AQ88" s="211">
        <f t="array" ref="AQ88">MIN(MMULT(COAttainment!$BS88:$BX88,COPOMap!C$33:C$38),1)</f>
        <v>0</v>
      </c>
      <c r="AR88" s="211">
        <f t="array" ref="AR88">MIN(MMULT(COAttainment!$BS88:$BX88,COPOMap!D$33:D$38),1)</f>
        <v>0</v>
      </c>
      <c r="AS88" s="211">
        <f t="array" ref="AS88">MIN(MMULT(COAttainment!$BS88:$BX88,COPOMap!E$33:E$38),1)</f>
        <v>0</v>
      </c>
      <c r="AT88" s="211">
        <f t="array" ref="AT88">MIN(MMULT(COAttainment!$BS88:$BX88,COPOMap!F$33:F$38),1)</f>
        <v>0</v>
      </c>
      <c r="AU88" s="211">
        <f t="array" ref="AU88">MIN(MMULT(COAttainment!$BS88:$BX88,COPOMap!G$33:G$38),1)</f>
        <v>0</v>
      </c>
      <c r="AV88" s="211">
        <f t="array" ref="AV88">MIN(MMULT(COAttainment!$BS88:$BX88,COPOMap!H$33:H$38),1)</f>
        <v>0</v>
      </c>
      <c r="AW88" s="211">
        <f t="array" ref="AW88">MIN(MMULT(COAttainment!$BS88:$BX88,COPOMap!I$33:I$38),1)</f>
        <v>0</v>
      </c>
      <c r="AX88" s="211">
        <f t="array" ref="AX88">MIN(MMULT(COAttainment!$BS88:$BX88,COPOMap!J$33:J$38),1)</f>
        <v>0</v>
      </c>
      <c r="AY88" s="211">
        <f t="array" ref="AY88">MIN(MMULT(COAttainment!$BS88:$BX88,COPOMap!K$33:K$38),1)</f>
        <v>0</v>
      </c>
      <c r="AZ88" s="211">
        <f t="array" ref="AZ88">MIN(MMULT(COAttainment!$BS88:$BX88,COPOMap!L$33:L$38),1)</f>
        <v>0</v>
      </c>
      <c r="BA88" s="211">
        <f t="array" ref="BA88">MIN(MMULT(COAttainment!$BS88:$BX88,COPOMap!M$33:M$38),1)</f>
        <v>0</v>
      </c>
      <c r="BB88" s="4"/>
      <c r="BC88" s="211">
        <f t="array" ref="BC88">MIN(MMULT(COAttainment!$CL88:$CQ88,COPOMap!B$33:B$38),1)</f>
        <v>0</v>
      </c>
      <c r="BD88" s="211">
        <f t="array" ref="BD88">MIN(MMULT(COAttainment!$CL88:$CQ88,COPOMap!C$33:C$38),1)</f>
        <v>0</v>
      </c>
      <c r="BE88" s="211">
        <f t="array" ref="BE88">MIN(MMULT(COAttainment!$CL88:$CQ88,COPOMap!D$33:D$38),1)</f>
        <v>0</v>
      </c>
      <c r="BF88" s="211">
        <f t="array" ref="BF88">MIN(MMULT(COAttainment!$CL88:$CQ88,COPOMap!E$33:E$38),1)</f>
        <v>0</v>
      </c>
      <c r="BG88" s="211">
        <f t="array" ref="BG88">MIN(MMULT(COAttainment!$CL88:$CQ88,COPOMap!F$33:F$38),1)</f>
        <v>0</v>
      </c>
      <c r="BH88" s="211">
        <f t="array" ref="BH88">MIN(MMULT(COAttainment!$CL88:$CQ88,COPOMap!G$33:G$38),1)</f>
        <v>0</v>
      </c>
      <c r="BI88" s="211">
        <f t="array" ref="BI88">MIN(MMULT(COAttainment!$CL88:$CQ88,COPOMap!H$33:H$38),1)</f>
        <v>0</v>
      </c>
      <c r="BJ88" s="211">
        <f t="array" ref="BJ88">MIN(MMULT(COAttainment!$CL88:$CQ88,COPOMap!I$33:I$38),1)</f>
        <v>0</v>
      </c>
      <c r="BK88" s="211">
        <f t="array" ref="BK88">MIN(MMULT(COAttainment!$CL88:$CQ88,COPOMap!J$33:J$38),1)</f>
        <v>0</v>
      </c>
      <c r="BL88" s="211">
        <f t="array" ref="BL88">MIN(MMULT(COAttainment!$CL88:$CQ88,COPOMap!K$33:K$38),1)</f>
        <v>0</v>
      </c>
      <c r="BM88" s="211">
        <f t="array" ref="BM88">MIN(MMULT(COAttainment!$CL88:$CQ88,COPOMap!L$33:L$38),1)</f>
        <v>0</v>
      </c>
      <c r="BN88" s="211">
        <f t="array" ref="BN88">MIN(MMULT(COAttainment!$CL88:$CQ88,COPOMap!M$33:M$38),1)</f>
        <v>0</v>
      </c>
    </row>
    <row r="89" ht="14.25" customHeight="1" spans="1:66" x14ac:dyDescent="0.25">
      <c r="A89" s="4"/>
      <c r="B89" s="209">
        <f>IF(ISBLANK(CT!A115),"",CT!A115)</f>
      </c>
      <c r="C89" s="191">
        <f t="array" ref="C89">MIN(MMULT(COAttainment!$N89:$S89,COPOMap!B$13:B$18),1)</f>
        <v>0</v>
      </c>
      <c r="D89" s="191">
        <f t="array" ref="D89">MIN(MMULT(COAttainment!$N89:$S89,COPOMap!C$13:C$18),1)</f>
        <v>0</v>
      </c>
      <c r="E89" s="191">
        <f t="array" ref="E89">MIN(MMULT(COAttainment!$N89:$S89,COPOMap!D$13:D$18),1)</f>
        <v>0</v>
      </c>
      <c r="F89" s="191">
        <f t="array" ref="F89">MIN(MMULT(COAttainment!$N89:$S89,COPOMap!E$13:E$18),1)</f>
        <v>0</v>
      </c>
      <c r="G89" s="191">
        <f t="array" ref="G89">MIN(MMULT(COAttainment!$N89:$S89,COPOMap!F$13:F$18),1)</f>
        <v>0</v>
      </c>
      <c r="H89" s="191">
        <f t="array" ref="H89">MIN(MMULT(COAttainment!$N89:$S89,COPOMap!G$13:G$18),1)</f>
        <v>0</v>
      </c>
      <c r="I89" s="191">
        <f t="array" ref="I89">MIN(MMULT(COAttainment!$N89:$S89,COPOMap!H$13:H$18),1)</f>
        <v>0</v>
      </c>
      <c r="J89" s="191">
        <f t="array" ref="J89">MIN(MMULT(COAttainment!$N89:$S89,COPOMap!I$13:I$18),1)</f>
        <v>0</v>
      </c>
      <c r="K89" s="191">
        <f t="array" ref="K89">MIN(MMULT(COAttainment!$N89:$S89,COPOMap!J$13:J$18),1)</f>
        <v>0</v>
      </c>
      <c r="L89" s="191">
        <f t="array" ref="L89">MIN(MMULT(COAttainment!$N89:$S89,COPOMap!K$13:K$18),1)</f>
        <v>0</v>
      </c>
      <c r="M89" s="191">
        <f t="array" ref="M89">MIN(MMULT(COAttainment!$N89:$S89,COPOMap!L$13:L$18),1)</f>
        <v>0</v>
      </c>
      <c r="N89" s="191">
        <f t="array" ref="N89">MIN(MMULT(COAttainment!$N89:$S89,COPOMap!M$13:M$18),1)</f>
        <v>0</v>
      </c>
      <c r="O89" s="4"/>
      <c r="P89" s="210">
        <f t="array" ref="P89">MIN(MMULT(COAttainment!$AG89:$AL89,COPOMap!B$23:B$28),1)</f>
        <v>0</v>
      </c>
      <c r="Q89" s="210">
        <f t="array" ref="Q89">MIN(MMULT(COAttainment!$AG89:$AL89,COPOMap!C$23:C$28),1)</f>
        <v>0</v>
      </c>
      <c r="R89" s="210">
        <f t="array" ref="R89">MIN(MMULT(COAttainment!$AG89:$AL89,COPOMap!D$23:D$28),1)</f>
        <v>0</v>
      </c>
      <c r="S89" s="210">
        <f t="array" ref="S89">MIN(MMULT(COAttainment!$AG89:$AL89,COPOMap!E$23:E$28),1)</f>
        <v>0</v>
      </c>
      <c r="T89" s="210">
        <f t="array" ref="T89">MIN(MMULT(COAttainment!$AG89:$AL89,COPOMap!F$23:F$28),1)</f>
        <v>0</v>
      </c>
      <c r="U89" s="210">
        <f t="array" ref="U89">MIN(MMULT(COAttainment!$AG89:$AL89,COPOMap!G$23:G$28),1)</f>
        <v>0</v>
      </c>
      <c r="V89" s="210">
        <f t="array" ref="V89">MIN(MMULT(COAttainment!$AG89:$AL89,COPOMap!H$23:H$28),1)</f>
        <v>0</v>
      </c>
      <c r="W89" s="210">
        <f t="array" ref="W89">MIN(MMULT(COAttainment!$AG89:$AL89,COPOMap!I$23:I$28),1)</f>
        <v>0</v>
      </c>
      <c r="X89" s="210">
        <f t="array" ref="X89">MIN(MMULT(COAttainment!$AG89:$AL89,COPOMap!J$23:J$28),1)</f>
        <v>0</v>
      </c>
      <c r="Y89" s="210">
        <f t="array" ref="Y89">MIN(MMULT(COAttainment!$AG89:$AL89,COPOMap!K$23:K$28),1)</f>
        <v>0</v>
      </c>
      <c r="Z89" s="210">
        <f t="array" ref="Z89">MIN(MMULT(COAttainment!$AG89:$AL89,COPOMap!L$23:L$28),1)</f>
        <v>0</v>
      </c>
      <c r="AA89" s="210">
        <f t="array" ref="AA89">MIN(MMULT(COAttainment!$AG89:$AL89,COPOMap!M$23:M$28),1)</f>
        <v>0</v>
      </c>
      <c r="AB89" s="4"/>
      <c r="AC89" s="211">
        <f t="array" ref="AC89">MIN(MMULT(COAttainment!$AZ89:$BE89,COPOMap!B$33:B$38),1)</f>
        <v>0</v>
      </c>
      <c r="AD89" s="211">
        <f t="array" ref="AD89">MIN(MMULT(COAttainment!$AZ89:$BE89,COPOMap!C$33:C$38),1)</f>
        <v>0</v>
      </c>
      <c r="AE89" s="211">
        <f t="array" ref="AE89">MIN(MMULT(COAttainment!$AZ89:$BE89,COPOMap!D$33:D$38),1)</f>
        <v>0</v>
      </c>
      <c r="AF89" s="211">
        <f t="array" ref="AF89">MIN(MMULT(COAttainment!$AZ89:$BE89,COPOMap!E$33:E$38),1)</f>
        <v>0</v>
      </c>
      <c r="AG89" s="211">
        <f t="array" ref="AG89">MIN(MMULT(COAttainment!$AZ89:$BE89,COPOMap!F$33:F$38),1)</f>
        <v>0</v>
      </c>
      <c r="AH89" s="211">
        <f t="array" ref="AH89">MIN(MMULT(COAttainment!$AZ89:$BE89,COPOMap!G$33:G$38),1)</f>
        <v>0</v>
      </c>
      <c r="AI89" s="211">
        <f t="array" ref="AI89">MIN(MMULT(COAttainment!$AZ89:$BE89,COPOMap!H$33:H$38),1)</f>
        <v>0</v>
      </c>
      <c r="AJ89" s="211">
        <f t="array" ref="AJ89">MIN(MMULT(COAttainment!$AZ89:$BE89,COPOMap!I$33:I$38),1)</f>
        <v>0</v>
      </c>
      <c r="AK89" s="211">
        <f t="array" ref="AK89">MIN(MMULT(COAttainment!$AZ89:$BE89,COPOMap!J$33:J$38),1)</f>
        <v>0</v>
      </c>
      <c r="AL89" s="211">
        <f t="array" ref="AL89">MIN(MMULT(COAttainment!$AZ89:$BE89,COPOMap!K$33:K$38),1)</f>
        <v>0</v>
      </c>
      <c r="AM89" s="211">
        <f t="array" ref="AM89">MIN(MMULT(COAttainment!$AZ89:$BE89,COPOMap!L$33:L$38),1)</f>
        <v>0</v>
      </c>
      <c r="AN89" s="211">
        <f t="array" ref="AN89">MIN(MMULT(COAttainment!$AZ89:$BE89,COPOMap!M$33:M$38),1)</f>
        <v>0</v>
      </c>
      <c r="AO89" s="4"/>
      <c r="AP89" s="211">
        <f t="array" ref="AP89">MIN(MMULT(COAttainment!$BS89:$BX89,COPOMap!B$33:B$38),1)</f>
        <v>0</v>
      </c>
      <c r="AQ89" s="211">
        <f t="array" ref="AQ89">MIN(MMULT(COAttainment!$BS89:$BX89,COPOMap!C$33:C$38),1)</f>
        <v>0</v>
      </c>
      <c r="AR89" s="211">
        <f t="array" ref="AR89">MIN(MMULT(COAttainment!$BS89:$BX89,COPOMap!D$33:D$38),1)</f>
        <v>0</v>
      </c>
      <c r="AS89" s="211">
        <f t="array" ref="AS89">MIN(MMULT(COAttainment!$BS89:$BX89,COPOMap!E$33:E$38),1)</f>
        <v>0</v>
      </c>
      <c r="AT89" s="211">
        <f t="array" ref="AT89">MIN(MMULT(COAttainment!$BS89:$BX89,COPOMap!F$33:F$38),1)</f>
        <v>0</v>
      </c>
      <c r="AU89" s="211">
        <f t="array" ref="AU89">MIN(MMULT(COAttainment!$BS89:$BX89,COPOMap!G$33:G$38),1)</f>
        <v>0</v>
      </c>
      <c r="AV89" s="211">
        <f t="array" ref="AV89">MIN(MMULT(COAttainment!$BS89:$BX89,COPOMap!H$33:H$38),1)</f>
        <v>0</v>
      </c>
      <c r="AW89" s="211">
        <f t="array" ref="AW89">MIN(MMULT(COAttainment!$BS89:$BX89,COPOMap!I$33:I$38),1)</f>
        <v>0</v>
      </c>
      <c r="AX89" s="211">
        <f t="array" ref="AX89">MIN(MMULT(COAttainment!$BS89:$BX89,COPOMap!J$33:J$38),1)</f>
        <v>0</v>
      </c>
      <c r="AY89" s="211">
        <f t="array" ref="AY89">MIN(MMULT(COAttainment!$BS89:$BX89,COPOMap!K$33:K$38),1)</f>
        <v>0</v>
      </c>
      <c r="AZ89" s="211">
        <f t="array" ref="AZ89">MIN(MMULT(COAttainment!$BS89:$BX89,COPOMap!L$33:L$38),1)</f>
        <v>0</v>
      </c>
      <c r="BA89" s="211">
        <f t="array" ref="BA89">MIN(MMULT(COAttainment!$BS89:$BX89,COPOMap!M$33:M$38),1)</f>
        <v>0</v>
      </c>
      <c r="BB89" s="4"/>
      <c r="BC89" s="211">
        <f t="array" ref="BC89">MIN(MMULT(COAttainment!$CL89:$CQ89,COPOMap!B$33:B$38),1)</f>
        <v>0</v>
      </c>
      <c r="BD89" s="211">
        <f t="array" ref="BD89">MIN(MMULT(COAttainment!$CL89:$CQ89,COPOMap!C$33:C$38),1)</f>
        <v>0</v>
      </c>
      <c r="BE89" s="211">
        <f t="array" ref="BE89">MIN(MMULT(COAttainment!$CL89:$CQ89,COPOMap!D$33:D$38),1)</f>
        <v>0</v>
      </c>
      <c r="BF89" s="211">
        <f t="array" ref="BF89">MIN(MMULT(COAttainment!$CL89:$CQ89,COPOMap!E$33:E$38),1)</f>
        <v>0</v>
      </c>
      <c r="BG89" s="211">
        <f t="array" ref="BG89">MIN(MMULT(COAttainment!$CL89:$CQ89,COPOMap!F$33:F$38),1)</f>
        <v>0</v>
      </c>
      <c r="BH89" s="211">
        <f t="array" ref="BH89">MIN(MMULT(COAttainment!$CL89:$CQ89,COPOMap!G$33:G$38),1)</f>
        <v>0</v>
      </c>
      <c r="BI89" s="211">
        <f t="array" ref="BI89">MIN(MMULT(COAttainment!$CL89:$CQ89,COPOMap!H$33:H$38),1)</f>
        <v>0</v>
      </c>
      <c r="BJ89" s="211">
        <f t="array" ref="BJ89">MIN(MMULT(COAttainment!$CL89:$CQ89,COPOMap!I$33:I$38),1)</f>
        <v>0</v>
      </c>
      <c r="BK89" s="211">
        <f t="array" ref="BK89">MIN(MMULT(COAttainment!$CL89:$CQ89,COPOMap!J$33:J$38),1)</f>
        <v>0</v>
      </c>
      <c r="BL89" s="211">
        <f t="array" ref="BL89">MIN(MMULT(COAttainment!$CL89:$CQ89,COPOMap!K$33:K$38),1)</f>
        <v>0</v>
      </c>
      <c r="BM89" s="211">
        <f t="array" ref="BM89">MIN(MMULT(COAttainment!$CL89:$CQ89,COPOMap!L$33:L$38),1)</f>
        <v>0</v>
      </c>
      <c r="BN89" s="211">
        <f t="array" ref="BN89">MIN(MMULT(COAttainment!$CL89:$CQ89,COPOMap!M$33:M$38),1)</f>
        <v>0</v>
      </c>
    </row>
    <row r="90" ht="14.25" customHeight="1" spans="1:66" x14ac:dyDescent="0.25">
      <c r="A90" s="4"/>
      <c r="B90" s="209">
        <f>IF(ISBLANK(CT!A116),"",CT!A116)</f>
      </c>
      <c r="C90" s="191">
        <f t="array" ref="C90">MIN(MMULT(COAttainment!$N90:$S90,COPOMap!B$13:B$18),1)</f>
        <v>0</v>
      </c>
      <c r="D90" s="191">
        <f t="array" ref="D90">MIN(MMULT(COAttainment!$N90:$S90,COPOMap!C$13:C$18),1)</f>
        <v>0</v>
      </c>
      <c r="E90" s="191">
        <f t="array" ref="E90">MIN(MMULT(COAttainment!$N90:$S90,COPOMap!D$13:D$18),1)</f>
        <v>0</v>
      </c>
      <c r="F90" s="191">
        <f t="array" ref="F90">MIN(MMULT(COAttainment!$N90:$S90,COPOMap!E$13:E$18),1)</f>
        <v>0</v>
      </c>
      <c r="G90" s="191">
        <f t="array" ref="G90">MIN(MMULT(COAttainment!$N90:$S90,COPOMap!F$13:F$18),1)</f>
        <v>0</v>
      </c>
      <c r="H90" s="191">
        <f t="array" ref="H90">MIN(MMULT(COAttainment!$N90:$S90,COPOMap!G$13:G$18),1)</f>
        <v>0</v>
      </c>
      <c r="I90" s="191">
        <f t="array" ref="I90">MIN(MMULT(COAttainment!$N90:$S90,COPOMap!H$13:H$18),1)</f>
        <v>0</v>
      </c>
      <c r="J90" s="191">
        <f t="array" ref="J90">MIN(MMULT(COAttainment!$N90:$S90,COPOMap!I$13:I$18),1)</f>
        <v>0</v>
      </c>
      <c r="K90" s="191">
        <f t="array" ref="K90">MIN(MMULT(COAttainment!$N90:$S90,COPOMap!J$13:J$18),1)</f>
        <v>0</v>
      </c>
      <c r="L90" s="191">
        <f t="array" ref="L90">MIN(MMULT(COAttainment!$N90:$S90,COPOMap!K$13:K$18),1)</f>
        <v>0</v>
      </c>
      <c r="M90" s="191">
        <f t="array" ref="M90">MIN(MMULT(COAttainment!$N90:$S90,COPOMap!L$13:L$18),1)</f>
        <v>0</v>
      </c>
      <c r="N90" s="191">
        <f t="array" ref="N90">MIN(MMULT(COAttainment!$N90:$S90,COPOMap!M$13:M$18),1)</f>
        <v>0</v>
      </c>
      <c r="O90" s="4"/>
      <c r="P90" s="210">
        <f t="array" ref="P90">MIN(MMULT(COAttainment!$AG90:$AL90,COPOMap!B$23:B$28),1)</f>
        <v>0</v>
      </c>
      <c r="Q90" s="210">
        <f t="array" ref="Q90">MIN(MMULT(COAttainment!$AG90:$AL90,COPOMap!C$23:C$28),1)</f>
        <v>0</v>
      </c>
      <c r="R90" s="210">
        <f t="array" ref="R90">MIN(MMULT(COAttainment!$AG90:$AL90,COPOMap!D$23:D$28),1)</f>
        <v>0</v>
      </c>
      <c r="S90" s="210">
        <f t="array" ref="S90">MIN(MMULT(COAttainment!$AG90:$AL90,COPOMap!E$23:E$28),1)</f>
        <v>0</v>
      </c>
      <c r="T90" s="210">
        <f t="array" ref="T90">MIN(MMULT(COAttainment!$AG90:$AL90,COPOMap!F$23:F$28),1)</f>
        <v>0</v>
      </c>
      <c r="U90" s="210">
        <f t="array" ref="U90">MIN(MMULT(COAttainment!$AG90:$AL90,COPOMap!G$23:G$28),1)</f>
        <v>0</v>
      </c>
      <c r="V90" s="210">
        <f t="array" ref="V90">MIN(MMULT(COAttainment!$AG90:$AL90,COPOMap!H$23:H$28),1)</f>
        <v>0</v>
      </c>
      <c r="W90" s="210">
        <f t="array" ref="W90">MIN(MMULT(COAttainment!$AG90:$AL90,COPOMap!I$23:I$28),1)</f>
        <v>0</v>
      </c>
      <c r="X90" s="210">
        <f t="array" ref="X90">MIN(MMULT(COAttainment!$AG90:$AL90,COPOMap!J$23:J$28),1)</f>
        <v>0</v>
      </c>
      <c r="Y90" s="210">
        <f t="array" ref="Y90">MIN(MMULT(COAttainment!$AG90:$AL90,COPOMap!K$23:K$28),1)</f>
        <v>0</v>
      </c>
      <c r="Z90" s="210">
        <f t="array" ref="Z90">MIN(MMULT(COAttainment!$AG90:$AL90,COPOMap!L$23:L$28),1)</f>
        <v>0</v>
      </c>
      <c r="AA90" s="210">
        <f t="array" ref="AA90">MIN(MMULT(COAttainment!$AG90:$AL90,COPOMap!M$23:M$28),1)</f>
        <v>0</v>
      </c>
      <c r="AB90" s="4"/>
      <c r="AC90" s="211">
        <f t="array" ref="AC90">MIN(MMULT(COAttainment!$AZ90:$BE90,COPOMap!B$33:B$38),1)</f>
        <v>0</v>
      </c>
      <c r="AD90" s="211">
        <f t="array" ref="AD90">MIN(MMULT(COAttainment!$AZ90:$BE90,COPOMap!C$33:C$38),1)</f>
        <v>0</v>
      </c>
      <c r="AE90" s="211">
        <f t="array" ref="AE90">MIN(MMULT(COAttainment!$AZ90:$BE90,COPOMap!D$33:D$38),1)</f>
        <v>0</v>
      </c>
      <c r="AF90" s="211">
        <f t="array" ref="AF90">MIN(MMULT(COAttainment!$AZ90:$BE90,COPOMap!E$33:E$38),1)</f>
        <v>0</v>
      </c>
      <c r="AG90" s="211">
        <f t="array" ref="AG90">MIN(MMULT(COAttainment!$AZ90:$BE90,COPOMap!F$33:F$38),1)</f>
        <v>0</v>
      </c>
      <c r="AH90" s="211">
        <f t="array" ref="AH90">MIN(MMULT(COAttainment!$AZ90:$BE90,COPOMap!G$33:G$38),1)</f>
        <v>0</v>
      </c>
      <c r="AI90" s="211">
        <f t="array" ref="AI90">MIN(MMULT(COAttainment!$AZ90:$BE90,COPOMap!H$33:H$38),1)</f>
        <v>0</v>
      </c>
      <c r="AJ90" s="211">
        <f t="array" ref="AJ90">MIN(MMULT(COAttainment!$AZ90:$BE90,COPOMap!I$33:I$38),1)</f>
        <v>0</v>
      </c>
      <c r="AK90" s="211">
        <f t="array" ref="AK90">MIN(MMULT(COAttainment!$AZ90:$BE90,COPOMap!J$33:J$38),1)</f>
        <v>0</v>
      </c>
      <c r="AL90" s="211">
        <f t="array" ref="AL90">MIN(MMULT(COAttainment!$AZ90:$BE90,COPOMap!K$33:K$38),1)</f>
        <v>0</v>
      </c>
      <c r="AM90" s="211">
        <f t="array" ref="AM90">MIN(MMULT(COAttainment!$AZ90:$BE90,COPOMap!L$33:L$38),1)</f>
        <v>0</v>
      </c>
      <c r="AN90" s="211">
        <f t="array" ref="AN90">MIN(MMULT(COAttainment!$AZ90:$BE90,COPOMap!M$33:M$38),1)</f>
        <v>0</v>
      </c>
      <c r="AO90" s="4"/>
      <c r="AP90" s="211">
        <f t="array" ref="AP90">MIN(MMULT(COAttainment!$BS90:$BX90,COPOMap!B$33:B$38),1)</f>
        <v>0</v>
      </c>
      <c r="AQ90" s="211">
        <f t="array" ref="AQ90">MIN(MMULT(COAttainment!$BS90:$BX90,COPOMap!C$33:C$38),1)</f>
        <v>0</v>
      </c>
      <c r="AR90" s="211">
        <f t="array" ref="AR90">MIN(MMULT(COAttainment!$BS90:$BX90,COPOMap!D$33:D$38),1)</f>
        <v>0</v>
      </c>
      <c r="AS90" s="211">
        <f t="array" ref="AS90">MIN(MMULT(COAttainment!$BS90:$BX90,COPOMap!E$33:E$38),1)</f>
        <v>0</v>
      </c>
      <c r="AT90" s="211">
        <f t="array" ref="AT90">MIN(MMULT(COAttainment!$BS90:$BX90,COPOMap!F$33:F$38),1)</f>
        <v>0</v>
      </c>
      <c r="AU90" s="211">
        <f t="array" ref="AU90">MIN(MMULT(COAttainment!$BS90:$BX90,COPOMap!G$33:G$38),1)</f>
        <v>0</v>
      </c>
      <c r="AV90" s="211">
        <f t="array" ref="AV90">MIN(MMULT(COAttainment!$BS90:$BX90,COPOMap!H$33:H$38),1)</f>
        <v>0</v>
      </c>
      <c r="AW90" s="211">
        <f t="array" ref="AW90">MIN(MMULT(COAttainment!$BS90:$BX90,COPOMap!I$33:I$38),1)</f>
        <v>0</v>
      </c>
      <c r="AX90" s="211">
        <f t="array" ref="AX90">MIN(MMULT(COAttainment!$BS90:$BX90,COPOMap!J$33:J$38),1)</f>
        <v>0</v>
      </c>
      <c r="AY90" s="211">
        <f t="array" ref="AY90">MIN(MMULT(COAttainment!$BS90:$BX90,COPOMap!K$33:K$38),1)</f>
        <v>0</v>
      </c>
      <c r="AZ90" s="211">
        <f t="array" ref="AZ90">MIN(MMULT(COAttainment!$BS90:$BX90,COPOMap!L$33:L$38),1)</f>
        <v>0</v>
      </c>
      <c r="BA90" s="211">
        <f t="array" ref="BA90">MIN(MMULT(COAttainment!$BS90:$BX90,COPOMap!M$33:M$38),1)</f>
        <v>0</v>
      </c>
      <c r="BB90" s="4"/>
      <c r="BC90" s="211">
        <f t="array" ref="BC90">MIN(MMULT(COAttainment!$CL90:$CQ90,COPOMap!B$33:B$38),1)</f>
        <v>0</v>
      </c>
      <c r="BD90" s="211">
        <f t="array" ref="BD90">MIN(MMULT(COAttainment!$CL90:$CQ90,COPOMap!C$33:C$38),1)</f>
        <v>0</v>
      </c>
      <c r="BE90" s="211">
        <f t="array" ref="BE90">MIN(MMULT(COAttainment!$CL90:$CQ90,COPOMap!D$33:D$38),1)</f>
        <v>0</v>
      </c>
      <c r="BF90" s="211">
        <f t="array" ref="BF90">MIN(MMULT(COAttainment!$CL90:$CQ90,COPOMap!E$33:E$38),1)</f>
        <v>0</v>
      </c>
      <c r="BG90" s="211">
        <f t="array" ref="BG90">MIN(MMULT(COAttainment!$CL90:$CQ90,COPOMap!F$33:F$38),1)</f>
        <v>0</v>
      </c>
      <c r="BH90" s="211">
        <f t="array" ref="BH90">MIN(MMULT(COAttainment!$CL90:$CQ90,COPOMap!G$33:G$38),1)</f>
        <v>0</v>
      </c>
      <c r="BI90" s="211">
        <f t="array" ref="BI90">MIN(MMULT(COAttainment!$CL90:$CQ90,COPOMap!H$33:H$38),1)</f>
        <v>0</v>
      </c>
      <c r="BJ90" s="211">
        <f t="array" ref="BJ90">MIN(MMULT(COAttainment!$CL90:$CQ90,COPOMap!I$33:I$38),1)</f>
        <v>0</v>
      </c>
      <c r="BK90" s="211">
        <f t="array" ref="BK90">MIN(MMULT(COAttainment!$CL90:$CQ90,COPOMap!J$33:J$38),1)</f>
        <v>0</v>
      </c>
      <c r="BL90" s="211">
        <f t="array" ref="BL90">MIN(MMULT(COAttainment!$CL90:$CQ90,COPOMap!K$33:K$38),1)</f>
        <v>0</v>
      </c>
      <c r="BM90" s="211">
        <f t="array" ref="BM90">MIN(MMULT(COAttainment!$CL90:$CQ90,COPOMap!L$33:L$38),1)</f>
        <v>0</v>
      </c>
      <c r="BN90" s="211">
        <f t="array" ref="BN90">MIN(MMULT(COAttainment!$CL90:$CQ90,COPOMap!M$33:M$38),1)</f>
        <v>0</v>
      </c>
    </row>
    <row r="91" ht="14.25" customHeight="1" spans="1:66" x14ac:dyDescent="0.25">
      <c r="A91" s="4"/>
      <c r="B91" s="209">
        <f>IF(ISBLANK(CT!A117),"",CT!A117)</f>
      </c>
      <c r="C91" s="191">
        <f t="array" ref="C91">MIN(MMULT(COAttainment!$N91:$S91,COPOMap!B$13:B$18),1)</f>
        <v>0</v>
      </c>
      <c r="D91" s="191">
        <f t="array" ref="D91">MIN(MMULT(COAttainment!$N91:$S91,COPOMap!C$13:C$18),1)</f>
        <v>0</v>
      </c>
      <c r="E91" s="191">
        <f t="array" ref="E91">MIN(MMULT(COAttainment!$N91:$S91,COPOMap!D$13:D$18),1)</f>
        <v>0</v>
      </c>
      <c r="F91" s="191">
        <f t="array" ref="F91">MIN(MMULT(COAttainment!$N91:$S91,COPOMap!E$13:E$18),1)</f>
        <v>0</v>
      </c>
      <c r="G91" s="191">
        <f t="array" ref="G91">MIN(MMULT(COAttainment!$N91:$S91,COPOMap!F$13:F$18),1)</f>
        <v>0</v>
      </c>
      <c r="H91" s="191">
        <f t="array" ref="H91">MIN(MMULT(COAttainment!$N91:$S91,COPOMap!G$13:G$18),1)</f>
        <v>0</v>
      </c>
      <c r="I91" s="191">
        <f t="array" ref="I91">MIN(MMULT(COAttainment!$N91:$S91,COPOMap!H$13:H$18),1)</f>
        <v>0</v>
      </c>
      <c r="J91" s="191">
        <f t="array" ref="J91">MIN(MMULT(COAttainment!$N91:$S91,COPOMap!I$13:I$18),1)</f>
        <v>0</v>
      </c>
      <c r="K91" s="191">
        <f t="array" ref="K91">MIN(MMULT(COAttainment!$N91:$S91,COPOMap!J$13:J$18),1)</f>
        <v>0</v>
      </c>
      <c r="L91" s="191">
        <f t="array" ref="L91">MIN(MMULT(COAttainment!$N91:$S91,COPOMap!K$13:K$18),1)</f>
        <v>0</v>
      </c>
      <c r="M91" s="191">
        <f t="array" ref="M91">MIN(MMULT(COAttainment!$N91:$S91,COPOMap!L$13:L$18),1)</f>
        <v>0</v>
      </c>
      <c r="N91" s="191">
        <f t="array" ref="N91">MIN(MMULT(COAttainment!$N91:$S91,COPOMap!M$13:M$18),1)</f>
        <v>0</v>
      </c>
      <c r="O91" s="4"/>
      <c r="P91" s="210">
        <f t="array" ref="P91">MIN(MMULT(COAttainment!$AG91:$AL91,COPOMap!B$23:B$28),1)</f>
        <v>0</v>
      </c>
      <c r="Q91" s="210">
        <f t="array" ref="Q91">MIN(MMULT(COAttainment!$AG91:$AL91,COPOMap!C$23:C$28),1)</f>
        <v>0</v>
      </c>
      <c r="R91" s="210">
        <f t="array" ref="R91">MIN(MMULT(COAttainment!$AG91:$AL91,COPOMap!D$23:D$28),1)</f>
        <v>0</v>
      </c>
      <c r="S91" s="210">
        <f t="array" ref="S91">MIN(MMULT(COAttainment!$AG91:$AL91,COPOMap!E$23:E$28),1)</f>
        <v>0</v>
      </c>
      <c r="T91" s="210">
        <f t="array" ref="T91">MIN(MMULT(COAttainment!$AG91:$AL91,COPOMap!F$23:F$28),1)</f>
        <v>0</v>
      </c>
      <c r="U91" s="210">
        <f t="array" ref="U91">MIN(MMULT(COAttainment!$AG91:$AL91,COPOMap!G$23:G$28),1)</f>
        <v>0</v>
      </c>
      <c r="V91" s="210">
        <f t="array" ref="V91">MIN(MMULT(COAttainment!$AG91:$AL91,COPOMap!H$23:H$28),1)</f>
        <v>0</v>
      </c>
      <c r="W91" s="210">
        <f t="array" ref="W91">MIN(MMULT(COAttainment!$AG91:$AL91,COPOMap!I$23:I$28),1)</f>
        <v>0</v>
      </c>
      <c r="X91" s="210">
        <f t="array" ref="X91">MIN(MMULT(COAttainment!$AG91:$AL91,COPOMap!J$23:J$28),1)</f>
        <v>0</v>
      </c>
      <c r="Y91" s="210">
        <f t="array" ref="Y91">MIN(MMULT(COAttainment!$AG91:$AL91,COPOMap!K$23:K$28),1)</f>
        <v>0</v>
      </c>
      <c r="Z91" s="210">
        <f t="array" ref="Z91">MIN(MMULT(COAttainment!$AG91:$AL91,COPOMap!L$23:L$28),1)</f>
        <v>0</v>
      </c>
      <c r="AA91" s="210">
        <f t="array" ref="AA91">MIN(MMULT(COAttainment!$AG91:$AL91,COPOMap!M$23:M$28),1)</f>
        <v>0</v>
      </c>
      <c r="AB91" s="4"/>
      <c r="AC91" s="211">
        <f t="array" ref="AC91">MIN(MMULT(COAttainment!$AZ91:$BE91,COPOMap!B$33:B$38),1)</f>
        <v>0</v>
      </c>
      <c r="AD91" s="211">
        <f t="array" ref="AD91">MIN(MMULT(COAttainment!$AZ91:$BE91,COPOMap!C$33:C$38),1)</f>
        <v>0</v>
      </c>
      <c r="AE91" s="211">
        <f t="array" ref="AE91">MIN(MMULT(COAttainment!$AZ91:$BE91,COPOMap!D$33:D$38),1)</f>
        <v>0</v>
      </c>
      <c r="AF91" s="211">
        <f t="array" ref="AF91">MIN(MMULT(COAttainment!$AZ91:$BE91,COPOMap!E$33:E$38),1)</f>
        <v>0</v>
      </c>
      <c r="AG91" s="211">
        <f t="array" ref="AG91">MIN(MMULT(COAttainment!$AZ91:$BE91,COPOMap!F$33:F$38),1)</f>
        <v>0</v>
      </c>
      <c r="AH91" s="211">
        <f t="array" ref="AH91">MIN(MMULT(COAttainment!$AZ91:$BE91,COPOMap!G$33:G$38),1)</f>
        <v>0</v>
      </c>
      <c r="AI91" s="211">
        <f t="array" ref="AI91">MIN(MMULT(COAttainment!$AZ91:$BE91,COPOMap!H$33:H$38),1)</f>
        <v>0</v>
      </c>
      <c r="AJ91" s="211">
        <f t="array" ref="AJ91">MIN(MMULT(COAttainment!$AZ91:$BE91,COPOMap!I$33:I$38),1)</f>
        <v>0</v>
      </c>
      <c r="AK91" s="211">
        <f t="array" ref="AK91">MIN(MMULT(COAttainment!$AZ91:$BE91,COPOMap!J$33:J$38),1)</f>
        <v>0</v>
      </c>
      <c r="AL91" s="211">
        <f t="array" ref="AL91">MIN(MMULT(COAttainment!$AZ91:$BE91,COPOMap!K$33:K$38),1)</f>
        <v>0</v>
      </c>
      <c r="AM91" s="211">
        <f t="array" ref="AM91">MIN(MMULT(COAttainment!$AZ91:$BE91,COPOMap!L$33:L$38),1)</f>
        <v>0</v>
      </c>
      <c r="AN91" s="211">
        <f t="array" ref="AN91">MIN(MMULT(COAttainment!$AZ91:$BE91,COPOMap!M$33:M$38),1)</f>
        <v>0</v>
      </c>
      <c r="AO91" s="4"/>
      <c r="AP91" s="211">
        <f t="array" ref="AP91">MIN(MMULT(COAttainment!$BS91:$BX91,COPOMap!B$33:B$38),1)</f>
        <v>0</v>
      </c>
      <c r="AQ91" s="211">
        <f t="array" ref="AQ91">MIN(MMULT(COAttainment!$BS91:$BX91,COPOMap!C$33:C$38),1)</f>
        <v>0</v>
      </c>
      <c r="AR91" s="211">
        <f t="array" ref="AR91">MIN(MMULT(COAttainment!$BS91:$BX91,COPOMap!D$33:D$38),1)</f>
        <v>0</v>
      </c>
      <c r="AS91" s="211">
        <f t="array" ref="AS91">MIN(MMULT(COAttainment!$BS91:$BX91,COPOMap!E$33:E$38),1)</f>
        <v>0</v>
      </c>
      <c r="AT91" s="211">
        <f t="array" ref="AT91">MIN(MMULT(COAttainment!$BS91:$BX91,COPOMap!F$33:F$38),1)</f>
        <v>0</v>
      </c>
      <c r="AU91" s="211">
        <f t="array" ref="AU91">MIN(MMULT(COAttainment!$BS91:$BX91,COPOMap!G$33:G$38),1)</f>
        <v>0</v>
      </c>
      <c r="AV91" s="211">
        <f t="array" ref="AV91">MIN(MMULT(COAttainment!$BS91:$BX91,COPOMap!H$33:H$38),1)</f>
        <v>0</v>
      </c>
      <c r="AW91" s="211">
        <f t="array" ref="AW91">MIN(MMULT(COAttainment!$BS91:$BX91,COPOMap!I$33:I$38),1)</f>
        <v>0</v>
      </c>
      <c r="AX91" s="211">
        <f t="array" ref="AX91">MIN(MMULT(COAttainment!$BS91:$BX91,COPOMap!J$33:J$38),1)</f>
        <v>0</v>
      </c>
      <c r="AY91" s="211">
        <f t="array" ref="AY91">MIN(MMULT(COAttainment!$BS91:$BX91,COPOMap!K$33:K$38),1)</f>
        <v>0</v>
      </c>
      <c r="AZ91" s="211">
        <f t="array" ref="AZ91">MIN(MMULT(COAttainment!$BS91:$BX91,COPOMap!L$33:L$38),1)</f>
        <v>0</v>
      </c>
      <c r="BA91" s="211">
        <f t="array" ref="BA91">MIN(MMULT(COAttainment!$BS91:$BX91,COPOMap!M$33:M$38),1)</f>
        <v>0</v>
      </c>
      <c r="BB91" s="4"/>
      <c r="BC91" s="211">
        <f t="array" ref="BC91">MIN(MMULT(COAttainment!$CL91:$CQ91,COPOMap!B$33:B$38),1)</f>
        <v>0</v>
      </c>
      <c r="BD91" s="211">
        <f t="array" ref="BD91">MIN(MMULT(COAttainment!$CL91:$CQ91,COPOMap!C$33:C$38),1)</f>
        <v>0</v>
      </c>
      <c r="BE91" s="211">
        <f t="array" ref="BE91">MIN(MMULT(COAttainment!$CL91:$CQ91,COPOMap!D$33:D$38),1)</f>
        <v>0</v>
      </c>
      <c r="BF91" s="211">
        <f t="array" ref="BF91">MIN(MMULT(COAttainment!$CL91:$CQ91,COPOMap!E$33:E$38),1)</f>
        <v>0</v>
      </c>
      <c r="BG91" s="211">
        <f t="array" ref="BG91">MIN(MMULT(COAttainment!$CL91:$CQ91,COPOMap!F$33:F$38),1)</f>
        <v>0</v>
      </c>
      <c r="BH91" s="211">
        <f t="array" ref="BH91">MIN(MMULT(COAttainment!$CL91:$CQ91,COPOMap!G$33:G$38),1)</f>
        <v>0</v>
      </c>
      <c r="BI91" s="211">
        <f t="array" ref="BI91">MIN(MMULT(COAttainment!$CL91:$CQ91,COPOMap!H$33:H$38),1)</f>
        <v>0</v>
      </c>
      <c r="BJ91" s="211">
        <f t="array" ref="BJ91">MIN(MMULT(COAttainment!$CL91:$CQ91,COPOMap!I$33:I$38),1)</f>
        <v>0</v>
      </c>
      <c r="BK91" s="211">
        <f t="array" ref="BK91">MIN(MMULT(COAttainment!$CL91:$CQ91,COPOMap!J$33:J$38),1)</f>
        <v>0</v>
      </c>
      <c r="BL91" s="211">
        <f t="array" ref="BL91">MIN(MMULT(COAttainment!$CL91:$CQ91,COPOMap!K$33:K$38),1)</f>
        <v>0</v>
      </c>
      <c r="BM91" s="211">
        <f t="array" ref="BM91">MIN(MMULT(COAttainment!$CL91:$CQ91,COPOMap!L$33:L$38),1)</f>
        <v>0</v>
      </c>
      <c r="BN91" s="211">
        <f t="array" ref="BN91">MIN(MMULT(COAttainment!$CL91:$CQ91,COPOMap!M$33:M$38),1)</f>
        <v>0</v>
      </c>
    </row>
    <row r="92" ht="14.25" customHeight="1" spans="1:66" x14ac:dyDescent="0.25">
      <c r="A92" s="4"/>
      <c r="B92" s="209">
        <f>IF(ISBLANK(CT!A118),"",CT!A118)</f>
      </c>
      <c r="C92" s="191">
        <f t="array" ref="C92">MIN(MMULT(COAttainment!$N92:$S92,COPOMap!B$13:B$18),1)</f>
        <v>0</v>
      </c>
      <c r="D92" s="191">
        <f t="array" ref="D92">MIN(MMULT(COAttainment!$N92:$S92,COPOMap!C$13:C$18),1)</f>
        <v>0</v>
      </c>
      <c r="E92" s="191">
        <f t="array" ref="E92">MIN(MMULT(COAttainment!$N92:$S92,COPOMap!D$13:D$18),1)</f>
        <v>0</v>
      </c>
      <c r="F92" s="191">
        <f t="array" ref="F92">MIN(MMULT(COAttainment!$N92:$S92,COPOMap!E$13:E$18),1)</f>
        <v>0</v>
      </c>
      <c r="G92" s="191">
        <f t="array" ref="G92">MIN(MMULT(COAttainment!$N92:$S92,COPOMap!F$13:F$18),1)</f>
        <v>0</v>
      </c>
      <c r="H92" s="191">
        <f t="array" ref="H92">MIN(MMULT(COAttainment!$N92:$S92,COPOMap!G$13:G$18),1)</f>
        <v>0</v>
      </c>
      <c r="I92" s="191">
        <f t="array" ref="I92">MIN(MMULT(COAttainment!$N92:$S92,COPOMap!H$13:H$18),1)</f>
        <v>0</v>
      </c>
      <c r="J92" s="191">
        <f t="array" ref="J92">MIN(MMULT(COAttainment!$N92:$S92,COPOMap!I$13:I$18),1)</f>
        <v>0</v>
      </c>
      <c r="K92" s="191">
        <f t="array" ref="K92">MIN(MMULT(COAttainment!$N92:$S92,COPOMap!J$13:J$18),1)</f>
        <v>0</v>
      </c>
      <c r="L92" s="191">
        <f t="array" ref="L92">MIN(MMULT(COAttainment!$N92:$S92,COPOMap!K$13:K$18),1)</f>
        <v>0</v>
      </c>
      <c r="M92" s="191">
        <f t="array" ref="M92">MIN(MMULT(COAttainment!$N92:$S92,COPOMap!L$13:L$18),1)</f>
        <v>0</v>
      </c>
      <c r="N92" s="191">
        <f t="array" ref="N92">MIN(MMULT(COAttainment!$N92:$S92,COPOMap!M$13:M$18),1)</f>
        <v>0</v>
      </c>
      <c r="O92" s="4"/>
      <c r="P92" s="210">
        <f t="array" ref="P92">MIN(MMULT(COAttainment!$AG92:$AL92,COPOMap!B$23:B$28),1)</f>
        <v>0</v>
      </c>
      <c r="Q92" s="210">
        <f t="array" ref="Q92">MIN(MMULT(COAttainment!$AG92:$AL92,COPOMap!C$23:C$28),1)</f>
        <v>0</v>
      </c>
      <c r="R92" s="210">
        <f t="array" ref="R92">MIN(MMULT(COAttainment!$AG92:$AL92,COPOMap!D$23:D$28),1)</f>
        <v>0</v>
      </c>
      <c r="S92" s="210">
        <f t="array" ref="S92">MIN(MMULT(COAttainment!$AG92:$AL92,COPOMap!E$23:E$28),1)</f>
        <v>0</v>
      </c>
      <c r="T92" s="210">
        <f t="array" ref="T92">MIN(MMULT(COAttainment!$AG92:$AL92,COPOMap!F$23:F$28),1)</f>
        <v>0</v>
      </c>
      <c r="U92" s="210">
        <f t="array" ref="U92">MIN(MMULT(COAttainment!$AG92:$AL92,COPOMap!G$23:G$28),1)</f>
        <v>0</v>
      </c>
      <c r="V92" s="210">
        <f t="array" ref="V92">MIN(MMULT(COAttainment!$AG92:$AL92,COPOMap!H$23:H$28),1)</f>
        <v>0</v>
      </c>
      <c r="W92" s="210">
        <f t="array" ref="W92">MIN(MMULT(COAttainment!$AG92:$AL92,COPOMap!I$23:I$28),1)</f>
        <v>0</v>
      </c>
      <c r="X92" s="210">
        <f t="array" ref="X92">MIN(MMULT(COAttainment!$AG92:$AL92,COPOMap!J$23:J$28),1)</f>
        <v>0</v>
      </c>
      <c r="Y92" s="210">
        <f t="array" ref="Y92">MIN(MMULT(COAttainment!$AG92:$AL92,COPOMap!K$23:K$28),1)</f>
        <v>0</v>
      </c>
      <c r="Z92" s="210">
        <f t="array" ref="Z92">MIN(MMULT(COAttainment!$AG92:$AL92,COPOMap!L$23:L$28),1)</f>
        <v>0</v>
      </c>
      <c r="AA92" s="210">
        <f t="array" ref="AA92">MIN(MMULT(COAttainment!$AG92:$AL92,COPOMap!M$23:M$28),1)</f>
        <v>0</v>
      </c>
      <c r="AB92" s="4"/>
      <c r="AC92" s="211">
        <f t="array" ref="AC92">MIN(MMULT(COAttainment!$AZ92:$BE92,COPOMap!B$33:B$38),1)</f>
        <v>0</v>
      </c>
      <c r="AD92" s="211">
        <f t="array" ref="AD92">MIN(MMULT(COAttainment!$AZ92:$BE92,COPOMap!C$33:C$38),1)</f>
        <v>0</v>
      </c>
      <c r="AE92" s="211">
        <f t="array" ref="AE92">MIN(MMULT(COAttainment!$AZ92:$BE92,COPOMap!D$33:D$38),1)</f>
        <v>0</v>
      </c>
      <c r="AF92" s="211">
        <f t="array" ref="AF92">MIN(MMULT(COAttainment!$AZ92:$BE92,COPOMap!E$33:E$38),1)</f>
        <v>0</v>
      </c>
      <c r="AG92" s="211">
        <f t="array" ref="AG92">MIN(MMULT(COAttainment!$AZ92:$BE92,COPOMap!F$33:F$38),1)</f>
        <v>0</v>
      </c>
      <c r="AH92" s="211">
        <f t="array" ref="AH92">MIN(MMULT(COAttainment!$AZ92:$BE92,COPOMap!G$33:G$38),1)</f>
        <v>0</v>
      </c>
      <c r="AI92" s="211">
        <f t="array" ref="AI92">MIN(MMULT(COAttainment!$AZ92:$BE92,COPOMap!H$33:H$38),1)</f>
        <v>0</v>
      </c>
      <c r="AJ92" s="211">
        <f t="array" ref="AJ92">MIN(MMULT(COAttainment!$AZ92:$BE92,COPOMap!I$33:I$38),1)</f>
        <v>0</v>
      </c>
      <c r="AK92" s="211">
        <f t="array" ref="AK92">MIN(MMULT(COAttainment!$AZ92:$BE92,COPOMap!J$33:J$38),1)</f>
        <v>0</v>
      </c>
      <c r="AL92" s="211">
        <f t="array" ref="AL92">MIN(MMULT(COAttainment!$AZ92:$BE92,COPOMap!K$33:K$38),1)</f>
        <v>0</v>
      </c>
      <c r="AM92" s="211">
        <f t="array" ref="AM92">MIN(MMULT(COAttainment!$AZ92:$BE92,COPOMap!L$33:L$38),1)</f>
        <v>0</v>
      </c>
      <c r="AN92" s="211">
        <f t="array" ref="AN92">MIN(MMULT(COAttainment!$AZ92:$BE92,COPOMap!M$33:M$38),1)</f>
        <v>0</v>
      </c>
      <c r="AO92" s="4"/>
      <c r="AP92" s="211">
        <f t="array" ref="AP92">MIN(MMULT(COAttainment!$BS92:$BX92,COPOMap!B$33:B$38),1)</f>
        <v>0</v>
      </c>
      <c r="AQ92" s="211">
        <f t="array" ref="AQ92">MIN(MMULT(COAttainment!$BS92:$BX92,COPOMap!C$33:C$38),1)</f>
        <v>0</v>
      </c>
      <c r="AR92" s="211">
        <f t="array" ref="AR92">MIN(MMULT(COAttainment!$BS92:$BX92,COPOMap!D$33:D$38),1)</f>
        <v>0</v>
      </c>
      <c r="AS92" s="211">
        <f t="array" ref="AS92">MIN(MMULT(COAttainment!$BS92:$BX92,COPOMap!E$33:E$38),1)</f>
        <v>0</v>
      </c>
      <c r="AT92" s="211">
        <f t="array" ref="AT92">MIN(MMULT(COAttainment!$BS92:$BX92,COPOMap!F$33:F$38),1)</f>
        <v>0</v>
      </c>
      <c r="AU92" s="211">
        <f t="array" ref="AU92">MIN(MMULT(COAttainment!$BS92:$BX92,COPOMap!G$33:G$38),1)</f>
        <v>0</v>
      </c>
      <c r="AV92" s="211">
        <f t="array" ref="AV92">MIN(MMULT(COAttainment!$BS92:$BX92,COPOMap!H$33:H$38),1)</f>
        <v>0</v>
      </c>
      <c r="AW92" s="211">
        <f t="array" ref="AW92">MIN(MMULT(COAttainment!$BS92:$BX92,COPOMap!I$33:I$38),1)</f>
        <v>0</v>
      </c>
      <c r="AX92" s="211">
        <f t="array" ref="AX92">MIN(MMULT(COAttainment!$BS92:$BX92,COPOMap!J$33:J$38),1)</f>
        <v>0</v>
      </c>
      <c r="AY92" s="211">
        <f t="array" ref="AY92">MIN(MMULT(COAttainment!$BS92:$BX92,COPOMap!K$33:K$38),1)</f>
        <v>0</v>
      </c>
      <c r="AZ92" s="211">
        <f t="array" ref="AZ92">MIN(MMULT(COAttainment!$BS92:$BX92,COPOMap!L$33:L$38),1)</f>
        <v>0</v>
      </c>
      <c r="BA92" s="211">
        <f t="array" ref="BA92">MIN(MMULT(COAttainment!$BS92:$BX92,COPOMap!M$33:M$38),1)</f>
        <v>0</v>
      </c>
      <c r="BB92" s="4"/>
      <c r="BC92" s="211">
        <f t="array" ref="BC92">MIN(MMULT(COAttainment!$CL92:$CQ92,COPOMap!B$33:B$38),1)</f>
        <v>0</v>
      </c>
      <c r="BD92" s="211">
        <f t="array" ref="BD92">MIN(MMULT(COAttainment!$CL92:$CQ92,COPOMap!C$33:C$38),1)</f>
        <v>0</v>
      </c>
      <c r="BE92" s="211">
        <f t="array" ref="BE92">MIN(MMULT(COAttainment!$CL92:$CQ92,COPOMap!D$33:D$38),1)</f>
        <v>0</v>
      </c>
      <c r="BF92" s="211">
        <f t="array" ref="BF92">MIN(MMULT(COAttainment!$CL92:$CQ92,COPOMap!E$33:E$38),1)</f>
        <v>0</v>
      </c>
      <c r="BG92" s="211">
        <f t="array" ref="BG92">MIN(MMULT(COAttainment!$CL92:$CQ92,COPOMap!F$33:F$38),1)</f>
        <v>0</v>
      </c>
      <c r="BH92" s="211">
        <f t="array" ref="BH92">MIN(MMULT(COAttainment!$CL92:$CQ92,COPOMap!G$33:G$38),1)</f>
        <v>0</v>
      </c>
      <c r="BI92" s="211">
        <f t="array" ref="BI92">MIN(MMULT(COAttainment!$CL92:$CQ92,COPOMap!H$33:H$38),1)</f>
        <v>0</v>
      </c>
      <c r="BJ92" s="211">
        <f t="array" ref="BJ92">MIN(MMULT(COAttainment!$CL92:$CQ92,COPOMap!I$33:I$38),1)</f>
        <v>0</v>
      </c>
      <c r="BK92" s="211">
        <f t="array" ref="BK92">MIN(MMULT(COAttainment!$CL92:$CQ92,COPOMap!J$33:J$38),1)</f>
        <v>0</v>
      </c>
      <c r="BL92" s="211">
        <f t="array" ref="BL92">MIN(MMULT(COAttainment!$CL92:$CQ92,COPOMap!K$33:K$38),1)</f>
        <v>0</v>
      </c>
      <c r="BM92" s="211">
        <f t="array" ref="BM92">MIN(MMULT(COAttainment!$CL92:$CQ92,COPOMap!L$33:L$38),1)</f>
        <v>0</v>
      </c>
      <c r="BN92" s="211">
        <f t="array" ref="BN92">MIN(MMULT(COAttainment!$CL92:$CQ92,COPOMap!M$33:M$38),1)</f>
        <v>0</v>
      </c>
    </row>
    <row r="93" ht="14.25" customHeight="1" spans="1:66" x14ac:dyDescent="0.25">
      <c r="A93" s="4"/>
      <c r="B93" s="209">
        <f>IF(ISBLANK(CT!A119),"",CT!A119)</f>
      </c>
      <c r="C93" s="191">
        <f t="array" ref="C93">MIN(MMULT(COAttainment!$N93:$S93,COPOMap!B$13:B$18),1)</f>
        <v>0</v>
      </c>
      <c r="D93" s="191">
        <f t="array" ref="D93">MIN(MMULT(COAttainment!$N93:$S93,COPOMap!C$13:C$18),1)</f>
        <v>0</v>
      </c>
      <c r="E93" s="191">
        <f t="array" ref="E93">MIN(MMULT(COAttainment!$N93:$S93,COPOMap!D$13:D$18),1)</f>
        <v>0</v>
      </c>
      <c r="F93" s="191">
        <f t="array" ref="F93">MIN(MMULT(COAttainment!$N93:$S93,COPOMap!E$13:E$18),1)</f>
        <v>0</v>
      </c>
      <c r="G93" s="191">
        <f t="array" ref="G93">MIN(MMULT(COAttainment!$N93:$S93,COPOMap!F$13:F$18),1)</f>
        <v>0</v>
      </c>
      <c r="H93" s="191">
        <f t="array" ref="H93">MIN(MMULT(COAttainment!$N93:$S93,COPOMap!G$13:G$18),1)</f>
        <v>0</v>
      </c>
      <c r="I93" s="191">
        <f t="array" ref="I93">MIN(MMULT(COAttainment!$N93:$S93,COPOMap!H$13:H$18),1)</f>
        <v>0</v>
      </c>
      <c r="J93" s="191">
        <f t="array" ref="J93">MIN(MMULT(COAttainment!$N93:$S93,COPOMap!I$13:I$18),1)</f>
        <v>0</v>
      </c>
      <c r="K93" s="191">
        <f t="array" ref="K93">MIN(MMULT(COAttainment!$N93:$S93,COPOMap!J$13:J$18),1)</f>
        <v>0</v>
      </c>
      <c r="L93" s="191">
        <f t="array" ref="L93">MIN(MMULT(COAttainment!$N93:$S93,COPOMap!K$13:K$18),1)</f>
        <v>0</v>
      </c>
      <c r="M93" s="191">
        <f t="array" ref="M93">MIN(MMULT(COAttainment!$N93:$S93,COPOMap!L$13:L$18),1)</f>
        <v>0</v>
      </c>
      <c r="N93" s="191">
        <f t="array" ref="N93">MIN(MMULT(COAttainment!$N93:$S93,COPOMap!M$13:M$18),1)</f>
        <v>0</v>
      </c>
      <c r="O93" s="4"/>
      <c r="P93" s="210">
        <f t="array" ref="P93">MIN(MMULT(COAttainment!$AG93:$AL93,COPOMap!B$23:B$28),1)</f>
        <v>0</v>
      </c>
      <c r="Q93" s="210">
        <f t="array" ref="Q93">MIN(MMULT(COAttainment!$AG93:$AL93,COPOMap!C$23:C$28),1)</f>
        <v>0</v>
      </c>
      <c r="R93" s="210">
        <f t="array" ref="R93">MIN(MMULT(COAttainment!$AG93:$AL93,COPOMap!D$23:D$28),1)</f>
        <v>0</v>
      </c>
      <c r="S93" s="210">
        <f t="array" ref="S93">MIN(MMULT(COAttainment!$AG93:$AL93,COPOMap!E$23:E$28),1)</f>
        <v>0</v>
      </c>
      <c r="T93" s="210">
        <f t="array" ref="T93">MIN(MMULT(COAttainment!$AG93:$AL93,COPOMap!F$23:F$28),1)</f>
        <v>0</v>
      </c>
      <c r="U93" s="210">
        <f t="array" ref="U93">MIN(MMULT(COAttainment!$AG93:$AL93,COPOMap!G$23:G$28),1)</f>
        <v>0</v>
      </c>
      <c r="V93" s="210">
        <f t="array" ref="V93">MIN(MMULT(COAttainment!$AG93:$AL93,COPOMap!H$23:H$28),1)</f>
        <v>0</v>
      </c>
      <c r="W93" s="210">
        <f t="array" ref="W93">MIN(MMULT(COAttainment!$AG93:$AL93,COPOMap!I$23:I$28),1)</f>
        <v>0</v>
      </c>
      <c r="X93" s="210">
        <f t="array" ref="X93">MIN(MMULT(COAttainment!$AG93:$AL93,COPOMap!J$23:J$28),1)</f>
        <v>0</v>
      </c>
      <c r="Y93" s="210">
        <f t="array" ref="Y93">MIN(MMULT(COAttainment!$AG93:$AL93,COPOMap!K$23:K$28),1)</f>
        <v>0</v>
      </c>
      <c r="Z93" s="210">
        <f t="array" ref="Z93">MIN(MMULT(COAttainment!$AG93:$AL93,COPOMap!L$23:L$28),1)</f>
        <v>0</v>
      </c>
      <c r="AA93" s="210">
        <f t="array" ref="AA93">MIN(MMULT(COAttainment!$AG93:$AL93,COPOMap!M$23:M$28),1)</f>
        <v>0</v>
      </c>
      <c r="AB93" s="4"/>
      <c r="AC93" s="211">
        <f t="array" ref="AC93">MIN(MMULT(COAttainment!$AZ93:$BE93,COPOMap!B$33:B$38),1)</f>
        <v>0</v>
      </c>
      <c r="AD93" s="211">
        <f t="array" ref="AD93">MIN(MMULT(COAttainment!$AZ93:$BE93,COPOMap!C$33:C$38),1)</f>
        <v>0</v>
      </c>
      <c r="AE93" s="211">
        <f t="array" ref="AE93">MIN(MMULT(COAttainment!$AZ93:$BE93,COPOMap!D$33:D$38),1)</f>
        <v>0</v>
      </c>
      <c r="AF93" s="211">
        <f t="array" ref="AF93">MIN(MMULT(COAttainment!$AZ93:$BE93,COPOMap!E$33:E$38),1)</f>
        <v>0</v>
      </c>
      <c r="AG93" s="211">
        <f t="array" ref="AG93">MIN(MMULT(COAttainment!$AZ93:$BE93,COPOMap!F$33:F$38),1)</f>
        <v>0</v>
      </c>
      <c r="AH93" s="211">
        <f t="array" ref="AH93">MIN(MMULT(COAttainment!$AZ93:$BE93,COPOMap!G$33:G$38),1)</f>
        <v>0</v>
      </c>
      <c r="AI93" s="211">
        <f t="array" ref="AI93">MIN(MMULT(COAttainment!$AZ93:$BE93,COPOMap!H$33:H$38),1)</f>
        <v>0</v>
      </c>
      <c r="AJ93" s="211">
        <f t="array" ref="AJ93">MIN(MMULT(COAttainment!$AZ93:$BE93,COPOMap!I$33:I$38),1)</f>
        <v>0</v>
      </c>
      <c r="AK93" s="211">
        <f t="array" ref="AK93">MIN(MMULT(COAttainment!$AZ93:$BE93,COPOMap!J$33:J$38),1)</f>
        <v>0</v>
      </c>
      <c r="AL93" s="211">
        <f t="array" ref="AL93">MIN(MMULT(COAttainment!$AZ93:$BE93,COPOMap!K$33:K$38),1)</f>
        <v>0</v>
      </c>
      <c r="AM93" s="211">
        <f t="array" ref="AM93">MIN(MMULT(COAttainment!$AZ93:$BE93,COPOMap!L$33:L$38),1)</f>
        <v>0</v>
      </c>
      <c r="AN93" s="211">
        <f t="array" ref="AN93">MIN(MMULT(COAttainment!$AZ93:$BE93,COPOMap!M$33:M$38),1)</f>
        <v>0</v>
      </c>
      <c r="AO93" s="4"/>
      <c r="AP93" s="211">
        <f t="array" ref="AP93">MIN(MMULT(COAttainment!$BS93:$BX93,COPOMap!B$33:B$38),1)</f>
        <v>0</v>
      </c>
      <c r="AQ93" s="211">
        <f t="array" ref="AQ93">MIN(MMULT(COAttainment!$BS93:$BX93,COPOMap!C$33:C$38),1)</f>
        <v>0</v>
      </c>
      <c r="AR93" s="211">
        <f t="array" ref="AR93">MIN(MMULT(COAttainment!$BS93:$BX93,COPOMap!D$33:D$38),1)</f>
        <v>0</v>
      </c>
      <c r="AS93" s="211">
        <f t="array" ref="AS93">MIN(MMULT(COAttainment!$BS93:$BX93,COPOMap!E$33:E$38),1)</f>
        <v>0</v>
      </c>
      <c r="AT93" s="211">
        <f t="array" ref="AT93">MIN(MMULT(COAttainment!$BS93:$BX93,COPOMap!F$33:F$38),1)</f>
        <v>0</v>
      </c>
      <c r="AU93" s="211">
        <f t="array" ref="AU93">MIN(MMULT(COAttainment!$BS93:$BX93,COPOMap!G$33:G$38),1)</f>
        <v>0</v>
      </c>
      <c r="AV93" s="211">
        <f t="array" ref="AV93">MIN(MMULT(COAttainment!$BS93:$BX93,COPOMap!H$33:H$38),1)</f>
        <v>0</v>
      </c>
      <c r="AW93" s="211">
        <f t="array" ref="AW93">MIN(MMULT(COAttainment!$BS93:$BX93,COPOMap!I$33:I$38),1)</f>
        <v>0</v>
      </c>
      <c r="AX93" s="211">
        <f t="array" ref="AX93">MIN(MMULT(COAttainment!$BS93:$BX93,COPOMap!J$33:J$38),1)</f>
        <v>0</v>
      </c>
      <c r="AY93" s="211">
        <f t="array" ref="AY93">MIN(MMULT(COAttainment!$BS93:$BX93,COPOMap!K$33:K$38),1)</f>
        <v>0</v>
      </c>
      <c r="AZ93" s="211">
        <f t="array" ref="AZ93">MIN(MMULT(COAttainment!$BS93:$BX93,COPOMap!L$33:L$38),1)</f>
        <v>0</v>
      </c>
      <c r="BA93" s="211">
        <f t="array" ref="BA93">MIN(MMULT(COAttainment!$BS93:$BX93,COPOMap!M$33:M$38),1)</f>
        <v>0</v>
      </c>
      <c r="BB93" s="4"/>
      <c r="BC93" s="211">
        <f t="array" ref="BC93">MIN(MMULT(COAttainment!$CL93:$CQ93,COPOMap!B$33:B$38),1)</f>
        <v>0</v>
      </c>
      <c r="BD93" s="211">
        <f t="array" ref="BD93">MIN(MMULT(COAttainment!$CL93:$CQ93,COPOMap!C$33:C$38),1)</f>
        <v>0</v>
      </c>
      <c r="BE93" s="211">
        <f t="array" ref="BE93">MIN(MMULT(COAttainment!$CL93:$CQ93,COPOMap!D$33:D$38),1)</f>
        <v>0</v>
      </c>
      <c r="BF93" s="211">
        <f t="array" ref="BF93">MIN(MMULT(COAttainment!$CL93:$CQ93,COPOMap!E$33:E$38),1)</f>
        <v>0</v>
      </c>
      <c r="BG93" s="211">
        <f t="array" ref="BG93">MIN(MMULT(COAttainment!$CL93:$CQ93,COPOMap!F$33:F$38),1)</f>
        <v>0</v>
      </c>
      <c r="BH93" s="211">
        <f t="array" ref="BH93">MIN(MMULT(COAttainment!$CL93:$CQ93,COPOMap!G$33:G$38),1)</f>
        <v>0</v>
      </c>
      <c r="BI93" s="211">
        <f t="array" ref="BI93">MIN(MMULT(COAttainment!$CL93:$CQ93,COPOMap!H$33:H$38),1)</f>
        <v>0</v>
      </c>
      <c r="BJ93" s="211">
        <f t="array" ref="BJ93">MIN(MMULT(COAttainment!$CL93:$CQ93,COPOMap!I$33:I$38),1)</f>
        <v>0</v>
      </c>
      <c r="BK93" s="211">
        <f t="array" ref="BK93">MIN(MMULT(COAttainment!$CL93:$CQ93,COPOMap!J$33:J$38),1)</f>
        <v>0</v>
      </c>
      <c r="BL93" s="211">
        <f t="array" ref="BL93">MIN(MMULT(COAttainment!$CL93:$CQ93,COPOMap!K$33:K$38),1)</f>
        <v>0</v>
      </c>
      <c r="BM93" s="211">
        <f t="array" ref="BM93">MIN(MMULT(COAttainment!$CL93:$CQ93,COPOMap!L$33:L$38),1)</f>
        <v>0</v>
      </c>
      <c r="BN93" s="211">
        <f t="array" ref="BN93">MIN(MMULT(COAttainment!$CL93:$CQ93,COPOMap!M$33:M$38),1)</f>
        <v>0</v>
      </c>
    </row>
    <row r="94" ht="14.25" customHeight="1" spans="1:66" x14ac:dyDescent="0.25">
      <c r="A94" s="4"/>
      <c r="B94" s="209">
        <f>IF(ISBLANK(CT!A120),"",CT!A120)</f>
      </c>
      <c r="C94" s="191">
        <f t="array" ref="C94">MIN(MMULT(COAttainment!$N94:$S94,COPOMap!B$13:B$18),1)</f>
        <v>0</v>
      </c>
      <c r="D94" s="191">
        <f t="array" ref="D94">MIN(MMULT(COAttainment!$N94:$S94,COPOMap!C$13:C$18),1)</f>
        <v>0</v>
      </c>
      <c r="E94" s="191">
        <f t="array" ref="E94">MIN(MMULT(COAttainment!$N94:$S94,COPOMap!D$13:D$18),1)</f>
        <v>0</v>
      </c>
      <c r="F94" s="191">
        <f t="array" ref="F94">MIN(MMULT(COAttainment!$N94:$S94,COPOMap!E$13:E$18),1)</f>
        <v>0</v>
      </c>
      <c r="G94" s="191">
        <f t="array" ref="G94">MIN(MMULT(COAttainment!$N94:$S94,COPOMap!F$13:F$18),1)</f>
        <v>0</v>
      </c>
      <c r="H94" s="191">
        <f t="array" ref="H94">MIN(MMULT(COAttainment!$N94:$S94,COPOMap!G$13:G$18),1)</f>
        <v>0</v>
      </c>
      <c r="I94" s="191">
        <f t="array" ref="I94">MIN(MMULT(COAttainment!$N94:$S94,COPOMap!H$13:H$18),1)</f>
        <v>0</v>
      </c>
      <c r="J94" s="191">
        <f t="array" ref="J94">MIN(MMULT(COAttainment!$N94:$S94,COPOMap!I$13:I$18),1)</f>
        <v>0</v>
      </c>
      <c r="K94" s="191">
        <f t="array" ref="K94">MIN(MMULT(COAttainment!$N94:$S94,COPOMap!J$13:J$18),1)</f>
        <v>0</v>
      </c>
      <c r="L94" s="191">
        <f t="array" ref="L94">MIN(MMULT(COAttainment!$N94:$S94,COPOMap!K$13:K$18),1)</f>
        <v>0</v>
      </c>
      <c r="M94" s="191">
        <f t="array" ref="M94">MIN(MMULT(COAttainment!$N94:$S94,COPOMap!L$13:L$18),1)</f>
        <v>0</v>
      </c>
      <c r="N94" s="191">
        <f t="array" ref="N94">MIN(MMULT(COAttainment!$N94:$S94,COPOMap!M$13:M$18),1)</f>
        <v>0</v>
      </c>
      <c r="O94" s="4"/>
      <c r="P94" s="210">
        <f t="array" ref="P94">MIN(MMULT(COAttainment!$AG94:$AL94,COPOMap!B$23:B$28),1)</f>
        <v>0</v>
      </c>
      <c r="Q94" s="210">
        <f t="array" ref="Q94">MIN(MMULT(COAttainment!$AG94:$AL94,COPOMap!C$23:C$28),1)</f>
        <v>0</v>
      </c>
      <c r="R94" s="210">
        <f t="array" ref="R94">MIN(MMULT(COAttainment!$AG94:$AL94,COPOMap!D$23:D$28),1)</f>
        <v>0</v>
      </c>
      <c r="S94" s="210">
        <f t="array" ref="S94">MIN(MMULT(COAttainment!$AG94:$AL94,COPOMap!E$23:E$28),1)</f>
        <v>0</v>
      </c>
      <c r="T94" s="210">
        <f t="array" ref="T94">MIN(MMULT(COAttainment!$AG94:$AL94,COPOMap!F$23:F$28),1)</f>
        <v>0</v>
      </c>
      <c r="U94" s="210">
        <f t="array" ref="U94">MIN(MMULT(COAttainment!$AG94:$AL94,COPOMap!G$23:G$28),1)</f>
        <v>0</v>
      </c>
      <c r="V94" s="210">
        <f t="array" ref="V94">MIN(MMULT(COAttainment!$AG94:$AL94,COPOMap!H$23:H$28),1)</f>
        <v>0</v>
      </c>
      <c r="W94" s="210">
        <f t="array" ref="W94">MIN(MMULT(COAttainment!$AG94:$AL94,COPOMap!I$23:I$28),1)</f>
        <v>0</v>
      </c>
      <c r="X94" s="210">
        <f t="array" ref="X94">MIN(MMULT(COAttainment!$AG94:$AL94,COPOMap!J$23:J$28),1)</f>
        <v>0</v>
      </c>
      <c r="Y94" s="210">
        <f t="array" ref="Y94">MIN(MMULT(COAttainment!$AG94:$AL94,COPOMap!K$23:K$28),1)</f>
        <v>0</v>
      </c>
      <c r="Z94" s="210">
        <f t="array" ref="Z94">MIN(MMULT(COAttainment!$AG94:$AL94,COPOMap!L$23:L$28),1)</f>
        <v>0</v>
      </c>
      <c r="AA94" s="210">
        <f t="array" ref="AA94">MIN(MMULT(COAttainment!$AG94:$AL94,COPOMap!M$23:M$28),1)</f>
        <v>0</v>
      </c>
      <c r="AB94" s="4"/>
      <c r="AC94" s="211">
        <f t="array" ref="AC94">MIN(MMULT(COAttainment!$AZ94:$BE94,COPOMap!B$33:B$38),1)</f>
        <v>0</v>
      </c>
      <c r="AD94" s="211">
        <f t="array" ref="AD94">MIN(MMULT(COAttainment!$AZ94:$BE94,COPOMap!C$33:C$38),1)</f>
        <v>0</v>
      </c>
      <c r="AE94" s="211">
        <f t="array" ref="AE94">MIN(MMULT(COAttainment!$AZ94:$BE94,COPOMap!D$33:D$38),1)</f>
        <v>0</v>
      </c>
      <c r="AF94" s="211">
        <f t="array" ref="AF94">MIN(MMULT(COAttainment!$AZ94:$BE94,COPOMap!E$33:E$38),1)</f>
        <v>0</v>
      </c>
      <c r="AG94" s="211">
        <f t="array" ref="AG94">MIN(MMULT(COAttainment!$AZ94:$BE94,COPOMap!F$33:F$38),1)</f>
        <v>0</v>
      </c>
      <c r="AH94" s="211">
        <f t="array" ref="AH94">MIN(MMULT(COAttainment!$AZ94:$BE94,COPOMap!G$33:G$38),1)</f>
        <v>0</v>
      </c>
      <c r="AI94" s="211">
        <f t="array" ref="AI94">MIN(MMULT(COAttainment!$AZ94:$BE94,COPOMap!H$33:H$38),1)</f>
        <v>0</v>
      </c>
      <c r="AJ94" s="211">
        <f t="array" ref="AJ94">MIN(MMULT(COAttainment!$AZ94:$BE94,COPOMap!I$33:I$38),1)</f>
        <v>0</v>
      </c>
      <c r="AK94" s="211">
        <f t="array" ref="AK94">MIN(MMULT(COAttainment!$AZ94:$BE94,COPOMap!J$33:J$38),1)</f>
        <v>0</v>
      </c>
      <c r="AL94" s="211">
        <f t="array" ref="AL94">MIN(MMULT(COAttainment!$AZ94:$BE94,COPOMap!K$33:K$38),1)</f>
        <v>0</v>
      </c>
      <c r="AM94" s="211">
        <f t="array" ref="AM94">MIN(MMULT(COAttainment!$AZ94:$BE94,COPOMap!L$33:L$38),1)</f>
        <v>0</v>
      </c>
      <c r="AN94" s="211">
        <f t="array" ref="AN94">MIN(MMULT(COAttainment!$AZ94:$BE94,COPOMap!M$33:M$38),1)</f>
        <v>0</v>
      </c>
      <c r="AO94" s="4"/>
      <c r="AP94" s="211">
        <f t="array" ref="AP94">MIN(MMULT(COAttainment!$BS94:$BX94,COPOMap!B$33:B$38),1)</f>
        <v>0</v>
      </c>
      <c r="AQ94" s="211">
        <f t="array" ref="AQ94">MIN(MMULT(COAttainment!$BS94:$BX94,COPOMap!C$33:C$38),1)</f>
        <v>0</v>
      </c>
      <c r="AR94" s="211">
        <f t="array" ref="AR94">MIN(MMULT(COAttainment!$BS94:$BX94,COPOMap!D$33:D$38),1)</f>
        <v>0</v>
      </c>
      <c r="AS94" s="211">
        <f t="array" ref="AS94">MIN(MMULT(COAttainment!$BS94:$BX94,COPOMap!E$33:E$38),1)</f>
        <v>0</v>
      </c>
      <c r="AT94" s="211">
        <f t="array" ref="AT94">MIN(MMULT(COAttainment!$BS94:$BX94,COPOMap!F$33:F$38),1)</f>
        <v>0</v>
      </c>
      <c r="AU94" s="211">
        <f t="array" ref="AU94">MIN(MMULT(COAttainment!$BS94:$BX94,COPOMap!G$33:G$38),1)</f>
        <v>0</v>
      </c>
      <c r="AV94" s="211">
        <f t="array" ref="AV94">MIN(MMULT(COAttainment!$BS94:$BX94,COPOMap!H$33:H$38),1)</f>
        <v>0</v>
      </c>
      <c r="AW94" s="211">
        <f t="array" ref="AW94">MIN(MMULT(COAttainment!$BS94:$BX94,COPOMap!I$33:I$38),1)</f>
        <v>0</v>
      </c>
      <c r="AX94" s="211">
        <f t="array" ref="AX94">MIN(MMULT(COAttainment!$BS94:$BX94,COPOMap!J$33:J$38),1)</f>
        <v>0</v>
      </c>
      <c r="AY94" s="211">
        <f t="array" ref="AY94">MIN(MMULT(COAttainment!$BS94:$BX94,COPOMap!K$33:K$38),1)</f>
        <v>0</v>
      </c>
      <c r="AZ94" s="211">
        <f t="array" ref="AZ94">MIN(MMULT(COAttainment!$BS94:$BX94,COPOMap!L$33:L$38),1)</f>
        <v>0</v>
      </c>
      <c r="BA94" s="211">
        <f t="array" ref="BA94">MIN(MMULT(COAttainment!$BS94:$BX94,COPOMap!M$33:M$38),1)</f>
        <v>0</v>
      </c>
      <c r="BB94" s="4"/>
      <c r="BC94" s="211">
        <f t="array" ref="BC94">MIN(MMULT(COAttainment!$CL94:$CQ94,COPOMap!B$33:B$38),1)</f>
        <v>0</v>
      </c>
      <c r="BD94" s="211">
        <f t="array" ref="BD94">MIN(MMULT(COAttainment!$CL94:$CQ94,COPOMap!C$33:C$38),1)</f>
        <v>0</v>
      </c>
      <c r="BE94" s="211">
        <f t="array" ref="BE94">MIN(MMULT(COAttainment!$CL94:$CQ94,COPOMap!D$33:D$38),1)</f>
        <v>0</v>
      </c>
      <c r="BF94" s="211">
        <f t="array" ref="BF94">MIN(MMULT(COAttainment!$CL94:$CQ94,COPOMap!E$33:E$38),1)</f>
        <v>0</v>
      </c>
      <c r="BG94" s="211">
        <f t="array" ref="BG94">MIN(MMULT(COAttainment!$CL94:$CQ94,COPOMap!F$33:F$38),1)</f>
        <v>0</v>
      </c>
      <c r="BH94" s="211">
        <f t="array" ref="BH94">MIN(MMULT(COAttainment!$CL94:$CQ94,COPOMap!G$33:G$38),1)</f>
        <v>0</v>
      </c>
      <c r="BI94" s="211">
        <f t="array" ref="BI94">MIN(MMULT(COAttainment!$CL94:$CQ94,COPOMap!H$33:H$38),1)</f>
        <v>0</v>
      </c>
      <c r="BJ94" s="211">
        <f t="array" ref="BJ94">MIN(MMULT(COAttainment!$CL94:$CQ94,COPOMap!I$33:I$38),1)</f>
        <v>0</v>
      </c>
      <c r="BK94" s="211">
        <f t="array" ref="BK94">MIN(MMULT(COAttainment!$CL94:$CQ94,COPOMap!J$33:J$38),1)</f>
        <v>0</v>
      </c>
      <c r="BL94" s="211">
        <f t="array" ref="BL94">MIN(MMULT(COAttainment!$CL94:$CQ94,COPOMap!K$33:K$38),1)</f>
        <v>0</v>
      </c>
      <c r="BM94" s="211">
        <f t="array" ref="BM94">MIN(MMULT(COAttainment!$CL94:$CQ94,COPOMap!L$33:L$38),1)</f>
        <v>0</v>
      </c>
      <c r="BN94" s="211">
        <f t="array" ref="BN94">MIN(MMULT(COAttainment!$CL94:$CQ94,COPOMap!M$33:M$38),1)</f>
        <v>0</v>
      </c>
    </row>
    <row r="95" ht="14.25" customHeight="1" spans="1:66" x14ac:dyDescent="0.25">
      <c r="A95" s="4"/>
      <c r="B95" s="209">
        <f>IF(ISBLANK(CT!A121),"",CT!A121)</f>
      </c>
      <c r="C95" s="191">
        <f t="array" ref="C95">MIN(MMULT(COAttainment!$N95:$S95,COPOMap!B$13:B$18),1)</f>
        <v>0</v>
      </c>
      <c r="D95" s="191">
        <f t="array" ref="D95">MIN(MMULT(COAttainment!$N95:$S95,COPOMap!C$13:C$18),1)</f>
        <v>0</v>
      </c>
      <c r="E95" s="191">
        <f t="array" ref="E95">MIN(MMULT(COAttainment!$N95:$S95,COPOMap!D$13:D$18),1)</f>
        <v>0</v>
      </c>
      <c r="F95" s="191">
        <f t="array" ref="F95">MIN(MMULT(COAttainment!$N95:$S95,COPOMap!E$13:E$18),1)</f>
        <v>0</v>
      </c>
      <c r="G95" s="191">
        <f t="array" ref="G95">MIN(MMULT(COAttainment!$N95:$S95,COPOMap!F$13:F$18),1)</f>
        <v>0</v>
      </c>
      <c r="H95" s="191">
        <f t="array" ref="H95">MIN(MMULT(COAttainment!$N95:$S95,COPOMap!G$13:G$18),1)</f>
        <v>0</v>
      </c>
      <c r="I95" s="191">
        <f t="array" ref="I95">MIN(MMULT(COAttainment!$N95:$S95,COPOMap!H$13:H$18),1)</f>
        <v>0</v>
      </c>
      <c r="J95" s="191">
        <f t="array" ref="J95">MIN(MMULT(COAttainment!$N95:$S95,COPOMap!I$13:I$18),1)</f>
        <v>0</v>
      </c>
      <c r="K95" s="191">
        <f t="array" ref="K95">MIN(MMULT(COAttainment!$N95:$S95,COPOMap!J$13:J$18),1)</f>
        <v>0</v>
      </c>
      <c r="L95" s="191">
        <f t="array" ref="L95">MIN(MMULT(COAttainment!$N95:$S95,COPOMap!K$13:K$18),1)</f>
        <v>0</v>
      </c>
      <c r="M95" s="191">
        <f t="array" ref="M95">MIN(MMULT(COAttainment!$N95:$S95,COPOMap!L$13:L$18),1)</f>
        <v>0</v>
      </c>
      <c r="N95" s="191">
        <f t="array" ref="N95">MIN(MMULT(COAttainment!$N95:$S95,COPOMap!M$13:M$18),1)</f>
        <v>0</v>
      </c>
      <c r="O95" s="4"/>
      <c r="P95" s="210">
        <f t="array" ref="P95">MIN(MMULT(COAttainment!$AG95:$AL95,COPOMap!B$23:B$28),1)</f>
        <v>0</v>
      </c>
      <c r="Q95" s="210">
        <f t="array" ref="Q95">MIN(MMULT(COAttainment!$AG95:$AL95,COPOMap!C$23:C$28),1)</f>
        <v>0</v>
      </c>
      <c r="R95" s="210">
        <f t="array" ref="R95">MIN(MMULT(COAttainment!$AG95:$AL95,COPOMap!D$23:D$28),1)</f>
        <v>0</v>
      </c>
      <c r="S95" s="210">
        <f t="array" ref="S95">MIN(MMULT(COAttainment!$AG95:$AL95,COPOMap!E$23:E$28),1)</f>
        <v>0</v>
      </c>
      <c r="T95" s="210">
        <f t="array" ref="T95">MIN(MMULT(COAttainment!$AG95:$AL95,COPOMap!F$23:F$28),1)</f>
        <v>0</v>
      </c>
      <c r="U95" s="210">
        <f t="array" ref="U95">MIN(MMULT(COAttainment!$AG95:$AL95,COPOMap!G$23:G$28),1)</f>
        <v>0</v>
      </c>
      <c r="V95" s="210">
        <f t="array" ref="V95">MIN(MMULT(COAttainment!$AG95:$AL95,COPOMap!H$23:H$28),1)</f>
        <v>0</v>
      </c>
      <c r="W95" s="210">
        <f t="array" ref="W95">MIN(MMULT(COAttainment!$AG95:$AL95,COPOMap!I$23:I$28),1)</f>
        <v>0</v>
      </c>
      <c r="X95" s="210">
        <f t="array" ref="X95">MIN(MMULT(COAttainment!$AG95:$AL95,COPOMap!J$23:J$28),1)</f>
        <v>0</v>
      </c>
      <c r="Y95" s="210">
        <f t="array" ref="Y95">MIN(MMULT(COAttainment!$AG95:$AL95,COPOMap!K$23:K$28),1)</f>
        <v>0</v>
      </c>
      <c r="Z95" s="210">
        <f t="array" ref="Z95">MIN(MMULT(COAttainment!$AG95:$AL95,COPOMap!L$23:L$28),1)</f>
        <v>0</v>
      </c>
      <c r="AA95" s="210">
        <f t="array" ref="AA95">MIN(MMULT(COAttainment!$AG95:$AL95,COPOMap!M$23:M$28),1)</f>
        <v>0</v>
      </c>
      <c r="AB95" s="4"/>
      <c r="AC95" s="211">
        <f t="array" ref="AC95">MIN(MMULT(COAttainment!$AZ95:$BE95,COPOMap!B$33:B$38),1)</f>
        <v>0</v>
      </c>
      <c r="AD95" s="211">
        <f t="array" ref="AD95">MIN(MMULT(COAttainment!$AZ95:$BE95,COPOMap!C$33:C$38),1)</f>
        <v>0</v>
      </c>
      <c r="AE95" s="211">
        <f t="array" ref="AE95">MIN(MMULT(COAttainment!$AZ95:$BE95,COPOMap!D$33:D$38),1)</f>
        <v>0</v>
      </c>
      <c r="AF95" s="211">
        <f t="array" ref="AF95">MIN(MMULT(COAttainment!$AZ95:$BE95,COPOMap!E$33:E$38),1)</f>
        <v>0</v>
      </c>
      <c r="AG95" s="211">
        <f t="array" ref="AG95">MIN(MMULT(COAttainment!$AZ95:$BE95,COPOMap!F$33:F$38),1)</f>
        <v>0</v>
      </c>
      <c r="AH95" s="211">
        <f t="array" ref="AH95">MIN(MMULT(COAttainment!$AZ95:$BE95,COPOMap!G$33:G$38),1)</f>
        <v>0</v>
      </c>
      <c r="AI95" s="211">
        <f t="array" ref="AI95">MIN(MMULT(COAttainment!$AZ95:$BE95,COPOMap!H$33:H$38),1)</f>
        <v>0</v>
      </c>
      <c r="AJ95" s="211">
        <f t="array" ref="AJ95">MIN(MMULT(COAttainment!$AZ95:$BE95,COPOMap!I$33:I$38),1)</f>
        <v>0</v>
      </c>
      <c r="AK95" s="211">
        <f t="array" ref="AK95">MIN(MMULT(COAttainment!$AZ95:$BE95,COPOMap!J$33:J$38),1)</f>
        <v>0</v>
      </c>
      <c r="AL95" s="211">
        <f t="array" ref="AL95">MIN(MMULT(COAttainment!$AZ95:$BE95,COPOMap!K$33:K$38),1)</f>
        <v>0</v>
      </c>
      <c r="AM95" s="211">
        <f t="array" ref="AM95">MIN(MMULT(COAttainment!$AZ95:$BE95,COPOMap!L$33:L$38),1)</f>
        <v>0</v>
      </c>
      <c r="AN95" s="211">
        <f t="array" ref="AN95">MIN(MMULT(COAttainment!$AZ95:$BE95,COPOMap!M$33:M$38),1)</f>
        <v>0</v>
      </c>
      <c r="AO95" s="4"/>
      <c r="AP95" s="211">
        <f t="array" ref="AP95">MIN(MMULT(COAttainment!$BS95:$BX95,COPOMap!B$33:B$38),1)</f>
        <v>0</v>
      </c>
      <c r="AQ95" s="211">
        <f t="array" ref="AQ95">MIN(MMULT(COAttainment!$BS95:$BX95,COPOMap!C$33:C$38),1)</f>
        <v>0</v>
      </c>
      <c r="AR95" s="211">
        <f t="array" ref="AR95">MIN(MMULT(COAttainment!$BS95:$BX95,COPOMap!D$33:D$38),1)</f>
        <v>0</v>
      </c>
      <c r="AS95" s="211">
        <f t="array" ref="AS95">MIN(MMULT(COAttainment!$BS95:$BX95,COPOMap!E$33:E$38),1)</f>
        <v>0</v>
      </c>
      <c r="AT95" s="211">
        <f t="array" ref="AT95">MIN(MMULT(COAttainment!$BS95:$BX95,COPOMap!F$33:F$38),1)</f>
        <v>0</v>
      </c>
      <c r="AU95" s="211">
        <f t="array" ref="AU95">MIN(MMULT(COAttainment!$BS95:$BX95,COPOMap!G$33:G$38),1)</f>
        <v>0</v>
      </c>
      <c r="AV95" s="211">
        <f t="array" ref="AV95">MIN(MMULT(COAttainment!$BS95:$BX95,COPOMap!H$33:H$38),1)</f>
        <v>0</v>
      </c>
      <c r="AW95" s="211">
        <f t="array" ref="AW95">MIN(MMULT(COAttainment!$BS95:$BX95,COPOMap!I$33:I$38),1)</f>
        <v>0</v>
      </c>
      <c r="AX95" s="211">
        <f t="array" ref="AX95">MIN(MMULT(COAttainment!$BS95:$BX95,COPOMap!J$33:J$38),1)</f>
        <v>0</v>
      </c>
      <c r="AY95" s="211">
        <f t="array" ref="AY95">MIN(MMULT(COAttainment!$BS95:$BX95,COPOMap!K$33:K$38),1)</f>
        <v>0</v>
      </c>
      <c r="AZ95" s="211">
        <f t="array" ref="AZ95">MIN(MMULT(COAttainment!$BS95:$BX95,COPOMap!L$33:L$38),1)</f>
        <v>0</v>
      </c>
      <c r="BA95" s="211">
        <f t="array" ref="BA95">MIN(MMULT(COAttainment!$BS95:$BX95,COPOMap!M$33:M$38),1)</f>
        <v>0</v>
      </c>
      <c r="BB95" s="4"/>
      <c r="BC95" s="211">
        <f t="array" ref="BC95">MIN(MMULT(COAttainment!$CL95:$CQ95,COPOMap!B$33:B$38),1)</f>
        <v>0</v>
      </c>
      <c r="BD95" s="211">
        <f t="array" ref="BD95">MIN(MMULT(COAttainment!$CL95:$CQ95,COPOMap!C$33:C$38),1)</f>
        <v>0</v>
      </c>
      <c r="BE95" s="211">
        <f t="array" ref="BE95">MIN(MMULT(COAttainment!$CL95:$CQ95,COPOMap!D$33:D$38),1)</f>
        <v>0</v>
      </c>
      <c r="BF95" s="211">
        <f t="array" ref="BF95">MIN(MMULT(COAttainment!$CL95:$CQ95,COPOMap!E$33:E$38),1)</f>
        <v>0</v>
      </c>
      <c r="BG95" s="211">
        <f t="array" ref="BG95">MIN(MMULT(COAttainment!$CL95:$CQ95,COPOMap!F$33:F$38),1)</f>
        <v>0</v>
      </c>
      <c r="BH95" s="211">
        <f t="array" ref="BH95">MIN(MMULT(COAttainment!$CL95:$CQ95,COPOMap!G$33:G$38),1)</f>
        <v>0</v>
      </c>
      <c r="BI95" s="211">
        <f t="array" ref="BI95">MIN(MMULT(COAttainment!$CL95:$CQ95,COPOMap!H$33:H$38),1)</f>
        <v>0</v>
      </c>
      <c r="BJ95" s="211">
        <f t="array" ref="BJ95">MIN(MMULT(COAttainment!$CL95:$CQ95,COPOMap!I$33:I$38),1)</f>
        <v>0</v>
      </c>
      <c r="BK95" s="211">
        <f t="array" ref="BK95">MIN(MMULT(COAttainment!$CL95:$CQ95,COPOMap!J$33:J$38),1)</f>
        <v>0</v>
      </c>
      <c r="BL95" s="211">
        <f t="array" ref="BL95">MIN(MMULT(COAttainment!$CL95:$CQ95,COPOMap!K$33:K$38),1)</f>
        <v>0</v>
      </c>
      <c r="BM95" s="211">
        <f t="array" ref="BM95">MIN(MMULT(COAttainment!$CL95:$CQ95,COPOMap!L$33:L$38),1)</f>
        <v>0</v>
      </c>
      <c r="BN95" s="211">
        <f t="array" ref="BN95">MIN(MMULT(COAttainment!$CL95:$CQ95,COPOMap!M$33:M$38),1)</f>
        <v>0</v>
      </c>
    </row>
    <row r="96" ht="14.25" customHeight="1" spans="1:66" x14ac:dyDescent="0.25">
      <c r="A96" s="4"/>
      <c r="B96" s="209">
        <f>IF(ISBLANK(CT!A122),"",CT!A122)</f>
      </c>
      <c r="C96" s="191">
        <f t="array" ref="C96">MIN(MMULT(COAttainment!$N96:$S96,COPOMap!B$13:B$18),1)</f>
        <v>0</v>
      </c>
      <c r="D96" s="191">
        <f t="array" ref="D96">MIN(MMULT(COAttainment!$N96:$S96,COPOMap!C$13:C$18),1)</f>
        <v>0</v>
      </c>
      <c r="E96" s="191">
        <f t="array" ref="E96">MIN(MMULT(COAttainment!$N96:$S96,COPOMap!D$13:D$18),1)</f>
        <v>0</v>
      </c>
      <c r="F96" s="191">
        <f t="array" ref="F96">MIN(MMULT(COAttainment!$N96:$S96,COPOMap!E$13:E$18),1)</f>
        <v>0</v>
      </c>
      <c r="G96" s="191">
        <f t="array" ref="G96">MIN(MMULT(COAttainment!$N96:$S96,COPOMap!F$13:F$18),1)</f>
        <v>0</v>
      </c>
      <c r="H96" s="191">
        <f t="array" ref="H96">MIN(MMULT(COAttainment!$N96:$S96,COPOMap!G$13:G$18),1)</f>
        <v>0</v>
      </c>
      <c r="I96" s="191">
        <f t="array" ref="I96">MIN(MMULT(COAttainment!$N96:$S96,COPOMap!H$13:H$18),1)</f>
        <v>0</v>
      </c>
      <c r="J96" s="191">
        <f t="array" ref="J96">MIN(MMULT(COAttainment!$N96:$S96,COPOMap!I$13:I$18),1)</f>
        <v>0</v>
      </c>
      <c r="K96" s="191">
        <f t="array" ref="K96">MIN(MMULT(COAttainment!$N96:$S96,COPOMap!J$13:J$18),1)</f>
        <v>0</v>
      </c>
      <c r="L96" s="191">
        <f t="array" ref="L96">MIN(MMULT(COAttainment!$N96:$S96,COPOMap!K$13:K$18),1)</f>
        <v>0</v>
      </c>
      <c r="M96" s="191">
        <f t="array" ref="M96">MIN(MMULT(COAttainment!$N96:$S96,COPOMap!L$13:L$18),1)</f>
        <v>0</v>
      </c>
      <c r="N96" s="191">
        <f t="array" ref="N96">MIN(MMULT(COAttainment!$N96:$S96,COPOMap!M$13:M$18),1)</f>
        <v>0</v>
      </c>
      <c r="O96" s="4"/>
      <c r="P96" s="210">
        <f t="array" ref="P96">MIN(MMULT(COAttainment!$AG96:$AL96,COPOMap!B$23:B$28),1)</f>
        <v>0</v>
      </c>
      <c r="Q96" s="210">
        <f t="array" ref="Q96">MIN(MMULT(COAttainment!$AG96:$AL96,COPOMap!C$23:C$28),1)</f>
        <v>0</v>
      </c>
      <c r="R96" s="210">
        <f t="array" ref="R96">MIN(MMULT(COAttainment!$AG96:$AL96,COPOMap!D$23:D$28),1)</f>
        <v>0</v>
      </c>
      <c r="S96" s="210">
        <f t="array" ref="S96">MIN(MMULT(COAttainment!$AG96:$AL96,COPOMap!E$23:E$28),1)</f>
        <v>0</v>
      </c>
      <c r="T96" s="210">
        <f t="array" ref="T96">MIN(MMULT(COAttainment!$AG96:$AL96,COPOMap!F$23:F$28),1)</f>
        <v>0</v>
      </c>
      <c r="U96" s="210">
        <f t="array" ref="U96">MIN(MMULT(COAttainment!$AG96:$AL96,COPOMap!G$23:G$28),1)</f>
        <v>0</v>
      </c>
      <c r="V96" s="210">
        <f t="array" ref="V96">MIN(MMULT(COAttainment!$AG96:$AL96,COPOMap!H$23:H$28),1)</f>
        <v>0</v>
      </c>
      <c r="W96" s="210">
        <f t="array" ref="W96">MIN(MMULT(COAttainment!$AG96:$AL96,COPOMap!I$23:I$28),1)</f>
        <v>0</v>
      </c>
      <c r="X96" s="210">
        <f t="array" ref="X96">MIN(MMULT(COAttainment!$AG96:$AL96,COPOMap!J$23:J$28),1)</f>
        <v>0</v>
      </c>
      <c r="Y96" s="210">
        <f t="array" ref="Y96">MIN(MMULT(COAttainment!$AG96:$AL96,COPOMap!K$23:K$28),1)</f>
        <v>0</v>
      </c>
      <c r="Z96" s="210">
        <f t="array" ref="Z96">MIN(MMULT(COAttainment!$AG96:$AL96,COPOMap!L$23:L$28),1)</f>
        <v>0</v>
      </c>
      <c r="AA96" s="210">
        <f t="array" ref="AA96">MIN(MMULT(COAttainment!$AG96:$AL96,COPOMap!M$23:M$28),1)</f>
        <v>0</v>
      </c>
      <c r="AB96" s="4"/>
      <c r="AC96" s="211">
        <f t="array" ref="AC96">MIN(MMULT(COAttainment!$AZ96:$BE96,COPOMap!B$33:B$38),1)</f>
        <v>0</v>
      </c>
      <c r="AD96" s="211">
        <f t="array" ref="AD96">MIN(MMULT(COAttainment!$AZ96:$BE96,COPOMap!C$33:C$38),1)</f>
        <v>0</v>
      </c>
      <c r="AE96" s="211">
        <f t="array" ref="AE96">MIN(MMULT(COAttainment!$AZ96:$BE96,COPOMap!D$33:D$38),1)</f>
        <v>0</v>
      </c>
      <c r="AF96" s="211">
        <f t="array" ref="AF96">MIN(MMULT(COAttainment!$AZ96:$BE96,COPOMap!E$33:E$38),1)</f>
        <v>0</v>
      </c>
      <c r="AG96" s="211">
        <f t="array" ref="AG96">MIN(MMULT(COAttainment!$AZ96:$BE96,COPOMap!F$33:F$38),1)</f>
        <v>0</v>
      </c>
      <c r="AH96" s="211">
        <f t="array" ref="AH96">MIN(MMULT(COAttainment!$AZ96:$BE96,COPOMap!G$33:G$38),1)</f>
        <v>0</v>
      </c>
      <c r="AI96" s="211">
        <f t="array" ref="AI96">MIN(MMULT(COAttainment!$AZ96:$BE96,COPOMap!H$33:H$38),1)</f>
        <v>0</v>
      </c>
      <c r="AJ96" s="211">
        <f t="array" ref="AJ96">MIN(MMULT(COAttainment!$AZ96:$BE96,COPOMap!I$33:I$38),1)</f>
        <v>0</v>
      </c>
      <c r="AK96" s="211">
        <f t="array" ref="AK96">MIN(MMULT(COAttainment!$AZ96:$BE96,COPOMap!J$33:J$38),1)</f>
        <v>0</v>
      </c>
      <c r="AL96" s="211">
        <f t="array" ref="AL96">MIN(MMULT(COAttainment!$AZ96:$BE96,COPOMap!K$33:K$38),1)</f>
        <v>0</v>
      </c>
      <c r="AM96" s="211">
        <f t="array" ref="AM96">MIN(MMULT(COAttainment!$AZ96:$BE96,COPOMap!L$33:L$38),1)</f>
        <v>0</v>
      </c>
      <c r="AN96" s="211">
        <f t="array" ref="AN96">MIN(MMULT(COAttainment!$AZ96:$BE96,COPOMap!M$33:M$38),1)</f>
        <v>0</v>
      </c>
      <c r="AO96" s="4"/>
      <c r="AP96" s="211">
        <f t="array" ref="AP96">MIN(MMULT(COAttainment!$BS96:$BX96,COPOMap!B$33:B$38),1)</f>
        <v>0</v>
      </c>
      <c r="AQ96" s="211">
        <f t="array" ref="AQ96">MIN(MMULT(COAttainment!$BS96:$BX96,COPOMap!C$33:C$38),1)</f>
        <v>0</v>
      </c>
      <c r="AR96" s="211">
        <f t="array" ref="AR96">MIN(MMULT(COAttainment!$BS96:$BX96,COPOMap!D$33:D$38),1)</f>
        <v>0</v>
      </c>
      <c r="AS96" s="211">
        <f t="array" ref="AS96">MIN(MMULT(COAttainment!$BS96:$BX96,COPOMap!E$33:E$38),1)</f>
        <v>0</v>
      </c>
      <c r="AT96" s="211">
        <f t="array" ref="AT96">MIN(MMULT(COAttainment!$BS96:$BX96,COPOMap!F$33:F$38),1)</f>
        <v>0</v>
      </c>
      <c r="AU96" s="211">
        <f t="array" ref="AU96">MIN(MMULT(COAttainment!$BS96:$BX96,COPOMap!G$33:G$38),1)</f>
        <v>0</v>
      </c>
      <c r="AV96" s="211">
        <f t="array" ref="AV96">MIN(MMULT(COAttainment!$BS96:$BX96,COPOMap!H$33:H$38),1)</f>
        <v>0</v>
      </c>
      <c r="AW96" s="211">
        <f t="array" ref="AW96">MIN(MMULT(COAttainment!$BS96:$BX96,COPOMap!I$33:I$38),1)</f>
        <v>0</v>
      </c>
      <c r="AX96" s="211">
        <f t="array" ref="AX96">MIN(MMULT(COAttainment!$BS96:$BX96,COPOMap!J$33:J$38),1)</f>
        <v>0</v>
      </c>
      <c r="AY96" s="211">
        <f t="array" ref="AY96">MIN(MMULT(COAttainment!$BS96:$BX96,COPOMap!K$33:K$38),1)</f>
        <v>0</v>
      </c>
      <c r="AZ96" s="211">
        <f t="array" ref="AZ96">MIN(MMULT(COAttainment!$BS96:$BX96,COPOMap!L$33:L$38),1)</f>
        <v>0</v>
      </c>
      <c r="BA96" s="211">
        <f t="array" ref="BA96">MIN(MMULT(COAttainment!$BS96:$BX96,COPOMap!M$33:M$38),1)</f>
        <v>0</v>
      </c>
      <c r="BB96" s="4"/>
      <c r="BC96" s="211">
        <f t="array" ref="BC96">MIN(MMULT(COAttainment!$CL96:$CQ96,COPOMap!B$33:B$38),1)</f>
        <v>0</v>
      </c>
      <c r="BD96" s="211">
        <f t="array" ref="BD96">MIN(MMULT(COAttainment!$CL96:$CQ96,COPOMap!C$33:C$38),1)</f>
        <v>0</v>
      </c>
      <c r="BE96" s="211">
        <f t="array" ref="BE96">MIN(MMULT(COAttainment!$CL96:$CQ96,COPOMap!D$33:D$38),1)</f>
        <v>0</v>
      </c>
      <c r="BF96" s="211">
        <f t="array" ref="BF96">MIN(MMULT(COAttainment!$CL96:$CQ96,COPOMap!E$33:E$38),1)</f>
        <v>0</v>
      </c>
      <c r="BG96" s="211">
        <f t="array" ref="BG96">MIN(MMULT(COAttainment!$CL96:$CQ96,COPOMap!F$33:F$38),1)</f>
        <v>0</v>
      </c>
      <c r="BH96" s="211">
        <f t="array" ref="BH96">MIN(MMULT(COAttainment!$CL96:$CQ96,COPOMap!G$33:G$38),1)</f>
        <v>0</v>
      </c>
      <c r="BI96" s="211">
        <f t="array" ref="BI96">MIN(MMULT(COAttainment!$CL96:$CQ96,COPOMap!H$33:H$38),1)</f>
        <v>0</v>
      </c>
      <c r="BJ96" s="211">
        <f t="array" ref="BJ96">MIN(MMULT(COAttainment!$CL96:$CQ96,COPOMap!I$33:I$38),1)</f>
        <v>0</v>
      </c>
      <c r="BK96" s="211">
        <f t="array" ref="BK96">MIN(MMULT(COAttainment!$CL96:$CQ96,COPOMap!J$33:J$38),1)</f>
        <v>0</v>
      </c>
      <c r="BL96" s="211">
        <f t="array" ref="BL96">MIN(MMULT(COAttainment!$CL96:$CQ96,COPOMap!K$33:K$38),1)</f>
        <v>0</v>
      </c>
      <c r="BM96" s="211">
        <f t="array" ref="BM96">MIN(MMULT(COAttainment!$CL96:$CQ96,COPOMap!L$33:L$38),1)</f>
        <v>0</v>
      </c>
      <c r="BN96" s="211">
        <f t="array" ref="BN96">MIN(MMULT(COAttainment!$CL96:$CQ96,COPOMap!M$33:M$38),1)</f>
        <v>0</v>
      </c>
    </row>
    <row r="97" ht="14.25" customHeight="1" spans="1:66" x14ac:dyDescent="0.25">
      <c r="A97" s="4"/>
      <c r="B97" s="209">
        <f>IF(ISBLANK(CT!A123),"",CT!A123)</f>
      </c>
      <c r="C97" s="191">
        <f t="array" ref="C97">MIN(MMULT(COAttainment!$N97:$S97,COPOMap!B$13:B$18),1)</f>
        <v>0</v>
      </c>
      <c r="D97" s="191">
        <f t="array" ref="D97">MIN(MMULT(COAttainment!$N97:$S97,COPOMap!C$13:C$18),1)</f>
        <v>0</v>
      </c>
      <c r="E97" s="191">
        <f t="array" ref="E97">MIN(MMULT(COAttainment!$N97:$S97,COPOMap!D$13:D$18),1)</f>
        <v>0</v>
      </c>
      <c r="F97" s="191">
        <f t="array" ref="F97">MIN(MMULT(COAttainment!$N97:$S97,COPOMap!E$13:E$18),1)</f>
        <v>0</v>
      </c>
      <c r="G97" s="191">
        <f t="array" ref="G97">MIN(MMULT(COAttainment!$N97:$S97,COPOMap!F$13:F$18),1)</f>
        <v>0</v>
      </c>
      <c r="H97" s="191">
        <f t="array" ref="H97">MIN(MMULT(COAttainment!$N97:$S97,COPOMap!G$13:G$18),1)</f>
        <v>0</v>
      </c>
      <c r="I97" s="191">
        <f t="array" ref="I97">MIN(MMULT(COAttainment!$N97:$S97,COPOMap!H$13:H$18),1)</f>
        <v>0</v>
      </c>
      <c r="J97" s="191">
        <f t="array" ref="J97">MIN(MMULT(COAttainment!$N97:$S97,COPOMap!I$13:I$18),1)</f>
        <v>0</v>
      </c>
      <c r="K97" s="191">
        <f t="array" ref="K97">MIN(MMULT(COAttainment!$N97:$S97,COPOMap!J$13:J$18),1)</f>
        <v>0</v>
      </c>
      <c r="L97" s="191">
        <f t="array" ref="L97">MIN(MMULT(COAttainment!$N97:$S97,COPOMap!K$13:K$18),1)</f>
        <v>0</v>
      </c>
      <c r="M97" s="191">
        <f t="array" ref="M97">MIN(MMULT(COAttainment!$N97:$S97,COPOMap!L$13:L$18),1)</f>
        <v>0</v>
      </c>
      <c r="N97" s="191">
        <f t="array" ref="N97">MIN(MMULT(COAttainment!$N97:$S97,COPOMap!M$13:M$18),1)</f>
        <v>0</v>
      </c>
      <c r="O97" s="4"/>
      <c r="P97" s="210">
        <f t="array" ref="P97">MIN(MMULT(COAttainment!$AG97:$AL97,COPOMap!B$23:B$28),1)</f>
        <v>0</v>
      </c>
      <c r="Q97" s="210">
        <f t="array" ref="Q97">MIN(MMULT(COAttainment!$AG97:$AL97,COPOMap!C$23:C$28),1)</f>
        <v>0</v>
      </c>
      <c r="R97" s="210">
        <f t="array" ref="R97">MIN(MMULT(COAttainment!$AG97:$AL97,COPOMap!D$23:D$28),1)</f>
        <v>0</v>
      </c>
      <c r="S97" s="210">
        <f t="array" ref="S97">MIN(MMULT(COAttainment!$AG97:$AL97,COPOMap!E$23:E$28),1)</f>
        <v>0</v>
      </c>
      <c r="T97" s="210">
        <f t="array" ref="T97">MIN(MMULT(COAttainment!$AG97:$AL97,COPOMap!F$23:F$28),1)</f>
        <v>0</v>
      </c>
      <c r="U97" s="210">
        <f t="array" ref="U97">MIN(MMULT(COAttainment!$AG97:$AL97,COPOMap!G$23:G$28),1)</f>
        <v>0</v>
      </c>
      <c r="V97" s="210">
        <f t="array" ref="V97">MIN(MMULT(COAttainment!$AG97:$AL97,COPOMap!H$23:H$28),1)</f>
        <v>0</v>
      </c>
      <c r="W97" s="210">
        <f t="array" ref="W97">MIN(MMULT(COAttainment!$AG97:$AL97,COPOMap!I$23:I$28),1)</f>
        <v>0</v>
      </c>
      <c r="X97" s="210">
        <f t="array" ref="X97">MIN(MMULT(COAttainment!$AG97:$AL97,COPOMap!J$23:J$28),1)</f>
        <v>0</v>
      </c>
      <c r="Y97" s="210">
        <f t="array" ref="Y97">MIN(MMULT(COAttainment!$AG97:$AL97,COPOMap!K$23:K$28),1)</f>
        <v>0</v>
      </c>
      <c r="Z97" s="210">
        <f t="array" ref="Z97">MIN(MMULT(COAttainment!$AG97:$AL97,COPOMap!L$23:L$28),1)</f>
        <v>0</v>
      </c>
      <c r="AA97" s="210">
        <f t="array" ref="AA97">MIN(MMULT(COAttainment!$AG97:$AL97,COPOMap!M$23:M$28),1)</f>
        <v>0</v>
      </c>
      <c r="AB97" s="4"/>
      <c r="AC97" s="211">
        <f t="array" ref="AC97">MIN(MMULT(COAttainment!$AZ97:$BE97,COPOMap!B$33:B$38),1)</f>
        <v>0</v>
      </c>
      <c r="AD97" s="211">
        <f t="array" ref="AD97">MIN(MMULT(COAttainment!$AZ97:$BE97,COPOMap!C$33:C$38),1)</f>
        <v>0</v>
      </c>
      <c r="AE97" s="211">
        <f t="array" ref="AE97">MIN(MMULT(COAttainment!$AZ97:$BE97,COPOMap!D$33:D$38),1)</f>
        <v>0</v>
      </c>
      <c r="AF97" s="211">
        <f t="array" ref="AF97">MIN(MMULT(COAttainment!$AZ97:$BE97,COPOMap!E$33:E$38),1)</f>
        <v>0</v>
      </c>
      <c r="AG97" s="211">
        <f t="array" ref="AG97">MIN(MMULT(COAttainment!$AZ97:$BE97,COPOMap!F$33:F$38),1)</f>
        <v>0</v>
      </c>
      <c r="AH97" s="211">
        <f t="array" ref="AH97">MIN(MMULT(COAttainment!$AZ97:$BE97,COPOMap!G$33:G$38),1)</f>
        <v>0</v>
      </c>
      <c r="AI97" s="211">
        <f t="array" ref="AI97">MIN(MMULT(COAttainment!$AZ97:$BE97,COPOMap!H$33:H$38),1)</f>
        <v>0</v>
      </c>
      <c r="AJ97" s="211">
        <f t="array" ref="AJ97">MIN(MMULT(COAttainment!$AZ97:$BE97,COPOMap!I$33:I$38),1)</f>
        <v>0</v>
      </c>
      <c r="AK97" s="211">
        <f t="array" ref="AK97">MIN(MMULT(COAttainment!$AZ97:$BE97,COPOMap!J$33:J$38),1)</f>
        <v>0</v>
      </c>
      <c r="AL97" s="211">
        <f t="array" ref="AL97">MIN(MMULT(COAttainment!$AZ97:$BE97,COPOMap!K$33:K$38),1)</f>
        <v>0</v>
      </c>
      <c r="AM97" s="211">
        <f t="array" ref="AM97">MIN(MMULT(COAttainment!$AZ97:$BE97,COPOMap!L$33:L$38),1)</f>
        <v>0</v>
      </c>
      <c r="AN97" s="211">
        <f t="array" ref="AN97">MIN(MMULT(COAttainment!$AZ97:$BE97,COPOMap!M$33:M$38),1)</f>
        <v>0</v>
      </c>
      <c r="AO97" s="4"/>
      <c r="AP97" s="211">
        <f t="array" ref="AP97">MIN(MMULT(COAttainment!$BS97:$BX97,COPOMap!B$33:B$38),1)</f>
        <v>0</v>
      </c>
      <c r="AQ97" s="211">
        <f t="array" ref="AQ97">MIN(MMULT(COAttainment!$BS97:$BX97,COPOMap!C$33:C$38),1)</f>
        <v>0</v>
      </c>
      <c r="AR97" s="211">
        <f t="array" ref="AR97">MIN(MMULT(COAttainment!$BS97:$BX97,COPOMap!D$33:D$38),1)</f>
        <v>0</v>
      </c>
      <c r="AS97" s="211">
        <f t="array" ref="AS97">MIN(MMULT(COAttainment!$BS97:$BX97,COPOMap!E$33:E$38),1)</f>
        <v>0</v>
      </c>
      <c r="AT97" s="211">
        <f t="array" ref="AT97">MIN(MMULT(COAttainment!$BS97:$BX97,COPOMap!F$33:F$38),1)</f>
        <v>0</v>
      </c>
      <c r="AU97" s="211">
        <f t="array" ref="AU97">MIN(MMULT(COAttainment!$BS97:$BX97,COPOMap!G$33:G$38),1)</f>
        <v>0</v>
      </c>
      <c r="AV97" s="211">
        <f t="array" ref="AV97">MIN(MMULT(COAttainment!$BS97:$BX97,COPOMap!H$33:H$38),1)</f>
        <v>0</v>
      </c>
      <c r="AW97" s="211">
        <f t="array" ref="AW97">MIN(MMULT(COAttainment!$BS97:$BX97,COPOMap!I$33:I$38),1)</f>
        <v>0</v>
      </c>
      <c r="AX97" s="211">
        <f t="array" ref="AX97">MIN(MMULT(COAttainment!$BS97:$BX97,COPOMap!J$33:J$38),1)</f>
        <v>0</v>
      </c>
      <c r="AY97" s="211">
        <f t="array" ref="AY97">MIN(MMULT(COAttainment!$BS97:$BX97,COPOMap!K$33:K$38),1)</f>
        <v>0</v>
      </c>
      <c r="AZ97" s="211">
        <f t="array" ref="AZ97">MIN(MMULT(COAttainment!$BS97:$BX97,COPOMap!L$33:L$38),1)</f>
        <v>0</v>
      </c>
      <c r="BA97" s="211">
        <f t="array" ref="BA97">MIN(MMULT(COAttainment!$BS97:$BX97,COPOMap!M$33:M$38),1)</f>
        <v>0</v>
      </c>
      <c r="BB97" s="4"/>
      <c r="BC97" s="211">
        <f t="array" ref="BC97">MIN(MMULT(COAttainment!$CL97:$CQ97,COPOMap!B$33:B$38),1)</f>
        <v>0</v>
      </c>
      <c r="BD97" s="211">
        <f t="array" ref="BD97">MIN(MMULT(COAttainment!$CL97:$CQ97,COPOMap!C$33:C$38),1)</f>
        <v>0</v>
      </c>
      <c r="BE97" s="211">
        <f t="array" ref="BE97">MIN(MMULT(COAttainment!$CL97:$CQ97,COPOMap!D$33:D$38),1)</f>
        <v>0</v>
      </c>
      <c r="BF97" s="211">
        <f t="array" ref="BF97">MIN(MMULT(COAttainment!$CL97:$CQ97,COPOMap!E$33:E$38),1)</f>
        <v>0</v>
      </c>
      <c r="BG97" s="211">
        <f t="array" ref="BG97">MIN(MMULT(COAttainment!$CL97:$CQ97,COPOMap!F$33:F$38),1)</f>
        <v>0</v>
      </c>
      <c r="BH97" s="211">
        <f t="array" ref="BH97">MIN(MMULT(COAttainment!$CL97:$CQ97,COPOMap!G$33:G$38),1)</f>
        <v>0</v>
      </c>
      <c r="BI97" s="211">
        <f t="array" ref="BI97">MIN(MMULT(COAttainment!$CL97:$CQ97,COPOMap!H$33:H$38),1)</f>
        <v>0</v>
      </c>
      <c r="BJ97" s="211">
        <f t="array" ref="BJ97">MIN(MMULT(COAttainment!$CL97:$CQ97,COPOMap!I$33:I$38),1)</f>
        <v>0</v>
      </c>
      <c r="BK97" s="211">
        <f t="array" ref="BK97">MIN(MMULT(COAttainment!$CL97:$CQ97,COPOMap!J$33:J$38),1)</f>
        <v>0</v>
      </c>
      <c r="BL97" s="211">
        <f t="array" ref="BL97">MIN(MMULT(COAttainment!$CL97:$CQ97,COPOMap!K$33:K$38),1)</f>
        <v>0</v>
      </c>
      <c r="BM97" s="211">
        <f t="array" ref="BM97">MIN(MMULT(COAttainment!$CL97:$CQ97,COPOMap!L$33:L$38),1)</f>
        <v>0</v>
      </c>
      <c r="BN97" s="211">
        <f t="array" ref="BN97">MIN(MMULT(COAttainment!$CL97:$CQ97,COPOMap!M$33:M$38),1)</f>
        <v>0</v>
      </c>
    </row>
    <row r="98" ht="14.25" customHeight="1" spans="1:66" x14ac:dyDescent="0.25">
      <c r="A98" s="4"/>
      <c r="B98" s="209">
        <f>IF(ISBLANK(CT!A124),"",CT!A124)</f>
      </c>
      <c r="C98" s="191">
        <f t="array" ref="C98">MIN(MMULT(COAttainment!$N98:$S98,COPOMap!B$13:B$18),1)</f>
        <v>0</v>
      </c>
      <c r="D98" s="191">
        <f t="array" ref="D98">MIN(MMULT(COAttainment!$N98:$S98,COPOMap!C$13:C$18),1)</f>
        <v>0</v>
      </c>
      <c r="E98" s="191">
        <f t="array" ref="E98">MIN(MMULT(COAttainment!$N98:$S98,COPOMap!D$13:D$18),1)</f>
        <v>0</v>
      </c>
      <c r="F98" s="191">
        <f t="array" ref="F98">MIN(MMULT(COAttainment!$N98:$S98,COPOMap!E$13:E$18),1)</f>
        <v>0</v>
      </c>
      <c r="G98" s="191">
        <f t="array" ref="G98">MIN(MMULT(COAttainment!$N98:$S98,COPOMap!F$13:F$18),1)</f>
        <v>0</v>
      </c>
      <c r="H98" s="191">
        <f t="array" ref="H98">MIN(MMULT(COAttainment!$N98:$S98,COPOMap!G$13:G$18),1)</f>
        <v>0</v>
      </c>
      <c r="I98" s="191">
        <f t="array" ref="I98">MIN(MMULT(COAttainment!$N98:$S98,COPOMap!H$13:H$18),1)</f>
        <v>0</v>
      </c>
      <c r="J98" s="191">
        <f t="array" ref="J98">MIN(MMULT(COAttainment!$N98:$S98,COPOMap!I$13:I$18),1)</f>
        <v>0</v>
      </c>
      <c r="K98" s="191">
        <f t="array" ref="K98">MIN(MMULT(COAttainment!$N98:$S98,COPOMap!J$13:J$18),1)</f>
        <v>0</v>
      </c>
      <c r="L98" s="191">
        <f t="array" ref="L98">MIN(MMULT(COAttainment!$N98:$S98,COPOMap!K$13:K$18),1)</f>
        <v>0</v>
      </c>
      <c r="M98" s="191">
        <f t="array" ref="M98">MIN(MMULT(COAttainment!$N98:$S98,COPOMap!L$13:L$18),1)</f>
        <v>0</v>
      </c>
      <c r="N98" s="191">
        <f t="array" ref="N98">MIN(MMULT(COAttainment!$N98:$S98,COPOMap!M$13:M$18),1)</f>
        <v>0</v>
      </c>
      <c r="O98" s="4"/>
      <c r="P98" s="210">
        <f t="array" ref="P98">MIN(MMULT(COAttainment!$AG98:$AL98,COPOMap!B$23:B$28),1)</f>
        <v>0</v>
      </c>
      <c r="Q98" s="210">
        <f t="array" ref="Q98">MIN(MMULT(COAttainment!$AG98:$AL98,COPOMap!C$23:C$28),1)</f>
        <v>0</v>
      </c>
      <c r="R98" s="210">
        <f t="array" ref="R98">MIN(MMULT(COAttainment!$AG98:$AL98,COPOMap!D$23:D$28),1)</f>
        <v>0</v>
      </c>
      <c r="S98" s="210">
        <f t="array" ref="S98">MIN(MMULT(COAttainment!$AG98:$AL98,COPOMap!E$23:E$28),1)</f>
        <v>0</v>
      </c>
      <c r="T98" s="210">
        <f t="array" ref="T98">MIN(MMULT(COAttainment!$AG98:$AL98,COPOMap!F$23:F$28),1)</f>
        <v>0</v>
      </c>
      <c r="U98" s="210">
        <f t="array" ref="U98">MIN(MMULT(COAttainment!$AG98:$AL98,COPOMap!G$23:G$28),1)</f>
        <v>0</v>
      </c>
      <c r="V98" s="210">
        <f t="array" ref="V98">MIN(MMULT(COAttainment!$AG98:$AL98,COPOMap!H$23:H$28),1)</f>
        <v>0</v>
      </c>
      <c r="W98" s="210">
        <f t="array" ref="W98">MIN(MMULT(COAttainment!$AG98:$AL98,COPOMap!I$23:I$28),1)</f>
        <v>0</v>
      </c>
      <c r="X98" s="210">
        <f t="array" ref="X98">MIN(MMULT(COAttainment!$AG98:$AL98,COPOMap!J$23:J$28),1)</f>
        <v>0</v>
      </c>
      <c r="Y98" s="210">
        <f t="array" ref="Y98">MIN(MMULT(COAttainment!$AG98:$AL98,COPOMap!K$23:K$28),1)</f>
        <v>0</v>
      </c>
      <c r="Z98" s="210">
        <f t="array" ref="Z98">MIN(MMULT(COAttainment!$AG98:$AL98,COPOMap!L$23:L$28),1)</f>
        <v>0</v>
      </c>
      <c r="AA98" s="210">
        <f t="array" ref="AA98">MIN(MMULT(COAttainment!$AG98:$AL98,COPOMap!M$23:M$28),1)</f>
        <v>0</v>
      </c>
      <c r="AB98" s="4"/>
      <c r="AC98" s="211">
        <f t="array" ref="AC98">MIN(MMULT(COAttainment!$AZ98:$BE98,COPOMap!B$33:B$38),1)</f>
        <v>0</v>
      </c>
      <c r="AD98" s="211">
        <f t="array" ref="AD98">MIN(MMULT(COAttainment!$AZ98:$BE98,COPOMap!C$33:C$38),1)</f>
        <v>0</v>
      </c>
      <c r="AE98" s="211">
        <f t="array" ref="AE98">MIN(MMULT(COAttainment!$AZ98:$BE98,COPOMap!D$33:D$38),1)</f>
        <v>0</v>
      </c>
      <c r="AF98" s="211">
        <f t="array" ref="AF98">MIN(MMULT(COAttainment!$AZ98:$BE98,COPOMap!E$33:E$38),1)</f>
        <v>0</v>
      </c>
      <c r="AG98" s="211">
        <f t="array" ref="AG98">MIN(MMULT(COAttainment!$AZ98:$BE98,COPOMap!F$33:F$38),1)</f>
        <v>0</v>
      </c>
      <c r="AH98" s="211">
        <f t="array" ref="AH98">MIN(MMULT(COAttainment!$AZ98:$BE98,COPOMap!G$33:G$38),1)</f>
        <v>0</v>
      </c>
      <c r="AI98" s="211">
        <f t="array" ref="AI98">MIN(MMULT(COAttainment!$AZ98:$BE98,COPOMap!H$33:H$38),1)</f>
        <v>0</v>
      </c>
      <c r="AJ98" s="211">
        <f t="array" ref="AJ98">MIN(MMULT(COAttainment!$AZ98:$BE98,COPOMap!I$33:I$38),1)</f>
        <v>0</v>
      </c>
      <c r="AK98" s="211">
        <f t="array" ref="AK98">MIN(MMULT(COAttainment!$AZ98:$BE98,COPOMap!J$33:J$38),1)</f>
        <v>0</v>
      </c>
      <c r="AL98" s="211">
        <f t="array" ref="AL98">MIN(MMULT(COAttainment!$AZ98:$BE98,COPOMap!K$33:K$38),1)</f>
        <v>0</v>
      </c>
      <c r="AM98" s="211">
        <f t="array" ref="AM98">MIN(MMULT(COAttainment!$AZ98:$BE98,COPOMap!L$33:L$38),1)</f>
        <v>0</v>
      </c>
      <c r="AN98" s="211">
        <f t="array" ref="AN98">MIN(MMULT(COAttainment!$AZ98:$BE98,COPOMap!M$33:M$38),1)</f>
        <v>0</v>
      </c>
      <c r="AO98" s="4"/>
      <c r="AP98" s="211">
        <f t="array" ref="AP98">MIN(MMULT(COAttainment!$BS98:$BX98,COPOMap!B$33:B$38),1)</f>
        <v>0</v>
      </c>
      <c r="AQ98" s="211">
        <f t="array" ref="AQ98">MIN(MMULT(COAttainment!$BS98:$BX98,COPOMap!C$33:C$38),1)</f>
        <v>0</v>
      </c>
      <c r="AR98" s="211">
        <f t="array" ref="AR98">MIN(MMULT(COAttainment!$BS98:$BX98,COPOMap!D$33:D$38),1)</f>
        <v>0</v>
      </c>
      <c r="AS98" s="211">
        <f t="array" ref="AS98">MIN(MMULT(COAttainment!$BS98:$BX98,COPOMap!E$33:E$38),1)</f>
        <v>0</v>
      </c>
      <c r="AT98" s="211">
        <f t="array" ref="AT98">MIN(MMULT(COAttainment!$BS98:$BX98,COPOMap!F$33:F$38),1)</f>
        <v>0</v>
      </c>
      <c r="AU98" s="211">
        <f t="array" ref="AU98">MIN(MMULT(COAttainment!$BS98:$BX98,COPOMap!G$33:G$38),1)</f>
        <v>0</v>
      </c>
      <c r="AV98" s="211">
        <f t="array" ref="AV98">MIN(MMULT(COAttainment!$BS98:$BX98,COPOMap!H$33:H$38),1)</f>
        <v>0</v>
      </c>
      <c r="AW98" s="211">
        <f t="array" ref="AW98">MIN(MMULT(COAttainment!$BS98:$BX98,COPOMap!I$33:I$38),1)</f>
        <v>0</v>
      </c>
      <c r="AX98" s="211">
        <f t="array" ref="AX98">MIN(MMULT(COAttainment!$BS98:$BX98,COPOMap!J$33:J$38),1)</f>
        <v>0</v>
      </c>
      <c r="AY98" s="211">
        <f t="array" ref="AY98">MIN(MMULT(COAttainment!$BS98:$BX98,COPOMap!K$33:K$38),1)</f>
        <v>0</v>
      </c>
      <c r="AZ98" s="211">
        <f t="array" ref="AZ98">MIN(MMULT(COAttainment!$BS98:$BX98,COPOMap!L$33:L$38),1)</f>
        <v>0</v>
      </c>
      <c r="BA98" s="211">
        <f t="array" ref="BA98">MIN(MMULT(COAttainment!$BS98:$BX98,COPOMap!M$33:M$38),1)</f>
        <v>0</v>
      </c>
      <c r="BB98" s="4"/>
      <c r="BC98" s="211">
        <f t="array" ref="BC98">MIN(MMULT(COAttainment!$CL98:$CQ98,COPOMap!B$33:B$38),1)</f>
        <v>0</v>
      </c>
      <c r="BD98" s="211">
        <f t="array" ref="BD98">MIN(MMULT(COAttainment!$CL98:$CQ98,COPOMap!C$33:C$38),1)</f>
        <v>0</v>
      </c>
      <c r="BE98" s="211">
        <f t="array" ref="BE98">MIN(MMULT(COAttainment!$CL98:$CQ98,COPOMap!D$33:D$38),1)</f>
        <v>0</v>
      </c>
      <c r="BF98" s="211">
        <f t="array" ref="BF98">MIN(MMULT(COAttainment!$CL98:$CQ98,COPOMap!E$33:E$38),1)</f>
        <v>0</v>
      </c>
      <c r="BG98" s="211">
        <f t="array" ref="BG98">MIN(MMULT(COAttainment!$CL98:$CQ98,COPOMap!F$33:F$38),1)</f>
        <v>0</v>
      </c>
      <c r="BH98" s="211">
        <f t="array" ref="BH98">MIN(MMULT(COAttainment!$CL98:$CQ98,COPOMap!G$33:G$38),1)</f>
        <v>0</v>
      </c>
      <c r="BI98" s="211">
        <f t="array" ref="BI98">MIN(MMULT(COAttainment!$CL98:$CQ98,COPOMap!H$33:H$38),1)</f>
        <v>0</v>
      </c>
      <c r="BJ98" s="211">
        <f t="array" ref="BJ98">MIN(MMULT(COAttainment!$CL98:$CQ98,COPOMap!I$33:I$38),1)</f>
        <v>0</v>
      </c>
      <c r="BK98" s="211">
        <f t="array" ref="BK98">MIN(MMULT(COAttainment!$CL98:$CQ98,COPOMap!J$33:J$38),1)</f>
        <v>0</v>
      </c>
      <c r="BL98" s="211">
        <f t="array" ref="BL98">MIN(MMULT(COAttainment!$CL98:$CQ98,COPOMap!K$33:K$38),1)</f>
        <v>0</v>
      </c>
      <c r="BM98" s="211">
        <f t="array" ref="BM98">MIN(MMULT(COAttainment!$CL98:$CQ98,COPOMap!L$33:L$38),1)</f>
        <v>0</v>
      </c>
      <c r="BN98" s="211">
        <f t="array" ref="BN98">MIN(MMULT(COAttainment!$CL98:$CQ98,COPOMap!M$33:M$38),1)</f>
        <v>0</v>
      </c>
    </row>
    <row r="99" ht="14.25" customHeight="1" spans="1:66" x14ac:dyDescent="0.25">
      <c r="A99" s="4"/>
      <c r="B99" s="209">
        <f>IF(ISBLANK(CT!A125),"",CT!A125)</f>
      </c>
      <c r="C99" s="191">
        <f t="array" ref="C99">MIN(MMULT(COAttainment!$N99:$S99,COPOMap!B$13:B$18),1)</f>
        <v>0</v>
      </c>
      <c r="D99" s="191">
        <f t="array" ref="D99">MIN(MMULT(COAttainment!$N99:$S99,COPOMap!C$13:C$18),1)</f>
        <v>0</v>
      </c>
      <c r="E99" s="191">
        <f t="array" ref="E99">MIN(MMULT(COAttainment!$N99:$S99,COPOMap!D$13:D$18),1)</f>
        <v>0</v>
      </c>
      <c r="F99" s="191">
        <f t="array" ref="F99">MIN(MMULT(COAttainment!$N99:$S99,COPOMap!E$13:E$18),1)</f>
        <v>0</v>
      </c>
      <c r="G99" s="191">
        <f t="array" ref="G99">MIN(MMULT(COAttainment!$N99:$S99,COPOMap!F$13:F$18),1)</f>
        <v>0</v>
      </c>
      <c r="H99" s="191">
        <f t="array" ref="H99">MIN(MMULT(COAttainment!$N99:$S99,COPOMap!G$13:G$18),1)</f>
        <v>0</v>
      </c>
      <c r="I99" s="191">
        <f t="array" ref="I99">MIN(MMULT(COAttainment!$N99:$S99,COPOMap!H$13:H$18),1)</f>
        <v>0</v>
      </c>
      <c r="J99" s="191">
        <f t="array" ref="J99">MIN(MMULT(COAttainment!$N99:$S99,COPOMap!I$13:I$18),1)</f>
        <v>0</v>
      </c>
      <c r="K99" s="191">
        <f t="array" ref="K99">MIN(MMULT(COAttainment!$N99:$S99,COPOMap!J$13:J$18),1)</f>
        <v>0</v>
      </c>
      <c r="L99" s="191">
        <f t="array" ref="L99">MIN(MMULT(COAttainment!$N99:$S99,COPOMap!K$13:K$18),1)</f>
        <v>0</v>
      </c>
      <c r="M99" s="191">
        <f t="array" ref="M99">MIN(MMULT(COAttainment!$N99:$S99,COPOMap!L$13:L$18),1)</f>
        <v>0</v>
      </c>
      <c r="N99" s="191">
        <f t="array" ref="N99">MIN(MMULT(COAttainment!$N99:$S99,COPOMap!M$13:M$18),1)</f>
        <v>0</v>
      </c>
      <c r="O99" s="4"/>
      <c r="P99" s="210">
        <f t="array" ref="P99">MIN(MMULT(COAttainment!$AG99:$AL99,COPOMap!B$23:B$28),1)</f>
        <v>0</v>
      </c>
      <c r="Q99" s="210">
        <f t="array" ref="Q99">MIN(MMULT(COAttainment!$AG99:$AL99,COPOMap!C$23:C$28),1)</f>
        <v>0</v>
      </c>
      <c r="R99" s="210">
        <f t="array" ref="R99">MIN(MMULT(COAttainment!$AG99:$AL99,COPOMap!D$23:D$28),1)</f>
        <v>0</v>
      </c>
      <c r="S99" s="210">
        <f t="array" ref="S99">MIN(MMULT(COAttainment!$AG99:$AL99,COPOMap!E$23:E$28),1)</f>
        <v>0</v>
      </c>
      <c r="T99" s="210">
        <f t="array" ref="T99">MIN(MMULT(COAttainment!$AG99:$AL99,COPOMap!F$23:F$28),1)</f>
        <v>0</v>
      </c>
      <c r="U99" s="210">
        <f t="array" ref="U99">MIN(MMULT(COAttainment!$AG99:$AL99,COPOMap!G$23:G$28),1)</f>
        <v>0</v>
      </c>
      <c r="V99" s="210">
        <f t="array" ref="V99">MIN(MMULT(COAttainment!$AG99:$AL99,COPOMap!H$23:H$28),1)</f>
        <v>0</v>
      </c>
      <c r="W99" s="210">
        <f t="array" ref="W99">MIN(MMULT(COAttainment!$AG99:$AL99,COPOMap!I$23:I$28),1)</f>
        <v>0</v>
      </c>
      <c r="X99" s="210">
        <f t="array" ref="X99">MIN(MMULT(COAttainment!$AG99:$AL99,COPOMap!J$23:J$28),1)</f>
        <v>0</v>
      </c>
      <c r="Y99" s="210">
        <f t="array" ref="Y99">MIN(MMULT(COAttainment!$AG99:$AL99,COPOMap!K$23:K$28),1)</f>
        <v>0</v>
      </c>
      <c r="Z99" s="210">
        <f t="array" ref="Z99">MIN(MMULT(COAttainment!$AG99:$AL99,COPOMap!L$23:L$28),1)</f>
        <v>0</v>
      </c>
      <c r="AA99" s="210">
        <f t="array" ref="AA99">MIN(MMULT(COAttainment!$AG99:$AL99,COPOMap!M$23:M$28),1)</f>
        <v>0</v>
      </c>
      <c r="AB99" s="4"/>
      <c r="AC99" s="211">
        <f t="array" ref="AC99">MIN(MMULT(COAttainment!$AZ99:$BE99,COPOMap!B$33:B$38),1)</f>
        <v>0</v>
      </c>
      <c r="AD99" s="211">
        <f t="array" ref="AD99">MIN(MMULT(COAttainment!$AZ99:$BE99,COPOMap!C$33:C$38),1)</f>
        <v>0</v>
      </c>
      <c r="AE99" s="211">
        <f t="array" ref="AE99">MIN(MMULT(COAttainment!$AZ99:$BE99,COPOMap!D$33:D$38),1)</f>
        <v>0</v>
      </c>
      <c r="AF99" s="211">
        <f t="array" ref="AF99">MIN(MMULT(COAttainment!$AZ99:$BE99,COPOMap!E$33:E$38),1)</f>
        <v>0</v>
      </c>
      <c r="AG99" s="211">
        <f t="array" ref="AG99">MIN(MMULT(COAttainment!$AZ99:$BE99,COPOMap!F$33:F$38),1)</f>
        <v>0</v>
      </c>
      <c r="AH99" s="211">
        <f t="array" ref="AH99">MIN(MMULT(COAttainment!$AZ99:$BE99,COPOMap!G$33:G$38),1)</f>
        <v>0</v>
      </c>
      <c r="AI99" s="211">
        <f t="array" ref="AI99">MIN(MMULT(COAttainment!$AZ99:$BE99,COPOMap!H$33:H$38),1)</f>
        <v>0</v>
      </c>
      <c r="AJ99" s="211">
        <f t="array" ref="AJ99">MIN(MMULT(COAttainment!$AZ99:$BE99,COPOMap!I$33:I$38),1)</f>
        <v>0</v>
      </c>
      <c r="AK99" s="211">
        <f t="array" ref="AK99">MIN(MMULT(COAttainment!$AZ99:$BE99,COPOMap!J$33:J$38),1)</f>
        <v>0</v>
      </c>
      <c r="AL99" s="211">
        <f t="array" ref="AL99">MIN(MMULT(COAttainment!$AZ99:$BE99,COPOMap!K$33:K$38),1)</f>
        <v>0</v>
      </c>
      <c r="AM99" s="211">
        <f t="array" ref="AM99">MIN(MMULT(COAttainment!$AZ99:$BE99,COPOMap!L$33:L$38),1)</f>
        <v>0</v>
      </c>
      <c r="AN99" s="211">
        <f t="array" ref="AN99">MIN(MMULT(COAttainment!$AZ99:$BE99,COPOMap!M$33:M$38),1)</f>
        <v>0</v>
      </c>
      <c r="AO99" s="4"/>
      <c r="AP99" s="211">
        <f t="array" ref="AP99">MIN(MMULT(COAttainment!$BS99:$BX99,COPOMap!B$33:B$38),1)</f>
        <v>0</v>
      </c>
      <c r="AQ99" s="211">
        <f t="array" ref="AQ99">MIN(MMULT(COAttainment!$BS99:$BX99,COPOMap!C$33:C$38),1)</f>
        <v>0</v>
      </c>
      <c r="AR99" s="211">
        <f t="array" ref="AR99">MIN(MMULT(COAttainment!$BS99:$BX99,COPOMap!D$33:D$38),1)</f>
        <v>0</v>
      </c>
      <c r="AS99" s="211">
        <f t="array" ref="AS99">MIN(MMULT(COAttainment!$BS99:$BX99,COPOMap!E$33:E$38),1)</f>
        <v>0</v>
      </c>
      <c r="AT99" s="211">
        <f t="array" ref="AT99">MIN(MMULT(COAttainment!$BS99:$BX99,COPOMap!F$33:F$38),1)</f>
        <v>0</v>
      </c>
      <c r="AU99" s="211">
        <f t="array" ref="AU99">MIN(MMULT(COAttainment!$BS99:$BX99,COPOMap!G$33:G$38),1)</f>
        <v>0</v>
      </c>
      <c r="AV99" s="211">
        <f t="array" ref="AV99">MIN(MMULT(COAttainment!$BS99:$BX99,COPOMap!H$33:H$38),1)</f>
        <v>0</v>
      </c>
      <c r="AW99" s="211">
        <f t="array" ref="AW99">MIN(MMULT(COAttainment!$BS99:$BX99,COPOMap!I$33:I$38),1)</f>
        <v>0</v>
      </c>
      <c r="AX99" s="211">
        <f t="array" ref="AX99">MIN(MMULT(COAttainment!$BS99:$BX99,COPOMap!J$33:J$38),1)</f>
        <v>0</v>
      </c>
      <c r="AY99" s="211">
        <f t="array" ref="AY99">MIN(MMULT(COAttainment!$BS99:$BX99,COPOMap!K$33:K$38),1)</f>
        <v>0</v>
      </c>
      <c r="AZ99" s="211">
        <f t="array" ref="AZ99">MIN(MMULT(COAttainment!$BS99:$BX99,COPOMap!L$33:L$38),1)</f>
        <v>0</v>
      </c>
      <c r="BA99" s="211">
        <f t="array" ref="BA99">MIN(MMULT(COAttainment!$BS99:$BX99,COPOMap!M$33:M$38),1)</f>
        <v>0</v>
      </c>
      <c r="BB99" s="4"/>
      <c r="BC99" s="211">
        <f t="array" ref="BC99">MIN(MMULT(COAttainment!$CL99:$CQ99,COPOMap!B$33:B$38),1)</f>
        <v>0</v>
      </c>
      <c r="BD99" s="211">
        <f t="array" ref="BD99">MIN(MMULT(COAttainment!$CL99:$CQ99,COPOMap!C$33:C$38),1)</f>
        <v>0</v>
      </c>
      <c r="BE99" s="211">
        <f t="array" ref="BE99">MIN(MMULT(COAttainment!$CL99:$CQ99,COPOMap!D$33:D$38),1)</f>
        <v>0</v>
      </c>
      <c r="BF99" s="211">
        <f t="array" ref="BF99">MIN(MMULT(COAttainment!$CL99:$CQ99,COPOMap!E$33:E$38),1)</f>
        <v>0</v>
      </c>
      <c r="BG99" s="211">
        <f t="array" ref="BG99">MIN(MMULT(COAttainment!$CL99:$CQ99,COPOMap!F$33:F$38),1)</f>
        <v>0</v>
      </c>
      <c r="BH99" s="211">
        <f t="array" ref="BH99">MIN(MMULT(COAttainment!$CL99:$CQ99,COPOMap!G$33:G$38),1)</f>
        <v>0</v>
      </c>
      <c r="BI99" s="211">
        <f t="array" ref="BI99">MIN(MMULT(COAttainment!$CL99:$CQ99,COPOMap!H$33:H$38),1)</f>
        <v>0</v>
      </c>
      <c r="BJ99" s="211">
        <f t="array" ref="BJ99">MIN(MMULT(COAttainment!$CL99:$CQ99,COPOMap!I$33:I$38),1)</f>
        <v>0</v>
      </c>
      <c r="BK99" s="211">
        <f t="array" ref="BK99">MIN(MMULT(COAttainment!$CL99:$CQ99,COPOMap!J$33:J$38),1)</f>
        <v>0</v>
      </c>
      <c r="BL99" s="211">
        <f t="array" ref="BL99">MIN(MMULT(COAttainment!$CL99:$CQ99,COPOMap!K$33:K$38),1)</f>
        <v>0</v>
      </c>
      <c r="BM99" s="211">
        <f t="array" ref="BM99">MIN(MMULT(COAttainment!$CL99:$CQ99,COPOMap!L$33:L$38),1)</f>
        <v>0</v>
      </c>
      <c r="BN99" s="211">
        <f t="array" ref="BN99">MIN(MMULT(COAttainment!$CL99:$CQ99,COPOMap!M$33:M$38),1)</f>
        <v>0</v>
      </c>
    </row>
    <row r="100" ht="14.25" customHeight="1" spans="1:66" x14ac:dyDescent="0.25">
      <c r="A100" s="4"/>
      <c r="B100" s="209">
        <f>IF(ISBLANK(CT!A126),"",CT!A126)</f>
      </c>
      <c r="C100" s="191">
        <f t="array" ref="C100">MIN(MMULT(COAttainment!$N100:$S100,COPOMap!B$13:B$18),1)</f>
        <v>0</v>
      </c>
      <c r="D100" s="191">
        <f t="array" ref="D100">MIN(MMULT(COAttainment!$N100:$S100,COPOMap!C$13:C$18),1)</f>
        <v>0</v>
      </c>
      <c r="E100" s="191">
        <f t="array" ref="E100">MIN(MMULT(COAttainment!$N100:$S100,COPOMap!D$13:D$18),1)</f>
        <v>0</v>
      </c>
      <c r="F100" s="191">
        <f t="array" ref="F100">MIN(MMULT(COAttainment!$N100:$S100,COPOMap!E$13:E$18),1)</f>
        <v>0</v>
      </c>
      <c r="G100" s="191">
        <f t="array" ref="G100">MIN(MMULT(COAttainment!$N100:$S100,COPOMap!F$13:F$18),1)</f>
        <v>0</v>
      </c>
      <c r="H100" s="191">
        <f t="array" ref="H100">MIN(MMULT(COAttainment!$N100:$S100,COPOMap!G$13:G$18),1)</f>
        <v>0</v>
      </c>
      <c r="I100" s="191">
        <f t="array" ref="I100">MIN(MMULT(COAttainment!$N100:$S100,COPOMap!H$13:H$18),1)</f>
        <v>0</v>
      </c>
      <c r="J100" s="191">
        <f t="array" ref="J100">MIN(MMULT(COAttainment!$N100:$S100,COPOMap!I$13:I$18),1)</f>
        <v>0</v>
      </c>
      <c r="K100" s="191">
        <f t="array" ref="K100">MIN(MMULT(COAttainment!$N100:$S100,COPOMap!J$13:J$18),1)</f>
        <v>0</v>
      </c>
      <c r="L100" s="191">
        <f t="array" ref="L100">MIN(MMULT(COAttainment!$N100:$S100,COPOMap!K$13:K$18),1)</f>
        <v>0</v>
      </c>
      <c r="M100" s="191">
        <f t="array" ref="M100">MIN(MMULT(COAttainment!$N100:$S100,COPOMap!L$13:L$18),1)</f>
        <v>0</v>
      </c>
      <c r="N100" s="191">
        <f t="array" ref="N100">MIN(MMULT(COAttainment!$N100:$S100,COPOMap!M$13:M$18),1)</f>
        <v>0</v>
      </c>
      <c r="O100" s="4"/>
      <c r="P100" s="210">
        <f t="array" ref="P100">MIN(MMULT(COAttainment!$AG100:$AL100,COPOMap!B$23:B$28),1)</f>
        <v>0</v>
      </c>
      <c r="Q100" s="210">
        <f t="array" ref="Q100">MIN(MMULT(COAttainment!$AG100:$AL100,COPOMap!C$23:C$28),1)</f>
        <v>0</v>
      </c>
      <c r="R100" s="210">
        <f t="array" ref="R100">MIN(MMULT(COAttainment!$AG100:$AL100,COPOMap!D$23:D$28),1)</f>
        <v>0</v>
      </c>
      <c r="S100" s="210">
        <f t="array" ref="S100">MIN(MMULT(COAttainment!$AG100:$AL100,COPOMap!E$23:E$28),1)</f>
        <v>0</v>
      </c>
      <c r="T100" s="210">
        <f t="array" ref="T100">MIN(MMULT(COAttainment!$AG100:$AL100,COPOMap!F$23:F$28),1)</f>
        <v>0</v>
      </c>
      <c r="U100" s="210">
        <f t="array" ref="U100">MIN(MMULT(COAttainment!$AG100:$AL100,COPOMap!G$23:G$28),1)</f>
        <v>0</v>
      </c>
      <c r="V100" s="210">
        <f t="array" ref="V100">MIN(MMULT(COAttainment!$AG100:$AL100,COPOMap!H$23:H$28),1)</f>
        <v>0</v>
      </c>
      <c r="W100" s="210">
        <f t="array" ref="W100">MIN(MMULT(COAttainment!$AG100:$AL100,COPOMap!I$23:I$28),1)</f>
        <v>0</v>
      </c>
      <c r="X100" s="210">
        <f t="array" ref="X100">MIN(MMULT(COAttainment!$AG100:$AL100,COPOMap!J$23:J$28),1)</f>
        <v>0</v>
      </c>
      <c r="Y100" s="210">
        <f t="array" ref="Y100">MIN(MMULT(COAttainment!$AG100:$AL100,COPOMap!K$23:K$28),1)</f>
        <v>0</v>
      </c>
      <c r="Z100" s="210">
        <f t="array" ref="Z100">MIN(MMULT(COAttainment!$AG100:$AL100,COPOMap!L$23:L$28),1)</f>
        <v>0</v>
      </c>
      <c r="AA100" s="210">
        <f t="array" ref="AA100">MIN(MMULT(COAttainment!$AG100:$AL100,COPOMap!M$23:M$28),1)</f>
        <v>0</v>
      </c>
      <c r="AB100" s="4"/>
      <c r="AC100" s="211">
        <f t="array" ref="AC100">MIN(MMULT(COAttainment!$AZ100:$BE100,COPOMap!B$33:B$38),1)</f>
        <v>0</v>
      </c>
      <c r="AD100" s="211">
        <f t="array" ref="AD100">MIN(MMULT(COAttainment!$AZ100:$BE100,COPOMap!C$33:C$38),1)</f>
        <v>0</v>
      </c>
      <c r="AE100" s="211">
        <f t="array" ref="AE100">MIN(MMULT(COAttainment!$AZ100:$BE100,COPOMap!D$33:D$38),1)</f>
        <v>0</v>
      </c>
      <c r="AF100" s="211">
        <f t="array" ref="AF100">MIN(MMULT(COAttainment!$AZ100:$BE100,COPOMap!E$33:E$38),1)</f>
        <v>0</v>
      </c>
      <c r="AG100" s="211">
        <f t="array" ref="AG100">MIN(MMULT(COAttainment!$AZ100:$BE100,COPOMap!F$33:F$38),1)</f>
        <v>0</v>
      </c>
      <c r="AH100" s="211">
        <f t="array" ref="AH100">MIN(MMULT(COAttainment!$AZ100:$BE100,COPOMap!G$33:G$38),1)</f>
        <v>0</v>
      </c>
      <c r="AI100" s="211">
        <f t="array" ref="AI100">MIN(MMULT(COAttainment!$AZ100:$BE100,COPOMap!H$33:H$38),1)</f>
        <v>0</v>
      </c>
      <c r="AJ100" s="211">
        <f t="array" ref="AJ100">MIN(MMULT(COAttainment!$AZ100:$BE100,COPOMap!I$33:I$38),1)</f>
        <v>0</v>
      </c>
      <c r="AK100" s="211">
        <f t="array" ref="AK100">MIN(MMULT(COAttainment!$AZ100:$BE100,COPOMap!J$33:J$38),1)</f>
        <v>0</v>
      </c>
      <c r="AL100" s="211">
        <f t="array" ref="AL100">MIN(MMULT(COAttainment!$AZ100:$BE100,COPOMap!K$33:K$38),1)</f>
        <v>0</v>
      </c>
      <c r="AM100" s="211">
        <f t="array" ref="AM100">MIN(MMULT(COAttainment!$AZ100:$BE100,COPOMap!L$33:L$38),1)</f>
        <v>0</v>
      </c>
      <c r="AN100" s="211">
        <f t="array" ref="AN100">MIN(MMULT(COAttainment!$AZ100:$BE100,COPOMap!M$33:M$38),1)</f>
        <v>0</v>
      </c>
      <c r="AO100" s="4"/>
      <c r="AP100" s="211">
        <f t="array" ref="AP100">MIN(MMULT(COAttainment!$BS100:$BX100,COPOMap!B$33:B$38),1)</f>
        <v>0</v>
      </c>
      <c r="AQ100" s="211">
        <f t="array" ref="AQ100">MIN(MMULT(COAttainment!$BS100:$BX100,COPOMap!C$33:C$38),1)</f>
        <v>0</v>
      </c>
      <c r="AR100" s="211">
        <f t="array" ref="AR100">MIN(MMULT(COAttainment!$BS100:$BX100,COPOMap!D$33:D$38),1)</f>
        <v>0</v>
      </c>
      <c r="AS100" s="211">
        <f t="array" ref="AS100">MIN(MMULT(COAttainment!$BS100:$BX100,COPOMap!E$33:E$38),1)</f>
        <v>0</v>
      </c>
      <c r="AT100" s="211">
        <f t="array" ref="AT100">MIN(MMULT(COAttainment!$BS100:$BX100,COPOMap!F$33:F$38),1)</f>
        <v>0</v>
      </c>
      <c r="AU100" s="211">
        <f t="array" ref="AU100">MIN(MMULT(COAttainment!$BS100:$BX100,COPOMap!G$33:G$38),1)</f>
        <v>0</v>
      </c>
      <c r="AV100" s="211">
        <f t="array" ref="AV100">MIN(MMULT(COAttainment!$BS100:$BX100,COPOMap!H$33:H$38),1)</f>
        <v>0</v>
      </c>
      <c r="AW100" s="211">
        <f t="array" ref="AW100">MIN(MMULT(COAttainment!$BS100:$BX100,COPOMap!I$33:I$38),1)</f>
        <v>0</v>
      </c>
      <c r="AX100" s="211">
        <f t="array" ref="AX100">MIN(MMULT(COAttainment!$BS100:$BX100,COPOMap!J$33:J$38),1)</f>
        <v>0</v>
      </c>
      <c r="AY100" s="211">
        <f t="array" ref="AY100">MIN(MMULT(COAttainment!$BS100:$BX100,COPOMap!K$33:K$38),1)</f>
        <v>0</v>
      </c>
      <c r="AZ100" s="211">
        <f t="array" ref="AZ100">MIN(MMULT(COAttainment!$BS100:$BX100,COPOMap!L$33:L$38),1)</f>
        <v>0</v>
      </c>
      <c r="BA100" s="211">
        <f t="array" ref="BA100">MIN(MMULT(COAttainment!$BS100:$BX100,COPOMap!M$33:M$38),1)</f>
        <v>0</v>
      </c>
      <c r="BB100" s="4"/>
      <c r="BC100" s="211">
        <f t="array" ref="BC100">MIN(MMULT(COAttainment!$CL100:$CQ100,COPOMap!B$33:B$38),1)</f>
        <v>0</v>
      </c>
      <c r="BD100" s="211">
        <f t="array" ref="BD100">MIN(MMULT(COAttainment!$CL100:$CQ100,COPOMap!C$33:C$38),1)</f>
        <v>0</v>
      </c>
      <c r="BE100" s="211">
        <f t="array" ref="BE100">MIN(MMULT(COAttainment!$CL100:$CQ100,COPOMap!D$33:D$38),1)</f>
        <v>0</v>
      </c>
      <c r="BF100" s="211">
        <f t="array" ref="BF100">MIN(MMULT(COAttainment!$CL100:$CQ100,COPOMap!E$33:E$38),1)</f>
        <v>0</v>
      </c>
      <c r="BG100" s="211">
        <f t="array" ref="BG100">MIN(MMULT(COAttainment!$CL100:$CQ100,COPOMap!F$33:F$38),1)</f>
        <v>0</v>
      </c>
      <c r="BH100" s="211">
        <f t="array" ref="BH100">MIN(MMULT(COAttainment!$CL100:$CQ100,COPOMap!G$33:G$38),1)</f>
        <v>0</v>
      </c>
      <c r="BI100" s="211">
        <f t="array" ref="BI100">MIN(MMULT(COAttainment!$CL100:$CQ100,COPOMap!H$33:H$38),1)</f>
        <v>0</v>
      </c>
      <c r="BJ100" s="211">
        <f t="array" ref="BJ100">MIN(MMULT(COAttainment!$CL100:$CQ100,COPOMap!I$33:I$38),1)</f>
        <v>0</v>
      </c>
      <c r="BK100" s="211">
        <f t="array" ref="BK100">MIN(MMULT(COAttainment!$CL100:$CQ100,COPOMap!J$33:J$38),1)</f>
        <v>0</v>
      </c>
      <c r="BL100" s="211">
        <f t="array" ref="BL100">MIN(MMULT(COAttainment!$CL100:$CQ100,COPOMap!K$33:K$38),1)</f>
        <v>0</v>
      </c>
      <c r="BM100" s="211">
        <f t="array" ref="BM100">MIN(MMULT(COAttainment!$CL100:$CQ100,COPOMap!L$33:L$38),1)</f>
        <v>0</v>
      </c>
      <c r="BN100" s="211">
        <f t="array" ref="BN100">MIN(MMULT(COAttainment!$CL100:$CQ100,COPOMap!M$33:M$38),1)</f>
        <v>0</v>
      </c>
    </row>
    <row r="101" ht="14.25" customHeight="1" spans="1:66" x14ac:dyDescent="0.25">
      <c r="A101" s="4"/>
      <c r="B101" s="209">
        <f>IF(ISBLANK(CT!A127),"",CT!A127)</f>
      </c>
      <c r="C101" s="191">
        <f t="array" ref="C101">MIN(MMULT(COAttainment!$N101:$S101,COPOMap!B$13:B$18),1)</f>
        <v>0</v>
      </c>
      <c r="D101" s="191">
        <f t="array" ref="D101">MIN(MMULT(COAttainment!$N101:$S101,COPOMap!C$13:C$18),1)</f>
        <v>0</v>
      </c>
      <c r="E101" s="191">
        <f t="array" ref="E101">MIN(MMULT(COAttainment!$N101:$S101,COPOMap!D$13:D$18),1)</f>
        <v>0</v>
      </c>
      <c r="F101" s="191">
        <f t="array" ref="F101">MIN(MMULT(COAttainment!$N101:$S101,COPOMap!E$13:E$18),1)</f>
        <v>0</v>
      </c>
      <c r="G101" s="191">
        <f t="array" ref="G101">MIN(MMULT(COAttainment!$N101:$S101,COPOMap!F$13:F$18),1)</f>
        <v>0</v>
      </c>
      <c r="H101" s="191">
        <f t="array" ref="H101">MIN(MMULT(COAttainment!$N101:$S101,COPOMap!G$13:G$18),1)</f>
        <v>0</v>
      </c>
      <c r="I101" s="191">
        <f t="array" ref="I101">MIN(MMULT(COAttainment!$N101:$S101,COPOMap!H$13:H$18),1)</f>
        <v>0</v>
      </c>
      <c r="J101" s="191">
        <f t="array" ref="J101">MIN(MMULT(COAttainment!$N101:$S101,COPOMap!I$13:I$18),1)</f>
        <v>0</v>
      </c>
      <c r="K101" s="191">
        <f t="array" ref="K101">MIN(MMULT(COAttainment!$N101:$S101,COPOMap!J$13:J$18),1)</f>
        <v>0</v>
      </c>
      <c r="L101" s="191">
        <f t="array" ref="L101">MIN(MMULT(COAttainment!$N101:$S101,COPOMap!K$13:K$18),1)</f>
        <v>0</v>
      </c>
      <c r="M101" s="191">
        <f t="array" ref="M101">MIN(MMULT(COAttainment!$N101:$S101,COPOMap!L$13:L$18),1)</f>
        <v>0</v>
      </c>
      <c r="N101" s="191">
        <f t="array" ref="N101">MIN(MMULT(COAttainment!$N101:$S101,COPOMap!M$13:M$18),1)</f>
        <v>0</v>
      </c>
      <c r="O101" s="4"/>
      <c r="P101" s="210">
        <f t="array" ref="P101">MIN(MMULT(COAttainment!$AG101:$AL101,COPOMap!B$23:B$28),1)</f>
        <v>0</v>
      </c>
      <c r="Q101" s="210">
        <f t="array" ref="Q101">MIN(MMULT(COAttainment!$AG101:$AL101,COPOMap!C$23:C$28),1)</f>
        <v>0</v>
      </c>
      <c r="R101" s="210">
        <f t="array" ref="R101">MIN(MMULT(COAttainment!$AG101:$AL101,COPOMap!D$23:D$28),1)</f>
        <v>0</v>
      </c>
      <c r="S101" s="210">
        <f t="array" ref="S101">MIN(MMULT(COAttainment!$AG101:$AL101,COPOMap!E$23:E$28),1)</f>
        <v>0</v>
      </c>
      <c r="T101" s="210">
        <f t="array" ref="T101">MIN(MMULT(COAttainment!$AG101:$AL101,COPOMap!F$23:F$28),1)</f>
        <v>0</v>
      </c>
      <c r="U101" s="210">
        <f t="array" ref="U101">MIN(MMULT(COAttainment!$AG101:$AL101,COPOMap!G$23:G$28),1)</f>
        <v>0</v>
      </c>
      <c r="V101" s="210">
        <f t="array" ref="V101">MIN(MMULT(COAttainment!$AG101:$AL101,COPOMap!H$23:H$28),1)</f>
        <v>0</v>
      </c>
      <c r="W101" s="210">
        <f t="array" ref="W101">MIN(MMULT(COAttainment!$AG101:$AL101,COPOMap!I$23:I$28),1)</f>
        <v>0</v>
      </c>
      <c r="X101" s="210">
        <f t="array" ref="X101">MIN(MMULT(COAttainment!$AG101:$AL101,COPOMap!J$23:J$28),1)</f>
        <v>0</v>
      </c>
      <c r="Y101" s="210">
        <f t="array" ref="Y101">MIN(MMULT(COAttainment!$AG101:$AL101,COPOMap!K$23:K$28),1)</f>
        <v>0</v>
      </c>
      <c r="Z101" s="210">
        <f t="array" ref="Z101">MIN(MMULT(COAttainment!$AG101:$AL101,COPOMap!L$23:L$28),1)</f>
        <v>0</v>
      </c>
      <c r="AA101" s="210">
        <f t="array" ref="AA101">MIN(MMULT(COAttainment!$AG101:$AL101,COPOMap!M$23:M$28),1)</f>
        <v>0</v>
      </c>
      <c r="AB101" s="4"/>
      <c r="AC101" s="211">
        <f t="array" ref="AC101">MIN(MMULT(COAttainment!$AZ101:$BE101,COPOMap!B$33:B$38),1)</f>
        <v>0</v>
      </c>
      <c r="AD101" s="211">
        <f t="array" ref="AD101">MIN(MMULT(COAttainment!$AZ101:$BE101,COPOMap!C$33:C$38),1)</f>
        <v>0</v>
      </c>
      <c r="AE101" s="211">
        <f t="array" ref="AE101">MIN(MMULT(COAttainment!$AZ101:$BE101,COPOMap!D$33:D$38),1)</f>
        <v>0</v>
      </c>
      <c r="AF101" s="211">
        <f t="array" ref="AF101">MIN(MMULT(COAttainment!$AZ101:$BE101,COPOMap!E$33:E$38),1)</f>
        <v>0</v>
      </c>
      <c r="AG101" s="211">
        <f t="array" ref="AG101">MIN(MMULT(COAttainment!$AZ101:$BE101,COPOMap!F$33:F$38),1)</f>
        <v>0</v>
      </c>
      <c r="AH101" s="211">
        <f t="array" ref="AH101">MIN(MMULT(COAttainment!$AZ101:$BE101,COPOMap!G$33:G$38),1)</f>
        <v>0</v>
      </c>
      <c r="AI101" s="211">
        <f t="array" ref="AI101">MIN(MMULT(COAttainment!$AZ101:$BE101,COPOMap!H$33:H$38),1)</f>
        <v>0</v>
      </c>
      <c r="AJ101" s="211">
        <f t="array" ref="AJ101">MIN(MMULT(COAttainment!$AZ101:$BE101,COPOMap!I$33:I$38),1)</f>
        <v>0</v>
      </c>
      <c r="AK101" s="211">
        <f t="array" ref="AK101">MIN(MMULT(COAttainment!$AZ101:$BE101,COPOMap!J$33:J$38),1)</f>
        <v>0</v>
      </c>
      <c r="AL101" s="211">
        <f t="array" ref="AL101">MIN(MMULT(COAttainment!$AZ101:$BE101,COPOMap!K$33:K$38),1)</f>
        <v>0</v>
      </c>
      <c r="AM101" s="211">
        <f t="array" ref="AM101">MIN(MMULT(COAttainment!$AZ101:$BE101,COPOMap!L$33:L$38),1)</f>
        <v>0</v>
      </c>
      <c r="AN101" s="211">
        <f t="array" ref="AN101">MIN(MMULT(COAttainment!$AZ101:$BE101,COPOMap!M$33:M$38),1)</f>
        <v>0</v>
      </c>
      <c r="AO101" s="4"/>
      <c r="AP101" s="211">
        <f t="array" ref="AP101">MIN(MMULT(COAttainment!$BS101:$BX101,COPOMap!B$33:B$38),1)</f>
        <v>0</v>
      </c>
      <c r="AQ101" s="211">
        <f t="array" ref="AQ101">MIN(MMULT(COAttainment!$BS101:$BX101,COPOMap!C$33:C$38),1)</f>
        <v>0</v>
      </c>
      <c r="AR101" s="211">
        <f t="array" ref="AR101">MIN(MMULT(COAttainment!$BS101:$BX101,COPOMap!D$33:D$38),1)</f>
        <v>0</v>
      </c>
      <c r="AS101" s="211">
        <f t="array" ref="AS101">MIN(MMULT(COAttainment!$BS101:$BX101,COPOMap!E$33:E$38),1)</f>
        <v>0</v>
      </c>
      <c r="AT101" s="211">
        <f t="array" ref="AT101">MIN(MMULT(COAttainment!$BS101:$BX101,COPOMap!F$33:F$38),1)</f>
        <v>0</v>
      </c>
      <c r="AU101" s="211">
        <f t="array" ref="AU101">MIN(MMULT(COAttainment!$BS101:$BX101,COPOMap!G$33:G$38),1)</f>
        <v>0</v>
      </c>
      <c r="AV101" s="211">
        <f t="array" ref="AV101">MIN(MMULT(COAttainment!$BS101:$BX101,COPOMap!H$33:H$38),1)</f>
        <v>0</v>
      </c>
      <c r="AW101" s="211">
        <f t="array" ref="AW101">MIN(MMULT(COAttainment!$BS101:$BX101,COPOMap!I$33:I$38),1)</f>
        <v>0</v>
      </c>
      <c r="AX101" s="211">
        <f t="array" ref="AX101">MIN(MMULT(COAttainment!$BS101:$BX101,COPOMap!J$33:J$38),1)</f>
        <v>0</v>
      </c>
      <c r="AY101" s="211">
        <f t="array" ref="AY101">MIN(MMULT(COAttainment!$BS101:$BX101,COPOMap!K$33:K$38),1)</f>
        <v>0</v>
      </c>
      <c r="AZ101" s="211">
        <f t="array" ref="AZ101">MIN(MMULT(COAttainment!$BS101:$BX101,COPOMap!L$33:L$38),1)</f>
        <v>0</v>
      </c>
      <c r="BA101" s="211">
        <f t="array" ref="BA101">MIN(MMULT(COAttainment!$BS101:$BX101,COPOMap!M$33:M$38),1)</f>
        <v>0</v>
      </c>
      <c r="BB101" s="4"/>
      <c r="BC101" s="211">
        <f t="array" ref="BC101">MIN(MMULT(COAttainment!$CL101:$CQ101,COPOMap!B$33:B$38),1)</f>
        <v>0</v>
      </c>
      <c r="BD101" s="211">
        <f t="array" ref="BD101">MIN(MMULT(COAttainment!$CL101:$CQ101,COPOMap!C$33:C$38),1)</f>
        <v>0</v>
      </c>
      <c r="BE101" s="211">
        <f t="array" ref="BE101">MIN(MMULT(COAttainment!$CL101:$CQ101,COPOMap!D$33:D$38),1)</f>
        <v>0</v>
      </c>
      <c r="BF101" s="211">
        <f t="array" ref="BF101">MIN(MMULT(COAttainment!$CL101:$CQ101,COPOMap!E$33:E$38),1)</f>
        <v>0</v>
      </c>
      <c r="BG101" s="211">
        <f t="array" ref="BG101">MIN(MMULT(COAttainment!$CL101:$CQ101,COPOMap!F$33:F$38),1)</f>
        <v>0</v>
      </c>
      <c r="BH101" s="211">
        <f t="array" ref="BH101">MIN(MMULT(COAttainment!$CL101:$CQ101,COPOMap!G$33:G$38),1)</f>
        <v>0</v>
      </c>
      <c r="BI101" s="211">
        <f t="array" ref="BI101">MIN(MMULT(COAttainment!$CL101:$CQ101,COPOMap!H$33:H$38),1)</f>
        <v>0</v>
      </c>
      <c r="BJ101" s="211">
        <f t="array" ref="BJ101">MIN(MMULT(COAttainment!$CL101:$CQ101,COPOMap!I$33:I$38),1)</f>
        <v>0</v>
      </c>
      <c r="BK101" s="211">
        <f t="array" ref="BK101">MIN(MMULT(COAttainment!$CL101:$CQ101,COPOMap!J$33:J$38),1)</f>
        <v>0</v>
      </c>
      <c r="BL101" s="211">
        <f t="array" ref="BL101">MIN(MMULT(COAttainment!$CL101:$CQ101,COPOMap!K$33:K$38),1)</f>
        <v>0</v>
      </c>
      <c r="BM101" s="211">
        <f t="array" ref="BM101">MIN(MMULT(COAttainment!$CL101:$CQ101,COPOMap!L$33:L$38),1)</f>
        <v>0</v>
      </c>
      <c r="BN101" s="211">
        <f t="array" ref="BN101">MIN(MMULT(COAttainment!$CL101:$CQ101,COPOMap!M$33:M$38),1)</f>
        <v>0</v>
      </c>
    </row>
    <row r="102" ht="14.25" customHeight="1" spans="1:66" x14ac:dyDescent="0.25">
      <c r="A102" s="4"/>
      <c r="B102" s="209">
        <f>IF(ISBLANK(CT!A128),"",CT!A128)</f>
      </c>
      <c r="C102" s="191">
        <f t="array" ref="C102">MIN(MMULT(COAttainment!$N102:$S102,COPOMap!B$13:B$18),1)</f>
        <v>0</v>
      </c>
      <c r="D102" s="191">
        <f t="array" ref="D102">MIN(MMULT(COAttainment!$N102:$S102,COPOMap!C$13:C$18),1)</f>
        <v>0</v>
      </c>
      <c r="E102" s="191">
        <f t="array" ref="E102">MIN(MMULT(COAttainment!$N102:$S102,COPOMap!D$13:D$18),1)</f>
        <v>0</v>
      </c>
      <c r="F102" s="191">
        <f t="array" ref="F102">MIN(MMULT(COAttainment!$N102:$S102,COPOMap!E$13:E$18),1)</f>
        <v>0</v>
      </c>
      <c r="G102" s="191">
        <f t="array" ref="G102">MIN(MMULT(COAttainment!$N102:$S102,COPOMap!F$13:F$18),1)</f>
        <v>0</v>
      </c>
      <c r="H102" s="191">
        <f t="array" ref="H102">MIN(MMULT(COAttainment!$N102:$S102,COPOMap!G$13:G$18),1)</f>
        <v>0</v>
      </c>
      <c r="I102" s="191">
        <f t="array" ref="I102">MIN(MMULT(COAttainment!$N102:$S102,COPOMap!H$13:H$18),1)</f>
        <v>0</v>
      </c>
      <c r="J102" s="191">
        <f t="array" ref="J102">MIN(MMULT(COAttainment!$N102:$S102,COPOMap!I$13:I$18),1)</f>
        <v>0</v>
      </c>
      <c r="K102" s="191">
        <f t="array" ref="K102">MIN(MMULT(COAttainment!$N102:$S102,COPOMap!J$13:J$18),1)</f>
        <v>0</v>
      </c>
      <c r="L102" s="191">
        <f t="array" ref="L102">MIN(MMULT(COAttainment!$N102:$S102,COPOMap!K$13:K$18),1)</f>
        <v>0</v>
      </c>
      <c r="M102" s="191">
        <f t="array" ref="M102">MIN(MMULT(COAttainment!$N102:$S102,COPOMap!L$13:L$18),1)</f>
        <v>0</v>
      </c>
      <c r="N102" s="191">
        <f t="array" ref="N102">MIN(MMULT(COAttainment!$N102:$S102,COPOMap!M$13:M$18),1)</f>
        <v>0</v>
      </c>
      <c r="O102" s="4"/>
      <c r="P102" s="210">
        <f t="array" ref="P102">MIN(MMULT(COAttainment!$AG102:$AL102,COPOMap!B$23:B$28),1)</f>
        <v>0</v>
      </c>
      <c r="Q102" s="210">
        <f t="array" ref="Q102">MIN(MMULT(COAttainment!$AG102:$AL102,COPOMap!C$23:C$28),1)</f>
        <v>0</v>
      </c>
      <c r="R102" s="210">
        <f t="array" ref="R102">MIN(MMULT(COAttainment!$AG102:$AL102,COPOMap!D$23:D$28),1)</f>
        <v>0</v>
      </c>
      <c r="S102" s="210">
        <f t="array" ref="S102">MIN(MMULT(COAttainment!$AG102:$AL102,COPOMap!E$23:E$28),1)</f>
        <v>0</v>
      </c>
      <c r="T102" s="210">
        <f t="array" ref="T102">MIN(MMULT(COAttainment!$AG102:$AL102,COPOMap!F$23:F$28),1)</f>
        <v>0</v>
      </c>
      <c r="U102" s="210">
        <f t="array" ref="U102">MIN(MMULT(COAttainment!$AG102:$AL102,COPOMap!G$23:G$28),1)</f>
        <v>0</v>
      </c>
      <c r="V102" s="210">
        <f t="array" ref="V102">MIN(MMULT(COAttainment!$AG102:$AL102,COPOMap!H$23:H$28),1)</f>
        <v>0</v>
      </c>
      <c r="W102" s="210">
        <f t="array" ref="W102">MIN(MMULT(COAttainment!$AG102:$AL102,COPOMap!I$23:I$28),1)</f>
        <v>0</v>
      </c>
      <c r="X102" s="210">
        <f t="array" ref="X102">MIN(MMULT(COAttainment!$AG102:$AL102,COPOMap!J$23:J$28),1)</f>
        <v>0</v>
      </c>
      <c r="Y102" s="210">
        <f t="array" ref="Y102">MIN(MMULT(COAttainment!$AG102:$AL102,COPOMap!K$23:K$28),1)</f>
        <v>0</v>
      </c>
      <c r="Z102" s="210">
        <f t="array" ref="Z102">MIN(MMULT(COAttainment!$AG102:$AL102,COPOMap!L$23:L$28),1)</f>
        <v>0</v>
      </c>
      <c r="AA102" s="210">
        <f t="array" ref="AA102">MIN(MMULT(COAttainment!$AG102:$AL102,COPOMap!M$23:M$28),1)</f>
        <v>0</v>
      </c>
      <c r="AB102" s="4"/>
      <c r="AC102" s="211">
        <f t="array" ref="AC102">MIN(MMULT(COAttainment!$AZ102:$BE102,COPOMap!B$33:B$38),1)</f>
        <v>0</v>
      </c>
      <c r="AD102" s="211">
        <f t="array" ref="AD102">MIN(MMULT(COAttainment!$AZ102:$BE102,COPOMap!C$33:C$38),1)</f>
        <v>0</v>
      </c>
      <c r="AE102" s="211">
        <f t="array" ref="AE102">MIN(MMULT(COAttainment!$AZ102:$BE102,COPOMap!D$33:D$38),1)</f>
        <v>0</v>
      </c>
      <c r="AF102" s="211">
        <f t="array" ref="AF102">MIN(MMULT(COAttainment!$AZ102:$BE102,COPOMap!E$33:E$38),1)</f>
        <v>0</v>
      </c>
      <c r="AG102" s="211">
        <f t="array" ref="AG102">MIN(MMULT(COAttainment!$AZ102:$BE102,COPOMap!F$33:F$38),1)</f>
        <v>0</v>
      </c>
      <c r="AH102" s="211">
        <f t="array" ref="AH102">MIN(MMULT(COAttainment!$AZ102:$BE102,COPOMap!G$33:G$38),1)</f>
        <v>0</v>
      </c>
      <c r="AI102" s="211">
        <f t="array" ref="AI102">MIN(MMULT(COAttainment!$AZ102:$BE102,COPOMap!H$33:H$38),1)</f>
        <v>0</v>
      </c>
      <c r="AJ102" s="211">
        <f t="array" ref="AJ102">MIN(MMULT(COAttainment!$AZ102:$BE102,COPOMap!I$33:I$38),1)</f>
        <v>0</v>
      </c>
      <c r="AK102" s="211">
        <f t="array" ref="AK102">MIN(MMULT(COAttainment!$AZ102:$BE102,COPOMap!J$33:J$38),1)</f>
        <v>0</v>
      </c>
      <c r="AL102" s="211">
        <f t="array" ref="AL102">MIN(MMULT(COAttainment!$AZ102:$BE102,COPOMap!K$33:K$38),1)</f>
        <v>0</v>
      </c>
      <c r="AM102" s="211">
        <f t="array" ref="AM102">MIN(MMULT(COAttainment!$AZ102:$BE102,COPOMap!L$33:L$38),1)</f>
        <v>0</v>
      </c>
      <c r="AN102" s="211">
        <f t="array" ref="AN102">MIN(MMULT(COAttainment!$AZ102:$BE102,COPOMap!M$33:M$38),1)</f>
        <v>0</v>
      </c>
      <c r="AO102" s="4"/>
      <c r="AP102" s="211">
        <f t="array" ref="AP102">MIN(MMULT(COAttainment!$BS102:$BX102,COPOMap!B$33:B$38),1)</f>
        <v>0</v>
      </c>
      <c r="AQ102" s="211">
        <f t="array" ref="AQ102">MIN(MMULT(COAttainment!$BS102:$BX102,COPOMap!C$33:C$38),1)</f>
        <v>0</v>
      </c>
      <c r="AR102" s="211">
        <f t="array" ref="AR102">MIN(MMULT(COAttainment!$BS102:$BX102,COPOMap!D$33:D$38),1)</f>
        <v>0</v>
      </c>
      <c r="AS102" s="211">
        <f t="array" ref="AS102">MIN(MMULT(COAttainment!$BS102:$BX102,COPOMap!E$33:E$38),1)</f>
        <v>0</v>
      </c>
      <c r="AT102" s="211">
        <f t="array" ref="AT102">MIN(MMULT(COAttainment!$BS102:$BX102,COPOMap!F$33:F$38),1)</f>
        <v>0</v>
      </c>
      <c r="AU102" s="211">
        <f t="array" ref="AU102">MIN(MMULT(COAttainment!$BS102:$BX102,COPOMap!G$33:G$38),1)</f>
        <v>0</v>
      </c>
      <c r="AV102" s="211">
        <f t="array" ref="AV102">MIN(MMULT(COAttainment!$BS102:$BX102,COPOMap!H$33:H$38),1)</f>
        <v>0</v>
      </c>
      <c r="AW102" s="211">
        <f t="array" ref="AW102">MIN(MMULT(COAttainment!$BS102:$BX102,COPOMap!I$33:I$38),1)</f>
        <v>0</v>
      </c>
      <c r="AX102" s="211">
        <f t="array" ref="AX102">MIN(MMULT(COAttainment!$BS102:$BX102,COPOMap!J$33:J$38),1)</f>
        <v>0</v>
      </c>
      <c r="AY102" s="211">
        <f t="array" ref="AY102">MIN(MMULT(COAttainment!$BS102:$BX102,COPOMap!K$33:K$38),1)</f>
        <v>0</v>
      </c>
      <c r="AZ102" s="211">
        <f t="array" ref="AZ102">MIN(MMULT(COAttainment!$BS102:$BX102,COPOMap!L$33:L$38),1)</f>
        <v>0</v>
      </c>
      <c r="BA102" s="211">
        <f t="array" ref="BA102">MIN(MMULT(COAttainment!$BS102:$BX102,COPOMap!M$33:M$38),1)</f>
        <v>0</v>
      </c>
      <c r="BB102" s="4"/>
      <c r="BC102" s="211">
        <f t="array" ref="BC102">MIN(MMULT(COAttainment!$CL102:$CQ102,COPOMap!B$33:B$38),1)</f>
        <v>0</v>
      </c>
      <c r="BD102" s="211">
        <f t="array" ref="BD102">MIN(MMULT(COAttainment!$CL102:$CQ102,COPOMap!C$33:C$38),1)</f>
        <v>0</v>
      </c>
      <c r="BE102" s="211">
        <f t="array" ref="BE102">MIN(MMULT(COAttainment!$CL102:$CQ102,COPOMap!D$33:D$38),1)</f>
        <v>0</v>
      </c>
      <c r="BF102" s="211">
        <f t="array" ref="BF102">MIN(MMULT(COAttainment!$CL102:$CQ102,COPOMap!E$33:E$38),1)</f>
        <v>0</v>
      </c>
      <c r="BG102" s="211">
        <f t="array" ref="BG102">MIN(MMULT(COAttainment!$CL102:$CQ102,COPOMap!F$33:F$38),1)</f>
        <v>0</v>
      </c>
      <c r="BH102" s="211">
        <f t="array" ref="BH102">MIN(MMULT(COAttainment!$CL102:$CQ102,COPOMap!G$33:G$38),1)</f>
        <v>0</v>
      </c>
      <c r="BI102" s="211">
        <f t="array" ref="BI102">MIN(MMULT(COAttainment!$CL102:$CQ102,COPOMap!H$33:H$38),1)</f>
        <v>0</v>
      </c>
      <c r="BJ102" s="211">
        <f t="array" ref="BJ102">MIN(MMULT(COAttainment!$CL102:$CQ102,COPOMap!I$33:I$38),1)</f>
        <v>0</v>
      </c>
      <c r="BK102" s="211">
        <f t="array" ref="BK102">MIN(MMULT(COAttainment!$CL102:$CQ102,COPOMap!J$33:J$38),1)</f>
        <v>0</v>
      </c>
      <c r="BL102" s="211">
        <f t="array" ref="BL102">MIN(MMULT(COAttainment!$CL102:$CQ102,COPOMap!K$33:K$38),1)</f>
        <v>0</v>
      </c>
      <c r="BM102" s="211">
        <f t="array" ref="BM102">MIN(MMULT(COAttainment!$CL102:$CQ102,COPOMap!L$33:L$38),1)</f>
        <v>0</v>
      </c>
      <c r="BN102" s="211">
        <f t="array" ref="BN102">MIN(MMULT(COAttainment!$CL102:$CQ102,COPOMap!M$33:M$38),1)</f>
        <v>0</v>
      </c>
    </row>
    <row r="103" ht="14.25" customHeight="1" spans="1:66" x14ac:dyDescent="0.25">
      <c r="A103" s="4"/>
      <c r="B103" s="209">
        <f>IF(ISBLANK(CT!A129),"",CT!A129)</f>
      </c>
      <c r="C103" s="191">
        <f t="array" ref="C103">MIN(MMULT(COAttainment!$N103:$S103,COPOMap!B$13:B$18),1)</f>
        <v>0</v>
      </c>
      <c r="D103" s="191">
        <f t="array" ref="D103">MIN(MMULT(COAttainment!$N103:$S103,COPOMap!C$13:C$18),1)</f>
        <v>0</v>
      </c>
      <c r="E103" s="191">
        <f t="array" ref="E103">MIN(MMULT(COAttainment!$N103:$S103,COPOMap!D$13:D$18),1)</f>
        <v>0</v>
      </c>
      <c r="F103" s="191">
        <f t="array" ref="F103">MIN(MMULT(COAttainment!$N103:$S103,COPOMap!E$13:E$18),1)</f>
        <v>0</v>
      </c>
      <c r="G103" s="191">
        <f t="array" ref="G103">MIN(MMULT(COAttainment!$N103:$S103,COPOMap!F$13:F$18),1)</f>
        <v>0</v>
      </c>
      <c r="H103" s="191">
        <f t="array" ref="H103">MIN(MMULT(COAttainment!$N103:$S103,COPOMap!G$13:G$18),1)</f>
        <v>0</v>
      </c>
      <c r="I103" s="191">
        <f t="array" ref="I103">MIN(MMULT(COAttainment!$N103:$S103,COPOMap!H$13:H$18),1)</f>
        <v>0</v>
      </c>
      <c r="J103" s="191">
        <f t="array" ref="J103">MIN(MMULT(COAttainment!$N103:$S103,COPOMap!I$13:I$18),1)</f>
        <v>0</v>
      </c>
      <c r="K103" s="191">
        <f t="array" ref="K103">MIN(MMULT(COAttainment!$N103:$S103,COPOMap!J$13:J$18),1)</f>
        <v>0</v>
      </c>
      <c r="L103" s="191">
        <f t="array" ref="L103">MIN(MMULT(COAttainment!$N103:$S103,COPOMap!K$13:K$18),1)</f>
        <v>0</v>
      </c>
      <c r="M103" s="191">
        <f t="array" ref="M103">MIN(MMULT(COAttainment!$N103:$S103,COPOMap!L$13:L$18),1)</f>
        <v>0</v>
      </c>
      <c r="N103" s="191">
        <f t="array" ref="N103">MIN(MMULT(COAttainment!$N103:$S103,COPOMap!M$13:M$18),1)</f>
        <v>0</v>
      </c>
      <c r="O103" s="4"/>
      <c r="P103" s="210">
        <f t="array" ref="P103">MIN(MMULT(COAttainment!$AG103:$AL103,COPOMap!B$23:B$28),1)</f>
        <v>0</v>
      </c>
      <c r="Q103" s="210">
        <f t="array" ref="Q103">MIN(MMULT(COAttainment!$AG103:$AL103,COPOMap!C$23:C$28),1)</f>
        <v>0</v>
      </c>
      <c r="R103" s="210">
        <f t="array" ref="R103">MIN(MMULT(COAttainment!$AG103:$AL103,COPOMap!D$23:D$28),1)</f>
        <v>0</v>
      </c>
      <c r="S103" s="210">
        <f t="array" ref="S103">MIN(MMULT(COAttainment!$AG103:$AL103,COPOMap!E$23:E$28),1)</f>
        <v>0</v>
      </c>
      <c r="T103" s="210">
        <f t="array" ref="T103">MIN(MMULT(COAttainment!$AG103:$AL103,COPOMap!F$23:F$28),1)</f>
        <v>0</v>
      </c>
      <c r="U103" s="210">
        <f t="array" ref="U103">MIN(MMULT(COAttainment!$AG103:$AL103,COPOMap!G$23:G$28),1)</f>
        <v>0</v>
      </c>
      <c r="V103" s="210">
        <f t="array" ref="V103">MIN(MMULT(COAttainment!$AG103:$AL103,COPOMap!H$23:H$28),1)</f>
        <v>0</v>
      </c>
      <c r="W103" s="210">
        <f t="array" ref="W103">MIN(MMULT(COAttainment!$AG103:$AL103,COPOMap!I$23:I$28),1)</f>
        <v>0</v>
      </c>
      <c r="X103" s="210">
        <f t="array" ref="X103">MIN(MMULT(COAttainment!$AG103:$AL103,COPOMap!J$23:J$28),1)</f>
        <v>0</v>
      </c>
      <c r="Y103" s="210">
        <f t="array" ref="Y103">MIN(MMULT(COAttainment!$AG103:$AL103,COPOMap!K$23:K$28),1)</f>
        <v>0</v>
      </c>
      <c r="Z103" s="210">
        <f t="array" ref="Z103">MIN(MMULT(COAttainment!$AG103:$AL103,COPOMap!L$23:L$28),1)</f>
        <v>0</v>
      </c>
      <c r="AA103" s="210">
        <f t="array" ref="AA103">MIN(MMULT(COAttainment!$AG103:$AL103,COPOMap!M$23:M$28),1)</f>
        <v>0</v>
      </c>
      <c r="AB103" s="4"/>
      <c r="AC103" s="211">
        <f t="array" ref="AC103">MIN(MMULT(COAttainment!$AZ103:$BE103,COPOMap!B$33:B$38),1)</f>
        <v>0</v>
      </c>
      <c r="AD103" s="211">
        <f t="array" ref="AD103">MIN(MMULT(COAttainment!$AZ103:$BE103,COPOMap!C$33:C$38),1)</f>
        <v>0</v>
      </c>
      <c r="AE103" s="211">
        <f t="array" ref="AE103">MIN(MMULT(COAttainment!$AZ103:$BE103,COPOMap!D$33:D$38),1)</f>
        <v>0</v>
      </c>
      <c r="AF103" s="211">
        <f t="array" ref="AF103">MIN(MMULT(COAttainment!$AZ103:$BE103,COPOMap!E$33:E$38),1)</f>
        <v>0</v>
      </c>
      <c r="AG103" s="211">
        <f t="array" ref="AG103">MIN(MMULT(COAttainment!$AZ103:$BE103,COPOMap!F$33:F$38),1)</f>
        <v>0</v>
      </c>
      <c r="AH103" s="211">
        <f t="array" ref="AH103">MIN(MMULT(COAttainment!$AZ103:$BE103,COPOMap!G$33:G$38),1)</f>
        <v>0</v>
      </c>
      <c r="AI103" s="211">
        <f t="array" ref="AI103">MIN(MMULT(COAttainment!$AZ103:$BE103,COPOMap!H$33:H$38),1)</f>
        <v>0</v>
      </c>
      <c r="AJ103" s="211">
        <f t="array" ref="AJ103">MIN(MMULT(COAttainment!$AZ103:$BE103,COPOMap!I$33:I$38),1)</f>
        <v>0</v>
      </c>
      <c r="AK103" s="211">
        <f t="array" ref="AK103">MIN(MMULT(COAttainment!$AZ103:$BE103,COPOMap!J$33:J$38),1)</f>
        <v>0</v>
      </c>
      <c r="AL103" s="211">
        <f t="array" ref="AL103">MIN(MMULT(COAttainment!$AZ103:$BE103,COPOMap!K$33:K$38),1)</f>
        <v>0</v>
      </c>
      <c r="AM103" s="211">
        <f t="array" ref="AM103">MIN(MMULT(COAttainment!$AZ103:$BE103,COPOMap!L$33:L$38),1)</f>
        <v>0</v>
      </c>
      <c r="AN103" s="211">
        <f t="array" ref="AN103">MIN(MMULT(COAttainment!$AZ103:$BE103,COPOMap!M$33:M$38),1)</f>
        <v>0</v>
      </c>
      <c r="AO103" s="4"/>
      <c r="AP103" s="211">
        <f t="array" ref="AP103">MIN(MMULT(COAttainment!$BS103:$BX103,COPOMap!B$33:B$38),1)</f>
        <v>0</v>
      </c>
      <c r="AQ103" s="211">
        <f t="array" ref="AQ103">MIN(MMULT(COAttainment!$BS103:$BX103,COPOMap!C$33:C$38),1)</f>
        <v>0</v>
      </c>
      <c r="AR103" s="211">
        <f t="array" ref="AR103">MIN(MMULT(COAttainment!$BS103:$BX103,COPOMap!D$33:D$38),1)</f>
        <v>0</v>
      </c>
      <c r="AS103" s="211">
        <f t="array" ref="AS103">MIN(MMULT(COAttainment!$BS103:$BX103,COPOMap!E$33:E$38),1)</f>
        <v>0</v>
      </c>
      <c r="AT103" s="211">
        <f t="array" ref="AT103">MIN(MMULT(COAttainment!$BS103:$BX103,COPOMap!F$33:F$38),1)</f>
        <v>0</v>
      </c>
      <c r="AU103" s="211">
        <f t="array" ref="AU103">MIN(MMULT(COAttainment!$BS103:$BX103,COPOMap!G$33:G$38),1)</f>
        <v>0</v>
      </c>
      <c r="AV103" s="211">
        <f t="array" ref="AV103">MIN(MMULT(COAttainment!$BS103:$BX103,COPOMap!H$33:H$38),1)</f>
        <v>0</v>
      </c>
      <c r="AW103" s="211">
        <f t="array" ref="AW103">MIN(MMULT(COAttainment!$BS103:$BX103,COPOMap!I$33:I$38),1)</f>
        <v>0</v>
      </c>
      <c r="AX103" s="211">
        <f t="array" ref="AX103">MIN(MMULT(COAttainment!$BS103:$BX103,COPOMap!J$33:J$38),1)</f>
        <v>0</v>
      </c>
      <c r="AY103" s="211">
        <f t="array" ref="AY103">MIN(MMULT(COAttainment!$BS103:$BX103,COPOMap!K$33:K$38),1)</f>
        <v>0</v>
      </c>
      <c r="AZ103" s="211">
        <f t="array" ref="AZ103">MIN(MMULT(COAttainment!$BS103:$BX103,COPOMap!L$33:L$38),1)</f>
        <v>0</v>
      </c>
      <c r="BA103" s="211">
        <f t="array" ref="BA103">MIN(MMULT(COAttainment!$BS103:$BX103,COPOMap!M$33:M$38),1)</f>
        <v>0</v>
      </c>
      <c r="BB103" s="4"/>
      <c r="BC103" s="211">
        <f t="array" ref="BC103">MIN(MMULT(COAttainment!$CL103:$CQ103,COPOMap!B$33:B$38),1)</f>
        <v>0</v>
      </c>
      <c r="BD103" s="211">
        <f t="array" ref="BD103">MIN(MMULT(COAttainment!$CL103:$CQ103,COPOMap!C$33:C$38),1)</f>
        <v>0</v>
      </c>
      <c r="BE103" s="211">
        <f t="array" ref="BE103">MIN(MMULT(COAttainment!$CL103:$CQ103,COPOMap!D$33:D$38),1)</f>
        <v>0</v>
      </c>
      <c r="BF103" s="211">
        <f t="array" ref="BF103">MIN(MMULT(COAttainment!$CL103:$CQ103,COPOMap!E$33:E$38),1)</f>
        <v>0</v>
      </c>
      <c r="BG103" s="211">
        <f t="array" ref="BG103">MIN(MMULT(COAttainment!$CL103:$CQ103,COPOMap!F$33:F$38),1)</f>
        <v>0</v>
      </c>
      <c r="BH103" s="211">
        <f t="array" ref="BH103">MIN(MMULT(COAttainment!$CL103:$CQ103,COPOMap!G$33:G$38),1)</f>
        <v>0</v>
      </c>
      <c r="BI103" s="211">
        <f t="array" ref="BI103">MIN(MMULT(COAttainment!$CL103:$CQ103,COPOMap!H$33:H$38),1)</f>
        <v>0</v>
      </c>
      <c r="BJ103" s="211">
        <f t="array" ref="BJ103">MIN(MMULT(COAttainment!$CL103:$CQ103,COPOMap!I$33:I$38),1)</f>
        <v>0</v>
      </c>
      <c r="BK103" s="211">
        <f t="array" ref="BK103">MIN(MMULT(COAttainment!$CL103:$CQ103,COPOMap!J$33:J$38),1)</f>
        <v>0</v>
      </c>
      <c r="BL103" s="211">
        <f t="array" ref="BL103">MIN(MMULT(COAttainment!$CL103:$CQ103,COPOMap!K$33:K$38),1)</f>
        <v>0</v>
      </c>
      <c r="BM103" s="211">
        <f t="array" ref="BM103">MIN(MMULT(COAttainment!$CL103:$CQ103,COPOMap!L$33:L$38),1)</f>
        <v>0</v>
      </c>
      <c r="BN103" s="211">
        <f t="array" ref="BN103">MIN(MMULT(COAttainment!$CL103:$CQ103,COPOMap!M$33:M$38),1)</f>
        <v>0</v>
      </c>
    </row>
    <row r="104" ht="14.25" customHeight="1" spans="1:66" x14ac:dyDescent="0.25">
      <c r="A104" s="4"/>
      <c r="B104" s="209">
        <f>IF(ISBLANK(CT!A130),"",CT!A130)</f>
      </c>
      <c r="C104" s="191">
        <f t="array" ref="C104">MIN(MMULT(COAttainment!$N104:$S104,COPOMap!B$13:B$18),1)</f>
        <v>0</v>
      </c>
      <c r="D104" s="191">
        <f t="array" ref="D104">MIN(MMULT(COAttainment!$N104:$S104,COPOMap!C$13:C$18),1)</f>
        <v>0</v>
      </c>
      <c r="E104" s="191">
        <f t="array" ref="E104">MIN(MMULT(COAttainment!$N104:$S104,COPOMap!D$13:D$18),1)</f>
        <v>0</v>
      </c>
      <c r="F104" s="191">
        <f t="array" ref="F104">MIN(MMULT(COAttainment!$N104:$S104,COPOMap!E$13:E$18),1)</f>
        <v>0</v>
      </c>
      <c r="G104" s="191">
        <f t="array" ref="G104">MIN(MMULT(COAttainment!$N104:$S104,COPOMap!F$13:F$18),1)</f>
        <v>0</v>
      </c>
      <c r="H104" s="191">
        <f t="array" ref="H104">MIN(MMULT(COAttainment!$N104:$S104,COPOMap!G$13:G$18),1)</f>
        <v>0</v>
      </c>
      <c r="I104" s="191">
        <f t="array" ref="I104">MIN(MMULT(COAttainment!$N104:$S104,COPOMap!H$13:H$18),1)</f>
        <v>0</v>
      </c>
      <c r="J104" s="191">
        <f t="array" ref="J104">MIN(MMULT(COAttainment!$N104:$S104,COPOMap!I$13:I$18),1)</f>
        <v>0</v>
      </c>
      <c r="K104" s="191">
        <f t="array" ref="K104">MIN(MMULT(COAttainment!$N104:$S104,COPOMap!J$13:J$18),1)</f>
        <v>0</v>
      </c>
      <c r="L104" s="191">
        <f t="array" ref="L104">MIN(MMULT(COAttainment!$N104:$S104,COPOMap!K$13:K$18),1)</f>
        <v>0</v>
      </c>
      <c r="M104" s="191">
        <f t="array" ref="M104">MIN(MMULT(COAttainment!$N104:$S104,COPOMap!L$13:L$18),1)</f>
        <v>0</v>
      </c>
      <c r="N104" s="191">
        <f t="array" ref="N104">MIN(MMULT(COAttainment!$N104:$S104,COPOMap!M$13:M$18),1)</f>
        <v>0</v>
      </c>
      <c r="O104" s="4"/>
      <c r="P104" s="210">
        <f t="array" ref="P104">MIN(MMULT(COAttainment!$AG104:$AL104,COPOMap!B$23:B$28),1)</f>
        <v>0</v>
      </c>
      <c r="Q104" s="210">
        <f t="array" ref="Q104">MIN(MMULT(COAttainment!$AG104:$AL104,COPOMap!C$23:C$28),1)</f>
        <v>0</v>
      </c>
      <c r="R104" s="210">
        <f t="array" ref="R104">MIN(MMULT(COAttainment!$AG104:$AL104,COPOMap!D$23:D$28),1)</f>
        <v>0</v>
      </c>
      <c r="S104" s="210">
        <f t="array" ref="S104">MIN(MMULT(COAttainment!$AG104:$AL104,COPOMap!E$23:E$28),1)</f>
        <v>0</v>
      </c>
      <c r="T104" s="210">
        <f t="array" ref="T104">MIN(MMULT(COAttainment!$AG104:$AL104,COPOMap!F$23:F$28),1)</f>
        <v>0</v>
      </c>
      <c r="U104" s="210">
        <f t="array" ref="U104">MIN(MMULT(COAttainment!$AG104:$AL104,COPOMap!G$23:G$28),1)</f>
        <v>0</v>
      </c>
      <c r="V104" s="210">
        <f t="array" ref="V104">MIN(MMULT(COAttainment!$AG104:$AL104,COPOMap!H$23:H$28),1)</f>
        <v>0</v>
      </c>
      <c r="W104" s="210">
        <f t="array" ref="W104">MIN(MMULT(COAttainment!$AG104:$AL104,COPOMap!I$23:I$28),1)</f>
        <v>0</v>
      </c>
      <c r="X104" s="210">
        <f t="array" ref="X104">MIN(MMULT(COAttainment!$AG104:$AL104,COPOMap!J$23:J$28),1)</f>
        <v>0</v>
      </c>
      <c r="Y104" s="210">
        <f t="array" ref="Y104">MIN(MMULT(COAttainment!$AG104:$AL104,COPOMap!K$23:K$28),1)</f>
        <v>0</v>
      </c>
      <c r="Z104" s="210">
        <f t="array" ref="Z104">MIN(MMULT(COAttainment!$AG104:$AL104,COPOMap!L$23:L$28),1)</f>
        <v>0</v>
      </c>
      <c r="AA104" s="210">
        <f t="array" ref="AA104">MIN(MMULT(COAttainment!$AG104:$AL104,COPOMap!M$23:M$28),1)</f>
        <v>0</v>
      </c>
      <c r="AB104" s="4"/>
      <c r="AC104" s="211">
        <f t="array" ref="AC104">MIN(MMULT(COAttainment!$AZ104:$BE104,COPOMap!B$33:B$38),1)</f>
        <v>0</v>
      </c>
      <c r="AD104" s="211">
        <f t="array" ref="AD104">MIN(MMULT(COAttainment!$AZ104:$BE104,COPOMap!C$33:C$38),1)</f>
        <v>0</v>
      </c>
      <c r="AE104" s="211">
        <f t="array" ref="AE104">MIN(MMULT(COAttainment!$AZ104:$BE104,COPOMap!D$33:D$38),1)</f>
        <v>0</v>
      </c>
      <c r="AF104" s="211">
        <f t="array" ref="AF104">MIN(MMULT(COAttainment!$AZ104:$BE104,COPOMap!E$33:E$38),1)</f>
        <v>0</v>
      </c>
      <c r="AG104" s="211">
        <f t="array" ref="AG104">MIN(MMULT(COAttainment!$AZ104:$BE104,COPOMap!F$33:F$38),1)</f>
        <v>0</v>
      </c>
      <c r="AH104" s="211">
        <f t="array" ref="AH104">MIN(MMULT(COAttainment!$AZ104:$BE104,COPOMap!G$33:G$38),1)</f>
        <v>0</v>
      </c>
      <c r="AI104" s="211">
        <f t="array" ref="AI104">MIN(MMULT(COAttainment!$AZ104:$BE104,COPOMap!H$33:H$38),1)</f>
        <v>0</v>
      </c>
      <c r="AJ104" s="211">
        <f t="array" ref="AJ104">MIN(MMULT(COAttainment!$AZ104:$BE104,COPOMap!I$33:I$38),1)</f>
        <v>0</v>
      </c>
      <c r="AK104" s="211">
        <f t="array" ref="AK104">MIN(MMULT(COAttainment!$AZ104:$BE104,COPOMap!J$33:J$38),1)</f>
        <v>0</v>
      </c>
      <c r="AL104" s="211">
        <f t="array" ref="AL104">MIN(MMULT(COAttainment!$AZ104:$BE104,COPOMap!K$33:K$38),1)</f>
        <v>0</v>
      </c>
      <c r="AM104" s="211">
        <f t="array" ref="AM104">MIN(MMULT(COAttainment!$AZ104:$BE104,COPOMap!L$33:L$38),1)</f>
        <v>0</v>
      </c>
      <c r="AN104" s="211">
        <f t="array" ref="AN104">MIN(MMULT(COAttainment!$AZ104:$BE104,COPOMap!M$33:M$38),1)</f>
        <v>0</v>
      </c>
      <c r="AO104" s="4"/>
      <c r="AP104" s="211">
        <f t="array" ref="AP104">MIN(MMULT(COAttainment!$BS104:$BX104,COPOMap!B$33:B$38),1)</f>
        <v>0</v>
      </c>
      <c r="AQ104" s="211">
        <f t="array" ref="AQ104">MIN(MMULT(COAttainment!$BS104:$BX104,COPOMap!C$33:C$38),1)</f>
        <v>0</v>
      </c>
      <c r="AR104" s="211">
        <f t="array" ref="AR104">MIN(MMULT(COAttainment!$BS104:$BX104,COPOMap!D$33:D$38),1)</f>
        <v>0</v>
      </c>
      <c r="AS104" s="211">
        <f t="array" ref="AS104">MIN(MMULT(COAttainment!$BS104:$BX104,COPOMap!E$33:E$38),1)</f>
        <v>0</v>
      </c>
      <c r="AT104" s="211">
        <f t="array" ref="AT104">MIN(MMULT(COAttainment!$BS104:$BX104,COPOMap!F$33:F$38),1)</f>
        <v>0</v>
      </c>
      <c r="AU104" s="211">
        <f t="array" ref="AU104">MIN(MMULT(COAttainment!$BS104:$BX104,COPOMap!G$33:G$38),1)</f>
        <v>0</v>
      </c>
      <c r="AV104" s="211">
        <f t="array" ref="AV104">MIN(MMULT(COAttainment!$BS104:$BX104,COPOMap!H$33:H$38),1)</f>
        <v>0</v>
      </c>
      <c r="AW104" s="211">
        <f t="array" ref="AW104">MIN(MMULT(COAttainment!$BS104:$BX104,COPOMap!I$33:I$38),1)</f>
        <v>0</v>
      </c>
      <c r="AX104" s="211">
        <f t="array" ref="AX104">MIN(MMULT(COAttainment!$BS104:$BX104,COPOMap!J$33:J$38),1)</f>
        <v>0</v>
      </c>
      <c r="AY104" s="211">
        <f t="array" ref="AY104">MIN(MMULT(COAttainment!$BS104:$BX104,COPOMap!K$33:K$38),1)</f>
        <v>0</v>
      </c>
      <c r="AZ104" s="211">
        <f t="array" ref="AZ104">MIN(MMULT(COAttainment!$BS104:$BX104,COPOMap!L$33:L$38),1)</f>
        <v>0</v>
      </c>
      <c r="BA104" s="211">
        <f t="array" ref="BA104">MIN(MMULT(COAttainment!$BS104:$BX104,COPOMap!M$33:M$38),1)</f>
        <v>0</v>
      </c>
      <c r="BB104" s="4"/>
      <c r="BC104" s="211">
        <f t="array" ref="BC104">MIN(MMULT(COAttainment!$CL104:$CQ104,COPOMap!B$33:B$38),1)</f>
        <v>0</v>
      </c>
      <c r="BD104" s="211">
        <f t="array" ref="BD104">MIN(MMULT(COAttainment!$CL104:$CQ104,COPOMap!C$33:C$38),1)</f>
        <v>0</v>
      </c>
      <c r="BE104" s="211">
        <f t="array" ref="BE104">MIN(MMULT(COAttainment!$CL104:$CQ104,COPOMap!D$33:D$38),1)</f>
        <v>0</v>
      </c>
      <c r="BF104" s="211">
        <f t="array" ref="BF104">MIN(MMULT(COAttainment!$CL104:$CQ104,COPOMap!E$33:E$38),1)</f>
        <v>0</v>
      </c>
      <c r="BG104" s="211">
        <f t="array" ref="BG104">MIN(MMULT(COAttainment!$CL104:$CQ104,COPOMap!F$33:F$38),1)</f>
        <v>0</v>
      </c>
      <c r="BH104" s="211">
        <f t="array" ref="BH104">MIN(MMULT(COAttainment!$CL104:$CQ104,COPOMap!G$33:G$38),1)</f>
        <v>0</v>
      </c>
      <c r="BI104" s="211">
        <f t="array" ref="BI104">MIN(MMULT(COAttainment!$CL104:$CQ104,COPOMap!H$33:H$38),1)</f>
        <v>0</v>
      </c>
      <c r="BJ104" s="211">
        <f t="array" ref="BJ104">MIN(MMULT(COAttainment!$CL104:$CQ104,COPOMap!I$33:I$38),1)</f>
        <v>0</v>
      </c>
      <c r="BK104" s="211">
        <f t="array" ref="BK104">MIN(MMULT(COAttainment!$CL104:$CQ104,COPOMap!J$33:J$38),1)</f>
        <v>0</v>
      </c>
      <c r="BL104" s="211">
        <f t="array" ref="BL104">MIN(MMULT(COAttainment!$CL104:$CQ104,COPOMap!K$33:K$38),1)</f>
        <v>0</v>
      </c>
      <c r="BM104" s="211">
        <f t="array" ref="BM104">MIN(MMULT(COAttainment!$CL104:$CQ104,COPOMap!L$33:L$38),1)</f>
        <v>0</v>
      </c>
      <c r="BN104" s="211">
        <f t="array" ref="BN104">MIN(MMULT(COAttainment!$CL104:$CQ104,COPOMap!M$33:M$38),1)</f>
        <v>0</v>
      </c>
    </row>
    <row r="105" ht="14.25" customHeight="1" spans="1:66" x14ac:dyDescent="0.25">
      <c r="A105" s="4"/>
      <c r="B105" s="209">
        <f>IF(ISBLANK(CT!A131),"",CT!A131)</f>
      </c>
      <c r="C105" s="191">
        <f t="array" ref="C105">MIN(MMULT(COAttainment!$N105:$S105,COPOMap!B$13:B$18),1)</f>
        <v>0</v>
      </c>
      <c r="D105" s="191">
        <f t="array" ref="D105">MIN(MMULT(COAttainment!$N105:$S105,COPOMap!C$13:C$18),1)</f>
        <v>0</v>
      </c>
      <c r="E105" s="191">
        <f t="array" ref="E105">MIN(MMULT(COAttainment!$N105:$S105,COPOMap!D$13:D$18),1)</f>
        <v>0</v>
      </c>
      <c r="F105" s="191">
        <f t="array" ref="F105">MIN(MMULT(COAttainment!$N105:$S105,COPOMap!E$13:E$18),1)</f>
        <v>0</v>
      </c>
      <c r="G105" s="191">
        <f t="array" ref="G105">MIN(MMULT(COAttainment!$N105:$S105,COPOMap!F$13:F$18),1)</f>
        <v>0</v>
      </c>
      <c r="H105" s="191">
        <f t="array" ref="H105">MIN(MMULT(COAttainment!$N105:$S105,COPOMap!G$13:G$18),1)</f>
        <v>0</v>
      </c>
      <c r="I105" s="191">
        <f t="array" ref="I105">MIN(MMULT(COAttainment!$N105:$S105,COPOMap!H$13:H$18),1)</f>
        <v>0</v>
      </c>
      <c r="J105" s="191">
        <f t="array" ref="J105">MIN(MMULT(COAttainment!$N105:$S105,COPOMap!I$13:I$18),1)</f>
        <v>0</v>
      </c>
      <c r="K105" s="191">
        <f t="array" ref="K105">MIN(MMULT(COAttainment!$N105:$S105,COPOMap!J$13:J$18),1)</f>
        <v>0</v>
      </c>
      <c r="L105" s="191">
        <f t="array" ref="L105">MIN(MMULT(COAttainment!$N105:$S105,COPOMap!K$13:K$18),1)</f>
        <v>0</v>
      </c>
      <c r="M105" s="191">
        <f t="array" ref="M105">MIN(MMULT(COAttainment!$N105:$S105,COPOMap!L$13:L$18),1)</f>
        <v>0</v>
      </c>
      <c r="N105" s="191">
        <f t="array" ref="N105">MIN(MMULT(COAttainment!$N105:$S105,COPOMap!M$13:M$18),1)</f>
        <v>0</v>
      </c>
      <c r="O105" s="4"/>
      <c r="P105" s="210">
        <f t="array" ref="P105">MIN(MMULT(COAttainment!$AG105:$AL105,COPOMap!B$23:B$28),1)</f>
        <v>0</v>
      </c>
      <c r="Q105" s="210">
        <f t="array" ref="Q105">MIN(MMULT(COAttainment!$AG105:$AL105,COPOMap!C$23:C$28),1)</f>
        <v>0</v>
      </c>
      <c r="R105" s="210">
        <f t="array" ref="R105">MIN(MMULT(COAttainment!$AG105:$AL105,COPOMap!D$23:D$28),1)</f>
        <v>0</v>
      </c>
      <c r="S105" s="210">
        <f t="array" ref="S105">MIN(MMULT(COAttainment!$AG105:$AL105,COPOMap!E$23:E$28),1)</f>
        <v>0</v>
      </c>
      <c r="T105" s="210">
        <f t="array" ref="T105">MIN(MMULT(COAttainment!$AG105:$AL105,COPOMap!F$23:F$28),1)</f>
        <v>0</v>
      </c>
      <c r="U105" s="210">
        <f t="array" ref="U105">MIN(MMULT(COAttainment!$AG105:$AL105,COPOMap!G$23:G$28),1)</f>
        <v>0</v>
      </c>
      <c r="V105" s="210">
        <f t="array" ref="V105">MIN(MMULT(COAttainment!$AG105:$AL105,COPOMap!H$23:H$28),1)</f>
        <v>0</v>
      </c>
      <c r="W105" s="210">
        <f t="array" ref="W105">MIN(MMULT(COAttainment!$AG105:$AL105,COPOMap!I$23:I$28),1)</f>
        <v>0</v>
      </c>
      <c r="X105" s="210">
        <f t="array" ref="X105">MIN(MMULT(COAttainment!$AG105:$AL105,COPOMap!J$23:J$28),1)</f>
        <v>0</v>
      </c>
      <c r="Y105" s="210">
        <f t="array" ref="Y105">MIN(MMULT(COAttainment!$AG105:$AL105,COPOMap!K$23:K$28),1)</f>
        <v>0</v>
      </c>
      <c r="Z105" s="210">
        <f t="array" ref="Z105">MIN(MMULT(COAttainment!$AG105:$AL105,COPOMap!L$23:L$28),1)</f>
        <v>0</v>
      </c>
      <c r="AA105" s="210">
        <f t="array" ref="AA105">MIN(MMULT(COAttainment!$AG105:$AL105,COPOMap!M$23:M$28),1)</f>
        <v>0</v>
      </c>
      <c r="AB105" s="4"/>
      <c r="AC105" s="211">
        <f t="array" ref="AC105">MIN(MMULT(COAttainment!$AZ105:$BE105,COPOMap!B$33:B$38),1)</f>
        <v>0</v>
      </c>
      <c r="AD105" s="211">
        <f t="array" ref="AD105">MIN(MMULT(COAttainment!$AZ105:$BE105,COPOMap!C$33:C$38),1)</f>
        <v>0</v>
      </c>
      <c r="AE105" s="211">
        <f t="array" ref="AE105">MIN(MMULT(COAttainment!$AZ105:$BE105,COPOMap!D$33:D$38),1)</f>
        <v>0</v>
      </c>
      <c r="AF105" s="211">
        <f t="array" ref="AF105">MIN(MMULT(COAttainment!$AZ105:$BE105,COPOMap!E$33:E$38),1)</f>
        <v>0</v>
      </c>
      <c r="AG105" s="211">
        <f t="array" ref="AG105">MIN(MMULT(COAttainment!$AZ105:$BE105,COPOMap!F$33:F$38),1)</f>
        <v>0</v>
      </c>
      <c r="AH105" s="211">
        <f t="array" ref="AH105">MIN(MMULT(COAttainment!$AZ105:$BE105,COPOMap!G$33:G$38),1)</f>
        <v>0</v>
      </c>
      <c r="AI105" s="211">
        <f t="array" ref="AI105">MIN(MMULT(COAttainment!$AZ105:$BE105,COPOMap!H$33:H$38),1)</f>
        <v>0</v>
      </c>
      <c r="AJ105" s="211">
        <f t="array" ref="AJ105">MIN(MMULT(COAttainment!$AZ105:$BE105,COPOMap!I$33:I$38),1)</f>
        <v>0</v>
      </c>
      <c r="AK105" s="211">
        <f t="array" ref="AK105">MIN(MMULT(COAttainment!$AZ105:$BE105,COPOMap!J$33:J$38),1)</f>
        <v>0</v>
      </c>
      <c r="AL105" s="211">
        <f t="array" ref="AL105">MIN(MMULT(COAttainment!$AZ105:$BE105,COPOMap!K$33:K$38),1)</f>
        <v>0</v>
      </c>
      <c r="AM105" s="211">
        <f t="array" ref="AM105">MIN(MMULT(COAttainment!$AZ105:$BE105,COPOMap!L$33:L$38),1)</f>
        <v>0</v>
      </c>
      <c r="AN105" s="211">
        <f t="array" ref="AN105">MIN(MMULT(COAttainment!$AZ105:$BE105,COPOMap!M$33:M$38),1)</f>
        <v>0</v>
      </c>
      <c r="AO105" s="4"/>
      <c r="AP105" s="211">
        <f t="array" ref="AP105">MIN(MMULT(COAttainment!$BS105:$BX105,COPOMap!B$33:B$38),1)</f>
        <v>0</v>
      </c>
      <c r="AQ105" s="211">
        <f t="array" ref="AQ105">MIN(MMULT(COAttainment!$BS105:$BX105,COPOMap!C$33:C$38),1)</f>
        <v>0</v>
      </c>
      <c r="AR105" s="211">
        <f t="array" ref="AR105">MIN(MMULT(COAttainment!$BS105:$BX105,COPOMap!D$33:D$38),1)</f>
        <v>0</v>
      </c>
      <c r="AS105" s="211">
        <f t="array" ref="AS105">MIN(MMULT(COAttainment!$BS105:$BX105,COPOMap!E$33:E$38),1)</f>
        <v>0</v>
      </c>
      <c r="AT105" s="211">
        <f t="array" ref="AT105">MIN(MMULT(COAttainment!$BS105:$BX105,COPOMap!F$33:F$38),1)</f>
        <v>0</v>
      </c>
      <c r="AU105" s="211">
        <f t="array" ref="AU105">MIN(MMULT(COAttainment!$BS105:$BX105,COPOMap!G$33:G$38),1)</f>
        <v>0</v>
      </c>
      <c r="AV105" s="211">
        <f t="array" ref="AV105">MIN(MMULT(COAttainment!$BS105:$BX105,COPOMap!H$33:H$38),1)</f>
        <v>0</v>
      </c>
      <c r="AW105" s="211">
        <f t="array" ref="AW105">MIN(MMULT(COAttainment!$BS105:$BX105,COPOMap!I$33:I$38),1)</f>
        <v>0</v>
      </c>
      <c r="AX105" s="211">
        <f t="array" ref="AX105">MIN(MMULT(COAttainment!$BS105:$BX105,COPOMap!J$33:J$38),1)</f>
        <v>0</v>
      </c>
      <c r="AY105" s="211">
        <f t="array" ref="AY105">MIN(MMULT(COAttainment!$BS105:$BX105,COPOMap!K$33:K$38),1)</f>
        <v>0</v>
      </c>
      <c r="AZ105" s="211">
        <f t="array" ref="AZ105">MIN(MMULT(COAttainment!$BS105:$BX105,COPOMap!L$33:L$38),1)</f>
        <v>0</v>
      </c>
      <c r="BA105" s="211">
        <f t="array" ref="BA105">MIN(MMULT(COAttainment!$BS105:$BX105,COPOMap!M$33:M$38),1)</f>
        <v>0</v>
      </c>
      <c r="BB105" s="4"/>
      <c r="BC105" s="211">
        <f t="array" ref="BC105">MIN(MMULT(COAttainment!$CL105:$CQ105,COPOMap!B$33:B$38),1)</f>
        <v>0</v>
      </c>
      <c r="BD105" s="211">
        <f t="array" ref="BD105">MIN(MMULT(COAttainment!$CL105:$CQ105,COPOMap!C$33:C$38),1)</f>
        <v>0</v>
      </c>
      <c r="BE105" s="211">
        <f t="array" ref="BE105">MIN(MMULT(COAttainment!$CL105:$CQ105,COPOMap!D$33:D$38),1)</f>
        <v>0</v>
      </c>
      <c r="BF105" s="211">
        <f t="array" ref="BF105">MIN(MMULT(COAttainment!$CL105:$CQ105,COPOMap!E$33:E$38),1)</f>
        <v>0</v>
      </c>
      <c r="BG105" s="211">
        <f t="array" ref="BG105">MIN(MMULT(COAttainment!$CL105:$CQ105,COPOMap!F$33:F$38),1)</f>
        <v>0</v>
      </c>
      <c r="BH105" s="211">
        <f t="array" ref="BH105">MIN(MMULT(COAttainment!$CL105:$CQ105,COPOMap!G$33:G$38),1)</f>
        <v>0</v>
      </c>
      <c r="BI105" s="211">
        <f t="array" ref="BI105">MIN(MMULT(COAttainment!$CL105:$CQ105,COPOMap!H$33:H$38),1)</f>
        <v>0</v>
      </c>
      <c r="BJ105" s="211">
        <f t="array" ref="BJ105">MIN(MMULT(COAttainment!$CL105:$CQ105,COPOMap!I$33:I$38),1)</f>
        <v>0</v>
      </c>
      <c r="BK105" s="211">
        <f t="array" ref="BK105">MIN(MMULT(COAttainment!$CL105:$CQ105,COPOMap!J$33:J$38),1)</f>
        <v>0</v>
      </c>
      <c r="BL105" s="211">
        <f t="array" ref="BL105">MIN(MMULT(COAttainment!$CL105:$CQ105,COPOMap!K$33:K$38),1)</f>
        <v>0</v>
      </c>
      <c r="BM105" s="211">
        <f t="array" ref="BM105">MIN(MMULT(COAttainment!$CL105:$CQ105,COPOMap!L$33:L$38),1)</f>
        <v>0</v>
      </c>
      <c r="BN105" s="211">
        <f t="array" ref="BN105">MIN(MMULT(COAttainment!$CL105:$CQ105,COPOMap!M$33:M$38),1)</f>
        <v>0</v>
      </c>
    </row>
    <row r="106" ht="14.25" customHeight="1" spans="1:66" x14ac:dyDescent="0.25">
      <c r="A106" s="4"/>
      <c r="B106" s="209">
        <f>IF(ISBLANK(CT!A132),"",CT!A132)</f>
      </c>
      <c r="C106" s="191">
        <f t="array" ref="C106">MIN(MMULT(COAttainment!$N106:$S106,COPOMap!B$13:B$18),1)</f>
        <v>0</v>
      </c>
      <c r="D106" s="191">
        <f t="array" ref="D106">MIN(MMULT(COAttainment!$N106:$S106,COPOMap!C$13:C$18),1)</f>
        <v>0</v>
      </c>
      <c r="E106" s="191">
        <f t="array" ref="E106">MIN(MMULT(COAttainment!$N106:$S106,COPOMap!D$13:D$18),1)</f>
        <v>0</v>
      </c>
      <c r="F106" s="191">
        <f t="array" ref="F106">MIN(MMULT(COAttainment!$N106:$S106,COPOMap!E$13:E$18),1)</f>
        <v>0</v>
      </c>
      <c r="G106" s="191">
        <f t="array" ref="G106">MIN(MMULT(COAttainment!$N106:$S106,COPOMap!F$13:F$18),1)</f>
        <v>0</v>
      </c>
      <c r="H106" s="191">
        <f t="array" ref="H106">MIN(MMULT(COAttainment!$N106:$S106,COPOMap!G$13:G$18),1)</f>
        <v>0</v>
      </c>
      <c r="I106" s="191">
        <f t="array" ref="I106">MIN(MMULT(COAttainment!$N106:$S106,COPOMap!H$13:H$18),1)</f>
        <v>0</v>
      </c>
      <c r="J106" s="191">
        <f t="array" ref="J106">MIN(MMULT(COAttainment!$N106:$S106,COPOMap!I$13:I$18),1)</f>
        <v>0</v>
      </c>
      <c r="K106" s="191">
        <f t="array" ref="K106">MIN(MMULT(COAttainment!$N106:$S106,COPOMap!J$13:J$18),1)</f>
        <v>0</v>
      </c>
      <c r="L106" s="191">
        <f t="array" ref="L106">MIN(MMULT(COAttainment!$N106:$S106,COPOMap!K$13:K$18),1)</f>
        <v>0</v>
      </c>
      <c r="M106" s="191">
        <f t="array" ref="M106">MIN(MMULT(COAttainment!$N106:$S106,COPOMap!L$13:L$18),1)</f>
        <v>0</v>
      </c>
      <c r="N106" s="191">
        <f t="array" ref="N106">MIN(MMULT(COAttainment!$N106:$S106,COPOMap!M$13:M$18),1)</f>
        <v>0</v>
      </c>
      <c r="O106" s="4"/>
      <c r="P106" s="210">
        <f t="array" ref="P106">MIN(MMULT(COAttainment!$AG106:$AL106,COPOMap!B$23:B$28),1)</f>
        <v>0</v>
      </c>
      <c r="Q106" s="210">
        <f t="array" ref="Q106">MIN(MMULT(COAttainment!$AG106:$AL106,COPOMap!C$23:C$28),1)</f>
        <v>0</v>
      </c>
      <c r="R106" s="210">
        <f t="array" ref="R106">MIN(MMULT(COAttainment!$AG106:$AL106,COPOMap!D$23:D$28),1)</f>
        <v>0</v>
      </c>
      <c r="S106" s="210">
        <f t="array" ref="S106">MIN(MMULT(COAttainment!$AG106:$AL106,COPOMap!E$23:E$28),1)</f>
        <v>0</v>
      </c>
      <c r="T106" s="210">
        <f t="array" ref="T106">MIN(MMULT(COAttainment!$AG106:$AL106,COPOMap!F$23:F$28),1)</f>
        <v>0</v>
      </c>
      <c r="U106" s="210">
        <f t="array" ref="U106">MIN(MMULT(COAttainment!$AG106:$AL106,COPOMap!G$23:G$28),1)</f>
        <v>0</v>
      </c>
      <c r="V106" s="210">
        <f t="array" ref="V106">MIN(MMULT(COAttainment!$AG106:$AL106,COPOMap!H$23:H$28),1)</f>
        <v>0</v>
      </c>
      <c r="W106" s="210">
        <f t="array" ref="W106">MIN(MMULT(COAttainment!$AG106:$AL106,COPOMap!I$23:I$28),1)</f>
        <v>0</v>
      </c>
      <c r="X106" s="210">
        <f t="array" ref="X106">MIN(MMULT(COAttainment!$AG106:$AL106,COPOMap!J$23:J$28),1)</f>
        <v>0</v>
      </c>
      <c r="Y106" s="210">
        <f t="array" ref="Y106">MIN(MMULT(COAttainment!$AG106:$AL106,COPOMap!K$23:K$28),1)</f>
        <v>0</v>
      </c>
      <c r="Z106" s="210">
        <f t="array" ref="Z106">MIN(MMULT(COAttainment!$AG106:$AL106,COPOMap!L$23:L$28),1)</f>
        <v>0</v>
      </c>
      <c r="AA106" s="210">
        <f t="array" ref="AA106">MIN(MMULT(COAttainment!$AG106:$AL106,COPOMap!M$23:M$28),1)</f>
        <v>0</v>
      </c>
      <c r="AB106" s="4"/>
      <c r="AC106" s="211">
        <f t="array" ref="AC106">MIN(MMULT(COAttainment!$AZ106:$BE106,COPOMap!B$33:B$38),1)</f>
        <v>0</v>
      </c>
      <c r="AD106" s="211">
        <f t="array" ref="AD106">MIN(MMULT(COAttainment!$AZ106:$BE106,COPOMap!C$33:C$38),1)</f>
        <v>0</v>
      </c>
      <c r="AE106" s="211">
        <f t="array" ref="AE106">MIN(MMULT(COAttainment!$AZ106:$BE106,COPOMap!D$33:D$38),1)</f>
        <v>0</v>
      </c>
      <c r="AF106" s="211">
        <f t="array" ref="AF106">MIN(MMULT(COAttainment!$AZ106:$BE106,COPOMap!E$33:E$38),1)</f>
        <v>0</v>
      </c>
      <c r="AG106" s="211">
        <f t="array" ref="AG106">MIN(MMULT(COAttainment!$AZ106:$BE106,COPOMap!F$33:F$38),1)</f>
        <v>0</v>
      </c>
      <c r="AH106" s="211">
        <f t="array" ref="AH106">MIN(MMULT(COAttainment!$AZ106:$BE106,COPOMap!G$33:G$38),1)</f>
        <v>0</v>
      </c>
      <c r="AI106" s="211">
        <f t="array" ref="AI106">MIN(MMULT(COAttainment!$AZ106:$BE106,COPOMap!H$33:H$38),1)</f>
        <v>0</v>
      </c>
      <c r="AJ106" s="211">
        <f t="array" ref="AJ106">MIN(MMULT(COAttainment!$AZ106:$BE106,COPOMap!I$33:I$38),1)</f>
        <v>0</v>
      </c>
      <c r="AK106" s="211">
        <f t="array" ref="AK106">MIN(MMULT(COAttainment!$AZ106:$BE106,COPOMap!J$33:J$38),1)</f>
        <v>0</v>
      </c>
      <c r="AL106" s="211">
        <f t="array" ref="AL106">MIN(MMULT(COAttainment!$AZ106:$BE106,COPOMap!K$33:K$38),1)</f>
        <v>0</v>
      </c>
      <c r="AM106" s="211">
        <f t="array" ref="AM106">MIN(MMULT(COAttainment!$AZ106:$BE106,COPOMap!L$33:L$38),1)</f>
        <v>0</v>
      </c>
      <c r="AN106" s="211">
        <f t="array" ref="AN106">MIN(MMULT(COAttainment!$AZ106:$BE106,COPOMap!M$33:M$38),1)</f>
        <v>0</v>
      </c>
      <c r="AO106" s="4"/>
      <c r="AP106" s="211">
        <f t="array" ref="AP106">MIN(MMULT(COAttainment!$BS106:$BX106,COPOMap!B$33:B$38),1)</f>
        <v>0</v>
      </c>
      <c r="AQ106" s="211">
        <f t="array" ref="AQ106">MIN(MMULT(COAttainment!$BS106:$BX106,COPOMap!C$33:C$38),1)</f>
        <v>0</v>
      </c>
      <c r="AR106" s="211">
        <f t="array" ref="AR106">MIN(MMULT(COAttainment!$BS106:$BX106,COPOMap!D$33:D$38),1)</f>
        <v>0</v>
      </c>
      <c r="AS106" s="211">
        <f t="array" ref="AS106">MIN(MMULT(COAttainment!$BS106:$BX106,COPOMap!E$33:E$38),1)</f>
        <v>0</v>
      </c>
      <c r="AT106" s="211">
        <f t="array" ref="AT106">MIN(MMULT(COAttainment!$BS106:$BX106,COPOMap!F$33:F$38),1)</f>
        <v>0</v>
      </c>
      <c r="AU106" s="211">
        <f t="array" ref="AU106">MIN(MMULT(COAttainment!$BS106:$BX106,COPOMap!G$33:G$38),1)</f>
        <v>0</v>
      </c>
      <c r="AV106" s="211">
        <f t="array" ref="AV106">MIN(MMULT(COAttainment!$BS106:$BX106,COPOMap!H$33:H$38),1)</f>
        <v>0</v>
      </c>
      <c r="AW106" s="211">
        <f t="array" ref="AW106">MIN(MMULT(COAttainment!$BS106:$BX106,COPOMap!I$33:I$38),1)</f>
        <v>0</v>
      </c>
      <c r="AX106" s="211">
        <f t="array" ref="AX106">MIN(MMULT(COAttainment!$BS106:$BX106,COPOMap!J$33:J$38),1)</f>
        <v>0</v>
      </c>
      <c r="AY106" s="211">
        <f t="array" ref="AY106">MIN(MMULT(COAttainment!$BS106:$BX106,COPOMap!K$33:K$38),1)</f>
        <v>0</v>
      </c>
      <c r="AZ106" s="211">
        <f t="array" ref="AZ106">MIN(MMULT(COAttainment!$BS106:$BX106,COPOMap!L$33:L$38),1)</f>
        <v>0</v>
      </c>
      <c r="BA106" s="211">
        <f t="array" ref="BA106">MIN(MMULT(COAttainment!$BS106:$BX106,COPOMap!M$33:M$38),1)</f>
        <v>0</v>
      </c>
      <c r="BB106" s="4"/>
      <c r="BC106" s="211">
        <f t="array" ref="BC106">MIN(MMULT(COAttainment!$CL106:$CQ106,COPOMap!B$33:B$38),1)</f>
        <v>0</v>
      </c>
      <c r="BD106" s="211">
        <f t="array" ref="BD106">MIN(MMULT(COAttainment!$CL106:$CQ106,COPOMap!C$33:C$38),1)</f>
        <v>0</v>
      </c>
      <c r="BE106" s="211">
        <f t="array" ref="BE106">MIN(MMULT(COAttainment!$CL106:$CQ106,COPOMap!D$33:D$38),1)</f>
        <v>0</v>
      </c>
      <c r="BF106" s="211">
        <f t="array" ref="BF106">MIN(MMULT(COAttainment!$CL106:$CQ106,COPOMap!E$33:E$38),1)</f>
        <v>0</v>
      </c>
      <c r="BG106" s="211">
        <f t="array" ref="BG106">MIN(MMULT(COAttainment!$CL106:$CQ106,COPOMap!F$33:F$38),1)</f>
        <v>0</v>
      </c>
      <c r="BH106" s="211">
        <f t="array" ref="BH106">MIN(MMULT(COAttainment!$CL106:$CQ106,COPOMap!G$33:G$38),1)</f>
        <v>0</v>
      </c>
      <c r="BI106" s="211">
        <f t="array" ref="BI106">MIN(MMULT(COAttainment!$CL106:$CQ106,COPOMap!H$33:H$38),1)</f>
        <v>0</v>
      </c>
      <c r="BJ106" s="211">
        <f t="array" ref="BJ106">MIN(MMULT(COAttainment!$CL106:$CQ106,COPOMap!I$33:I$38),1)</f>
        <v>0</v>
      </c>
      <c r="BK106" s="211">
        <f t="array" ref="BK106">MIN(MMULT(COAttainment!$CL106:$CQ106,COPOMap!J$33:J$38),1)</f>
        <v>0</v>
      </c>
      <c r="BL106" s="211">
        <f t="array" ref="BL106">MIN(MMULT(COAttainment!$CL106:$CQ106,COPOMap!K$33:K$38),1)</f>
        <v>0</v>
      </c>
      <c r="BM106" s="211">
        <f t="array" ref="BM106">MIN(MMULT(COAttainment!$CL106:$CQ106,COPOMap!L$33:L$38),1)</f>
        <v>0</v>
      </c>
      <c r="BN106" s="211">
        <f t="array" ref="BN106">MIN(MMULT(COAttainment!$CL106:$CQ106,COPOMap!M$33:M$38),1)</f>
        <v>0</v>
      </c>
    </row>
    <row r="107" ht="14.25" customHeight="1" spans="1:66" x14ac:dyDescent="0.25">
      <c r="A107" s="4"/>
      <c r="B107" s="209">
        <f>IF(ISBLANK(CT!A133),"",CT!A133)</f>
      </c>
      <c r="C107" s="191">
        <f t="array" ref="C107">MIN(MMULT(COAttainment!$N107:$S107,COPOMap!B$13:B$18),1)</f>
        <v>0</v>
      </c>
      <c r="D107" s="191">
        <f t="array" ref="D107">MIN(MMULT(COAttainment!$N107:$S107,COPOMap!C$13:C$18),1)</f>
        <v>0</v>
      </c>
      <c r="E107" s="191">
        <f t="array" ref="E107">MIN(MMULT(COAttainment!$N107:$S107,COPOMap!D$13:D$18),1)</f>
        <v>0</v>
      </c>
      <c r="F107" s="191">
        <f t="array" ref="F107">MIN(MMULT(COAttainment!$N107:$S107,COPOMap!E$13:E$18),1)</f>
        <v>0</v>
      </c>
      <c r="G107" s="191">
        <f t="array" ref="G107">MIN(MMULT(COAttainment!$N107:$S107,COPOMap!F$13:F$18),1)</f>
        <v>0</v>
      </c>
      <c r="H107" s="191">
        <f t="array" ref="H107">MIN(MMULT(COAttainment!$N107:$S107,COPOMap!G$13:G$18),1)</f>
        <v>0</v>
      </c>
      <c r="I107" s="191">
        <f t="array" ref="I107">MIN(MMULT(COAttainment!$N107:$S107,COPOMap!H$13:H$18),1)</f>
        <v>0</v>
      </c>
      <c r="J107" s="191">
        <f t="array" ref="J107">MIN(MMULT(COAttainment!$N107:$S107,COPOMap!I$13:I$18),1)</f>
        <v>0</v>
      </c>
      <c r="K107" s="191">
        <f t="array" ref="K107">MIN(MMULT(COAttainment!$N107:$S107,COPOMap!J$13:J$18),1)</f>
        <v>0</v>
      </c>
      <c r="L107" s="191">
        <f t="array" ref="L107">MIN(MMULT(COAttainment!$N107:$S107,COPOMap!K$13:K$18),1)</f>
        <v>0</v>
      </c>
      <c r="M107" s="191">
        <f t="array" ref="M107">MIN(MMULT(COAttainment!$N107:$S107,COPOMap!L$13:L$18),1)</f>
        <v>0</v>
      </c>
      <c r="N107" s="191">
        <f t="array" ref="N107">MIN(MMULT(COAttainment!$N107:$S107,COPOMap!M$13:M$18),1)</f>
        <v>0</v>
      </c>
      <c r="O107" s="4"/>
      <c r="P107" s="210">
        <f t="array" ref="P107">MIN(MMULT(COAttainment!$AG107:$AL107,COPOMap!B$23:B$28),1)</f>
        <v>0</v>
      </c>
      <c r="Q107" s="210">
        <f t="array" ref="Q107">MIN(MMULT(COAttainment!$AG107:$AL107,COPOMap!C$23:C$28),1)</f>
        <v>0</v>
      </c>
      <c r="R107" s="210">
        <f t="array" ref="R107">MIN(MMULT(COAttainment!$AG107:$AL107,COPOMap!D$23:D$28),1)</f>
        <v>0</v>
      </c>
      <c r="S107" s="210">
        <f t="array" ref="S107">MIN(MMULT(COAttainment!$AG107:$AL107,COPOMap!E$23:E$28),1)</f>
        <v>0</v>
      </c>
      <c r="T107" s="210">
        <f t="array" ref="T107">MIN(MMULT(COAttainment!$AG107:$AL107,COPOMap!F$23:F$28),1)</f>
        <v>0</v>
      </c>
      <c r="U107" s="210">
        <f t="array" ref="U107">MIN(MMULT(COAttainment!$AG107:$AL107,COPOMap!G$23:G$28),1)</f>
        <v>0</v>
      </c>
      <c r="V107" s="210">
        <f t="array" ref="V107">MIN(MMULT(COAttainment!$AG107:$AL107,COPOMap!H$23:H$28),1)</f>
        <v>0</v>
      </c>
      <c r="W107" s="210">
        <f t="array" ref="W107">MIN(MMULT(COAttainment!$AG107:$AL107,COPOMap!I$23:I$28),1)</f>
        <v>0</v>
      </c>
      <c r="X107" s="210">
        <f t="array" ref="X107">MIN(MMULT(COAttainment!$AG107:$AL107,COPOMap!J$23:J$28),1)</f>
        <v>0</v>
      </c>
      <c r="Y107" s="210">
        <f t="array" ref="Y107">MIN(MMULT(COAttainment!$AG107:$AL107,COPOMap!K$23:K$28),1)</f>
        <v>0</v>
      </c>
      <c r="Z107" s="210">
        <f t="array" ref="Z107">MIN(MMULT(COAttainment!$AG107:$AL107,COPOMap!L$23:L$28),1)</f>
        <v>0</v>
      </c>
      <c r="AA107" s="210">
        <f t="array" ref="AA107">MIN(MMULT(COAttainment!$AG107:$AL107,COPOMap!M$23:M$28),1)</f>
        <v>0</v>
      </c>
      <c r="AB107" s="4"/>
      <c r="AC107" s="211">
        <f t="array" ref="AC107">MIN(MMULT(COAttainment!$AZ107:$BE107,COPOMap!B$33:B$38),1)</f>
        <v>0</v>
      </c>
      <c r="AD107" s="211">
        <f t="array" ref="AD107">MIN(MMULT(COAttainment!$AZ107:$BE107,COPOMap!C$33:C$38),1)</f>
        <v>0</v>
      </c>
      <c r="AE107" s="211">
        <f t="array" ref="AE107">MIN(MMULT(COAttainment!$AZ107:$BE107,COPOMap!D$33:D$38),1)</f>
        <v>0</v>
      </c>
      <c r="AF107" s="211">
        <f t="array" ref="AF107">MIN(MMULT(COAttainment!$AZ107:$BE107,COPOMap!E$33:E$38),1)</f>
        <v>0</v>
      </c>
      <c r="AG107" s="211">
        <f t="array" ref="AG107">MIN(MMULT(COAttainment!$AZ107:$BE107,COPOMap!F$33:F$38),1)</f>
        <v>0</v>
      </c>
      <c r="AH107" s="211">
        <f t="array" ref="AH107">MIN(MMULT(COAttainment!$AZ107:$BE107,COPOMap!G$33:G$38),1)</f>
        <v>0</v>
      </c>
      <c r="AI107" s="211">
        <f t="array" ref="AI107">MIN(MMULT(COAttainment!$AZ107:$BE107,COPOMap!H$33:H$38),1)</f>
        <v>0</v>
      </c>
      <c r="AJ107" s="211">
        <f t="array" ref="AJ107">MIN(MMULT(COAttainment!$AZ107:$BE107,COPOMap!I$33:I$38),1)</f>
        <v>0</v>
      </c>
      <c r="AK107" s="211">
        <f t="array" ref="AK107">MIN(MMULT(COAttainment!$AZ107:$BE107,COPOMap!J$33:J$38),1)</f>
        <v>0</v>
      </c>
      <c r="AL107" s="211">
        <f t="array" ref="AL107">MIN(MMULT(COAttainment!$AZ107:$BE107,COPOMap!K$33:K$38),1)</f>
        <v>0</v>
      </c>
      <c r="AM107" s="211">
        <f t="array" ref="AM107">MIN(MMULT(COAttainment!$AZ107:$BE107,COPOMap!L$33:L$38),1)</f>
        <v>0</v>
      </c>
      <c r="AN107" s="211">
        <f t="array" ref="AN107">MIN(MMULT(COAttainment!$AZ107:$BE107,COPOMap!M$33:M$38),1)</f>
        <v>0</v>
      </c>
      <c r="AO107" s="4"/>
      <c r="AP107" s="211">
        <f t="array" ref="AP107">MIN(MMULT(COAttainment!$BS107:$BX107,COPOMap!B$33:B$38),1)</f>
        <v>0</v>
      </c>
      <c r="AQ107" s="211">
        <f t="array" ref="AQ107">MIN(MMULT(COAttainment!$BS107:$BX107,COPOMap!C$33:C$38),1)</f>
        <v>0</v>
      </c>
      <c r="AR107" s="211">
        <f t="array" ref="AR107">MIN(MMULT(COAttainment!$BS107:$BX107,COPOMap!D$33:D$38),1)</f>
        <v>0</v>
      </c>
      <c r="AS107" s="211">
        <f t="array" ref="AS107">MIN(MMULT(COAttainment!$BS107:$BX107,COPOMap!E$33:E$38),1)</f>
        <v>0</v>
      </c>
      <c r="AT107" s="211">
        <f t="array" ref="AT107">MIN(MMULT(COAttainment!$BS107:$BX107,COPOMap!F$33:F$38),1)</f>
        <v>0</v>
      </c>
      <c r="AU107" s="211">
        <f t="array" ref="AU107">MIN(MMULT(COAttainment!$BS107:$BX107,COPOMap!G$33:G$38),1)</f>
        <v>0</v>
      </c>
      <c r="AV107" s="211">
        <f t="array" ref="AV107">MIN(MMULT(COAttainment!$BS107:$BX107,COPOMap!H$33:H$38),1)</f>
        <v>0</v>
      </c>
      <c r="AW107" s="211">
        <f t="array" ref="AW107">MIN(MMULT(COAttainment!$BS107:$BX107,COPOMap!I$33:I$38),1)</f>
        <v>0</v>
      </c>
      <c r="AX107" s="211">
        <f t="array" ref="AX107">MIN(MMULT(COAttainment!$BS107:$BX107,COPOMap!J$33:J$38),1)</f>
        <v>0</v>
      </c>
      <c r="AY107" s="211">
        <f t="array" ref="AY107">MIN(MMULT(COAttainment!$BS107:$BX107,COPOMap!K$33:K$38),1)</f>
        <v>0</v>
      </c>
      <c r="AZ107" s="211">
        <f t="array" ref="AZ107">MIN(MMULT(COAttainment!$BS107:$BX107,COPOMap!L$33:L$38),1)</f>
        <v>0</v>
      </c>
      <c r="BA107" s="211">
        <f t="array" ref="BA107">MIN(MMULT(COAttainment!$BS107:$BX107,COPOMap!M$33:M$38),1)</f>
        <v>0</v>
      </c>
      <c r="BB107" s="4"/>
      <c r="BC107" s="211">
        <f t="array" ref="BC107">MIN(MMULT(COAttainment!$CL107:$CQ107,COPOMap!B$33:B$38),1)</f>
        <v>0</v>
      </c>
      <c r="BD107" s="211">
        <f t="array" ref="BD107">MIN(MMULT(COAttainment!$CL107:$CQ107,COPOMap!C$33:C$38),1)</f>
        <v>0</v>
      </c>
      <c r="BE107" s="211">
        <f t="array" ref="BE107">MIN(MMULT(COAttainment!$CL107:$CQ107,COPOMap!D$33:D$38),1)</f>
        <v>0</v>
      </c>
      <c r="BF107" s="211">
        <f t="array" ref="BF107">MIN(MMULT(COAttainment!$CL107:$CQ107,COPOMap!E$33:E$38),1)</f>
        <v>0</v>
      </c>
      <c r="BG107" s="211">
        <f t="array" ref="BG107">MIN(MMULT(COAttainment!$CL107:$CQ107,COPOMap!F$33:F$38),1)</f>
        <v>0</v>
      </c>
      <c r="BH107" s="211">
        <f t="array" ref="BH107">MIN(MMULT(COAttainment!$CL107:$CQ107,COPOMap!G$33:G$38),1)</f>
        <v>0</v>
      </c>
      <c r="BI107" s="211">
        <f t="array" ref="BI107">MIN(MMULT(COAttainment!$CL107:$CQ107,COPOMap!H$33:H$38),1)</f>
        <v>0</v>
      </c>
      <c r="BJ107" s="211">
        <f t="array" ref="BJ107">MIN(MMULT(COAttainment!$CL107:$CQ107,COPOMap!I$33:I$38),1)</f>
        <v>0</v>
      </c>
      <c r="BK107" s="211">
        <f t="array" ref="BK107">MIN(MMULT(COAttainment!$CL107:$CQ107,COPOMap!J$33:J$38),1)</f>
        <v>0</v>
      </c>
      <c r="BL107" s="211">
        <f t="array" ref="BL107">MIN(MMULT(COAttainment!$CL107:$CQ107,COPOMap!K$33:K$38),1)</f>
        <v>0</v>
      </c>
      <c r="BM107" s="211">
        <f t="array" ref="BM107">MIN(MMULT(COAttainment!$CL107:$CQ107,COPOMap!L$33:L$38),1)</f>
        <v>0</v>
      </c>
      <c r="BN107" s="211">
        <f t="array" ref="BN107">MIN(MMULT(COAttainment!$CL107:$CQ107,COPOMap!M$33:M$38),1)</f>
        <v>0</v>
      </c>
    </row>
    <row r="108" ht="14.25" customHeight="1" spans="1:66" x14ac:dyDescent="0.25">
      <c r="A108" s="4"/>
      <c r="B108" s="209">
        <f>IF(ISBLANK(CT!A134),"",CT!A134)</f>
      </c>
      <c r="C108" s="191">
        <f t="array" ref="C108">MIN(MMULT(COAttainment!$N108:$S108,COPOMap!B$13:B$18),1)</f>
        <v>0</v>
      </c>
      <c r="D108" s="191">
        <f t="array" ref="D108">MIN(MMULT(COAttainment!$N108:$S108,COPOMap!C$13:C$18),1)</f>
        <v>0</v>
      </c>
      <c r="E108" s="191">
        <f t="array" ref="E108">MIN(MMULT(COAttainment!$N108:$S108,COPOMap!D$13:D$18),1)</f>
        <v>0</v>
      </c>
      <c r="F108" s="191">
        <f t="array" ref="F108">MIN(MMULT(COAttainment!$N108:$S108,COPOMap!E$13:E$18),1)</f>
        <v>0</v>
      </c>
      <c r="G108" s="191">
        <f t="array" ref="G108">MIN(MMULT(COAttainment!$N108:$S108,COPOMap!F$13:F$18),1)</f>
        <v>0</v>
      </c>
      <c r="H108" s="191">
        <f t="array" ref="H108">MIN(MMULT(COAttainment!$N108:$S108,COPOMap!G$13:G$18),1)</f>
        <v>0</v>
      </c>
      <c r="I108" s="191">
        <f t="array" ref="I108">MIN(MMULT(COAttainment!$N108:$S108,COPOMap!H$13:H$18),1)</f>
        <v>0</v>
      </c>
      <c r="J108" s="191">
        <f t="array" ref="J108">MIN(MMULT(COAttainment!$N108:$S108,COPOMap!I$13:I$18),1)</f>
        <v>0</v>
      </c>
      <c r="K108" s="191">
        <f t="array" ref="K108">MIN(MMULT(COAttainment!$N108:$S108,COPOMap!J$13:J$18),1)</f>
        <v>0</v>
      </c>
      <c r="L108" s="191">
        <f t="array" ref="L108">MIN(MMULT(COAttainment!$N108:$S108,COPOMap!K$13:K$18),1)</f>
        <v>0</v>
      </c>
      <c r="M108" s="191">
        <f t="array" ref="M108">MIN(MMULT(COAttainment!$N108:$S108,COPOMap!L$13:L$18),1)</f>
        <v>0</v>
      </c>
      <c r="N108" s="191">
        <f t="array" ref="N108">MIN(MMULT(COAttainment!$N108:$S108,COPOMap!M$13:M$18),1)</f>
        <v>0</v>
      </c>
      <c r="O108" s="4"/>
      <c r="P108" s="210">
        <f t="array" ref="P108">MIN(MMULT(COAttainment!$AG108:$AL108,COPOMap!B$23:B$28),1)</f>
        <v>0</v>
      </c>
      <c r="Q108" s="210">
        <f t="array" ref="Q108">MIN(MMULT(COAttainment!$AG108:$AL108,COPOMap!C$23:C$28),1)</f>
        <v>0</v>
      </c>
      <c r="R108" s="210">
        <f t="array" ref="R108">MIN(MMULT(COAttainment!$AG108:$AL108,COPOMap!D$23:D$28),1)</f>
        <v>0</v>
      </c>
      <c r="S108" s="210">
        <f t="array" ref="S108">MIN(MMULT(COAttainment!$AG108:$AL108,COPOMap!E$23:E$28),1)</f>
        <v>0</v>
      </c>
      <c r="T108" s="210">
        <f t="array" ref="T108">MIN(MMULT(COAttainment!$AG108:$AL108,COPOMap!F$23:F$28),1)</f>
        <v>0</v>
      </c>
      <c r="U108" s="210">
        <f t="array" ref="U108">MIN(MMULT(COAttainment!$AG108:$AL108,COPOMap!G$23:G$28),1)</f>
        <v>0</v>
      </c>
      <c r="V108" s="210">
        <f t="array" ref="V108">MIN(MMULT(COAttainment!$AG108:$AL108,COPOMap!H$23:H$28),1)</f>
        <v>0</v>
      </c>
      <c r="W108" s="210">
        <f t="array" ref="W108">MIN(MMULT(COAttainment!$AG108:$AL108,COPOMap!I$23:I$28),1)</f>
        <v>0</v>
      </c>
      <c r="X108" s="210">
        <f t="array" ref="X108">MIN(MMULT(COAttainment!$AG108:$AL108,COPOMap!J$23:J$28),1)</f>
        <v>0</v>
      </c>
      <c r="Y108" s="210">
        <f t="array" ref="Y108">MIN(MMULT(COAttainment!$AG108:$AL108,COPOMap!K$23:K$28),1)</f>
        <v>0</v>
      </c>
      <c r="Z108" s="210">
        <f t="array" ref="Z108">MIN(MMULT(COAttainment!$AG108:$AL108,COPOMap!L$23:L$28),1)</f>
        <v>0</v>
      </c>
      <c r="AA108" s="210">
        <f t="array" ref="AA108">MIN(MMULT(COAttainment!$AG108:$AL108,COPOMap!M$23:M$28),1)</f>
        <v>0</v>
      </c>
      <c r="AB108" s="4"/>
      <c r="AC108" s="211">
        <f t="array" ref="AC108">MIN(MMULT(COAttainment!$AZ108:$BE108,COPOMap!B$33:B$38),1)</f>
        <v>0</v>
      </c>
      <c r="AD108" s="211">
        <f t="array" ref="AD108">MIN(MMULT(COAttainment!$AZ108:$BE108,COPOMap!C$33:C$38),1)</f>
        <v>0</v>
      </c>
      <c r="AE108" s="211">
        <f t="array" ref="AE108">MIN(MMULT(COAttainment!$AZ108:$BE108,COPOMap!D$33:D$38),1)</f>
        <v>0</v>
      </c>
      <c r="AF108" s="211">
        <f t="array" ref="AF108">MIN(MMULT(COAttainment!$AZ108:$BE108,COPOMap!E$33:E$38),1)</f>
        <v>0</v>
      </c>
      <c r="AG108" s="211">
        <f t="array" ref="AG108">MIN(MMULT(COAttainment!$AZ108:$BE108,COPOMap!F$33:F$38),1)</f>
        <v>0</v>
      </c>
      <c r="AH108" s="211">
        <f t="array" ref="AH108">MIN(MMULT(COAttainment!$AZ108:$BE108,COPOMap!G$33:G$38),1)</f>
        <v>0</v>
      </c>
      <c r="AI108" s="211">
        <f t="array" ref="AI108">MIN(MMULT(COAttainment!$AZ108:$BE108,COPOMap!H$33:H$38),1)</f>
        <v>0</v>
      </c>
      <c r="AJ108" s="211">
        <f t="array" ref="AJ108">MIN(MMULT(COAttainment!$AZ108:$BE108,COPOMap!I$33:I$38),1)</f>
        <v>0</v>
      </c>
      <c r="AK108" s="211">
        <f t="array" ref="AK108">MIN(MMULT(COAttainment!$AZ108:$BE108,COPOMap!J$33:J$38),1)</f>
        <v>0</v>
      </c>
      <c r="AL108" s="211">
        <f t="array" ref="AL108">MIN(MMULT(COAttainment!$AZ108:$BE108,COPOMap!K$33:K$38),1)</f>
        <v>0</v>
      </c>
      <c r="AM108" s="211">
        <f t="array" ref="AM108">MIN(MMULT(COAttainment!$AZ108:$BE108,COPOMap!L$33:L$38),1)</f>
        <v>0</v>
      </c>
      <c r="AN108" s="211">
        <f t="array" ref="AN108">MIN(MMULT(COAttainment!$AZ108:$BE108,COPOMap!M$33:M$38),1)</f>
        <v>0</v>
      </c>
      <c r="AO108" s="4"/>
      <c r="AP108" s="211">
        <f t="array" ref="AP108">MIN(MMULT(COAttainment!$BS108:$BX108,COPOMap!B$33:B$38),1)</f>
        <v>0</v>
      </c>
      <c r="AQ108" s="211">
        <f t="array" ref="AQ108">MIN(MMULT(COAttainment!$BS108:$BX108,COPOMap!C$33:C$38),1)</f>
        <v>0</v>
      </c>
      <c r="AR108" s="211">
        <f t="array" ref="AR108">MIN(MMULT(COAttainment!$BS108:$BX108,COPOMap!D$33:D$38),1)</f>
        <v>0</v>
      </c>
      <c r="AS108" s="211">
        <f t="array" ref="AS108">MIN(MMULT(COAttainment!$BS108:$BX108,COPOMap!E$33:E$38),1)</f>
        <v>0</v>
      </c>
      <c r="AT108" s="211">
        <f t="array" ref="AT108">MIN(MMULT(COAttainment!$BS108:$BX108,COPOMap!F$33:F$38),1)</f>
        <v>0</v>
      </c>
      <c r="AU108" s="211">
        <f t="array" ref="AU108">MIN(MMULT(COAttainment!$BS108:$BX108,COPOMap!G$33:G$38),1)</f>
        <v>0</v>
      </c>
      <c r="AV108" s="211">
        <f t="array" ref="AV108">MIN(MMULT(COAttainment!$BS108:$BX108,COPOMap!H$33:H$38),1)</f>
        <v>0</v>
      </c>
      <c r="AW108" s="211">
        <f t="array" ref="AW108">MIN(MMULT(COAttainment!$BS108:$BX108,COPOMap!I$33:I$38),1)</f>
        <v>0</v>
      </c>
      <c r="AX108" s="211">
        <f t="array" ref="AX108">MIN(MMULT(COAttainment!$BS108:$BX108,COPOMap!J$33:J$38),1)</f>
        <v>0</v>
      </c>
      <c r="AY108" s="211">
        <f t="array" ref="AY108">MIN(MMULT(COAttainment!$BS108:$BX108,COPOMap!K$33:K$38),1)</f>
        <v>0</v>
      </c>
      <c r="AZ108" s="211">
        <f t="array" ref="AZ108">MIN(MMULT(COAttainment!$BS108:$BX108,COPOMap!L$33:L$38),1)</f>
        <v>0</v>
      </c>
      <c r="BA108" s="211">
        <f t="array" ref="BA108">MIN(MMULT(COAttainment!$BS108:$BX108,COPOMap!M$33:M$38),1)</f>
        <v>0</v>
      </c>
      <c r="BB108" s="4"/>
      <c r="BC108" s="211">
        <f t="array" ref="BC108">MIN(MMULT(COAttainment!$CL108:$CQ108,COPOMap!B$33:B$38),1)</f>
        <v>0</v>
      </c>
      <c r="BD108" s="211">
        <f t="array" ref="BD108">MIN(MMULT(COAttainment!$CL108:$CQ108,COPOMap!C$33:C$38),1)</f>
        <v>0</v>
      </c>
      <c r="BE108" s="211">
        <f t="array" ref="BE108">MIN(MMULT(COAttainment!$CL108:$CQ108,COPOMap!D$33:D$38),1)</f>
        <v>0</v>
      </c>
      <c r="BF108" s="211">
        <f t="array" ref="BF108">MIN(MMULT(COAttainment!$CL108:$CQ108,COPOMap!E$33:E$38),1)</f>
        <v>0</v>
      </c>
      <c r="BG108" s="211">
        <f t="array" ref="BG108">MIN(MMULT(COAttainment!$CL108:$CQ108,COPOMap!F$33:F$38),1)</f>
        <v>0</v>
      </c>
      <c r="BH108" s="211">
        <f t="array" ref="BH108">MIN(MMULT(COAttainment!$CL108:$CQ108,COPOMap!G$33:G$38),1)</f>
        <v>0</v>
      </c>
      <c r="BI108" s="211">
        <f t="array" ref="BI108">MIN(MMULT(COAttainment!$CL108:$CQ108,COPOMap!H$33:H$38),1)</f>
        <v>0</v>
      </c>
      <c r="BJ108" s="211">
        <f t="array" ref="BJ108">MIN(MMULT(COAttainment!$CL108:$CQ108,COPOMap!I$33:I$38),1)</f>
        <v>0</v>
      </c>
      <c r="BK108" s="211">
        <f t="array" ref="BK108">MIN(MMULT(COAttainment!$CL108:$CQ108,COPOMap!J$33:J$38),1)</f>
        <v>0</v>
      </c>
      <c r="BL108" s="211">
        <f t="array" ref="BL108">MIN(MMULT(COAttainment!$CL108:$CQ108,COPOMap!K$33:K$38),1)</f>
        <v>0</v>
      </c>
      <c r="BM108" s="211">
        <f t="array" ref="BM108">MIN(MMULT(COAttainment!$CL108:$CQ108,COPOMap!L$33:L$38),1)</f>
        <v>0</v>
      </c>
      <c r="BN108" s="211">
        <f t="array" ref="BN108">MIN(MMULT(COAttainment!$CL108:$CQ108,COPOMap!M$33:M$38),1)</f>
        <v>0</v>
      </c>
    </row>
    <row r="109" ht="14.25" customHeight="1" spans="1:66" x14ac:dyDescent="0.25">
      <c r="A109" s="4"/>
      <c r="B109" s="209">
        <f>IF(ISBLANK(CT!A135),"",CT!A135)</f>
      </c>
      <c r="C109" s="191">
        <f t="array" ref="C109">MIN(MMULT(COAttainment!$N109:$S109,COPOMap!B$13:B$18),1)</f>
        <v>0</v>
      </c>
      <c r="D109" s="191">
        <f t="array" ref="D109">MIN(MMULT(COAttainment!$N109:$S109,COPOMap!C$13:C$18),1)</f>
        <v>0</v>
      </c>
      <c r="E109" s="191">
        <f t="array" ref="E109">MIN(MMULT(COAttainment!$N109:$S109,COPOMap!D$13:D$18),1)</f>
        <v>0</v>
      </c>
      <c r="F109" s="191">
        <f t="array" ref="F109">MIN(MMULT(COAttainment!$N109:$S109,COPOMap!E$13:E$18),1)</f>
        <v>0</v>
      </c>
      <c r="G109" s="191">
        <f t="array" ref="G109">MIN(MMULT(COAttainment!$N109:$S109,COPOMap!F$13:F$18),1)</f>
        <v>0</v>
      </c>
      <c r="H109" s="191">
        <f t="array" ref="H109">MIN(MMULT(COAttainment!$N109:$S109,COPOMap!G$13:G$18),1)</f>
        <v>0</v>
      </c>
      <c r="I109" s="191">
        <f t="array" ref="I109">MIN(MMULT(COAttainment!$N109:$S109,COPOMap!H$13:H$18),1)</f>
        <v>0</v>
      </c>
      <c r="J109" s="191">
        <f t="array" ref="J109">MIN(MMULT(COAttainment!$N109:$S109,COPOMap!I$13:I$18),1)</f>
        <v>0</v>
      </c>
      <c r="K109" s="191">
        <f t="array" ref="K109">MIN(MMULT(COAttainment!$N109:$S109,COPOMap!J$13:J$18),1)</f>
        <v>0</v>
      </c>
      <c r="L109" s="191">
        <f t="array" ref="L109">MIN(MMULT(COAttainment!$N109:$S109,COPOMap!K$13:K$18),1)</f>
        <v>0</v>
      </c>
      <c r="M109" s="191">
        <f t="array" ref="M109">MIN(MMULT(COAttainment!$N109:$S109,COPOMap!L$13:L$18),1)</f>
        <v>0</v>
      </c>
      <c r="N109" s="191">
        <f t="array" ref="N109">MIN(MMULT(COAttainment!$N109:$S109,COPOMap!M$13:M$18),1)</f>
        <v>0</v>
      </c>
      <c r="O109" s="4"/>
      <c r="P109" s="210">
        <f t="array" ref="P109">MIN(MMULT(COAttainment!$AG109:$AL109,COPOMap!B$23:B$28),1)</f>
        <v>0</v>
      </c>
      <c r="Q109" s="210">
        <f t="array" ref="Q109">MIN(MMULT(COAttainment!$AG109:$AL109,COPOMap!C$23:C$28),1)</f>
        <v>0</v>
      </c>
      <c r="R109" s="210">
        <f t="array" ref="R109">MIN(MMULT(COAttainment!$AG109:$AL109,COPOMap!D$23:D$28),1)</f>
        <v>0</v>
      </c>
      <c r="S109" s="210">
        <f t="array" ref="S109">MIN(MMULT(COAttainment!$AG109:$AL109,COPOMap!E$23:E$28),1)</f>
        <v>0</v>
      </c>
      <c r="T109" s="210">
        <f t="array" ref="T109">MIN(MMULT(COAttainment!$AG109:$AL109,COPOMap!F$23:F$28),1)</f>
        <v>0</v>
      </c>
      <c r="U109" s="210">
        <f t="array" ref="U109">MIN(MMULT(COAttainment!$AG109:$AL109,COPOMap!G$23:G$28),1)</f>
        <v>0</v>
      </c>
      <c r="V109" s="210">
        <f t="array" ref="V109">MIN(MMULT(COAttainment!$AG109:$AL109,COPOMap!H$23:H$28),1)</f>
        <v>0</v>
      </c>
      <c r="W109" s="210">
        <f t="array" ref="W109">MIN(MMULT(COAttainment!$AG109:$AL109,COPOMap!I$23:I$28),1)</f>
        <v>0</v>
      </c>
      <c r="X109" s="210">
        <f t="array" ref="X109">MIN(MMULT(COAttainment!$AG109:$AL109,COPOMap!J$23:J$28),1)</f>
        <v>0</v>
      </c>
      <c r="Y109" s="210">
        <f t="array" ref="Y109">MIN(MMULT(COAttainment!$AG109:$AL109,COPOMap!K$23:K$28),1)</f>
        <v>0</v>
      </c>
      <c r="Z109" s="210">
        <f t="array" ref="Z109">MIN(MMULT(COAttainment!$AG109:$AL109,COPOMap!L$23:L$28),1)</f>
        <v>0</v>
      </c>
      <c r="AA109" s="210">
        <f t="array" ref="AA109">MIN(MMULT(COAttainment!$AG109:$AL109,COPOMap!M$23:M$28),1)</f>
        <v>0</v>
      </c>
      <c r="AB109" s="4"/>
      <c r="AC109" s="211">
        <f t="array" ref="AC109">MIN(MMULT(COAttainment!$AZ109:$BE109,COPOMap!B$33:B$38),1)</f>
        <v>0</v>
      </c>
      <c r="AD109" s="211">
        <f t="array" ref="AD109">MIN(MMULT(COAttainment!$AZ109:$BE109,COPOMap!C$33:C$38),1)</f>
        <v>0</v>
      </c>
      <c r="AE109" s="211">
        <f t="array" ref="AE109">MIN(MMULT(COAttainment!$AZ109:$BE109,COPOMap!D$33:D$38),1)</f>
        <v>0</v>
      </c>
      <c r="AF109" s="211">
        <f t="array" ref="AF109">MIN(MMULT(COAttainment!$AZ109:$BE109,COPOMap!E$33:E$38),1)</f>
        <v>0</v>
      </c>
      <c r="AG109" s="211">
        <f t="array" ref="AG109">MIN(MMULT(COAttainment!$AZ109:$BE109,COPOMap!F$33:F$38),1)</f>
        <v>0</v>
      </c>
      <c r="AH109" s="211">
        <f t="array" ref="AH109">MIN(MMULT(COAttainment!$AZ109:$BE109,COPOMap!G$33:G$38),1)</f>
        <v>0</v>
      </c>
      <c r="AI109" s="211">
        <f t="array" ref="AI109">MIN(MMULT(COAttainment!$AZ109:$BE109,COPOMap!H$33:H$38),1)</f>
        <v>0</v>
      </c>
      <c r="AJ109" s="211">
        <f t="array" ref="AJ109">MIN(MMULT(COAttainment!$AZ109:$BE109,COPOMap!I$33:I$38),1)</f>
        <v>0</v>
      </c>
      <c r="AK109" s="211">
        <f t="array" ref="AK109">MIN(MMULT(COAttainment!$AZ109:$BE109,COPOMap!J$33:J$38),1)</f>
        <v>0</v>
      </c>
      <c r="AL109" s="211">
        <f t="array" ref="AL109">MIN(MMULT(COAttainment!$AZ109:$BE109,COPOMap!K$33:K$38),1)</f>
        <v>0</v>
      </c>
      <c r="AM109" s="211">
        <f t="array" ref="AM109">MIN(MMULT(COAttainment!$AZ109:$BE109,COPOMap!L$33:L$38),1)</f>
        <v>0</v>
      </c>
      <c r="AN109" s="211">
        <f t="array" ref="AN109">MIN(MMULT(COAttainment!$AZ109:$BE109,COPOMap!M$33:M$38),1)</f>
        <v>0</v>
      </c>
      <c r="AO109" s="4"/>
      <c r="AP109" s="211">
        <f t="array" ref="AP109">MIN(MMULT(COAttainment!$BS109:$BX109,COPOMap!B$33:B$38),1)</f>
        <v>0</v>
      </c>
      <c r="AQ109" s="211">
        <f t="array" ref="AQ109">MIN(MMULT(COAttainment!$BS109:$BX109,COPOMap!C$33:C$38),1)</f>
        <v>0</v>
      </c>
      <c r="AR109" s="211">
        <f t="array" ref="AR109">MIN(MMULT(COAttainment!$BS109:$BX109,COPOMap!D$33:D$38),1)</f>
        <v>0</v>
      </c>
      <c r="AS109" s="211">
        <f t="array" ref="AS109">MIN(MMULT(COAttainment!$BS109:$BX109,COPOMap!E$33:E$38),1)</f>
        <v>0</v>
      </c>
      <c r="AT109" s="211">
        <f t="array" ref="AT109">MIN(MMULT(COAttainment!$BS109:$BX109,COPOMap!F$33:F$38),1)</f>
        <v>0</v>
      </c>
      <c r="AU109" s="211">
        <f t="array" ref="AU109">MIN(MMULT(COAttainment!$BS109:$BX109,COPOMap!G$33:G$38),1)</f>
        <v>0</v>
      </c>
      <c r="AV109" s="211">
        <f t="array" ref="AV109">MIN(MMULT(COAttainment!$BS109:$BX109,COPOMap!H$33:H$38),1)</f>
        <v>0</v>
      </c>
      <c r="AW109" s="211">
        <f t="array" ref="AW109">MIN(MMULT(COAttainment!$BS109:$BX109,COPOMap!I$33:I$38),1)</f>
        <v>0</v>
      </c>
      <c r="AX109" s="211">
        <f t="array" ref="AX109">MIN(MMULT(COAttainment!$BS109:$BX109,COPOMap!J$33:J$38),1)</f>
        <v>0</v>
      </c>
      <c r="AY109" s="211">
        <f t="array" ref="AY109">MIN(MMULT(COAttainment!$BS109:$BX109,COPOMap!K$33:K$38),1)</f>
        <v>0</v>
      </c>
      <c r="AZ109" s="211">
        <f t="array" ref="AZ109">MIN(MMULT(COAttainment!$BS109:$BX109,COPOMap!L$33:L$38),1)</f>
        <v>0</v>
      </c>
      <c r="BA109" s="211">
        <f t="array" ref="BA109">MIN(MMULT(COAttainment!$BS109:$BX109,COPOMap!M$33:M$38),1)</f>
        <v>0</v>
      </c>
      <c r="BB109" s="4"/>
      <c r="BC109" s="211">
        <f t="array" ref="BC109">MIN(MMULT(COAttainment!$CL109:$CQ109,COPOMap!B$33:B$38),1)</f>
        <v>0</v>
      </c>
      <c r="BD109" s="211">
        <f t="array" ref="BD109">MIN(MMULT(COAttainment!$CL109:$CQ109,COPOMap!C$33:C$38),1)</f>
        <v>0</v>
      </c>
      <c r="BE109" s="211">
        <f t="array" ref="BE109">MIN(MMULT(COAttainment!$CL109:$CQ109,COPOMap!D$33:D$38),1)</f>
        <v>0</v>
      </c>
      <c r="BF109" s="211">
        <f t="array" ref="BF109">MIN(MMULT(COAttainment!$CL109:$CQ109,COPOMap!E$33:E$38),1)</f>
        <v>0</v>
      </c>
      <c r="BG109" s="211">
        <f t="array" ref="BG109">MIN(MMULT(COAttainment!$CL109:$CQ109,COPOMap!F$33:F$38),1)</f>
        <v>0</v>
      </c>
      <c r="BH109" s="211">
        <f t="array" ref="BH109">MIN(MMULT(COAttainment!$CL109:$CQ109,COPOMap!G$33:G$38),1)</f>
        <v>0</v>
      </c>
      <c r="BI109" s="211">
        <f t="array" ref="BI109">MIN(MMULT(COAttainment!$CL109:$CQ109,COPOMap!H$33:H$38),1)</f>
        <v>0</v>
      </c>
      <c r="BJ109" s="211">
        <f t="array" ref="BJ109">MIN(MMULT(COAttainment!$CL109:$CQ109,COPOMap!I$33:I$38),1)</f>
        <v>0</v>
      </c>
      <c r="BK109" s="211">
        <f t="array" ref="BK109">MIN(MMULT(COAttainment!$CL109:$CQ109,COPOMap!J$33:J$38),1)</f>
        <v>0</v>
      </c>
      <c r="BL109" s="211">
        <f t="array" ref="BL109">MIN(MMULT(COAttainment!$CL109:$CQ109,COPOMap!K$33:K$38),1)</f>
        <v>0</v>
      </c>
      <c r="BM109" s="211">
        <f t="array" ref="BM109">MIN(MMULT(COAttainment!$CL109:$CQ109,COPOMap!L$33:L$38),1)</f>
        <v>0</v>
      </c>
      <c r="BN109" s="211">
        <f t="array" ref="BN109">MIN(MMULT(COAttainment!$CL109:$CQ109,COPOMap!M$33:M$38),1)</f>
        <v>0</v>
      </c>
    </row>
    <row r="110" ht="14.25" customHeight="1" spans="1:66" x14ac:dyDescent="0.25">
      <c r="A110" s="4"/>
      <c r="B110" s="209">
        <f>IF(ISBLANK(CT!A136),"",CT!A136)</f>
      </c>
      <c r="C110" s="191">
        <f t="array" ref="C110">MIN(MMULT(COAttainment!$N110:$S110,COPOMap!B$13:B$18),1)</f>
        <v>0</v>
      </c>
      <c r="D110" s="191">
        <f t="array" ref="D110">MIN(MMULT(COAttainment!$N110:$S110,COPOMap!C$13:C$18),1)</f>
        <v>0</v>
      </c>
      <c r="E110" s="191">
        <f t="array" ref="E110">MIN(MMULT(COAttainment!$N110:$S110,COPOMap!D$13:D$18),1)</f>
        <v>0</v>
      </c>
      <c r="F110" s="191">
        <f t="array" ref="F110">MIN(MMULT(COAttainment!$N110:$S110,COPOMap!E$13:E$18),1)</f>
        <v>0</v>
      </c>
      <c r="G110" s="191">
        <f t="array" ref="G110">MIN(MMULT(COAttainment!$N110:$S110,COPOMap!F$13:F$18),1)</f>
        <v>0</v>
      </c>
      <c r="H110" s="191">
        <f t="array" ref="H110">MIN(MMULT(COAttainment!$N110:$S110,COPOMap!G$13:G$18),1)</f>
        <v>0</v>
      </c>
      <c r="I110" s="191">
        <f t="array" ref="I110">MIN(MMULT(COAttainment!$N110:$S110,COPOMap!H$13:H$18),1)</f>
        <v>0</v>
      </c>
      <c r="J110" s="191">
        <f t="array" ref="J110">MIN(MMULT(COAttainment!$N110:$S110,COPOMap!I$13:I$18),1)</f>
        <v>0</v>
      </c>
      <c r="K110" s="191">
        <f t="array" ref="K110">MIN(MMULT(COAttainment!$N110:$S110,COPOMap!J$13:J$18),1)</f>
        <v>0</v>
      </c>
      <c r="L110" s="191">
        <f t="array" ref="L110">MIN(MMULT(COAttainment!$N110:$S110,COPOMap!K$13:K$18),1)</f>
        <v>0</v>
      </c>
      <c r="M110" s="191">
        <f t="array" ref="M110">MIN(MMULT(COAttainment!$N110:$S110,COPOMap!L$13:L$18),1)</f>
        <v>0</v>
      </c>
      <c r="N110" s="191">
        <f t="array" ref="N110">MIN(MMULT(COAttainment!$N110:$S110,COPOMap!M$13:M$18),1)</f>
        <v>0</v>
      </c>
      <c r="O110" s="4"/>
      <c r="P110" s="210">
        <f t="array" ref="P110">MIN(MMULT(COAttainment!$AG110:$AL110,COPOMap!B$23:B$28),1)</f>
        <v>0</v>
      </c>
      <c r="Q110" s="210">
        <f t="array" ref="Q110">MIN(MMULT(COAttainment!$AG110:$AL110,COPOMap!C$23:C$28),1)</f>
        <v>0</v>
      </c>
      <c r="R110" s="210">
        <f t="array" ref="R110">MIN(MMULT(COAttainment!$AG110:$AL110,COPOMap!D$23:D$28),1)</f>
        <v>0</v>
      </c>
      <c r="S110" s="210">
        <f t="array" ref="S110">MIN(MMULT(COAttainment!$AG110:$AL110,COPOMap!E$23:E$28),1)</f>
        <v>0</v>
      </c>
      <c r="T110" s="210">
        <f t="array" ref="T110">MIN(MMULT(COAttainment!$AG110:$AL110,COPOMap!F$23:F$28),1)</f>
        <v>0</v>
      </c>
      <c r="U110" s="210">
        <f t="array" ref="U110">MIN(MMULT(COAttainment!$AG110:$AL110,COPOMap!G$23:G$28),1)</f>
        <v>0</v>
      </c>
      <c r="V110" s="210">
        <f t="array" ref="V110">MIN(MMULT(COAttainment!$AG110:$AL110,COPOMap!H$23:H$28),1)</f>
        <v>0</v>
      </c>
      <c r="W110" s="210">
        <f t="array" ref="W110">MIN(MMULT(COAttainment!$AG110:$AL110,COPOMap!I$23:I$28),1)</f>
        <v>0</v>
      </c>
      <c r="X110" s="210">
        <f t="array" ref="X110">MIN(MMULT(COAttainment!$AG110:$AL110,COPOMap!J$23:J$28),1)</f>
        <v>0</v>
      </c>
      <c r="Y110" s="210">
        <f t="array" ref="Y110">MIN(MMULT(COAttainment!$AG110:$AL110,COPOMap!K$23:K$28),1)</f>
        <v>0</v>
      </c>
      <c r="Z110" s="210">
        <f t="array" ref="Z110">MIN(MMULT(COAttainment!$AG110:$AL110,COPOMap!L$23:L$28),1)</f>
        <v>0</v>
      </c>
      <c r="AA110" s="210">
        <f t="array" ref="AA110">MIN(MMULT(COAttainment!$AG110:$AL110,COPOMap!M$23:M$28),1)</f>
        <v>0</v>
      </c>
      <c r="AB110" s="4"/>
      <c r="AC110" s="211">
        <f t="array" ref="AC110">MIN(MMULT(COAttainment!$AZ110:$BE110,COPOMap!B$33:B$38),1)</f>
        <v>0</v>
      </c>
      <c r="AD110" s="211">
        <f t="array" ref="AD110">MIN(MMULT(COAttainment!$AZ110:$BE110,COPOMap!C$33:C$38),1)</f>
        <v>0</v>
      </c>
      <c r="AE110" s="211">
        <f t="array" ref="AE110">MIN(MMULT(COAttainment!$AZ110:$BE110,COPOMap!D$33:D$38),1)</f>
        <v>0</v>
      </c>
      <c r="AF110" s="211">
        <f t="array" ref="AF110">MIN(MMULT(COAttainment!$AZ110:$BE110,COPOMap!E$33:E$38),1)</f>
        <v>0</v>
      </c>
      <c r="AG110" s="211">
        <f t="array" ref="AG110">MIN(MMULT(COAttainment!$AZ110:$BE110,COPOMap!F$33:F$38),1)</f>
        <v>0</v>
      </c>
      <c r="AH110" s="211">
        <f t="array" ref="AH110">MIN(MMULT(COAttainment!$AZ110:$BE110,COPOMap!G$33:G$38),1)</f>
        <v>0</v>
      </c>
      <c r="AI110" s="211">
        <f t="array" ref="AI110">MIN(MMULT(COAttainment!$AZ110:$BE110,COPOMap!H$33:H$38),1)</f>
        <v>0</v>
      </c>
      <c r="AJ110" s="211">
        <f t="array" ref="AJ110">MIN(MMULT(COAttainment!$AZ110:$BE110,COPOMap!I$33:I$38),1)</f>
        <v>0</v>
      </c>
      <c r="AK110" s="211">
        <f t="array" ref="AK110">MIN(MMULT(COAttainment!$AZ110:$BE110,COPOMap!J$33:J$38),1)</f>
        <v>0</v>
      </c>
      <c r="AL110" s="211">
        <f t="array" ref="AL110">MIN(MMULT(COAttainment!$AZ110:$BE110,COPOMap!K$33:K$38),1)</f>
        <v>0</v>
      </c>
      <c r="AM110" s="211">
        <f t="array" ref="AM110">MIN(MMULT(COAttainment!$AZ110:$BE110,COPOMap!L$33:L$38),1)</f>
        <v>0</v>
      </c>
      <c r="AN110" s="211">
        <f t="array" ref="AN110">MIN(MMULT(COAttainment!$AZ110:$BE110,COPOMap!M$33:M$38),1)</f>
        <v>0</v>
      </c>
      <c r="AO110" s="4"/>
      <c r="AP110" s="211">
        <f t="array" ref="AP110">MIN(MMULT(COAttainment!$BS110:$BX110,COPOMap!B$33:B$38),1)</f>
        <v>0</v>
      </c>
      <c r="AQ110" s="211">
        <f t="array" ref="AQ110">MIN(MMULT(COAttainment!$BS110:$BX110,COPOMap!C$33:C$38),1)</f>
        <v>0</v>
      </c>
      <c r="AR110" s="211">
        <f t="array" ref="AR110">MIN(MMULT(COAttainment!$BS110:$BX110,COPOMap!D$33:D$38),1)</f>
        <v>0</v>
      </c>
      <c r="AS110" s="211">
        <f t="array" ref="AS110">MIN(MMULT(COAttainment!$BS110:$BX110,COPOMap!E$33:E$38),1)</f>
        <v>0</v>
      </c>
      <c r="AT110" s="211">
        <f t="array" ref="AT110">MIN(MMULT(COAttainment!$BS110:$BX110,COPOMap!F$33:F$38),1)</f>
        <v>0</v>
      </c>
      <c r="AU110" s="211">
        <f t="array" ref="AU110">MIN(MMULT(COAttainment!$BS110:$BX110,COPOMap!G$33:G$38),1)</f>
        <v>0</v>
      </c>
      <c r="AV110" s="211">
        <f t="array" ref="AV110">MIN(MMULT(COAttainment!$BS110:$BX110,COPOMap!H$33:H$38),1)</f>
        <v>0</v>
      </c>
      <c r="AW110" s="211">
        <f t="array" ref="AW110">MIN(MMULT(COAttainment!$BS110:$BX110,COPOMap!I$33:I$38),1)</f>
        <v>0</v>
      </c>
      <c r="AX110" s="211">
        <f t="array" ref="AX110">MIN(MMULT(COAttainment!$BS110:$BX110,COPOMap!J$33:J$38),1)</f>
        <v>0</v>
      </c>
      <c r="AY110" s="211">
        <f t="array" ref="AY110">MIN(MMULT(COAttainment!$BS110:$BX110,COPOMap!K$33:K$38),1)</f>
        <v>0</v>
      </c>
      <c r="AZ110" s="211">
        <f t="array" ref="AZ110">MIN(MMULT(COAttainment!$BS110:$BX110,COPOMap!L$33:L$38),1)</f>
        <v>0</v>
      </c>
      <c r="BA110" s="211">
        <f t="array" ref="BA110">MIN(MMULT(COAttainment!$BS110:$BX110,COPOMap!M$33:M$38),1)</f>
        <v>0</v>
      </c>
      <c r="BB110" s="4"/>
      <c r="BC110" s="211">
        <f t="array" ref="BC110">MIN(MMULT(COAttainment!$CL110:$CQ110,COPOMap!B$33:B$38),1)</f>
        <v>0</v>
      </c>
      <c r="BD110" s="211">
        <f t="array" ref="BD110">MIN(MMULT(COAttainment!$CL110:$CQ110,COPOMap!C$33:C$38),1)</f>
        <v>0</v>
      </c>
      <c r="BE110" s="211">
        <f t="array" ref="BE110">MIN(MMULT(COAttainment!$CL110:$CQ110,COPOMap!D$33:D$38),1)</f>
        <v>0</v>
      </c>
      <c r="BF110" s="211">
        <f t="array" ref="BF110">MIN(MMULT(COAttainment!$CL110:$CQ110,COPOMap!E$33:E$38),1)</f>
        <v>0</v>
      </c>
      <c r="BG110" s="211">
        <f t="array" ref="BG110">MIN(MMULT(COAttainment!$CL110:$CQ110,COPOMap!F$33:F$38),1)</f>
        <v>0</v>
      </c>
      <c r="BH110" s="211">
        <f t="array" ref="BH110">MIN(MMULT(COAttainment!$CL110:$CQ110,COPOMap!G$33:G$38),1)</f>
        <v>0</v>
      </c>
      <c r="BI110" s="211">
        <f t="array" ref="BI110">MIN(MMULT(COAttainment!$CL110:$CQ110,COPOMap!H$33:H$38),1)</f>
        <v>0</v>
      </c>
      <c r="BJ110" s="211">
        <f t="array" ref="BJ110">MIN(MMULT(COAttainment!$CL110:$CQ110,COPOMap!I$33:I$38),1)</f>
        <v>0</v>
      </c>
      <c r="BK110" s="211">
        <f t="array" ref="BK110">MIN(MMULT(COAttainment!$CL110:$CQ110,COPOMap!J$33:J$38),1)</f>
        <v>0</v>
      </c>
      <c r="BL110" s="211">
        <f t="array" ref="BL110">MIN(MMULT(COAttainment!$CL110:$CQ110,COPOMap!K$33:K$38),1)</f>
        <v>0</v>
      </c>
      <c r="BM110" s="211">
        <f t="array" ref="BM110">MIN(MMULT(COAttainment!$CL110:$CQ110,COPOMap!L$33:L$38),1)</f>
        <v>0</v>
      </c>
      <c r="BN110" s="211">
        <f t="array" ref="BN110">MIN(MMULT(COAttainment!$CL110:$CQ110,COPOMap!M$33:M$38),1)</f>
        <v>0</v>
      </c>
    </row>
    <row r="111" ht="14.25" customHeight="1" spans="1:66" x14ac:dyDescent="0.25">
      <c r="A111" s="4"/>
      <c r="B111" s="209">
        <f>IF(ISBLANK(CT!A137),"",CT!A137)</f>
      </c>
      <c r="C111" s="191">
        <f t="array" ref="C111">MIN(MMULT(COAttainment!$N111:$S111,COPOMap!B$13:B$18),1)</f>
        <v>0</v>
      </c>
      <c r="D111" s="191">
        <f t="array" ref="D111">MIN(MMULT(COAttainment!$N111:$S111,COPOMap!C$13:C$18),1)</f>
        <v>0</v>
      </c>
      <c r="E111" s="191">
        <f t="array" ref="E111">MIN(MMULT(COAttainment!$N111:$S111,COPOMap!D$13:D$18),1)</f>
        <v>0</v>
      </c>
      <c r="F111" s="191">
        <f t="array" ref="F111">MIN(MMULT(COAttainment!$N111:$S111,COPOMap!E$13:E$18),1)</f>
        <v>0</v>
      </c>
      <c r="G111" s="191">
        <f t="array" ref="G111">MIN(MMULT(COAttainment!$N111:$S111,COPOMap!F$13:F$18),1)</f>
        <v>0</v>
      </c>
      <c r="H111" s="191">
        <f t="array" ref="H111">MIN(MMULT(COAttainment!$N111:$S111,COPOMap!G$13:G$18),1)</f>
        <v>0</v>
      </c>
      <c r="I111" s="191">
        <f t="array" ref="I111">MIN(MMULT(COAttainment!$N111:$S111,COPOMap!H$13:H$18),1)</f>
        <v>0</v>
      </c>
      <c r="J111" s="191">
        <f t="array" ref="J111">MIN(MMULT(COAttainment!$N111:$S111,COPOMap!I$13:I$18),1)</f>
        <v>0</v>
      </c>
      <c r="K111" s="191">
        <f t="array" ref="K111">MIN(MMULT(COAttainment!$N111:$S111,COPOMap!J$13:J$18),1)</f>
        <v>0</v>
      </c>
      <c r="L111" s="191">
        <f t="array" ref="L111">MIN(MMULT(COAttainment!$N111:$S111,COPOMap!K$13:K$18),1)</f>
        <v>0</v>
      </c>
      <c r="M111" s="191">
        <f t="array" ref="M111">MIN(MMULT(COAttainment!$N111:$S111,COPOMap!L$13:L$18),1)</f>
        <v>0</v>
      </c>
      <c r="N111" s="191">
        <f t="array" ref="N111">MIN(MMULT(COAttainment!$N111:$S111,COPOMap!M$13:M$18),1)</f>
        <v>0</v>
      </c>
      <c r="O111" s="4"/>
      <c r="P111" s="210">
        <f t="array" ref="P111">MIN(MMULT(COAttainment!$AG111:$AL111,COPOMap!B$23:B$28),1)</f>
        <v>0</v>
      </c>
      <c r="Q111" s="210">
        <f t="array" ref="Q111">MIN(MMULT(COAttainment!$AG111:$AL111,COPOMap!C$23:C$28),1)</f>
        <v>0</v>
      </c>
      <c r="R111" s="210">
        <f t="array" ref="R111">MIN(MMULT(COAttainment!$AG111:$AL111,COPOMap!D$23:D$28),1)</f>
        <v>0</v>
      </c>
      <c r="S111" s="210">
        <f t="array" ref="S111">MIN(MMULT(COAttainment!$AG111:$AL111,COPOMap!E$23:E$28),1)</f>
        <v>0</v>
      </c>
      <c r="T111" s="210">
        <f t="array" ref="T111">MIN(MMULT(COAttainment!$AG111:$AL111,COPOMap!F$23:F$28),1)</f>
        <v>0</v>
      </c>
      <c r="U111" s="210">
        <f t="array" ref="U111">MIN(MMULT(COAttainment!$AG111:$AL111,COPOMap!G$23:G$28),1)</f>
        <v>0</v>
      </c>
      <c r="V111" s="210">
        <f t="array" ref="V111">MIN(MMULT(COAttainment!$AG111:$AL111,COPOMap!H$23:H$28),1)</f>
        <v>0</v>
      </c>
      <c r="W111" s="210">
        <f t="array" ref="W111">MIN(MMULT(COAttainment!$AG111:$AL111,COPOMap!I$23:I$28),1)</f>
        <v>0</v>
      </c>
      <c r="X111" s="210">
        <f t="array" ref="X111">MIN(MMULT(COAttainment!$AG111:$AL111,COPOMap!J$23:J$28),1)</f>
        <v>0</v>
      </c>
      <c r="Y111" s="210">
        <f t="array" ref="Y111">MIN(MMULT(COAttainment!$AG111:$AL111,COPOMap!K$23:K$28),1)</f>
        <v>0</v>
      </c>
      <c r="Z111" s="210">
        <f t="array" ref="Z111">MIN(MMULT(COAttainment!$AG111:$AL111,COPOMap!L$23:L$28),1)</f>
        <v>0</v>
      </c>
      <c r="AA111" s="210">
        <f t="array" ref="AA111">MIN(MMULT(COAttainment!$AG111:$AL111,COPOMap!M$23:M$28),1)</f>
        <v>0</v>
      </c>
      <c r="AB111" s="4"/>
      <c r="AC111" s="211">
        <f t="array" ref="AC111">MIN(MMULT(COAttainment!$AZ111:$BE111,COPOMap!B$33:B$38),1)</f>
        <v>0</v>
      </c>
      <c r="AD111" s="211">
        <f t="array" ref="AD111">MIN(MMULT(COAttainment!$AZ111:$BE111,COPOMap!C$33:C$38),1)</f>
        <v>0</v>
      </c>
      <c r="AE111" s="211">
        <f t="array" ref="AE111">MIN(MMULT(COAttainment!$AZ111:$BE111,COPOMap!D$33:D$38),1)</f>
        <v>0</v>
      </c>
      <c r="AF111" s="211">
        <f t="array" ref="AF111">MIN(MMULT(COAttainment!$AZ111:$BE111,COPOMap!E$33:E$38),1)</f>
        <v>0</v>
      </c>
      <c r="AG111" s="211">
        <f t="array" ref="AG111">MIN(MMULT(COAttainment!$AZ111:$BE111,COPOMap!F$33:F$38),1)</f>
        <v>0</v>
      </c>
      <c r="AH111" s="211">
        <f t="array" ref="AH111">MIN(MMULT(COAttainment!$AZ111:$BE111,COPOMap!G$33:G$38),1)</f>
        <v>0</v>
      </c>
      <c r="AI111" s="211">
        <f t="array" ref="AI111">MIN(MMULT(COAttainment!$AZ111:$BE111,COPOMap!H$33:H$38),1)</f>
        <v>0</v>
      </c>
      <c r="AJ111" s="211">
        <f t="array" ref="AJ111">MIN(MMULT(COAttainment!$AZ111:$BE111,COPOMap!I$33:I$38),1)</f>
        <v>0</v>
      </c>
      <c r="AK111" s="211">
        <f t="array" ref="AK111">MIN(MMULT(COAttainment!$AZ111:$BE111,COPOMap!J$33:J$38),1)</f>
        <v>0</v>
      </c>
      <c r="AL111" s="211">
        <f t="array" ref="AL111">MIN(MMULT(COAttainment!$AZ111:$BE111,COPOMap!K$33:K$38),1)</f>
        <v>0</v>
      </c>
      <c r="AM111" s="211">
        <f t="array" ref="AM111">MIN(MMULT(COAttainment!$AZ111:$BE111,COPOMap!L$33:L$38),1)</f>
        <v>0</v>
      </c>
      <c r="AN111" s="211">
        <f t="array" ref="AN111">MIN(MMULT(COAttainment!$AZ111:$BE111,COPOMap!M$33:M$38),1)</f>
        <v>0</v>
      </c>
      <c r="AO111" s="4"/>
      <c r="AP111" s="211">
        <f t="array" ref="AP111">MIN(MMULT(COAttainment!$BS111:$BX111,COPOMap!B$33:B$38),1)</f>
        <v>0</v>
      </c>
      <c r="AQ111" s="211">
        <f t="array" ref="AQ111">MIN(MMULT(COAttainment!$BS111:$BX111,COPOMap!C$33:C$38),1)</f>
        <v>0</v>
      </c>
      <c r="AR111" s="211">
        <f t="array" ref="AR111">MIN(MMULT(COAttainment!$BS111:$BX111,COPOMap!D$33:D$38),1)</f>
        <v>0</v>
      </c>
      <c r="AS111" s="211">
        <f t="array" ref="AS111">MIN(MMULT(COAttainment!$BS111:$BX111,COPOMap!E$33:E$38),1)</f>
        <v>0</v>
      </c>
      <c r="AT111" s="211">
        <f t="array" ref="AT111">MIN(MMULT(COAttainment!$BS111:$BX111,COPOMap!F$33:F$38),1)</f>
        <v>0</v>
      </c>
      <c r="AU111" s="211">
        <f t="array" ref="AU111">MIN(MMULT(COAttainment!$BS111:$BX111,COPOMap!G$33:G$38),1)</f>
        <v>0</v>
      </c>
      <c r="AV111" s="211">
        <f t="array" ref="AV111">MIN(MMULT(COAttainment!$BS111:$BX111,COPOMap!H$33:H$38),1)</f>
        <v>0</v>
      </c>
      <c r="AW111" s="211">
        <f t="array" ref="AW111">MIN(MMULT(COAttainment!$BS111:$BX111,COPOMap!I$33:I$38),1)</f>
        <v>0</v>
      </c>
      <c r="AX111" s="211">
        <f t="array" ref="AX111">MIN(MMULT(COAttainment!$BS111:$BX111,COPOMap!J$33:J$38),1)</f>
        <v>0</v>
      </c>
      <c r="AY111" s="211">
        <f t="array" ref="AY111">MIN(MMULT(COAttainment!$BS111:$BX111,COPOMap!K$33:K$38),1)</f>
        <v>0</v>
      </c>
      <c r="AZ111" s="211">
        <f t="array" ref="AZ111">MIN(MMULT(COAttainment!$BS111:$BX111,COPOMap!L$33:L$38),1)</f>
        <v>0</v>
      </c>
      <c r="BA111" s="211">
        <f t="array" ref="BA111">MIN(MMULT(COAttainment!$BS111:$BX111,COPOMap!M$33:M$38),1)</f>
        <v>0</v>
      </c>
      <c r="BB111" s="4"/>
      <c r="BC111" s="211">
        <f t="array" ref="BC111">MIN(MMULT(COAttainment!$CL111:$CQ111,COPOMap!B$33:B$38),1)</f>
        <v>0</v>
      </c>
      <c r="BD111" s="211">
        <f t="array" ref="BD111">MIN(MMULT(COAttainment!$CL111:$CQ111,COPOMap!C$33:C$38),1)</f>
        <v>0</v>
      </c>
      <c r="BE111" s="211">
        <f t="array" ref="BE111">MIN(MMULT(COAttainment!$CL111:$CQ111,COPOMap!D$33:D$38),1)</f>
        <v>0</v>
      </c>
      <c r="BF111" s="211">
        <f t="array" ref="BF111">MIN(MMULT(COAttainment!$CL111:$CQ111,COPOMap!E$33:E$38),1)</f>
        <v>0</v>
      </c>
      <c r="BG111" s="211">
        <f t="array" ref="BG111">MIN(MMULT(COAttainment!$CL111:$CQ111,COPOMap!F$33:F$38),1)</f>
        <v>0</v>
      </c>
      <c r="BH111" s="211">
        <f t="array" ref="BH111">MIN(MMULT(COAttainment!$CL111:$CQ111,COPOMap!G$33:G$38),1)</f>
        <v>0</v>
      </c>
      <c r="BI111" s="211">
        <f t="array" ref="BI111">MIN(MMULT(COAttainment!$CL111:$CQ111,COPOMap!H$33:H$38),1)</f>
        <v>0</v>
      </c>
      <c r="BJ111" s="211">
        <f t="array" ref="BJ111">MIN(MMULT(COAttainment!$CL111:$CQ111,COPOMap!I$33:I$38),1)</f>
        <v>0</v>
      </c>
      <c r="BK111" s="211">
        <f t="array" ref="BK111">MIN(MMULT(COAttainment!$CL111:$CQ111,COPOMap!J$33:J$38),1)</f>
        <v>0</v>
      </c>
      <c r="BL111" s="211">
        <f t="array" ref="BL111">MIN(MMULT(COAttainment!$CL111:$CQ111,COPOMap!K$33:K$38),1)</f>
        <v>0</v>
      </c>
      <c r="BM111" s="211">
        <f t="array" ref="BM111">MIN(MMULT(COAttainment!$CL111:$CQ111,COPOMap!L$33:L$38),1)</f>
        <v>0</v>
      </c>
      <c r="BN111" s="211">
        <f t="array" ref="BN111">MIN(MMULT(COAttainment!$CL111:$CQ111,COPOMap!M$33:M$38),1)</f>
        <v>0</v>
      </c>
    </row>
    <row r="112" ht="14.25" customHeight="1" spans="1:66" x14ac:dyDescent="0.25">
      <c r="A112" s="4"/>
      <c r="B112" s="209">
        <f>IF(ISBLANK(CT!A138),"",CT!A138)</f>
      </c>
      <c r="C112" s="191">
        <f t="array" ref="C112">MIN(MMULT(COAttainment!$N112:$S112,COPOMap!B$13:B$18),1)</f>
        <v>0</v>
      </c>
      <c r="D112" s="191">
        <f t="array" ref="D112">MIN(MMULT(COAttainment!$N112:$S112,COPOMap!C$13:C$18),1)</f>
        <v>0</v>
      </c>
      <c r="E112" s="191">
        <f t="array" ref="E112">MIN(MMULT(COAttainment!$N112:$S112,COPOMap!D$13:D$18),1)</f>
        <v>0</v>
      </c>
      <c r="F112" s="191">
        <f t="array" ref="F112">MIN(MMULT(COAttainment!$N112:$S112,COPOMap!E$13:E$18),1)</f>
        <v>0</v>
      </c>
      <c r="G112" s="191">
        <f t="array" ref="G112">MIN(MMULT(COAttainment!$N112:$S112,COPOMap!F$13:F$18),1)</f>
        <v>0</v>
      </c>
      <c r="H112" s="191">
        <f t="array" ref="H112">MIN(MMULT(COAttainment!$N112:$S112,COPOMap!G$13:G$18),1)</f>
        <v>0</v>
      </c>
      <c r="I112" s="191">
        <f t="array" ref="I112">MIN(MMULT(COAttainment!$N112:$S112,COPOMap!H$13:H$18),1)</f>
        <v>0</v>
      </c>
      <c r="J112" s="191">
        <f t="array" ref="J112">MIN(MMULT(COAttainment!$N112:$S112,COPOMap!I$13:I$18),1)</f>
        <v>0</v>
      </c>
      <c r="K112" s="191">
        <f t="array" ref="K112">MIN(MMULT(COAttainment!$N112:$S112,COPOMap!J$13:J$18),1)</f>
        <v>0</v>
      </c>
      <c r="L112" s="191">
        <f t="array" ref="L112">MIN(MMULT(COAttainment!$N112:$S112,COPOMap!K$13:K$18),1)</f>
        <v>0</v>
      </c>
      <c r="M112" s="191">
        <f t="array" ref="M112">MIN(MMULT(COAttainment!$N112:$S112,COPOMap!L$13:L$18),1)</f>
        <v>0</v>
      </c>
      <c r="N112" s="191">
        <f t="array" ref="N112">MIN(MMULT(COAttainment!$N112:$S112,COPOMap!M$13:M$18),1)</f>
        <v>0</v>
      </c>
      <c r="O112" s="4"/>
      <c r="P112" s="210">
        <f t="array" ref="P112">MIN(MMULT(COAttainment!$AG112:$AL112,COPOMap!B$23:B$28),1)</f>
        <v>0</v>
      </c>
      <c r="Q112" s="210">
        <f t="array" ref="Q112">MIN(MMULT(COAttainment!$AG112:$AL112,COPOMap!C$23:C$28),1)</f>
        <v>0</v>
      </c>
      <c r="R112" s="210">
        <f t="array" ref="R112">MIN(MMULT(COAttainment!$AG112:$AL112,COPOMap!D$23:D$28),1)</f>
        <v>0</v>
      </c>
      <c r="S112" s="210">
        <f t="array" ref="S112">MIN(MMULT(COAttainment!$AG112:$AL112,COPOMap!E$23:E$28),1)</f>
        <v>0</v>
      </c>
      <c r="T112" s="210">
        <f t="array" ref="T112">MIN(MMULT(COAttainment!$AG112:$AL112,COPOMap!F$23:F$28),1)</f>
        <v>0</v>
      </c>
      <c r="U112" s="210">
        <f t="array" ref="U112">MIN(MMULT(COAttainment!$AG112:$AL112,COPOMap!G$23:G$28),1)</f>
        <v>0</v>
      </c>
      <c r="V112" s="210">
        <f t="array" ref="V112">MIN(MMULT(COAttainment!$AG112:$AL112,COPOMap!H$23:H$28),1)</f>
        <v>0</v>
      </c>
      <c r="W112" s="210">
        <f t="array" ref="W112">MIN(MMULT(COAttainment!$AG112:$AL112,COPOMap!I$23:I$28),1)</f>
        <v>0</v>
      </c>
      <c r="X112" s="210">
        <f t="array" ref="X112">MIN(MMULT(COAttainment!$AG112:$AL112,COPOMap!J$23:J$28),1)</f>
        <v>0</v>
      </c>
      <c r="Y112" s="210">
        <f t="array" ref="Y112">MIN(MMULT(COAttainment!$AG112:$AL112,COPOMap!K$23:K$28),1)</f>
        <v>0</v>
      </c>
      <c r="Z112" s="210">
        <f t="array" ref="Z112">MIN(MMULT(COAttainment!$AG112:$AL112,COPOMap!L$23:L$28),1)</f>
        <v>0</v>
      </c>
      <c r="AA112" s="210">
        <f t="array" ref="AA112">MIN(MMULT(COAttainment!$AG112:$AL112,COPOMap!M$23:M$28),1)</f>
        <v>0</v>
      </c>
      <c r="AB112" s="4"/>
      <c r="AC112" s="211">
        <f t="array" ref="AC112">MIN(MMULT(COAttainment!$AZ112:$BE112,COPOMap!B$33:B$38),1)</f>
        <v>0</v>
      </c>
      <c r="AD112" s="211">
        <f t="array" ref="AD112">MIN(MMULT(COAttainment!$AZ112:$BE112,COPOMap!C$33:C$38),1)</f>
        <v>0</v>
      </c>
      <c r="AE112" s="211">
        <f t="array" ref="AE112">MIN(MMULT(COAttainment!$AZ112:$BE112,COPOMap!D$33:D$38),1)</f>
        <v>0</v>
      </c>
      <c r="AF112" s="211">
        <f t="array" ref="AF112">MIN(MMULT(COAttainment!$AZ112:$BE112,COPOMap!E$33:E$38),1)</f>
        <v>0</v>
      </c>
      <c r="AG112" s="211">
        <f t="array" ref="AG112">MIN(MMULT(COAttainment!$AZ112:$BE112,COPOMap!F$33:F$38),1)</f>
        <v>0</v>
      </c>
      <c r="AH112" s="211">
        <f t="array" ref="AH112">MIN(MMULT(COAttainment!$AZ112:$BE112,COPOMap!G$33:G$38),1)</f>
        <v>0</v>
      </c>
      <c r="AI112" s="211">
        <f t="array" ref="AI112">MIN(MMULT(COAttainment!$AZ112:$BE112,COPOMap!H$33:H$38),1)</f>
        <v>0</v>
      </c>
      <c r="AJ112" s="211">
        <f t="array" ref="AJ112">MIN(MMULT(COAttainment!$AZ112:$BE112,COPOMap!I$33:I$38),1)</f>
        <v>0</v>
      </c>
      <c r="AK112" s="211">
        <f t="array" ref="AK112">MIN(MMULT(COAttainment!$AZ112:$BE112,COPOMap!J$33:J$38),1)</f>
        <v>0</v>
      </c>
      <c r="AL112" s="211">
        <f t="array" ref="AL112">MIN(MMULT(COAttainment!$AZ112:$BE112,COPOMap!K$33:K$38),1)</f>
        <v>0</v>
      </c>
      <c r="AM112" s="211">
        <f t="array" ref="AM112">MIN(MMULT(COAttainment!$AZ112:$BE112,COPOMap!L$33:L$38),1)</f>
        <v>0</v>
      </c>
      <c r="AN112" s="211">
        <f t="array" ref="AN112">MIN(MMULT(COAttainment!$AZ112:$BE112,COPOMap!M$33:M$38),1)</f>
        <v>0</v>
      </c>
      <c r="AO112" s="4"/>
      <c r="AP112" s="211">
        <f t="array" ref="AP112">MIN(MMULT(COAttainment!$BS112:$BX112,COPOMap!B$33:B$38),1)</f>
        <v>0</v>
      </c>
      <c r="AQ112" s="211">
        <f t="array" ref="AQ112">MIN(MMULT(COAttainment!$BS112:$BX112,COPOMap!C$33:C$38),1)</f>
        <v>0</v>
      </c>
      <c r="AR112" s="211">
        <f t="array" ref="AR112">MIN(MMULT(COAttainment!$BS112:$BX112,COPOMap!D$33:D$38),1)</f>
        <v>0</v>
      </c>
      <c r="AS112" s="211">
        <f t="array" ref="AS112">MIN(MMULT(COAttainment!$BS112:$BX112,COPOMap!E$33:E$38),1)</f>
        <v>0</v>
      </c>
      <c r="AT112" s="211">
        <f t="array" ref="AT112">MIN(MMULT(COAttainment!$BS112:$BX112,COPOMap!F$33:F$38),1)</f>
        <v>0</v>
      </c>
      <c r="AU112" s="211">
        <f t="array" ref="AU112">MIN(MMULT(COAttainment!$BS112:$BX112,COPOMap!G$33:G$38),1)</f>
        <v>0</v>
      </c>
      <c r="AV112" s="211">
        <f t="array" ref="AV112">MIN(MMULT(COAttainment!$BS112:$BX112,COPOMap!H$33:H$38),1)</f>
        <v>0</v>
      </c>
      <c r="AW112" s="211">
        <f t="array" ref="AW112">MIN(MMULT(COAttainment!$BS112:$BX112,COPOMap!I$33:I$38),1)</f>
        <v>0</v>
      </c>
      <c r="AX112" s="211">
        <f t="array" ref="AX112">MIN(MMULT(COAttainment!$BS112:$BX112,COPOMap!J$33:J$38),1)</f>
        <v>0</v>
      </c>
      <c r="AY112" s="211">
        <f t="array" ref="AY112">MIN(MMULT(COAttainment!$BS112:$BX112,COPOMap!K$33:K$38),1)</f>
        <v>0</v>
      </c>
      <c r="AZ112" s="211">
        <f t="array" ref="AZ112">MIN(MMULT(COAttainment!$BS112:$BX112,COPOMap!L$33:L$38),1)</f>
        <v>0</v>
      </c>
      <c r="BA112" s="211">
        <f t="array" ref="BA112">MIN(MMULT(COAttainment!$BS112:$BX112,COPOMap!M$33:M$38),1)</f>
        <v>0</v>
      </c>
      <c r="BB112" s="4"/>
      <c r="BC112" s="211">
        <f t="array" ref="BC112">MIN(MMULT(COAttainment!$CL112:$CQ112,COPOMap!B$33:B$38),1)</f>
        <v>0</v>
      </c>
      <c r="BD112" s="211">
        <f t="array" ref="BD112">MIN(MMULT(COAttainment!$CL112:$CQ112,COPOMap!C$33:C$38),1)</f>
        <v>0</v>
      </c>
      <c r="BE112" s="211">
        <f t="array" ref="BE112">MIN(MMULT(COAttainment!$CL112:$CQ112,COPOMap!D$33:D$38),1)</f>
        <v>0</v>
      </c>
      <c r="BF112" s="211">
        <f t="array" ref="BF112">MIN(MMULT(COAttainment!$CL112:$CQ112,COPOMap!E$33:E$38),1)</f>
        <v>0</v>
      </c>
      <c r="BG112" s="211">
        <f t="array" ref="BG112">MIN(MMULT(COAttainment!$CL112:$CQ112,COPOMap!F$33:F$38),1)</f>
        <v>0</v>
      </c>
      <c r="BH112" s="211">
        <f t="array" ref="BH112">MIN(MMULT(COAttainment!$CL112:$CQ112,COPOMap!G$33:G$38),1)</f>
        <v>0</v>
      </c>
      <c r="BI112" s="211">
        <f t="array" ref="BI112">MIN(MMULT(COAttainment!$CL112:$CQ112,COPOMap!H$33:H$38),1)</f>
        <v>0</v>
      </c>
      <c r="BJ112" s="211">
        <f t="array" ref="BJ112">MIN(MMULT(COAttainment!$CL112:$CQ112,COPOMap!I$33:I$38),1)</f>
        <v>0</v>
      </c>
      <c r="BK112" s="211">
        <f t="array" ref="BK112">MIN(MMULT(COAttainment!$CL112:$CQ112,COPOMap!J$33:J$38),1)</f>
        <v>0</v>
      </c>
      <c r="BL112" s="211">
        <f t="array" ref="BL112">MIN(MMULT(COAttainment!$CL112:$CQ112,COPOMap!K$33:K$38),1)</f>
        <v>0</v>
      </c>
      <c r="BM112" s="211">
        <f t="array" ref="BM112">MIN(MMULT(COAttainment!$CL112:$CQ112,COPOMap!L$33:L$38),1)</f>
        <v>0</v>
      </c>
      <c r="BN112" s="211">
        <f t="array" ref="BN112">MIN(MMULT(COAttainment!$CL112:$CQ112,COPOMap!M$33:M$38),1)</f>
        <v>0</v>
      </c>
    </row>
    <row r="113" ht="14.25" customHeight="1" spans="1:66" x14ac:dyDescent="0.25">
      <c r="A113" s="4"/>
      <c r="B113" s="209">
        <f>IF(ISBLANK(CT!A139),"",CT!A139)</f>
      </c>
      <c r="C113" s="191">
        <f t="array" ref="C113">MIN(MMULT(COAttainment!$N113:$S113,COPOMap!B$13:B$18),1)</f>
        <v>0</v>
      </c>
      <c r="D113" s="191">
        <f t="array" ref="D113">MIN(MMULT(COAttainment!$N113:$S113,COPOMap!C$13:C$18),1)</f>
        <v>0</v>
      </c>
      <c r="E113" s="191">
        <f t="array" ref="E113">MIN(MMULT(COAttainment!$N113:$S113,COPOMap!D$13:D$18),1)</f>
        <v>0</v>
      </c>
      <c r="F113" s="191">
        <f t="array" ref="F113">MIN(MMULT(COAttainment!$N113:$S113,COPOMap!E$13:E$18),1)</f>
        <v>0</v>
      </c>
      <c r="G113" s="191">
        <f t="array" ref="G113">MIN(MMULT(COAttainment!$N113:$S113,COPOMap!F$13:F$18),1)</f>
        <v>0</v>
      </c>
      <c r="H113" s="191">
        <f t="array" ref="H113">MIN(MMULT(COAttainment!$N113:$S113,COPOMap!G$13:G$18),1)</f>
        <v>0</v>
      </c>
      <c r="I113" s="191">
        <f t="array" ref="I113">MIN(MMULT(COAttainment!$N113:$S113,COPOMap!H$13:H$18),1)</f>
        <v>0</v>
      </c>
      <c r="J113" s="191">
        <f t="array" ref="J113">MIN(MMULT(COAttainment!$N113:$S113,COPOMap!I$13:I$18),1)</f>
        <v>0</v>
      </c>
      <c r="K113" s="191">
        <f t="array" ref="K113">MIN(MMULT(COAttainment!$N113:$S113,COPOMap!J$13:J$18),1)</f>
        <v>0</v>
      </c>
      <c r="L113" s="191">
        <f t="array" ref="L113">MIN(MMULT(COAttainment!$N113:$S113,COPOMap!K$13:K$18),1)</f>
        <v>0</v>
      </c>
      <c r="M113" s="191">
        <f t="array" ref="M113">MIN(MMULT(COAttainment!$N113:$S113,COPOMap!L$13:L$18),1)</f>
        <v>0</v>
      </c>
      <c r="N113" s="191">
        <f t="array" ref="N113">MIN(MMULT(COAttainment!$N113:$S113,COPOMap!M$13:M$18),1)</f>
        <v>0</v>
      </c>
      <c r="O113" s="4"/>
      <c r="P113" s="210">
        <f t="array" ref="P113">MIN(MMULT(COAttainment!$AG113:$AL113,COPOMap!B$23:B$28),1)</f>
        <v>0</v>
      </c>
      <c r="Q113" s="210">
        <f t="array" ref="Q113">MIN(MMULT(COAttainment!$AG113:$AL113,COPOMap!C$23:C$28),1)</f>
        <v>0</v>
      </c>
      <c r="R113" s="210">
        <f t="array" ref="R113">MIN(MMULT(COAttainment!$AG113:$AL113,COPOMap!D$23:D$28),1)</f>
        <v>0</v>
      </c>
      <c r="S113" s="210">
        <f t="array" ref="S113">MIN(MMULT(COAttainment!$AG113:$AL113,COPOMap!E$23:E$28),1)</f>
        <v>0</v>
      </c>
      <c r="T113" s="210">
        <f t="array" ref="T113">MIN(MMULT(COAttainment!$AG113:$AL113,COPOMap!F$23:F$28),1)</f>
        <v>0</v>
      </c>
      <c r="U113" s="210">
        <f t="array" ref="U113">MIN(MMULT(COAttainment!$AG113:$AL113,COPOMap!G$23:G$28),1)</f>
        <v>0</v>
      </c>
      <c r="V113" s="210">
        <f t="array" ref="V113">MIN(MMULT(COAttainment!$AG113:$AL113,COPOMap!H$23:H$28),1)</f>
        <v>0</v>
      </c>
      <c r="W113" s="210">
        <f t="array" ref="W113">MIN(MMULT(COAttainment!$AG113:$AL113,COPOMap!I$23:I$28),1)</f>
        <v>0</v>
      </c>
      <c r="X113" s="210">
        <f t="array" ref="X113">MIN(MMULT(COAttainment!$AG113:$AL113,COPOMap!J$23:J$28),1)</f>
        <v>0</v>
      </c>
      <c r="Y113" s="210">
        <f t="array" ref="Y113">MIN(MMULT(COAttainment!$AG113:$AL113,COPOMap!K$23:K$28),1)</f>
        <v>0</v>
      </c>
      <c r="Z113" s="210">
        <f t="array" ref="Z113">MIN(MMULT(COAttainment!$AG113:$AL113,COPOMap!L$23:L$28),1)</f>
        <v>0</v>
      </c>
      <c r="AA113" s="210">
        <f t="array" ref="AA113">MIN(MMULT(COAttainment!$AG113:$AL113,COPOMap!M$23:M$28),1)</f>
        <v>0</v>
      </c>
      <c r="AB113" s="4"/>
      <c r="AC113" s="211">
        <f t="array" ref="AC113">MIN(MMULT(COAttainment!$AZ113:$BE113,COPOMap!B$33:B$38),1)</f>
        <v>0</v>
      </c>
      <c r="AD113" s="211">
        <f t="array" ref="AD113">MIN(MMULT(COAttainment!$AZ113:$BE113,COPOMap!C$33:C$38),1)</f>
        <v>0</v>
      </c>
      <c r="AE113" s="211">
        <f t="array" ref="AE113">MIN(MMULT(COAttainment!$AZ113:$BE113,COPOMap!D$33:D$38),1)</f>
        <v>0</v>
      </c>
      <c r="AF113" s="211">
        <f t="array" ref="AF113">MIN(MMULT(COAttainment!$AZ113:$BE113,COPOMap!E$33:E$38),1)</f>
        <v>0</v>
      </c>
      <c r="AG113" s="211">
        <f t="array" ref="AG113">MIN(MMULT(COAttainment!$AZ113:$BE113,COPOMap!F$33:F$38),1)</f>
        <v>0</v>
      </c>
      <c r="AH113" s="211">
        <f t="array" ref="AH113">MIN(MMULT(COAttainment!$AZ113:$BE113,COPOMap!G$33:G$38),1)</f>
        <v>0</v>
      </c>
      <c r="AI113" s="211">
        <f t="array" ref="AI113">MIN(MMULT(COAttainment!$AZ113:$BE113,COPOMap!H$33:H$38),1)</f>
        <v>0</v>
      </c>
      <c r="AJ113" s="211">
        <f t="array" ref="AJ113">MIN(MMULT(COAttainment!$AZ113:$BE113,COPOMap!I$33:I$38),1)</f>
        <v>0</v>
      </c>
      <c r="AK113" s="211">
        <f t="array" ref="AK113">MIN(MMULT(COAttainment!$AZ113:$BE113,COPOMap!J$33:J$38),1)</f>
        <v>0</v>
      </c>
      <c r="AL113" s="211">
        <f t="array" ref="AL113">MIN(MMULT(COAttainment!$AZ113:$BE113,COPOMap!K$33:K$38),1)</f>
        <v>0</v>
      </c>
      <c r="AM113" s="211">
        <f t="array" ref="AM113">MIN(MMULT(COAttainment!$AZ113:$BE113,COPOMap!L$33:L$38),1)</f>
        <v>0</v>
      </c>
      <c r="AN113" s="211">
        <f t="array" ref="AN113">MIN(MMULT(COAttainment!$AZ113:$BE113,COPOMap!M$33:M$38),1)</f>
        <v>0</v>
      </c>
      <c r="AO113" s="4"/>
      <c r="AP113" s="211">
        <f t="array" ref="AP113">MIN(MMULT(COAttainment!$BS113:$BX113,COPOMap!B$33:B$38),1)</f>
        <v>0</v>
      </c>
      <c r="AQ113" s="211">
        <f t="array" ref="AQ113">MIN(MMULT(COAttainment!$BS113:$BX113,COPOMap!C$33:C$38),1)</f>
        <v>0</v>
      </c>
      <c r="AR113" s="211">
        <f t="array" ref="AR113">MIN(MMULT(COAttainment!$BS113:$BX113,COPOMap!D$33:D$38),1)</f>
        <v>0</v>
      </c>
      <c r="AS113" s="211">
        <f t="array" ref="AS113">MIN(MMULT(COAttainment!$BS113:$BX113,COPOMap!E$33:E$38),1)</f>
        <v>0</v>
      </c>
      <c r="AT113" s="211">
        <f t="array" ref="AT113">MIN(MMULT(COAttainment!$BS113:$BX113,COPOMap!F$33:F$38),1)</f>
        <v>0</v>
      </c>
      <c r="AU113" s="211">
        <f t="array" ref="AU113">MIN(MMULT(COAttainment!$BS113:$BX113,COPOMap!G$33:G$38),1)</f>
        <v>0</v>
      </c>
      <c r="AV113" s="211">
        <f t="array" ref="AV113">MIN(MMULT(COAttainment!$BS113:$BX113,COPOMap!H$33:H$38),1)</f>
        <v>0</v>
      </c>
      <c r="AW113" s="211">
        <f t="array" ref="AW113">MIN(MMULT(COAttainment!$BS113:$BX113,COPOMap!I$33:I$38),1)</f>
        <v>0</v>
      </c>
      <c r="AX113" s="211">
        <f t="array" ref="AX113">MIN(MMULT(COAttainment!$BS113:$BX113,COPOMap!J$33:J$38),1)</f>
        <v>0</v>
      </c>
      <c r="AY113" s="211">
        <f t="array" ref="AY113">MIN(MMULT(COAttainment!$BS113:$BX113,COPOMap!K$33:K$38),1)</f>
        <v>0</v>
      </c>
      <c r="AZ113" s="211">
        <f t="array" ref="AZ113">MIN(MMULT(COAttainment!$BS113:$BX113,COPOMap!L$33:L$38),1)</f>
        <v>0</v>
      </c>
      <c r="BA113" s="211">
        <f t="array" ref="BA113">MIN(MMULT(COAttainment!$BS113:$BX113,COPOMap!M$33:M$38),1)</f>
        <v>0</v>
      </c>
      <c r="BB113" s="4"/>
      <c r="BC113" s="211">
        <f t="array" ref="BC113">MIN(MMULT(COAttainment!$CL113:$CQ113,COPOMap!B$33:B$38),1)</f>
        <v>0</v>
      </c>
      <c r="BD113" s="211">
        <f t="array" ref="BD113">MIN(MMULT(COAttainment!$CL113:$CQ113,COPOMap!C$33:C$38),1)</f>
        <v>0</v>
      </c>
      <c r="BE113" s="211">
        <f t="array" ref="BE113">MIN(MMULT(COAttainment!$CL113:$CQ113,COPOMap!D$33:D$38),1)</f>
        <v>0</v>
      </c>
      <c r="BF113" s="211">
        <f t="array" ref="BF113">MIN(MMULT(COAttainment!$CL113:$CQ113,COPOMap!E$33:E$38),1)</f>
        <v>0</v>
      </c>
      <c r="BG113" s="211">
        <f t="array" ref="BG113">MIN(MMULT(COAttainment!$CL113:$CQ113,COPOMap!F$33:F$38),1)</f>
        <v>0</v>
      </c>
      <c r="BH113" s="211">
        <f t="array" ref="BH113">MIN(MMULT(COAttainment!$CL113:$CQ113,COPOMap!G$33:G$38),1)</f>
        <v>0</v>
      </c>
      <c r="BI113" s="211">
        <f t="array" ref="BI113">MIN(MMULT(COAttainment!$CL113:$CQ113,COPOMap!H$33:H$38),1)</f>
        <v>0</v>
      </c>
      <c r="BJ113" s="211">
        <f t="array" ref="BJ113">MIN(MMULT(COAttainment!$CL113:$CQ113,COPOMap!I$33:I$38),1)</f>
        <v>0</v>
      </c>
      <c r="BK113" s="211">
        <f t="array" ref="BK113">MIN(MMULT(COAttainment!$CL113:$CQ113,COPOMap!J$33:J$38),1)</f>
        <v>0</v>
      </c>
      <c r="BL113" s="211">
        <f t="array" ref="BL113">MIN(MMULT(COAttainment!$CL113:$CQ113,COPOMap!K$33:K$38),1)</f>
        <v>0</v>
      </c>
      <c r="BM113" s="211">
        <f t="array" ref="BM113">MIN(MMULT(COAttainment!$CL113:$CQ113,COPOMap!L$33:L$38),1)</f>
        <v>0</v>
      </c>
      <c r="BN113" s="211">
        <f t="array" ref="BN113">MIN(MMULT(COAttainment!$CL113:$CQ113,COPOMap!M$33:M$38),1)</f>
        <v>0</v>
      </c>
    </row>
    <row r="114" ht="14.25" customHeight="1" spans="1:66" x14ac:dyDescent="0.25">
      <c r="A114" s="4"/>
      <c r="B114" s="209">
        <f>IF(ISBLANK(CT!A140),"",CT!A140)</f>
      </c>
      <c r="C114" s="191">
        <f t="array" ref="C114">MIN(MMULT(COAttainment!$N114:$S114,COPOMap!B$13:B$18),1)</f>
        <v>0</v>
      </c>
      <c r="D114" s="191">
        <f t="array" ref="D114">MIN(MMULT(COAttainment!$N114:$S114,COPOMap!C$13:C$18),1)</f>
        <v>0</v>
      </c>
      <c r="E114" s="191">
        <f t="array" ref="E114">MIN(MMULT(COAttainment!$N114:$S114,COPOMap!D$13:D$18),1)</f>
        <v>0</v>
      </c>
      <c r="F114" s="191">
        <f t="array" ref="F114">MIN(MMULT(COAttainment!$N114:$S114,COPOMap!E$13:E$18),1)</f>
        <v>0</v>
      </c>
      <c r="G114" s="191">
        <f t="array" ref="G114">MIN(MMULT(COAttainment!$N114:$S114,COPOMap!F$13:F$18),1)</f>
        <v>0</v>
      </c>
      <c r="H114" s="191">
        <f t="array" ref="H114">MIN(MMULT(COAttainment!$N114:$S114,COPOMap!G$13:G$18),1)</f>
        <v>0</v>
      </c>
      <c r="I114" s="191">
        <f t="array" ref="I114">MIN(MMULT(COAttainment!$N114:$S114,COPOMap!H$13:H$18),1)</f>
        <v>0</v>
      </c>
      <c r="J114" s="191">
        <f t="array" ref="J114">MIN(MMULT(COAttainment!$N114:$S114,COPOMap!I$13:I$18),1)</f>
        <v>0</v>
      </c>
      <c r="K114" s="191">
        <f t="array" ref="K114">MIN(MMULT(COAttainment!$N114:$S114,COPOMap!J$13:J$18),1)</f>
        <v>0</v>
      </c>
      <c r="L114" s="191">
        <f t="array" ref="L114">MIN(MMULT(COAttainment!$N114:$S114,COPOMap!K$13:K$18),1)</f>
        <v>0</v>
      </c>
      <c r="M114" s="191">
        <f t="array" ref="M114">MIN(MMULT(COAttainment!$N114:$S114,COPOMap!L$13:L$18),1)</f>
        <v>0</v>
      </c>
      <c r="N114" s="191">
        <f t="array" ref="N114">MIN(MMULT(COAttainment!$N114:$S114,COPOMap!M$13:M$18),1)</f>
        <v>0</v>
      </c>
      <c r="O114" s="4"/>
      <c r="P114" s="210">
        <f t="array" ref="P114">MIN(MMULT(COAttainment!$AG114:$AL114,COPOMap!B$23:B$28),1)</f>
        <v>0</v>
      </c>
      <c r="Q114" s="210">
        <f t="array" ref="Q114">MIN(MMULT(COAttainment!$AG114:$AL114,COPOMap!C$23:C$28),1)</f>
        <v>0</v>
      </c>
      <c r="R114" s="210">
        <f t="array" ref="R114">MIN(MMULT(COAttainment!$AG114:$AL114,COPOMap!D$23:D$28),1)</f>
        <v>0</v>
      </c>
      <c r="S114" s="210">
        <f t="array" ref="S114">MIN(MMULT(COAttainment!$AG114:$AL114,COPOMap!E$23:E$28),1)</f>
        <v>0</v>
      </c>
      <c r="T114" s="210">
        <f t="array" ref="T114">MIN(MMULT(COAttainment!$AG114:$AL114,COPOMap!F$23:F$28),1)</f>
        <v>0</v>
      </c>
      <c r="U114" s="210">
        <f t="array" ref="U114">MIN(MMULT(COAttainment!$AG114:$AL114,COPOMap!G$23:G$28),1)</f>
        <v>0</v>
      </c>
      <c r="V114" s="210">
        <f t="array" ref="V114">MIN(MMULT(COAttainment!$AG114:$AL114,COPOMap!H$23:H$28),1)</f>
        <v>0</v>
      </c>
      <c r="W114" s="210">
        <f t="array" ref="W114">MIN(MMULT(COAttainment!$AG114:$AL114,COPOMap!I$23:I$28),1)</f>
        <v>0</v>
      </c>
      <c r="X114" s="210">
        <f t="array" ref="X114">MIN(MMULT(COAttainment!$AG114:$AL114,COPOMap!J$23:J$28),1)</f>
        <v>0</v>
      </c>
      <c r="Y114" s="210">
        <f t="array" ref="Y114">MIN(MMULT(COAttainment!$AG114:$AL114,COPOMap!K$23:K$28),1)</f>
        <v>0</v>
      </c>
      <c r="Z114" s="210">
        <f t="array" ref="Z114">MIN(MMULT(COAttainment!$AG114:$AL114,COPOMap!L$23:L$28),1)</f>
        <v>0</v>
      </c>
      <c r="AA114" s="210">
        <f t="array" ref="AA114">MIN(MMULT(COAttainment!$AG114:$AL114,COPOMap!M$23:M$28),1)</f>
        <v>0</v>
      </c>
      <c r="AB114" s="4"/>
      <c r="AC114" s="211">
        <f t="array" ref="AC114">MIN(MMULT(COAttainment!$AZ114:$BE114,COPOMap!B$33:B$38),1)</f>
        <v>0</v>
      </c>
      <c r="AD114" s="211">
        <f t="array" ref="AD114">MIN(MMULT(COAttainment!$AZ114:$BE114,COPOMap!C$33:C$38),1)</f>
        <v>0</v>
      </c>
      <c r="AE114" s="211">
        <f t="array" ref="AE114">MIN(MMULT(COAttainment!$AZ114:$BE114,COPOMap!D$33:D$38),1)</f>
        <v>0</v>
      </c>
      <c r="AF114" s="211">
        <f t="array" ref="AF114">MIN(MMULT(COAttainment!$AZ114:$BE114,COPOMap!E$33:E$38),1)</f>
        <v>0</v>
      </c>
      <c r="AG114" s="211">
        <f t="array" ref="AG114">MIN(MMULT(COAttainment!$AZ114:$BE114,COPOMap!F$33:F$38),1)</f>
        <v>0</v>
      </c>
      <c r="AH114" s="211">
        <f t="array" ref="AH114">MIN(MMULT(COAttainment!$AZ114:$BE114,COPOMap!G$33:G$38),1)</f>
        <v>0</v>
      </c>
      <c r="AI114" s="211">
        <f t="array" ref="AI114">MIN(MMULT(COAttainment!$AZ114:$BE114,COPOMap!H$33:H$38),1)</f>
        <v>0</v>
      </c>
      <c r="AJ114" s="211">
        <f t="array" ref="AJ114">MIN(MMULT(COAttainment!$AZ114:$BE114,COPOMap!I$33:I$38),1)</f>
        <v>0</v>
      </c>
      <c r="AK114" s="211">
        <f t="array" ref="AK114">MIN(MMULT(COAttainment!$AZ114:$BE114,COPOMap!J$33:J$38),1)</f>
        <v>0</v>
      </c>
      <c r="AL114" s="211">
        <f t="array" ref="AL114">MIN(MMULT(COAttainment!$AZ114:$BE114,COPOMap!K$33:K$38),1)</f>
        <v>0</v>
      </c>
      <c r="AM114" s="211">
        <f t="array" ref="AM114">MIN(MMULT(COAttainment!$AZ114:$BE114,COPOMap!L$33:L$38),1)</f>
        <v>0</v>
      </c>
      <c r="AN114" s="211">
        <f t="array" ref="AN114">MIN(MMULT(COAttainment!$AZ114:$BE114,COPOMap!M$33:M$38),1)</f>
        <v>0</v>
      </c>
      <c r="AO114" s="4"/>
      <c r="AP114" s="211">
        <f t="array" ref="AP114">MIN(MMULT(COAttainment!$BS114:$BX114,COPOMap!B$33:B$38),1)</f>
        <v>0</v>
      </c>
      <c r="AQ114" s="211">
        <f t="array" ref="AQ114">MIN(MMULT(COAttainment!$BS114:$BX114,COPOMap!C$33:C$38),1)</f>
        <v>0</v>
      </c>
      <c r="AR114" s="211">
        <f t="array" ref="AR114">MIN(MMULT(COAttainment!$BS114:$BX114,COPOMap!D$33:D$38),1)</f>
        <v>0</v>
      </c>
      <c r="AS114" s="211">
        <f t="array" ref="AS114">MIN(MMULT(COAttainment!$BS114:$BX114,COPOMap!E$33:E$38),1)</f>
        <v>0</v>
      </c>
      <c r="AT114" s="211">
        <f t="array" ref="AT114">MIN(MMULT(COAttainment!$BS114:$BX114,COPOMap!F$33:F$38),1)</f>
        <v>0</v>
      </c>
      <c r="AU114" s="211">
        <f t="array" ref="AU114">MIN(MMULT(COAttainment!$BS114:$BX114,COPOMap!G$33:G$38),1)</f>
        <v>0</v>
      </c>
      <c r="AV114" s="211">
        <f t="array" ref="AV114">MIN(MMULT(COAttainment!$BS114:$BX114,COPOMap!H$33:H$38),1)</f>
        <v>0</v>
      </c>
      <c r="AW114" s="211">
        <f t="array" ref="AW114">MIN(MMULT(COAttainment!$BS114:$BX114,COPOMap!I$33:I$38),1)</f>
        <v>0</v>
      </c>
      <c r="AX114" s="211">
        <f t="array" ref="AX114">MIN(MMULT(COAttainment!$BS114:$BX114,COPOMap!J$33:J$38),1)</f>
        <v>0</v>
      </c>
      <c r="AY114" s="211">
        <f t="array" ref="AY114">MIN(MMULT(COAttainment!$BS114:$BX114,COPOMap!K$33:K$38),1)</f>
        <v>0</v>
      </c>
      <c r="AZ114" s="211">
        <f t="array" ref="AZ114">MIN(MMULT(COAttainment!$BS114:$BX114,COPOMap!L$33:L$38),1)</f>
        <v>0</v>
      </c>
      <c r="BA114" s="211">
        <f t="array" ref="BA114">MIN(MMULT(COAttainment!$BS114:$BX114,COPOMap!M$33:M$38),1)</f>
        <v>0</v>
      </c>
      <c r="BB114" s="4"/>
      <c r="BC114" s="211">
        <f t="array" ref="BC114">MIN(MMULT(COAttainment!$CL114:$CQ114,COPOMap!B$33:B$38),1)</f>
        <v>0</v>
      </c>
      <c r="BD114" s="211">
        <f t="array" ref="BD114">MIN(MMULT(COAttainment!$CL114:$CQ114,COPOMap!C$33:C$38),1)</f>
        <v>0</v>
      </c>
      <c r="BE114" s="211">
        <f t="array" ref="BE114">MIN(MMULT(COAttainment!$CL114:$CQ114,COPOMap!D$33:D$38),1)</f>
        <v>0</v>
      </c>
      <c r="BF114" s="211">
        <f t="array" ref="BF114">MIN(MMULT(COAttainment!$CL114:$CQ114,COPOMap!E$33:E$38),1)</f>
        <v>0</v>
      </c>
      <c r="BG114" s="211">
        <f t="array" ref="BG114">MIN(MMULT(COAttainment!$CL114:$CQ114,COPOMap!F$33:F$38),1)</f>
        <v>0</v>
      </c>
      <c r="BH114" s="211">
        <f t="array" ref="BH114">MIN(MMULT(COAttainment!$CL114:$CQ114,COPOMap!G$33:G$38),1)</f>
        <v>0</v>
      </c>
      <c r="BI114" s="211">
        <f t="array" ref="BI114">MIN(MMULT(COAttainment!$CL114:$CQ114,COPOMap!H$33:H$38),1)</f>
        <v>0</v>
      </c>
      <c r="BJ114" s="211">
        <f t="array" ref="BJ114">MIN(MMULT(COAttainment!$CL114:$CQ114,COPOMap!I$33:I$38),1)</f>
        <v>0</v>
      </c>
      <c r="BK114" s="211">
        <f t="array" ref="BK114">MIN(MMULT(COAttainment!$CL114:$CQ114,COPOMap!J$33:J$38),1)</f>
        <v>0</v>
      </c>
      <c r="BL114" s="211">
        <f t="array" ref="BL114">MIN(MMULT(COAttainment!$CL114:$CQ114,COPOMap!K$33:K$38),1)</f>
        <v>0</v>
      </c>
      <c r="BM114" s="211">
        <f t="array" ref="BM114">MIN(MMULT(COAttainment!$CL114:$CQ114,COPOMap!L$33:L$38),1)</f>
        <v>0</v>
      </c>
      <c r="BN114" s="211">
        <f t="array" ref="BN114">MIN(MMULT(COAttainment!$CL114:$CQ114,COPOMap!M$33:M$38),1)</f>
        <v>0</v>
      </c>
    </row>
    <row r="115" ht="14.25" customHeight="1" spans="1:66" x14ac:dyDescent="0.25">
      <c r="A115" s="4"/>
      <c r="B115" s="209">
        <f>IF(ISBLANK(CT!A141),"",CT!A141)</f>
      </c>
      <c r="C115" s="191">
        <f t="array" ref="C115">MIN(MMULT(COAttainment!$N115:$S115,COPOMap!B$13:B$18),1)</f>
        <v>0</v>
      </c>
      <c r="D115" s="191">
        <f t="array" ref="D115">MIN(MMULT(COAttainment!$N115:$S115,COPOMap!C$13:C$18),1)</f>
        <v>0</v>
      </c>
      <c r="E115" s="191">
        <f t="array" ref="E115">MIN(MMULT(COAttainment!$N115:$S115,COPOMap!D$13:D$18),1)</f>
        <v>0</v>
      </c>
      <c r="F115" s="191">
        <f t="array" ref="F115">MIN(MMULT(COAttainment!$N115:$S115,COPOMap!E$13:E$18),1)</f>
        <v>0</v>
      </c>
      <c r="G115" s="191">
        <f t="array" ref="G115">MIN(MMULT(COAttainment!$N115:$S115,COPOMap!F$13:F$18),1)</f>
        <v>0</v>
      </c>
      <c r="H115" s="191">
        <f t="array" ref="H115">MIN(MMULT(COAttainment!$N115:$S115,COPOMap!G$13:G$18),1)</f>
        <v>0</v>
      </c>
      <c r="I115" s="191">
        <f t="array" ref="I115">MIN(MMULT(COAttainment!$N115:$S115,COPOMap!H$13:H$18),1)</f>
        <v>0</v>
      </c>
      <c r="J115" s="191">
        <f t="array" ref="J115">MIN(MMULT(COAttainment!$N115:$S115,COPOMap!I$13:I$18),1)</f>
        <v>0</v>
      </c>
      <c r="K115" s="191">
        <f t="array" ref="K115">MIN(MMULT(COAttainment!$N115:$S115,COPOMap!J$13:J$18),1)</f>
        <v>0</v>
      </c>
      <c r="L115" s="191">
        <f t="array" ref="L115">MIN(MMULT(COAttainment!$N115:$S115,COPOMap!K$13:K$18),1)</f>
        <v>0</v>
      </c>
      <c r="M115" s="191">
        <f t="array" ref="M115">MIN(MMULT(COAttainment!$N115:$S115,COPOMap!L$13:L$18),1)</f>
        <v>0</v>
      </c>
      <c r="N115" s="191">
        <f t="array" ref="N115">MIN(MMULT(COAttainment!$N115:$S115,COPOMap!M$13:M$18),1)</f>
        <v>0</v>
      </c>
      <c r="O115" s="4"/>
      <c r="P115" s="210">
        <f t="array" ref="P115">MIN(MMULT(COAttainment!$AG115:$AL115,COPOMap!B$23:B$28),1)</f>
        <v>0</v>
      </c>
      <c r="Q115" s="210">
        <f t="array" ref="Q115">MIN(MMULT(COAttainment!$AG115:$AL115,COPOMap!C$23:C$28),1)</f>
        <v>0</v>
      </c>
      <c r="R115" s="210">
        <f t="array" ref="R115">MIN(MMULT(COAttainment!$AG115:$AL115,COPOMap!D$23:D$28),1)</f>
        <v>0</v>
      </c>
      <c r="S115" s="210">
        <f t="array" ref="S115">MIN(MMULT(COAttainment!$AG115:$AL115,COPOMap!E$23:E$28),1)</f>
        <v>0</v>
      </c>
      <c r="T115" s="210">
        <f t="array" ref="T115">MIN(MMULT(COAttainment!$AG115:$AL115,COPOMap!F$23:F$28),1)</f>
        <v>0</v>
      </c>
      <c r="U115" s="210">
        <f t="array" ref="U115">MIN(MMULT(COAttainment!$AG115:$AL115,COPOMap!G$23:G$28),1)</f>
        <v>0</v>
      </c>
      <c r="V115" s="210">
        <f t="array" ref="V115">MIN(MMULT(COAttainment!$AG115:$AL115,COPOMap!H$23:H$28),1)</f>
        <v>0</v>
      </c>
      <c r="W115" s="210">
        <f t="array" ref="W115">MIN(MMULT(COAttainment!$AG115:$AL115,COPOMap!I$23:I$28),1)</f>
        <v>0</v>
      </c>
      <c r="X115" s="210">
        <f t="array" ref="X115">MIN(MMULT(COAttainment!$AG115:$AL115,COPOMap!J$23:J$28),1)</f>
        <v>0</v>
      </c>
      <c r="Y115" s="210">
        <f t="array" ref="Y115">MIN(MMULT(COAttainment!$AG115:$AL115,COPOMap!K$23:K$28),1)</f>
        <v>0</v>
      </c>
      <c r="Z115" s="210">
        <f t="array" ref="Z115">MIN(MMULT(COAttainment!$AG115:$AL115,COPOMap!L$23:L$28),1)</f>
        <v>0</v>
      </c>
      <c r="AA115" s="210">
        <f t="array" ref="AA115">MIN(MMULT(COAttainment!$AG115:$AL115,COPOMap!M$23:M$28),1)</f>
        <v>0</v>
      </c>
      <c r="AB115" s="4"/>
      <c r="AC115" s="211">
        <f t="array" ref="AC115">MIN(MMULT(COAttainment!$AZ115:$BE115,COPOMap!B$33:B$38),1)</f>
        <v>0</v>
      </c>
      <c r="AD115" s="211">
        <f t="array" ref="AD115">MIN(MMULT(COAttainment!$AZ115:$BE115,COPOMap!C$33:C$38),1)</f>
        <v>0</v>
      </c>
      <c r="AE115" s="211">
        <f t="array" ref="AE115">MIN(MMULT(COAttainment!$AZ115:$BE115,COPOMap!D$33:D$38),1)</f>
        <v>0</v>
      </c>
      <c r="AF115" s="211">
        <f t="array" ref="AF115">MIN(MMULT(COAttainment!$AZ115:$BE115,COPOMap!E$33:E$38),1)</f>
        <v>0</v>
      </c>
      <c r="AG115" s="211">
        <f t="array" ref="AG115">MIN(MMULT(COAttainment!$AZ115:$BE115,COPOMap!F$33:F$38),1)</f>
        <v>0</v>
      </c>
      <c r="AH115" s="211">
        <f t="array" ref="AH115">MIN(MMULT(COAttainment!$AZ115:$BE115,COPOMap!G$33:G$38),1)</f>
        <v>0</v>
      </c>
      <c r="AI115" s="211">
        <f t="array" ref="AI115">MIN(MMULT(COAttainment!$AZ115:$BE115,COPOMap!H$33:H$38),1)</f>
        <v>0</v>
      </c>
      <c r="AJ115" s="211">
        <f t="array" ref="AJ115">MIN(MMULT(COAttainment!$AZ115:$BE115,COPOMap!I$33:I$38),1)</f>
        <v>0</v>
      </c>
      <c r="AK115" s="211">
        <f t="array" ref="AK115">MIN(MMULT(COAttainment!$AZ115:$BE115,COPOMap!J$33:J$38),1)</f>
        <v>0</v>
      </c>
      <c r="AL115" s="211">
        <f t="array" ref="AL115">MIN(MMULT(COAttainment!$AZ115:$BE115,COPOMap!K$33:K$38),1)</f>
        <v>0</v>
      </c>
      <c r="AM115" s="211">
        <f t="array" ref="AM115">MIN(MMULT(COAttainment!$AZ115:$BE115,COPOMap!L$33:L$38),1)</f>
        <v>0</v>
      </c>
      <c r="AN115" s="211">
        <f t="array" ref="AN115">MIN(MMULT(COAttainment!$AZ115:$BE115,COPOMap!M$33:M$38),1)</f>
        <v>0</v>
      </c>
      <c r="AO115" s="4"/>
      <c r="AP115" s="211">
        <f t="array" ref="AP115">MIN(MMULT(COAttainment!$BS115:$BX115,COPOMap!B$33:B$38),1)</f>
        <v>0</v>
      </c>
      <c r="AQ115" s="211">
        <f t="array" ref="AQ115">MIN(MMULT(COAttainment!$BS115:$BX115,COPOMap!C$33:C$38),1)</f>
        <v>0</v>
      </c>
      <c r="AR115" s="211">
        <f t="array" ref="AR115">MIN(MMULT(COAttainment!$BS115:$BX115,COPOMap!D$33:D$38),1)</f>
        <v>0</v>
      </c>
      <c r="AS115" s="211">
        <f t="array" ref="AS115">MIN(MMULT(COAttainment!$BS115:$BX115,COPOMap!E$33:E$38),1)</f>
        <v>0</v>
      </c>
      <c r="AT115" s="211">
        <f t="array" ref="AT115">MIN(MMULT(COAttainment!$BS115:$BX115,COPOMap!F$33:F$38),1)</f>
        <v>0</v>
      </c>
      <c r="AU115" s="211">
        <f t="array" ref="AU115">MIN(MMULT(COAttainment!$BS115:$BX115,COPOMap!G$33:G$38),1)</f>
        <v>0</v>
      </c>
      <c r="AV115" s="211">
        <f t="array" ref="AV115">MIN(MMULT(COAttainment!$BS115:$BX115,COPOMap!H$33:H$38),1)</f>
        <v>0</v>
      </c>
      <c r="AW115" s="211">
        <f t="array" ref="AW115">MIN(MMULT(COAttainment!$BS115:$BX115,COPOMap!I$33:I$38),1)</f>
        <v>0</v>
      </c>
      <c r="AX115" s="211">
        <f t="array" ref="AX115">MIN(MMULT(COAttainment!$BS115:$BX115,COPOMap!J$33:J$38),1)</f>
        <v>0</v>
      </c>
      <c r="AY115" s="211">
        <f t="array" ref="AY115">MIN(MMULT(COAttainment!$BS115:$BX115,COPOMap!K$33:K$38),1)</f>
        <v>0</v>
      </c>
      <c r="AZ115" s="211">
        <f t="array" ref="AZ115">MIN(MMULT(COAttainment!$BS115:$BX115,COPOMap!L$33:L$38),1)</f>
        <v>0</v>
      </c>
      <c r="BA115" s="211">
        <f t="array" ref="BA115">MIN(MMULT(COAttainment!$BS115:$BX115,COPOMap!M$33:M$38),1)</f>
        <v>0</v>
      </c>
      <c r="BB115" s="4"/>
      <c r="BC115" s="211">
        <f t="array" ref="BC115">MIN(MMULT(COAttainment!$CL115:$CQ115,COPOMap!B$33:B$38),1)</f>
        <v>0</v>
      </c>
      <c r="BD115" s="211">
        <f t="array" ref="BD115">MIN(MMULT(COAttainment!$CL115:$CQ115,COPOMap!C$33:C$38),1)</f>
        <v>0</v>
      </c>
      <c r="BE115" s="211">
        <f t="array" ref="BE115">MIN(MMULT(COAttainment!$CL115:$CQ115,COPOMap!D$33:D$38),1)</f>
        <v>0</v>
      </c>
      <c r="BF115" s="211">
        <f t="array" ref="BF115">MIN(MMULT(COAttainment!$CL115:$CQ115,COPOMap!E$33:E$38),1)</f>
        <v>0</v>
      </c>
      <c r="BG115" s="211">
        <f t="array" ref="BG115">MIN(MMULT(COAttainment!$CL115:$CQ115,COPOMap!F$33:F$38),1)</f>
        <v>0</v>
      </c>
      <c r="BH115" s="211">
        <f t="array" ref="BH115">MIN(MMULT(COAttainment!$CL115:$CQ115,COPOMap!G$33:G$38),1)</f>
        <v>0</v>
      </c>
      <c r="BI115" s="211">
        <f t="array" ref="BI115">MIN(MMULT(COAttainment!$CL115:$CQ115,COPOMap!H$33:H$38),1)</f>
        <v>0</v>
      </c>
      <c r="BJ115" s="211">
        <f t="array" ref="BJ115">MIN(MMULT(COAttainment!$CL115:$CQ115,COPOMap!I$33:I$38),1)</f>
        <v>0</v>
      </c>
      <c r="BK115" s="211">
        <f t="array" ref="BK115">MIN(MMULT(COAttainment!$CL115:$CQ115,COPOMap!J$33:J$38),1)</f>
        <v>0</v>
      </c>
      <c r="BL115" s="211">
        <f t="array" ref="BL115">MIN(MMULT(COAttainment!$CL115:$CQ115,COPOMap!K$33:K$38),1)</f>
        <v>0</v>
      </c>
      <c r="BM115" s="211">
        <f t="array" ref="BM115">MIN(MMULT(COAttainment!$CL115:$CQ115,COPOMap!L$33:L$38),1)</f>
        <v>0</v>
      </c>
      <c r="BN115" s="211">
        <f t="array" ref="BN115">MIN(MMULT(COAttainment!$CL115:$CQ115,COPOMap!M$33:M$38),1)</f>
        <v>0</v>
      </c>
    </row>
    <row r="116" ht="14.25" customHeight="1" spans="1:66" x14ac:dyDescent="0.25">
      <c r="A116" s="4"/>
      <c r="B116" s="209">
        <f>IF(ISBLANK(CT!A142),"",CT!A142)</f>
      </c>
      <c r="C116" s="191">
        <f t="array" ref="C116">MIN(MMULT(COAttainment!$N116:$S116,COPOMap!B$13:B$18),1)</f>
        <v>0</v>
      </c>
      <c r="D116" s="191">
        <f t="array" ref="D116">MIN(MMULT(COAttainment!$N116:$S116,COPOMap!C$13:C$18),1)</f>
        <v>0</v>
      </c>
      <c r="E116" s="191">
        <f t="array" ref="E116">MIN(MMULT(COAttainment!$N116:$S116,COPOMap!D$13:D$18),1)</f>
        <v>0</v>
      </c>
      <c r="F116" s="191">
        <f t="array" ref="F116">MIN(MMULT(COAttainment!$N116:$S116,COPOMap!E$13:E$18),1)</f>
        <v>0</v>
      </c>
      <c r="G116" s="191">
        <f t="array" ref="G116">MIN(MMULT(COAttainment!$N116:$S116,COPOMap!F$13:F$18),1)</f>
        <v>0</v>
      </c>
      <c r="H116" s="191">
        <f t="array" ref="H116">MIN(MMULT(COAttainment!$N116:$S116,COPOMap!G$13:G$18),1)</f>
        <v>0</v>
      </c>
      <c r="I116" s="191">
        <f t="array" ref="I116">MIN(MMULT(COAttainment!$N116:$S116,COPOMap!H$13:H$18),1)</f>
        <v>0</v>
      </c>
      <c r="J116" s="191">
        <f t="array" ref="J116">MIN(MMULT(COAttainment!$N116:$S116,COPOMap!I$13:I$18),1)</f>
        <v>0</v>
      </c>
      <c r="K116" s="191">
        <f t="array" ref="K116">MIN(MMULT(COAttainment!$N116:$S116,COPOMap!J$13:J$18),1)</f>
        <v>0</v>
      </c>
      <c r="L116" s="191">
        <f t="array" ref="L116">MIN(MMULT(COAttainment!$N116:$S116,COPOMap!K$13:K$18),1)</f>
        <v>0</v>
      </c>
      <c r="M116" s="191">
        <f t="array" ref="M116">MIN(MMULT(COAttainment!$N116:$S116,COPOMap!L$13:L$18),1)</f>
        <v>0</v>
      </c>
      <c r="N116" s="191">
        <f t="array" ref="N116">MIN(MMULT(COAttainment!$N116:$S116,COPOMap!M$13:M$18),1)</f>
        <v>0</v>
      </c>
      <c r="O116" s="4"/>
      <c r="P116" s="210">
        <f t="array" ref="P116">MIN(MMULT(COAttainment!$AG116:$AL116,COPOMap!B$23:B$28),1)</f>
        <v>0</v>
      </c>
      <c r="Q116" s="210">
        <f t="array" ref="Q116">MIN(MMULT(COAttainment!$AG116:$AL116,COPOMap!C$23:C$28),1)</f>
        <v>0</v>
      </c>
      <c r="R116" s="210">
        <f t="array" ref="R116">MIN(MMULT(COAttainment!$AG116:$AL116,COPOMap!D$23:D$28),1)</f>
        <v>0</v>
      </c>
      <c r="S116" s="210">
        <f t="array" ref="S116">MIN(MMULT(COAttainment!$AG116:$AL116,COPOMap!E$23:E$28),1)</f>
        <v>0</v>
      </c>
      <c r="T116" s="210">
        <f t="array" ref="T116">MIN(MMULT(COAttainment!$AG116:$AL116,COPOMap!F$23:F$28),1)</f>
        <v>0</v>
      </c>
      <c r="U116" s="210">
        <f t="array" ref="U116">MIN(MMULT(COAttainment!$AG116:$AL116,COPOMap!G$23:G$28),1)</f>
        <v>0</v>
      </c>
      <c r="V116" s="210">
        <f t="array" ref="V116">MIN(MMULT(COAttainment!$AG116:$AL116,COPOMap!H$23:H$28),1)</f>
        <v>0</v>
      </c>
      <c r="W116" s="210">
        <f t="array" ref="W116">MIN(MMULT(COAttainment!$AG116:$AL116,COPOMap!I$23:I$28),1)</f>
        <v>0</v>
      </c>
      <c r="X116" s="210">
        <f t="array" ref="X116">MIN(MMULT(COAttainment!$AG116:$AL116,COPOMap!J$23:J$28),1)</f>
        <v>0</v>
      </c>
      <c r="Y116" s="210">
        <f t="array" ref="Y116">MIN(MMULT(COAttainment!$AG116:$AL116,COPOMap!K$23:K$28),1)</f>
        <v>0</v>
      </c>
      <c r="Z116" s="210">
        <f t="array" ref="Z116">MIN(MMULT(COAttainment!$AG116:$AL116,COPOMap!L$23:L$28),1)</f>
        <v>0</v>
      </c>
      <c r="AA116" s="210">
        <f t="array" ref="AA116">MIN(MMULT(COAttainment!$AG116:$AL116,COPOMap!M$23:M$28),1)</f>
        <v>0</v>
      </c>
      <c r="AB116" s="4"/>
      <c r="AC116" s="211">
        <f t="array" ref="AC116">MIN(MMULT(COAttainment!$AZ116:$BE116,COPOMap!B$33:B$38),1)</f>
        <v>0</v>
      </c>
      <c r="AD116" s="211">
        <f t="array" ref="AD116">MIN(MMULT(COAttainment!$AZ116:$BE116,COPOMap!C$33:C$38),1)</f>
        <v>0</v>
      </c>
      <c r="AE116" s="211">
        <f t="array" ref="AE116">MIN(MMULT(COAttainment!$AZ116:$BE116,COPOMap!D$33:D$38),1)</f>
        <v>0</v>
      </c>
      <c r="AF116" s="211">
        <f t="array" ref="AF116">MIN(MMULT(COAttainment!$AZ116:$BE116,COPOMap!E$33:E$38),1)</f>
        <v>0</v>
      </c>
      <c r="AG116" s="211">
        <f t="array" ref="AG116">MIN(MMULT(COAttainment!$AZ116:$BE116,COPOMap!F$33:F$38),1)</f>
        <v>0</v>
      </c>
      <c r="AH116" s="211">
        <f t="array" ref="AH116">MIN(MMULT(COAttainment!$AZ116:$BE116,COPOMap!G$33:G$38),1)</f>
        <v>0</v>
      </c>
      <c r="AI116" s="211">
        <f t="array" ref="AI116">MIN(MMULT(COAttainment!$AZ116:$BE116,COPOMap!H$33:H$38),1)</f>
        <v>0</v>
      </c>
      <c r="AJ116" s="211">
        <f t="array" ref="AJ116">MIN(MMULT(COAttainment!$AZ116:$BE116,COPOMap!I$33:I$38),1)</f>
        <v>0</v>
      </c>
      <c r="AK116" s="211">
        <f t="array" ref="AK116">MIN(MMULT(COAttainment!$AZ116:$BE116,COPOMap!J$33:J$38),1)</f>
        <v>0</v>
      </c>
      <c r="AL116" s="211">
        <f t="array" ref="AL116">MIN(MMULT(COAttainment!$AZ116:$BE116,COPOMap!K$33:K$38),1)</f>
        <v>0</v>
      </c>
      <c r="AM116" s="211">
        <f t="array" ref="AM116">MIN(MMULT(COAttainment!$AZ116:$BE116,COPOMap!L$33:L$38),1)</f>
        <v>0</v>
      </c>
      <c r="AN116" s="211">
        <f t="array" ref="AN116">MIN(MMULT(COAttainment!$AZ116:$BE116,COPOMap!M$33:M$38),1)</f>
        <v>0</v>
      </c>
      <c r="AO116" s="4"/>
      <c r="AP116" s="211">
        <f t="array" ref="AP116">MIN(MMULT(COAttainment!$BS116:$BX116,COPOMap!B$33:B$38),1)</f>
        <v>0</v>
      </c>
      <c r="AQ116" s="211">
        <f t="array" ref="AQ116">MIN(MMULT(COAttainment!$BS116:$BX116,COPOMap!C$33:C$38),1)</f>
        <v>0</v>
      </c>
      <c r="AR116" s="211">
        <f t="array" ref="AR116">MIN(MMULT(COAttainment!$BS116:$BX116,COPOMap!D$33:D$38),1)</f>
        <v>0</v>
      </c>
      <c r="AS116" s="211">
        <f t="array" ref="AS116">MIN(MMULT(COAttainment!$BS116:$BX116,COPOMap!E$33:E$38),1)</f>
        <v>0</v>
      </c>
      <c r="AT116" s="211">
        <f t="array" ref="AT116">MIN(MMULT(COAttainment!$BS116:$BX116,COPOMap!F$33:F$38),1)</f>
        <v>0</v>
      </c>
      <c r="AU116" s="211">
        <f t="array" ref="AU116">MIN(MMULT(COAttainment!$BS116:$BX116,COPOMap!G$33:G$38),1)</f>
        <v>0</v>
      </c>
      <c r="AV116" s="211">
        <f t="array" ref="AV116">MIN(MMULT(COAttainment!$BS116:$BX116,COPOMap!H$33:H$38),1)</f>
        <v>0</v>
      </c>
      <c r="AW116" s="211">
        <f t="array" ref="AW116">MIN(MMULT(COAttainment!$BS116:$BX116,COPOMap!I$33:I$38),1)</f>
        <v>0</v>
      </c>
      <c r="AX116" s="211">
        <f t="array" ref="AX116">MIN(MMULT(COAttainment!$BS116:$BX116,COPOMap!J$33:J$38),1)</f>
        <v>0</v>
      </c>
      <c r="AY116" s="211">
        <f t="array" ref="AY116">MIN(MMULT(COAttainment!$BS116:$BX116,COPOMap!K$33:K$38),1)</f>
        <v>0</v>
      </c>
      <c r="AZ116" s="211">
        <f t="array" ref="AZ116">MIN(MMULT(COAttainment!$BS116:$BX116,COPOMap!L$33:L$38),1)</f>
        <v>0</v>
      </c>
      <c r="BA116" s="211">
        <f t="array" ref="BA116">MIN(MMULT(COAttainment!$BS116:$BX116,COPOMap!M$33:M$38),1)</f>
        <v>0</v>
      </c>
      <c r="BB116" s="4"/>
      <c r="BC116" s="211">
        <f t="array" ref="BC116">MIN(MMULT(COAttainment!$CL116:$CQ116,COPOMap!B$33:B$38),1)</f>
        <v>0</v>
      </c>
      <c r="BD116" s="211">
        <f t="array" ref="BD116">MIN(MMULT(COAttainment!$CL116:$CQ116,COPOMap!C$33:C$38),1)</f>
        <v>0</v>
      </c>
      <c r="BE116" s="211">
        <f t="array" ref="BE116">MIN(MMULT(COAttainment!$CL116:$CQ116,COPOMap!D$33:D$38),1)</f>
        <v>0</v>
      </c>
      <c r="BF116" s="211">
        <f t="array" ref="BF116">MIN(MMULT(COAttainment!$CL116:$CQ116,COPOMap!E$33:E$38),1)</f>
        <v>0</v>
      </c>
      <c r="BG116" s="211">
        <f t="array" ref="BG116">MIN(MMULT(COAttainment!$CL116:$CQ116,COPOMap!F$33:F$38),1)</f>
        <v>0</v>
      </c>
      <c r="BH116" s="211">
        <f t="array" ref="BH116">MIN(MMULT(COAttainment!$CL116:$CQ116,COPOMap!G$33:G$38),1)</f>
        <v>0</v>
      </c>
      <c r="BI116" s="211">
        <f t="array" ref="BI116">MIN(MMULT(COAttainment!$CL116:$CQ116,COPOMap!H$33:H$38),1)</f>
        <v>0</v>
      </c>
      <c r="BJ116" s="211">
        <f t="array" ref="BJ116">MIN(MMULT(COAttainment!$CL116:$CQ116,COPOMap!I$33:I$38),1)</f>
        <v>0</v>
      </c>
      <c r="BK116" s="211">
        <f t="array" ref="BK116">MIN(MMULT(COAttainment!$CL116:$CQ116,COPOMap!J$33:J$38),1)</f>
        <v>0</v>
      </c>
      <c r="BL116" s="211">
        <f t="array" ref="BL116">MIN(MMULT(COAttainment!$CL116:$CQ116,COPOMap!K$33:K$38),1)</f>
        <v>0</v>
      </c>
      <c r="BM116" s="211">
        <f t="array" ref="BM116">MIN(MMULT(COAttainment!$CL116:$CQ116,COPOMap!L$33:L$38),1)</f>
        <v>0</v>
      </c>
      <c r="BN116" s="211">
        <f t="array" ref="BN116">MIN(MMULT(COAttainment!$CL116:$CQ116,COPOMap!M$33:M$38),1)</f>
        <v>0</v>
      </c>
    </row>
    <row r="117" ht="14.25" customHeight="1" spans="1:66" x14ac:dyDescent="0.25">
      <c r="A117" s="4"/>
      <c r="B117" s="209">
        <f>IF(ISBLANK(CT!A143),"",CT!A143)</f>
      </c>
      <c r="C117" s="191">
        <f t="array" ref="C117">MIN(MMULT(COAttainment!$N117:$S117,COPOMap!B$13:B$18),1)</f>
        <v>0</v>
      </c>
      <c r="D117" s="191">
        <f t="array" ref="D117">MIN(MMULT(COAttainment!$N117:$S117,COPOMap!C$13:C$18),1)</f>
        <v>0</v>
      </c>
      <c r="E117" s="191">
        <f t="array" ref="E117">MIN(MMULT(COAttainment!$N117:$S117,COPOMap!D$13:D$18),1)</f>
        <v>0</v>
      </c>
      <c r="F117" s="191">
        <f t="array" ref="F117">MIN(MMULT(COAttainment!$N117:$S117,COPOMap!E$13:E$18),1)</f>
        <v>0</v>
      </c>
      <c r="G117" s="191">
        <f t="array" ref="G117">MIN(MMULT(COAttainment!$N117:$S117,COPOMap!F$13:F$18),1)</f>
        <v>0</v>
      </c>
      <c r="H117" s="191">
        <f t="array" ref="H117">MIN(MMULT(COAttainment!$N117:$S117,COPOMap!G$13:G$18),1)</f>
        <v>0</v>
      </c>
      <c r="I117" s="191">
        <f t="array" ref="I117">MIN(MMULT(COAttainment!$N117:$S117,COPOMap!H$13:H$18),1)</f>
        <v>0</v>
      </c>
      <c r="J117" s="191">
        <f t="array" ref="J117">MIN(MMULT(COAttainment!$N117:$S117,COPOMap!I$13:I$18),1)</f>
        <v>0</v>
      </c>
      <c r="K117" s="191">
        <f t="array" ref="K117">MIN(MMULT(COAttainment!$N117:$S117,COPOMap!J$13:J$18),1)</f>
        <v>0</v>
      </c>
      <c r="L117" s="191">
        <f t="array" ref="L117">MIN(MMULT(COAttainment!$N117:$S117,COPOMap!K$13:K$18),1)</f>
        <v>0</v>
      </c>
      <c r="M117" s="191">
        <f t="array" ref="M117">MIN(MMULT(COAttainment!$N117:$S117,COPOMap!L$13:L$18),1)</f>
        <v>0</v>
      </c>
      <c r="N117" s="191">
        <f t="array" ref="N117">MIN(MMULT(COAttainment!$N117:$S117,COPOMap!M$13:M$18),1)</f>
        <v>0</v>
      </c>
      <c r="O117" s="4"/>
      <c r="P117" s="210">
        <f t="array" ref="P117">MIN(MMULT(COAttainment!$AG117:$AL117,COPOMap!B$23:B$28),1)</f>
        <v>0</v>
      </c>
      <c r="Q117" s="210">
        <f t="array" ref="Q117">MIN(MMULT(COAttainment!$AG117:$AL117,COPOMap!C$23:C$28),1)</f>
        <v>0</v>
      </c>
      <c r="R117" s="210">
        <f t="array" ref="R117">MIN(MMULT(COAttainment!$AG117:$AL117,COPOMap!D$23:D$28),1)</f>
        <v>0</v>
      </c>
      <c r="S117" s="210">
        <f t="array" ref="S117">MIN(MMULT(COAttainment!$AG117:$AL117,COPOMap!E$23:E$28),1)</f>
        <v>0</v>
      </c>
      <c r="T117" s="210">
        <f t="array" ref="T117">MIN(MMULT(COAttainment!$AG117:$AL117,COPOMap!F$23:F$28),1)</f>
        <v>0</v>
      </c>
      <c r="U117" s="210">
        <f t="array" ref="U117">MIN(MMULT(COAttainment!$AG117:$AL117,COPOMap!G$23:G$28),1)</f>
        <v>0</v>
      </c>
      <c r="V117" s="210">
        <f t="array" ref="V117">MIN(MMULT(COAttainment!$AG117:$AL117,COPOMap!H$23:H$28),1)</f>
        <v>0</v>
      </c>
      <c r="W117" s="210">
        <f t="array" ref="W117">MIN(MMULT(COAttainment!$AG117:$AL117,COPOMap!I$23:I$28),1)</f>
        <v>0</v>
      </c>
      <c r="X117" s="210">
        <f t="array" ref="X117">MIN(MMULT(COAttainment!$AG117:$AL117,COPOMap!J$23:J$28),1)</f>
        <v>0</v>
      </c>
      <c r="Y117" s="210">
        <f t="array" ref="Y117">MIN(MMULT(COAttainment!$AG117:$AL117,COPOMap!K$23:K$28),1)</f>
        <v>0</v>
      </c>
      <c r="Z117" s="210">
        <f t="array" ref="Z117">MIN(MMULT(COAttainment!$AG117:$AL117,COPOMap!L$23:L$28),1)</f>
        <v>0</v>
      </c>
      <c r="AA117" s="210">
        <f t="array" ref="AA117">MIN(MMULT(COAttainment!$AG117:$AL117,COPOMap!M$23:M$28),1)</f>
        <v>0</v>
      </c>
      <c r="AB117" s="4"/>
      <c r="AC117" s="211">
        <f t="array" ref="AC117">MIN(MMULT(COAttainment!$AZ117:$BE117,COPOMap!B$33:B$38),1)</f>
        <v>0</v>
      </c>
      <c r="AD117" s="211">
        <f t="array" ref="AD117">MIN(MMULT(COAttainment!$AZ117:$BE117,COPOMap!C$33:C$38),1)</f>
        <v>0</v>
      </c>
      <c r="AE117" s="211">
        <f t="array" ref="AE117">MIN(MMULT(COAttainment!$AZ117:$BE117,COPOMap!D$33:D$38),1)</f>
        <v>0</v>
      </c>
      <c r="AF117" s="211">
        <f t="array" ref="AF117">MIN(MMULT(COAttainment!$AZ117:$BE117,COPOMap!E$33:E$38),1)</f>
        <v>0</v>
      </c>
      <c r="AG117" s="211">
        <f t="array" ref="AG117">MIN(MMULT(COAttainment!$AZ117:$BE117,COPOMap!F$33:F$38),1)</f>
        <v>0</v>
      </c>
      <c r="AH117" s="211">
        <f t="array" ref="AH117">MIN(MMULT(COAttainment!$AZ117:$BE117,COPOMap!G$33:G$38),1)</f>
        <v>0</v>
      </c>
      <c r="AI117" s="211">
        <f t="array" ref="AI117">MIN(MMULT(COAttainment!$AZ117:$BE117,COPOMap!H$33:H$38),1)</f>
        <v>0</v>
      </c>
      <c r="AJ117" s="211">
        <f t="array" ref="AJ117">MIN(MMULT(COAttainment!$AZ117:$BE117,COPOMap!I$33:I$38),1)</f>
        <v>0</v>
      </c>
      <c r="AK117" s="211">
        <f t="array" ref="AK117">MIN(MMULT(COAttainment!$AZ117:$BE117,COPOMap!J$33:J$38),1)</f>
        <v>0</v>
      </c>
      <c r="AL117" s="211">
        <f t="array" ref="AL117">MIN(MMULT(COAttainment!$AZ117:$BE117,COPOMap!K$33:K$38),1)</f>
        <v>0</v>
      </c>
      <c r="AM117" s="211">
        <f t="array" ref="AM117">MIN(MMULT(COAttainment!$AZ117:$BE117,COPOMap!L$33:L$38),1)</f>
        <v>0</v>
      </c>
      <c r="AN117" s="211">
        <f t="array" ref="AN117">MIN(MMULT(COAttainment!$AZ117:$BE117,COPOMap!M$33:M$38),1)</f>
        <v>0</v>
      </c>
      <c r="AO117" s="4"/>
      <c r="AP117" s="211">
        <f t="array" ref="AP117">MIN(MMULT(COAttainment!$BS117:$BX117,COPOMap!B$33:B$38),1)</f>
        <v>0</v>
      </c>
      <c r="AQ117" s="211">
        <f t="array" ref="AQ117">MIN(MMULT(COAttainment!$BS117:$BX117,COPOMap!C$33:C$38),1)</f>
        <v>0</v>
      </c>
      <c r="AR117" s="211">
        <f t="array" ref="AR117">MIN(MMULT(COAttainment!$BS117:$BX117,COPOMap!D$33:D$38),1)</f>
        <v>0</v>
      </c>
      <c r="AS117" s="211">
        <f t="array" ref="AS117">MIN(MMULT(COAttainment!$BS117:$BX117,COPOMap!E$33:E$38),1)</f>
        <v>0</v>
      </c>
      <c r="AT117" s="211">
        <f t="array" ref="AT117">MIN(MMULT(COAttainment!$BS117:$BX117,COPOMap!F$33:F$38),1)</f>
        <v>0</v>
      </c>
      <c r="AU117" s="211">
        <f t="array" ref="AU117">MIN(MMULT(COAttainment!$BS117:$BX117,COPOMap!G$33:G$38),1)</f>
        <v>0</v>
      </c>
      <c r="AV117" s="211">
        <f t="array" ref="AV117">MIN(MMULT(COAttainment!$BS117:$BX117,COPOMap!H$33:H$38),1)</f>
        <v>0</v>
      </c>
      <c r="AW117" s="211">
        <f t="array" ref="AW117">MIN(MMULT(COAttainment!$BS117:$BX117,COPOMap!I$33:I$38),1)</f>
        <v>0</v>
      </c>
      <c r="AX117" s="211">
        <f t="array" ref="AX117">MIN(MMULT(COAttainment!$BS117:$BX117,COPOMap!J$33:J$38),1)</f>
        <v>0</v>
      </c>
      <c r="AY117" s="211">
        <f t="array" ref="AY117">MIN(MMULT(COAttainment!$BS117:$BX117,COPOMap!K$33:K$38),1)</f>
        <v>0</v>
      </c>
      <c r="AZ117" s="211">
        <f t="array" ref="AZ117">MIN(MMULT(COAttainment!$BS117:$BX117,COPOMap!L$33:L$38),1)</f>
        <v>0</v>
      </c>
      <c r="BA117" s="211">
        <f t="array" ref="BA117">MIN(MMULT(COAttainment!$BS117:$BX117,COPOMap!M$33:M$38),1)</f>
        <v>0</v>
      </c>
      <c r="BB117" s="4"/>
      <c r="BC117" s="211">
        <f t="array" ref="BC117">MIN(MMULT(COAttainment!$CL117:$CQ117,COPOMap!B$33:B$38),1)</f>
        <v>0</v>
      </c>
      <c r="BD117" s="211">
        <f t="array" ref="BD117">MIN(MMULT(COAttainment!$CL117:$CQ117,COPOMap!C$33:C$38),1)</f>
        <v>0</v>
      </c>
      <c r="BE117" s="211">
        <f t="array" ref="BE117">MIN(MMULT(COAttainment!$CL117:$CQ117,COPOMap!D$33:D$38),1)</f>
        <v>0</v>
      </c>
      <c r="BF117" s="211">
        <f t="array" ref="BF117">MIN(MMULT(COAttainment!$CL117:$CQ117,COPOMap!E$33:E$38),1)</f>
        <v>0</v>
      </c>
      <c r="BG117" s="211">
        <f t="array" ref="BG117">MIN(MMULT(COAttainment!$CL117:$CQ117,COPOMap!F$33:F$38),1)</f>
        <v>0</v>
      </c>
      <c r="BH117" s="211">
        <f t="array" ref="BH117">MIN(MMULT(COAttainment!$CL117:$CQ117,COPOMap!G$33:G$38),1)</f>
        <v>0</v>
      </c>
      <c r="BI117" s="211">
        <f t="array" ref="BI117">MIN(MMULT(COAttainment!$CL117:$CQ117,COPOMap!H$33:H$38),1)</f>
        <v>0</v>
      </c>
      <c r="BJ117" s="211">
        <f t="array" ref="BJ117">MIN(MMULT(COAttainment!$CL117:$CQ117,COPOMap!I$33:I$38),1)</f>
        <v>0</v>
      </c>
      <c r="BK117" s="211">
        <f t="array" ref="BK117">MIN(MMULT(COAttainment!$CL117:$CQ117,COPOMap!J$33:J$38),1)</f>
        <v>0</v>
      </c>
      <c r="BL117" s="211">
        <f t="array" ref="BL117">MIN(MMULT(COAttainment!$CL117:$CQ117,COPOMap!K$33:K$38),1)</f>
        <v>0</v>
      </c>
      <c r="BM117" s="211">
        <f t="array" ref="BM117">MIN(MMULT(COAttainment!$CL117:$CQ117,COPOMap!L$33:L$38),1)</f>
        <v>0</v>
      </c>
      <c r="BN117" s="211">
        <f t="array" ref="BN117">MIN(MMULT(COAttainment!$CL117:$CQ117,COPOMap!M$33:M$38),1)</f>
        <v>0</v>
      </c>
    </row>
    <row r="118" ht="14.25" customHeight="1" spans="1:66" x14ac:dyDescent="0.25">
      <c r="A118" s="4"/>
      <c r="B118" s="209">
        <f>IF(ISBLANK(CT!A144),"",CT!A144)</f>
      </c>
      <c r="C118" s="191">
        <f t="array" ref="C118">MIN(MMULT(COAttainment!$N118:$S118,COPOMap!B$13:B$18),1)</f>
        <v>0</v>
      </c>
      <c r="D118" s="191">
        <f t="array" ref="D118">MIN(MMULT(COAttainment!$N118:$S118,COPOMap!C$13:C$18),1)</f>
        <v>0</v>
      </c>
      <c r="E118" s="191">
        <f t="array" ref="E118">MIN(MMULT(COAttainment!$N118:$S118,COPOMap!D$13:D$18),1)</f>
        <v>0</v>
      </c>
      <c r="F118" s="191">
        <f t="array" ref="F118">MIN(MMULT(COAttainment!$N118:$S118,COPOMap!E$13:E$18),1)</f>
        <v>0</v>
      </c>
      <c r="G118" s="191">
        <f t="array" ref="G118">MIN(MMULT(COAttainment!$N118:$S118,COPOMap!F$13:F$18),1)</f>
        <v>0</v>
      </c>
      <c r="H118" s="191">
        <f t="array" ref="H118">MIN(MMULT(COAttainment!$N118:$S118,COPOMap!G$13:G$18),1)</f>
        <v>0</v>
      </c>
      <c r="I118" s="191">
        <f t="array" ref="I118">MIN(MMULT(COAttainment!$N118:$S118,COPOMap!H$13:H$18),1)</f>
        <v>0</v>
      </c>
      <c r="J118" s="191">
        <f t="array" ref="J118">MIN(MMULT(COAttainment!$N118:$S118,COPOMap!I$13:I$18),1)</f>
        <v>0</v>
      </c>
      <c r="K118" s="191">
        <f t="array" ref="K118">MIN(MMULT(COAttainment!$N118:$S118,COPOMap!J$13:J$18),1)</f>
        <v>0</v>
      </c>
      <c r="L118" s="191">
        <f t="array" ref="L118">MIN(MMULT(COAttainment!$N118:$S118,COPOMap!K$13:K$18),1)</f>
        <v>0</v>
      </c>
      <c r="M118" s="191">
        <f t="array" ref="M118">MIN(MMULT(COAttainment!$N118:$S118,COPOMap!L$13:L$18),1)</f>
        <v>0</v>
      </c>
      <c r="N118" s="191">
        <f t="array" ref="N118">MIN(MMULT(COAttainment!$N118:$S118,COPOMap!M$13:M$18),1)</f>
        <v>0</v>
      </c>
      <c r="O118" s="4"/>
      <c r="P118" s="210">
        <f t="array" ref="P118">MIN(MMULT(COAttainment!$AG118:$AL118,COPOMap!B$23:B$28),1)</f>
        <v>0</v>
      </c>
      <c r="Q118" s="210">
        <f t="array" ref="Q118">MIN(MMULT(COAttainment!$AG118:$AL118,COPOMap!C$23:C$28),1)</f>
        <v>0</v>
      </c>
      <c r="R118" s="210">
        <f t="array" ref="R118">MIN(MMULT(COAttainment!$AG118:$AL118,COPOMap!D$23:D$28),1)</f>
        <v>0</v>
      </c>
      <c r="S118" s="210">
        <f t="array" ref="S118">MIN(MMULT(COAttainment!$AG118:$AL118,COPOMap!E$23:E$28),1)</f>
        <v>0</v>
      </c>
      <c r="T118" s="210">
        <f t="array" ref="T118">MIN(MMULT(COAttainment!$AG118:$AL118,COPOMap!F$23:F$28),1)</f>
        <v>0</v>
      </c>
      <c r="U118" s="210">
        <f t="array" ref="U118">MIN(MMULT(COAttainment!$AG118:$AL118,COPOMap!G$23:G$28),1)</f>
        <v>0</v>
      </c>
      <c r="V118" s="210">
        <f t="array" ref="V118">MIN(MMULT(COAttainment!$AG118:$AL118,COPOMap!H$23:H$28),1)</f>
        <v>0</v>
      </c>
      <c r="W118" s="210">
        <f t="array" ref="W118">MIN(MMULT(COAttainment!$AG118:$AL118,COPOMap!I$23:I$28),1)</f>
        <v>0</v>
      </c>
      <c r="X118" s="210">
        <f t="array" ref="X118">MIN(MMULT(COAttainment!$AG118:$AL118,COPOMap!J$23:J$28),1)</f>
        <v>0</v>
      </c>
      <c r="Y118" s="210">
        <f t="array" ref="Y118">MIN(MMULT(COAttainment!$AG118:$AL118,COPOMap!K$23:K$28),1)</f>
        <v>0</v>
      </c>
      <c r="Z118" s="210">
        <f t="array" ref="Z118">MIN(MMULT(COAttainment!$AG118:$AL118,COPOMap!L$23:L$28),1)</f>
        <v>0</v>
      </c>
      <c r="AA118" s="210">
        <f t="array" ref="AA118">MIN(MMULT(COAttainment!$AG118:$AL118,COPOMap!M$23:M$28),1)</f>
        <v>0</v>
      </c>
      <c r="AB118" s="4"/>
      <c r="AC118" s="211">
        <f t="array" ref="AC118">MIN(MMULT(COAttainment!$AZ118:$BE118,COPOMap!B$33:B$38),1)</f>
        <v>0</v>
      </c>
      <c r="AD118" s="211">
        <f t="array" ref="AD118">MIN(MMULT(COAttainment!$AZ118:$BE118,COPOMap!C$33:C$38),1)</f>
        <v>0</v>
      </c>
      <c r="AE118" s="211">
        <f t="array" ref="AE118">MIN(MMULT(COAttainment!$AZ118:$BE118,COPOMap!D$33:D$38),1)</f>
        <v>0</v>
      </c>
      <c r="AF118" s="211">
        <f t="array" ref="AF118">MIN(MMULT(COAttainment!$AZ118:$BE118,COPOMap!E$33:E$38),1)</f>
        <v>0</v>
      </c>
      <c r="AG118" s="211">
        <f t="array" ref="AG118">MIN(MMULT(COAttainment!$AZ118:$BE118,COPOMap!F$33:F$38),1)</f>
        <v>0</v>
      </c>
      <c r="AH118" s="211">
        <f t="array" ref="AH118">MIN(MMULT(COAttainment!$AZ118:$BE118,COPOMap!G$33:G$38),1)</f>
        <v>0</v>
      </c>
      <c r="AI118" s="211">
        <f t="array" ref="AI118">MIN(MMULT(COAttainment!$AZ118:$BE118,COPOMap!H$33:H$38),1)</f>
        <v>0</v>
      </c>
      <c r="AJ118" s="211">
        <f t="array" ref="AJ118">MIN(MMULT(COAttainment!$AZ118:$BE118,COPOMap!I$33:I$38),1)</f>
        <v>0</v>
      </c>
      <c r="AK118" s="211">
        <f t="array" ref="AK118">MIN(MMULT(COAttainment!$AZ118:$BE118,COPOMap!J$33:J$38),1)</f>
        <v>0</v>
      </c>
      <c r="AL118" s="211">
        <f t="array" ref="AL118">MIN(MMULT(COAttainment!$AZ118:$BE118,COPOMap!K$33:K$38),1)</f>
        <v>0</v>
      </c>
      <c r="AM118" s="211">
        <f t="array" ref="AM118">MIN(MMULT(COAttainment!$AZ118:$BE118,COPOMap!L$33:L$38),1)</f>
        <v>0</v>
      </c>
      <c r="AN118" s="211">
        <f t="array" ref="AN118">MIN(MMULT(COAttainment!$AZ118:$BE118,COPOMap!M$33:M$38),1)</f>
        <v>0</v>
      </c>
      <c r="AO118" s="4"/>
      <c r="AP118" s="211">
        <f t="array" ref="AP118">MIN(MMULT(COAttainment!$BS118:$BX118,COPOMap!B$33:B$38),1)</f>
        <v>0</v>
      </c>
      <c r="AQ118" s="211">
        <f t="array" ref="AQ118">MIN(MMULT(COAttainment!$BS118:$BX118,COPOMap!C$33:C$38),1)</f>
        <v>0</v>
      </c>
      <c r="AR118" s="211">
        <f t="array" ref="AR118">MIN(MMULT(COAttainment!$BS118:$BX118,COPOMap!D$33:D$38),1)</f>
        <v>0</v>
      </c>
      <c r="AS118" s="211">
        <f t="array" ref="AS118">MIN(MMULT(COAttainment!$BS118:$BX118,COPOMap!E$33:E$38),1)</f>
        <v>0</v>
      </c>
      <c r="AT118" s="211">
        <f t="array" ref="AT118">MIN(MMULT(COAttainment!$BS118:$BX118,COPOMap!F$33:F$38),1)</f>
        <v>0</v>
      </c>
      <c r="AU118" s="211">
        <f t="array" ref="AU118">MIN(MMULT(COAttainment!$BS118:$BX118,COPOMap!G$33:G$38),1)</f>
        <v>0</v>
      </c>
      <c r="AV118" s="211">
        <f t="array" ref="AV118">MIN(MMULT(COAttainment!$BS118:$BX118,COPOMap!H$33:H$38),1)</f>
        <v>0</v>
      </c>
      <c r="AW118" s="211">
        <f t="array" ref="AW118">MIN(MMULT(COAttainment!$BS118:$BX118,COPOMap!I$33:I$38),1)</f>
        <v>0</v>
      </c>
      <c r="AX118" s="211">
        <f t="array" ref="AX118">MIN(MMULT(COAttainment!$BS118:$BX118,COPOMap!J$33:J$38),1)</f>
        <v>0</v>
      </c>
      <c r="AY118" s="211">
        <f t="array" ref="AY118">MIN(MMULT(COAttainment!$BS118:$BX118,COPOMap!K$33:K$38),1)</f>
        <v>0</v>
      </c>
      <c r="AZ118" s="211">
        <f t="array" ref="AZ118">MIN(MMULT(COAttainment!$BS118:$BX118,COPOMap!L$33:L$38),1)</f>
        <v>0</v>
      </c>
      <c r="BA118" s="211">
        <f t="array" ref="BA118">MIN(MMULT(COAttainment!$BS118:$BX118,COPOMap!M$33:M$38),1)</f>
        <v>0</v>
      </c>
      <c r="BB118" s="4"/>
      <c r="BC118" s="211">
        <f t="array" ref="BC118">MIN(MMULT(COAttainment!$CL118:$CQ118,COPOMap!B$33:B$38),1)</f>
        <v>0</v>
      </c>
      <c r="BD118" s="211">
        <f t="array" ref="BD118">MIN(MMULT(COAttainment!$CL118:$CQ118,COPOMap!C$33:C$38),1)</f>
        <v>0</v>
      </c>
      <c r="BE118" s="211">
        <f t="array" ref="BE118">MIN(MMULT(COAttainment!$CL118:$CQ118,COPOMap!D$33:D$38),1)</f>
        <v>0</v>
      </c>
      <c r="BF118" s="211">
        <f t="array" ref="BF118">MIN(MMULT(COAttainment!$CL118:$CQ118,COPOMap!E$33:E$38),1)</f>
        <v>0</v>
      </c>
      <c r="BG118" s="211">
        <f t="array" ref="BG118">MIN(MMULT(COAttainment!$CL118:$CQ118,COPOMap!F$33:F$38),1)</f>
        <v>0</v>
      </c>
      <c r="BH118" s="211">
        <f t="array" ref="BH118">MIN(MMULT(COAttainment!$CL118:$CQ118,COPOMap!G$33:G$38),1)</f>
        <v>0</v>
      </c>
      <c r="BI118" s="211">
        <f t="array" ref="BI118">MIN(MMULT(COAttainment!$CL118:$CQ118,COPOMap!H$33:H$38),1)</f>
        <v>0</v>
      </c>
      <c r="BJ118" s="211">
        <f t="array" ref="BJ118">MIN(MMULT(COAttainment!$CL118:$CQ118,COPOMap!I$33:I$38),1)</f>
        <v>0</v>
      </c>
      <c r="BK118" s="211">
        <f t="array" ref="BK118">MIN(MMULT(COAttainment!$CL118:$CQ118,COPOMap!J$33:J$38),1)</f>
        <v>0</v>
      </c>
      <c r="BL118" s="211">
        <f t="array" ref="BL118">MIN(MMULT(COAttainment!$CL118:$CQ118,COPOMap!K$33:K$38),1)</f>
        <v>0</v>
      </c>
      <c r="BM118" s="211">
        <f t="array" ref="BM118">MIN(MMULT(COAttainment!$CL118:$CQ118,COPOMap!L$33:L$38),1)</f>
        <v>0</v>
      </c>
      <c r="BN118" s="211">
        <f t="array" ref="BN118">MIN(MMULT(COAttainment!$CL118:$CQ118,COPOMap!M$33:M$38),1)</f>
        <v>0</v>
      </c>
    </row>
    <row r="119" ht="14.25" customHeight="1" spans="1:66" x14ac:dyDescent="0.25">
      <c r="A119" s="4"/>
      <c r="B119" s="209">
        <f>IF(ISBLANK(CT!A145),"",CT!A145)</f>
      </c>
      <c r="C119" s="191">
        <f t="array" ref="C119">MIN(MMULT(COAttainment!$N119:$S119,COPOMap!B$13:B$18),1)</f>
        <v>0</v>
      </c>
      <c r="D119" s="191">
        <f t="array" ref="D119">MIN(MMULT(COAttainment!$N119:$S119,COPOMap!C$13:C$18),1)</f>
        <v>0</v>
      </c>
      <c r="E119" s="191">
        <f t="array" ref="E119">MIN(MMULT(COAttainment!$N119:$S119,COPOMap!D$13:D$18),1)</f>
        <v>0</v>
      </c>
      <c r="F119" s="191">
        <f t="array" ref="F119">MIN(MMULT(COAttainment!$N119:$S119,COPOMap!E$13:E$18),1)</f>
        <v>0</v>
      </c>
      <c r="G119" s="191">
        <f t="array" ref="G119">MIN(MMULT(COAttainment!$N119:$S119,COPOMap!F$13:F$18),1)</f>
        <v>0</v>
      </c>
      <c r="H119" s="191">
        <f t="array" ref="H119">MIN(MMULT(COAttainment!$N119:$S119,COPOMap!G$13:G$18),1)</f>
        <v>0</v>
      </c>
      <c r="I119" s="191">
        <f t="array" ref="I119">MIN(MMULT(COAttainment!$N119:$S119,COPOMap!H$13:H$18),1)</f>
        <v>0</v>
      </c>
      <c r="J119" s="191">
        <f t="array" ref="J119">MIN(MMULT(COAttainment!$N119:$S119,COPOMap!I$13:I$18),1)</f>
        <v>0</v>
      </c>
      <c r="K119" s="191">
        <f t="array" ref="K119">MIN(MMULT(COAttainment!$N119:$S119,COPOMap!J$13:J$18),1)</f>
        <v>0</v>
      </c>
      <c r="L119" s="191">
        <f t="array" ref="L119">MIN(MMULT(COAttainment!$N119:$S119,COPOMap!K$13:K$18),1)</f>
        <v>0</v>
      </c>
      <c r="M119" s="191">
        <f t="array" ref="M119">MIN(MMULT(COAttainment!$N119:$S119,COPOMap!L$13:L$18),1)</f>
        <v>0</v>
      </c>
      <c r="N119" s="191">
        <f t="array" ref="N119">MIN(MMULT(COAttainment!$N119:$S119,COPOMap!M$13:M$18),1)</f>
        <v>0</v>
      </c>
      <c r="O119" s="4"/>
      <c r="P119" s="210">
        <f t="array" ref="P119">MIN(MMULT(COAttainment!$AG119:$AL119,COPOMap!B$23:B$28),1)</f>
        <v>0</v>
      </c>
      <c r="Q119" s="210">
        <f t="array" ref="Q119">MIN(MMULT(COAttainment!$AG119:$AL119,COPOMap!C$23:C$28),1)</f>
        <v>0</v>
      </c>
      <c r="R119" s="210">
        <f t="array" ref="R119">MIN(MMULT(COAttainment!$AG119:$AL119,COPOMap!D$23:D$28),1)</f>
        <v>0</v>
      </c>
      <c r="S119" s="210">
        <f t="array" ref="S119">MIN(MMULT(COAttainment!$AG119:$AL119,COPOMap!E$23:E$28),1)</f>
        <v>0</v>
      </c>
      <c r="T119" s="210">
        <f t="array" ref="T119">MIN(MMULT(COAttainment!$AG119:$AL119,COPOMap!F$23:F$28),1)</f>
        <v>0</v>
      </c>
      <c r="U119" s="210">
        <f t="array" ref="U119">MIN(MMULT(COAttainment!$AG119:$AL119,COPOMap!G$23:G$28),1)</f>
        <v>0</v>
      </c>
      <c r="V119" s="210">
        <f t="array" ref="V119">MIN(MMULT(COAttainment!$AG119:$AL119,COPOMap!H$23:H$28),1)</f>
        <v>0</v>
      </c>
      <c r="W119" s="210">
        <f t="array" ref="W119">MIN(MMULT(COAttainment!$AG119:$AL119,COPOMap!I$23:I$28),1)</f>
        <v>0</v>
      </c>
      <c r="X119" s="210">
        <f t="array" ref="X119">MIN(MMULT(COAttainment!$AG119:$AL119,COPOMap!J$23:J$28),1)</f>
        <v>0</v>
      </c>
      <c r="Y119" s="210">
        <f t="array" ref="Y119">MIN(MMULT(COAttainment!$AG119:$AL119,COPOMap!K$23:K$28),1)</f>
        <v>0</v>
      </c>
      <c r="Z119" s="210">
        <f t="array" ref="Z119">MIN(MMULT(COAttainment!$AG119:$AL119,COPOMap!L$23:L$28),1)</f>
        <v>0</v>
      </c>
      <c r="AA119" s="210">
        <f t="array" ref="AA119">MIN(MMULT(COAttainment!$AG119:$AL119,COPOMap!M$23:M$28),1)</f>
        <v>0</v>
      </c>
      <c r="AB119" s="4"/>
      <c r="AC119" s="211">
        <f t="array" ref="AC119">MIN(MMULT(COAttainment!$AZ119:$BE119,COPOMap!B$33:B$38),1)</f>
        <v>0</v>
      </c>
      <c r="AD119" s="211">
        <f t="array" ref="AD119">MIN(MMULT(COAttainment!$AZ119:$BE119,COPOMap!C$33:C$38),1)</f>
        <v>0</v>
      </c>
      <c r="AE119" s="211">
        <f t="array" ref="AE119">MIN(MMULT(COAttainment!$AZ119:$BE119,COPOMap!D$33:D$38),1)</f>
        <v>0</v>
      </c>
      <c r="AF119" s="211">
        <f t="array" ref="AF119">MIN(MMULT(COAttainment!$AZ119:$BE119,COPOMap!E$33:E$38),1)</f>
        <v>0</v>
      </c>
      <c r="AG119" s="211">
        <f t="array" ref="AG119">MIN(MMULT(COAttainment!$AZ119:$BE119,COPOMap!F$33:F$38),1)</f>
        <v>0</v>
      </c>
      <c r="AH119" s="211">
        <f t="array" ref="AH119">MIN(MMULT(COAttainment!$AZ119:$BE119,COPOMap!G$33:G$38),1)</f>
        <v>0</v>
      </c>
      <c r="AI119" s="211">
        <f t="array" ref="AI119">MIN(MMULT(COAttainment!$AZ119:$BE119,COPOMap!H$33:H$38),1)</f>
        <v>0</v>
      </c>
      <c r="AJ119" s="211">
        <f t="array" ref="AJ119">MIN(MMULT(COAttainment!$AZ119:$BE119,COPOMap!I$33:I$38),1)</f>
        <v>0</v>
      </c>
      <c r="AK119" s="211">
        <f t="array" ref="AK119">MIN(MMULT(COAttainment!$AZ119:$BE119,COPOMap!J$33:J$38),1)</f>
        <v>0</v>
      </c>
      <c r="AL119" s="211">
        <f t="array" ref="AL119">MIN(MMULT(COAttainment!$AZ119:$BE119,COPOMap!K$33:K$38),1)</f>
        <v>0</v>
      </c>
      <c r="AM119" s="211">
        <f t="array" ref="AM119">MIN(MMULT(COAttainment!$AZ119:$BE119,COPOMap!L$33:L$38),1)</f>
        <v>0</v>
      </c>
      <c r="AN119" s="211">
        <f t="array" ref="AN119">MIN(MMULT(COAttainment!$AZ119:$BE119,COPOMap!M$33:M$38),1)</f>
        <v>0</v>
      </c>
      <c r="AO119" s="4"/>
      <c r="AP119" s="211">
        <f t="array" ref="AP119">MIN(MMULT(COAttainment!$BS119:$BX119,COPOMap!B$33:B$38),1)</f>
        <v>0</v>
      </c>
      <c r="AQ119" s="211">
        <f t="array" ref="AQ119">MIN(MMULT(COAttainment!$BS119:$BX119,COPOMap!C$33:C$38),1)</f>
        <v>0</v>
      </c>
      <c r="AR119" s="211">
        <f t="array" ref="AR119">MIN(MMULT(COAttainment!$BS119:$BX119,COPOMap!D$33:D$38),1)</f>
        <v>0</v>
      </c>
      <c r="AS119" s="211">
        <f t="array" ref="AS119">MIN(MMULT(COAttainment!$BS119:$BX119,COPOMap!E$33:E$38),1)</f>
        <v>0</v>
      </c>
      <c r="AT119" s="211">
        <f t="array" ref="AT119">MIN(MMULT(COAttainment!$BS119:$BX119,COPOMap!F$33:F$38),1)</f>
        <v>0</v>
      </c>
      <c r="AU119" s="211">
        <f t="array" ref="AU119">MIN(MMULT(COAttainment!$BS119:$BX119,COPOMap!G$33:G$38),1)</f>
        <v>0</v>
      </c>
      <c r="AV119" s="211">
        <f t="array" ref="AV119">MIN(MMULT(COAttainment!$BS119:$BX119,COPOMap!H$33:H$38),1)</f>
        <v>0</v>
      </c>
      <c r="AW119" s="211">
        <f t="array" ref="AW119">MIN(MMULT(COAttainment!$BS119:$BX119,COPOMap!I$33:I$38),1)</f>
        <v>0</v>
      </c>
      <c r="AX119" s="211">
        <f t="array" ref="AX119">MIN(MMULT(COAttainment!$BS119:$BX119,COPOMap!J$33:J$38),1)</f>
        <v>0</v>
      </c>
      <c r="AY119" s="211">
        <f t="array" ref="AY119">MIN(MMULT(COAttainment!$BS119:$BX119,COPOMap!K$33:K$38),1)</f>
        <v>0</v>
      </c>
      <c r="AZ119" s="211">
        <f t="array" ref="AZ119">MIN(MMULT(COAttainment!$BS119:$BX119,COPOMap!L$33:L$38),1)</f>
        <v>0</v>
      </c>
      <c r="BA119" s="211">
        <f t="array" ref="BA119">MIN(MMULT(COAttainment!$BS119:$BX119,COPOMap!M$33:M$38),1)</f>
        <v>0</v>
      </c>
      <c r="BB119" s="4"/>
      <c r="BC119" s="211">
        <f t="array" ref="BC119">MIN(MMULT(COAttainment!$CL119:$CQ119,COPOMap!B$33:B$38),1)</f>
        <v>0</v>
      </c>
      <c r="BD119" s="211">
        <f t="array" ref="BD119">MIN(MMULT(COAttainment!$CL119:$CQ119,COPOMap!C$33:C$38),1)</f>
        <v>0</v>
      </c>
      <c r="BE119" s="211">
        <f t="array" ref="BE119">MIN(MMULT(COAttainment!$CL119:$CQ119,COPOMap!D$33:D$38),1)</f>
        <v>0</v>
      </c>
      <c r="BF119" s="211">
        <f t="array" ref="BF119">MIN(MMULT(COAttainment!$CL119:$CQ119,COPOMap!E$33:E$38),1)</f>
        <v>0</v>
      </c>
      <c r="BG119" s="211">
        <f t="array" ref="BG119">MIN(MMULT(COAttainment!$CL119:$CQ119,COPOMap!F$33:F$38),1)</f>
        <v>0</v>
      </c>
      <c r="BH119" s="211">
        <f t="array" ref="BH119">MIN(MMULT(COAttainment!$CL119:$CQ119,COPOMap!G$33:G$38),1)</f>
        <v>0</v>
      </c>
      <c r="BI119" s="211">
        <f t="array" ref="BI119">MIN(MMULT(COAttainment!$CL119:$CQ119,COPOMap!H$33:H$38),1)</f>
        <v>0</v>
      </c>
      <c r="BJ119" s="211">
        <f t="array" ref="BJ119">MIN(MMULT(COAttainment!$CL119:$CQ119,COPOMap!I$33:I$38),1)</f>
        <v>0</v>
      </c>
      <c r="BK119" s="211">
        <f t="array" ref="BK119">MIN(MMULT(COAttainment!$CL119:$CQ119,COPOMap!J$33:J$38),1)</f>
        <v>0</v>
      </c>
      <c r="BL119" s="211">
        <f t="array" ref="BL119">MIN(MMULT(COAttainment!$CL119:$CQ119,COPOMap!K$33:K$38),1)</f>
        <v>0</v>
      </c>
      <c r="BM119" s="211">
        <f t="array" ref="BM119">MIN(MMULT(COAttainment!$CL119:$CQ119,COPOMap!L$33:L$38),1)</f>
        <v>0</v>
      </c>
      <c r="BN119" s="211">
        <f t="array" ref="BN119">MIN(MMULT(COAttainment!$CL119:$CQ119,COPOMap!M$33:M$38),1)</f>
        <v>0</v>
      </c>
    </row>
    <row r="120" ht="14.25" customHeight="1" spans="1:66" x14ac:dyDescent="0.25">
      <c r="A120" s="4"/>
      <c r="B120" s="209">
        <f>IF(ISBLANK(CT!A146),"",CT!A146)</f>
      </c>
      <c r="C120" s="191">
        <f t="array" ref="C120">MIN(MMULT(COAttainment!$N120:$S120,COPOMap!B$13:B$18),1)</f>
        <v>0</v>
      </c>
      <c r="D120" s="191">
        <f t="array" ref="D120">MIN(MMULT(COAttainment!$N120:$S120,COPOMap!C$13:C$18),1)</f>
        <v>0</v>
      </c>
      <c r="E120" s="191">
        <f t="array" ref="E120">MIN(MMULT(COAttainment!$N120:$S120,COPOMap!D$13:D$18),1)</f>
        <v>0</v>
      </c>
      <c r="F120" s="191">
        <f t="array" ref="F120">MIN(MMULT(COAttainment!$N120:$S120,COPOMap!E$13:E$18),1)</f>
        <v>0</v>
      </c>
      <c r="G120" s="191">
        <f t="array" ref="G120">MIN(MMULT(COAttainment!$N120:$S120,COPOMap!F$13:F$18),1)</f>
        <v>0</v>
      </c>
      <c r="H120" s="191">
        <f t="array" ref="H120">MIN(MMULT(COAttainment!$N120:$S120,COPOMap!G$13:G$18),1)</f>
        <v>0</v>
      </c>
      <c r="I120" s="191">
        <f t="array" ref="I120">MIN(MMULT(COAttainment!$N120:$S120,COPOMap!H$13:H$18),1)</f>
        <v>0</v>
      </c>
      <c r="J120" s="191">
        <f t="array" ref="J120">MIN(MMULT(COAttainment!$N120:$S120,COPOMap!I$13:I$18),1)</f>
        <v>0</v>
      </c>
      <c r="K120" s="191">
        <f t="array" ref="K120">MIN(MMULT(COAttainment!$N120:$S120,COPOMap!J$13:J$18),1)</f>
        <v>0</v>
      </c>
      <c r="L120" s="191">
        <f t="array" ref="L120">MIN(MMULT(COAttainment!$N120:$S120,COPOMap!K$13:K$18),1)</f>
        <v>0</v>
      </c>
      <c r="M120" s="191">
        <f t="array" ref="M120">MIN(MMULT(COAttainment!$N120:$S120,COPOMap!L$13:L$18),1)</f>
        <v>0</v>
      </c>
      <c r="N120" s="191">
        <f t="array" ref="N120">MIN(MMULT(COAttainment!$N120:$S120,COPOMap!M$13:M$18),1)</f>
        <v>0</v>
      </c>
      <c r="O120" s="4"/>
      <c r="P120" s="210">
        <f t="array" ref="P120">MIN(MMULT(COAttainment!$AG120:$AL120,COPOMap!B$23:B$28),1)</f>
        <v>0</v>
      </c>
      <c r="Q120" s="210">
        <f t="array" ref="Q120">MIN(MMULT(COAttainment!$AG120:$AL120,COPOMap!C$23:C$28),1)</f>
        <v>0</v>
      </c>
      <c r="R120" s="210">
        <f t="array" ref="R120">MIN(MMULT(COAttainment!$AG120:$AL120,COPOMap!D$23:D$28),1)</f>
        <v>0</v>
      </c>
      <c r="S120" s="210">
        <f t="array" ref="S120">MIN(MMULT(COAttainment!$AG120:$AL120,COPOMap!E$23:E$28),1)</f>
        <v>0</v>
      </c>
      <c r="T120" s="210">
        <f t="array" ref="T120">MIN(MMULT(COAttainment!$AG120:$AL120,COPOMap!F$23:F$28),1)</f>
        <v>0</v>
      </c>
      <c r="U120" s="210">
        <f t="array" ref="U120">MIN(MMULT(COAttainment!$AG120:$AL120,COPOMap!G$23:G$28),1)</f>
        <v>0</v>
      </c>
      <c r="V120" s="210">
        <f t="array" ref="V120">MIN(MMULT(COAttainment!$AG120:$AL120,COPOMap!H$23:H$28),1)</f>
        <v>0</v>
      </c>
      <c r="W120" s="210">
        <f t="array" ref="W120">MIN(MMULT(COAttainment!$AG120:$AL120,COPOMap!I$23:I$28),1)</f>
        <v>0</v>
      </c>
      <c r="X120" s="210">
        <f t="array" ref="X120">MIN(MMULT(COAttainment!$AG120:$AL120,COPOMap!J$23:J$28),1)</f>
        <v>0</v>
      </c>
      <c r="Y120" s="210">
        <f t="array" ref="Y120">MIN(MMULT(COAttainment!$AG120:$AL120,COPOMap!K$23:K$28),1)</f>
        <v>0</v>
      </c>
      <c r="Z120" s="210">
        <f t="array" ref="Z120">MIN(MMULT(COAttainment!$AG120:$AL120,COPOMap!L$23:L$28),1)</f>
        <v>0</v>
      </c>
      <c r="AA120" s="210">
        <f t="array" ref="AA120">MIN(MMULT(COAttainment!$AG120:$AL120,COPOMap!M$23:M$28),1)</f>
        <v>0</v>
      </c>
      <c r="AB120" s="4"/>
      <c r="AC120" s="211">
        <f t="array" ref="AC120">MIN(MMULT(COAttainment!$AZ120:$BE120,COPOMap!B$33:B$38),1)</f>
        <v>0</v>
      </c>
      <c r="AD120" s="211">
        <f t="array" ref="AD120">MIN(MMULT(COAttainment!$AZ120:$BE120,COPOMap!C$33:C$38),1)</f>
        <v>0</v>
      </c>
      <c r="AE120" s="211">
        <f t="array" ref="AE120">MIN(MMULT(COAttainment!$AZ120:$BE120,COPOMap!D$33:D$38),1)</f>
        <v>0</v>
      </c>
      <c r="AF120" s="211">
        <f t="array" ref="AF120">MIN(MMULT(COAttainment!$AZ120:$BE120,COPOMap!E$33:E$38),1)</f>
        <v>0</v>
      </c>
      <c r="AG120" s="211">
        <f t="array" ref="AG120">MIN(MMULT(COAttainment!$AZ120:$BE120,COPOMap!F$33:F$38),1)</f>
        <v>0</v>
      </c>
      <c r="AH120" s="211">
        <f t="array" ref="AH120">MIN(MMULT(COAttainment!$AZ120:$BE120,COPOMap!G$33:G$38),1)</f>
        <v>0</v>
      </c>
      <c r="AI120" s="211">
        <f t="array" ref="AI120">MIN(MMULT(COAttainment!$AZ120:$BE120,COPOMap!H$33:H$38),1)</f>
        <v>0</v>
      </c>
      <c r="AJ120" s="211">
        <f t="array" ref="AJ120">MIN(MMULT(COAttainment!$AZ120:$BE120,COPOMap!I$33:I$38),1)</f>
        <v>0</v>
      </c>
      <c r="AK120" s="211">
        <f t="array" ref="AK120">MIN(MMULT(COAttainment!$AZ120:$BE120,COPOMap!J$33:J$38),1)</f>
        <v>0</v>
      </c>
      <c r="AL120" s="211">
        <f t="array" ref="AL120">MIN(MMULT(COAttainment!$AZ120:$BE120,COPOMap!K$33:K$38),1)</f>
        <v>0</v>
      </c>
      <c r="AM120" s="211">
        <f t="array" ref="AM120">MIN(MMULT(COAttainment!$AZ120:$BE120,COPOMap!L$33:L$38),1)</f>
        <v>0</v>
      </c>
      <c r="AN120" s="211">
        <f t="array" ref="AN120">MIN(MMULT(COAttainment!$AZ120:$BE120,COPOMap!M$33:M$38),1)</f>
        <v>0</v>
      </c>
      <c r="AO120" s="4"/>
      <c r="AP120" s="211">
        <f t="array" ref="AP120">MIN(MMULT(COAttainment!$BS120:$BX120,COPOMap!B$33:B$38),1)</f>
        <v>0</v>
      </c>
      <c r="AQ120" s="211">
        <f t="array" ref="AQ120">MIN(MMULT(COAttainment!$BS120:$BX120,COPOMap!C$33:C$38),1)</f>
        <v>0</v>
      </c>
      <c r="AR120" s="211">
        <f t="array" ref="AR120">MIN(MMULT(COAttainment!$BS120:$BX120,COPOMap!D$33:D$38),1)</f>
        <v>0</v>
      </c>
      <c r="AS120" s="211">
        <f t="array" ref="AS120">MIN(MMULT(COAttainment!$BS120:$BX120,COPOMap!E$33:E$38),1)</f>
        <v>0</v>
      </c>
      <c r="AT120" s="211">
        <f t="array" ref="AT120">MIN(MMULT(COAttainment!$BS120:$BX120,COPOMap!F$33:F$38),1)</f>
        <v>0</v>
      </c>
      <c r="AU120" s="211">
        <f t="array" ref="AU120">MIN(MMULT(COAttainment!$BS120:$BX120,COPOMap!G$33:G$38),1)</f>
        <v>0</v>
      </c>
      <c r="AV120" s="211">
        <f t="array" ref="AV120">MIN(MMULT(COAttainment!$BS120:$BX120,COPOMap!H$33:H$38),1)</f>
        <v>0</v>
      </c>
      <c r="AW120" s="211">
        <f t="array" ref="AW120">MIN(MMULT(COAttainment!$BS120:$BX120,COPOMap!I$33:I$38),1)</f>
        <v>0</v>
      </c>
      <c r="AX120" s="211">
        <f t="array" ref="AX120">MIN(MMULT(COAttainment!$BS120:$BX120,COPOMap!J$33:J$38),1)</f>
        <v>0</v>
      </c>
      <c r="AY120" s="211">
        <f t="array" ref="AY120">MIN(MMULT(COAttainment!$BS120:$BX120,COPOMap!K$33:K$38),1)</f>
        <v>0</v>
      </c>
      <c r="AZ120" s="211">
        <f t="array" ref="AZ120">MIN(MMULT(COAttainment!$BS120:$BX120,COPOMap!L$33:L$38),1)</f>
        <v>0</v>
      </c>
      <c r="BA120" s="211">
        <f t="array" ref="BA120">MIN(MMULT(COAttainment!$BS120:$BX120,COPOMap!M$33:M$38),1)</f>
        <v>0</v>
      </c>
      <c r="BB120" s="4"/>
      <c r="BC120" s="211">
        <f t="array" ref="BC120">MIN(MMULT(COAttainment!$CL120:$CQ120,COPOMap!B$33:B$38),1)</f>
        <v>0</v>
      </c>
      <c r="BD120" s="211">
        <f t="array" ref="BD120">MIN(MMULT(COAttainment!$CL120:$CQ120,COPOMap!C$33:C$38),1)</f>
        <v>0</v>
      </c>
      <c r="BE120" s="211">
        <f t="array" ref="BE120">MIN(MMULT(COAttainment!$CL120:$CQ120,COPOMap!D$33:D$38),1)</f>
        <v>0</v>
      </c>
      <c r="BF120" s="211">
        <f t="array" ref="BF120">MIN(MMULT(COAttainment!$CL120:$CQ120,COPOMap!E$33:E$38),1)</f>
        <v>0</v>
      </c>
      <c r="BG120" s="211">
        <f t="array" ref="BG120">MIN(MMULT(COAttainment!$CL120:$CQ120,COPOMap!F$33:F$38),1)</f>
        <v>0</v>
      </c>
      <c r="BH120" s="211">
        <f t="array" ref="BH120">MIN(MMULT(COAttainment!$CL120:$CQ120,COPOMap!G$33:G$38),1)</f>
        <v>0</v>
      </c>
      <c r="BI120" s="211">
        <f t="array" ref="BI120">MIN(MMULT(COAttainment!$CL120:$CQ120,COPOMap!H$33:H$38),1)</f>
        <v>0</v>
      </c>
      <c r="BJ120" s="211">
        <f t="array" ref="BJ120">MIN(MMULT(COAttainment!$CL120:$CQ120,COPOMap!I$33:I$38),1)</f>
        <v>0</v>
      </c>
      <c r="BK120" s="211">
        <f t="array" ref="BK120">MIN(MMULT(COAttainment!$CL120:$CQ120,COPOMap!J$33:J$38),1)</f>
        <v>0</v>
      </c>
      <c r="BL120" s="211">
        <f t="array" ref="BL120">MIN(MMULT(COAttainment!$CL120:$CQ120,COPOMap!K$33:K$38),1)</f>
        <v>0</v>
      </c>
      <c r="BM120" s="211">
        <f t="array" ref="BM120">MIN(MMULT(COAttainment!$CL120:$CQ120,COPOMap!L$33:L$38),1)</f>
        <v>0</v>
      </c>
      <c r="BN120" s="211">
        <f t="array" ref="BN120">MIN(MMULT(COAttainment!$CL120:$CQ120,COPOMap!M$33:M$38),1)</f>
        <v>0</v>
      </c>
    </row>
    <row r="121" ht="14.25" customHeight="1" spans="1:66" x14ac:dyDescent="0.25">
      <c r="A121" s="4"/>
      <c r="B121" s="209">
        <f>IF(ISBLANK(CT!A147),"",CT!A147)</f>
      </c>
      <c r="C121" s="191">
        <f t="array" ref="C121">MIN(MMULT(COAttainment!$N121:$S121,COPOMap!B$13:B$18),1)</f>
        <v>0</v>
      </c>
      <c r="D121" s="191">
        <f t="array" ref="D121">MIN(MMULT(COAttainment!$N121:$S121,COPOMap!C$13:C$18),1)</f>
        <v>0</v>
      </c>
      <c r="E121" s="191">
        <f t="array" ref="E121">MIN(MMULT(COAttainment!$N121:$S121,COPOMap!D$13:D$18),1)</f>
        <v>0</v>
      </c>
      <c r="F121" s="191">
        <f t="array" ref="F121">MIN(MMULT(COAttainment!$N121:$S121,COPOMap!E$13:E$18),1)</f>
        <v>0</v>
      </c>
      <c r="G121" s="191">
        <f t="array" ref="G121">MIN(MMULT(COAttainment!$N121:$S121,COPOMap!F$13:F$18),1)</f>
        <v>0</v>
      </c>
      <c r="H121" s="191">
        <f t="array" ref="H121">MIN(MMULT(COAttainment!$N121:$S121,COPOMap!G$13:G$18),1)</f>
        <v>0</v>
      </c>
      <c r="I121" s="191">
        <f t="array" ref="I121">MIN(MMULT(COAttainment!$N121:$S121,COPOMap!H$13:H$18),1)</f>
        <v>0</v>
      </c>
      <c r="J121" s="191">
        <f t="array" ref="J121">MIN(MMULT(COAttainment!$N121:$S121,COPOMap!I$13:I$18),1)</f>
        <v>0</v>
      </c>
      <c r="K121" s="191">
        <f t="array" ref="K121">MIN(MMULT(COAttainment!$N121:$S121,COPOMap!J$13:J$18),1)</f>
        <v>0</v>
      </c>
      <c r="L121" s="191">
        <f t="array" ref="L121">MIN(MMULT(COAttainment!$N121:$S121,COPOMap!K$13:K$18),1)</f>
        <v>0</v>
      </c>
      <c r="M121" s="191">
        <f t="array" ref="M121">MIN(MMULT(COAttainment!$N121:$S121,COPOMap!L$13:L$18),1)</f>
        <v>0</v>
      </c>
      <c r="N121" s="191">
        <f t="array" ref="N121">MIN(MMULT(COAttainment!$N121:$S121,COPOMap!M$13:M$18),1)</f>
        <v>0</v>
      </c>
      <c r="O121" s="4"/>
      <c r="P121" s="210">
        <f t="array" ref="P121">MIN(MMULT(COAttainment!$AG121:$AL121,COPOMap!B$23:B$28),1)</f>
        <v>0</v>
      </c>
      <c r="Q121" s="210">
        <f t="array" ref="Q121">MIN(MMULT(COAttainment!$AG121:$AL121,COPOMap!C$23:C$28),1)</f>
        <v>0</v>
      </c>
      <c r="R121" s="210">
        <f t="array" ref="R121">MIN(MMULT(COAttainment!$AG121:$AL121,COPOMap!D$23:D$28),1)</f>
        <v>0</v>
      </c>
      <c r="S121" s="210">
        <f t="array" ref="S121">MIN(MMULT(COAttainment!$AG121:$AL121,COPOMap!E$23:E$28),1)</f>
        <v>0</v>
      </c>
      <c r="T121" s="210">
        <f t="array" ref="T121">MIN(MMULT(COAttainment!$AG121:$AL121,COPOMap!F$23:F$28),1)</f>
        <v>0</v>
      </c>
      <c r="U121" s="210">
        <f t="array" ref="U121">MIN(MMULT(COAttainment!$AG121:$AL121,COPOMap!G$23:G$28),1)</f>
        <v>0</v>
      </c>
      <c r="V121" s="210">
        <f t="array" ref="V121">MIN(MMULT(COAttainment!$AG121:$AL121,COPOMap!H$23:H$28),1)</f>
        <v>0</v>
      </c>
      <c r="W121" s="210">
        <f t="array" ref="W121">MIN(MMULT(COAttainment!$AG121:$AL121,COPOMap!I$23:I$28),1)</f>
        <v>0</v>
      </c>
      <c r="X121" s="210">
        <f t="array" ref="X121">MIN(MMULT(COAttainment!$AG121:$AL121,COPOMap!J$23:J$28),1)</f>
        <v>0</v>
      </c>
      <c r="Y121" s="210">
        <f t="array" ref="Y121">MIN(MMULT(COAttainment!$AG121:$AL121,COPOMap!K$23:K$28),1)</f>
        <v>0</v>
      </c>
      <c r="Z121" s="210">
        <f t="array" ref="Z121">MIN(MMULT(COAttainment!$AG121:$AL121,COPOMap!L$23:L$28),1)</f>
        <v>0</v>
      </c>
      <c r="AA121" s="210">
        <f t="array" ref="AA121">MIN(MMULT(COAttainment!$AG121:$AL121,COPOMap!M$23:M$28),1)</f>
        <v>0</v>
      </c>
      <c r="AB121" s="4"/>
      <c r="AC121" s="211">
        <f t="array" ref="AC121">MIN(MMULT(COAttainment!$AZ121:$BE121,COPOMap!B$33:B$38),1)</f>
        <v>0</v>
      </c>
      <c r="AD121" s="211">
        <f t="array" ref="AD121">MIN(MMULT(COAttainment!$AZ121:$BE121,COPOMap!C$33:C$38),1)</f>
        <v>0</v>
      </c>
      <c r="AE121" s="211">
        <f t="array" ref="AE121">MIN(MMULT(COAttainment!$AZ121:$BE121,COPOMap!D$33:D$38),1)</f>
        <v>0</v>
      </c>
      <c r="AF121" s="211">
        <f t="array" ref="AF121">MIN(MMULT(COAttainment!$AZ121:$BE121,COPOMap!E$33:E$38),1)</f>
        <v>0</v>
      </c>
      <c r="AG121" s="211">
        <f t="array" ref="AG121">MIN(MMULT(COAttainment!$AZ121:$BE121,COPOMap!F$33:F$38),1)</f>
        <v>0</v>
      </c>
      <c r="AH121" s="211">
        <f t="array" ref="AH121">MIN(MMULT(COAttainment!$AZ121:$BE121,COPOMap!G$33:G$38),1)</f>
        <v>0</v>
      </c>
      <c r="AI121" s="211">
        <f t="array" ref="AI121">MIN(MMULT(COAttainment!$AZ121:$BE121,COPOMap!H$33:H$38),1)</f>
        <v>0</v>
      </c>
      <c r="AJ121" s="211">
        <f t="array" ref="AJ121">MIN(MMULT(COAttainment!$AZ121:$BE121,COPOMap!I$33:I$38),1)</f>
        <v>0</v>
      </c>
      <c r="AK121" s="211">
        <f t="array" ref="AK121">MIN(MMULT(COAttainment!$AZ121:$BE121,COPOMap!J$33:J$38),1)</f>
        <v>0</v>
      </c>
      <c r="AL121" s="211">
        <f t="array" ref="AL121">MIN(MMULT(COAttainment!$AZ121:$BE121,COPOMap!K$33:K$38),1)</f>
        <v>0</v>
      </c>
      <c r="AM121" s="211">
        <f t="array" ref="AM121">MIN(MMULT(COAttainment!$AZ121:$BE121,COPOMap!L$33:L$38),1)</f>
        <v>0</v>
      </c>
      <c r="AN121" s="211">
        <f t="array" ref="AN121">MIN(MMULT(COAttainment!$AZ121:$BE121,COPOMap!M$33:M$38),1)</f>
        <v>0</v>
      </c>
      <c r="AO121" s="4"/>
      <c r="AP121" s="211">
        <f t="array" ref="AP121">MIN(MMULT(COAttainment!$BS121:$BX121,COPOMap!B$33:B$38),1)</f>
        <v>0</v>
      </c>
      <c r="AQ121" s="211">
        <f t="array" ref="AQ121">MIN(MMULT(COAttainment!$BS121:$BX121,COPOMap!C$33:C$38),1)</f>
        <v>0</v>
      </c>
      <c r="AR121" s="211">
        <f t="array" ref="AR121">MIN(MMULT(COAttainment!$BS121:$BX121,COPOMap!D$33:D$38),1)</f>
        <v>0</v>
      </c>
      <c r="AS121" s="211">
        <f t="array" ref="AS121">MIN(MMULT(COAttainment!$BS121:$BX121,COPOMap!E$33:E$38),1)</f>
        <v>0</v>
      </c>
      <c r="AT121" s="211">
        <f t="array" ref="AT121">MIN(MMULT(COAttainment!$BS121:$BX121,COPOMap!F$33:F$38),1)</f>
        <v>0</v>
      </c>
      <c r="AU121" s="211">
        <f t="array" ref="AU121">MIN(MMULT(COAttainment!$BS121:$BX121,COPOMap!G$33:G$38),1)</f>
        <v>0</v>
      </c>
      <c r="AV121" s="211">
        <f t="array" ref="AV121">MIN(MMULT(COAttainment!$BS121:$BX121,COPOMap!H$33:H$38),1)</f>
        <v>0</v>
      </c>
      <c r="AW121" s="211">
        <f t="array" ref="AW121">MIN(MMULT(COAttainment!$BS121:$BX121,COPOMap!I$33:I$38),1)</f>
        <v>0</v>
      </c>
      <c r="AX121" s="211">
        <f t="array" ref="AX121">MIN(MMULT(COAttainment!$BS121:$BX121,COPOMap!J$33:J$38),1)</f>
        <v>0</v>
      </c>
      <c r="AY121" s="211">
        <f t="array" ref="AY121">MIN(MMULT(COAttainment!$BS121:$BX121,COPOMap!K$33:K$38),1)</f>
        <v>0</v>
      </c>
      <c r="AZ121" s="211">
        <f t="array" ref="AZ121">MIN(MMULT(COAttainment!$BS121:$BX121,COPOMap!L$33:L$38),1)</f>
        <v>0</v>
      </c>
      <c r="BA121" s="211">
        <f t="array" ref="BA121">MIN(MMULT(COAttainment!$BS121:$BX121,COPOMap!M$33:M$38),1)</f>
        <v>0</v>
      </c>
      <c r="BB121" s="4"/>
      <c r="BC121" s="211">
        <f t="array" ref="BC121">MIN(MMULT(COAttainment!$CL121:$CQ121,COPOMap!B$33:B$38),1)</f>
        <v>0</v>
      </c>
      <c r="BD121" s="211">
        <f t="array" ref="BD121">MIN(MMULT(COAttainment!$CL121:$CQ121,COPOMap!C$33:C$38),1)</f>
        <v>0</v>
      </c>
      <c r="BE121" s="211">
        <f t="array" ref="BE121">MIN(MMULT(COAttainment!$CL121:$CQ121,COPOMap!D$33:D$38),1)</f>
        <v>0</v>
      </c>
      <c r="BF121" s="211">
        <f t="array" ref="BF121">MIN(MMULT(COAttainment!$CL121:$CQ121,COPOMap!E$33:E$38),1)</f>
        <v>0</v>
      </c>
      <c r="BG121" s="211">
        <f t="array" ref="BG121">MIN(MMULT(COAttainment!$CL121:$CQ121,COPOMap!F$33:F$38),1)</f>
        <v>0</v>
      </c>
      <c r="BH121" s="211">
        <f t="array" ref="BH121">MIN(MMULT(COAttainment!$CL121:$CQ121,COPOMap!G$33:G$38),1)</f>
        <v>0</v>
      </c>
      <c r="BI121" s="211">
        <f t="array" ref="BI121">MIN(MMULT(COAttainment!$CL121:$CQ121,COPOMap!H$33:H$38),1)</f>
        <v>0</v>
      </c>
      <c r="BJ121" s="211">
        <f t="array" ref="BJ121">MIN(MMULT(COAttainment!$CL121:$CQ121,COPOMap!I$33:I$38),1)</f>
        <v>0</v>
      </c>
      <c r="BK121" s="211">
        <f t="array" ref="BK121">MIN(MMULT(COAttainment!$CL121:$CQ121,COPOMap!J$33:J$38),1)</f>
        <v>0</v>
      </c>
      <c r="BL121" s="211">
        <f t="array" ref="BL121">MIN(MMULT(COAttainment!$CL121:$CQ121,COPOMap!K$33:K$38),1)</f>
        <v>0</v>
      </c>
      <c r="BM121" s="211">
        <f t="array" ref="BM121">MIN(MMULT(COAttainment!$CL121:$CQ121,COPOMap!L$33:L$38),1)</f>
        <v>0</v>
      </c>
      <c r="BN121" s="211">
        <f t="array" ref="BN121">MIN(MMULT(COAttainment!$CL121:$CQ121,COPOMap!M$33:M$38),1)</f>
        <v>0</v>
      </c>
    </row>
    <row r="122" ht="14.25" customHeight="1" spans="1:66" x14ac:dyDescent="0.25">
      <c r="A122" s="4"/>
      <c r="B122" s="209">
        <f>IF(ISBLANK(CT!A148),"",CT!A148)</f>
      </c>
      <c r="C122" s="191">
        <f t="array" ref="C122">MIN(MMULT(COAttainment!$N122:$S122,COPOMap!B$13:B$18),1)</f>
        <v>0</v>
      </c>
      <c r="D122" s="191">
        <f t="array" ref="D122">MIN(MMULT(COAttainment!$N122:$S122,COPOMap!C$13:C$18),1)</f>
        <v>0</v>
      </c>
      <c r="E122" s="191">
        <f t="array" ref="E122">MIN(MMULT(COAttainment!$N122:$S122,COPOMap!D$13:D$18),1)</f>
        <v>0</v>
      </c>
      <c r="F122" s="191">
        <f t="array" ref="F122">MIN(MMULT(COAttainment!$N122:$S122,COPOMap!E$13:E$18),1)</f>
        <v>0</v>
      </c>
      <c r="G122" s="191">
        <f t="array" ref="G122">MIN(MMULT(COAttainment!$N122:$S122,COPOMap!F$13:F$18),1)</f>
        <v>0</v>
      </c>
      <c r="H122" s="191">
        <f t="array" ref="H122">MIN(MMULT(COAttainment!$N122:$S122,COPOMap!G$13:G$18),1)</f>
        <v>0</v>
      </c>
      <c r="I122" s="191">
        <f t="array" ref="I122">MIN(MMULT(COAttainment!$N122:$S122,COPOMap!H$13:H$18),1)</f>
        <v>0</v>
      </c>
      <c r="J122" s="191">
        <f t="array" ref="J122">MIN(MMULT(COAttainment!$N122:$S122,COPOMap!I$13:I$18),1)</f>
        <v>0</v>
      </c>
      <c r="K122" s="191">
        <f t="array" ref="K122">MIN(MMULT(COAttainment!$N122:$S122,COPOMap!J$13:J$18),1)</f>
        <v>0</v>
      </c>
      <c r="L122" s="191">
        <f t="array" ref="L122">MIN(MMULT(COAttainment!$N122:$S122,COPOMap!K$13:K$18),1)</f>
        <v>0</v>
      </c>
      <c r="M122" s="191">
        <f t="array" ref="M122">MIN(MMULT(COAttainment!$N122:$S122,COPOMap!L$13:L$18),1)</f>
        <v>0</v>
      </c>
      <c r="N122" s="191">
        <f t="array" ref="N122">MIN(MMULT(COAttainment!$N122:$S122,COPOMap!M$13:M$18),1)</f>
        <v>0</v>
      </c>
      <c r="O122" s="4"/>
      <c r="P122" s="210">
        <f t="array" ref="P122">MIN(MMULT(COAttainment!$AG122:$AL122,COPOMap!B$23:B$28),1)</f>
        <v>0</v>
      </c>
      <c r="Q122" s="210">
        <f t="array" ref="Q122">MIN(MMULT(COAttainment!$AG122:$AL122,COPOMap!C$23:C$28),1)</f>
        <v>0</v>
      </c>
      <c r="R122" s="210">
        <f t="array" ref="R122">MIN(MMULT(COAttainment!$AG122:$AL122,COPOMap!D$23:D$28),1)</f>
        <v>0</v>
      </c>
      <c r="S122" s="210">
        <f t="array" ref="S122">MIN(MMULT(COAttainment!$AG122:$AL122,COPOMap!E$23:E$28),1)</f>
        <v>0</v>
      </c>
      <c r="T122" s="210">
        <f t="array" ref="T122">MIN(MMULT(COAttainment!$AG122:$AL122,COPOMap!F$23:F$28),1)</f>
        <v>0</v>
      </c>
      <c r="U122" s="210">
        <f t="array" ref="U122">MIN(MMULT(COAttainment!$AG122:$AL122,COPOMap!G$23:G$28),1)</f>
        <v>0</v>
      </c>
      <c r="V122" s="210">
        <f t="array" ref="V122">MIN(MMULT(COAttainment!$AG122:$AL122,COPOMap!H$23:H$28),1)</f>
        <v>0</v>
      </c>
      <c r="W122" s="210">
        <f t="array" ref="W122">MIN(MMULT(COAttainment!$AG122:$AL122,COPOMap!I$23:I$28),1)</f>
        <v>0</v>
      </c>
      <c r="X122" s="210">
        <f t="array" ref="X122">MIN(MMULT(COAttainment!$AG122:$AL122,COPOMap!J$23:J$28),1)</f>
        <v>0</v>
      </c>
      <c r="Y122" s="210">
        <f t="array" ref="Y122">MIN(MMULT(COAttainment!$AG122:$AL122,COPOMap!K$23:K$28),1)</f>
        <v>0</v>
      </c>
      <c r="Z122" s="210">
        <f t="array" ref="Z122">MIN(MMULT(COAttainment!$AG122:$AL122,COPOMap!L$23:L$28),1)</f>
        <v>0</v>
      </c>
      <c r="AA122" s="210">
        <f t="array" ref="AA122">MIN(MMULT(COAttainment!$AG122:$AL122,COPOMap!M$23:M$28),1)</f>
        <v>0</v>
      </c>
      <c r="AB122" s="4"/>
      <c r="AC122" s="211">
        <f t="array" ref="AC122">MIN(MMULT(COAttainment!$AZ122:$BE122,COPOMap!B$33:B$38),1)</f>
        <v>0</v>
      </c>
      <c r="AD122" s="211">
        <f t="array" ref="AD122">MIN(MMULT(COAttainment!$AZ122:$BE122,COPOMap!C$33:C$38),1)</f>
        <v>0</v>
      </c>
      <c r="AE122" s="211">
        <f t="array" ref="AE122">MIN(MMULT(COAttainment!$AZ122:$BE122,COPOMap!D$33:D$38),1)</f>
        <v>0</v>
      </c>
      <c r="AF122" s="211">
        <f t="array" ref="AF122">MIN(MMULT(COAttainment!$AZ122:$BE122,COPOMap!E$33:E$38),1)</f>
        <v>0</v>
      </c>
      <c r="AG122" s="211">
        <f t="array" ref="AG122">MIN(MMULT(COAttainment!$AZ122:$BE122,COPOMap!F$33:F$38),1)</f>
        <v>0</v>
      </c>
      <c r="AH122" s="211">
        <f t="array" ref="AH122">MIN(MMULT(COAttainment!$AZ122:$BE122,COPOMap!G$33:G$38),1)</f>
        <v>0</v>
      </c>
      <c r="AI122" s="211">
        <f t="array" ref="AI122">MIN(MMULT(COAttainment!$AZ122:$BE122,COPOMap!H$33:H$38),1)</f>
        <v>0</v>
      </c>
      <c r="AJ122" s="211">
        <f t="array" ref="AJ122">MIN(MMULT(COAttainment!$AZ122:$BE122,COPOMap!I$33:I$38),1)</f>
        <v>0</v>
      </c>
      <c r="AK122" s="211">
        <f t="array" ref="AK122">MIN(MMULT(COAttainment!$AZ122:$BE122,COPOMap!J$33:J$38),1)</f>
        <v>0</v>
      </c>
      <c r="AL122" s="211">
        <f t="array" ref="AL122">MIN(MMULT(COAttainment!$AZ122:$BE122,COPOMap!K$33:K$38),1)</f>
        <v>0</v>
      </c>
      <c r="AM122" s="211">
        <f t="array" ref="AM122">MIN(MMULT(COAttainment!$AZ122:$BE122,COPOMap!L$33:L$38),1)</f>
        <v>0</v>
      </c>
      <c r="AN122" s="211">
        <f t="array" ref="AN122">MIN(MMULT(COAttainment!$AZ122:$BE122,COPOMap!M$33:M$38),1)</f>
        <v>0</v>
      </c>
      <c r="AO122" s="4"/>
      <c r="AP122" s="211">
        <f t="array" ref="AP122">MIN(MMULT(COAttainment!$BS122:$BX122,COPOMap!B$33:B$38),1)</f>
        <v>0</v>
      </c>
      <c r="AQ122" s="211">
        <f t="array" ref="AQ122">MIN(MMULT(COAttainment!$BS122:$BX122,COPOMap!C$33:C$38),1)</f>
        <v>0</v>
      </c>
      <c r="AR122" s="211">
        <f t="array" ref="AR122">MIN(MMULT(COAttainment!$BS122:$BX122,COPOMap!D$33:D$38),1)</f>
        <v>0</v>
      </c>
      <c r="AS122" s="211">
        <f t="array" ref="AS122">MIN(MMULT(COAttainment!$BS122:$BX122,COPOMap!E$33:E$38),1)</f>
        <v>0</v>
      </c>
      <c r="AT122" s="211">
        <f t="array" ref="AT122">MIN(MMULT(COAttainment!$BS122:$BX122,COPOMap!F$33:F$38),1)</f>
        <v>0</v>
      </c>
      <c r="AU122" s="211">
        <f t="array" ref="AU122">MIN(MMULT(COAttainment!$BS122:$BX122,COPOMap!G$33:G$38),1)</f>
        <v>0</v>
      </c>
      <c r="AV122" s="211">
        <f t="array" ref="AV122">MIN(MMULT(COAttainment!$BS122:$BX122,COPOMap!H$33:H$38),1)</f>
        <v>0</v>
      </c>
      <c r="AW122" s="211">
        <f t="array" ref="AW122">MIN(MMULT(COAttainment!$BS122:$BX122,COPOMap!I$33:I$38),1)</f>
        <v>0</v>
      </c>
      <c r="AX122" s="211">
        <f t="array" ref="AX122">MIN(MMULT(COAttainment!$BS122:$BX122,COPOMap!J$33:J$38),1)</f>
        <v>0</v>
      </c>
      <c r="AY122" s="211">
        <f t="array" ref="AY122">MIN(MMULT(COAttainment!$BS122:$BX122,COPOMap!K$33:K$38),1)</f>
        <v>0</v>
      </c>
      <c r="AZ122" s="211">
        <f t="array" ref="AZ122">MIN(MMULT(COAttainment!$BS122:$BX122,COPOMap!L$33:L$38),1)</f>
        <v>0</v>
      </c>
      <c r="BA122" s="211">
        <f t="array" ref="BA122">MIN(MMULT(COAttainment!$BS122:$BX122,COPOMap!M$33:M$38),1)</f>
        <v>0</v>
      </c>
      <c r="BB122" s="4"/>
      <c r="BC122" s="211">
        <f t="array" ref="BC122">MIN(MMULT(COAttainment!$CL122:$CQ122,COPOMap!B$33:B$38),1)</f>
        <v>0</v>
      </c>
      <c r="BD122" s="211">
        <f t="array" ref="BD122">MIN(MMULT(COAttainment!$CL122:$CQ122,COPOMap!C$33:C$38),1)</f>
        <v>0</v>
      </c>
      <c r="BE122" s="211">
        <f t="array" ref="BE122">MIN(MMULT(COAttainment!$CL122:$CQ122,COPOMap!D$33:D$38),1)</f>
        <v>0</v>
      </c>
      <c r="BF122" s="211">
        <f t="array" ref="BF122">MIN(MMULT(COAttainment!$CL122:$CQ122,COPOMap!E$33:E$38),1)</f>
        <v>0</v>
      </c>
      <c r="BG122" s="211">
        <f t="array" ref="BG122">MIN(MMULT(COAttainment!$CL122:$CQ122,COPOMap!F$33:F$38),1)</f>
        <v>0</v>
      </c>
      <c r="BH122" s="211">
        <f t="array" ref="BH122">MIN(MMULT(COAttainment!$CL122:$CQ122,COPOMap!G$33:G$38),1)</f>
        <v>0</v>
      </c>
      <c r="BI122" s="211">
        <f t="array" ref="BI122">MIN(MMULT(COAttainment!$CL122:$CQ122,COPOMap!H$33:H$38),1)</f>
        <v>0</v>
      </c>
      <c r="BJ122" s="211">
        <f t="array" ref="BJ122">MIN(MMULT(COAttainment!$CL122:$CQ122,COPOMap!I$33:I$38),1)</f>
        <v>0</v>
      </c>
      <c r="BK122" s="211">
        <f t="array" ref="BK122">MIN(MMULT(COAttainment!$CL122:$CQ122,COPOMap!J$33:J$38),1)</f>
        <v>0</v>
      </c>
      <c r="BL122" s="211">
        <f t="array" ref="BL122">MIN(MMULT(COAttainment!$CL122:$CQ122,COPOMap!K$33:K$38),1)</f>
        <v>0</v>
      </c>
      <c r="BM122" s="211">
        <f t="array" ref="BM122">MIN(MMULT(COAttainment!$CL122:$CQ122,COPOMap!L$33:L$38),1)</f>
        <v>0</v>
      </c>
      <c r="BN122" s="211">
        <f t="array" ref="BN122">MIN(MMULT(COAttainment!$CL122:$CQ122,COPOMap!M$33:M$38),1)</f>
        <v>0</v>
      </c>
    </row>
    <row r="123" ht="14.25" customHeight="1" spans="1:66" x14ac:dyDescent="0.25">
      <c r="A123" s="4"/>
      <c r="B123" s="209">
        <f>IF(ISBLANK(CT!A149),"",CT!A149)</f>
      </c>
      <c r="C123" s="191">
        <f t="array" ref="C123">MIN(MMULT(COAttainment!$N123:$S123,COPOMap!B$13:B$18),1)</f>
        <v>0</v>
      </c>
      <c r="D123" s="191">
        <f t="array" ref="D123">MIN(MMULT(COAttainment!$N123:$S123,COPOMap!C$13:C$18),1)</f>
        <v>0</v>
      </c>
      <c r="E123" s="191">
        <f t="array" ref="E123">MIN(MMULT(COAttainment!$N123:$S123,COPOMap!D$13:D$18),1)</f>
        <v>0</v>
      </c>
      <c r="F123" s="191">
        <f t="array" ref="F123">MIN(MMULT(COAttainment!$N123:$S123,COPOMap!E$13:E$18),1)</f>
        <v>0</v>
      </c>
      <c r="G123" s="191">
        <f t="array" ref="G123">MIN(MMULT(COAttainment!$N123:$S123,COPOMap!F$13:F$18),1)</f>
        <v>0</v>
      </c>
      <c r="H123" s="191">
        <f t="array" ref="H123">MIN(MMULT(COAttainment!$N123:$S123,COPOMap!G$13:G$18),1)</f>
        <v>0</v>
      </c>
      <c r="I123" s="191">
        <f t="array" ref="I123">MIN(MMULT(COAttainment!$N123:$S123,COPOMap!H$13:H$18),1)</f>
        <v>0</v>
      </c>
      <c r="J123" s="191">
        <f t="array" ref="J123">MIN(MMULT(COAttainment!$N123:$S123,COPOMap!I$13:I$18),1)</f>
        <v>0</v>
      </c>
      <c r="K123" s="191">
        <f t="array" ref="K123">MIN(MMULT(COAttainment!$N123:$S123,COPOMap!J$13:J$18),1)</f>
        <v>0</v>
      </c>
      <c r="L123" s="191">
        <f t="array" ref="L123">MIN(MMULT(COAttainment!$N123:$S123,COPOMap!K$13:K$18),1)</f>
        <v>0</v>
      </c>
      <c r="M123" s="191">
        <f t="array" ref="M123">MIN(MMULT(COAttainment!$N123:$S123,COPOMap!L$13:L$18),1)</f>
        <v>0</v>
      </c>
      <c r="N123" s="191">
        <f t="array" ref="N123">MIN(MMULT(COAttainment!$N123:$S123,COPOMap!M$13:M$18),1)</f>
        <v>0</v>
      </c>
      <c r="O123" s="4"/>
      <c r="P123" s="210">
        <f t="array" ref="P123">MIN(MMULT(COAttainment!$AG123:$AL123,COPOMap!B$23:B$28),1)</f>
        <v>0</v>
      </c>
      <c r="Q123" s="210">
        <f t="array" ref="Q123">MIN(MMULT(COAttainment!$AG123:$AL123,COPOMap!C$23:C$28),1)</f>
        <v>0</v>
      </c>
      <c r="R123" s="210">
        <f t="array" ref="R123">MIN(MMULT(COAttainment!$AG123:$AL123,COPOMap!D$23:D$28),1)</f>
        <v>0</v>
      </c>
      <c r="S123" s="210">
        <f t="array" ref="S123">MIN(MMULT(COAttainment!$AG123:$AL123,COPOMap!E$23:E$28),1)</f>
        <v>0</v>
      </c>
      <c r="T123" s="210">
        <f t="array" ref="T123">MIN(MMULT(COAttainment!$AG123:$AL123,COPOMap!F$23:F$28),1)</f>
        <v>0</v>
      </c>
      <c r="U123" s="210">
        <f t="array" ref="U123">MIN(MMULT(COAttainment!$AG123:$AL123,COPOMap!G$23:G$28),1)</f>
        <v>0</v>
      </c>
      <c r="V123" s="210">
        <f t="array" ref="V123">MIN(MMULT(COAttainment!$AG123:$AL123,COPOMap!H$23:H$28),1)</f>
        <v>0</v>
      </c>
      <c r="W123" s="210">
        <f t="array" ref="W123">MIN(MMULT(COAttainment!$AG123:$AL123,COPOMap!I$23:I$28),1)</f>
        <v>0</v>
      </c>
      <c r="X123" s="210">
        <f t="array" ref="X123">MIN(MMULT(COAttainment!$AG123:$AL123,COPOMap!J$23:J$28),1)</f>
        <v>0</v>
      </c>
      <c r="Y123" s="210">
        <f t="array" ref="Y123">MIN(MMULT(COAttainment!$AG123:$AL123,COPOMap!K$23:K$28),1)</f>
        <v>0</v>
      </c>
      <c r="Z123" s="210">
        <f t="array" ref="Z123">MIN(MMULT(COAttainment!$AG123:$AL123,COPOMap!L$23:L$28),1)</f>
        <v>0</v>
      </c>
      <c r="AA123" s="210">
        <f t="array" ref="AA123">MIN(MMULT(COAttainment!$AG123:$AL123,COPOMap!M$23:M$28),1)</f>
        <v>0</v>
      </c>
      <c r="AB123" s="4"/>
      <c r="AC123" s="211">
        <f t="array" ref="AC123">MIN(MMULT(COAttainment!$AZ123:$BE123,COPOMap!B$33:B$38),1)</f>
        <v>0</v>
      </c>
      <c r="AD123" s="211">
        <f t="array" ref="AD123">MIN(MMULT(COAttainment!$AZ123:$BE123,COPOMap!C$33:C$38),1)</f>
        <v>0</v>
      </c>
      <c r="AE123" s="211">
        <f t="array" ref="AE123">MIN(MMULT(COAttainment!$AZ123:$BE123,COPOMap!D$33:D$38),1)</f>
        <v>0</v>
      </c>
      <c r="AF123" s="211">
        <f t="array" ref="AF123">MIN(MMULT(COAttainment!$AZ123:$BE123,COPOMap!E$33:E$38),1)</f>
        <v>0</v>
      </c>
      <c r="AG123" s="211">
        <f t="array" ref="AG123">MIN(MMULT(COAttainment!$AZ123:$BE123,COPOMap!F$33:F$38),1)</f>
        <v>0</v>
      </c>
      <c r="AH123" s="211">
        <f t="array" ref="AH123">MIN(MMULT(COAttainment!$AZ123:$BE123,COPOMap!G$33:G$38),1)</f>
        <v>0</v>
      </c>
      <c r="AI123" s="211">
        <f t="array" ref="AI123">MIN(MMULT(COAttainment!$AZ123:$BE123,COPOMap!H$33:H$38),1)</f>
        <v>0</v>
      </c>
      <c r="AJ123" s="211">
        <f t="array" ref="AJ123">MIN(MMULT(COAttainment!$AZ123:$BE123,COPOMap!I$33:I$38),1)</f>
        <v>0</v>
      </c>
      <c r="AK123" s="211">
        <f t="array" ref="AK123">MIN(MMULT(COAttainment!$AZ123:$BE123,COPOMap!J$33:J$38),1)</f>
        <v>0</v>
      </c>
      <c r="AL123" s="211">
        <f t="array" ref="AL123">MIN(MMULT(COAttainment!$AZ123:$BE123,COPOMap!K$33:K$38),1)</f>
        <v>0</v>
      </c>
      <c r="AM123" s="211">
        <f t="array" ref="AM123">MIN(MMULT(COAttainment!$AZ123:$BE123,COPOMap!L$33:L$38),1)</f>
        <v>0</v>
      </c>
      <c r="AN123" s="211">
        <f t="array" ref="AN123">MIN(MMULT(COAttainment!$AZ123:$BE123,COPOMap!M$33:M$38),1)</f>
        <v>0</v>
      </c>
      <c r="AO123" s="4"/>
      <c r="AP123" s="211">
        <f t="array" ref="AP123">MIN(MMULT(COAttainment!$BS123:$BX123,COPOMap!B$33:B$38),1)</f>
        <v>0</v>
      </c>
      <c r="AQ123" s="211">
        <f t="array" ref="AQ123">MIN(MMULT(COAttainment!$BS123:$BX123,COPOMap!C$33:C$38),1)</f>
        <v>0</v>
      </c>
      <c r="AR123" s="211">
        <f t="array" ref="AR123">MIN(MMULT(COAttainment!$BS123:$BX123,COPOMap!D$33:D$38),1)</f>
        <v>0</v>
      </c>
      <c r="AS123" s="211">
        <f t="array" ref="AS123">MIN(MMULT(COAttainment!$BS123:$BX123,COPOMap!E$33:E$38),1)</f>
        <v>0</v>
      </c>
      <c r="AT123" s="211">
        <f t="array" ref="AT123">MIN(MMULT(COAttainment!$BS123:$BX123,COPOMap!F$33:F$38),1)</f>
        <v>0</v>
      </c>
      <c r="AU123" s="211">
        <f t="array" ref="AU123">MIN(MMULT(COAttainment!$BS123:$BX123,COPOMap!G$33:G$38),1)</f>
        <v>0</v>
      </c>
      <c r="AV123" s="211">
        <f t="array" ref="AV123">MIN(MMULT(COAttainment!$BS123:$BX123,COPOMap!H$33:H$38),1)</f>
        <v>0</v>
      </c>
      <c r="AW123" s="211">
        <f t="array" ref="AW123">MIN(MMULT(COAttainment!$BS123:$BX123,COPOMap!I$33:I$38),1)</f>
        <v>0</v>
      </c>
      <c r="AX123" s="211">
        <f t="array" ref="AX123">MIN(MMULT(COAttainment!$BS123:$BX123,COPOMap!J$33:J$38),1)</f>
        <v>0</v>
      </c>
      <c r="AY123" s="211">
        <f t="array" ref="AY123">MIN(MMULT(COAttainment!$BS123:$BX123,COPOMap!K$33:K$38),1)</f>
        <v>0</v>
      </c>
      <c r="AZ123" s="211">
        <f t="array" ref="AZ123">MIN(MMULT(COAttainment!$BS123:$BX123,COPOMap!L$33:L$38),1)</f>
        <v>0</v>
      </c>
      <c r="BA123" s="211">
        <f t="array" ref="BA123">MIN(MMULT(COAttainment!$BS123:$BX123,COPOMap!M$33:M$38),1)</f>
        <v>0</v>
      </c>
      <c r="BB123" s="4"/>
      <c r="BC123" s="211">
        <f t="array" ref="BC123">MIN(MMULT(COAttainment!$CL123:$CQ123,COPOMap!B$33:B$38),1)</f>
        <v>0</v>
      </c>
      <c r="BD123" s="211">
        <f t="array" ref="BD123">MIN(MMULT(COAttainment!$CL123:$CQ123,COPOMap!C$33:C$38),1)</f>
        <v>0</v>
      </c>
      <c r="BE123" s="211">
        <f t="array" ref="BE123">MIN(MMULT(COAttainment!$CL123:$CQ123,COPOMap!D$33:D$38),1)</f>
        <v>0</v>
      </c>
      <c r="BF123" s="211">
        <f t="array" ref="BF123">MIN(MMULT(COAttainment!$CL123:$CQ123,COPOMap!E$33:E$38),1)</f>
        <v>0</v>
      </c>
      <c r="BG123" s="211">
        <f t="array" ref="BG123">MIN(MMULT(COAttainment!$CL123:$CQ123,COPOMap!F$33:F$38),1)</f>
        <v>0</v>
      </c>
      <c r="BH123" s="211">
        <f t="array" ref="BH123">MIN(MMULT(COAttainment!$CL123:$CQ123,COPOMap!G$33:G$38),1)</f>
        <v>0</v>
      </c>
      <c r="BI123" s="211">
        <f t="array" ref="BI123">MIN(MMULT(COAttainment!$CL123:$CQ123,COPOMap!H$33:H$38),1)</f>
        <v>0</v>
      </c>
      <c r="BJ123" s="211">
        <f t="array" ref="BJ123">MIN(MMULT(COAttainment!$CL123:$CQ123,COPOMap!I$33:I$38),1)</f>
        <v>0</v>
      </c>
      <c r="BK123" s="211">
        <f t="array" ref="BK123">MIN(MMULT(COAttainment!$CL123:$CQ123,COPOMap!J$33:J$38),1)</f>
        <v>0</v>
      </c>
      <c r="BL123" s="211">
        <f t="array" ref="BL123">MIN(MMULT(COAttainment!$CL123:$CQ123,COPOMap!K$33:K$38),1)</f>
        <v>0</v>
      </c>
      <c r="BM123" s="211">
        <f t="array" ref="BM123">MIN(MMULT(COAttainment!$CL123:$CQ123,COPOMap!L$33:L$38),1)</f>
        <v>0</v>
      </c>
      <c r="BN123" s="211">
        <f t="array" ref="BN123">MIN(MMULT(COAttainment!$CL123:$CQ123,COPOMap!M$33:M$38),1)</f>
        <v>0</v>
      </c>
    </row>
    <row r="124" ht="14.25" customHeight="1" spans="1:66" x14ac:dyDescent="0.25">
      <c r="A124" s="4"/>
      <c r="B124" s="209">
        <f>IF(ISBLANK(CT!A150),"",CT!A150)</f>
      </c>
      <c r="C124" s="191">
        <f t="array" ref="C124">MIN(MMULT(COAttainment!$N124:$S124,COPOMap!B$13:B$18),1)</f>
        <v>0</v>
      </c>
      <c r="D124" s="191">
        <f t="array" ref="D124">MIN(MMULT(COAttainment!$N124:$S124,COPOMap!C$13:C$18),1)</f>
        <v>0</v>
      </c>
      <c r="E124" s="191">
        <f t="array" ref="E124">MIN(MMULT(COAttainment!$N124:$S124,COPOMap!D$13:D$18),1)</f>
        <v>0</v>
      </c>
      <c r="F124" s="191">
        <f t="array" ref="F124">MIN(MMULT(COAttainment!$N124:$S124,COPOMap!E$13:E$18),1)</f>
        <v>0</v>
      </c>
      <c r="G124" s="191">
        <f t="array" ref="G124">MIN(MMULT(COAttainment!$N124:$S124,COPOMap!F$13:F$18),1)</f>
        <v>0</v>
      </c>
      <c r="H124" s="191">
        <f t="array" ref="H124">MIN(MMULT(COAttainment!$N124:$S124,COPOMap!G$13:G$18),1)</f>
        <v>0</v>
      </c>
      <c r="I124" s="191">
        <f t="array" ref="I124">MIN(MMULT(COAttainment!$N124:$S124,COPOMap!H$13:H$18),1)</f>
        <v>0</v>
      </c>
      <c r="J124" s="191">
        <f t="array" ref="J124">MIN(MMULT(COAttainment!$N124:$S124,COPOMap!I$13:I$18),1)</f>
        <v>0</v>
      </c>
      <c r="K124" s="191">
        <f t="array" ref="K124">MIN(MMULT(COAttainment!$N124:$S124,COPOMap!J$13:J$18),1)</f>
        <v>0</v>
      </c>
      <c r="L124" s="191">
        <f t="array" ref="L124">MIN(MMULT(COAttainment!$N124:$S124,COPOMap!K$13:K$18),1)</f>
        <v>0</v>
      </c>
      <c r="M124" s="191">
        <f t="array" ref="M124">MIN(MMULT(COAttainment!$N124:$S124,COPOMap!L$13:L$18),1)</f>
        <v>0</v>
      </c>
      <c r="N124" s="191">
        <f t="array" ref="N124">MIN(MMULT(COAttainment!$N124:$S124,COPOMap!M$13:M$18),1)</f>
        <v>0</v>
      </c>
      <c r="O124" s="4"/>
      <c r="P124" s="210">
        <f t="array" ref="P124">MIN(MMULT(COAttainment!$AG124:$AL124,COPOMap!B$23:B$28),1)</f>
        <v>0</v>
      </c>
      <c r="Q124" s="210">
        <f t="array" ref="Q124">MIN(MMULT(COAttainment!$AG124:$AL124,COPOMap!C$23:C$28),1)</f>
        <v>0</v>
      </c>
      <c r="R124" s="210">
        <f t="array" ref="R124">MIN(MMULT(COAttainment!$AG124:$AL124,COPOMap!D$23:D$28),1)</f>
        <v>0</v>
      </c>
      <c r="S124" s="210">
        <f t="array" ref="S124">MIN(MMULT(COAttainment!$AG124:$AL124,COPOMap!E$23:E$28),1)</f>
        <v>0</v>
      </c>
      <c r="T124" s="210">
        <f t="array" ref="T124">MIN(MMULT(COAttainment!$AG124:$AL124,COPOMap!F$23:F$28),1)</f>
        <v>0</v>
      </c>
      <c r="U124" s="210">
        <f t="array" ref="U124">MIN(MMULT(COAttainment!$AG124:$AL124,COPOMap!G$23:G$28),1)</f>
        <v>0</v>
      </c>
      <c r="V124" s="210">
        <f t="array" ref="V124">MIN(MMULT(COAttainment!$AG124:$AL124,COPOMap!H$23:H$28),1)</f>
        <v>0</v>
      </c>
      <c r="W124" s="210">
        <f t="array" ref="W124">MIN(MMULT(COAttainment!$AG124:$AL124,COPOMap!I$23:I$28),1)</f>
        <v>0</v>
      </c>
      <c r="X124" s="210">
        <f t="array" ref="X124">MIN(MMULT(COAttainment!$AG124:$AL124,COPOMap!J$23:J$28),1)</f>
        <v>0</v>
      </c>
      <c r="Y124" s="210">
        <f t="array" ref="Y124">MIN(MMULT(COAttainment!$AG124:$AL124,COPOMap!K$23:K$28),1)</f>
        <v>0</v>
      </c>
      <c r="Z124" s="210">
        <f t="array" ref="Z124">MIN(MMULT(COAttainment!$AG124:$AL124,COPOMap!L$23:L$28),1)</f>
        <v>0</v>
      </c>
      <c r="AA124" s="210">
        <f t="array" ref="AA124">MIN(MMULT(COAttainment!$AG124:$AL124,COPOMap!M$23:M$28),1)</f>
        <v>0</v>
      </c>
      <c r="AB124" s="4"/>
      <c r="AC124" s="211">
        <f t="array" ref="AC124">MIN(MMULT(COAttainment!$AZ124:$BE124,COPOMap!B$33:B$38),1)</f>
        <v>0</v>
      </c>
      <c r="AD124" s="211">
        <f t="array" ref="AD124">MIN(MMULT(COAttainment!$AZ124:$BE124,COPOMap!C$33:C$38),1)</f>
        <v>0</v>
      </c>
      <c r="AE124" s="211">
        <f t="array" ref="AE124">MIN(MMULT(COAttainment!$AZ124:$BE124,COPOMap!D$33:D$38),1)</f>
        <v>0</v>
      </c>
      <c r="AF124" s="211">
        <f t="array" ref="AF124">MIN(MMULT(COAttainment!$AZ124:$BE124,COPOMap!E$33:E$38),1)</f>
        <v>0</v>
      </c>
      <c r="AG124" s="211">
        <f t="array" ref="AG124">MIN(MMULT(COAttainment!$AZ124:$BE124,COPOMap!F$33:F$38),1)</f>
        <v>0</v>
      </c>
      <c r="AH124" s="211">
        <f t="array" ref="AH124">MIN(MMULT(COAttainment!$AZ124:$BE124,COPOMap!G$33:G$38),1)</f>
        <v>0</v>
      </c>
      <c r="AI124" s="211">
        <f t="array" ref="AI124">MIN(MMULT(COAttainment!$AZ124:$BE124,COPOMap!H$33:H$38),1)</f>
        <v>0</v>
      </c>
      <c r="AJ124" s="211">
        <f t="array" ref="AJ124">MIN(MMULT(COAttainment!$AZ124:$BE124,COPOMap!I$33:I$38),1)</f>
        <v>0</v>
      </c>
      <c r="AK124" s="211">
        <f t="array" ref="AK124">MIN(MMULT(COAttainment!$AZ124:$BE124,COPOMap!J$33:J$38),1)</f>
        <v>0</v>
      </c>
      <c r="AL124" s="211">
        <f t="array" ref="AL124">MIN(MMULT(COAttainment!$AZ124:$BE124,COPOMap!K$33:K$38),1)</f>
        <v>0</v>
      </c>
      <c r="AM124" s="211">
        <f t="array" ref="AM124">MIN(MMULT(COAttainment!$AZ124:$BE124,COPOMap!L$33:L$38),1)</f>
        <v>0</v>
      </c>
      <c r="AN124" s="211">
        <f t="array" ref="AN124">MIN(MMULT(COAttainment!$AZ124:$BE124,COPOMap!M$33:M$38),1)</f>
        <v>0</v>
      </c>
      <c r="AO124" s="4"/>
      <c r="AP124" s="211">
        <f t="array" ref="AP124">MIN(MMULT(COAttainment!$BS124:$BX124,COPOMap!B$33:B$38),1)</f>
        <v>0</v>
      </c>
      <c r="AQ124" s="211">
        <f t="array" ref="AQ124">MIN(MMULT(COAttainment!$BS124:$BX124,COPOMap!C$33:C$38),1)</f>
        <v>0</v>
      </c>
      <c r="AR124" s="211">
        <f t="array" ref="AR124">MIN(MMULT(COAttainment!$BS124:$BX124,COPOMap!D$33:D$38),1)</f>
        <v>0</v>
      </c>
      <c r="AS124" s="211">
        <f t="array" ref="AS124">MIN(MMULT(COAttainment!$BS124:$BX124,COPOMap!E$33:E$38),1)</f>
        <v>0</v>
      </c>
      <c r="AT124" s="211">
        <f t="array" ref="AT124">MIN(MMULT(COAttainment!$BS124:$BX124,COPOMap!F$33:F$38),1)</f>
        <v>0</v>
      </c>
      <c r="AU124" s="211">
        <f t="array" ref="AU124">MIN(MMULT(COAttainment!$BS124:$BX124,COPOMap!G$33:G$38),1)</f>
        <v>0</v>
      </c>
      <c r="AV124" s="211">
        <f t="array" ref="AV124">MIN(MMULT(COAttainment!$BS124:$BX124,COPOMap!H$33:H$38),1)</f>
        <v>0</v>
      </c>
      <c r="AW124" s="211">
        <f t="array" ref="AW124">MIN(MMULT(COAttainment!$BS124:$BX124,COPOMap!I$33:I$38),1)</f>
        <v>0</v>
      </c>
      <c r="AX124" s="211">
        <f t="array" ref="AX124">MIN(MMULT(COAttainment!$BS124:$BX124,COPOMap!J$33:J$38),1)</f>
        <v>0</v>
      </c>
      <c r="AY124" s="211">
        <f t="array" ref="AY124">MIN(MMULT(COAttainment!$BS124:$BX124,COPOMap!K$33:K$38),1)</f>
        <v>0</v>
      </c>
      <c r="AZ124" s="211">
        <f t="array" ref="AZ124">MIN(MMULT(COAttainment!$BS124:$BX124,COPOMap!L$33:L$38),1)</f>
        <v>0</v>
      </c>
      <c r="BA124" s="211">
        <f t="array" ref="BA124">MIN(MMULT(COAttainment!$BS124:$BX124,COPOMap!M$33:M$38),1)</f>
        <v>0</v>
      </c>
      <c r="BB124" s="4"/>
      <c r="BC124" s="211">
        <f t="array" ref="BC124">MIN(MMULT(COAttainment!$CL124:$CQ124,COPOMap!B$33:B$38),1)</f>
        <v>0</v>
      </c>
      <c r="BD124" s="211">
        <f t="array" ref="BD124">MIN(MMULT(COAttainment!$CL124:$CQ124,COPOMap!C$33:C$38),1)</f>
        <v>0</v>
      </c>
      <c r="BE124" s="211">
        <f t="array" ref="BE124">MIN(MMULT(COAttainment!$CL124:$CQ124,COPOMap!D$33:D$38),1)</f>
        <v>0</v>
      </c>
      <c r="BF124" s="211">
        <f t="array" ref="BF124">MIN(MMULT(COAttainment!$CL124:$CQ124,COPOMap!E$33:E$38),1)</f>
        <v>0</v>
      </c>
      <c r="BG124" s="211">
        <f t="array" ref="BG124">MIN(MMULT(COAttainment!$CL124:$CQ124,COPOMap!F$33:F$38),1)</f>
        <v>0</v>
      </c>
      <c r="BH124" s="211">
        <f t="array" ref="BH124">MIN(MMULT(COAttainment!$CL124:$CQ124,COPOMap!G$33:G$38),1)</f>
        <v>0</v>
      </c>
      <c r="BI124" s="211">
        <f t="array" ref="BI124">MIN(MMULT(COAttainment!$CL124:$CQ124,COPOMap!H$33:H$38),1)</f>
        <v>0</v>
      </c>
      <c r="BJ124" s="211">
        <f t="array" ref="BJ124">MIN(MMULT(COAttainment!$CL124:$CQ124,COPOMap!I$33:I$38),1)</f>
        <v>0</v>
      </c>
      <c r="BK124" s="211">
        <f t="array" ref="BK124">MIN(MMULT(COAttainment!$CL124:$CQ124,COPOMap!J$33:J$38),1)</f>
        <v>0</v>
      </c>
      <c r="BL124" s="211">
        <f t="array" ref="BL124">MIN(MMULT(COAttainment!$CL124:$CQ124,COPOMap!K$33:K$38),1)</f>
        <v>0</v>
      </c>
      <c r="BM124" s="211">
        <f t="array" ref="BM124">MIN(MMULT(COAttainment!$CL124:$CQ124,COPOMap!L$33:L$38),1)</f>
        <v>0</v>
      </c>
      <c r="BN124" s="211">
        <f t="array" ref="BN124">MIN(MMULT(COAttainment!$CL124:$CQ124,COPOMap!M$33:M$38),1)</f>
        <v>0</v>
      </c>
    </row>
    <row r="125" ht="14.25" customHeight="1" spans="1:66" x14ac:dyDescent="0.25">
      <c r="A125" s="4"/>
      <c r="B125" s="209">
        <f>IF(ISBLANK(CT!A151),"",CT!A151)</f>
      </c>
      <c r="C125" s="191">
        <f t="array" ref="C125">MIN(MMULT(COAttainment!$N125:$S125,COPOMap!B$13:B$18),1)</f>
        <v>0</v>
      </c>
      <c r="D125" s="191">
        <f t="array" ref="D125">MIN(MMULT(COAttainment!$N125:$S125,COPOMap!C$13:C$18),1)</f>
        <v>0</v>
      </c>
      <c r="E125" s="191">
        <f t="array" ref="E125">MIN(MMULT(COAttainment!$N125:$S125,COPOMap!D$13:D$18),1)</f>
        <v>0</v>
      </c>
      <c r="F125" s="191">
        <f t="array" ref="F125">MIN(MMULT(COAttainment!$N125:$S125,COPOMap!E$13:E$18),1)</f>
        <v>0</v>
      </c>
      <c r="G125" s="191">
        <f t="array" ref="G125">MIN(MMULT(COAttainment!$N125:$S125,COPOMap!F$13:F$18),1)</f>
        <v>0</v>
      </c>
      <c r="H125" s="191">
        <f t="array" ref="H125">MIN(MMULT(COAttainment!$N125:$S125,COPOMap!G$13:G$18),1)</f>
        <v>0</v>
      </c>
      <c r="I125" s="191">
        <f t="array" ref="I125">MIN(MMULT(COAttainment!$N125:$S125,COPOMap!H$13:H$18),1)</f>
        <v>0</v>
      </c>
      <c r="J125" s="191">
        <f t="array" ref="J125">MIN(MMULT(COAttainment!$N125:$S125,COPOMap!I$13:I$18),1)</f>
        <v>0</v>
      </c>
      <c r="K125" s="191">
        <f t="array" ref="K125">MIN(MMULT(COAttainment!$N125:$S125,COPOMap!J$13:J$18),1)</f>
        <v>0</v>
      </c>
      <c r="L125" s="191">
        <f t="array" ref="L125">MIN(MMULT(COAttainment!$N125:$S125,COPOMap!K$13:K$18),1)</f>
        <v>0</v>
      </c>
      <c r="M125" s="191">
        <f t="array" ref="M125">MIN(MMULT(COAttainment!$N125:$S125,COPOMap!L$13:L$18),1)</f>
        <v>0</v>
      </c>
      <c r="N125" s="191">
        <f t="array" ref="N125">MIN(MMULT(COAttainment!$N125:$S125,COPOMap!M$13:M$18),1)</f>
        <v>0</v>
      </c>
      <c r="O125" s="4"/>
      <c r="P125" s="210">
        <f t="array" ref="P125">MIN(MMULT(COAttainment!$AG125:$AL125,COPOMap!B$23:B$28),1)</f>
        <v>0</v>
      </c>
      <c r="Q125" s="210">
        <f t="array" ref="Q125">MIN(MMULT(COAttainment!$AG125:$AL125,COPOMap!C$23:C$28),1)</f>
        <v>0</v>
      </c>
      <c r="R125" s="210">
        <f t="array" ref="R125">MIN(MMULT(COAttainment!$AG125:$AL125,COPOMap!D$23:D$28),1)</f>
        <v>0</v>
      </c>
      <c r="S125" s="210">
        <f t="array" ref="S125">MIN(MMULT(COAttainment!$AG125:$AL125,COPOMap!E$23:E$28),1)</f>
        <v>0</v>
      </c>
      <c r="T125" s="210">
        <f t="array" ref="T125">MIN(MMULT(COAttainment!$AG125:$AL125,COPOMap!F$23:F$28),1)</f>
        <v>0</v>
      </c>
      <c r="U125" s="210">
        <f t="array" ref="U125">MIN(MMULT(COAttainment!$AG125:$AL125,COPOMap!G$23:G$28),1)</f>
        <v>0</v>
      </c>
      <c r="V125" s="210">
        <f t="array" ref="V125">MIN(MMULT(COAttainment!$AG125:$AL125,COPOMap!H$23:H$28),1)</f>
        <v>0</v>
      </c>
      <c r="W125" s="210">
        <f t="array" ref="W125">MIN(MMULT(COAttainment!$AG125:$AL125,COPOMap!I$23:I$28),1)</f>
        <v>0</v>
      </c>
      <c r="X125" s="210">
        <f t="array" ref="X125">MIN(MMULT(COAttainment!$AG125:$AL125,COPOMap!J$23:J$28),1)</f>
        <v>0</v>
      </c>
      <c r="Y125" s="210">
        <f t="array" ref="Y125">MIN(MMULT(COAttainment!$AG125:$AL125,COPOMap!K$23:K$28),1)</f>
        <v>0</v>
      </c>
      <c r="Z125" s="210">
        <f t="array" ref="Z125">MIN(MMULT(COAttainment!$AG125:$AL125,COPOMap!L$23:L$28),1)</f>
        <v>0</v>
      </c>
      <c r="AA125" s="210">
        <f t="array" ref="AA125">MIN(MMULT(COAttainment!$AG125:$AL125,COPOMap!M$23:M$28),1)</f>
        <v>0</v>
      </c>
      <c r="AB125" s="4"/>
      <c r="AC125" s="211">
        <f t="array" ref="AC125">MIN(MMULT(COAttainment!$AZ125:$BE125,COPOMap!B$33:B$38),1)</f>
        <v>0</v>
      </c>
      <c r="AD125" s="211">
        <f t="array" ref="AD125">MIN(MMULT(COAttainment!$AZ125:$BE125,COPOMap!C$33:C$38),1)</f>
        <v>0</v>
      </c>
      <c r="AE125" s="211">
        <f t="array" ref="AE125">MIN(MMULT(COAttainment!$AZ125:$BE125,COPOMap!D$33:D$38),1)</f>
        <v>0</v>
      </c>
      <c r="AF125" s="211">
        <f t="array" ref="AF125">MIN(MMULT(COAttainment!$AZ125:$BE125,COPOMap!E$33:E$38),1)</f>
        <v>0</v>
      </c>
      <c r="AG125" s="211">
        <f t="array" ref="AG125">MIN(MMULT(COAttainment!$AZ125:$BE125,COPOMap!F$33:F$38),1)</f>
        <v>0</v>
      </c>
      <c r="AH125" s="211">
        <f t="array" ref="AH125">MIN(MMULT(COAttainment!$AZ125:$BE125,COPOMap!G$33:G$38),1)</f>
        <v>0</v>
      </c>
      <c r="AI125" s="211">
        <f t="array" ref="AI125">MIN(MMULT(COAttainment!$AZ125:$BE125,COPOMap!H$33:H$38),1)</f>
        <v>0</v>
      </c>
      <c r="AJ125" s="211">
        <f t="array" ref="AJ125">MIN(MMULT(COAttainment!$AZ125:$BE125,COPOMap!I$33:I$38),1)</f>
        <v>0</v>
      </c>
      <c r="AK125" s="211">
        <f t="array" ref="AK125">MIN(MMULT(COAttainment!$AZ125:$BE125,COPOMap!J$33:J$38),1)</f>
        <v>0</v>
      </c>
      <c r="AL125" s="211">
        <f t="array" ref="AL125">MIN(MMULT(COAttainment!$AZ125:$BE125,COPOMap!K$33:K$38),1)</f>
        <v>0</v>
      </c>
      <c r="AM125" s="211">
        <f t="array" ref="AM125">MIN(MMULT(COAttainment!$AZ125:$BE125,COPOMap!L$33:L$38),1)</f>
        <v>0</v>
      </c>
      <c r="AN125" s="211">
        <f t="array" ref="AN125">MIN(MMULT(COAttainment!$AZ125:$BE125,COPOMap!M$33:M$38),1)</f>
        <v>0</v>
      </c>
      <c r="AO125" s="4"/>
      <c r="AP125" s="211">
        <f t="array" ref="AP125">MIN(MMULT(COAttainment!$BS125:$BX125,COPOMap!B$33:B$38),1)</f>
        <v>0</v>
      </c>
      <c r="AQ125" s="211">
        <f t="array" ref="AQ125">MIN(MMULT(COAttainment!$BS125:$BX125,COPOMap!C$33:C$38),1)</f>
        <v>0</v>
      </c>
      <c r="AR125" s="211">
        <f t="array" ref="AR125">MIN(MMULT(COAttainment!$BS125:$BX125,COPOMap!D$33:D$38),1)</f>
        <v>0</v>
      </c>
      <c r="AS125" s="211">
        <f t="array" ref="AS125">MIN(MMULT(COAttainment!$BS125:$BX125,COPOMap!E$33:E$38),1)</f>
        <v>0</v>
      </c>
      <c r="AT125" s="211">
        <f t="array" ref="AT125">MIN(MMULT(COAttainment!$BS125:$BX125,COPOMap!F$33:F$38),1)</f>
        <v>0</v>
      </c>
      <c r="AU125" s="211">
        <f t="array" ref="AU125">MIN(MMULT(COAttainment!$BS125:$BX125,COPOMap!G$33:G$38),1)</f>
        <v>0</v>
      </c>
      <c r="AV125" s="211">
        <f t="array" ref="AV125">MIN(MMULT(COAttainment!$BS125:$BX125,COPOMap!H$33:H$38),1)</f>
        <v>0</v>
      </c>
      <c r="AW125" s="211">
        <f t="array" ref="AW125">MIN(MMULT(COAttainment!$BS125:$BX125,COPOMap!I$33:I$38),1)</f>
        <v>0</v>
      </c>
      <c r="AX125" s="211">
        <f t="array" ref="AX125">MIN(MMULT(COAttainment!$BS125:$BX125,COPOMap!J$33:J$38),1)</f>
        <v>0</v>
      </c>
      <c r="AY125" s="211">
        <f t="array" ref="AY125">MIN(MMULT(COAttainment!$BS125:$BX125,COPOMap!K$33:K$38),1)</f>
        <v>0</v>
      </c>
      <c r="AZ125" s="211">
        <f t="array" ref="AZ125">MIN(MMULT(COAttainment!$BS125:$BX125,COPOMap!L$33:L$38),1)</f>
        <v>0</v>
      </c>
      <c r="BA125" s="211">
        <f t="array" ref="BA125">MIN(MMULT(COAttainment!$BS125:$BX125,COPOMap!M$33:M$38),1)</f>
        <v>0</v>
      </c>
      <c r="BB125" s="4"/>
      <c r="BC125" s="211">
        <f t="array" ref="BC125">MIN(MMULT(COAttainment!$CL125:$CQ125,COPOMap!B$33:B$38),1)</f>
        <v>0</v>
      </c>
      <c r="BD125" s="211">
        <f t="array" ref="BD125">MIN(MMULT(COAttainment!$CL125:$CQ125,COPOMap!C$33:C$38),1)</f>
        <v>0</v>
      </c>
      <c r="BE125" s="211">
        <f t="array" ref="BE125">MIN(MMULT(COAttainment!$CL125:$CQ125,COPOMap!D$33:D$38),1)</f>
        <v>0</v>
      </c>
      <c r="BF125" s="211">
        <f t="array" ref="BF125">MIN(MMULT(COAttainment!$CL125:$CQ125,COPOMap!E$33:E$38),1)</f>
        <v>0</v>
      </c>
      <c r="BG125" s="211">
        <f t="array" ref="BG125">MIN(MMULT(COAttainment!$CL125:$CQ125,COPOMap!F$33:F$38),1)</f>
        <v>0</v>
      </c>
      <c r="BH125" s="211">
        <f t="array" ref="BH125">MIN(MMULT(COAttainment!$CL125:$CQ125,COPOMap!G$33:G$38),1)</f>
        <v>0</v>
      </c>
      <c r="BI125" s="211">
        <f t="array" ref="BI125">MIN(MMULT(COAttainment!$CL125:$CQ125,COPOMap!H$33:H$38),1)</f>
        <v>0</v>
      </c>
      <c r="BJ125" s="211">
        <f t="array" ref="BJ125">MIN(MMULT(COAttainment!$CL125:$CQ125,COPOMap!I$33:I$38),1)</f>
        <v>0</v>
      </c>
      <c r="BK125" s="211">
        <f t="array" ref="BK125">MIN(MMULT(COAttainment!$CL125:$CQ125,COPOMap!J$33:J$38),1)</f>
        <v>0</v>
      </c>
      <c r="BL125" s="211">
        <f t="array" ref="BL125">MIN(MMULT(COAttainment!$CL125:$CQ125,COPOMap!K$33:K$38),1)</f>
        <v>0</v>
      </c>
      <c r="BM125" s="211">
        <f t="array" ref="BM125">MIN(MMULT(COAttainment!$CL125:$CQ125,COPOMap!L$33:L$38),1)</f>
        <v>0</v>
      </c>
      <c r="BN125" s="211">
        <f t="array" ref="BN125">MIN(MMULT(COAttainment!$CL125:$CQ125,COPOMap!M$33:M$38),1)</f>
        <v>0</v>
      </c>
    </row>
    <row r="126" ht="14.25" customHeight="1" spans="1:66" x14ac:dyDescent="0.25">
      <c r="A126" s="4"/>
      <c r="B126" s="209">
        <f>IF(ISBLANK(CT!A152),"",CT!A152)</f>
      </c>
      <c r="C126" s="191">
        <f t="array" ref="C126">MIN(MMULT(COAttainment!$N126:$S126,COPOMap!B$13:B$18),1)</f>
        <v>0</v>
      </c>
      <c r="D126" s="191">
        <f t="array" ref="D126">MIN(MMULT(COAttainment!$N126:$S126,COPOMap!C$13:C$18),1)</f>
        <v>0</v>
      </c>
      <c r="E126" s="191">
        <f t="array" ref="E126">MIN(MMULT(COAttainment!$N126:$S126,COPOMap!D$13:D$18),1)</f>
        <v>0</v>
      </c>
      <c r="F126" s="191">
        <f t="array" ref="F126">MIN(MMULT(COAttainment!$N126:$S126,COPOMap!E$13:E$18),1)</f>
        <v>0</v>
      </c>
      <c r="G126" s="191">
        <f t="array" ref="G126">MIN(MMULT(COAttainment!$N126:$S126,COPOMap!F$13:F$18),1)</f>
        <v>0</v>
      </c>
      <c r="H126" s="191">
        <f t="array" ref="H126">MIN(MMULT(COAttainment!$N126:$S126,COPOMap!G$13:G$18),1)</f>
        <v>0</v>
      </c>
      <c r="I126" s="191">
        <f t="array" ref="I126">MIN(MMULT(COAttainment!$N126:$S126,COPOMap!H$13:H$18),1)</f>
        <v>0</v>
      </c>
      <c r="J126" s="191">
        <f t="array" ref="J126">MIN(MMULT(COAttainment!$N126:$S126,COPOMap!I$13:I$18),1)</f>
        <v>0</v>
      </c>
      <c r="K126" s="191">
        <f t="array" ref="K126">MIN(MMULT(COAttainment!$N126:$S126,COPOMap!J$13:J$18),1)</f>
        <v>0</v>
      </c>
      <c r="L126" s="191">
        <f t="array" ref="L126">MIN(MMULT(COAttainment!$N126:$S126,COPOMap!K$13:K$18),1)</f>
        <v>0</v>
      </c>
      <c r="M126" s="191">
        <f t="array" ref="M126">MIN(MMULT(COAttainment!$N126:$S126,COPOMap!L$13:L$18),1)</f>
        <v>0</v>
      </c>
      <c r="N126" s="191">
        <f t="array" ref="N126">MIN(MMULT(COAttainment!$N126:$S126,COPOMap!M$13:M$18),1)</f>
        <v>0</v>
      </c>
      <c r="O126" s="4"/>
      <c r="P126" s="210">
        <f t="array" ref="P126">MIN(MMULT(COAttainment!$AG126:$AL126,COPOMap!B$23:B$28),1)</f>
        <v>0</v>
      </c>
      <c r="Q126" s="210">
        <f t="array" ref="Q126">MIN(MMULT(COAttainment!$AG126:$AL126,COPOMap!C$23:C$28),1)</f>
        <v>0</v>
      </c>
      <c r="R126" s="210">
        <f t="array" ref="R126">MIN(MMULT(COAttainment!$AG126:$AL126,COPOMap!D$23:D$28),1)</f>
        <v>0</v>
      </c>
      <c r="S126" s="210">
        <f t="array" ref="S126">MIN(MMULT(COAttainment!$AG126:$AL126,COPOMap!E$23:E$28),1)</f>
        <v>0</v>
      </c>
      <c r="T126" s="210">
        <f t="array" ref="T126">MIN(MMULT(COAttainment!$AG126:$AL126,COPOMap!F$23:F$28),1)</f>
        <v>0</v>
      </c>
      <c r="U126" s="210">
        <f t="array" ref="U126">MIN(MMULT(COAttainment!$AG126:$AL126,COPOMap!G$23:G$28),1)</f>
        <v>0</v>
      </c>
      <c r="V126" s="210">
        <f t="array" ref="V126">MIN(MMULT(COAttainment!$AG126:$AL126,COPOMap!H$23:H$28),1)</f>
        <v>0</v>
      </c>
      <c r="W126" s="210">
        <f t="array" ref="W126">MIN(MMULT(COAttainment!$AG126:$AL126,COPOMap!I$23:I$28),1)</f>
        <v>0</v>
      </c>
      <c r="X126" s="210">
        <f t="array" ref="X126">MIN(MMULT(COAttainment!$AG126:$AL126,COPOMap!J$23:J$28),1)</f>
        <v>0</v>
      </c>
      <c r="Y126" s="210">
        <f t="array" ref="Y126">MIN(MMULT(COAttainment!$AG126:$AL126,COPOMap!K$23:K$28),1)</f>
        <v>0</v>
      </c>
      <c r="Z126" s="210">
        <f t="array" ref="Z126">MIN(MMULT(COAttainment!$AG126:$AL126,COPOMap!L$23:L$28),1)</f>
        <v>0</v>
      </c>
      <c r="AA126" s="210">
        <f t="array" ref="AA126">MIN(MMULT(COAttainment!$AG126:$AL126,COPOMap!M$23:M$28),1)</f>
        <v>0</v>
      </c>
      <c r="AB126" s="4"/>
      <c r="AC126" s="211">
        <f t="array" ref="AC126">MIN(MMULT(COAttainment!$AZ126:$BE126,COPOMap!B$33:B$38),1)</f>
        <v>0</v>
      </c>
      <c r="AD126" s="211">
        <f t="array" ref="AD126">MIN(MMULT(COAttainment!$AZ126:$BE126,COPOMap!C$33:C$38),1)</f>
        <v>0</v>
      </c>
      <c r="AE126" s="211">
        <f t="array" ref="AE126">MIN(MMULT(COAttainment!$AZ126:$BE126,COPOMap!D$33:D$38),1)</f>
        <v>0</v>
      </c>
      <c r="AF126" s="211">
        <f t="array" ref="AF126">MIN(MMULT(COAttainment!$AZ126:$BE126,COPOMap!E$33:E$38),1)</f>
        <v>0</v>
      </c>
      <c r="AG126" s="211">
        <f t="array" ref="AG126">MIN(MMULT(COAttainment!$AZ126:$BE126,COPOMap!F$33:F$38),1)</f>
        <v>0</v>
      </c>
      <c r="AH126" s="211">
        <f t="array" ref="AH126">MIN(MMULT(COAttainment!$AZ126:$BE126,COPOMap!G$33:G$38),1)</f>
        <v>0</v>
      </c>
      <c r="AI126" s="211">
        <f t="array" ref="AI126">MIN(MMULT(COAttainment!$AZ126:$BE126,COPOMap!H$33:H$38),1)</f>
        <v>0</v>
      </c>
      <c r="AJ126" s="211">
        <f t="array" ref="AJ126">MIN(MMULT(COAttainment!$AZ126:$BE126,COPOMap!I$33:I$38),1)</f>
        <v>0</v>
      </c>
      <c r="AK126" s="211">
        <f t="array" ref="AK126">MIN(MMULT(COAttainment!$AZ126:$BE126,COPOMap!J$33:J$38),1)</f>
        <v>0</v>
      </c>
      <c r="AL126" s="211">
        <f t="array" ref="AL126">MIN(MMULT(COAttainment!$AZ126:$BE126,COPOMap!K$33:K$38),1)</f>
        <v>0</v>
      </c>
      <c r="AM126" s="211">
        <f t="array" ref="AM126">MIN(MMULT(COAttainment!$AZ126:$BE126,COPOMap!L$33:L$38),1)</f>
        <v>0</v>
      </c>
      <c r="AN126" s="211">
        <f t="array" ref="AN126">MIN(MMULT(COAttainment!$AZ126:$BE126,COPOMap!M$33:M$38),1)</f>
        <v>0</v>
      </c>
      <c r="AO126" s="4"/>
      <c r="AP126" s="211">
        <f t="array" ref="AP126">MIN(MMULT(COAttainment!$BS126:$BX126,COPOMap!B$33:B$38),1)</f>
        <v>0</v>
      </c>
      <c r="AQ126" s="211">
        <f t="array" ref="AQ126">MIN(MMULT(COAttainment!$BS126:$BX126,COPOMap!C$33:C$38),1)</f>
        <v>0</v>
      </c>
      <c r="AR126" s="211">
        <f t="array" ref="AR126">MIN(MMULT(COAttainment!$BS126:$BX126,COPOMap!D$33:D$38),1)</f>
        <v>0</v>
      </c>
      <c r="AS126" s="211">
        <f t="array" ref="AS126">MIN(MMULT(COAttainment!$BS126:$BX126,COPOMap!E$33:E$38),1)</f>
        <v>0</v>
      </c>
      <c r="AT126" s="211">
        <f t="array" ref="AT126">MIN(MMULT(COAttainment!$BS126:$BX126,COPOMap!F$33:F$38),1)</f>
        <v>0</v>
      </c>
      <c r="AU126" s="211">
        <f t="array" ref="AU126">MIN(MMULT(COAttainment!$BS126:$BX126,COPOMap!G$33:G$38),1)</f>
        <v>0</v>
      </c>
      <c r="AV126" s="211">
        <f t="array" ref="AV126">MIN(MMULT(COAttainment!$BS126:$BX126,COPOMap!H$33:H$38),1)</f>
        <v>0</v>
      </c>
      <c r="AW126" s="211">
        <f t="array" ref="AW126">MIN(MMULT(COAttainment!$BS126:$BX126,COPOMap!I$33:I$38),1)</f>
        <v>0</v>
      </c>
      <c r="AX126" s="211">
        <f t="array" ref="AX126">MIN(MMULT(COAttainment!$BS126:$BX126,COPOMap!J$33:J$38),1)</f>
        <v>0</v>
      </c>
      <c r="AY126" s="211">
        <f t="array" ref="AY126">MIN(MMULT(COAttainment!$BS126:$BX126,COPOMap!K$33:K$38),1)</f>
        <v>0</v>
      </c>
      <c r="AZ126" s="211">
        <f t="array" ref="AZ126">MIN(MMULT(COAttainment!$BS126:$BX126,COPOMap!L$33:L$38),1)</f>
        <v>0</v>
      </c>
      <c r="BA126" s="211">
        <f t="array" ref="BA126">MIN(MMULT(COAttainment!$BS126:$BX126,COPOMap!M$33:M$38),1)</f>
        <v>0</v>
      </c>
      <c r="BB126" s="4"/>
      <c r="BC126" s="211">
        <f t="array" ref="BC126">MIN(MMULT(COAttainment!$CL126:$CQ126,COPOMap!B$33:B$38),1)</f>
        <v>0</v>
      </c>
      <c r="BD126" s="211">
        <f t="array" ref="BD126">MIN(MMULT(COAttainment!$CL126:$CQ126,COPOMap!C$33:C$38),1)</f>
        <v>0</v>
      </c>
      <c r="BE126" s="211">
        <f t="array" ref="BE126">MIN(MMULT(COAttainment!$CL126:$CQ126,COPOMap!D$33:D$38),1)</f>
        <v>0</v>
      </c>
      <c r="BF126" s="211">
        <f t="array" ref="BF126">MIN(MMULT(COAttainment!$CL126:$CQ126,COPOMap!E$33:E$38),1)</f>
        <v>0</v>
      </c>
      <c r="BG126" s="211">
        <f t="array" ref="BG126">MIN(MMULT(COAttainment!$CL126:$CQ126,COPOMap!F$33:F$38),1)</f>
        <v>0</v>
      </c>
      <c r="BH126" s="211">
        <f t="array" ref="BH126">MIN(MMULT(COAttainment!$CL126:$CQ126,COPOMap!G$33:G$38),1)</f>
        <v>0</v>
      </c>
      <c r="BI126" s="211">
        <f t="array" ref="BI126">MIN(MMULT(COAttainment!$CL126:$CQ126,COPOMap!H$33:H$38),1)</f>
        <v>0</v>
      </c>
      <c r="BJ126" s="211">
        <f t="array" ref="BJ126">MIN(MMULT(COAttainment!$CL126:$CQ126,COPOMap!I$33:I$38),1)</f>
        <v>0</v>
      </c>
      <c r="BK126" s="211">
        <f t="array" ref="BK126">MIN(MMULT(COAttainment!$CL126:$CQ126,COPOMap!J$33:J$38),1)</f>
        <v>0</v>
      </c>
      <c r="BL126" s="211">
        <f t="array" ref="BL126">MIN(MMULT(COAttainment!$CL126:$CQ126,COPOMap!K$33:K$38),1)</f>
        <v>0</v>
      </c>
      <c r="BM126" s="211">
        <f t="array" ref="BM126">MIN(MMULT(COAttainment!$CL126:$CQ126,COPOMap!L$33:L$38),1)</f>
        <v>0</v>
      </c>
      <c r="BN126" s="211">
        <f t="array" ref="BN126">MIN(MMULT(COAttainment!$CL126:$CQ126,COPOMap!M$33:M$38),1)</f>
        <v>0</v>
      </c>
    </row>
    <row r="127" ht="14.25" customHeight="1" spans="1:66" x14ac:dyDescent="0.25">
      <c r="A127" s="4"/>
      <c r="B127" s="209">
        <f>IF(ISBLANK(CT!A153),"",CT!A153)</f>
      </c>
      <c r="C127" s="191">
        <f t="array" ref="C127">MIN(MMULT(COAttainment!$N127:$S127,COPOMap!B$13:B$18),1)</f>
        <v>0</v>
      </c>
      <c r="D127" s="191">
        <f t="array" ref="D127">MIN(MMULT(COAttainment!$N127:$S127,COPOMap!C$13:C$18),1)</f>
        <v>0</v>
      </c>
      <c r="E127" s="191">
        <f t="array" ref="E127">MIN(MMULT(COAttainment!$N127:$S127,COPOMap!D$13:D$18),1)</f>
        <v>0</v>
      </c>
      <c r="F127" s="191">
        <f t="array" ref="F127">MIN(MMULT(COAttainment!$N127:$S127,COPOMap!E$13:E$18),1)</f>
        <v>0</v>
      </c>
      <c r="G127" s="191">
        <f t="array" ref="G127">MIN(MMULT(COAttainment!$N127:$S127,COPOMap!F$13:F$18),1)</f>
        <v>0</v>
      </c>
      <c r="H127" s="191">
        <f t="array" ref="H127">MIN(MMULT(COAttainment!$N127:$S127,COPOMap!G$13:G$18),1)</f>
        <v>0</v>
      </c>
      <c r="I127" s="191">
        <f t="array" ref="I127">MIN(MMULT(COAttainment!$N127:$S127,COPOMap!H$13:H$18),1)</f>
        <v>0</v>
      </c>
      <c r="J127" s="191">
        <f t="array" ref="J127">MIN(MMULT(COAttainment!$N127:$S127,COPOMap!I$13:I$18),1)</f>
        <v>0</v>
      </c>
      <c r="K127" s="191">
        <f t="array" ref="K127">MIN(MMULT(COAttainment!$N127:$S127,COPOMap!J$13:J$18),1)</f>
        <v>0</v>
      </c>
      <c r="L127" s="191">
        <f t="array" ref="L127">MIN(MMULT(COAttainment!$N127:$S127,COPOMap!K$13:K$18),1)</f>
        <v>0</v>
      </c>
      <c r="M127" s="191">
        <f t="array" ref="M127">MIN(MMULT(COAttainment!$N127:$S127,COPOMap!L$13:L$18),1)</f>
        <v>0</v>
      </c>
      <c r="N127" s="191">
        <f t="array" ref="N127">MIN(MMULT(COAttainment!$N127:$S127,COPOMap!M$13:M$18),1)</f>
        <v>0</v>
      </c>
      <c r="O127" s="4"/>
      <c r="P127" s="210">
        <f t="array" ref="P127">MIN(MMULT(COAttainment!$AG127:$AL127,COPOMap!B$23:B$28),1)</f>
        <v>0</v>
      </c>
      <c r="Q127" s="210">
        <f t="array" ref="Q127">MIN(MMULT(COAttainment!$AG127:$AL127,COPOMap!C$23:C$28),1)</f>
        <v>0</v>
      </c>
      <c r="R127" s="210">
        <f t="array" ref="R127">MIN(MMULT(COAttainment!$AG127:$AL127,COPOMap!D$23:D$28),1)</f>
        <v>0</v>
      </c>
      <c r="S127" s="210">
        <f t="array" ref="S127">MIN(MMULT(COAttainment!$AG127:$AL127,COPOMap!E$23:E$28),1)</f>
        <v>0</v>
      </c>
      <c r="T127" s="210">
        <f t="array" ref="T127">MIN(MMULT(COAttainment!$AG127:$AL127,COPOMap!F$23:F$28),1)</f>
        <v>0</v>
      </c>
      <c r="U127" s="210">
        <f t="array" ref="U127">MIN(MMULT(COAttainment!$AG127:$AL127,COPOMap!G$23:G$28),1)</f>
        <v>0</v>
      </c>
      <c r="V127" s="210">
        <f t="array" ref="V127">MIN(MMULT(COAttainment!$AG127:$AL127,COPOMap!H$23:H$28),1)</f>
        <v>0</v>
      </c>
      <c r="W127" s="210">
        <f t="array" ref="W127">MIN(MMULT(COAttainment!$AG127:$AL127,COPOMap!I$23:I$28),1)</f>
        <v>0</v>
      </c>
      <c r="X127" s="210">
        <f t="array" ref="X127">MIN(MMULT(COAttainment!$AG127:$AL127,COPOMap!J$23:J$28),1)</f>
        <v>0</v>
      </c>
      <c r="Y127" s="210">
        <f t="array" ref="Y127">MIN(MMULT(COAttainment!$AG127:$AL127,COPOMap!K$23:K$28),1)</f>
        <v>0</v>
      </c>
      <c r="Z127" s="210">
        <f t="array" ref="Z127">MIN(MMULT(COAttainment!$AG127:$AL127,COPOMap!L$23:L$28),1)</f>
        <v>0</v>
      </c>
      <c r="AA127" s="210">
        <f t="array" ref="AA127">MIN(MMULT(COAttainment!$AG127:$AL127,COPOMap!M$23:M$28),1)</f>
        <v>0</v>
      </c>
      <c r="AB127" s="4"/>
      <c r="AC127" s="211">
        <f t="array" ref="AC127">MIN(MMULT(COAttainment!$AZ127:$BE127,COPOMap!B$33:B$38),1)</f>
        <v>0</v>
      </c>
      <c r="AD127" s="211">
        <f t="array" ref="AD127">MIN(MMULT(COAttainment!$AZ127:$BE127,COPOMap!C$33:C$38),1)</f>
        <v>0</v>
      </c>
      <c r="AE127" s="211">
        <f t="array" ref="AE127">MIN(MMULT(COAttainment!$AZ127:$BE127,COPOMap!D$33:D$38),1)</f>
        <v>0</v>
      </c>
      <c r="AF127" s="211">
        <f t="array" ref="AF127">MIN(MMULT(COAttainment!$AZ127:$BE127,COPOMap!E$33:E$38),1)</f>
        <v>0</v>
      </c>
      <c r="AG127" s="211">
        <f t="array" ref="AG127">MIN(MMULT(COAttainment!$AZ127:$BE127,COPOMap!F$33:F$38),1)</f>
        <v>0</v>
      </c>
      <c r="AH127" s="211">
        <f t="array" ref="AH127">MIN(MMULT(COAttainment!$AZ127:$BE127,COPOMap!G$33:G$38),1)</f>
        <v>0</v>
      </c>
      <c r="AI127" s="211">
        <f t="array" ref="AI127">MIN(MMULT(COAttainment!$AZ127:$BE127,COPOMap!H$33:H$38),1)</f>
        <v>0</v>
      </c>
      <c r="AJ127" s="211">
        <f t="array" ref="AJ127">MIN(MMULT(COAttainment!$AZ127:$BE127,COPOMap!I$33:I$38),1)</f>
        <v>0</v>
      </c>
      <c r="AK127" s="211">
        <f t="array" ref="AK127">MIN(MMULT(COAttainment!$AZ127:$BE127,COPOMap!J$33:J$38),1)</f>
        <v>0</v>
      </c>
      <c r="AL127" s="211">
        <f t="array" ref="AL127">MIN(MMULT(COAttainment!$AZ127:$BE127,COPOMap!K$33:K$38),1)</f>
        <v>0</v>
      </c>
      <c r="AM127" s="211">
        <f t="array" ref="AM127">MIN(MMULT(COAttainment!$AZ127:$BE127,COPOMap!L$33:L$38),1)</f>
        <v>0</v>
      </c>
      <c r="AN127" s="211">
        <f t="array" ref="AN127">MIN(MMULT(COAttainment!$AZ127:$BE127,COPOMap!M$33:M$38),1)</f>
        <v>0</v>
      </c>
      <c r="AO127" s="4"/>
      <c r="AP127" s="211">
        <f t="array" ref="AP127">MIN(MMULT(COAttainment!$BS127:$BX127,COPOMap!B$33:B$38),1)</f>
        <v>0</v>
      </c>
      <c r="AQ127" s="211">
        <f t="array" ref="AQ127">MIN(MMULT(COAttainment!$BS127:$BX127,COPOMap!C$33:C$38),1)</f>
        <v>0</v>
      </c>
      <c r="AR127" s="211">
        <f t="array" ref="AR127">MIN(MMULT(COAttainment!$BS127:$BX127,COPOMap!D$33:D$38),1)</f>
        <v>0</v>
      </c>
      <c r="AS127" s="211">
        <f t="array" ref="AS127">MIN(MMULT(COAttainment!$BS127:$BX127,COPOMap!E$33:E$38),1)</f>
        <v>0</v>
      </c>
      <c r="AT127" s="211">
        <f t="array" ref="AT127">MIN(MMULT(COAttainment!$BS127:$BX127,COPOMap!F$33:F$38),1)</f>
        <v>0</v>
      </c>
      <c r="AU127" s="211">
        <f t="array" ref="AU127">MIN(MMULT(COAttainment!$BS127:$BX127,COPOMap!G$33:G$38),1)</f>
        <v>0</v>
      </c>
      <c r="AV127" s="211">
        <f t="array" ref="AV127">MIN(MMULT(COAttainment!$BS127:$BX127,COPOMap!H$33:H$38),1)</f>
        <v>0</v>
      </c>
      <c r="AW127" s="211">
        <f t="array" ref="AW127">MIN(MMULT(COAttainment!$BS127:$BX127,COPOMap!I$33:I$38),1)</f>
        <v>0</v>
      </c>
      <c r="AX127" s="211">
        <f t="array" ref="AX127">MIN(MMULT(COAttainment!$BS127:$BX127,COPOMap!J$33:J$38),1)</f>
        <v>0</v>
      </c>
      <c r="AY127" s="211">
        <f t="array" ref="AY127">MIN(MMULT(COAttainment!$BS127:$BX127,COPOMap!K$33:K$38),1)</f>
        <v>0</v>
      </c>
      <c r="AZ127" s="211">
        <f t="array" ref="AZ127">MIN(MMULT(COAttainment!$BS127:$BX127,COPOMap!L$33:L$38),1)</f>
        <v>0</v>
      </c>
      <c r="BA127" s="211">
        <f t="array" ref="BA127">MIN(MMULT(COAttainment!$BS127:$BX127,COPOMap!M$33:M$38),1)</f>
        <v>0</v>
      </c>
      <c r="BB127" s="4"/>
      <c r="BC127" s="211">
        <f t="array" ref="BC127">MIN(MMULT(COAttainment!$CL127:$CQ127,COPOMap!B$33:B$38),1)</f>
        <v>0</v>
      </c>
      <c r="BD127" s="211">
        <f t="array" ref="BD127">MIN(MMULT(COAttainment!$CL127:$CQ127,COPOMap!C$33:C$38),1)</f>
        <v>0</v>
      </c>
      <c r="BE127" s="211">
        <f t="array" ref="BE127">MIN(MMULT(COAttainment!$CL127:$CQ127,COPOMap!D$33:D$38),1)</f>
        <v>0</v>
      </c>
      <c r="BF127" s="211">
        <f t="array" ref="BF127">MIN(MMULT(COAttainment!$CL127:$CQ127,COPOMap!E$33:E$38),1)</f>
        <v>0</v>
      </c>
      <c r="BG127" s="211">
        <f t="array" ref="BG127">MIN(MMULT(COAttainment!$CL127:$CQ127,COPOMap!F$33:F$38),1)</f>
        <v>0</v>
      </c>
      <c r="BH127" s="211">
        <f t="array" ref="BH127">MIN(MMULT(COAttainment!$CL127:$CQ127,COPOMap!G$33:G$38),1)</f>
        <v>0</v>
      </c>
      <c r="BI127" s="211">
        <f t="array" ref="BI127">MIN(MMULT(COAttainment!$CL127:$CQ127,COPOMap!H$33:H$38),1)</f>
        <v>0</v>
      </c>
      <c r="BJ127" s="211">
        <f t="array" ref="BJ127">MIN(MMULT(COAttainment!$CL127:$CQ127,COPOMap!I$33:I$38),1)</f>
        <v>0</v>
      </c>
      <c r="BK127" s="211">
        <f t="array" ref="BK127">MIN(MMULT(COAttainment!$CL127:$CQ127,COPOMap!J$33:J$38),1)</f>
        <v>0</v>
      </c>
      <c r="BL127" s="211">
        <f t="array" ref="BL127">MIN(MMULT(COAttainment!$CL127:$CQ127,COPOMap!K$33:K$38),1)</f>
        <v>0</v>
      </c>
      <c r="BM127" s="211">
        <f t="array" ref="BM127">MIN(MMULT(COAttainment!$CL127:$CQ127,COPOMap!L$33:L$38),1)</f>
        <v>0</v>
      </c>
      <c r="BN127" s="211">
        <f t="array" ref="BN127">MIN(MMULT(COAttainment!$CL127:$CQ127,COPOMap!M$33:M$38),1)</f>
        <v>0</v>
      </c>
    </row>
    <row r="128" ht="14.25" customHeight="1" spans="1:66" x14ac:dyDescent="0.25">
      <c r="A128" s="4"/>
      <c r="B128" s="209">
        <f>IF(ISBLANK(CT!A154),"",CT!A154)</f>
      </c>
      <c r="C128" s="191">
        <f t="array" ref="C128">MIN(MMULT(COAttainment!$N128:$S128,COPOMap!B$13:B$18),1)</f>
        <v>0</v>
      </c>
      <c r="D128" s="191">
        <f t="array" ref="D128">MIN(MMULT(COAttainment!$N128:$S128,COPOMap!C$13:C$18),1)</f>
        <v>0</v>
      </c>
      <c r="E128" s="191">
        <f t="array" ref="E128">MIN(MMULT(COAttainment!$N128:$S128,COPOMap!D$13:D$18),1)</f>
        <v>0</v>
      </c>
      <c r="F128" s="191">
        <f t="array" ref="F128">MIN(MMULT(COAttainment!$N128:$S128,COPOMap!E$13:E$18),1)</f>
        <v>0</v>
      </c>
      <c r="G128" s="191">
        <f t="array" ref="G128">MIN(MMULT(COAttainment!$N128:$S128,COPOMap!F$13:F$18),1)</f>
        <v>0</v>
      </c>
      <c r="H128" s="191">
        <f t="array" ref="H128">MIN(MMULT(COAttainment!$N128:$S128,COPOMap!G$13:G$18),1)</f>
        <v>0</v>
      </c>
      <c r="I128" s="191">
        <f t="array" ref="I128">MIN(MMULT(COAttainment!$N128:$S128,COPOMap!H$13:H$18),1)</f>
        <v>0</v>
      </c>
      <c r="J128" s="191">
        <f t="array" ref="J128">MIN(MMULT(COAttainment!$N128:$S128,COPOMap!I$13:I$18),1)</f>
        <v>0</v>
      </c>
      <c r="K128" s="191">
        <f t="array" ref="K128">MIN(MMULT(COAttainment!$N128:$S128,COPOMap!J$13:J$18),1)</f>
        <v>0</v>
      </c>
      <c r="L128" s="191">
        <f t="array" ref="L128">MIN(MMULT(COAttainment!$N128:$S128,COPOMap!K$13:K$18),1)</f>
        <v>0</v>
      </c>
      <c r="M128" s="191">
        <f t="array" ref="M128">MIN(MMULT(COAttainment!$N128:$S128,COPOMap!L$13:L$18),1)</f>
        <v>0</v>
      </c>
      <c r="N128" s="191">
        <f t="array" ref="N128">MIN(MMULT(COAttainment!$N128:$S128,COPOMap!M$13:M$18),1)</f>
        <v>0</v>
      </c>
      <c r="O128" s="4"/>
      <c r="P128" s="210">
        <f t="array" ref="P128">MIN(MMULT(COAttainment!$AG128:$AL128,COPOMap!B$23:B$28),1)</f>
        <v>0</v>
      </c>
      <c r="Q128" s="210">
        <f t="array" ref="Q128">MIN(MMULT(COAttainment!$AG128:$AL128,COPOMap!C$23:C$28),1)</f>
        <v>0</v>
      </c>
      <c r="R128" s="210">
        <f t="array" ref="R128">MIN(MMULT(COAttainment!$AG128:$AL128,COPOMap!D$23:D$28),1)</f>
        <v>0</v>
      </c>
      <c r="S128" s="210">
        <f t="array" ref="S128">MIN(MMULT(COAttainment!$AG128:$AL128,COPOMap!E$23:E$28),1)</f>
        <v>0</v>
      </c>
      <c r="T128" s="210">
        <f t="array" ref="T128">MIN(MMULT(COAttainment!$AG128:$AL128,COPOMap!F$23:F$28),1)</f>
        <v>0</v>
      </c>
      <c r="U128" s="210">
        <f t="array" ref="U128">MIN(MMULT(COAttainment!$AG128:$AL128,COPOMap!G$23:G$28),1)</f>
        <v>0</v>
      </c>
      <c r="V128" s="210">
        <f t="array" ref="V128">MIN(MMULT(COAttainment!$AG128:$AL128,COPOMap!H$23:H$28),1)</f>
        <v>0</v>
      </c>
      <c r="W128" s="210">
        <f t="array" ref="W128">MIN(MMULT(COAttainment!$AG128:$AL128,COPOMap!I$23:I$28),1)</f>
        <v>0</v>
      </c>
      <c r="X128" s="210">
        <f t="array" ref="X128">MIN(MMULT(COAttainment!$AG128:$AL128,COPOMap!J$23:J$28),1)</f>
        <v>0</v>
      </c>
      <c r="Y128" s="210">
        <f t="array" ref="Y128">MIN(MMULT(COAttainment!$AG128:$AL128,COPOMap!K$23:K$28),1)</f>
        <v>0</v>
      </c>
      <c r="Z128" s="210">
        <f t="array" ref="Z128">MIN(MMULT(COAttainment!$AG128:$AL128,COPOMap!L$23:L$28),1)</f>
        <v>0</v>
      </c>
      <c r="AA128" s="210">
        <f t="array" ref="AA128">MIN(MMULT(COAttainment!$AG128:$AL128,COPOMap!M$23:M$28),1)</f>
        <v>0</v>
      </c>
      <c r="AB128" s="4"/>
      <c r="AC128" s="211">
        <f t="array" ref="AC128">MIN(MMULT(COAttainment!$AZ128:$BE128,COPOMap!B$33:B$38),1)</f>
        <v>0</v>
      </c>
      <c r="AD128" s="211">
        <f t="array" ref="AD128">MIN(MMULT(COAttainment!$AZ128:$BE128,COPOMap!C$33:C$38),1)</f>
        <v>0</v>
      </c>
      <c r="AE128" s="211">
        <f t="array" ref="AE128">MIN(MMULT(COAttainment!$AZ128:$BE128,COPOMap!D$33:D$38),1)</f>
        <v>0</v>
      </c>
      <c r="AF128" s="211">
        <f t="array" ref="AF128">MIN(MMULT(COAttainment!$AZ128:$BE128,COPOMap!E$33:E$38),1)</f>
        <v>0</v>
      </c>
      <c r="AG128" s="211">
        <f t="array" ref="AG128">MIN(MMULT(COAttainment!$AZ128:$BE128,COPOMap!F$33:F$38),1)</f>
        <v>0</v>
      </c>
      <c r="AH128" s="211">
        <f t="array" ref="AH128">MIN(MMULT(COAttainment!$AZ128:$BE128,COPOMap!G$33:G$38),1)</f>
        <v>0</v>
      </c>
      <c r="AI128" s="211">
        <f t="array" ref="AI128">MIN(MMULT(COAttainment!$AZ128:$BE128,COPOMap!H$33:H$38),1)</f>
        <v>0</v>
      </c>
      <c r="AJ128" s="211">
        <f t="array" ref="AJ128">MIN(MMULT(COAttainment!$AZ128:$BE128,COPOMap!I$33:I$38),1)</f>
        <v>0</v>
      </c>
      <c r="AK128" s="211">
        <f t="array" ref="AK128">MIN(MMULT(COAttainment!$AZ128:$BE128,COPOMap!J$33:J$38),1)</f>
        <v>0</v>
      </c>
      <c r="AL128" s="211">
        <f t="array" ref="AL128">MIN(MMULT(COAttainment!$AZ128:$BE128,COPOMap!K$33:K$38),1)</f>
        <v>0</v>
      </c>
      <c r="AM128" s="211">
        <f t="array" ref="AM128">MIN(MMULT(COAttainment!$AZ128:$BE128,COPOMap!L$33:L$38),1)</f>
        <v>0</v>
      </c>
      <c r="AN128" s="211">
        <f t="array" ref="AN128">MIN(MMULT(COAttainment!$AZ128:$BE128,COPOMap!M$33:M$38),1)</f>
        <v>0</v>
      </c>
      <c r="AO128" s="4"/>
      <c r="AP128" s="211">
        <f t="array" ref="AP128">MIN(MMULT(COAttainment!$BS128:$BX128,COPOMap!B$33:B$38),1)</f>
        <v>0</v>
      </c>
      <c r="AQ128" s="211">
        <f t="array" ref="AQ128">MIN(MMULT(COAttainment!$BS128:$BX128,COPOMap!C$33:C$38),1)</f>
        <v>0</v>
      </c>
      <c r="AR128" s="211">
        <f t="array" ref="AR128">MIN(MMULT(COAttainment!$BS128:$BX128,COPOMap!D$33:D$38),1)</f>
        <v>0</v>
      </c>
      <c r="AS128" s="211">
        <f t="array" ref="AS128">MIN(MMULT(COAttainment!$BS128:$BX128,COPOMap!E$33:E$38),1)</f>
        <v>0</v>
      </c>
      <c r="AT128" s="211">
        <f t="array" ref="AT128">MIN(MMULT(COAttainment!$BS128:$BX128,COPOMap!F$33:F$38),1)</f>
        <v>0</v>
      </c>
      <c r="AU128" s="211">
        <f t="array" ref="AU128">MIN(MMULT(COAttainment!$BS128:$BX128,COPOMap!G$33:G$38),1)</f>
        <v>0</v>
      </c>
      <c r="AV128" s="211">
        <f t="array" ref="AV128">MIN(MMULT(COAttainment!$BS128:$BX128,COPOMap!H$33:H$38),1)</f>
        <v>0</v>
      </c>
      <c r="AW128" s="211">
        <f t="array" ref="AW128">MIN(MMULT(COAttainment!$BS128:$BX128,COPOMap!I$33:I$38),1)</f>
        <v>0</v>
      </c>
      <c r="AX128" s="211">
        <f t="array" ref="AX128">MIN(MMULT(COAttainment!$BS128:$BX128,COPOMap!J$33:J$38),1)</f>
        <v>0</v>
      </c>
      <c r="AY128" s="211">
        <f t="array" ref="AY128">MIN(MMULT(COAttainment!$BS128:$BX128,COPOMap!K$33:K$38),1)</f>
        <v>0</v>
      </c>
      <c r="AZ128" s="211">
        <f t="array" ref="AZ128">MIN(MMULT(COAttainment!$BS128:$BX128,COPOMap!L$33:L$38),1)</f>
        <v>0</v>
      </c>
      <c r="BA128" s="211">
        <f t="array" ref="BA128">MIN(MMULT(COAttainment!$BS128:$BX128,COPOMap!M$33:M$38),1)</f>
        <v>0</v>
      </c>
      <c r="BB128" s="4"/>
      <c r="BC128" s="211">
        <f t="array" ref="BC128">MIN(MMULT(COAttainment!$CL128:$CQ128,COPOMap!B$33:B$38),1)</f>
        <v>0</v>
      </c>
      <c r="BD128" s="211">
        <f t="array" ref="BD128">MIN(MMULT(COAttainment!$CL128:$CQ128,COPOMap!C$33:C$38),1)</f>
        <v>0</v>
      </c>
      <c r="BE128" s="211">
        <f t="array" ref="BE128">MIN(MMULT(COAttainment!$CL128:$CQ128,COPOMap!D$33:D$38),1)</f>
        <v>0</v>
      </c>
      <c r="BF128" s="211">
        <f t="array" ref="BF128">MIN(MMULT(COAttainment!$CL128:$CQ128,COPOMap!E$33:E$38),1)</f>
        <v>0</v>
      </c>
      <c r="BG128" s="211">
        <f t="array" ref="BG128">MIN(MMULT(COAttainment!$CL128:$CQ128,COPOMap!F$33:F$38),1)</f>
        <v>0</v>
      </c>
      <c r="BH128" s="211">
        <f t="array" ref="BH128">MIN(MMULT(COAttainment!$CL128:$CQ128,COPOMap!G$33:G$38),1)</f>
        <v>0</v>
      </c>
      <c r="BI128" s="211">
        <f t="array" ref="BI128">MIN(MMULT(COAttainment!$CL128:$CQ128,COPOMap!H$33:H$38),1)</f>
        <v>0</v>
      </c>
      <c r="BJ128" s="211">
        <f t="array" ref="BJ128">MIN(MMULT(COAttainment!$CL128:$CQ128,COPOMap!I$33:I$38),1)</f>
        <v>0</v>
      </c>
      <c r="BK128" s="211">
        <f t="array" ref="BK128">MIN(MMULT(COAttainment!$CL128:$CQ128,COPOMap!J$33:J$38),1)</f>
        <v>0</v>
      </c>
      <c r="BL128" s="211">
        <f t="array" ref="BL128">MIN(MMULT(COAttainment!$CL128:$CQ128,COPOMap!K$33:K$38),1)</f>
        <v>0</v>
      </c>
      <c r="BM128" s="211">
        <f t="array" ref="BM128">MIN(MMULT(COAttainment!$CL128:$CQ128,COPOMap!L$33:L$38),1)</f>
        <v>0</v>
      </c>
      <c r="BN128" s="211">
        <f t="array" ref="BN128">MIN(MMULT(COAttainment!$CL128:$CQ128,COPOMap!M$33:M$38),1)</f>
        <v>0</v>
      </c>
    </row>
    <row r="129" ht="14.25" customHeight="1" spans="1:66" x14ac:dyDescent="0.25">
      <c r="A129" s="4"/>
      <c r="B129" s="209">
        <f>IF(ISBLANK(CT!A155),"",CT!A155)</f>
      </c>
      <c r="C129" s="191">
        <f t="array" ref="C129">MIN(MMULT(COAttainment!$N129:$S129,COPOMap!B$13:B$18),1)</f>
        <v>0</v>
      </c>
      <c r="D129" s="191">
        <f t="array" ref="D129">MIN(MMULT(COAttainment!$N129:$S129,COPOMap!C$13:C$18),1)</f>
        <v>0</v>
      </c>
      <c r="E129" s="191">
        <f t="array" ref="E129">MIN(MMULT(COAttainment!$N129:$S129,COPOMap!D$13:D$18),1)</f>
        <v>0</v>
      </c>
      <c r="F129" s="191">
        <f t="array" ref="F129">MIN(MMULT(COAttainment!$N129:$S129,COPOMap!E$13:E$18),1)</f>
        <v>0</v>
      </c>
      <c r="G129" s="191">
        <f t="array" ref="G129">MIN(MMULT(COAttainment!$N129:$S129,COPOMap!F$13:F$18),1)</f>
        <v>0</v>
      </c>
      <c r="H129" s="191">
        <f t="array" ref="H129">MIN(MMULT(COAttainment!$N129:$S129,COPOMap!G$13:G$18),1)</f>
        <v>0</v>
      </c>
      <c r="I129" s="191">
        <f t="array" ref="I129">MIN(MMULT(COAttainment!$N129:$S129,COPOMap!H$13:H$18),1)</f>
        <v>0</v>
      </c>
      <c r="J129" s="191">
        <f t="array" ref="J129">MIN(MMULT(COAttainment!$N129:$S129,COPOMap!I$13:I$18),1)</f>
        <v>0</v>
      </c>
      <c r="K129" s="191">
        <f t="array" ref="K129">MIN(MMULT(COAttainment!$N129:$S129,COPOMap!J$13:J$18),1)</f>
        <v>0</v>
      </c>
      <c r="L129" s="191">
        <f t="array" ref="L129">MIN(MMULT(COAttainment!$N129:$S129,COPOMap!K$13:K$18),1)</f>
        <v>0</v>
      </c>
      <c r="M129" s="191">
        <f t="array" ref="M129">MIN(MMULT(COAttainment!$N129:$S129,COPOMap!L$13:L$18),1)</f>
        <v>0</v>
      </c>
      <c r="N129" s="191">
        <f t="array" ref="N129">MIN(MMULT(COAttainment!$N129:$S129,COPOMap!M$13:M$18),1)</f>
        <v>0</v>
      </c>
      <c r="O129" s="4"/>
      <c r="P129" s="210">
        <f t="array" ref="P129">MIN(MMULT(COAttainment!$AG129:$AL129,COPOMap!B$23:B$28),1)</f>
        <v>0</v>
      </c>
      <c r="Q129" s="210">
        <f t="array" ref="Q129">MIN(MMULT(COAttainment!$AG129:$AL129,COPOMap!C$23:C$28),1)</f>
        <v>0</v>
      </c>
      <c r="R129" s="210">
        <f t="array" ref="R129">MIN(MMULT(COAttainment!$AG129:$AL129,COPOMap!D$23:D$28),1)</f>
        <v>0</v>
      </c>
      <c r="S129" s="210">
        <f t="array" ref="S129">MIN(MMULT(COAttainment!$AG129:$AL129,COPOMap!E$23:E$28),1)</f>
        <v>0</v>
      </c>
      <c r="T129" s="210">
        <f t="array" ref="T129">MIN(MMULT(COAttainment!$AG129:$AL129,COPOMap!F$23:F$28),1)</f>
        <v>0</v>
      </c>
      <c r="U129" s="210">
        <f t="array" ref="U129">MIN(MMULT(COAttainment!$AG129:$AL129,COPOMap!G$23:G$28),1)</f>
        <v>0</v>
      </c>
      <c r="V129" s="210">
        <f t="array" ref="V129">MIN(MMULT(COAttainment!$AG129:$AL129,COPOMap!H$23:H$28),1)</f>
        <v>0</v>
      </c>
      <c r="W129" s="210">
        <f t="array" ref="W129">MIN(MMULT(COAttainment!$AG129:$AL129,COPOMap!I$23:I$28),1)</f>
        <v>0</v>
      </c>
      <c r="X129" s="210">
        <f t="array" ref="X129">MIN(MMULT(COAttainment!$AG129:$AL129,COPOMap!J$23:J$28),1)</f>
        <v>0</v>
      </c>
      <c r="Y129" s="210">
        <f t="array" ref="Y129">MIN(MMULT(COAttainment!$AG129:$AL129,COPOMap!K$23:K$28),1)</f>
        <v>0</v>
      </c>
      <c r="Z129" s="210">
        <f t="array" ref="Z129">MIN(MMULT(COAttainment!$AG129:$AL129,COPOMap!L$23:L$28),1)</f>
        <v>0</v>
      </c>
      <c r="AA129" s="210">
        <f t="array" ref="AA129">MIN(MMULT(COAttainment!$AG129:$AL129,COPOMap!M$23:M$28),1)</f>
        <v>0</v>
      </c>
      <c r="AB129" s="4"/>
      <c r="AC129" s="211">
        <f t="array" ref="AC129">MIN(MMULT(COAttainment!$AZ129:$BE129,COPOMap!B$33:B$38),1)</f>
        <v>0</v>
      </c>
      <c r="AD129" s="211">
        <f t="array" ref="AD129">MIN(MMULT(COAttainment!$AZ129:$BE129,COPOMap!C$33:C$38),1)</f>
        <v>0</v>
      </c>
      <c r="AE129" s="211">
        <f t="array" ref="AE129">MIN(MMULT(COAttainment!$AZ129:$BE129,COPOMap!D$33:D$38),1)</f>
        <v>0</v>
      </c>
      <c r="AF129" s="211">
        <f t="array" ref="AF129">MIN(MMULT(COAttainment!$AZ129:$BE129,COPOMap!E$33:E$38),1)</f>
        <v>0</v>
      </c>
      <c r="AG129" s="211">
        <f t="array" ref="AG129">MIN(MMULT(COAttainment!$AZ129:$BE129,COPOMap!F$33:F$38),1)</f>
        <v>0</v>
      </c>
      <c r="AH129" s="211">
        <f t="array" ref="AH129">MIN(MMULT(COAttainment!$AZ129:$BE129,COPOMap!G$33:G$38),1)</f>
        <v>0</v>
      </c>
      <c r="AI129" s="211">
        <f t="array" ref="AI129">MIN(MMULT(COAttainment!$AZ129:$BE129,COPOMap!H$33:H$38),1)</f>
        <v>0</v>
      </c>
      <c r="AJ129" s="211">
        <f t="array" ref="AJ129">MIN(MMULT(COAttainment!$AZ129:$BE129,COPOMap!I$33:I$38),1)</f>
        <v>0</v>
      </c>
      <c r="AK129" s="211">
        <f t="array" ref="AK129">MIN(MMULT(COAttainment!$AZ129:$BE129,COPOMap!J$33:J$38),1)</f>
        <v>0</v>
      </c>
      <c r="AL129" s="211">
        <f t="array" ref="AL129">MIN(MMULT(COAttainment!$AZ129:$BE129,COPOMap!K$33:K$38),1)</f>
        <v>0</v>
      </c>
      <c r="AM129" s="211">
        <f t="array" ref="AM129">MIN(MMULT(COAttainment!$AZ129:$BE129,COPOMap!L$33:L$38),1)</f>
        <v>0</v>
      </c>
      <c r="AN129" s="211">
        <f t="array" ref="AN129">MIN(MMULT(COAttainment!$AZ129:$BE129,COPOMap!M$33:M$38),1)</f>
        <v>0</v>
      </c>
      <c r="AO129" s="4"/>
      <c r="AP129" s="211">
        <f t="array" ref="AP129">MIN(MMULT(COAttainment!$BS129:$BX129,COPOMap!B$33:B$38),1)</f>
        <v>0</v>
      </c>
      <c r="AQ129" s="211">
        <f t="array" ref="AQ129">MIN(MMULT(COAttainment!$BS129:$BX129,COPOMap!C$33:C$38),1)</f>
        <v>0</v>
      </c>
      <c r="AR129" s="211">
        <f t="array" ref="AR129">MIN(MMULT(COAttainment!$BS129:$BX129,COPOMap!D$33:D$38),1)</f>
        <v>0</v>
      </c>
      <c r="AS129" s="211">
        <f t="array" ref="AS129">MIN(MMULT(COAttainment!$BS129:$BX129,COPOMap!E$33:E$38),1)</f>
        <v>0</v>
      </c>
      <c r="AT129" s="211">
        <f t="array" ref="AT129">MIN(MMULT(COAttainment!$BS129:$BX129,COPOMap!F$33:F$38),1)</f>
        <v>0</v>
      </c>
      <c r="AU129" s="211">
        <f t="array" ref="AU129">MIN(MMULT(COAttainment!$BS129:$BX129,COPOMap!G$33:G$38),1)</f>
        <v>0</v>
      </c>
      <c r="AV129" s="211">
        <f t="array" ref="AV129">MIN(MMULT(COAttainment!$BS129:$BX129,COPOMap!H$33:H$38),1)</f>
        <v>0</v>
      </c>
      <c r="AW129" s="211">
        <f t="array" ref="AW129">MIN(MMULT(COAttainment!$BS129:$BX129,COPOMap!I$33:I$38),1)</f>
        <v>0</v>
      </c>
      <c r="AX129" s="211">
        <f t="array" ref="AX129">MIN(MMULT(COAttainment!$BS129:$BX129,COPOMap!J$33:J$38),1)</f>
        <v>0</v>
      </c>
      <c r="AY129" s="211">
        <f t="array" ref="AY129">MIN(MMULT(COAttainment!$BS129:$BX129,COPOMap!K$33:K$38),1)</f>
        <v>0</v>
      </c>
      <c r="AZ129" s="211">
        <f t="array" ref="AZ129">MIN(MMULT(COAttainment!$BS129:$BX129,COPOMap!L$33:L$38),1)</f>
        <v>0</v>
      </c>
      <c r="BA129" s="211">
        <f t="array" ref="BA129">MIN(MMULT(COAttainment!$BS129:$BX129,COPOMap!M$33:M$38),1)</f>
        <v>0</v>
      </c>
      <c r="BB129" s="4"/>
      <c r="BC129" s="211">
        <f t="array" ref="BC129">MIN(MMULT(COAttainment!$CL129:$CQ129,COPOMap!B$33:B$38),1)</f>
        <v>0</v>
      </c>
      <c r="BD129" s="211">
        <f t="array" ref="BD129">MIN(MMULT(COAttainment!$CL129:$CQ129,COPOMap!C$33:C$38),1)</f>
        <v>0</v>
      </c>
      <c r="BE129" s="211">
        <f t="array" ref="BE129">MIN(MMULT(COAttainment!$CL129:$CQ129,COPOMap!D$33:D$38),1)</f>
        <v>0</v>
      </c>
      <c r="BF129" s="211">
        <f t="array" ref="BF129">MIN(MMULT(COAttainment!$CL129:$CQ129,COPOMap!E$33:E$38),1)</f>
        <v>0</v>
      </c>
      <c r="BG129" s="211">
        <f t="array" ref="BG129">MIN(MMULT(COAttainment!$CL129:$CQ129,COPOMap!F$33:F$38),1)</f>
        <v>0</v>
      </c>
      <c r="BH129" s="211">
        <f t="array" ref="BH129">MIN(MMULT(COAttainment!$CL129:$CQ129,COPOMap!G$33:G$38),1)</f>
        <v>0</v>
      </c>
      <c r="BI129" s="211">
        <f t="array" ref="BI129">MIN(MMULT(COAttainment!$CL129:$CQ129,COPOMap!H$33:H$38),1)</f>
        <v>0</v>
      </c>
      <c r="BJ129" s="211">
        <f t="array" ref="BJ129">MIN(MMULT(COAttainment!$CL129:$CQ129,COPOMap!I$33:I$38),1)</f>
        <v>0</v>
      </c>
      <c r="BK129" s="211">
        <f t="array" ref="BK129">MIN(MMULT(COAttainment!$CL129:$CQ129,COPOMap!J$33:J$38),1)</f>
        <v>0</v>
      </c>
      <c r="BL129" s="211">
        <f t="array" ref="BL129">MIN(MMULT(COAttainment!$CL129:$CQ129,COPOMap!K$33:K$38),1)</f>
        <v>0</v>
      </c>
      <c r="BM129" s="211">
        <f t="array" ref="BM129">MIN(MMULT(COAttainment!$CL129:$CQ129,COPOMap!L$33:L$38),1)</f>
        <v>0</v>
      </c>
      <c r="BN129" s="211">
        <f t="array" ref="BN129">MIN(MMULT(COAttainment!$CL129:$CQ129,COPOMap!M$33:M$38),1)</f>
        <v>0</v>
      </c>
    </row>
    <row r="130" ht="14.25" customHeight="1" spans="1:66" x14ac:dyDescent="0.25">
      <c r="A130" s="4"/>
      <c r="B130" s="209">
        <f>IF(ISBLANK(CT!A156),"",CT!A156)</f>
      </c>
      <c r="C130" s="191">
        <f t="array" ref="C130">MIN(MMULT(COAttainment!$N130:$S130,COPOMap!B$13:B$18),1)</f>
        <v>0</v>
      </c>
      <c r="D130" s="191">
        <f t="array" ref="D130">MIN(MMULT(COAttainment!$N130:$S130,COPOMap!C$13:C$18),1)</f>
        <v>0</v>
      </c>
      <c r="E130" s="191">
        <f t="array" ref="E130">MIN(MMULT(COAttainment!$N130:$S130,COPOMap!D$13:D$18),1)</f>
        <v>0</v>
      </c>
      <c r="F130" s="191">
        <f t="array" ref="F130">MIN(MMULT(COAttainment!$N130:$S130,COPOMap!E$13:E$18),1)</f>
        <v>0</v>
      </c>
      <c r="G130" s="191">
        <f t="array" ref="G130">MIN(MMULT(COAttainment!$N130:$S130,COPOMap!F$13:F$18),1)</f>
        <v>0</v>
      </c>
      <c r="H130" s="191">
        <f t="array" ref="H130">MIN(MMULT(COAttainment!$N130:$S130,COPOMap!G$13:G$18),1)</f>
        <v>0</v>
      </c>
      <c r="I130" s="191">
        <f t="array" ref="I130">MIN(MMULT(COAttainment!$N130:$S130,COPOMap!H$13:H$18),1)</f>
        <v>0</v>
      </c>
      <c r="J130" s="191">
        <f t="array" ref="J130">MIN(MMULT(COAttainment!$N130:$S130,COPOMap!I$13:I$18),1)</f>
        <v>0</v>
      </c>
      <c r="K130" s="191">
        <f t="array" ref="K130">MIN(MMULT(COAttainment!$N130:$S130,COPOMap!J$13:J$18),1)</f>
        <v>0</v>
      </c>
      <c r="L130" s="191">
        <f t="array" ref="L130">MIN(MMULT(COAttainment!$N130:$S130,COPOMap!K$13:K$18),1)</f>
        <v>0</v>
      </c>
      <c r="M130" s="191">
        <f t="array" ref="M130">MIN(MMULT(COAttainment!$N130:$S130,COPOMap!L$13:L$18),1)</f>
        <v>0</v>
      </c>
      <c r="N130" s="191">
        <f t="array" ref="N130">MIN(MMULT(COAttainment!$N130:$S130,COPOMap!M$13:M$18),1)</f>
        <v>0</v>
      </c>
      <c r="O130" s="4"/>
      <c r="P130" s="210">
        <f t="array" ref="P130">MIN(MMULT(COAttainment!$AG130:$AL130,COPOMap!B$23:B$28),1)</f>
        <v>0</v>
      </c>
      <c r="Q130" s="210">
        <f t="array" ref="Q130">MIN(MMULT(COAttainment!$AG130:$AL130,COPOMap!C$23:C$28),1)</f>
        <v>0</v>
      </c>
      <c r="R130" s="210">
        <f t="array" ref="R130">MIN(MMULT(COAttainment!$AG130:$AL130,COPOMap!D$23:D$28),1)</f>
        <v>0</v>
      </c>
      <c r="S130" s="210">
        <f t="array" ref="S130">MIN(MMULT(COAttainment!$AG130:$AL130,COPOMap!E$23:E$28),1)</f>
        <v>0</v>
      </c>
      <c r="T130" s="210">
        <f t="array" ref="T130">MIN(MMULT(COAttainment!$AG130:$AL130,COPOMap!F$23:F$28),1)</f>
        <v>0</v>
      </c>
      <c r="U130" s="210">
        <f t="array" ref="U130">MIN(MMULT(COAttainment!$AG130:$AL130,COPOMap!G$23:G$28),1)</f>
        <v>0</v>
      </c>
      <c r="V130" s="210">
        <f t="array" ref="V130">MIN(MMULT(COAttainment!$AG130:$AL130,COPOMap!H$23:H$28),1)</f>
        <v>0</v>
      </c>
      <c r="W130" s="210">
        <f t="array" ref="W130">MIN(MMULT(COAttainment!$AG130:$AL130,COPOMap!I$23:I$28),1)</f>
        <v>0</v>
      </c>
      <c r="X130" s="210">
        <f t="array" ref="X130">MIN(MMULT(COAttainment!$AG130:$AL130,COPOMap!J$23:J$28),1)</f>
        <v>0</v>
      </c>
      <c r="Y130" s="210">
        <f t="array" ref="Y130">MIN(MMULT(COAttainment!$AG130:$AL130,COPOMap!K$23:K$28),1)</f>
        <v>0</v>
      </c>
      <c r="Z130" s="210">
        <f t="array" ref="Z130">MIN(MMULT(COAttainment!$AG130:$AL130,COPOMap!L$23:L$28),1)</f>
        <v>0</v>
      </c>
      <c r="AA130" s="210">
        <f t="array" ref="AA130">MIN(MMULT(COAttainment!$AG130:$AL130,COPOMap!M$23:M$28),1)</f>
        <v>0</v>
      </c>
      <c r="AB130" s="4"/>
      <c r="AC130" s="211">
        <f t="array" ref="AC130">MIN(MMULT(COAttainment!$AZ130:$BE130,COPOMap!B$33:B$38),1)</f>
        <v>0</v>
      </c>
      <c r="AD130" s="211">
        <f t="array" ref="AD130">MIN(MMULT(COAttainment!$AZ130:$BE130,COPOMap!C$33:C$38),1)</f>
        <v>0</v>
      </c>
      <c r="AE130" s="211">
        <f t="array" ref="AE130">MIN(MMULT(COAttainment!$AZ130:$BE130,COPOMap!D$33:D$38),1)</f>
        <v>0</v>
      </c>
      <c r="AF130" s="211">
        <f t="array" ref="AF130">MIN(MMULT(COAttainment!$AZ130:$BE130,COPOMap!E$33:E$38),1)</f>
        <v>0</v>
      </c>
      <c r="AG130" s="211">
        <f t="array" ref="AG130">MIN(MMULT(COAttainment!$AZ130:$BE130,COPOMap!F$33:F$38),1)</f>
        <v>0</v>
      </c>
      <c r="AH130" s="211">
        <f t="array" ref="AH130">MIN(MMULT(COAttainment!$AZ130:$BE130,COPOMap!G$33:G$38),1)</f>
        <v>0</v>
      </c>
      <c r="AI130" s="211">
        <f t="array" ref="AI130">MIN(MMULT(COAttainment!$AZ130:$BE130,COPOMap!H$33:H$38),1)</f>
        <v>0</v>
      </c>
      <c r="AJ130" s="211">
        <f t="array" ref="AJ130">MIN(MMULT(COAttainment!$AZ130:$BE130,COPOMap!I$33:I$38),1)</f>
        <v>0</v>
      </c>
      <c r="AK130" s="211">
        <f t="array" ref="AK130">MIN(MMULT(COAttainment!$AZ130:$BE130,COPOMap!J$33:J$38),1)</f>
        <v>0</v>
      </c>
      <c r="AL130" s="211">
        <f t="array" ref="AL130">MIN(MMULT(COAttainment!$AZ130:$BE130,COPOMap!K$33:K$38),1)</f>
        <v>0</v>
      </c>
      <c r="AM130" s="211">
        <f t="array" ref="AM130">MIN(MMULT(COAttainment!$AZ130:$BE130,COPOMap!L$33:L$38),1)</f>
        <v>0</v>
      </c>
      <c r="AN130" s="211">
        <f t="array" ref="AN130">MIN(MMULT(COAttainment!$AZ130:$BE130,COPOMap!M$33:M$38),1)</f>
        <v>0</v>
      </c>
      <c r="AO130" s="4"/>
      <c r="AP130" s="211">
        <f t="array" ref="AP130">MIN(MMULT(COAttainment!$BS130:$BX130,COPOMap!B$33:B$38),1)</f>
        <v>0</v>
      </c>
      <c r="AQ130" s="211">
        <f t="array" ref="AQ130">MIN(MMULT(COAttainment!$BS130:$BX130,COPOMap!C$33:C$38),1)</f>
        <v>0</v>
      </c>
      <c r="AR130" s="211">
        <f t="array" ref="AR130">MIN(MMULT(COAttainment!$BS130:$BX130,COPOMap!D$33:D$38),1)</f>
        <v>0</v>
      </c>
      <c r="AS130" s="211">
        <f t="array" ref="AS130">MIN(MMULT(COAttainment!$BS130:$BX130,COPOMap!E$33:E$38),1)</f>
        <v>0</v>
      </c>
      <c r="AT130" s="211">
        <f t="array" ref="AT130">MIN(MMULT(COAttainment!$BS130:$BX130,COPOMap!F$33:F$38),1)</f>
        <v>0</v>
      </c>
      <c r="AU130" s="211">
        <f t="array" ref="AU130">MIN(MMULT(COAttainment!$BS130:$BX130,COPOMap!G$33:G$38),1)</f>
        <v>0</v>
      </c>
      <c r="AV130" s="211">
        <f t="array" ref="AV130">MIN(MMULT(COAttainment!$BS130:$BX130,COPOMap!H$33:H$38),1)</f>
        <v>0</v>
      </c>
      <c r="AW130" s="211">
        <f t="array" ref="AW130">MIN(MMULT(COAttainment!$BS130:$BX130,COPOMap!I$33:I$38),1)</f>
        <v>0</v>
      </c>
      <c r="AX130" s="211">
        <f t="array" ref="AX130">MIN(MMULT(COAttainment!$BS130:$BX130,COPOMap!J$33:J$38),1)</f>
        <v>0</v>
      </c>
      <c r="AY130" s="211">
        <f t="array" ref="AY130">MIN(MMULT(COAttainment!$BS130:$BX130,COPOMap!K$33:K$38),1)</f>
        <v>0</v>
      </c>
      <c r="AZ130" s="211">
        <f t="array" ref="AZ130">MIN(MMULT(COAttainment!$BS130:$BX130,COPOMap!L$33:L$38),1)</f>
        <v>0</v>
      </c>
      <c r="BA130" s="211">
        <f t="array" ref="BA130">MIN(MMULT(COAttainment!$BS130:$BX130,COPOMap!M$33:M$38),1)</f>
        <v>0</v>
      </c>
      <c r="BB130" s="4"/>
      <c r="BC130" s="211">
        <f t="array" ref="BC130">MIN(MMULT(COAttainment!$CL130:$CQ130,COPOMap!B$33:B$38),1)</f>
        <v>0</v>
      </c>
      <c r="BD130" s="211">
        <f t="array" ref="BD130">MIN(MMULT(COAttainment!$CL130:$CQ130,COPOMap!C$33:C$38),1)</f>
        <v>0</v>
      </c>
      <c r="BE130" s="211">
        <f t="array" ref="BE130">MIN(MMULT(COAttainment!$CL130:$CQ130,COPOMap!D$33:D$38),1)</f>
        <v>0</v>
      </c>
      <c r="BF130" s="211">
        <f t="array" ref="BF130">MIN(MMULT(COAttainment!$CL130:$CQ130,COPOMap!E$33:E$38),1)</f>
        <v>0</v>
      </c>
      <c r="BG130" s="211">
        <f t="array" ref="BG130">MIN(MMULT(COAttainment!$CL130:$CQ130,COPOMap!F$33:F$38),1)</f>
        <v>0</v>
      </c>
      <c r="BH130" s="211">
        <f t="array" ref="BH130">MIN(MMULT(COAttainment!$CL130:$CQ130,COPOMap!G$33:G$38),1)</f>
        <v>0</v>
      </c>
      <c r="BI130" s="211">
        <f t="array" ref="BI130">MIN(MMULT(COAttainment!$CL130:$CQ130,COPOMap!H$33:H$38),1)</f>
        <v>0</v>
      </c>
      <c r="BJ130" s="211">
        <f t="array" ref="BJ130">MIN(MMULT(COAttainment!$CL130:$CQ130,COPOMap!I$33:I$38),1)</f>
        <v>0</v>
      </c>
      <c r="BK130" s="211">
        <f t="array" ref="BK130">MIN(MMULT(COAttainment!$CL130:$CQ130,COPOMap!J$33:J$38),1)</f>
        <v>0</v>
      </c>
      <c r="BL130" s="211">
        <f t="array" ref="BL130">MIN(MMULT(COAttainment!$CL130:$CQ130,COPOMap!K$33:K$38),1)</f>
        <v>0</v>
      </c>
      <c r="BM130" s="211">
        <f t="array" ref="BM130">MIN(MMULT(COAttainment!$CL130:$CQ130,COPOMap!L$33:L$38),1)</f>
        <v>0</v>
      </c>
      <c r="BN130" s="211">
        <f t="array" ref="BN130">MIN(MMULT(COAttainment!$CL130:$CQ130,COPOMap!M$33:M$38),1)</f>
        <v>0</v>
      </c>
    </row>
    <row r="131" ht="14.25" customHeight="1" spans="1:66" x14ac:dyDescent="0.25">
      <c r="A131" s="146"/>
      <c r="B131" s="146"/>
      <c r="C131" s="212"/>
      <c r="D131" s="212"/>
      <c r="E131" s="212"/>
      <c r="F131" s="212"/>
      <c r="G131" s="212"/>
      <c r="H131" s="146"/>
      <c r="I131" s="146"/>
      <c r="J131" s="146"/>
      <c r="K131" s="146"/>
      <c r="L131" s="146"/>
      <c r="M131" s="146"/>
      <c r="N131" s="212"/>
      <c r="O131" s="212"/>
      <c r="P131" s="212"/>
      <c r="Q131" s="212"/>
      <c r="R131" s="212"/>
      <c r="S131" s="146"/>
      <c r="T131" s="146"/>
      <c r="U131" s="146"/>
      <c r="V131" s="146"/>
      <c r="W131" s="146"/>
      <c r="X131" s="146"/>
      <c r="Y131" s="212"/>
      <c r="Z131" s="212"/>
      <c r="AA131" s="212"/>
      <c r="AB131" s="212"/>
      <c r="AC131" s="212"/>
      <c r="AD131" s="146"/>
      <c r="AE131" s="146"/>
      <c r="AF131" s="146"/>
      <c r="AG131" s="146"/>
      <c r="AH131" s="146"/>
      <c r="AI131" s="146"/>
      <c r="AJ131" s="146"/>
      <c r="AK131" s="146"/>
      <c r="AL131" s="146"/>
      <c r="AM131" s="146"/>
      <c r="AN131" s="146"/>
      <c r="AO131" s="212"/>
      <c r="AP131" s="212"/>
      <c r="AQ131" s="146"/>
      <c r="AR131" s="146"/>
      <c r="AS131" s="146"/>
      <c r="AT131" s="146"/>
      <c r="AU131" s="146"/>
      <c r="AV131" s="146"/>
      <c r="AW131" s="146"/>
      <c r="AX131" s="146"/>
      <c r="AY131" s="146"/>
      <c r="AZ131" s="146"/>
      <c r="BA131" s="146"/>
      <c r="BB131" s="212"/>
      <c r="BC131" s="212"/>
      <c r="BD131" s="146"/>
      <c r="BE131" s="146"/>
      <c r="BF131" s="146"/>
      <c r="BG131" s="146"/>
      <c r="BH131" s="146"/>
      <c r="BI131" s="146"/>
      <c r="BJ131" s="146"/>
      <c r="BK131" s="146"/>
      <c r="BL131" s="146"/>
      <c r="BM131" s="146"/>
      <c r="BN131" s="146"/>
    </row>
    <row r="132" ht="14.25" customHeight="1" spans="1:66" x14ac:dyDescent="0.25">
      <c r="A132" s="4"/>
      <c r="B132" s="83" t="s">
        <v>227</v>
      </c>
      <c r="C132" s="213" t="str">
        <f t="shared" ref="C132:N132" si="0">IF(COUNTIF(C6:C130,0)&gt;=$D$135,"--",COUNTIF(C6:C130,1))</f>
        <v>--</v>
      </c>
      <c r="D132" s="213" t="str">
        <f t="shared" si="0"/>
        <v>--</v>
      </c>
      <c r="E132" s="213" t="str">
        <f t="shared" si="0"/>
        <v>--</v>
      </c>
      <c r="F132" s="213" t="str">
        <f t="shared" si="0"/>
        <v>--</v>
      </c>
      <c r="G132" s="213" t="str">
        <f t="shared" si="0"/>
        <v>--</v>
      </c>
      <c r="H132" s="213" t="str">
        <f t="shared" si="0"/>
        <v>--</v>
      </c>
      <c r="I132" s="213" t="str">
        <f t="shared" si="0"/>
        <v>--</v>
      </c>
      <c r="J132" s="213" t="str">
        <f t="shared" si="0"/>
        <v>--</v>
      </c>
      <c r="K132" s="213" t="str">
        <f t="shared" si="0"/>
        <v>--</v>
      </c>
      <c r="L132" s="213" t="str">
        <f t="shared" si="0"/>
        <v>--</v>
      </c>
      <c r="M132" s="213" t="str">
        <f t="shared" si="0"/>
        <v>--</v>
      </c>
      <c r="N132" s="213" t="str">
        <f t="shared" si="0"/>
        <v>--</v>
      </c>
      <c r="O132" s="4"/>
      <c r="P132" s="213" t="str">
        <f t="shared" ref="P132:AA132" si="1">IF(COUNTIF(P6:P130,0)&gt;=$D$135,"--",COUNTIF(P6:P130,1))</f>
        <v>--</v>
      </c>
      <c r="Q132" s="213" t="str">
        <f t="shared" si="1"/>
        <v>--</v>
      </c>
      <c r="R132" s="213" t="str">
        <f t="shared" si="1"/>
        <v>--</v>
      </c>
      <c r="S132" s="213" t="str">
        <f t="shared" si="1"/>
        <v>--</v>
      </c>
      <c r="T132" s="213" t="str">
        <f t="shared" si="1"/>
        <v>--</v>
      </c>
      <c r="U132" s="213" t="str">
        <f t="shared" si="1"/>
        <v>--</v>
      </c>
      <c r="V132" s="213" t="str">
        <f t="shared" si="1"/>
        <v>--</v>
      </c>
      <c r="W132" s="213" t="str">
        <f t="shared" si="1"/>
        <v>--</v>
      </c>
      <c r="X132" s="213" t="str">
        <f t="shared" si="1"/>
        <v>--</v>
      </c>
      <c r="Y132" s="213" t="str">
        <f t="shared" si="1"/>
        <v>--</v>
      </c>
      <c r="Z132" s="213" t="str">
        <f t="shared" si="1"/>
        <v>--</v>
      </c>
      <c r="AA132" s="213" t="str">
        <f t="shared" si="1"/>
        <v>--</v>
      </c>
      <c r="AB132" s="214"/>
      <c r="AC132" s="213" t="str">
        <f t="shared" ref="AC132:AN132" si="2">IF(COUNTIF(AC6:AC130,0)&gt;=$D$135,"--",COUNTIF(AC6:AC130,1))</f>
        <v>--</v>
      </c>
      <c r="AD132" s="213" t="str">
        <f t="shared" si="2"/>
        <v>--</v>
      </c>
      <c r="AE132" s="213" t="str">
        <f t="shared" si="2"/>
        <v>--</v>
      </c>
      <c r="AF132" s="213" t="str">
        <f t="shared" si="2"/>
        <v>--</v>
      </c>
      <c r="AG132" s="213" t="str">
        <f t="shared" si="2"/>
        <v>--</v>
      </c>
      <c r="AH132" s="213" t="str">
        <f t="shared" si="2"/>
        <v>--</v>
      </c>
      <c r="AI132" s="213" t="str">
        <f t="shared" si="2"/>
        <v>--</v>
      </c>
      <c r="AJ132" s="213" t="str">
        <f t="shared" si="2"/>
        <v>--</v>
      </c>
      <c r="AK132" s="213" t="str">
        <f t="shared" si="2"/>
        <v>--</v>
      </c>
      <c r="AL132" s="213" t="str">
        <f t="shared" si="2"/>
        <v>--</v>
      </c>
      <c r="AM132" s="213" t="str">
        <f t="shared" si="2"/>
        <v>--</v>
      </c>
      <c r="AN132" s="213" t="str">
        <f t="shared" si="2"/>
        <v>--</v>
      </c>
      <c r="AO132" s="214"/>
      <c r="AP132" s="213" t="str">
        <f t="shared" ref="AP132:BA132" si="3">IF(COUNTIF(AP6:AP130,0)&gt;=$D$135,"--",COUNTIF(AP6:AP130,1))</f>
        <v>--</v>
      </c>
      <c r="AQ132" s="213" t="str">
        <f t="shared" si="3"/>
        <v>--</v>
      </c>
      <c r="AR132" s="213" t="str">
        <f t="shared" si="3"/>
        <v>--</v>
      </c>
      <c r="AS132" s="213" t="str">
        <f t="shared" si="3"/>
        <v>--</v>
      </c>
      <c r="AT132" s="213" t="str">
        <f t="shared" si="3"/>
        <v>--</v>
      </c>
      <c r="AU132" s="213" t="str">
        <f t="shared" si="3"/>
        <v>--</v>
      </c>
      <c r="AV132" s="213" t="str">
        <f t="shared" si="3"/>
        <v>--</v>
      </c>
      <c r="AW132" s="213" t="str">
        <f t="shared" si="3"/>
        <v>--</v>
      </c>
      <c r="AX132" s="213" t="str">
        <f t="shared" si="3"/>
        <v>--</v>
      </c>
      <c r="AY132" s="213" t="str">
        <f t="shared" si="3"/>
        <v>--</v>
      </c>
      <c r="AZ132" s="213" t="str">
        <f t="shared" si="3"/>
        <v>--</v>
      </c>
      <c r="BA132" s="213" t="str">
        <f t="shared" si="3"/>
        <v>--</v>
      </c>
      <c r="BB132" s="214"/>
      <c r="BC132" s="213" t="str">
        <f t="shared" ref="BC132:BN132" si="4">IF(COUNTIF(BC6:BC130,0)&gt;=$D$135,"--",COUNTIF(BC6:BC130,1))</f>
        <v>--</v>
      </c>
      <c r="BD132" s="213" t="str">
        <f t="shared" si="4"/>
        <v>--</v>
      </c>
      <c r="BE132" s="213" t="str">
        <f t="shared" si="4"/>
        <v>--</v>
      </c>
      <c r="BF132" s="213" t="str">
        <f t="shared" si="4"/>
        <v>--</v>
      </c>
      <c r="BG132" s="213" t="str">
        <f t="shared" si="4"/>
        <v>--</v>
      </c>
      <c r="BH132" s="213" t="str">
        <f t="shared" si="4"/>
        <v>--</v>
      </c>
      <c r="BI132" s="213" t="str">
        <f t="shared" si="4"/>
        <v>--</v>
      </c>
      <c r="BJ132" s="213" t="str">
        <f t="shared" si="4"/>
        <v>--</v>
      </c>
      <c r="BK132" s="213" t="str">
        <f t="shared" si="4"/>
        <v>--</v>
      </c>
      <c r="BL132" s="213" t="str">
        <f t="shared" si="4"/>
        <v>--</v>
      </c>
      <c r="BM132" s="213" t="str">
        <f t="shared" si="4"/>
        <v>--</v>
      </c>
      <c r="BN132" s="213" t="str">
        <f t="shared" si="4"/>
        <v>--</v>
      </c>
    </row>
    <row r="133" ht="14.25" customHeight="1" spans="1:66" x14ac:dyDescent="0.25">
      <c r="A133" s="215" t="s">
        <v>147</v>
      </c>
      <c r="B133" s="127" t="s">
        <v>148</v>
      </c>
      <c r="C133" s="216" t="str">
        <f t="shared" ref="C133:N133" si="5">IFERROR(C132/$B$135*100,"--")</f>
        <v>--</v>
      </c>
      <c r="D133" s="216" t="str">
        <f t="shared" si="5"/>
        <v>--</v>
      </c>
      <c r="E133" s="216" t="str">
        <f t="shared" si="5"/>
        <v>--</v>
      </c>
      <c r="F133" s="216" t="str">
        <f t="shared" si="5"/>
        <v>--</v>
      </c>
      <c r="G133" s="216" t="str">
        <f t="shared" si="5"/>
        <v>--</v>
      </c>
      <c r="H133" s="216" t="str">
        <f t="shared" si="5"/>
        <v>--</v>
      </c>
      <c r="I133" s="216" t="str">
        <f t="shared" si="5"/>
        <v>--</v>
      </c>
      <c r="J133" s="216" t="str">
        <f t="shared" si="5"/>
        <v>--</v>
      </c>
      <c r="K133" s="216" t="str">
        <f t="shared" si="5"/>
        <v>--</v>
      </c>
      <c r="L133" s="216" t="str">
        <f t="shared" si="5"/>
        <v>--</v>
      </c>
      <c r="M133" s="216" t="str">
        <f t="shared" si="5"/>
        <v>--</v>
      </c>
      <c r="N133" s="216" t="str">
        <f t="shared" si="5"/>
        <v>--</v>
      </c>
      <c r="O133" s="4"/>
      <c r="P133" s="216" t="str">
        <f t="shared" ref="P133:AA133" si="6">IFERROR(P132/$B$135*100,"--")</f>
        <v>--</v>
      </c>
      <c r="Q133" s="216" t="str">
        <f t="shared" si="6"/>
        <v>--</v>
      </c>
      <c r="R133" s="216" t="str">
        <f t="shared" si="6"/>
        <v>--</v>
      </c>
      <c r="S133" s="216" t="str">
        <f t="shared" si="6"/>
        <v>--</v>
      </c>
      <c r="T133" s="216" t="str">
        <f t="shared" si="6"/>
        <v>--</v>
      </c>
      <c r="U133" s="216" t="str">
        <f t="shared" si="6"/>
        <v>--</v>
      </c>
      <c r="V133" s="216" t="str">
        <f t="shared" si="6"/>
        <v>--</v>
      </c>
      <c r="W133" s="216" t="str">
        <f t="shared" si="6"/>
        <v>--</v>
      </c>
      <c r="X133" s="216" t="str">
        <f t="shared" si="6"/>
        <v>--</v>
      </c>
      <c r="Y133" s="216" t="str">
        <f t="shared" si="6"/>
        <v>--</v>
      </c>
      <c r="Z133" s="216" t="str">
        <f t="shared" si="6"/>
        <v>--</v>
      </c>
      <c r="AA133" s="216" t="str">
        <f t="shared" si="6"/>
        <v>--</v>
      </c>
      <c r="AB133" s="214"/>
      <c r="AC133" s="216" t="str">
        <f t="shared" ref="AC133:AN133" si="7">IFERROR(AC132/$B$135*100,"--")</f>
        <v>--</v>
      </c>
      <c r="AD133" s="216" t="str">
        <f t="shared" si="7"/>
        <v>--</v>
      </c>
      <c r="AE133" s="216" t="str">
        <f t="shared" si="7"/>
        <v>--</v>
      </c>
      <c r="AF133" s="216" t="str">
        <f t="shared" si="7"/>
        <v>--</v>
      </c>
      <c r="AG133" s="216" t="str">
        <f t="shared" si="7"/>
        <v>--</v>
      </c>
      <c r="AH133" s="216" t="str">
        <f t="shared" si="7"/>
        <v>--</v>
      </c>
      <c r="AI133" s="216" t="str">
        <f t="shared" si="7"/>
        <v>--</v>
      </c>
      <c r="AJ133" s="216" t="str">
        <f t="shared" si="7"/>
        <v>--</v>
      </c>
      <c r="AK133" s="216" t="str">
        <f t="shared" si="7"/>
        <v>--</v>
      </c>
      <c r="AL133" s="216" t="str">
        <f t="shared" si="7"/>
        <v>--</v>
      </c>
      <c r="AM133" s="216" t="str">
        <f t="shared" si="7"/>
        <v>--</v>
      </c>
      <c r="AN133" s="216" t="str">
        <f t="shared" si="7"/>
        <v>--</v>
      </c>
      <c r="AO133" s="214"/>
      <c r="AP133" s="216" t="str">
        <f t="shared" ref="AP133:BA133" si="8">IFERROR(AP132/$B$135*100,"--")</f>
        <v>--</v>
      </c>
      <c r="AQ133" s="216" t="str">
        <f t="shared" si="8"/>
        <v>--</v>
      </c>
      <c r="AR133" s="216" t="str">
        <f t="shared" si="8"/>
        <v>--</v>
      </c>
      <c r="AS133" s="216" t="str">
        <f t="shared" si="8"/>
        <v>--</v>
      </c>
      <c r="AT133" s="216" t="str">
        <f t="shared" si="8"/>
        <v>--</v>
      </c>
      <c r="AU133" s="216" t="str">
        <f t="shared" si="8"/>
        <v>--</v>
      </c>
      <c r="AV133" s="216" t="str">
        <f t="shared" si="8"/>
        <v>--</v>
      </c>
      <c r="AW133" s="216" t="str">
        <f t="shared" si="8"/>
        <v>--</v>
      </c>
      <c r="AX133" s="216" t="str">
        <f t="shared" si="8"/>
        <v>--</v>
      </c>
      <c r="AY133" s="216" t="str">
        <f t="shared" si="8"/>
        <v>--</v>
      </c>
      <c r="AZ133" s="216" t="str">
        <f t="shared" si="8"/>
        <v>--</v>
      </c>
      <c r="BA133" s="216" t="str">
        <f t="shared" si="8"/>
        <v>--</v>
      </c>
      <c r="BB133" s="214"/>
      <c r="BC133" s="216" t="str">
        <f t="shared" ref="BC133:BN133" si="9">IFERROR(BC132/$B$135*100,"--")</f>
        <v>--</v>
      </c>
      <c r="BD133" s="216" t="str">
        <f t="shared" si="9"/>
        <v>--</v>
      </c>
      <c r="BE133" s="216" t="str">
        <f t="shared" si="9"/>
        <v>--</v>
      </c>
      <c r="BF133" s="216" t="str">
        <f t="shared" si="9"/>
        <v>--</v>
      </c>
      <c r="BG133" s="216" t="str">
        <f t="shared" si="9"/>
        <v>--</v>
      </c>
      <c r="BH133" s="216" t="str">
        <f t="shared" si="9"/>
        <v>--</v>
      </c>
      <c r="BI133" s="216" t="str">
        <f t="shared" si="9"/>
        <v>--</v>
      </c>
      <c r="BJ133" s="216" t="str">
        <f t="shared" si="9"/>
        <v>--</v>
      </c>
      <c r="BK133" s="216" t="str">
        <f t="shared" si="9"/>
        <v>--</v>
      </c>
      <c r="BL133" s="216" t="str">
        <f t="shared" si="9"/>
        <v>--</v>
      </c>
      <c r="BM133" s="216" t="str">
        <f t="shared" si="9"/>
        <v>--</v>
      </c>
      <c r="BN133" s="216" t="str">
        <f t="shared" si="9"/>
        <v>--</v>
      </c>
    </row>
    <row r="134" ht="32.25" customHeight="1" spans="1:66" x14ac:dyDescent="0.25">
      <c r="A134" s="10"/>
      <c r="B134" s="125" t="s">
        <v>149</v>
      </c>
      <c r="C134" s="217" t="str">
        <f t="shared" ref="C134:N134" si="10">IFERROR(HLOOKUP(C133,$C$136:$I$137,2,TRUE),"--")</f>
        <v>--</v>
      </c>
      <c r="D134" s="217" t="str">
        <f t="shared" si="10"/>
        <v>--</v>
      </c>
      <c r="E134" s="217" t="str">
        <f t="shared" si="10"/>
        <v>--</v>
      </c>
      <c r="F134" s="217" t="str">
        <f t="shared" si="10"/>
        <v>--</v>
      </c>
      <c r="G134" s="217" t="str">
        <f t="shared" si="10"/>
        <v>--</v>
      </c>
      <c r="H134" s="217" t="str">
        <f t="shared" si="10"/>
        <v>--</v>
      </c>
      <c r="I134" s="217" t="str">
        <f t="shared" si="10"/>
        <v>--</v>
      </c>
      <c r="J134" s="217" t="str">
        <f t="shared" si="10"/>
        <v>--</v>
      </c>
      <c r="K134" s="217" t="str">
        <f t="shared" si="10"/>
        <v>--</v>
      </c>
      <c r="L134" s="217" t="str">
        <f t="shared" si="10"/>
        <v>--</v>
      </c>
      <c r="M134" s="217" t="str">
        <f t="shared" si="10"/>
        <v>--</v>
      </c>
      <c r="N134" s="217" t="str">
        <f t="shared" si="10"/>
        <v>--</v>
      </c>
      <c r="O134" s="4"/>
      <c r="P134" s="217" t="str">
        <f t="shared" ref="P134:AA134" si="11">IFERROR(HLOOKUP(P133,$C$136:$I$137,2,TRUE),"--")</f>
        <v>--</v>
      </c>
      <c r="Q134" s="217" t="str">
        <f t="shared" si="11"/>
        <v>--</v>
      </c>
      <c r="R134" s="217" t="str">
        <f t="shared" si="11"/>
        <v>--</v>
      </c>
      <c r="S134" s="217" t="str">
        <f t="shared" si="11"/>
        <v>--</v>
      </c>
      <c r="T134" s="217" t="str">
        <f t="shared" si="11"/>
        <v>--</v>
      </c>
      <c r="U134" s="217" t="str">
        <f t="shared" si="11"/>
        <v>--</v>
      </c>
      <c r="V134" s="217" t="str">
        <f t="shared" si="11"/>
        <v>--</v>
      </c>
      <c r="W134" s="217" t="str">
        <f t="shared" si="11"/>
        <v>--</v>
      </c>
      <c r="X134" s="217" t="str">
        <f t="shared" si="11"/>
        <v>--</v>
      </c>
      <c r="Y134" s="217" t="str">
        <f t="shared" si="11"/>
        <v>--</v>
      </c>
      <c r="Z134" s="217" t="str">
        <f t="shared" si="11"/>
        <v>--</v>
      </c>
      <c r="AA134" s="217" t="str">
        <f t="shared" si="11"/>
        <v>--</v>
      </c>
      <c r="AB134" s="214"/>
      <c r="AC134" s="217" t="str">
        <f t="shared" ref="AC134:AN134" si="12">IFERROR(HLOOKUP(AC133,$C$136:$I$137,2,TRUE),"--")</f>
        <v>--</v>
      </c>
      <c r="AD134" s="217" t="str">
        <f t="shared" si="12"/>
        <v>--</v>
      </c>
      <c r="AE134" s="217" t="str">
        <f t="shared" si="12"/>
        <v>--</v>
      </c>
      <c r="AF134" s="217" t="str">
        <f t="shared" si="12"/>
        <v>--</v>
      </c>
      <c r="AG134" s="217" t="str">
        <f t="shared" si="12"/>
        <v>--</v>
      </c>
      <c r="AH134" s="217" t="str">
        <f t="shared" si="12"/>
        <v>--</v>
      </c>
      <c r="AI134" s="217" t="str">
        <f t="shared" si="12"/>
        <v>--</v>
      </c>
      <c r="AJ134" s="217" t="str">
        <f t="shared" si="12"/>
        <v>--</v>
      </c>
      <c r="AK134" s="217" t="str">
        <f t="shared" si="12"/>
        <v>--</v>
      </c>
      <c r="AL134" s="217" t="str">
        <f t="shared" si="12"/>
        <v>--</v>
      </c>
      <c r="AM134" s="217" t="str">
        <f t="shared" si="12"/>
        <v>--</v>
      </c>
      <c r="AN134" s="217" t="str">
        <f t="shared" si="12"/>
        <v>--</v>
      </c>
      <c r="AO134" s="214"/>
      <c r="AP134" s="217" t="str">
        <f t="shared" ref="AP134:BA134" si="13">IFERROR(HLOOKUP(AP133,$C$136:$I$137,2,TRUE),"--")</f>
        <v>--</v>
      </c>
      <c r="AQ134" s="217" t="str">
        <f t="shared" si="13"/>
        <v>--</v>
      </c>
      <c r="AR134" s="217" t="str">
        <f t="shared" si="13"/>
        <v>--</v>
      </c>
      <c r="AS134" s="217" t="str">
        <f t="shared" si="13"/>
        <v>--</v>
      </c>
      <c r="AT134" s="217" t="str">
        <f t="shared" si="13"/>
        <v>--</v>
      </c>
      <c r="AU134" s="217" t="str">
        <f t="shared" si="13"/>
        <v>--</v>
      </c>
      <c r="AV134" s="217" t="str">
        <f t="shared" si="13"/>
        <v>--</v>
      </c>
      <c r="AW134" s="217" t="str">
        <f t="shared" si="13"/>
        <v>--</v>
      </c>
      <c r="AX134" s="217" t="str">
        <f t="shared" si="13"/>
        <v>--</v>
      </c>
      <c r="AY134" s="217" t="str">
        <f t="shared" si="13"/>
        <v>--</v>
      </c>
      <c r="AZ134" s="217" t="str">
        <f t="shared" si="13"/>
        <v>--</v>
      </c>
      <c r="BA134" s="217" t="str">
        <f t="shared" si="13"/>
        <v>--</v>
      </c>
      <c r="BB134" s="214"/>
      <c r="BC134" s="217" t="str">
        <f t="shared" ref="BC134:BN134" si="14">IFERROR(HLOOKUP(BC133,$C$136:$I$137,2,TRUE),"--")</f>
        <v>--</v>
      </c>
      <c r="BD134" s="217" t="str">
        <f t="shared" si="14"/>
        <v>--</v>
      </c>
      <c r="BE134" s="217" t="str">
        <f t="shared" si="14"/>
        <v>--</v>
      </c>
      <c r="BF134" s="217" t="str">
        <f t="shared" si="14"/>
        <v>--</v>
      </c>
      <c r="BG134" s="217" t="str">
        <f t="shared" si="14"/>
        <v>--</v>
      </c>
      <c r="BH134" s="217" t="str">
        <f t="shared" si="14"/>
        <v>--</v>
      </c>
      <c r="BI134" s="217" t="str">
        <f t="shared" si="14"/>
        <v>--</v>
      </c>
      <c r="BJ134" s="217" t="str">
        <f t="shared" si="14"/>
        <v>--</v>
      </c>
      <c r="BK134" s="217" t="str">
        <f t="shared" si="14"/>
        <v>--</v>
      </c>
      <c r="BL134" s="217" t="str">
        <f t="shared" si="14"/>
        <v>--</v>
      </c>
      <c r="BM134" s="217" t="str">
        <f t="shared" si="14"/>
        <v>--</v>
      </c>
      <c r="BN134" s="217" t="str">
        <f t="shared" si="14"/>
        <v>--</v>
      </c>
    </row>
    <row r="135" ht="14.25" customHeight="1" spans="1:66" x14ac:dyDescent="0.25">
      <c r="A135" s="4" t="s">
        <v>228</v>
      </c>
      <c r="B135" s="218">
        <f>COUNT(B6:B130)</f>
        <v>0</v>
      </c>
      <c r="C135" s="4" t="s">
        <v>229</v>
      </c>
      <c r="D135" s="4">
        <f>ROW(B130)-ROW(B6)</f>
        <v>124</v>
      </c>
      <c r="E135" s="21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</row>
    <row r="136" ht="14.25" customHeight="1" spans="1:66" x14ac:dyDescent="0.25">
      <c r="A136" s="4"/>
      <c r="B136" s="36" t="str">
        <f>COAttainment!A136</f>
        <v>Percent</v>
      </c>
      <c r="C136" s="36">
        <f>COAttainment!B136</f>
        <v>0</v>
      </c>
      <c r="D136" s="36">
        <f>COAttainment!C136</f>
        <v>55</v>
      </c>
      <c r="E136" s="36">
        <f>COAttainment!D136</f>
        <v>65</v>
      </c>
      <c r="F136" s="36">
        <f>COAttainment!E136</f>
        <v>75</v>
      </c>
      <c r="G136" s="36">
        <f>COAttainment!F136</f>
        <v>85</v>
      </c>
      <c r="H136" s="36">
        <f>COAttainment!G136</f>
        <v>95</v>
      </c>
      <c r="I136" s="36">
        <f>COAttainment!H136</f>
        <v>100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</row>
    <row r="137" ht="14.25" customHeight="1" spans="1:66" x14ac:dyDescent="0.25">
      <c r="A137" s="4"/>
      <c r="B137" s="36" t="str">
        <f>COAttainment!A137</f>
        <v>Level</v>
      </c>
      <c r="C137" s="36" t="s">
        <v>151</v>
      </c>
      <c r="D137" s="36" t="s">
        <v>152</v>
      </c>
      <c r="E137" s="36" t="s">
        <v>153</v>
      </c>
      <c r="F137" s="36" t="s">
        <v>154</v>
      </c>
      <c r="G137" s="36" t="s">
        <v>155</v>
      </c>
      <c r="H137" s="36" t="s">
        <v>156</v>
      </c>
      <c r="I137" s="36" t="s">
        <v>157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</row>
    <row r="138" ht="14.25" customHeight="1" spans="1:6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</row>
    <row r="139" ht="14.25" customHeight="1" spans="1:66" x14ac:dyDescent="0.25">
      <c r="A139" s="4"/>
      <c r="B139" s="4"/>
      <c r="C139" s="4"/>
      <c r="D139" s="4" t="s">
        <v>230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</row>
    <row r="140" ht="14.25" customHeight="1" spans="1:66" x14ac:dyDescent="0.25">
      <c r="A140" s="219" t="str">
        <f>CT!A1</f>
        <v>CSE 2203+CSE 2204: Microprocessor and Microcontroller</v>
      </c>
      <c r="B140" s="220">
        <f>B135</f>
        <v>0</v>
      </c>
      <c r="C140" s="127" t="str">
        <f t="shared" ref="C140:N140" si="15">AC132</f>
        <v>--</v>
      </c>
      <c r="D140" s="127" t="str">
        <f t="shared" si="15"/>
        <v>--</v>
      </c>
      <c r="E140" s="127" t="str">
        <f t="shared" si="15"/>
        <v>--</v>
      </c>
      <c r="F140" s="127" t="str">
        <f t="shared" si="15"/>
        <v>--</v>
      </c>
      <c r="G140" s="127" t="str">
        <f t="shared" si="15"/>
        <v>--</v>
      </c>
      <c r="H140" s="127" t="str">
        <f t="shared" si="15"/>
        <v>--</v>
      </c>
      <c r="I140" s="127" t="str">
        <f t="shared" si="15"/>
        <v>--</v>
      </c>
      <c r="J140" s="127" t="str">
        <f t="shared" si="15"/>
        <v>--</v>
      </c>
      <c r="K140" s="127" t="str">
        <f t="shared" si="15"/>
        <v>--</v>
      </c>
      <c r="L140" s="127" t="str">
        <f t="shared" si="15"/>
        <v>--</v>
      </c>
      <c r="M140" s="127" t="str">
        <f t="shared" si="15"/>
        <v>--</v>
      </c>
      <c r="N140" s="127" t="str">
        <f t="shared" si="15"/>
        <v>--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</row>
    <row r="141" ht="14.25" customHeight="1" spans="1:66" x14ac:dyDescent="0.25">
      <c r="A141" s="4"/>
      <c r="B141" s="4"/>
      <c r="C141" s="127" t="str">
        <f t="array" ref="C141:N141">AP132:BA132</f>
        <v>--</v>
      </c>
      <c r="D141" s="127" t="s">
        <v>231</v>
      </c>
      <c r="E141" s="127" t="s">
        <v>231</v>
      </c>
      <c r="F141" s="127" t="s">
        <v>231</v>
      </c>
      <c r="G141" s="127" t="s">
        <v>231</v>
      </c>
      <c r="H141" s="127" t="s">
        <v>231</v>
      </c>
      <c r="I141" s="127" t="s">
        <v>231</v>
      </c>
      <c r="J141" s="127" t="s">
        <v>231</v>
      </c>
      <c r="K141" s="127" t="s">
        <v>231</v>
      </c>
      <c r="L141" s="127" t="s">
        <v>231</v>
      </c>
      <c r="M141" s="127" t="s">
        <v>231</v>
      </c>
      <c r="N141" s="127" t="s">
        <v>231</v>
      </c>
      <c r="O141" s="4"/>
      <c r="P141" s="221" t="s">
        <v>232</v>
      </c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</row>
    <row r="142" ht="14.25" customHeight="1" spans="1:66" x14ac:dyDescent="0.25">
      <c r="A142" s="4"/>
      <c r="B142" s="4"/>
      <c r="C142" s="127" t="str">
        <f t="array" ref="C142:N142">BC132:BN132</f>
        <v>--</v>
      </c>
      <c r="D142" s="127" t="s">
        <v>231</v>
      </c>
      <c r="E142" s="127" t="s">
        <v>231</v>
      </c>
      <c r="F142" s="127" t="s">
        <v>231</v>
      </c>
      <c r="G142" s="127" t="s">
        <v>231</v>
      </c>
      <c r="H142" s="127" t="s">
        <v>231</v>
      </c>
      <c r="I142" s="127" t="s">
        <v>231</v>
      </c>
      <c r="J142" s="127" t="s">
        <v>231</v>
      </c>
      <c r="K142" s="127" t="s">
        <v>231</v>
      </c>
      <c r="L142" s="127" t="s">
        <v>231</v>
      </c>
      <c r="M142" s="127" t="s">
        <v>231</v>
      </c>
      <c r="N142" s="127" t="s">
        <v>231</v>
      </c>
      <c r="O142" s="4"/>
      <c r="P142" s="221" t="s">
        <v>226</v>
      </c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</row>
    <row r="143" ht="14.25" customHeight="1" spans="1:6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</row>
    <row r="144" ht="14.25" customHeight="1" spans="1:6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</row>
    <row r="145" ht="14.25" customHeight="1" spans="1:6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</row>
    <row r="146" ht="14.25" customHeight="1" spans="1:6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</row>
    <row r="147" ht="14.25" customHeight="1" spans="1:6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</row>
    <row r="148" ht="14.25" customHeight="1" spans="1:6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</row>
    <row r="149" ht="14.25" customHeight="1" spans="1:6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</row>
    <row r="150" ht="14.25" customHeight="1" spans="1:6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</row>
    <row r="151" ht="14.25" customHeight="1" spans="1:6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</row>
    <row r="152" ht="14.25" customHeight="1" spans="1:6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</row>
    <row r="153" ht="14.25" customHeight="1" spans="1:6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</row>
    <row r="154" ht="14.25" customHeight="1" spans="1:6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</row>
    <row r="155" ht="14.25" customHeight="1" spans="1:6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</row>
    <row r="156" ht="14.25" customHeight="1" spans="1:6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</row>
    <row r="157" ht="14.25" customHeight="1" spans="1:6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</row>
    <row r="158" ht="14.25" customHeight="1" spans="1:6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</row>
    <row r="159" ht="14.25" customHeight="1" spans="1:6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</row>
    <row r="160" ht="14.25" customHeight="1" spans="1:6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</row>
    <row r="161" ht="14.25" customHeight="1" spans="1:6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</row>
    <row r="162" ht="14.25" customHeight="1" spans="1:6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</row>
    <row r="163" ht="14.25" customHeight="1" spans="1:6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</row>
    <row r="164" ht="14.25" customHeight="1" spans="1:6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</row>
    <row r="165" ht="14.25" customHeight="1" spans="1:6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</row>
    <row r="166" ht="14.25" customHeight="1" spans="1:6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</row>
    <row r="167" ht="14.25" customHeight="1" spans="1:6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</row>
    <row r="168" ht="14.25" customHeight="1" spans="1:6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</row>
    <row r="169" ht="14.25" customHeight="1" spans="1:6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</row>
    <row r="170" ht="14.25" customHeight="1" spans="1:6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</row>
    <row r="171" ht="14.25" customHeight="1" spans="1:6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</row>
    <row r="172" ht="14.25" customHeight="1" spans="1:6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</row>
    <row r="173" ht="14.25" customHeight="1" spans="1:6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</row>
    <row r="174" ht="14.25" customHeight="1" spans="1:6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</row>
    <row r="175" ht="14.25" customHeight="1" spans="1:6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</row>
    <row r="176" ht="14.25" customHeight="1" spans="1:6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</row>
    <row r="177" ht="14.25" customHeight="1" spans="1:6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</row>
    <row r="178" ht="14.25" customHeight="1" spans="1:6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</row>
    <row r="179" ht="14.25" customHeight="1" spans="1:6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</row>
    <row r="180" ht="14.25" customHeight="1" spans="1:6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</row>
    <row r="181" ht="14.25" customHeight="1" spans="1:6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</row>
    <row r="182" ht="14.25" customHeight="1" spans="1:6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</row>
    <row r="183" ht="14.25" customHeight="1" spans="1:6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</row>
    <row r="184" ht="14.25" customHeight="1" spans="1:6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</row>
    <row r="185" ht="14.25" customHeight="1" spans="1:6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</row>
    <row r="186" ht="14.25" customHeight="1" spans="1:6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</row>
    <row r="187" ht="14.25" customHeight="1" spans="1:6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</row>
    <row r="188" ht="14.25" customHeight="1" spans="1:6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</row>
    <row r="189" ht="14.25" customHeight="1" spans="1:6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</row>
    <row r="190" ht="14.25" customHeight="1" spans="1:6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</row>
    <row r="191" ht="14.25" customHeight="1" spans="1:6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</row>
    <row r="192" ht="14.25" customHeight="1" spans="1:6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</row>
    <row r="193" ht="14.25" customHeight="1" spans="1:6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</row>
    <row r="194" ht="14.25" customHeight="1" spans="1:6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</row>
    <row r="195" ht="14.25" customHeight="1" spans="1:6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</row>
    <row r="196" ht="14.25" customHeight="1" spans="1:6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</row>
    <row r="197" ht="14.25" customHeight="1" spans="1:6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</row>
    <row r="198" ht="14.25" customHeight="1" spans="1:6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</row>
    <row r="199" ht="14.25" customHeight="1" spans="1:6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</row>
    <row r="200" ht="14.25" customHeight="1" spans="1:6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</row>
    <row r="201" ht="14.25" customHeight="1" spans="1:6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</row>
    <row r="202" ht="14.25" customHeight="1" spans="1:6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</row>
    <row r="203" ht="14.25" customHeight="1" spans="1:6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</row>
    <row r="204" ht="14.25" customHeight="1" spans="1:6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</row>
    <row r="205" ht="14.25" customHeight="1" spans="1:6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</row>
    <row r="206" ht="14.25" customHeight="1" spans="1:6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</row>
    <row r="207" ht="14.25" customHeight="1" spans="1:6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</row>
    <row r="208" ht="14.25" customHeight="1" spans="1:6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</row>
    <row r="209" ht="14.25" customHeight="1" spans="1:6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</row>
    <row r="210" ht="14.25" customHeight="1" spans="1:6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</row>
    <row r="211" ht="14.25" customHeight="1" spans="1:6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</row>
    <row r="212" ht="14.25" customHeight="1" spans="1:6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</row>
    <row r="213" ht="14.25" customHeight="1" spans="1:6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</row>
    <row r="214" ht="14.25" customHeight="1" spans="1:6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</row>
    <row r="215" ht="14.25" customHeight="1" spans="1:6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</row>
    <row r="216" ht="14.25" customHeight="1" spans="1:6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</row>
    <row r="217" ht="14.25" customHeight="1" spans="1:6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</row>
    <row r="218" ht="14.25" customHeight="1" spans="1:6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</row>
    <row r="219" ht="14.25" customHeight="1" spans="1:6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</row>
    <row r="220" ht="14.25" customHeight="1" spans="1:6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</row>
    <row r="221" ht="14.25" customHeight="1" spans="1:6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</row>
    <row r="222" ht="14.25" customHeight="1" spans="1:6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</row>
    <row r="223" ht="14.25" customHeight="1" spans="1:6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</row>
    <row r="224" ht="14.25" customHeight="1" spans="1:6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</row>
    <row r="225" ht="14.25" customHeight="1" spans="1:6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</row>
    <row r="226" ht="14.25" customHeight="1" spans="1:6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</row>
    <row r="227" ht="14.25" customHeight="1" spans="1:6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</row>
    <row r="228" ht="14.25" customHeight="1" spans="1:6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</row>
    <row r="229" ht="14.25" customHeight="1" spans="1:6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</row>
    <row r="230" ht="14.25" customHeight="1" spans="1:6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</row>
    <row r="231" ht="14.25" customHeight="1" spans="1:6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</row>
    <row r="232" ht="14.25" customHeight="1" spans="1:6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</row>
    <row r="233" ht="14.25" customHeight="1" spans="1:6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</row>
    <row r="234" ht="14.25" customHeight="1" spans="1:6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</row>
    <row r="235" ht="14.25" customHeight="1" spans="1:6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</row>
    <row r="236" ht="14.25" customHeight="1" spans="1:6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</row>
    <row r="237" ht="14.25" customHeight="1" spans="1:6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</row>
    <row r="238" ht="14.25" customHeight="1" spans="1:6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</row>
    <row r="239" ht="14.25" customHeight="1" spans="1:6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</row>
    <row r="240" ht="14.25" customHeight="1" spans="1:6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</row>
    <row r="241" ht="14.25" customHeight="1" spans="1:6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</row>
    <row r="242" ht="14.25" customHeight="1" spans="1:6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</row>
    <row r="243" ht="14.25" customHeight="1" spans="1:6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</row>
    <row r="244" ht="14.25" customHeight="1" spans="1:6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</row>
    <row r="245" ht="14.25" customHeight="1" spans="1:6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</row>
    <row r="246" ht="14.25" customHeight="1" spans="1:6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</row>
    <row r="247" ht="14.25" customHeight="1" spans="1:6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</row>
    <row r="248" ht="14.25" customHeight="1" spans="1:6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</row>
    <row r="249" ht="14.25" customHeight="1" spans="1:6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</row>
    <row r="250" ht="14.25" customHeight="1" spans="1:6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</row>
    <row r="251" ht="14.25" customHeight="1" spans="1:6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</row>
    <row r="252" ht="14.25" customHeight="1" spans="1:6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</row>
    <row r="253" ht="14.25" customHeight="1" spans="1:6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</row>
    <row r="254" ht="14.25" customHeight="1" spans="1:6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</row>
    <row r="255" ht="14.25" customHeight="1" spans="1:6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</row>
    <row r="256" ht="14.25" customHeight="1" spans="1:6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</row>
    <row r="257" ht="14.25" customHeight="1" spans="1:6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</row>
    <row r="258" ht="14.25" customHeight="1" spans="1:6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</row>
    <row r="259" ht="14.25" customHeight="1" spans="1:6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</row>
    <row r="260" ht="14.25" customHeight="1" spans="1:6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</row>
    <row r="261" ht="14.25" customHeight="1" spans="1:6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</row>
    <row r="262" ht="14.25" customHeight="1" spans="1:6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</row>
    <row r="263" ht="14.25" customHeight="1" spans="1:6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</row>
    <row r="264" ht="14.25" customHeight="1" spans="1:6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</row>
    <row r="265" ht="14.25" customHeight="1" spans="1:6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</row>
    <row r="266" ht="14.25" customHeight="1" spans="1:6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</row>
    <row r="267" ht="14.25" customHeight="1" spans="1:6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</row>
    <row r="268" ht="14.25" customHeight="1" spans="1:6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</row>
    <row r="269" ht="14.25" customHeight="1" spans="1:6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</row>
    <row r="270" ht="14.25" customHeight="1" spans="1:6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</row>
    <row r="271" ht="14.25" customHeight="1" spans="1:6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</row>
    <row r="272" ht="14.25" customHeight="1" spans="1:6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</row>
    <row r="273" ht="14.25" customHeight="1" spans="1:6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</row>
    <row r="274" ht="14.25" customHeight="1" spans="1:6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</row>
    <row r="275" ht="14.25" customHeight="1" spans="1:6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</row>
    <row r="276" ht="14.25" customHeight="1" spans="1:6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</row>
    <row r="277" ht="14.25" customHeight="1" spans="1:6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</row>
    <row r="278" ht="14.25" customHeight="1" spans="1:6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</row>
    <row r="279" ht="14.25" customHeight="1" spans="1:6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</row>
    <row r="280" ht="14.25" customHeight="1" spans="1:6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</row>
    <row r="281" ht="14.25" customHeight="1" spans="1:6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</row>
    <row r="282" ht="14.25" customHeight="1" spans="1:6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</row>
    <row r="283" ht="14.25" customHeight="1" spans="1:6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</row>
    <row r="284" ht="14.25" customHeight="1" spans="1:6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</row>
    <row r="285" ht="14.25" customHeight="1" spans="1:6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</row>
    <row r="286" ht="14.25" customHeight="1" spans="1:6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</row>
    <row r="287" ht="14.25" customHeight="1" spans="1:6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</row>
    <row r="288" ht="14.25" customHeight="1" spans="1:6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</row>
    <row r="289" ht="14.25" customHeight="1" spans="1:6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</row>
    <row r="290" ht="14.25" customHeight="1" spans="1:6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</row>
    <row r="291" ht="14.25" customHeight="1" spans="1:6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</row>
    <row r="292" ht="14.25" customHeight="1" spans="1:6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</row>
    <row r="293" ht="14.25" customHeight="1" spans="1:6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</row>
    <row r="294" ht="14.25" customHeight="1" spans="1:6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</row>
    <row r="295" ht="14.25" customHeight="1" spans="1:6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</row>
    <row r="296" ht="14.25" customHeight="1" spans="1:6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</row>
    <row r="297" ht="14.25" customHeight="1" spans="1:6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</row>
    <row r="298" ht="14.25" customHeight="1" spans="1:6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</row>
    <row r="299" ht="14.25" customHeight="1" spans="1:6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</row>
    <row r="300" ht="14.25" customHeight="1" spans="1:6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</row>
    <row r="301" ht="14.25" customHeight="1" spans="1:6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</row>
    <row r="302" ht="14.25" customHeight="1" spans="1:6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</row>
    <row r="303" ht="14.25" customHeight="1" spans="1:6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</row>
    <row r="304" ht="14.25" customHeight="1" spans="1:6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</row>
    <row r="305" ht="14.25" customHeight="1" spans="1:6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</row>
    <row r="306" ht="14.25" customHeight="1" spans="1:6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</row>
    <row r="307" ht="14.25" customHeight="1" spans="1:6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</row>
    <row r="308" ht="14.25" customHeight="1" spans="1:6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</row>
    <row r="309" ht="14.25" customHeight="1" spans="1:6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</row>
    <row r="310" ht="14.25" customHeight="1" spans="1:6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</row>
    <row r="311" ht="14.25" customHeight="1" spans="1:6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</row>
    <row r="312" ht="14.25" customHeight="1" spans="1:6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</row>
    <row r="313" ht="14.25" customHeight="1" spans="1:6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</row>
    <row r="314" ht="14.25" customHeight="1" spans="1:6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</row>
    <row r="315" ht="14.25" customHeight="1" spans="1:6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</row>
    <row r="316" ht="14.25" customHeight="1" spans="1:6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</row>
    <row r="317" ht="14.25" customHeight="1" spans="1:6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</row>
    <row r="318" ht="14.25" customHeight="1" spans="1:6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</row>
    <row r="319" ht="14.25" customHeight="1" spans="1:6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</row>
    <row r="320" ht="14.25" customHeight="1" spans="1:6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</row>
    <row r="321" ht="14.25" customHeight="1" spans="1:6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</row>
    <row r="322" ht="14.25" customHeight="1" spans="1:6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</row>
    <row r="323" ht="14.25" customHeight="1" spans="1:6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</row>
    <row r="324" ht="14.25" customHeight="1" spans="1:6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</row>
    <row r="325" ht="14.25" customHeight="1" spans="1:6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</row>
    <row r="326" ht="14.25" customHeight="1" spans="1:6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</row>
    <row r="327" ht="14.25" customHeight="1" spans="1:6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</row>
    <row r="328" ht="14.25" customHeight="1" spans="1:6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</row>
    <row r="329" ht="14.25" customHeight="1" spans="1:6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</row>
    <row r="330" ht="14.25" customHeight="1" spans="1:6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</row>
    <row r="331" ht="14.25" customHeight="1" spans="1:6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</row>
    <row r="332" ht="14.25" customHeight="1" spans="1:6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</row>
    <row r="333" ht="14.25" customHeight="1" spans="1:6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</row>
    <row r="334" ht="14.25" customHeight="1" spans="1:6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</row>
    <row r="335" ht="14.25" customHeight="1" spans="1:6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</row>
    <row r="336" ht="14.25" customHeight="1" spans="1:6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</row>
    <row r="337" ht="14.25" customHeight="1" spans="1:6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</row>
    <row r="338" ht="14.25" customHeight="1" spans="1:6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</row>
    <row r="339" ht="14.25" customHeight="1" spans="1:6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</row>
    <row r="340" ht="14.25" customHeight="1" spans="1:6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</row>
    <row r="341" ht="14.25" customHeight="1" spans="1:6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</row>
    <row r="342" ht="14.25" customHeight="1" spans="1:6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</row>
    <row r="343" ht="14.25" customHeight="1" spans="1:6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</row>
    <row r="344" ht="14.25" customHeight="1" spans="1:6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</row>
    <row r="345" ht="14.25" customHeight="1" spans="1:6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</row>
    <row r="346" ht="14.25" customHeight="1" spans="1:6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</row>
    <row r="347" ht="14.25" customHeight="1" spans="1:6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</row>
    <row r="348" ht="14.25" customHeight="1" spans="1:6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</row>
    <row r="349" ht="14.25" customHeight="1" spans="1:6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</row>
    <row r="350" ht="14.25" customHeight="1" spans="1:6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</row>
    <row r="351" ht="14.25" customHeight="1" spans="1:6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</row>
    <row r="352" ht="14.25" customHeight="1" spans="1:6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</row>
    <row r="353" ht="14.25" customHeight="1" spans="1:6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</row>
    <row r="354" ht="14.25" customHeight="1" spans="1:6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</row>
    <row r="355" ht="14.25" customHeight="1" spans="1:6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</row>
    <row r="356" ht="14.25" customHeight="1" spans="1:6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</row>
    <row r="357" ht="14.25" customHeight="1" spans="1:6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</row>
    <row r="358" ht="14.25" customHeight="1" spans="1:6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</row>
    <row r="359" ht="14.25" customHeight="1" spans="1:6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</row>
    <row r="360" ht="14.25" customHeight="1" spans="1:6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</row>
    <row r="361" ht="14.25" customHeight="1" spans="1:6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</row>
    <row r="362" ht="14.25" customHeight="1" spans="1:6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</row>
    <row r="363" ht="14.25" customHeight="1" spans="1:6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</row>
    <row r="364" ht="14.25" customHeight="1" spans="1:6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</row>
    <row r="365" ht="14.25" customHeight="1" spans="1:6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</row>
    <row r="366" ht="14.25" customHeight="1" spans="1:6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</row>
    <row r="367" ht="14.25" customHeight="1" spans="1:6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</row>
    <row r="368" ht="14.25" customHeight="1" spans="1:6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</row>
    <row r="369" ht="14.25" customHeight="1" spans="1:6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</row>
    <row r="370" ht="14.25" customHeight="1" spans="1:6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</row>
    <row r="371" ht="14.25" customHeight="1" spans="1:6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</row>
    <row r="372" ht="14.25" customHeight="1" spans="1:6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</row>
    <row r="373" ht="14.25" customHeight="1" spans="1:6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</row>
    <row r="374" ht="14.25" customHeight="1" spans="1:6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</row>
    <row r="375" ht="14.25" customHeight="1" spans="1:6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</row>
    <row r="376" ht="14.25" customHeight="1" spans="1:6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</row>
    <row r="377" ht="14.25" customHeight="1" spans="1:6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</row>
    <row r="378" ht="14.25" customHeight="1" spans="1:6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</row>
    <row r="379" ht="14.25" customHeight="1" spans="1:6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</row>
    <row r="380" ht="14.25" customHeight="1" spans="1:6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</row>
    <row r="381" ht="14.25" customHeight="1" spans="1:6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</row>
    <row r="382" ht="14.25" customHeight="1" spans="1:6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</row>
    <row r="383" ht="14.25" customHeight="1" spans="1:6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</row>
    <row r="384" ht="14.25" customHeight="1" spans="1:6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</row>
    <row r="385" ht="14.25" customHeight="1" spans="1:6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</row>
    <row r="386" ht="14.25" customHeight="1" spans="1:6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</row>
    <row r="387" ht="14.25" customHeight="1" spans="1:6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</row>
    <row r="388" ht="14.25" customHeight="1" spans="1:6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</row>
    <row r="389" ht="14.25" customHeight="1" spans="1:6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</row>
    <row r="390" ht="14.25" customHeight="1" spans="1:6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</row>
    <row r="391" ht="14.25" customHeight="1" spans="1:6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</row>
    <row r="392" ht="14.25" customHeight="1" spans="1:6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</row>
    <row r="393" ht="14.25" customHeight="1" spans="1:6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</row>
    <row r="394" ht="14.25" customHeight="1" spans="1:6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</row>
    <row r="395" ht="14.25" customHeight="1" spans="1:6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</row>
    <row r="396" ht="14.25" customHeight="1" spans="1:6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</row>
    <row r="397" ht="14.25" customHeight="1" spans="1:6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</row>
    <row r="398" ht="14.25" customHeight="1" spans="1:6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</row>
    <row r="399" ht="14.25" customHeight="1" spans="1:6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</row>
    <row r="400" ht="14.25" customHeight="1" spans="1:6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</row>
    <row r="401" ht="14.25" customHeight="1" spans="1:6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</row>
    <row r="402" ht="14.25" customHeight="1" spans="1:6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</row>
    <row r="403" ht="14.25" customHeight="1" spans="1:6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</row>
    <row r="404" ht="14.25" customHeight="1" spans="1:6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</row>
    <row r="405" ht="14.25" customHeight="1" spans="1:6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</row>
    <row r="406" ht="14.25" customHeight="1" spans="1:6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</row>
    <row r="407" ht="14.25" customHeight="1" spans="1:6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</row>
    <row r="408" ht="14.25" customHeight="1" spans="1:6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</row>
    <row r="409" ht="14.25" customHeight="1" spans="1:6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</row>
    <row r="410" ht="14.25" customHeight="1" spans="1:6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</row>
    <row r="411" ht="14.25" customHeight="1" spans="1:6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</row>
    <row r="412" ht="14.25" customHeight="1" spans="1:6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</row>
    <row r="413" ht="14.25" customHeight="1" spans="1:6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</row>
    <row r="414" ht="14.25" customHeight="1" spans="1:6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</row>
    <row r="415" ht="14.25" customHeight="1" spans="1:6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</row>
    <row r="416" ht="14.25" customHeight="1" spans="1:6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</row>
    <row r="417" ht="14.25" customHeight="1" spans="1:6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</row>
    <row r="418" ht="14.25" customHeight="1" spans="1:6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</row>
    <row r="419" ht="14.25" customHeight="1" spans="1:6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</row>
    <row r="420" ht="14.25" customHeight="1" spans="1:6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</row>
    <row r="421" ht="14.25" customHeight="1" spans="1:6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</row>
    <row r="422" ht="14.25" customHeight="1" spans="1:6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</row>
    <row r="423" ht="14.25" customHeight="1" spans="1:6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</row>
    <row r="424" ht="14.25" customHeight="1" spans="1:6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</row>
    <row r="425" ht="14.25" customHeight="1" spans="1:6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</row>
    <row r="426" ht="14.25" customHeight="1" spans="1:6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</row>
    <row r="427" ht="14.25" customHeight="1" spans="1:6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</row>
    <row r="428" ht="14.25" customHeight="1" spans="1:6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</row>
    <row r="429" ht="14.25" customHeight="1" spans="1:6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</row>
    <row r="430" ht="14.25" customHeight="1" spans="1:6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</row>
    <row r="431" ht="14.25" customHeight="1" spans="1:6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</row>
    <row r="432" ht="14.25" customHeight="1" spans="1:6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</row>
    <row r="433" ht="14.25" customHeight="1" spans="1:6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</row>
    <row r="434" ht="14.25" customHeight="1" spans="1:6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</row>
    <row r="435" ht="14.25" customHeight="1" spans="1:6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</row>
    <row r="436" ht="14.25" customHeight="1" spans="1:6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</row>
    <row r="437" ht="14.25" customHeight="1" spans="1:6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</row>
    <row r="438" ht="14.25" customHeight="1" spans="1:6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</row>
    <row r="439" ht="14.25" customHeight="1" spans="1:6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</row>
    <row r="440" ht="14.25" customHeight="1" spans="1:6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</row>
    <row r="441" ht="14.25" customHeight="1" spans="1:6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</row>
    <row r="442" ht="14.25" customHeight="1" spans="1:6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</row>
    <row r="443" ht="14.25" customHeight="1" spans="1:6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</row>
    <row r="444" ht="14.25" customHeight="1" spans="1:6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</row>
    <row r="445" ht="14.25" customHeight="1" spans="1:6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</row>
    <row r="446" ht="14.25" customHeight="1" spans="1:6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</row>
    <row r="447" ht="14.25" customHeight="1" spans="1:6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</row>
    <row r="448" ht="14.25" customHeight="1" spans="1:6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</row>
    <row r="449" ht="14.25" customHeight="1" spans="1:6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</row>
    <row r="450" ht="14.25" customHeight="1" spans="1:6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</row>
    <row r="451" ht="14.25" customHeight="1" spans="1:6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</row>
    <row r="452" ht="14.25" customHeight="1" spans="1:6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</row>
    <row r="453" ht="14.25" customHeight="1" spans="1:6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</row>
    <row r="454" ht="14.25" customHeight="1" spans="1:6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</row>
    <row r="455" ht="14.25" customHeight="1" spans="1:6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</row>
    <row r="456" ht="14.25" customHeight="1" spans="1:6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</row>
    <row r="457" ht="14.25" customHeight="1" spans="1:6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</row>
    <row r="458" ht="14.25" customHeight="1" spans="1:6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</row>
    <row r="459" ht="14.25" customHeight="1" spans="1:6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</row>
    <row r="460" ht="14.25" customHeight="1" spans="1:6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</row>
    <row r="461" ht="14.25" customHeight="1" spans="1:6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</row>
    <row r="462" ht="14.25" customHeight="1" spans="1:6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</row>
    <row r="463" ht="14.25" customHeight="1" spans="1:6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</row>
    <row r="464" ht="14.25" customHeight="1" spans="1:6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</row>
    <row r="465" ht="14.25" customHeight="1" spans="1:6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</row>
    <row r="466" ht="14.25" customHeight="1" spans="1:6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</row>
    <row r="467" ht="14.25" customHeight="1" spans="1:6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</row>
    <row r="468" ht="14.25" customHeight="1" spans="1:6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</row>
    <row r="469" ht="14.25" customHeight="1" spans="1:6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</row>
    <row r="470" ht="14.25" customHeight="1" spans="1:6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</row>
    <row r="471" ht="14.25" customHeight="1" spans="1:6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</row>
    <row r="472" ht="14.25" customHeight="1" spans="1:6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</row>
    <row r="473" ht="14.25" customHeight="1" spans="1:6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</row>
    <row r="474" ht="14.25" customHeight="1" spans="1:6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</row>
    <row r="475" ht="14.25" customHeight="1" spans="1:6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</row>
    <row r="476" ht="14.25" customHeight="1" spans="1:6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</row>
    <row r="477" ht="14.25" customHeight="1" spans="1:6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</row>
    <row r="478" ht="14.25" customHeight="1" spans="1:6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</row>
    <row r="479" ht="14.25" customHeight="1" spans="1:6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</row>
    <row r="480" ht="14.25" customHeight="1" spans="1:6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</row>
    <row r="481" ht="14.25" customHeight="1" spans="1:6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</row>
    <row r="482" ht="14.25" customHeight="1" spans="1:6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</row>
    <row r="483" ht="14.25" customHeight="1" spans="1:6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</row>
    <row r="484" ht="14.25" customHeight="1" spans="1:6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</row>
    <row r="485" ht="14.25" customHeight="1" spans="1:6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</row>
    <row r="486" ht="14.25" customHeight="1" spans="1:6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</row>
    <row r="487" ht="14.25" customHeight="1" spans="1:6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</row>
    <row r="488" ht="14.25" customHeight="1" spans="1:6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</row>
    <row r="489" ht="14.25" customHeight="1" spans="1:6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</row>
    <row r="490" ht="14.25" customHeight="1" spans="1:6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</row>
    <row r="491" ht="14.25" customHeight="1" spans="1:6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</row>
    <row r="492" ht="14.25" customHeight="1" spans="1:6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</row>
    <row r="493" ht="14.25" customHeight="1" spans="1:6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</row>
    <row r="494" ht="14.25" customHeight="1" spans="1:6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</row>
    <row r="495" ht="14.25" customHeight="1" spans="1:6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</row>
    <row r="496" ht="14.25" customHeight="1" spans="1:6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</row>
    <row r="497" ht="14.25" customHeight="1" spans="1:6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</row>
    <row r="498" ht="14.25" customHeight="1" spans="1:6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</row>
    <row r="499" ht="14.25" customHeight="1" spans="1:6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</row>
    <row r="500" ht="14.25" customHeight="1" spans="1:6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</row>
    <row r="501" ht="14.25" customHeight="1" spans="1:6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</row>
    <row r="502" ht="14.25" customHeight="1" spans="1:6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</row>
    <row r="503" ht="14.25" customHeight="1" spans="1:6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</row>
    <row r="504" ht="14.25" customHeight="1" spans="1:6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</row>
    <row r="505" ht="14.25" customHeight="1" spans="1:6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</row>
    <row r="506" ht="14.25" customHeight="1" spans="1:6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</row>
    <row r="507" ht="14.25" customHeight="1" spans="1:6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</row>
    <row r="508" ht="14.25" customHeight="1" spans="1:6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</row>
    <row r="509" ht="14.25" customHeight="1" spans="1:6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</row>
    <row r="510" ht="14.25" customHeight="1" spans="1:6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</row>
    <row r="511" ht="14.25" customHeight="1" spans="1:6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</row>
    <row r="512" ht="14.25" customHeight="1" spans="1:6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</row>
    <row r="513" ht="14.25" customHeight="1" spans="1:6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</row>
    <row r="514" ht="14.25" customHeight="1" spans="1:6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</row>
    <row r="515" ht="14.25" customHeight="1" spans="1:6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</row>
    <row r="516" ht="14.25" customHeight="1" spans="1:6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</row>
    <row r="517" ht="14.25" customHeight="1" spans="1:6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</row>
    <row r="518" ht="14.25" customHeight="1" spans="1:6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</row>
    <row r="519" ht="14.25" customHeight="1" spans="1:6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</row>
    <row r="520" ht="14.25" customHeight="1" spans="1:6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</row>
    <row r="521" ht="14.25" customHeight="1" spans="1:6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</row>
    <row r="522" ht="14.25" customHeight="1" spans="1:6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</row>
    <row r="523" ht="14.25" customHeight="1" spans="1:6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</row>
    <row r="524" ht="14.25" customHeight="1" spans="1:6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</row>
    <row r="525" ht="14.25" customHeight="1" spans="1:6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</row>
    <row r="526" ht="14.25" customHeight="1" spans="1:6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</row>
    <row r="527" ht="14.25" customHeight="1" spans="1:6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</row>
    <row r="528" ht="14.25" customHeight="1" spans="1:6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</row>
    <row r="529" ht="14.25" customHeight="1" spans="1:6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</row>
    <row r="530" ht="14.25" customHeight="1" spans="1:6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</row>
    <row r="531" ht="14.25" customHeight="1" spans="1:6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</row>
    <row r="532" ht="14.25" customHeight="1" spans="1:6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</row>
    <row r="533" ht="14.25" customHeight="1" spans="1:6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</row>
    <row r="534" ht="14.25" customHeight="1" spans="1:6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</row>
    <row r="535" ht="14.25" customHeight="1" spans="1:6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</row>
    <row r="536" ht="14.25" customHeight="1" spans="1:6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</row>
    <row r="537" ht="14.25" customHeight="1" spans="1:6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</row>
    <row r="538" ht="14.25" customHeight="1" spans="1:6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</row>
    <row r="539" ht="14.25" customHeight="1" spans="1:6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</row>
    <row r="540" ht="14.25" customHeight="1" spans="1:6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</row>
    <row r="541" ht="14.25" customHeight="1" spans="1:6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</row>
    <row r="542" ht="14.25" customHeight="1" spans="1:6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</row>
    <row r="543" ht="14.25" customHeight="1" spans="1:6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</row>
    <row r="544" ht="14.25" customHeight="1" spans="1:6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</row>
    <row r="545" ht="14.25" customHeight="1" spans="1:6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</row>
    <row r="546" ht="14.25" customHeight="1" spans="1:6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</row>
    <row r="547" ht="14.25" customHeight="1" spans="1:6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</row>
    <row r="548" ht="14.25" customHeight="1" spans="1:6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</row>
    <row r="549" ht="14.25" customHeight="1" spans="1:6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</row>
    <row r="550" ht="14.25" customHeight="1" spans="1:6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</row>
    <row r="551" ht="14.25" customHeight="1" spans="1:6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</row>
    <row r="552" ht="14.25" customHeight="1" spans="1:6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</row>
    <row r="553" ht="14.25" customHeight="1" spans="1:6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</row>
    <row r="554" ht="14.25" customHeight="1" spans="1:6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</row>
    <row r="555" ht="14.25" customHeight="1" spans="1:6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</row>
    <row r="556" ht="14.25" customHeight="1" spans="1:6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</row>
    <row r="557" ht="14.25" customHeight="1" spans="1:6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</row>
    <row r="558" ht="14.25" customHeight="1" spans="1:6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</row>
    <row r="559" ht="14.25" customHeight="1" spans="1:6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</row>
    <row r="560" ht="14.25" customHeight="1" spans="1:6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</row>
    <row r="561" ht="14.25" customHeight="1" spans="1:6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</row>
    <row r="562" ht="14.25" customHeight="1" spans="1:6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</row>
    <row r="563" ht="14.25" customHeight="1" spans="1:6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</row>
    <row r="564" ht="14.25" customHeight="1" spans="1:6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</row>
    <row r="565" ht="14.25" customHeight="1" spans="1:6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</row>
    <row r="566" ht="14.25" customHeight="1" spans="1:6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</row>
    <row r="567" ht="14.25" customHeight="1" spans="1:6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</row>
    <row r="568" ht="14.25" customHeight="1" spans="1:6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</row>
    <row r="569" ht="14.25" customHeight="1" spans="1:6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</row>
    <row r="570" ht="14.25" customHeight="1" spans="1:6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</row>
    <row r="571" ht="14.25" customHeight="1" spans="1:6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</row>
    <row r="572" ht="14.25" customHeight="1" spans="1:6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</row>
    <row r="573" ht="14.25" customHeight="1" spans="1:6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</row>
    <row r="574" ht="14.25" customHeight="1" spans="1:6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</row>
    <row r="575" ht="14.25" customHeight="1" spans="1:6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</row>
    <row r="576" ht="14.25" customHeight="1" spans="1:6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</row>
    <row r="577" ht="14.25" customHeight="1" spans="1:6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</row>
    <row r="578" ht="14.25" customHeight="1" spans="1:6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</row>
    <row r="579" ht="14.25" customHeight="1" spans="1:6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</row>
    <row r="580" ht="14.25" customHeight="1" spans="1:6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</row>
    <row r="581" ht="14.25" customHeight="1" spans="1:6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</row>
    <row r="582" ht="14.25" customHeight="1" spans="1:6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</row>
    <row r="583" ht="14.25" customHeight="1" spans="1:6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</row>
    <row r="584" ht="14.25" customHeight="1" spans="1:6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</row>
    <row r="585" ht="14.25" customHeight="1" spans="1:6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</row>
    <row r="586" ht="14.25" customHeight="1" spans="1:6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</row>
    <row r="587" ht="14.25" customHeight="1" spans="1:6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</row>
    <row r="588" ht="14.25" customHeight="1" spans="1:6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</row>
    <row r="589" ht="14.25" customHeight="1" spans="1:6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</row>
    <row r="590" ht="14.25" customHeight="1" spans="1:6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</row>
    <row r="591" ht="14.25" customHeight="1" spans="1:6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</row>
    <row r="592" ht="14.25" customHeight="1" spans="1:6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</row>
    <row r="593" ht="14.25" customHeight="1" spans="1:6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</row>
    <row r="594" ht="14.25" customHeight="1" spans="1:6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</row>
    <row r="595" ht="14.25" customHeight="1" spans="1:6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</row>
    <row r="596" ht="14.25" customHeight="1" spans="1:6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</row>
    <row r="597" ht="14.25" customHeight="1" spans="1:6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</row>
    <row r="598" ht="14.25" customHeight="1" spans="1:6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</row>
    <row r="599" ht="14.25" customHeight="1" spans="1:6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</row>
    <row r="600" ht="14.25" customHeight="1" spans="1:6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</row>
    <row r="601" ht="14.25" customHeight="1" spans="1:6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</row>
    <row r="602" ht="14.25" customHeight="1" spans="1:6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</row>
    <row r="603" ht="14.25" customHeight="1" spans="1:6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</row>
    <row r="604" ht="14.25" customHeight="1" spans="1:6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</row>
    <row r="605" ht="14.25" customHeight="1" spans="1:6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</row>
    <row r="606" ht="14.25" customHeight="1" spans="1:6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</row>
    <row r="607" ht="14.25" customHeight="1" spans="1:6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</row>
    <row r="608" ht="14.25" customHeight="1" spans="1:6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</row>
    <row r="609" ht="14.25" customHeight="1" spans="1:6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</row>
    <row r="610" ht="14.25" customHeight="1" spans="1:6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</row>
    <row r="611" ht="14.25" customHeight="1" spans="1:6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</row>
    <row r="612" ht="14.25" customHeight="1" spans="1:6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</row>
    <row r="613" ht="14.25" customHeight="1" spans="1:6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</row>
    <row r="614" ht="14.25" customHeight="1" spans="1:6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</row>
    <row r="615" ht="14.25" customHeight="1" spans="1:6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</row>
    <row r="616" ht="14.25" customHeight="1" spans="1:6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</row>
    <row r="617" ht="14.25" customHeight="1" spans="1:6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</row>
    <row r="618" ht="14.25" customHeight="1" spans="1:6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</row>
    <row r="619" ht="14.25" customHeight="1" spans="1:6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</row>
    <row r="620" ht="14.25" customHeight="1" spans="1:6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</row>
    <row r="621" ht="14.25" customHeight="1" spans="1:6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</row>
    <row r="622" ht="14.25" customHeight="1" spans="1:6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</row>
    <row r="623" ht="14.25" customHeight="1" spans="1:6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</row>
    <row r="624" ht="14.25" customHeight="1" spans="1:6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</row>
    <row r="625" ht="14.25" customHeight="1" spans="1:6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</row>
    <row r="626" ht="14.25" customHeight="1" spans="1:6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</row>
    <row r="627" ht="14.25" customHeight="1" spans="1:6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</row>
    <row r="628" ht="14.25" customHeight="1" spans="1:6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</row>
    <row r="629" ht="14.25" customHeight="1" spans="1:6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</row>
    <row r="630" ht="14.25" customHeight="1" spans="1:6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</row>
    <row r="631" ht="14.25" customHeight="1" spans="1:6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</row>
    <row r="632" ht="14.25" customHeight="1" spans="1:6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</row>
    <row r="633" ht="14.25" customHeight="1" spans="1:6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</row>
    <row r="634" ht="14.25" customHeight="1" spans="1:6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</row>
    <row r="635" ht="14.25" customHeight="1" spans="1:6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</row>
    <row r="636" ht="14.25" customHeight="1" spans="1:6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</row>
    <row r="637" ht="14.25" customHeight="1" spans="1:6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</row>
    <row r="638" ht="14.25" customHeight="1" spans="1:6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</row>
    <row r="639" ht="14.25" customHeight="1" spans="1:6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</row>
    <row r="640" ht="14.25" customHeight="1" spans="1:6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</row>
    <row r="641" ht="14.25" customHeight="1" spans="1:6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</row>
    <row r="642" ht="14.25" customHeight="1" spans="1:6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</row>
    <row r="643" ht="14.25" customHeight="1" spans="1:6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</row>
    <row r="644" ht="14.25" customHeight="1" spans="1:6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</row>
    <row r="645" ht="14.25" customHeight="1" spans="1:6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</row>
    <row r="646" ht="14.25" customHeight="1" spans="1:6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</row>
    <row r="647" ht="14.25" customHeight="1" spans="1:6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</row>
    <row r="648" ht="14.25" customHeight="1" spans="1:6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</row>
    <row r="649" ht="14.25" customHeight="1" spans="1:6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</row>
    <row r="650" ht="14.25" customHeight="1" spans="1:6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</row>
    <row r="651" ht="14.25" customHeight="1" spans="1:6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</row>
    <row r="652" ht="14.25" customHeight="1" spans="1:6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</row>
    <row r="653" ht="14.25" customHeight="1" spans="1:6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</row>
    <row r="654" ht="14.25" customHeight="1" spans="1:6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</row>
    <row r="655" ht="14.25" customHeight="1" spans="1:6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</row>
    <row r="656" ht="14.25" customHeight="1" spans="1:6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</row>
    <row r="657" ht="14.25" customHeight="1" spans="1:6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</row>
    <row r="658" ht="14.25" customHeight="1" spans="1:6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</row>
    <row r="659" ht="14.25" customHeight="1" spans="1:6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</row>
    <row r="660" ht="14.25" customHeight="1" spans="1:6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</row>
    <row r="661" ht="14.25" customHeight="1" spans="1:6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</row>
    <row r="662" ht="14.25" customHeight="1" spans="1:6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</row>
    <row r="663" ht="14.25" customHeight="1" spans="1:6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</row>
    <row r="664" ht="14.25" customHeight="1" spans="1:6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</row>
    <row r="665" ht="14.25" customHeight="1" spans="1:6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</row>
    <row r="666" ht="14.25" customHeight="1" spans="1:6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</row>
    <row r="667" ht="14.25" customHeight="1" spans="1:6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</row>
    <row r="668" ht="14.25" customHeight="1" spans="1:6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</row>
    <row r="669" ht="14.25" customHeight="1" spans="1:6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</row>
    <row r="670" ht="14.25" customHeight="1" spans="1:6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</row>
    <row r="671" ht="14.25" customHeight="1" spans="1:6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</row>
    <row r="672" ht="14.25" customHeight="1" spans="1:6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</row>
    <row r="673" ht="14.25" customHeight="1" spans="1:6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</row>
    <row r="674" ht="14.25" customHeight="1" spans="1:6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</row>
    <row r="675" ht="14.25" customHeight="1" spans="1:6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</row>
    <row r="676" ht="14.25" customHeight="1" spans="1:6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</row>
    <row r="677" ht="14.25" customHeight="1" spans="1:6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</row>
    <row r="678" ht="14.25" customHeight="1" spans="1:6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</row>
    <row r="679" ht="14.25" customHeight="1" spans="1:6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</row>
    <row r="680" ht="14.25" customHeight="1" spans="1:6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</row>
    <row r="681" ht="14.25" customHeight="1" spans="1:6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</row>
    <row r="682" ht="14.25" customHeight="1" spans="1:6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</row>
    <row r="683" ht="14.25" customHeight="1" spans="1:6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</row>
    <row r="684" ht="14.25" customHeight="1" spans="1:6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</row>
    <row r="685" ht="14.25" customHeight="1" spans="1:6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</row>
    <row r="686" ht="14.25" customHeight="1" spans="1:6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</row>
    <row r="687" ht="14.25" customHeight="1" spans="1:6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</row>
    <row r="688" ht="14.25" customHeight="1" spans="1:6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</row>
    <row r="689" ht="14.25" customHeight="1" spans="1:6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</row>
    <row r="690" ht="14.25" customHeight="1" spans="1:6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</row>
    <row r="691" ht="14.25" customHeight="1" spans="1:6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</row>
    <row r="692" ht="14.25" customHeight="1" spans="1:6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</row>
    <row r="693" ht="14.25" customHeight="1" spans="1:6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</row>
    <row r="694" ht="14.25" customHeight="1" spans="1:6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</row>
    <row r="695" ht="14.25" customHeight="1" spans="1:6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</row>
    <row r="696" ht="14.25" customHeight="1" spans="1:6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</row>
    <row r="697" ht="14.25" customHeight="1" spans="1:6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</row>
    <row r="698" ht="14.25" customHeight="1" spans="1:6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</row>
    <row r="699" ht="14.25" customHeight="1" spans="1:6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</row>
    <row r="700" ht="14.25" customHeight="1" spans="1:6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</row>
    <row r="701" ht="14.25" customHeight="1" spans="1:6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</row>
    <row r="702" ht="14.25" customHeight="1" spans="1:6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</row>
    <row r="703" ht="14.25" customHeight="1" spans="1:6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</row>
    <row r="704" ht="14.25" customHeight="1" spans="1:6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</row>
    <row r="705" ht="14.25" customHeight="1" spans="1:6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</row>
    <row r="706" ht="14.25" customHeight="1" spans="1:6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</row>
    <row r="707" ht="14.25" customHeight="1" spans="1:6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</row>
    <row r="708" ht="14.25" customHeight="1" spans="1:6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</row>
    <row r="709" ht="14.25" customHeight="1" spans="1:6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</row>
    <row r="710" ht="14.25" customHeight="1" spans="1:6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</row>
    <row r="711" ht="14.25" customHeight="1" spans="1:6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</row>
    <row r="712" ht="14.25" customHeight="1" spans="1:6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</row>
    <row r="713" ht="14.25" customHeight="1" spans="1:6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</row>
    <row r="714" ht="14.25" customHeight="1" spans="1:6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</row>
    <row r="715" ht="14.25" customHeight="1" spans="1:6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</row>
    <row r="716" ht="14.25" customHeight="1" spans="1:6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</row>
    <row r="717" ht="14.25" customHeight="1" spans="1:6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</row>
    <row r="718" ht="14.25" customHeight="1" spans="1:6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</row>
    <row r="719" ht="14.25" customHeight="1" spans="1:6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</row>
    <row r="720" ht="14.25" customHeight="1" spans="1:6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</row>
    <row r="721" ht="14.25" customHeight="1" spans="1:6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</row>
    <row r="722" ht="14.25" customHeight="1" spans="1:6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</row>
    <row r="723" ht="14.25" customHeight="1" spans="1:6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</row>
    <row r="724" ht="14.25" customHeight="1" spans="1:6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</row>
    <row r="725" ht="14.25" customHeight="1" spans="1:6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</row>
    <row r="726" ht="14.25" customHeight="1" spans="1:6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</row>
    <row r="727" ht="14.25" customHeight="1" spans="1:6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</row>
    <row r="728" ht="14.25" customHeight="1" spans="1:6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</row>
    <row r="729" ht="14.25" customHeight="1" spans="1:6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</row>
    <row r="730" ht="14.25" customHeight="1" spans="1:6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</row>
    <row r="731" ht="14.25" customHeight="1" spans="1:6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</row>
    <row r="732" ht="14.25" customHeight="1" spans="1:6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</row>
    <row r="733" ht="14.25" customHeight="1" spans="1:6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</row>
    <row r="734" ht="14.25" customHeight="1" spans="1:6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</row>
    <row r="735" ht="14.25" customHeight="1" spans="1:6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</row>
    <row r="736" ht="14.25" customHeight="1" spans="1:6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</row>
    <row r="737" ht="14.25" customHeight="1" spans="1:6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</row>
    <row r="738" ht="14.25" customHeight="1" spans="1:6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</row>
    <row r="739" ht="14.25" customHeight="1" spans="1:6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</row>
    <row r="740" ht="14.25" customHeight="1" spans="1:6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</row>
    <row r="741" ht="14.25" customHeight="1" spans="1:6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</row>
    <row r="742" ht="14.25" customHeight="1" spans="1:6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</row>
    <row r="743" ht="14.25" customHeight="1" spans="1:6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</row>
    <row r="744" ht="14.25" customHeight="1" spans="1:6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</row>
    <row r="745" ht="14.25" customHeight="1" spans="1:6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</row>
    <row r="746" ht="14.25" customHeight="1" spans="1:6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</row>
    <row r="747" ht="14.25" customHeight="1" spans="1:6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</row>
    <row r="748" ht="14.25" customHeight="1" spans="1:6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</row>
    <row r="749" ht="14.25" customHeight="1" spans="1:6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</row>
    <row r="750" ht="14.25" customHeight="1" spans="1:6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</row>
    <row r="751" ht="14.25" customHeight="1" spans="1:6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</row>
    <row r="752" ht="14.25" customHeight="1" spans="1:6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</row>
    <row r="753" ht="14.25" customHeight="1" spans="1:6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</row>
    <row r="754" ht="14.25" customHeight="1" spans="1:6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</row>
    <row r="755" ht="14.25" customHeight="1" spans="1:6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</row>
    <row r="756" ht="14.25" customHeight="1" spans="1:6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</row>
    <row r="757" ht="14.25" customHeight="1" spans="1:6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</row>
    <row r="758" ht="14.25" customHeight="1" spans="1:6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</row>
    <row r="759" ht="14.25" customHeight="1" spans="1:6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</row>
    <row r="760" ht="14.25" customHeight="1" spans="1:6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</row>
    <row r="761" ht="14.25" customHeight="1" spans="1:6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</row>
    <row r="762" ht="14.25" customHeight="1" spans="1:6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</row>
    <row r="763" ht="14.25" customHeight="1" spans="1:6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</row>
    <row r="764" ht="14.25" customHeight="1" spans="1:6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</row>
    <row r="765" ht="14.25" customHeight="1" spans="1:6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</row>
    <row r="766" ht="14.25" customHeight="1" spans="1:6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</row>
    <row r="767" ht="14.25" customHeight="1" spans="1:6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</row>
    <row r="768" ht="14.25" customHeight="1" spans="1:6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</row>
    <row r="769" ht="14.25" customHeight="1" spans="1:6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</row>
    <row r="770" ht="14.25" customHeight="1" spans="1:6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</row>
    <row r="771" ht="14.25" customHeight="1" spans="1:6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</row>
    <row r="772" ht="14.25" customHeight="1" spans="1:6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</row>
    <row r="773" ht="14.25" customHeight="1" spans="1:6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</row>
    <row r="774" ht="14.25" customHeight="1" spans="1:6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</row>
    <row r="775" ht="14.25" customHeight="1" spans="1:6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</row>
    <row r="776" ht="14.25" customHeight="1" spans="1:6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</row>
    <row r="777" ht="14.25" customHeight="1" spans="1:6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</row>
    <row r="778" ht="14.25" customHeight="1" spans="1:6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</row>
    <row r="779" ht="14.25" customHeight="1" spans="1:6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</row>
    <row r="780" ht="14.25" customHeight="1" spans="1:6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</row>
    <row r="781" ht="14.25" customHeight="1" spans="1:6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</row>
    <row r="782" ht="14.25" customHeight="1" spans="1:6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</row>
    <row r="783" ht="14.25" customHeight="1" spans="1:6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</row>
    <row r="784" ht="14.25" customHeight="1" spans="1:6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</row>
    <row r="785" ht="14.25" customHeight="1" spans="1:6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</row>
    <row r="786" ht="14.25" customHeight="1" spans="1:6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</row>
    <row r="787" ht="14.25" customHeight="1" spans="1:6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</row>
    <row r="788" ht="14.25" customHeight="1" spans="1:6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</row>
    <row r="789" ht="14.25" customHeight="1" spans="1:6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</row>
    <row r="790" ht="14.25" customHeight="1" spans="1:6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</row>
    <row r="791" ht="14.25" customHeight="1" spans="1:6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</row>
    <row r="792" ht="14.25" customHeight="1" spans="1:6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</row>
    <row r="793" ht="14.25" customHeight="1" spans="1:6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</row>
    <row r="794" ht="14.25" customHeight="1" spans="1:6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</row>
    <row r="795" ht="14.25" customHeight="1" spans="1:6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</row>
    <row r="796" ht="14.25" customHeight="1" spans="1:6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</row>
    <row r="797" ht="14.25" customHeight="1" spans="1:6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</row>
    <row r="798" ht="14.25" customHeight="1" spans="1:6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</row>
    <row r="799" ht="14.25" customHeight="1" spans="1:6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</row>
    <row r="800" ht="14.25" customHeight="1" spans="1:6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</row>
    <row r="801" ht="14.25" customHeight="1" spans="1:6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</row>
    <row r="802" ht="14.25" customHeight="1" spans="1:6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</row>
    <row r="803" ht="14.25" customHeight="1" spans="1:6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</row>
    <row r="804" ht="14.25" customHeight="1" spans="1:6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</row>
    <row r="805" ht="14.25" customHeight="1" spans="1:6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</row>
    <row r="806" ht="14.25" customHeight="1" spans="1:6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</row>
    <row r="807" ht="14.25" customHeight="1" spans="1:6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</row>
    <row r="808" ht="14.25" customHeight="1" spans="1:6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</row>
    <row r="809" ht="14.25" customHeight="1" spans="1:6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</row>
    <row r="810" ht="14.25" customHeight="1" spans="1:6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</row>
    <row r="811" ht="14.25" customHeight="1" spans="1:6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</row>
    <row r="812" ht="14.25" customHeight="1" spans="1:6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</row>
    <row r="813" ht="14.25" customHeight="1" spans="1:6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</row>
    <row r="814" ht="14.25" customHeight="1" spans="1:6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</row>
    <row r="815" ht="14.25" customHeight="1" spans="1:6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</row>
    <row r="816" ht="14.25" customHeight="1" spans="1:6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</row>
    <row r="817" ht="14.25" customHeight="1" spans="1:6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</row>
    <row r="818" ht="14.25" customHeight="1" spans="1:6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</row>
    <row r="819" ht="14.25" customHeight="1" spans="1:6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</row>
    <row r="820" ht="14.25" customHeight="1" spans="1:6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</row>
    <row r="821" ht="14.25" customHeight="1" spans="1:6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</row>
    <row r="822" ht="14.25" customHeight="1" spans="1:6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</row>
    <row r="823" ht="14.25" customHeight="1" spans="1:6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</row>
    <row r="824" ht="14.25" customHeight="1" spans="1:6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</row>
    <row r="825" ht="14.25" customHeight="1" spans="1:6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</row>
    <row r="826" ht="14.25" customHeight="1" spans="1:6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</row>
    <row r="827" ht="14.25" customHeight="1" spans="1:6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</row>
    <row r="828" ht="14.25" customHeight="1" spans="1:6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</row>
    <row r="829" ht="14.25" customHeight="1" spans="1:6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</row>
    <row r="830" ht="14.25" customHeight="1" spans="1:6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</row>
    <row r="831" ht="14.25" customHeight="1" spans="1:6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</row>
    <row r="832" ht="14.25" customHeight="1" spans="1:6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</row>
    <row r="833" ht="14.25" customHeight="1" spans="1:6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</row>
    <row r="834" ht="14.25" customHeight="1" spans="1:6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</row>
    <row r="835" ht="14.25" customHeight="1" spans="1:6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</row>
    <row r="836" ht="14.25" customHeight="1" spans="1:6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</row>
    <row r="837" ht="14.25" customHeight="1" spans="1:6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</row>
    <row r="838" ht="14.25" customHeight="1" spans="1:6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</row>
    <row r="839" ht="14.25" customHeight="1" spans="1:6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</row>
    <row r="840" ht="14.25" customHeight="1" spans="1:6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</row>
    <row r="841" ht="14.25" customHeight="1" spans="1:6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</row>
    <row r="842" ht="14.25" customHeight="1" spans="1:6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</row>
    <row r="843" ht="14.25" customHeight="1" spans="1:6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</row>
    <row r="844" ht="14.25" customHeight="1" spans="1:6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</row>
    <row r="845" ht="14.25" customHeight="1" spans="1:6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</row>
    <row r="846" ht="14.25" customHeight="1" spans="1:6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</row>
    <row r="847" ht="14.25" customHeight="1" spans="1:6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</row>
    <row r="848" ht="14.25" customHeight="1" spans="1:6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</row>
    <row r="849" ht="14.25" customHeight="1" spans="1:6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</row>
    <row r="850" ht="14.25" customHeight="1" spans="1:6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</row>
    <row r="851" ht="14.25" customHeight="1" spans="1:6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</row>
    <row r="852" ht="14.25" customHeight="1" spans="1:6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</row>
    <row r="853" ht="14.25" customHeight="1" spans="1:6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</row>
    <row r="854" ht="14.25" customHeight="1" spans="1:6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</row>
    <row r="855" ht="14.25" customHeight="1" spans="1:6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</row>
    <row r="856" ht="14.25" customHeight="1" spans="1:6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</row>
    <row r="857" ht="14.25" customHeight="1" spans="1:6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</row>
    <row r="858" ht="14.25" customHeight="1" spans="1:6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</row>
    <row r="859" ht="14.25" customHeight="1" spans="1:6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</row>
    <row r="860" ht="14.25" customHeight="1" spans="1:6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</row>
    <row r="861" ht="14.25" customHeight="1" spans="1:6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</row>
    <row r="862" ht="14.25" customHeight="1" spans="1:6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</row>
    <row r="863" ht="14.25" customHeight="1" spans="1:6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</row>
    <row r="864" ht="14.25" customHeight="1" spans="1:6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</row>
    <row r="865" ht="14.25" customHeight="1" spans="1:6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</row>
    <row r="866" ht="14.25" customHeight="1" spans="1:6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</row>
    <row r="867" ht="14.25" customHeight="1" spans="1:6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</row>
    <row r="868" ht="14.25" customHeight="1" spans="1:6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</row>
    <row r="869" ht="14.25" customHeight="1" spans="1:6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</row>
    <row r="870" ht="14.25" customHeight="1" spans="1:6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</row>
    <row r="871" ht="14.25" customHeight="1" spans="1:6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</row>
    <row r="872" ht="14.25" customHeight="1" spans="1:6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</row>
    <row r="873" ht="14.25" customHeight="1" spans="1:6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</row>
    <row r="874" ht="14.25" customHeight="1" spans="1:6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</row>
    <row r="875" ht="14.25" customHeight="1" spans="1:6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</row>
    <row r="876" ht="14.25" customHeight="1" spans="1:6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</row>
    <row r="877" ht="14.25" customHeight="1" spans="1:6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</row>
    <row r="878" ht="14.25" customHeight="1" spans="1:6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</row>
    <row r="879" ht="14.25" customHeight="1" spans="1:6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</row>
    <row r="880" ht="14.25" customHeight="1" spans="1:6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</row>
    <row r="881" ht="14.25" customHeight="1" spans="1:6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</row>
    <row r="882" ht="14.25" customHeight="1" spans="1:6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</row>
    <row r="883" ht="14.25" customHeight="1" spans="1:6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</row>
    <row r="884" ht="14.25" customHeight="1" spans="1:6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</row>
    <row r="885" ht="14.25" customHeight="1" spans="1:6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</row>
    <row r="886" ht="14.25" customHeight="1" spans="1:6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</row>
    <row r="887" ht="14.25" customHeight="1" spans="1:6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</row>
    <row r="888" ht="14.25" customHeight="1" spans="1:6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</row>
    <row r="889" ht="14.25" customHeight="1" spans="1:6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</row>
    <row r="890" ht="14.25" customHeight="1" spans="1:6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</row>
    <row r="891" ht="14.25" customHeight="1" spans="1:6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</row>
    <row r="892" ht="14.25" customHeight="1" spans="1:6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</row>
    <row r="893" ht="14.25" customHeight="1" spans="1:6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</row>
    <row r="894" ht="14.25" customHeight="1" spans="1:6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</row>
    <row r="895" ht="14.25" customHeight="1" spans="1:6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</row>
    <row r="896" ht="14.25" customHeight="1" spans="1:6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</row>
    <row r="897" ht="14.25" customHeight="1" spans="1:6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</row>
    <row r="898" ht="14.25" customHeight="1" spans="1:6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</row>
    <row r="899" ht="14.25" customHeight="1" spans="1:6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</row>
    <row r="900" ht="14.25" customHeight="1" spans="1:6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</row>
    <row r="901" ht="14.25" customHeight="1" spans="1:6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</row>
    <row r="902" ht="14.25" customHeight="1" spans="1:6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</row>
    <row r="903" ht="14.25" customHeight="1" spans="1:6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</row>
    <row r="904" ht="14.25" customHeight="1" spans="1:6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</row>
    <row r="905" ht="14.25" customHeight="1" spans="1:6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</row>
    <row r="906" ht="14.25" customHeight="1" spans="1:6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</row>
    <row r="907" ht="14.25" customHeight="1" spans="1:6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</row>
    <row r="908" ht="14.25" customHeight="1" spans="1:6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</row>
    <row r="909" ht="14.25" customHeight="1" spans="1:6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</row>
    <row r="910" ht="14.25" customHeight="1" spans="1:6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</row>
    <row r="911" ht="14.25" customHeight="1" spans="1:6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</row>
    <row r="912" ht="14.25" customHeight="1" spans="1:6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</row>
    <row r="913" ht="14.25" customHeight="1" spans="1:6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</row>
    <row r="914" ht="14.25" customHeight="1" spans="1:6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</row>
    <row r="915" ht="14.25" customHeight="1" spans="1:6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</row>
    <row r="916" ht="14.25" customHeight="1" spans="1:6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</row>
    <row r="917" ht="14.25" customHeight="1" spans="1:6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</row>
    <row r="918" ht="14.25" customHeight="1" spans="1:6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</row>
    <row r="919" ht="14.25" customHeight="1" spans="1:6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</row>
    <row r="920" ht="14.25" customHeight="1" spans="1:6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</row>
    <row r="921" ht="14.25" customHeight="1" spans="1:6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</row>
    <row r="922" ht="14.25" customHeight="1" spans="1:6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</row>
    <row r="923" ht="14.25" customHeight="1" spans="1:6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</row>
    <row r="924" ht="14.25" customHeight="1" spans="1:6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</row>
    <row r="925" ht="14.25" customHeight="1" spans="1:6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</row>
    <row r="926" ht="14.25" customHeight="1" spans="1:6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</row>
    <row r="927" ht="14.25" customHeight="1" spans="1:6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</row>
    <row r="928" ht="14.25" customHeight="1" spans="1:6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</row>
    <row r="929" ht="14.25" customHeight="1" spans="1:6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</row>
    <row r="930" ht="14.25" customHeight="1" spans="1:6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</row>
    <row r="931" ht="14.25" customHeight="1" spans="1:6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</row>
    <row r="932" ht="14.25" customHeight="1" spans="1:6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</row>
    <row r="933" ht="14.25" customHeight="1" spans="1:6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</row>
    <row r="934" ht="14.25" customHeight="1" spans="1:6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</row>
    <row r="935" ht="14.25" customHeight="1" spans="1:6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</row>
    <row r="936" ht="14.25" customHeight="1" spans="1:6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</row>
    <row r="937" ht="14.25" customHeight="1" spans="1:6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</row>
    <row r="938" ht="14.25" customHeight="1" spans="1:6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</row>
    <row r="939" ht="14.25" customHeight="1" spans="1:6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</row>
    <row r="940" ht="14.25" customHeight="1" spans="1:6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</row>
    <row r="941" ht="14.25" customHeight="1" spans="1:6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</row>
    <row r="942" ht="14.25" customHeight="1" spans="1:6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</row>
    <row r="943" ht="14.25" customHeight="1" spans="1:6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</row>
    <row r="944" ht="14.25" customHeight="1" spans="1:6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</row>
    <row r="945" ht="14.25" customHeight="1" spans="1:6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</row>
    <row r="946" ht="14.25" customHeight="1" spans="1:6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</row>
    <row r="947" ht="14.25" customHeight="1" spans="1:6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</row>
    <row r="948" ht="14.25" customHeight="1" spans="1:6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</row>
    <row r="949" ht="14.25" customHeight="1" spans="1:6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</row>
    <row r="950" ht="14.25" customHeight="1" spans="1:6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</row>
    <row r="951" ht="14.25" customHeight="1" spans="1:6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</row>
    <row r="952" ht="14.25" customHeight="1" spans="1:6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</row>
    <row r="953" ht="14.25" customHeight="1" spans="1:6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</row>
    <row r="954" ht="14.25" customHeight="1" spans="1:6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</row>
    <row r="955" ht="14.25" customHeight="1" spans="1:6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</row>
    <row r="956" ht="14.25" customHeight="1" spans="1:6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</row>
    <row r="957" ht="14.25" customHeight="1" spans="1:6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</row>
    <row r="958" ht="14.25" customHeight="1" spans="1:6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</row>
    <row r="959" ht="14.25" customHeight="1" spans="1:6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</row>
    <row r="960" ht="14.25" customHeight="1" spans="1:6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</row>
    <row r="961" ht="14.25" customHeight="1" spans="1:6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</row>
    <row r="962" ht="14.25" customHeight="1" spans="1:6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</row>
    <row r="963" ht="14.25" customHeight="1" spans="1:6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</row>
    <row r="964" ht="14.25" customHeight="1" spans="1:6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</row>
    <row r="965" ht="14.25" customHeight="1" spans="1:6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</row>
    <row r="966" ht="14.25" customHeight="1" spans="1:6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</row>
    <row r="967" ht="14.25" customHeight="1" spans="1:6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</row>
    <row r="968" ht="14.25" customHeight="1" spans="1:6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</row>
    <row r="969" ht="14.25" customHeight="1" spans="1:6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</row>
    <row r="970" ht="14.25" customHeight="1" spans="1:6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</row>
    <row r="971" ht="14.25" customHeight="1" spans="1:6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</row>
    <row r="972" ht="14.25" customHeight="1" spans="1:6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</row>
    <row r="973" ht="14.25" customHeight="1" spans="1:6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</row>
    <row r="974" ht="14.25" customHeight="1" spans="1:6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</row>
    <row r="975" ht="14.25" customHeight="1" spans="1:6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</row>
    <row r="976" ht="14.25" customHeight="1" spans="1:6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</row>
    <row r="977" ht="14.25" customHeight="1" spans="1:6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</row>
    <row r="978" ht="14.25" customHeight="1" spans="1:6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</row>
    <row r="979" ht="14.25" customHeight="1" spans="1:6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</row>
    <row r="980" ht="14.25" customHeight="1" spans="1:6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</row>
    <row r="981" ht="14.25" customHeight="1" spans="1:6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</row>
    <row r="982" ht="14.25" customHeight="1" spans="1:6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</row>
    <row r="983" ht="14.25" customHeight="1" spans="1:6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</row>
    <row r="984" ht="14.25" customHeight="1" spans="1:6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</row>
    <row r="985" ht="14.25" customHeight="1" spans="1:6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</row>
    <row r="986" ht="14.25" customHeight="1" spans="1:6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</row>
    <row r="987" ht="14.25" customHeight="1" spans="1:6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</row>
    <row r="988" ht="14.25" customHeight="1" spans="1:6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</row>
    <row r="989" ht="14.25" customHeight="1" spans="1:6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</row>
    <row r="990" ht="14.25" customHeight="1" spans="1:6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</row>
    <row r="991" ht="14.25" customHeight="1" spans="1:6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</row>
    <row r="992" ht="14.25" customHeight="1" spans="1:6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</row>
    <row r="993" ht="14.25" customHeight="1" spans="1:6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</row>
    <row r="994" ht="14.25" customHeight="1" spans="1:6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</row>
    <row r="995" ht="14.25" customHeight="1" spans="1:6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</row>
    <row r="996" ht="14.25" customHeight="1" spans="1:6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</row>
    <row r="997" ht="14.25" customHeight="1" spans="1:6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</row>
    <row r="998" ht="14.25" customHeight="1" spans="1:6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</row>
    <row r="999" ht="14.25" customHeight="1" spans="1:6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</row>
    <row r="1000" ht="14.25" customHeight="1" spans="1:6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</row>
  </sheetData>
  <mergeCells count="2">
    <mergeCell ref="B1:U1"/>
    <mergeCell ref="A133:A13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0"/>
  <sheetViews>
    <sheetView workbookViewId="0" zoomScale="100" zoomScaleNormal="100"/>
  </sheetViews>
  <sheetFormatPr defaultRowHeight="15" outlineLevelRow="0" outlineLevelCol="0" x14ac:dyDescent="0" defaultColWidth="14.43"/>
  <cols>
    <col min="1" max="41" width="5.71" customWidth="1"/>
  </cols>
  <sheetData>
    <row r="1" ht="14.25" customHeight="1" spans="1:41" x14ac:dyDescent="0.25">
      <c r="A1" s="198"/>
      <c r="B1" s="198"/>
      <c r="C1" s="198"/>
      <c r="D1" s="222" t="str">
        <f>CT!A1</f>
        <v>CSE 2203+CSE 2204: Microprocessor and Microcontroller</v>
      </c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198"/>
      <c r="AM1" s="198"/>
      <c r="AN1" s="198"/>
      <c r="AO1" s="198"/>
    </row>
    <row r="2" ht="14.25" customHeight="1" spans="1:41" x14ac:dyDescent="0.25">
      <c r="A2" s="198"/>
      <c r="B2" s="198"/>
      <c r="C2" s="198"/>
      <c r="D2" s="223" t="str">
        <f>"CO Attainment of "&amp;LEFT(D1,FIND(":",D1,1)-1)</f>
        <v>CO Attainment of CSE 2203+CSE 2204</v>
      </c>
      <c r="E2" s="198"/>
      <c r="F2" s="198"/>
      <c r="G2" s="198"/>
      <c r="H2" s="198"/>
      <c r="I2" s="198"/>
      <c r="J2" s="198"/>
      <c r="K2" s="198"/>
      <c r="L2" s="198"/>
      <c r="M2" s="223" t="str">
        <f>"PO Attainment of "&amp;LEFT(D1,FIND(":",D1,1)-1)</f>
        <v>PO Attainment of CSE 2203+CSE 2204</v>
      </c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8"/>
    </row>
    <row r="3" ht="14.25" customHeight="1" spans="1:41" x14ac:dyDescent="0.25">
      <c r="A3" s="198"/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198"/>
      <c r="V3" s="198"/>
      <c r="W3" s="198"/>
      <c r="X3" s="198"/>
      <c r="Y3" s="198"/>
      <c r="Z3" s="198"/>
      <c r="AA3" s="198"/>
      <c r="AB3" s="198"/>
      <c r="AC3" s="198"/>
      <c r="AD3" s="198"/>
      <c r="AE3" s="198"/>
      <c r="AF3" s="198"/>
      <c r="AG3" s="198"/>
      <c r="AH3" s="198"/>
      <c r="AI3" s="198"/>
      <c r="AJ3" s="198"/>
      <c r="AK3" s="198"/>
      <c r="AL3" s="198"/>
      <c r="AM3" s="198"/>
      <c r="AN3" s="198"/>
      <c r="AO3" s="198"/>
    </row>
    <row r="4" ht="14.25" customHeight="1" spans="1:41" x14ac:dyDescent="0.25">
      <c r="A4" s="198"/>
      <c r="B4" s="198"/>
      <c r="C4" s="198"/>
      <c r="D4" s="224" t="s">
        <v>25</v>
      </c>
      <c r="E4" s="224" t="s">
        <v>27</v>
      </c>
      <c r="F4" s="224" t="s">
        <v>29</v>
      </c>
      <c r="G4" s="17" t="s">
        <v>30</v>
      </c>
      <c r="H4" s="17" t="s">
        <v>31</v>
      </c>
      <c r="I4" s="17" t="s">
        <v>33</v>
      </c>
      <c r="J4" s="198"/>
      <c r="K4" s="198"/>
      <c r="L4" s="198"/>
      <c r="M4" s="73"/>
      <c r="N4" s="73" t="s">
        <v>191</v>
      </c>
      <c r="O4" s="73" t="s">
        <v>192</v>
      </c>
      <c r="P4" s="73" t="s">
        <v>193</v>
      </c>
      <c r="Q4" s="73" t="s">
        <v>194</v>
      </c>
      <c r="R4" s="73" t="s">
        <v>195</v>
      </c>
      <c r="S4" s="73" t="s">
        <v>196</v>
      </c>
      <c r="T4" s="73" t="s">
        <v>197</v>
      </c>
      <c r="U4" s="73" t="s">
        <v>198</v>
      </c>
      <c r="V4" s="73" t="s">
        <v>199</v>
      </c>
      <c r="W4" s="73" t="s">
        <v>200</v>
      </c>
      <c r="X4" s="73" t="s">
        <v>201</v>
      </c>
      <c r="Y4" s="73" t="s">
        <v>202</v>
      </c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N4" s="198"/>
      <c r="AO4" s="198"/>
    </row>
    <row r="5" ht="14.25" customHeight="1" spans="1:41" x14ac:dyDescent="0.25">
      <c r="A5" s="198"/>
      <c r="B5" s="198"/>
      <c r="C5" s="225" t="s">
        <v>233</v>
      </c>
      <c r="D5" s="198">
        <f>IF(ISNUMBER(COAttainment!AT133),COAttainment!AT133,0)</f>
        <v>0</v>
      </c>
      <c r="E5" s="198">
        <f>IF(ISNUMBER(COAttainment!AU133),COAttainment!AU133,0)</f>
        <v>0</v>
      </c>
      <c r="F5" s="198">
        <f>IF(ISNUMBER(COAttainment!AV133),COAttainment!AV133,0)</f>
        <v>0</v>
      </c>
      <c r="G5" s="198">
        <f>IF(ISNUMBER(COAttainment!AW133),COAttainment!AW133,0)</f>
        <v>0</v>
      </c>
      <c r="H5" s="198">
        <f>IF(ISNUMBER(COAttainment!AX133),COAttainment!AX133,0)</f>
        <v>0</v>
      </c>
      <c r="I5" s="198">
        <f>IF(ISNUMBER(COAttainment!AY133),COAttainment!AY133,0)</f>
        <v>0</v>
      </c>
      <c r="J5" s="198"/>
      <c r="K5" s="198"/>
      <c r="L5" s="198"/>
      <c r="M5" s="225" t="s">
        <v>233</v>
      </c>
      <c r="N5" s="198">
        <f>IF(ISNUMBER(POCalcMax!AC$133),POCalcMax!AC$133,0)</f>
        <v>0</v>
      </c>
      <c r="O5" s="198">
        <f>IF(ISNUMBER(POCalcMax!AD$133),POCalcMax!AD$133,0)</f>
        <v>0</v>
      </c>
      <c r="P5" s="198">
        <f>IF(ISNUMBER(POCalcMax!AE$133),POCalcMax!AE$133,0)</f>
        <v>0</v>
      </c>
      <c r="Q5" s="198">
        <f>IF(ISNUMBER(POCalcMax!AF$133),POCalcMax!AF$133,0)</f>
        <v>0</v>
      </c>
      <c r="R5" s="198">
        <f>IF(ISNUMBER(POCalcMax!AG$133),POCalcMax!AG$133,0)</f>
        <v>0</v>
      </c>
      <c r="S5" s="198">
        <f>IF(ISNUMBER(POCalcMax!AH$133),POCalcMax!AH$133,0)</f>
        <v>0</v>
      </c>
      <c r="T5" s="198">
        <f>IF(ISNUMBER(POCalcMax!AI$133),POCalcMax!AI$133,0)</f>
        <v>0</v>
      </c>
      <c r="U5" s="198">
        <f>IF(ISNUMBER(POCalcMax!AJ$133),POCalcMax!AJ$133,0)</f>
        <v>0</v>
      </c>
      <c r="V5" s="198">
        <f>IF(ISNUMBER(POCalcMax!AK$133),POCalcMax!AK$133,0)</f>
        <v>0</v>
      </c>
      <c r="W5" s="198">
        <f>IF(ISNUMBER(POCalcMax!AL$133),POCalcMax!AL$133,0)</f>
        <v>0</v>
      </c>
      <c r="X5" s="198">
        <f>IF(ISNUMBER(POCalcMax!AM$133),POCalcMax!AM$133,0)</f>
        <v>0</v>
      </c>
      <c r="Y5" s="198">
        <f>IF(ISNUMBER(POCalcMax!AN$133),POCalcMax!AN$133,0)</f>
        <v>0</v>
      </c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</row>
    <row r="6" ht="14.25" customHeight="1" spans="1:41" x14ac:dyDescent="0.25">
      <c r="A6" s="198"/>
      <c r="B6" s="198"/>
      <c r="C6" s="225" t="s">
        <v>234</v>
      </c>
      <c r="D6" s="198">
        <f>IF(ISNUMBER(COAttainment!BM133),COAttainment!BM133,0)</f>
        <v>0</v>
      </c>
      <c r="E6" s="198">
        <f>IF(ISNUMBER(COAttainment!BN133),COAttainment!BN133,0)</f>
        <v>0</v>
      </c>
      <c r="F6" s="198">
        <f>IF(ISNUMBER(COAttainment!BO133),COAttainment!BO133,0)</f>
        <v>0</v>
      </c>
      <c r="G6" s="198">
        <f>IF(ISNUMBER(COAttainment!BP133),COAttainment!BP133,0)</f>
        <v>0</v>
      </c>
      <c r="H6" s="198">
        <f>IF(ISNUMBER(COAttainment!BQ133),COAttainment!BQ133,0)</f>
        <v>0</v>
      </c>
      <c r="I6" s="198">
        <f>IF(ISNUMBER(COAttainment!BR133),COAttainment!BR133,0)</f>
        <v>0</v>
      </c>
      <c r="J6" s="198"/>
      <c r="K6" s="198"/>
      <c r="L6" s="198"/>
      <c r="M6" s="225" t="s">
        <v>234</v>
      </c>
      <c r="N6" s="198">
        <f>IF(ISNUMBER(POCalcMax!AC$133),POCalcMax!AC$133,0)</f>
        <v>0</v>
      </c>
      <c r="O6" s="198">
        <f>IF(ISNUMBER(POCalcMax!AQ$133),POCalcMax!AQ$133,0)</f>
        <v>0</v>
      </c>
      <c r="P6" s="198">
        <f>IF(ISNUMBER(POCalcMax!AR$133),POCalcMax!AR$133,0)</f>
        <v>0</v>
      </c>
      <c r="Q6" s="198">
        <f>IF(ISNUMBER(POCalcMax!AS$133),POCalcMax!AS$133,0)</f>
        <v>0</v>
      </c>
      <c r="R6" s="198">
        <f>IF(ISNUMBER(POCalcMax!AT$133),POCalcMax!AT$133,0)</f>
        <v>0</v>
      </c>
      <c r="S6" s="198">
        <f>IF(ISNUMBER(POCalcMax!AU$133),POCalcMax!AU$133,0)</f>
        <v>0</v>
      </c>
      <c r="T6" s="198">
        <f>IF(ISNUMBER(POCalcMax!AV$133),POCalcMax!AV$133,0)</f>
        <v>0</v>
      </c>
      <c r="U6" s="198">
        <f>IF(ISNUMBER(POCalcMax!AW$133),POCalcMax!AW$133,0)</f>
        <v>0</v>
      </c>
      <c r="V6" s="198">
        <f>IF(ISNUMBER(POCalcMax!AX$133),POCalcMax!AX$133,0)</f>
        <v>0</v>
      </c>
      <c r="W6" s="198">
        <f>IF(ISNUMBER(POCalcMax!AY$133),POCalcMax!AY$133,0)</f>
        <v>0</v>
      </c>
      <c r="X6" s="198">
        <f>IF(ISNUMBER(POCalcMax!AZ$133),POCalcMax!AZ$133,0)</f>
        <v>0</v>
      </c>
      <c r="Y6" s="198">
        <f>IF(ISNUMBER(POCalcMax!BA$133),POCalcMax!BA$133,0)</f>
        <v>0</v>
      </c>
      <c r="Z6" s="198"/>
      <c r="AA6" s="198"/>
      <c r="AB6" s="198"/>
      <c r="AC6" s="198"/>
      <c r="AD6" s="198"/>
      <c r="AE6" s="198"/>
      <c r="AF6" s="198"/>
      <c r="AG6" s="198"/>
      <c r="AH6" s="198"/>
      <c r="AI6" s="198"/>
      <c r="AJ6" s="198"/>
      <c r="AK6" s="198"/>
      <c r="AL6" s="198"/>
      <c r="AM6" s="198"/>
      <c r="AN6" s="198"/>
      <c r="AO6" s="198"/>
    </row>
    <row r="7" ht="14.25" customHeight="1" spans="1:41" x14ac:dyDescent="0.25">
      <c r="A7" s="198"/>
      <c r="B7" s="198"/>
      <c r="C7" s="225" t="s">
        <v>235</v>
      </c>
      <c r="D7" s="198">
        <f>IF(ISNUMBER(COAttainment!CF133),COAttainment!CF133,0)</f>
        <v>0</v>
      </c>
      <c r="E7" s="198">
        <f>IF(ISNUMBER(COAttainment!CG133),COAttainment!CG133,0)</f>
        <v>0</v>
      </c>
      <c r="F7" s="198">
        <f>IF(ISNUMBER(COAttainment!CH133),COAttainment!CH133,0)</f>
        <v>0</v>
      </c>
      <c r="G7" s="198">
        <f>IF(ISNUMBER(COAttainment!CI133),COAttainment!CI133,0)</f>
        <v>0</v>
      </c>
      <c r="H7" s="198">
        <f>IF(ISNUMBER(COAttainment!CJ133),COAttainment!CJ133,0)</f>
        <v>0</v>
      </c>
      <c r="I7" s="198">
        <f>IF(ISNUMBER(COAttainment!CK133),COAttainment!CK133,0)</f>
        <v>0</v>
      </c>
      <c r="J7" s="198"/>
      <c r="K7" s="198"/>
      <c r="L7" s="198"/>
      <c r="M7" s="225" t="s">
        <v>235</v>
      </c>
      <c r="N7" s="198">
        <f>IF(ISNUMBER(POCalcMax!AC$133),POCalcMax!AC$133,0)</f>
        <v>0</v>
      </c>
      <c r="O7" s="198">
        <f>IF(ISNUMBER(POCalcMax!BD$133),POCalcMax!BD$133,0)</f>
        <v>0</v>
      </c>
      <c r="P7" s="198">
        <f>IF(ISNUMBER(POCalcMax!BE$133),POCalcMax!BE$133,0)</f>
        <v>0</v>
      </c>
      <c r="Q7" s="198">
        <f>IF(ISNUMBER(POCalcMax!BF$133),POCalcMax!BF$133,0)</f>
        <v>0</v>
      </c>
      <c r="R7" s="198">
        <f>IF(ISNUMBER(POCalcMax!BG$133),POCalcMax!BG$133,0)</f>
        <v>0</v>
      </c>
      <c r="S7" s="198">
        <f>IF(ISNUMBER(POCalcMax!BH$133),POCalcMax!BH$133,0)</f>
        <v>0</v>
      </c>
      <c r="T7" s="198">
        <f>IF(ISNUMBER(POCalcMax!BI$133),POCalcMax!BI$133,0)</f>
        <v>0</v>
      </c>
      <c r="U7" s="198">
        <f>IF(ISNUMBER(POCalcMax!BJ$133),POCalcMax!BJ$133,0)</f>
        <v>0</v>
      </c>
      <c r="V7" s="198">
        <f>IF(ISNUMBER(POCalcMax!BK$133),POCalcMax!BK$133,0)</f>
        <v>0</v>
      </c>
      <c r="W7" s="198">
        <f>IF(ISNUMBER(POCalcMax!BL$133),POCalcMax!BL$133,0)</f>
        <v>0</v>
      </c>
      <c r="X7" s="198">
        <f>IF(ISNUMBER(POCalcMax!BM$133),POCalcMax!BM$133,0)</f>
        <v>0</v>
      </c>
      <c r="Y7" s="198">
        <f>IF(ISNUMBER(POCalcMax!BN$133),POCalcMax!BN$133,0)</f>
        <v>0</v>
      </c>
      <c r="Z7" s="198"/>
      <c r="AA7" s="198"/>
      <c r="AB7" s="198"/>
      <c r="AC7" s="198"/>
      <c r="AD7" s="198"/>
      <c r="AE7" s="198"/>
      <c r="AF7" s="198"/>
      <c r="AG7" s="198"/>
      <c r="AH7" s="198"/>
      <c r="AI7" s="198"/>
      <c r="AJ7" s="198"/>
      <c r="AK7" s="198"/>
      <c r="AL7" s="198"/>
      <c r="AM7" s="198"/>
      <c r="AN7" s="198"/>
      <c r="AO7" s="198"/>
    </row>
    <row r="8" ht="14.25" customHeight="1" spans="1:41" x14ac:dyDescent="0.25">
      <c r="A8" s="198"/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4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</row>
    <row r="9" ht="14.25" customHeight="1" spans="1:41" x14ac:dyDescent="0.25">
      <c r="A9" s="198"/>
      <c r="B9" s="198"/>
      <c r="C9" s="198"/>
      <c r="D9" s="198"/>
      <c r="E9" s="198"/>
      <c r="F9" s="198"/>
      <c r="G9" s="198"/>
      <c r="H9" s="198"/>
      <c r="I9" s="198"/>
      <c r="J9" s="198"/>
      <c r="K9" s="198"/>
      <c r="L9" s="198"/>
      <c r="M9" s="4"/>
      <c r="N9" s="198"/>
      <c r="O9" s="198"/>
      <c r="P9" s="198"/>
      <c r="Q9" s="198"/>
      <c r="R9" s="198"/>
      <c r="S9" s="198"/>
      <c r="T9" s="198"/>
      <c r="U9" s="198"/>
      <c r="V9" s="198"/>
      <c r="W9" s="198"/>
      <c r="X9" s="198"/>
      <c r="Y9" s="198"/>
      <c r="Z9" s="198"/>
      <c r="AA9" s="198"/>
      <c r="AB9" s="198"/>
      <c r="AC9" s="198"/>
      <c r="AD9" s="198"/>
      <c r="AE9" s="198"/>
      <c r="AF9" s="198"/>
      <c r="AG9" s="198"/>
      <c r="AH9" s="198"/>
      <c r="AI9" s="198"/>
      <c r="AJ9" s="198"/>
      <c r="AK9" s="198"/>
      <c r="AL9" s="198"/>
      <c r="AM9" s="198"/>
      <c r="AN9" s="198"/>
      <c r="AO9" s="198"/>
    </row>
    <row r="10" ht="14.25" customHeight="1" spans="1:41" x14ac:dyDescent="0.25">
      <c r="A10" s="198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4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</row>
    <row r="11" ht="14.25" customHeight="1" spans="1:41" x14ac:dyDescent="0.25">
      <c r="A11" s="198"/>
      <c r="B11" s="198"/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4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</row>
    <row r="12" ht="14.25" customHeight="1" spans="1:41" x14ac:dyDescent="0.25">
      <c r="A12" s="198"/>
      <c r="B12" s="198"/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4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</row>
    <row r="13" ht="14.25" customHeight="1" spans="1:41" x14ac:dyDescent="0.25">
      <c r="A13" s="198"/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4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</row>
    <row r="14" ht="14.25" customHeight="1" spans="1:41" x14ac:dyDescent="0.25">
      <c r="A14" s="198"/>
      <c r="B14" s="198"/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4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</row>
    <row r="15" ht="14.25" customHeight="1" spans="1:41" x14ac:dyDescent="0.25">
      <c r="A15" s="198"/>
      <c r="B15" s="198"/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4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</row>
    <row r="16" ht="14.25" customHeight="1" spans="1:41" x14ac:dyDescent="0.25">
      <c r="A16" s="198"/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  <c r="AA16" s="198"/>
      <c r="AB16" s="198"/>
      <c r="AC16" s="198"/>
      <c r="AD16" s="198"/>
      <c r="AE16" s="198"/>
      <c r="AF16" s="198"/>
      <c r="AG16" s="198"/>
      <c r="AH16" s="198"/>
      <c r="AI16" s="198"/>
      <c r="AJ16" s="198"/>
      <c r="AK16" s="198"/>
      <c r="AL16" s="198"/>
      <c r="AM16" s="198"/>
      <c r="AN16" s="198"/>
      <c r="AO16" s="198"/>
    </row>
    <row r="17" ht="14.25" customHeight="1" spans="1:41" x14ac:dyDescent="0.25">
      <c r="A17" s="198"/>
      <c r="B17" s="198"/>
      <c r="C17" s="198"/>
      <c r="D17" s="198"/>
      <c r="E17" s="198"/>
      <c r="F17" s="198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</row>
    <row r="18" ht="14.25" customHeight="1" spans="1:41" x14ac:dyDescent="0.25">
      <c r="A18" s="198"/>
      <c r="B18" s="198"/>
      <c r="C18" s="198"/>
      <c r="D18" s="198"/>
      <c r="E18" s="198"/>
      <c r="F18" s="198"/>
      <c r="G18" s="198"/>
      <c r="H18" s="198"/>
      <c r="I18" s="198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</row>
    <row r="19" ht="14.25" customHeight="1" spans="1:41" x14ac:dyDescent="0.25">
      <c r="A19" s="198"/>
      <c r="B19" s="198"/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</row>
    <row r="20" ht="14.25" customHeight="1" spans="1:41" x14ac:dyDescent="0.25">
      <c r="A20" s="198"/>
      <c r="B20" s="198"/>
      <c r="C20" s="198"/>
      <c r="D20" s="198"/>
      <c r="E20" s="198"/>
      <c r="F20" s="198"/>
      <c r="G20" s="198"/>
      <c r="H20" s="198"/>
      <c r="I20" s="198"/>
      <c r="J20" s="198"/>
      <c r="K20" s="198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</row>
    <row r="21" ht="14.25" customHeight="1" spans="1:41" x14ac:dyDescent="0.25">
      <c r="A21" s="198"/>
      <c r="B21" s="198"/>
      <c r="C21" s="198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98"/>
      <c r="X21" s="198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</row>
    <row r="22" ht="14.25" customHeight="1" spans="1:41" x14ac:dyDescent="0.25">
      <c r="A22" s="198"/>
      <c r="B22" s="198"/>
      <c r="C22" s="198"/>
      <c r="D22" s="198"/>
      <c r="E22" s="198"/>
      <c r="F22" s="198"/>
      <c r="G22" s="198"/>
      <c r="H22" s="198"/>
      <c r="I22" s="198"/>
      <c r="J22" s="198"/>
      <c r="K22" s="198"/>
      <c r="L22" s="198"/>
      <c r="M22" s="198"/>
      <c r="N22" s="198"/>
      <c r="O22" s="198"/>
      <c r="P22" s="198"/>
      <c r="Q22" s="198"/>
      <c r="R22" s="198"/>
      <c r="S22" s="198"/>
      <c r="T22" s="198"/>
      <c r="U22" s="198"/>
      <c r="V22" s="198"/>
      <c r="W22" s="198"/>
      <c r="X22" s="198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</row>
    <row r="23" ht="14.25" customHeight="1" spans="1:41" x14ac:dyDescent="0.25">
      <c r="A23" s="198"/>
      <c r="B23" s="198"/>
      <c r="C23" s="198"/>
      <c r="D23" s="198"/>
      <c r="E23" s="198"/>
      <c r="F23" s="198"/>
      <c r="G23" s="198"/>
      <c r="H23" s="198"/>
      <c r="I23" s="198"/>
      <c r="J23" s="198"/>
      <c r="K23" s="198"/>
      <c r="L23" s="198"/>
      <c r="M23" s="198"/>
      <c r="N23" s="198"/>
      <c r="O23" s="198"/>
      <c r="P23" s="198"/>
      <c r="Q23" s="198"/>
      <c r="R23" s="198"/>
      <c r="S23" s="198"/>
      <c r="T23" s="198"/>
      <c r="U23" s="198"/>
      <c r="V23" s="198"/>
      <c r="W23" s="198"/>
      <c r="X23" s="198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</row>
    <row r="24" ht="14.25" customHeight="1" spans="1:41" x14ac:dyDescent="0.25">
      <c r="A24" s="198"/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8"/>
      <c r="U24" s="198"/>
      <c r="V24" s="198"/>
      <c r="W24" s="198"/>
      <c r="X24" s="198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</row>
    <row r="25" ht="14.25" customHeight="1" spans="1:41" x14ac:dyDescent="0.25">
      <c r="A25" s="198"/>
      <c r="B25" s="198"/>
      <c r="C25" s="198"/>
      <c r="D25" s="198"/>
      <c r="E25" s="198"/>
      <c r="F25" s="198"/>
      <c r="G25" s="198"/>
      <c r="H25" s="198"/>
      <c r="I25" s="198"/>
      <c r="J25" s="198"/>
      <c r="K25" s="198"/>
      <c r="L25" s="198"/>
      <c r="M25" s="198"/>
      <c r="N25" s="198"/>
      <c r="O25" s="198"/>
      <c r="P25" s="198"/>
      <c r="Q25" s="198"/>
      <c r="R25" s="198"/>
      <c r="S25" s="198"/>
      <c r="T25" s="198"/>
      <c r="U25" s="198"/>
      <c r="V25" s="198"/>
      <c r="W25" s="198"/>
      <c r="X25" s="198"/>
      <c r="Y25" s="198"/>
      <c r="Z25" s="198"/>
      <c r="AA25" s="198"/>
      <c r="AB25" s="198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98"/>
      <c r="AN25" s="198"/>
      <c r="AO25" s="198"/>
    </row>
    <row r="26" ht="14.25" customHeight="1" spans="1:41" x14ac:dyDescent="0.25">
      <c r="A26" s="198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  <c r="T26" s="198"/>
      <c r="U26" s="198"/>
      <c r="V26" s="198"/>
      <c r="W26" s="198"/>
      <c r="X26" s="198"/>
      <c r="Y26" s="198"/>
      <c r="Z26" s="198"/>
      <c r="AA26" s="198"/>
      <c r="AB26" s="198"/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98"/>
      <c r="AN26" s="198"/>
      <c r="AO26" s="198"/>
    </row>
    <row r="27" ht="14.25" customHeight="1" spans="1:41" x14ac:dyDescent="0.25">
      <c r="A27" s="198"/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198"/>
      <c r="AO27" s="198"/>
    </row>
    <row r="28" ht="14.25" customHeight="1" spans="1:41" x14ac:dyDescent="0.25">
      <c r="A28" s="198"/>
      <c r="B28" s="198"/>
      <c r="C28" s="198"/>
      <c r="D28" s="198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  <c r="W28" s="198"/>
      <c r="X28" s="198"/>
      <c r="Y28" s="198"/>
      <c r="Z28" s="198"/>
      <c r="AA28" s="198"/>
      <c r="AB28" s="198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/>
      <c r="AO28" s="198"/>
    </row>
    <row r="29" ht="14.25" customHeight="1" spans="1:41" x14ac:dyDescent="0.25">
      <c r="A29" s="198"/>
      <c r="B29" s="198"/>
      <c r="C29" s="198"/>
      <c r="D29" s="198"/>
      <c r="E29" s="198"/>
      <c r="F29" s="198"/>
      <c r="G29" s="198"/>
      <c r="H29" s="198"/>
      <c r="I29" s="198"/>
      <c r="J29" s="198"/>
      <c r="K29" s="198"/>
      <c r="L29" s="198"/>
      <c r="M29" s="198"/>
      <c r="N29" s="198"/>
      <c r="O29" s="198"/>
      <c r="P29" s="198"/>
      <c r="Q29" s="198"/>
      <c r="R29" s="198"/>
      <c r="S29" s="198"/>
      <c r="T29" s="198"/>
      <c r="U29" s="198"/>
      <c r="V29" s="198"/>
      <c r="W29" s="198"/>
      <c r="X29" s="198"/>
      <c r="Y29" s="198"/>
      <c r="Z29" s="198"/>
      <c r="AA29" s="198"/>
      <c r="AB29" s="198"/>
      <c r="AC29" s="198"/>
      <c r="AD29" s="198"/>
      <c r="AE29" s="198"/>
      <c r="AF29" s="198"/>
      <c r="AG29" s="198"/>
      <c r="AH29" s="198"/>
      <c r="AI29" s="198"/>
      <c r="AJ29" s="198"/>
      <c r="AK29" s="198"/>
      <c r="AL29" s="198"/>
      <c r="AM29" s="198"/>
      <c r="AN29" s="198"/>
      <c r="AO29" s="198"/>
    </row>
    <row r="30" ht="14.25" customHeight="1" spans="1:41" x14ac:dyDescent="0.25">
      <c r="A30" s="198"/>
      <c r="B30" s="198"/>
      <c r="C30" s="198"/>
      <c r="D30" s="198"/>
      <c r="E30" s="198"/>
      <c r="F30" s="198"/>
      <c r="G30" s="198"/>
      <c r="H30" s="198"/>
      <c r="I30" s="198"/>
      <c r="J30" s="198"/>
      <c r="K30" s="198"/>
      <c r="L30" s="198"/>
      <c r="M30" s="198"/>
      <c r="N30" s="198"/>
      <c r="O30" s="198"/>
      <c r="P30" s="198"/>
      <c r="Q30" s="198"/>
      <c r="R30" s="198"/>
      <c r="S30" s="198"/>
      <c r="T30" s="198"/>
      <c r="U30" s="198"/>
      <c r="V30" s="198"/>
      <c r="W30" s="198"/>
      <c r="X30" s="198"/>
      <c r="Y30" s="198"/>
      <c r="Z30" s="198"/>
      <c r="AA30" s="198"/>
      <c r="AB30" s="198"/>
      <c r="AC30" s="198"/>
      <c r="AD30" s="198"/>
      <c r="AE30" s="198"/>
      <c r="AF30" s="198"/>
      <c r="AG30" s="198"/>
      <c r="AH30" s="198"/>
      <c r="AI30" s="198"/>
      <c r="AJ30" s="198"/>
      <c r="AK30" s="198"/>
      <c r="AL30" s="198"/>
      <c r="AM30" s="198"/>
      <c r="AN30" s="198"/>
      <c r="AO30" s="198"/>
    </row>
    <row r="31" ht="14.25" customHeight="1" spans="1:41" x14ac:dyDescent="0.25">
      <c r="A31" s="198"/>
      <c r="B31" s="198"/>
      <c r="C31" s="198"/>
      <c r="D31" s="198"/>
      <c r="E31" s="198"/>
      <c r="F31" s="198"/>
      <c r="G31" s="198"/>
      <c r="H31" s="198"/>
      <c r="I31" s="198"/>
      <c r="J31" s="198"/>
      <c r="K31" s="198"/>
      <c r="L31" s="198"/>
      <c r="M31" s="198"/>
      <c r="N31" s="198"/>
      <c r="O31" s="198"/>
      <c r="P31" s="198"/>
      <c r="Q31" s="198"/>
      <c r="R31" s="198"/>
      <c r="S31" s="198"/>
      <c r="T31" s="198"/>
      <c r="U31" s="198"/>
      <c r="V31" s="198"/>
      <c r="W31" s="198"/>
      <c r="X31" s="198"/>
      <c r="Y31" s="198"/>
      <c r="Z31" s="198"/>
      <c r="AA31" s="198"/>
      <c r="AB31" s="198"/>
      <c r="AC31" s="198"/>
      <c r="AD31" s="198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</row>
    <row r="32" ht="14.25" customHeight="1" spans="1:41" x14ac:dyDescent="0.25">
      <c r="A32" s="198"/>
      <c r="B32" s="198"/>
      <c r="C32" s="198"/>
      <c r="D32" s="198"/>
      <c r="E32" s="198"/>
      <c r="F32" s="198"/>
      <c r="G32" s="198"/>
      <c r="H32" s="198"/>
      <c r="I32" s="198"/>
      <c r="J32" s="198"/>
      <c r="K32" s="198"/>
      <c r="L32" s="198"/>
      <c r="M32" s="198"/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198"/>
      <c r="Y32" s="198"/>
      <c r="Z32" s="198"/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</row>
    <row r="33" ht="14.25" customHeight="1" spans="1:41" x14ac:dyDescent="0.25">
      <c r="A33" s="198"/>
      <c r="B33" s="198"/>
      <c r="C33" s="198"/>
      <c r="D33" s="198"/>
      <c r="E33" s="198"/>
      <c r="F33" s="198"/>
      <c r="G33" s="198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198"/>
      <c r="V33" s="198"/>
      <c r="W33" s="198"/>
      <c r="X33" s="198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</row>
    <row r="34" ht="14.25" customHeight="1" spans="1:41" x14ac:dyDescent="0.2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198"/>
      <c r="Y34" s="198"/>
      <c r="Z34" s="198"/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</row>
    <row r="35" ht="14.25" customHeight="1" spans="1:41" x14ac:dyDescent="0.25">
      <c r="A35" s="198"/>
      <c r="B35" s="198"/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</row>
    <row r="36" ht="14.25" customHeight="1" spans="1:41" x14ac:dyDescent="0.2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198"/>
      <c r="Y36" s="198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</row>
    <row r="37" ht="14.25" customHeight="1" spans="1:41" x14ac:dyDescent="0.25">
      <c r="A37" s="198"/>
      <c r="B37" s="198"/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</row>
    <row r="38" ht="14.25" customHeight="1" spans="1:41" x14ac:dyDescent="0.2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198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</row>
    <row r="39" ht="14.25" customHeight="1" spans="1:41" x14ac:dyDescent="0.25">
      <c r="A39" s="198"/>
      <c r="B39" s="198"/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198"/>
      <c r="V39" s="198"/>
      <c r="W39" s="198"/>
      <c r="X39" s="198"/>
      <c r="Y39" s="198"/>
      <c r="Z39" s="198"/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</row>
    <row r="40" ht="14.25" customHeight="1" spans="1:41" x14ac:dyDescent="0.2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198"/>
      <c r="Y40" s="198"/>
      <c r="Z40" s="198"/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</row>
    <row r="41" ht="14.25" customHeight="1" spans="1:41" x14ac:dyDescent="0.25">
      <c r="A41" s="198"/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  <c r="AC41" s="198"/>
      <c r="AD41" s="198"/>
      <c r="AE41" s="198"/>
      <c r="AF41" s="198"/>
      <c r="AG41" s="198"/>
      <c r="AH41" s="198"/>
      <c r="AI41" s="198"/>
      <c r="AJ41" s="198"/>
      <c r="AK41" s="198"/>
      <c r="AL41" s="198"/>
      <c r="AM41" s="198"/>
      <c r="AN41" s="198"/>
      <c r="AO41" s="198"/>
    </row>
    <row r="42" ht="14.25" customHeight="1" spans="1:41" x14ac:dyDescent="0.25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  <c r="AE42" s="198"/>
      <c r="AF42" s="198"/>
      <c r="AG42" s="198"/>
      <c r="AH42" s="198"/>
      <c r="AI42" s="198"/>
      <c r="AJ42" s="198"/>
      <c r="AK42" s="198"/>
      <c r="AL42" s="198"/>
      <c r="AM42" s="198"/>
      <c r="AN42" s="198"/>
      <c r="AO42" s="198"/>
    </row>
    <row r="43" ht="14.25" customHeight="1" spans="1:41" x14ac:dyDescent="0.2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198"/>
      <c r="AD43" s="198"/>
      <c r="AE43" s="198"/>
      <c r="AF43" s="198"/>
      <c r="AG43" s="198"/>
      <c r="AH43" s="198"/>
      <c r="AI43" s="198"/>
      <c r="AJ43" s="198"/>
      <c r="AK43" s="198"/>
      <c r="AL43" s="198"/>
      <c r="AM43" s="198"/>
      <c r="AN43" s="198"/>
      <c r="AO43" s="198"/>
    </row>
    <row r="44" ht="14.25" customHeight="1" spans="1:41" x14ac:dyDescent="0.25">
      <c r="A44" s="198"/>
      <c r="B44" s="198"/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  <c r="AA44" s="198"/>
      <c r="AB44" s="198"/>
      <c r="AC44" s="198"/>
      <c r="AD44" s="198"/>
      <c r="AE44" s="198"/>
      <c r="AF44" s="198"/>
      <c r="AG44" s="198"/>
      <c r="AH44" s="198"/>
      <c r="AI44" s="198"/>
      <c r="AJ44" s="198"/>
      <c r="AK44" s="198"/>
      <c r="AL44" s="198"/>
      <c r="AM44" s="198"/>
      <c r="AN44" s="198"/>
      <c r="AO44" s="198"/>
    </row>
    <row r="45" ht="14.25" customHeight="1" spans="1:41" x14ac:dyDescent="0.2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  <c r="AA45" s="198"/>
      <c r="AB45" s="198"/>
      <c r="AC45" s="198"/>
      <c r="AD45" s="198"/>
      <c r="AE45" s="198"/>
      <c r="AF45" s="198"/>
      <c r="AG45" s="198"/>
      <c r="AH45" s="198"/>
      <c r="AI45" s="198"/>
      <c r="AJ45" s="198"/>
      <c r="AK45" s="198"/>
      <c r="AL45" s="198"/>
      <c r="AM45" s="198"/>
      <c r="AN45" s="198"/>
      <c r="AO45" s="198"/>
    </row>
    <row r="46" ht="14.25" customHeight="1" spans="1:41" x14ac:dyDescent="0.25">
      <c r="A46" s="198"/>
      <c r="B46" s="198"/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8"/>
      <c r="AI46" s="198"/>
      <c r="AJ46" s="198"/>
      <c r="AK46" s="198"/>
      <c r="AL46" s="198"/>
      <c r="AM46" s="198"/>
      <c r="AN46" s="198"/>
      <c r="AO46" s="198"/>
    </row>
    <row r="47" ht="14.25" customHeight="1" spans="1:41" x14ac:dyDescent="0.2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</row>
    <row r="48" ht="14.25" customHeight="1" spans="1:41" x14ac:dyDescent="0.2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198"/>
      <c r="AA48" s="198"/>
      <c r="AB48" s="198"/>
      <c r="AC48" s="198"/>
      <c r="AD48" s="198"/>
      <c r="AE48" s="198"/>
      <c r="AF48" s="198"/>
      <c r="AG48" s="198"/>
      <c r="AH48" s="198"/>
      <c r="AI48" s="198"/>
      <c r="AJ48" s="198"/>
      <c r="AK48" s="198"/>
      <c r="AL48" s="198"/>
      <c r="AM48" s="198"/>
      <c r="AN48" s="198"/>
      <c r="AO48" s="198"/>
    </row>
    <row r="49" ht="14.25" customHeight="1" spans="1:41" x14ac:dyDescent="0.25">
      <c r="A49" s="198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198"/>
      <c r="AA49" s="198"/>
      <c r="AB49" s="198"/>
      <c r="AC49" s="198"/>
      <c r="AD49" s="198"/>
      <c r="AE49" s="198"/>
      <c r="AF49" s="198"/>
      <c r="AG49" s="198"/>
      <c r="AH49" s="198"/>
      <c r="AI49" s="198"/>
      <c r="AJ49" s="198"/>
      <c r="AK49" s="198"/>
      <c r="AL49" s="198"/>
      <c r="AM49" s="198"/>
      <c r="AN49" s="198"/>
      <c r="AO49" s="198"/>
    </row>
    <row r="50" ht="14.25" customHeight="1" spans="1:41" x14ac:dyDescent="0.2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198"/>
      <c r="AA50" s="198"/>
      <c r="AB50" s="198"/>
      <c r="AC50" s="198"/>
      <c r="AD50" s="198"/>
      <c r="AE50" s="198"/>
      <c r="AF50" s="198"/>
      <c r="AG50" s="198"/>
      <c r="AH50" s="198"/>
      <c r="AI50" s="198"/>
      <c r="AJ50" s="198"/>
      <c r="AK50" s="198"/>
      <c r="AL50" s="198"/>
      <c r="AM50" s="198"/>
      <c r="AN50" s="198"/>
      <c r="AO50" s="198"/>
    </row>
    <row r="51" ht="14.25" customHeight="1" spans="1:41" x14ac:dyDescent="0.25">
      <c r="A51" s="198"/>
      <c r="B51" s="198"/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</row>
    <row r="52" ht="14.25" customHeight="1" spans="1:41" x14ac:dyDescent="0.2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198"/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</row>
    <row r="53" ht="14.25" customHeight="1" spans="1:41" x14ac:dyDescent="0.2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198"/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</row>
    <row r="54" ht="14.25" customHeight="1" spans="1:41" x14ac:dyDescent="0.25">
      <c r="A54" s="198"/>
      <c r="B54" s="198"/>
      <c r="C54" s="198"/>
      <c r="D54" s="198"/>
      <c r="E54" s="198"/>
      <c r="F54" s="198"/>
      <c r="G54" s="198"/>
      <c r="H54" s="198"/>
      <c r="I54" s="198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198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</row>
    <row r="55" ht="14.25" customHeight="1" spans="1:41" x14ac:dyDescent="0.2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</row>
    <row r="56" ht="14.25" customHeight="1" spans="1:41" x14ac:dyDescent="0.25">
      <c r="A56" s="198"/>
      <c r="B56" s="198"/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</row>
    <row r="57" ht="14.25" customHeight="1" spans="1:41" x14ac:dyDescent="0.2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198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</row>
    <row r="58" ht="14.25" customHeight="1" spans="1:41" x14ac:dyDescent="0.25">
      <c r="A58" s="198"/>
      <c r="B58" s="198"/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</row>
    <row r="59" ht="14.25" customHeight="1" spans="1:41" x14ac:dyDescent="0.2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198"/>
      <c r="Y59" s="198"/>
      <c r="Z59" s="198"/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</row>
    <row r="60" ht="14.25" customHeight="1" spans="1:41" x14ac:dyDescent="0.25">
      <c r="A60" s="198"/>
      <c r="B60" s="198"/>
      <c r="C60" s="198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</row>
    <row r="61" ht="14.25" customHeight="1" spans="1:41" x14ac:dyDescent="0.25">
      <c r="A61" s="198"/>
      <c r="B61" s="198"/>
      <c r="C61" s="198"/>
      <c r="D61" s="198"/>
      <c r="E61" s="198"/>
      <c r="F61" s="198"/>
      <c r="G61" s="198"/>
      <c r="H61" s="198"/>
      <c r="I61" s="198"/>
      <c r="J61" s="198"/>
      <c r="K61" s="198"/>
      <c r="L61" s="198"/>
      <c r="M61" s="198"/>
      <c r="N61" s="198"/>
      <c r="O61" s="198"/>
      <c r="P61" s="198"/>
      <c r="Q61" s="198"/>
      <c r="R61" s="198"/>
      <c r="S61" s="198"/>
      <c r="T61" s="198"/>
      <c r="U61" s="198"/>
      <c r="V61" s="198"/>
      <c r="W61" s="198"/>
      <c r="X61" s="198"/>
      <c r="Y61" s="198"/>
      <c r="Z61" s="198"/>
      <c r="AA61" s="198"/>
      <c r="AB61" s="198"/>
      <c r="AC61" s="198"/>
      <c r="AD61" s="198"/>
      <c r="AE61" s="198"/>
      <c r="AF61" s="198"/>
      <c r="AG61" s="198"/>
      <c r="AH61" s="198"/>
      <c r="AI61" s="198"/>
      <c r="AJ61" s="198"/>
      <c r="AK61" s="198"/>
      <c r="AL61" s="198"/>
      <c r="AM61" s="198"/>
      <c r="AN61" s="198"/>
      <c r="AO61" s="198"/>
    </row>
    <row r="62" ht="14.25" customHeight="1" spans="1:41" x14ac:dyDescent="0.25">
      <c r="A62" s="198"/>
      <c r="B62" s="198"/>
      <c r="C62" s="198"/>
      <c r="D62" s="198"/>
      <c r="E62" s="198"/>
      <c r="F62" s="198"/>
      <c r="G62" s="198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8"/>
      <c r="AB62" s="198"/>
      <c r="AC62" s="198"/>
      <c r="AD62" s="198"/>
      <c r="AE62" s="198"/>
      <c r="AF62" s="198"/>
      <c r="AG62" s="198"/>
      <c r="AH62" s="198"/>
      <c r="AI62" s="198"/>
      <c r="AJ62" s="198"/>
      <c r="AK62" s="198"/>
      <c r="AL62" s="198"/>
      <c r="AM62" s="198"/>
      <c r="AN62" s="198"/>
      <c r="AO62" s="198"/>
    </row>
    <row r="63" ht="14.25" customHeight="1" spans="1:41" x14ac:dyDescent="0.25">
      <c r="A63" s="198"/>
      <c r="B63" s="198"/>
      <c r="C63" s="198"/>
      <c r="D63" s="198"/>
      <c r="E63" s="198"/>
      <c r="F63" s="198"/>
      <c r="G63" s="198"/>
      <c r="H63" s="198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Y63" s="198"/>
      <c r="Z63" s="198"/>
      <c r="AA63" s="198"/>
      <c r="AB63" s="198"/>
      <c r="AC63" s="198"/>
      <c r="AD63" s="198"/>
      <c r="AE63" s="198"/>
      <c r="AF63" s="198"/>
      <c r="AG63" s="198"/>
      <c r="AH63" s="198"/>
      <c r="AI63" s="198"/>
      <c r="AJ63" s="198"/>
      <c r="AK63" s="198"/>
      <c r="AL63" s="198"/>
      <c r="AM63" s="198"/>
      <c r="AN63" s="198"/>
      <c r="AO63" s="198"/>
    </row>
    <row r="64" ht="14.25" customHeight="1" spans="1:41" x14ac:dyDescent="0.25">
      <c r="A64" s="198"/>
      <c r="B64" s="198"/>
      <c r="C64" s="198"/>
      <c r="D64" s="198"/>
      <c r="E64" s="198"/>
      <c r="F64" s="198"/>
      <c r="G64" s="198"/>
      <c r="H64" s="198"/>
      <c r="I64" s="198"/>
      <c r="J64" s="198"/>
      <c r="K64" s="198"/>
      <c r="L64" s="198"/>
      <c r="M64" s="198"/>
      <c r="N64" s="198"/>
      <c r="O64" s="198"/>
      <c r="P64" s="198"/>
      <c r="Q64" s="198"/>
      <c r="R64" s="198"/>
      <c r="S64" s="198"/>
      <c r="T64" s="198"/>
      <c r="U64" s="198"/>
      <c r="V64" s="198"/>
      <c r="W64" s="198"/>
      <c r="X64" s="198"/>
      <c r="Y64" s="198"/>
      <c r="Z64" s="198"/>
      <c r="AA64" s="198"/>
      <c r="AB64" s="198"/>
      <c r="AC64" s="198"/>
      <c r="AD64" s="198"/>
      <c r="AE64" s="198"/>
      <c r="AF64" s="198"/>
      <c r="AG64" s="198"/>
      <c r="AH64" s="198"/>
      <c r="AI64" s="198"/>
      <c r="AJ64" s="198"/>
      <c r="AK64" s="198"/>
      <c r="AL64" s="198"/>
      <c r="AM64" s="198"/>
      <c r="AN64" s="198"/>
      <c r="AO64" s="198"/>
    </row>
    <row r="65" ht="14.25" customHeight="1" spans="1:41" x14ac:dyDescent="0.25">
      <c r="A65" s="198"/>
      <c r="B65" s="198"/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8"/>
      <c r="S65" s="198"/>
      <c r="T65" s="198"/>
      <c r="U65" s="198"/>
      <c r="V65" s="198"/>
      <c r="W65" s="198"/>
      <c r="X65" s="198"/>
      <c r="Y65" s="198"/>
      <c r="Z65" s="198"/>
      <c r="AA65" s="198"/>
      <c r="AB65" s="198"/>
      <c r="AC65" s="198"/>
      <c r="AD65" s="198"/>
      <c r="AE65" s="198"/>
      <c r="AF65" s="198"/>
      <c r="AG65" s="198"/>
      <c r="AH65" s="198"/>
      <c r="AI65" s="198"/>
      <c r="AJ65" s="198"/>
      <c r="AK65" s="198"/>
      <c r="AL65" s="198"/>
      <c r="AM65" s="198"/>
      <c r="AN65" s="198"/>
      <c r="AO65" s="198"/>
    </row>
    <row r="66" ht="14.25" customHeight="1" spans="1:41" x14ac:dyDescent="0.25">
      <c r="A66" s="198"/>
      <c r="B66" s="198"/>
      <c r="C66" s="198"/>
      <c r="D66" s="198"/>
      <c r="E66" s="198"/>
      <c r="F66" s="198"/>
      <c r="G66" s="198"/>
      <c r="H66" s="198"/>
      <c r="I66" s="198"/>
      <c r="J66" s="198"/>
      <c r="K66" s="198"/>
      <c r="L66" s="198"/>
      <c r="M66" s="198"/>
      <c r="N66" s="198"/>
      <c r="O66" s="198"/>
      <c r="P66" s="198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198"/>
      <c r="AJ66" s="198"/>
      <c r="AK66" s="198"/>
      <c r="AL66" s="198"/>
      <c r="AM66" s="198"/>
      <c r="AN66" s="198"/>
      <c r="AO66" s="198"/>
    </row>
    <row r="67" ht="14.25" customHeight="1" spans="1:41" x14ac:dyDescent="0.25">
      <c r="A67" s="198"/>
      <c r="B67" s="198"/>
      <c r="C67" s="198"/>
      <c r="D67" s="198"/>
      <c r="E67" s="198"/>
      <c r="F67" s="198"/>
      <c r="G67" s="198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98"/>
      <c r="Z67" s="198"/>
      <c r="AA67" s="198"/>
      <c r="AB67" s="198"/>
      <c r="AC67" s="198"/>
      <c r="AD67" s="198"/>
      <c r="AE67" s="198"/>
      <c r="AF67" s="198"/>
      <c r="AG67" s="198"/>
      <c r="AH67" s="198"/>
      <c r="AI67" s="198"/>
      <c r="AJ67" s="198"/>
      <c r="AK67" s="198"/>
      <c r="AL67" s="198"/>
      <c r="AM67" s="198"/>
      <c r="AN67" s="198"/>
      <c r="AO67" s="198"/>
    </row>
    <row r="68" ht="14.25" customHeight="1" spans="1:41" x14ac:dyDescent="0.25">
      <c r="A68" s="198"/>
      <c r="B68" s="198"/>
      <c r="C68" s="198"/>
      <c r="D68" s="198"/>
      <c r="E68" s="198"/>
      <c r="F68" s="198"/>
      <c r="G68" s="198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198"/>
      <c r="V68" s="198"/>
      <c r="W68" s="198"/>
      <c r="X68" s="198"/>
      <c r="Y68" s="198"/>
      <c r="Z68" s="198"/>
      <c r="AA68" s="198"/>
      <c r="AB68" s="198"/>
      <c r="AC68" s="198"/>
      <c r="AD68" s="198"/>
      <c r="AE68" s="198"/>
      <c r="AF68" s="198"/>
      <c r="AG68" s="198"/>
      <c r="AH68" s="198"/>
      <c r="AI68" s="198"/>
      <c r="AJ68" s="198"/>
      <c r="AK68" s="198"/>
      <c r="AL68" s="198"/>
      <c r="AM68" s="198"/>
      <c r="AN68" s="198"/>
      <c r="AO68" s="198"/>
    </row>
    <row r="69" ht="14.25" customHeight="1" spans="1:41" x14ac:dyDescent="0.25">
      <c r="A69" s="198"/>
      <c r="B69" s="198"/>
      <c r="C69" s="198"/>
      <c r="D69" s="198"/>
      <c r="E69" s="198"/>
      <c r="F69" s="198"/>
      <c r="G69" s="198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198"/>
      <c r="U69" s="198"/>
      <c r="V69" s="198"/>
      <c r="W69" s="198"/>
      <c r="X69" s="198"/>
      <c r="Y69" s="198"/>
      <c r="Z69" s="198"/>
      <c r="AA69" s="198"/>
      <c r="AB69" s="198"/>
      <c r="AC69" s="198"/>
      <c r="AD69" s="198"/>
      <c r="AE69" s="198"/>
      <c r="AF69" s="198"/>
      <c r="AG69" s="198"/>
      <c r="AH69" s="198"/>
      <c r="AI69" s="198"/>
      <c r="AJ69" s="198"/>
      <c r="AK69" s="198"/>
      <c r="AL69" s="198"/>
      <c r="AM69" s="198"/>
      <c r="AN69" s="198"/>
      <c r="AO69" s="198"/>
    </row>
    <row r="70" ht="14.25" customHeight="1" spans="1:41" x14ac:dyDescent="0.25">
      <c r="A70" s="198"/>
      <c r="B70" s="198"/>
      <c r="C70" s="198"/>
      <c r="D70" s="198"/>
      <c r="E70" s="198"/>
      <c r="F70" s="198"/>
      <c r="G70" s="198"/>
      <c r="H70" s="198"/>
      <c r="I70" s="198"/>
      <c r="J70" s="198"/>
      <c r="K70" s="198"/>
      <c r="L70" s="198"/>
      <c r="M70" s="198"/>
      <c r="N70" s="198"/>
      <c r="O70" s="198"/>
      <c r="P70" s="198"/>
      <c r="Q70" s="198"/>
      <c r="R70" s="198"/>
      <c r="S70" s="198"/>
      <c r="T70" s="198"/>
      <c r="U70" s="198"/>
      <c r="V70" s="198"/>
      <c r="W70" s="198"/>
      <c r="X70" s="198"/>
      <c r="Y70" s="198"/>
      <c r="Z70" s="198"/>
      <c r="AA70" s="198"/>
      <c r="AB70" s="198"/>
      <c r="AC70" s="198"/>
      <c r="AD70" s="198"/>
      <c r="AE70" s="198"/>
      <c r="AF70" s="198"/>
      <c r="AG70" s="198"/>
      <c r="AH70" s="198"/>
      <c r="AI70" s="198"/>
      <c r="AJ70" s="198"/>
      <c r="AK70" s="198"/>
      <c r="AL70" s="198"/>
      <c r="AM70" s="198"/>
      <c r="AN70" s="198"/>
      <c r="AO70" s="198"/>
    </row>
    <row r="71" ht="14.25" customHeight="1" spans="1:41" x14ac:dyDescent="0.25">
      <c r="A71" s="198"/>
      <c r="B71" s="198"/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198"/>
      <c r="AH71" s="198"/>
      <c r="AI71" s="198"/>
      <c r="AJ71" s="198"/>
      <c r="AK71" s="198"/>
      <c r="AL71" s="198"/>
      <c r="AM71" s="198"/>
      <c r="AN71" s="198"/>
      <c r="AO71" s="198"/>
    </row>
    <row r="72" ht="14.25" customHeight="1" spans="1:41" x14ac:dyDescent="0.25">
      <c r="A72" s="198"/>
      <c r="B72" s="198"/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8"/>
      <c r="AE72" s="198"/>
      <c r="AF72" s="198"/>
      <c r="AG72" s="198"/>
      <c r="AH72" s="198"/>
      <c r="AI72" s="198"/>
      <c r="AJ72" s="198"/>
      <c r="AK72" s="198"/>
      <c r="AL72" s="198"/>
      <c r="AM72" s="198"/>
      <c r="AN72" s="198"/>
      <c r="AO72" s="198"/>
    </row>
    <row r="73" ht="14.25" customHeight="1" spans="1:41" x14ac:dyDescent="0.2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198"/>
      <c r="AH73" s="198"/>
      <c r="AI73" s="198"/>
      <c r="AJ73" s="198"/>
      <c r="AK73" s="198"/>
      <c r="AL73" s="198"/>
      <c r="AM73" s="198"/>
      <c r="AN73" s="198"/>
      <c r="AO73" s="198"/>
    </row>
    <row r="74" ht="14.25" customHeight="1" spans="1:41" x14ac:dyDescent="0.25">
      <c r="A74" s="198"/>
      <c r="B74" s="198"/>
      <c r="C74" s="198"/>
      <c r="D74" s="198"/>
      <c r="E74" s="198"/>
      <c r="F74" s="198"/>
      <c r="G74" s="198"/>
      <c r="H74" s="198"/>
      <c r="I74" s="198"/>
      <c r="J74" s="198"/>
      <c r="K74" s="198"/>
      <c r="L74" s="198"/>
      <c r="M74" s="198"/>
      <c r="N74" s="198"/>
      <c r="O74" s="198"/>
      <c r="P74" s="198"/>
      <c r="Q74" s="198"/>
      <c r="R74" s="198"/>
      <c r="S74" s="198"/>
      <c r="T74" s="198"/>
      <c r="U74" s="198"/>
      <c r="V74" s="198"/>
      <c r="W74" s="198"/>
      <c r="X74" s="198"/>
      <c r="Y74" s="198"/>
      <c r="Z74" s="198"/>
      <c r="AA74" s="198"/>
      <c r="AB74" s="198"/>
      <c r="AC74" s="198"/>
      <c r="AD74" s="198"/>
      <c r="AE74" s="198"/>
      <c r="AF74" s="198"/>
      <c r="AG74" s="198"/>
      <c r="AH74" s="198"/>
      <c r="AI74" s="198"/>
      <c r="AJ74" s="198"/>
      <c r="AK74" s="198"/>
      <c r="AL74" s="198"/>
      <c r="AM74" s="198"/>
      <c r="AN74" s="198"/>
      <c r="AO74" s="198"/>
    </row>
    <row r="75" ht="14.25" customHeight="1" spans="1:41" x14ac:dyDescent="0.25">
      <c r="A75" s="198"/>
      <c r="B75" s="198"/>
      <c r="C75" s="198"/>
      <c r="D75" s="198"/>
      <c r="E75" s="198"/>
      <c r="F75" s="198"/>
      <c r="G75" s="198"/>
      <c r="H75" s="198"/>
      <c r="I75" s="198"/>
      <c r="J75" s="198"/>
      <c r="K75" s="198"/>
      <c r="L75" s="198"/>
      <c r="M75" s="198"/>
      <c r="N75" s="198"/>
      <c r="O75" s="198"/>
      <c r="P75" s="198"/>
      <c r="Q75" s="198"/>
      <c r="R75" s="198"/>
      <c r="S75" s="198"/>
      <c r="T75" s="198"/>
      <c r="U75" s="198"/>
      <c r="V75" s="198"/>
      <c r="W75" s="198"/>
      <c r="X75" s="198"/>
      <c r="Y75" s="198"/>
      <c r="Z75" s="198"/>
      <c r="AA75" s="198"/>
      <c r="AB75" s="198"/>
      <c r="AC75" s="198"/>
      <c r="AD75" s="198"/>
      <c r="AE75" s="198"/>
      <c r="AF75" s="198"/>
      <c r="AG75" s="198"/>
      <c r="AH75" s="198"/>
      <c r="AI75" s="198"/>
      <c r="AJ75" s="198"/>
      <c r="AK75" s="198"/>
      <c r="AL75" s="198"/>
      <c r="AM75" s="198"/>
      <c r="AN75" s="198"/>
      <c r="AO75" s="198"/>
    </row>
    <row r="76" ht="14.25" customHeight="1" spans="1:41" x14ac:dyDescent="0.25">
      <c r="A76" s="198"/>
      <c r="B76" s="198"/>
      <c r="C76" s="198"/>
      <c r="D76" s="198"/>
      <c r="E76" s="198"/>
      <c r="F76" s="198"/>
      <c r="G76" s="198"/>
      <c r="H76" s="198"/>
      <c r="I76" s="198"/>
      <c r="J76" s="198"/>
      <c r="K76" s="198"/>
      <c r="L76" s="198"/>
      <c r="M76" s="198"/>
      <c r="N76" s="198"/>
      <c r="O76" s="198"/>
      <c r="P76" s="198"/>
      <c r="Q76" s="198"/>
      <c r="R76" s="198"/>
      <c r="S76" s="198"/>
      <c r="T76" s="198"/>
      <c r="U76" s="198"/>
      <c r="V76" s="198"/>
      <c r="W76" s="198"/>
      <c r="X76" s="198"/>
      <c r="Y76" s="198"/>
      <c r="Z76" s="198"/>
      <c r="AA76" s="198"/>
      <c r="AB76" s="198"/>
      <c r="AC76" s="198"/>
      <c r="AD76" s="198"/>
      <c r="AE76" s="198"/>
      <c r="AF76" s="198"/>
      <c r="AG76" s="198"/>
      <c r="AH76" s="198"/>
      <c r="AI76" s="198"/>
      <c r="AJ76" s="198"/>
      <c r="AK76" s="198"/>
      <c r="AL76" s="198"/>
      <c r="AM76" s="198"/>
      <c r="AN76" s="198"/>
      <c r="AO76" s="198"/>
    </row>
    <row r="77" ht="14.25" customHeight="1" spans="1:41" x14ac:dyDescent="0.25">
      <c r="A77" s="198"/>
      <c r="B77" s="198"/>
      <c r="C77" s="198"/>
      <c r="D77" s="198"/>
      <c r="E77" s="198"/>
      <c r="F77" s="198"/>
      <c r="G77" s="198"/>
      <c r="H77" s="198"/>
      <c r="I77" s="198"/>
      <c r="J77" s="198"/>
      <c r="K77" s="198"/>
      <c r="L77" s="198"/>
      <c r="M77" s="198"/>
      <c r="N77" s="198"/>
      <c r="O77" s="198"/>
      <c r="P77" s="198"/>
      <c r="Q77" s="198"/>
      <c r="R77" s="198"/>
      <c r="S77" s="198"/>
      <c r="T77" s="198"/>
      <c r="U77" s="198"/>
      <c r="V77" s="198"/>
      <c r="W77" s="198"/>
      <c r="X77" s="198"/>
      <c r="Y77" s="198"/>
      <c r="Z77" s="198"/>
      <c r="AA77" s="198"/>
      <c r="AB77" s="198"/>
      <c r="AC77" s="198"/>
      <c r="AD77" s="198"/>
      <c r="AE77" s="198"/>
      <c r="AF77" s="198"/>
      <c r="AG77" s="198"/>
      <c r="AH77" s="198"/>
      <c r="AI77" s="198"/>
      <c r="AJ77" s="198"/>
      <c r="AK77" s="198"/>
      <c r="AL77" s="198"/>
      <c r="AM77" s="198"/>
      <c r="AN77" s="198"/>
      <c r="AO77" s="198"/>
    </row>
    <row r="78" ht="14.25" customHeight="1" spans="1:41" x14ac:dyDescent="0.25">
      <c r="A78" s="198"/>
      <c r="B78" s="198"/>
      <c r="C78" s="198"/>
      <c r="D78" s="198"/>
      <c r="E78" s="198"/>
      <c r="F78" s="198"/>
      <c r="G78" s="198"/>
      <c r="H78" s="198"/>
      <c r="I78" s="198"/>
      <c r="J78" s="198"/>
      <c r="K78" s="198"/>
      <c r="L78" s="198"/>
      <c r="M78" s="198"/>
      <c r="N78" s="198"/>
      <c r="O78" s="198"/>
      <c r="P78" s="198"/>
      <c r="Q78" s="198"/>
      <c r="R78" s="198"/>
      <c r="S78" s="198"/>
      <c r="T78" s="198"/>
      <c r="U78" s="198"/>
      <c r="V78" s="198"/>
      <c r="W78" s="198"/>
      <c r="X78" s="198"/>
      <c r="Y78" s="198"/>
      <c r="Z78" s="198"/>
      <c r="AA78" s="198"/>
      <c r="AB78" s="198"/>
      <c r="AC78" s="198"/>
      <c r="AD78" s="198"/>
      <c r="AE78" s="198"/>
      <c r="AF78" s="198"/>
      <c r="AG78" s="198"/>
      <c r="AH78" s="198"/>
      <c r="AI78" s="198"/>
      <c r="AJ78" s="198"/>
      <c r="AK78" s="198"/>
      <c r="AL78" s="198"/>
      <c r="AM78" s="198"/>
      <c r="AN78" s="198"/>
      <c r="AO78" s="198"/>
    </row>
    <row r="79" ht="14.25" customHeight="1" spans="1:41" x14ac:dyDescent="0.25">
      <c r="A79" s="198"/>
      <c r="B79" s="198"/>
      <c r="C79" s="198"/>
      <c r="D79" s="198"/>
      <c r="E79" s="198"/>
      <c r="F79" s="198"/>
      <c r="G79" s="198"/>
      <c r="H79" s="198"/>
      <c r="I79" s="198"/>
      <c r="J79" s="198"/>
      <c r="K79" s="198"/>
      <c r="L79" s="198"/>
      <c r="M79" s="198"/>
      <c r="N79" s="198"/>
      <c r="O79" s="198"/>
      <c r="P79" s="198"/>
      <c r="Q79" s="198"/>
      <c r="R79" s="198"/>
      <c r="S79" s="198"/>
      <c r="T79" s="198"/>
      <c r="U79" s="198"/>
      <c r="V79" s="198"/>
      <c r="W79" s="198"/>
      <c r="X79" s="198"/>
      <c r="Y79" s="198"/>
      <c r="Z79" s="198"/>
      <c r="AA79" s="198"/>
      <c r="AB79" s="198"/>
      <c r="AC79" s="198"/>
      <c r="AD79" s="198"/>
      <c r="AE79" s="198"/>
      <c r="AF79" s="198"/>
      <c r="AG79" s="198"/>
      <c r="AH79" s="198"/>
      <c r="AI79" s="198"/>
      <c r="AJ79" s="198"/>
      <c r="AK79" s="198"/>
      <c r="AL79" s="198"/>
      <c r="AM79" s="198"/>
      <c r="AN79" s="198"/>
      <c r="AO79" s="198"/>
    </row>
    <row r="80" ht="14.25" customHeight="1" spans="1:41" x14ac:dyDescent="0.25">
      <c r="A80" s="198"/>
      <c r="B80" s="198"/>
      <c r="C80" s="198"/>
      <c r="D80" s="198"/>
      <c r="E80" s="198"/>
      <c r="F80" s="198"/>
      <c r="G80" s="198"/>
      <c r="H80" s="198"/>
      <c r="I80" s="198"/>
      <c r="J80" s="198"/>
      <c r="K80" s="198"/>
      <c r="L80" s="198"/>
      <c r="M80" s="198"/>
      <c r="N80" s="198"/>
      <c r="O80" s="198"/>
      <c r="P80" s="198"/>
      <c r="Q80" s="198"/>
      <c r="R80" s="198"/>
      <c r="S80" s="198"/>
      <c r="T80" s="198"/>
      <c r="U80" s="198"/>
      <c r="V80" s="198"/>
      <c r="W80" s="198"/>
      <c r="X80" s="198"/>
      <c r="Y80" s="198"/>
      <c r="Z80" s="198"/>
      <c r="AA80" s="198"/>
      <c r="AB80" s="198"/>
      <c r="AC80" s="198"/>
      <c r="AD80" s="198"/>
      <c r="AE80" s="198"/>
      <c r="AF80" s="198"/>
      <c r="AG80" s="198"/>
      <c r="AH80" s="198"/>
      <c r="AI80" s="198"/>
      <c r="AJ80" s="198"/>
      <c r="AK80" s="198"/>
      <c r="AL80" s="198"/>
      <c r="AM80" s="198"/>
      <c r="AN80" s="198"/>
      <c r="AO80" s="198"/>
    </row>
    <row r="81" ht="14.25" customHeight="1" spans="1:41" x14ac:dyDescent="0.2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</row>
    <row r="82" ht="14.25" customHeight="1" spans="1:41" x14ac:dyDescent="0.25">
      <c r="A82" s="198"/>
      <c r="B82" s="198"/>
      <c r="C82" s="198"/>
      <c r="D82" s="198"/>
      <c r="E82" s="198"/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8"/>
      <c r="AB82" s="198"/>
      <c r="AC82" s="198"/>
      <c r="AD82" s="198"/>
      <c r="AE82" s="198"/>
      <c r="AF82" s="198"/>
      <c r="AG82" s="198"/>
      <c r="AH82" s="198"/>
      <c r="AI82" s="198"/>
      <c r="AJ82" s="198"/>
      <c r="AK82" s="198"/>
      <c r="AL82" s="198"/>
      <c r="AM82" s="198"/>
      <c r="AN82" s="198"/>
      <c r="AO82" s="198"/>
    </row>
    <row r="83" ht="14.25" customHeight="1" spans="1:41" x14ac:dyDescent="0.2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</row>
    <row r="84" ht="14.25" customHeight="1" spans="1:41" x14ac:dyDescent="0.25">
      <c r="A84" s="198"/>
      <c r="B84" s="198"/>
      <c r="C84" s="198"/>
      <c r="D84" s="198"/>
      <c r="E84" s="198"/>
      <c r="F84" s="198"/>
      <c r="G84" s="198"/>
      <c r="H84" s="198"/>
      <c r="I84" s="198"/>
      <c r="J84" s="198"/>
      <c r="K84" s="198"/>
      <c r="L84" s="198"/>
      <c r="M84" s="198"/>
      <c r="N84" s="198"/>
      <c r="O84" s="198"/>
      <c r="P84" s="198"/>
      <c r="Q84" s="198"/>
      <c r="R84" s="198"/>
      <c r="S84" s="198"/>
      <c r="T84" s="198"/>
      <c r="U84" s="198"/>
      <c r="V84" s="198"/>
      <c r="W84" s="198"/>
      <c r="X84" s="198"/>
      <c r="Y84" s="198"/>
      <c r="Z84" s="198"/>
      <c r="AA84" s="198"/>
      <c r="AB84" s="198"/>
      <c r="AC84" s="198"/>
      <c r="AD84" s="198"/>
      <c r="AE84" s="198"/>
      <c r="AF84" s="198"/>
      <c r="AG84" s="198"/>
      <c r="AH84" s="198"/>
      <c r="AI84" s="198"/>
      <c r="AJ84" s="198"/>
      <c r="AK84" s="198"/>
      <c r="AL84" s="198"/>
      <c r="AM84" s="198"/>
      <c r="AN84" s="198"/>
      <c r="AO84" s="198"/>
    </row>
    <row r="85" ht="14.25" customHeight="1" spans="1:41" x14ac:dyDescent="0.25">
      <c r="A85" s="198"/>
      <c r="B85" s="198"/>
      <c r="C85" s="198"/>
      <c r="D85" s="198"/>
      <c r="E85" s="198"/>
      <c r="F85" s="198"/>
      <c r="G85" s="198"/>
      <c r="H85" s="198"/>
      <c r="I85" s="198"/>
      <c r="J85" s="198"/>
      <c r="K85" s="198"/>
      <c r="L85" s="198"/>
      <c r="M85" s="198"/>
      <c r="N85" s="198"/>
      <c r="O85" s="198"/>
      <c r="P85" s="198"/>
      <c r="Q85" s="198"/>
      <c r="R85" s="198"/>
      <c r="S85" s="198"/>
      <c r="T85" s="198"/>
      <c r="U85" s="198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198"/>
      <c r="AH85" s="198"/>
      <c r="AI85" s="198"/>
      <c r="AJ85" s="198"/>
      <c r="AK85" s="198"/>
      <c r="AL85" s="198"/>
      <c r="AM85" s="198"/>
      <c r="AN85" s="198"/>
      <c r="AO85" s="198"/>
    </row>
    <row r="86" ht="14.25" customHeight="1" spans="1:41" x14ac:dyDescent="0.25">
      <c r="A86" s="198"/>
      <c r="B86" s="198"/>
      <c r="C86" s="198"/>
      <c r="D86" s="198"/>
      <c r="E86" s="198"/>
      <c r="F86" s="198"/>
      <c r="G86" s="198"/>
      <c r="H86" s="198"/>
      <c r="I86" s="198"/>
      <c r="J86" s="198"/>
      <c r="K86" s="198"/>
      <c r="L86" s="198"/>
      <c r="M86" s="198"/>
      <c r="N86" s="198"/>
      <c r="O86" s="198"/>
      <c r="P86" s="198"/>
      <c r="Q86" s="198"/>
      <c r="R86" s="198"/>
      <c r="S86" s="198"/>
      <c r="T86" s="198"/>
      <c r="U86" s="198"/>
      <c r="V86" s="198"/>
      <c r="W86" s="198"/>
      <c r="X86" s="198"/>
      <c r="Y86" s="198"/>
      <c r="Z86" s="198"/>
      <c r="AA86" s="198"/>
      <c r="AB86" s="198"/>
      <c r="AC86" s="198"/>
      <c r="AD86" s="198"/>
      <c r="AE86" s="198"/>
      <c r="AF86" s="198"/>
      <c r="AG86" s="198"/>
      <c r="AH86" s="198"/>
      <c r="AI86" s="198"/>
      <c r="AJ86" s="198"/>
      <c r="AK86" s="198"/>
      <c r="AL86" s="198"/>
      <c r="AM86" s="198"/>
      <c r="AN86" s="198"/>
      <c r="AO86" s="198"/>
    </row>
    <row r="87" ht="14.25" customHeight="1" spans="1:41" x14ac:dyDescent="0.25">
      <c r="A87" s="198"/>
      <c r="B87" s="198"/>
      <c r="C87" s="198"/>
      <c r="D87" s="198"/>
      <c r="E87" s="198"/>
      <c r="F87" s="198"/>
      <c r="G87" s="198"/>
      <c r="H87" s="198"/>
      <c r="I87" s="198"/>
      <c r="J87" s="198"/>
      <c r="K87" s="198"/>
      <c r="L87" s="198"/>
      <c r="M87" s="198"/>
      <c r="N87" s="198"/>
      <c r="O87" s="198"/>
      <c r="P87" s="198"/>
      <c r="Q87" s="198"/>
      <c r="R87" s="198"/>
      <c r="S87" s="198"/>
      <c r="T87" s="198"/>
      <c r="U87" s="198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198"/>
      <c r="AI87" s="198"/>
      <c r="AJ87" s="198"/>
      <c r="AK87" s="198"/>
      <c r="AL87" s="198"/>
      <c r="AM87" s="198"/>
      <c r="AN87" s="198"/>
      <c r="AO87" s="198"/>
    </row>
    <row r="88" ht="14.25" customHeight="1" spans="1:41" x14ac:dyDescent="0.25">
      <c r="A88" s="198"/>
      <c r="B88" s="198"/>
      <c r="C88" s="198"/>
      <c r="D88" s="198"/>
      <c r="E88" s="198"/>
      <c r="F88" s="198"/>
      <c r="G88" s="198"/>
      <c r="H88" s="198"/>
      <c r="I88" s="198"/>
      <c r="J88" s="198"/>
      <c r="K88" s="198"/>
      <c r="L88" s="198"/>
      <c r="M88" s="198"/>
      <c r="N88" s="198"/>
      <c r="O88" s="198"/>
      <c r="P88" s="198"/>
      <c r="Q88" s="198"/>
      <c r="R88" s="198"/>
      <c r="S88" s="198"/>
      <c r="T88" s="198"/>
      <c r="U88" s="198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198"/>
      <c r="AI88" s="198"/>
      <c r="AJ88" s="198"/>
      <c r="AK88" s="198"/>
      <c r="AL88" s="198"/>
      <c r="AM88" s="198"/>
      <c r="AN88" s="198"/>
      <c r="AO88" s="198"/>
    </row>
    <row r="89" ht="14.25" customHeight="1" spans="1:41" x14ac:dyDescent="0.2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</row>
    <row r="90" ht="14.25" customHeight="1" spans="1:41" x14ac:dyDescent="0.25">
      <c r="A90" s="198"/>
      <c r="B90" s="198"/>
      <c r="C90" s="198"/>
      <c r="D90" s="198"/>
      <c r="E90" s="198"/>
      <c r="F90" s="198"/>
      <c r="G90" s="198"/>
      <c r="H90" s="198"/>
      <c r="I90" s="198"/>
      <c r="J90" s="198"/>
      <c r="K90" s="198"/>
      <c r="L90" s="198"/>
      <c r="M90" s="198"/>
      <c r="N90" s="198"/>
      <c r="O90" s="198"/>
      <c r="P90" s="198"/>
      <c r="Q90" s="198"/>
      <c r="R90" s="198"/>
      <c r="S90" s="198"/>
      <c r="T90" s="198"/>
      <c r="U90" s="198"/>
      <c r="V90" s="198"/>
      <c r="W90" s="198"/>
      <c r="X90" s="198"/>
      <c r="Y90" s="198"/>
      <c r="Z90" s="198"/>
      <c r="AA90" s="198"/>
      <c r="AB90" s="198"/>
      <c r="AC90" s="198"/>
      <c r="AD90" s="198"/>
      <c r="AE90" s="198"/>
      <c r="AF90" s="198"/>
      <c r="AG90" s="198"/>
      <c r="AH90" s="198"/>
      <c r="AI90" s="198"/>
      <c r="AJ90" s="198"/>
      <c r="AK90" s="198"/>
      <c r="AL90" s="198"/>
      <c r="AM90" s="198"/>
      <c r="AN90" s="198"/>
      <c r="AO90" s="198"/>
    </row>
    <row r="91" ht="14.25" customHeight="1" spans="1:41" x14ac:dyDescent="0.2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198"/>
      <c r="AI91" s="198"/>
      <c r="AJ91" s="198"/>
      <c r="AK91" s="198"/>
      <c r="AL91" s="198"/>
      <c r="AM91" s="198"/>
      <c r="AN91" s="198"/>
      <c r="AO91" s="198"/>
    </row>
    <row r="92" ht="14.25" customHeight="1" spans="1:41" x14ac:dyDescent="0.25">
      <c r="A92" s="198"/>
      <c r="B92" s="198"/>
      <c r="C92" s="198"/>
      <c r="D92" s="198"/>
      <c r="E92" s="198"/>
      <c r="F92" s="198"/>
      <c r="G92" s="198"/>
      <c r="H92" s="198"/>
      <c r="I92" s="198"/>
      <c r="J92" s="198"/>
      <c r="K92" s="198"/>
      <c r="L92" s="198"/>
      <c r="M92" s="198"/>
      <c r="N92" s="198"/>
      <c r="O92" s="198"/>
      <c r="P92" s="198"/>
      <c r="Q92" s="198"/>
      <c r="R92" s="198"/>
      <c r="S92" s="198"/>
      <c r="T92" s="198"/>
      <c r="U92" s="198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198"/>
      <c r="AI92" s="198"/>
      <c r="AJ92" s="198"/>
      <c r="AK92" s="198"/>
      <c r="AL92" s="198"/>
      <c r="AM92" s="198"/>
      <c r="AN92" s="198"/>
      <c r="AO92" s="198"/>
    </row>
    <row r="93" ht="14.25" customHeight="1" spans="1:41" x14ac:dyDescent="0.25">
      <c r="A93" s="198"/>
      <c r="B93" s="198"/>
      <c r="C93" s="198"/>
      <c r="D93" s="198"/>
      <c r="E93" s="198"/>
      <c r="F93" s="198"/>
      <c r="G93" s="198"/>
      <c r="H93" s="198"/>
      <c r="I93" s="198"/>
      <c r="J93" s="198"/>
      <c r="K93" s="198"/>
      <c r="L93" s="198"/>
      <c r="M93" s="198"/>
      <c r="N93" s="198"/>
      <c r="O93" s="198"/>
      <c r="P93" s="198"/>
      <c r="Q93" s="198"/>
      <c r="R93" s="198"/>
      <c r="S93" s="198"/>
      <c r="T93" s="198"/>
      <c r="U93" s="198"/>
      <c r="V93" s="198"/>
      <c r="W93" s="198"/>
      <c r="X93" s="198"/>
      <c r="Y93" s="198"/>
      <c r="Z93" s="198"/>
      <c r="AA93" s="198"/>
      <c r="AB93" s="198"/>
      <c r="AC93" s="198"/>
      <c r="AD93" s="198"/>
      <c r="AE93" s="198"/>
      <c r="AF93" s="198"/>
      <c r="AG93" s="198"/>
      <c r="AH93" s="198"/>
      <c r="AI93" s="198"/>
      <c r="AJ93" s="198"/>
      <c r="AK93" s="198"/>
      <c r="AL93" s="198"/>
      <c r="AM93" s="198"/>
      <c r="AN93" s="198"/>
      <c r="AO93" s="198"/>
    </row>
    <row r="94" ht="14.25" customHeight="1" spans="1:41" x14ac:dyDescent="0.25">
      <c r="A94" s="198"/>
      <c r="B94" s="198"/>
      <c r="C94" s="198"/>
      <c r="D94" s="198"/>
      <c r="E94" s="198"/>
      <c r="F94" s="198"/>
      <c r="G94" s="198"/>
      <c r="H94" s="198"/>
      <c r="I94" s="198"/>
      <c r="J94" s="198"/>
      <c r="K94" s="198"/>
      <c r="L94" s="198"/>
      <c r="M94" s="198"/>
      <c r="N94" s="198"/>
      <c r="O94" s="198"/>
      <c r="P94" s="198"/>
      <c r="Q94" s="198"/>
      <c r="R94" s="198"/>
      <c r="S94" s="198"/>
      <c r="T94" s="198"/>
      <c r="U94" s="198"/>
      <c r="V94" s="198"/>
      <c r="W94" s="198"/>
      <c r="X94" s="198"/>
      <c r="Y94" s="198"/>
      <c r="Z94" s="198"/>
      <c r="AA94" s="198"/>
      <c r="AB94" s="198"/>
      <c r="AC94" s="198"/>
      <c r="AD94" s="198"/>
      <c r="AE94" s="198"/>
      <c r="AF94" s="198"/>
      <c r="AG94" s="198"/>
      <c r="AH94" s="198"/>
      <c r="AI94" s="198"/>
      <c r="AJ94" s="198"/>
      <c r="AK94" s="198"/>
      <c r="AL94" s="198"/>
      <c r="AM94" s="198"/>
      <c r="AN94" s="198"/>
      <c r="AO94" s="198"/>
    </row>
    <row r="95" ht="14.25" customHeight="1" spans="1:41" x14ac:dyDescent="0.2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</row>
    <row r="96" ht="14.25" customHeight="1" spans="1:41" x14ac:dyDescent="0.25">
      <c r="A96" s="198"/>
      <c r="B96" s="198"/>
      <c r="C96" s="198"/>
      <c r="D96" s="198"/>
      <c r="E96" s="198"/>
      <c r="F96" s="198"/>
      <c r="G96" s="198"/>
      <c r="H96" s="198"/>
      <c r="I96" s="198"/>
      <c r="J96" s="198"/>
      <c r="K96" s="198"/>
      <c r="L96" s="198"/>
      <c r="M96" s="198"/>
      <c r="N96" s="198"/>
      <c r="O96" s="198"/>
      <c r="P96" s="198"/>
      <c r="Q96" s="198"/>
      <c r="R96" s="198"/>
      <c r="S96" s="198"/>
      <c r="T96" s="198"/>
      <c r="U96" s="198"/>
      <c r="V96" s="198"/>
      <c r="W96" s="198"/>
      <c r="X96" s="198"/>
      <c r="Y96" s="198"/>
      <c r="Z96" s="198"/>
      <c r="AA96" s="198"/>
      <c r="AB96" s="198"/>
      <c r="AC96" s="198"/>
      <c r="AD96" s="198"/>
      <c r="AE96" s="198"/>
      <c r="AF96" s="198"/>
      <c r="AG96" s="198"/>
      <c r="AH96" s="198"/>
      <c r="AI96" s="198"/>
      <c r="AJ96" s="198"/>
      <c r="AK96" s="198"/>
      <c r="AL96" s="198"/>
      <c r="AM96" s="198"/>
      <c r="AN96" s="198"/>
      <c r="AO96" s="198"/>
    </row>
    <row r="97" ht="14.25" customHeight="1" spans="1:41" x14ac:dyDescent="0.2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</row>
    <row r="98" ht="14.25" customHeight="1" spans="1:41" x14ac:dyDescent="0.25">
      <c r="A98" s="198"/>
      <c r="B98" s="198"/>
      <c r="C98" s="198"/>
      <c r="D98" s="198"/>
      <c r="E98" s="198"/>
      <c r="F98" s="198"/>
      <c r="G98" s="198"/>
      <c r="H98" s="198"/>
      <c r="I98" s="198"/>
      <c r="J98" s="198"/>
      <c r="K98" s="198"/>
      <c r="L98" s="198"/>
      <c r="M98" s="198"/>
      <c r="N98" s="198"/>
      <c r="O98" s="198"/>
      <c r="P98" s="198"/>
      <c r="Q98" s="198"/>
      <c r="R98" s="198"/>
      <c r="S98" s="198"/>
      <c r="T98" s="198"/>
      <c r="U98" s="198"/>
      <c r="V98" s="198"/>
      <c r="W98" s="198"/>
      <c r="X98" s="198"/>
      <c r="Y98" s="198"/>
      <c r="Z98" s="198"/>
      <c r="AA98" s="198"/>
      <c r="AB98" s="198"/>
      <c r="AC98" s="198"/>
      <c r="AD98" s="198"/>
      <c r="AE98" s="198"/>
      <c r="AF98" s="198"/>
      <c r="AG98" s="198"/>
      <c r="AH98" s="198"/>
      <c r="AI98" s="198"/>
      <c r="AJ98" s="198"/>
      <c r="AK98" s="198"/>
      <c r="AL98" s="198"/>
      <c r="AM98" s="198"/>
      <c r="AN98" s="198"/>
      <c r="AO98" s="198"/>
    </row>
    <row r="99" ht="14.25" customHeight="1" spans="1:41" x14ac:dyDescent="0.25">
      <c r="A99" s="198"/>
      <c r="B99" s="198"/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8"/>
      <c r="S99" s="198"/>
      <c r="T99" s="198"/>
      <c r="U99" s="198"/>
      <c r="V99" s="198"/>
      <c r="W99" s="198"/>
      <c r="X99" s="198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  <c r="AI99" s="198"/>
      <c r="AJ99" s="198"/>
      <c r="AK99" s="198"/>
      <c r="AL99" s="198"/>
      <c r="AM99" s="198"/>
      <c r="AN99" s="198"/>
      <c r="AO99" s="198"/>
    </row>
    <row r="100" ht="14.25" customHeight="1" spans="1:41" x14ac:dyDescent="0.2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</row>
    <row r="101" ht="14.25" customHeight="1" spans="1:41" x14ac:dyDescent="0.25">
      <c r="A101" s="198"/>
      <c r="B101" s="198"/>
      <c r="C101" s="198"/>
      <c r="D101" s="198"/>
      <c r="E101" s="198"/>
      <c r="F101" s="198"/>
      <c r="G101" s="198"/>
      <c r="H101" s="198"/>
      <c r="I101" s="198"/>
      <c r="J101" s="198"/>
      <c r="K101" s="198"/>
      <c r="L101" s="198"/>
      <c r="M101" s="198"/>
      <c r="N101" s="198"/>
      <c r="O101" s="198"/>
      <c r="P101" s="198"/>
      <c r="Q101" s="198"/>
      <c r="R101" s="198"/>
      <c r="S101" s="198"/>
      <c r="T101" s="198"/>
      <c r="U101" s="198"/>
      <c r="V101" s="198"/>
      <c r="W101" s="198"/>
      <c r="X101" s="198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8"/>
      <c r="AK101" s="198"/>
      <c r="AL101" s="198"/>
      <c r="AM101" s="198"/>
      <c r="AN101" s="198"/>
      <c r="AO101" s="198"/>
    </row>
    <row r="102" ht="14.25" customHeight="1" spans="1:41" x14ac:dyDescent="0.25">
      <c r="A102" s="198"/>
      <c r="B102" s="198"/>
      <c r="C102" s="198"/>
      <c r="D102" s="198"/>
      <c r="E102" s="198"/>
      <c r="F102" s="198"/>
      <c r="G102" s="198"/>
      <c r="H102" s="198"/>
      <c r="I102" s="198"/>
      <c r="J102" s="198"/>
      <c r="K102" s="198"/>
      <c r="L102" s="198"/>
      <c r="M102" s="198"/>
      <c r="N102" s="198"/>
      <c r="O102" s="198"/>
      <c r="P102" s="198"/>
      <c r="Q102" s="198"/>
      <c r="R102" s="198"/>
      <c r="S102" s="198"/>
      <c r="T102" s="198"/>
      <c r="U102" s="198"/>
      <c r="V102" s="198"/>
      <c r="W102" s="198"/>
      <c r="X102" s="198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8"/>
      <c r="AK102" s="198"/>
      <c r="AL102" s="198"/>
      <c r="AM102" s="198"/>
      <c r="AN102" s="198"/>
      <c r="AO102" s="198"/>
    </row>
    <row r="103" ht="14.25" customHeight="1" spans="1:41" x14ac:dyDescent="0.2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</row>
    <row r="104" ht="14.25" customHeight="1" spans="1:41" x14ac:dyDescent="0.25">
      <c r="A104" s="198"/>
      <c r="B104" s="198"/>
      <c r="C104" s="198"/>
      <c r="D104" s="198"/>
      <c r="E104" s="198"/>
      <c r="F104" s="198"/>
      <c r="G104" s="198"/>
      <c r="H104" s="198"/>
      <c r="I104" s="198"/>
      <c r="J104" s="198"/>
      <c r="K104" s="198"/>
      <c r="L104" s="198"/>
      <c r="M104" s="198"/>
      <c r="N104" s="198"/>
      <c r="O104" s="198"/>
      <c r="P104" s="198"/>
      <c r="Q104" s="198"/>
      <c r="R104" s="198"/>
      <c r="S104" s="198"/>
      <c r="T104" s="198"/>
      <c r="U104" s="198"/>
      <c r="V104" s="198"/>
      <c r="W104" s="198"/>
      <c r="X104" s="198"/>
      <c r="Y104" s="198"/>
      <c r="Z104" s="198"/>
      <c r="AA104" s="198"/>
      <c r="AB104" s="198"/>
      <c r="AC104" s="198"/>
      <c r="AD104" s="198"/>
      <c r="AE104" s="198"/>
      <c r="AF104" s="198"/>
      <c r="AG104" s="198"/>
      <c r="AH104" s="198"/>
      <c r="AI104" s="198"/>
      <c r="AJ104" s="198"/>
      <c r="AK104" s="198"/>
      <c r="AL104" s="198"/>
      <c r="AM104" s="198"/>
      <c r="AN104" s="198"/>
      <c r="AO104" s="198"/>
    </row>
    <row r="105" ht="14.25" customHeight="1" spans="1:41" x14ac:dyDescent="0.2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</row>
    <row r="106" ht="14.25" customHeight="1" spans="1:41" x14ac:dyDescent="0.25">
      <c r="A106" s="198"/>
      <c r="B106" s="198"/>
      <c r="C106" s="198"/>
      <c r="D106" s="198"/>
      <c r="E106" s="198"/>
      <c r="F106" s="198"/>
      <c r="G106" s="198"/>
      <c r="H106" s="198"/>
      <c r="I106" s="198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198"/>
      <c r="X106" s="198"/>
      <c r="Y106" s="198"/>
      <c r="Z106" s="198"/>
      <c r="AA106" s="198"/>
      <c r="AB106" s="198"/>
      <c r="AC106" s="198"/>
      <c r="AD106" s="198"/>
      <c r="AE106" s="198"/>
      <c r="AF106" s="198"/>
      <c r="AG106" s="198"/>
      <c r="AH106" s="198"/>
      <c r="AI106" s="198"/>
      <c r="AJ106" s="198"/>
      <c r="AK106" s="198"/>
      <c r="AL106" s="198"/>
      <c r="AM106" s="198"/>
      <c r="AN106" s="198"/>
      <c r="AO106" s="198"/>
    </row>
    <row r="107" ht="14.25" customHeight="1" spans="1:41" x14ac:dyDescent="0.2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198"/>
      <c r="X107" s="198"/>
      <c r="Y107" s="198"/>
      <c r="Z107" s="198"/>
      <c r="AA107" s="198"/>
      <c r="AB107" s="198"/>
      <c r="AC107" s="198"/>
      <c r="AD107" s="198"/>
      <c r="AE107" s="198"/>
      <c r="AF107" s="198"/>
      <c r="AG107" s="198"/>
      <c r="AH107" s="198"/>
      <c r="AI107" s="198"/>
      <c r="AJ107" s="198"/>
      <c r="AK107" s="198"/>
      <c r="AL107" s="198"/>
      <c r="AM107" s="198"/>
      <c r="AN107" s="198"/>
      <c r="AO107" s="198"/>
    </row>
    <row r="108" ht="14.25" customHeight="1" spans="1:41" x14ac:dyDescent="0.25">
      <c r="A108" s="198"/>
      <c r="B108" s="198"/>
      <c r="C108" s="198"/>
      <c r="D108" s="198"/>
      <c r="E108" s="198"/>
      <c r="F108" s="198"/>
      <c r="G108" s="198"/>
      <c r="H108" s="198"/>
      <c r="I108" s="198"/>
      <c r="J108" s="198"/>
      <c r="K108" s="198"/>
      <c r="L108" s="198"/>
      <c r="M108" s="198"/>
      <c r="N108" s="198"/>
      <c r="O108" s="198"/>
      <c r="P108" s="198"/>
      <c r="Q108" s="198"/>
      <c r="R108" s="198"/>
      <c r="S108" s="198"/>
      <c r="T108" s="198"/>
      <c r="U108" s="198"/>
      <c r="V108" s="198"/>
      <c r="W108" s="198"/>
      <c r="X108" s="198"/>
      <c r="Y108" s="198"/>
      <c r="Z108" s="198"/>
      <c r="AA108" s="198"/>
      <c r="AB108" s="198"/>
      <c r="AC108" s="198"/>
      <c r="AD108" s="198"/>
      <c r="AE108" s="198"/>
      <c r="AF108" s="198"/>
      <c r="AG108" s="198"/>
      <c r="AH108" s="198"/>
      <c r="AI108" s="198"/>
      <c r="AJ108" s="198"/>
      <c r="AK108" s="198"/>
      <c r="AL108" s="198"/>
      <c r="AM108" s="198"/>
      <c r="AN108" s="198"/>
      <c r="AO108" s="198"/>
    </row>
    <row r="109" ht="14.25" customHeight="1" spans="1:41" x14ac:dyDescent="0.2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198"/>
      <c r="AI109" s="198"/>
      <c r="AJ109" s="198"/>
      <c r="AK109" s="198"/>
      <c r="AL109" s="198"/>
      <c r="AM109" s="198"/>
      <c r="AN109" s="198"/>
      <c r="AO109" s="198"/>
    </row>
    <row r="110" ht="14.25" customHeight="1" spans="1:41" x14ac:dyDescent="0.25">
      <c r="A110" s="198"/>
      <c r="B110" s="198"/>
      <c r="C110" s="198"/>
      <c r="D110" s="198"/>
      <c r="E110" s="198"/>
      <c r="F110" s="198"/>
      <c r="G110" s="198"/>
      <c r="H110" s="198"/>
      <c r="I110" s="198"/>
      <c r="J110" s="198"/>
      <c r="K110" s="198"/>
      <c r="L110" s="198"/>
      <c r="M110" s="198"/>
      <c r="N110" s="198"/>
      <c r="O110" s="198"/>
      <c r="P110" s="198"/>
      <c r="Q110" s="198"/>
      <c r="R110" s="198"/>
      <c r="S110" s="198"/>
      <c r="T110" s="198"/>
      <c r="U110" s="198"/>
      <c r="V110" s="198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198"/>
      <c r="AI110" s="198"/>
      <c r="AJ110" s="198"/>
      <c r="AK110" s="198"/>
      <c r="AL110" s="198"/>
      <c r="AM110" s="198"/>
      <c r="AN110" s="198"/>
      <c r="AO110" s="198"/>
    </row>
    <row r="111" ht="14.25" customHeight="1" spans="1:41" x14ac:dyDescent="0.2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</row>
    <row r="112" ht="14.25" customHeight="1" spans="1:41" x14ac:dyDescent="0.25">
      <c r="A112" s="198"/>
      <c r="B112" s="198"/>
      <c r="C112" s="198"/>
      <c r="D112" s="198"/>
      <c r="E112" s="198"/>
      <c r="F112" s="198"/>
      <c r="G112" s="198"/>
      <c r="H112" s="198"/>
      <c r="I112" s="198"/>
      <c r="J112" s="198"/>
      <c r="K112" s="198"/>
      <c r="L112" s="198"/>
      <c r="M112" s="198"/>
      <c r="N112" s="198"/>
      <c r="O112" s="198"/>
      <c r="P112" s="198"/>
      <c r="Q112" s="198"/>
      <c r="R112" s="198"/>
      <c r="S112" s="198"/>
      <c r="T112" s="198"/>
      <c r="U112" s="198"/>
      <c r="V112" s="198"/>
      <c r="W112" s="198"/>
      <c r="X112" s="198"/>
      <c r="Y112" s="198"/>
      <c r="Z112" s="198"/>
      <c r="AA112" s="198"/>
      <c r="AB112" s="198"/>
      <c r="AC112" s="198"/>
      <c r="AD112" s="198"/>
      <c r="AE112" s="198"/>
      <c r="AF112" s="198"/>
      <c r="AG112" s="198"/>
      <c r="AH112" s="198"/>
      <c r="AI112" s="198"/>
      <c r="AJ112" s="198"/>
      <c r="AK112" s="198"/>
      <c r="AL112" s="198"/>
      <c r="AM112" s="198"/>
      <c r="AN112" s="198"/>
      <c r="AO112" s="198"/>
    </row>
    <row r="113" ht="14.25" customHeight="1" spans="1:41" x14ac:dyDescent="0.2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</row>
    <row r="114" ht="14.25" customHeight="1" spans="1:41" x14ac:dyDescent="0.25">
      <c r="A114" s="198"/>
      <c r="B114" s="198"/>
      <c r="C114" s="198"/>
      <c r="D114" s="198"/>
      <c r="E114" s="198"/>
      <c r="F114" s="198"/>
      <c r="G114" s="198"/>
      <c r="H114" s="198"/>
      <c r="I114" s="198"/>
      <c r="J114" s="198"/>
      <c r="K114" s="198"/>
      <c r="L114" s="198"/>
      <c r="M114" s="198"/>
      <c r="N114" s="198"/>
      <c r="O114" s="198"/>
      <c r="P114" s="198"/>
      <c r="Q114" s="198"/>
      <c r="R114" s="198"/>
      <c r="S114" s="198"/>
      <c r="T114" s="198"/>
      <c r="U114" s="198"/>
      <c r="V114" s="198"/>
      <c r="W114" s="198"/>
      <c r="X114" s="198"/>
      <c r="Y114" s="198"/>
      <c r="Z114" s="198"/>
      <c r="AA114" s="198"/>
      <c r="AB114" s="198"/>
      <c r="AC114" s="198"/>
      <c r="AD114" s="198"/>
      <c r="AE114" s="198"/>
      <c r="AF114" s="198"/>
      <c r="AG114" s="198"/>
      <c r="AH114" s="198"/>
      <c r="AI114" s="198"/>
      <c r="AJ114" s="198"/>
      <c r="AK114" s="198"/>
      <c r="AL114" s="198"/>
      <c r="AM114" s="198"/>
      <c r="AN114" s="198"/>
      <c r="AO114" s="198"/>
    </row>
    <row r="115" ht="14.25" customHeight="1" spans="1:41" x14ac:dyDescent="0.2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</row>
    <row r="116" ht="14.25" customHeight="1" spans="1:41" x14ac:dyDescent="0.25">
      <c r="A116" s="198"/>
      <c r="B116" s="198"/>
      <c r="C116" s="198"/>
      <c r="D116" s="198"/>
      <c r="E116" s="198"/>
      <c r="F116" s="198"/>
      <c r="G116" s="198"/>
      <c r="H116" s="198"/>
      <c r="I116" s="198"/>
      <c r="J116" s="198"/>
      <c r="K116" s="198"/>
      <c r="L116" s="198"/>
      <c r="M116" s="198"/>
      <c r="N116" s="198"/>
      <c r="O116" s="198"/>
      <c r="P116" s="198"/>
      <c r="Q116" s="198"/>
      <c r="R116" s="198"/>
      <c r="S116" s="198"/>
      <c r="T116" s="198"/>
      <c r="U116" s="198"/>
      <c r="V116" s="198"/>
      <c r="W116" s="198"/>
      <c r="X116" s="198"/>
      <c r="Y116" s="198"/>
      <c r="Z116" s="198"/>
      <c r="AA116" s="198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</row>
    <row r="117" ht="14.25" customHeight="1" spans="1:41" x14ac:dyDescent="0.25">
      <c r="A117" s="198"/>
      <c r="B117" s="198"/>
      <c r="C117" s="198"/>
      <c r="D117" s="198"/>
      <c r="E117" s="198"/>
      <c r="F117" s="198"/>
      <c r="G117" s="198"/>
      <c r="H117" s="198"/>
      <c r="I117" s="198"/>
      <c r="J117" s="198"/>
      <c r="K117" s="198"/>
      <c r="L117" s="198"/>
      <c r="M117" s="198"/>
      <c r="N117" s="198"/>
      <c r="O117" s="198"/>
      <c r="P117" s="198"/>
      <c r="Q117" s="198"/>
      <c r="R117" s="198"/>
      <c r="S117" s="198"/>
      <c r="T117" s="198"/>
      <c r="U117" s="198"/>
      <c r="V117" s="198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</row>
    <row r="118" ht="14.25" customHeight="1" spans="1:41" x14ac:dyDescent="0.25">
      <c r="A118" s="198"/>
      <c r="B118" s="198"/>
      <c r="C118" s="198"/>
      <c r="D118" s="198"/>
      <c r="E118" s="198"/>
      <c r="F118" s="198"/>
      <c r="G118" s="198"/>
      <c r="H118" s="198"/>
      <c r="I118" s="198"/>
      <c r="J118" s="198"/>
      <c r="K118" s="198"/>
      <c r="L118" s="198"/>
      <c r="M118" s="198"/>
      <c r="N118" s="198"/>
      <c r="O118" s="198"/>
      <c r="P118" s="198"/>
      <c r="Q118" s="198"/>
      <c r="R118" s="198"/>
      <c r="S118" s="198"/>
      <c r="T118" s="198"/>
      <c r="U118" s="198"/>
      <c r="V118" s="198"/>
      <c r="W118" s="198"/>
      <c r="X118" s="198"/>
      <c r="Y118" s="198"/>
      <c r="Z118" s="198"/>
      <c r="AA118" s="198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</row>
    <row r="119" ht="14.25" customHeight="1" spans="1:41" x14ac:dyDescent="0.25">
      <c r="A119" s="198"/>
      <c r="B119" s="198"/>
      <c r="C119" s="198"/>
      <c r="D119" s="198"/>
      <c r="E119" s="198"/>
      <c r="F119" s="198"/>
      <c r="G119" s="198"/>
      <c r="H119" s="198"/>
      <c r="I119" s="198"/>
      <c r="J119" s="198"/>
      <c r="K119" s="198"/>
      <c r="L119" s="198"/>
      <c r="M119" s="198"/>
      <c r="N119" s="198"/>
      <c r="O119" s="198"/>
      <c r="P119" s="198"/>
      <c r="Q119" s="198"/>
      <c r="R119" s="198"/>
      <c r="S119" s="198"/>
      <c r="T119" s="198"/>
      <c r="U119" s="198"/>
      <c r="V119" s="198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</row>
    <row r="120" ht="14.25" customHeight="1" spans="1:41" x14ac:dyDescent="0.25">
      <c r="A120" s="198"/>
      <c r="B120" s="198"/>
      <c r="C120" s="198"/>
      <c r="D120" s="198"/>
      <c r="E120" s="198"/>
      <c r="F120" s="198"/>
      <c r="G120" s="198"/>
      <c r="H120" s="198"/>
      <c r="I120" s="198"/>
      <c r="J120" s="198"/>
      <c r="K120" s="198"/>
      <c r="L120" s="198"/>
      <c r="M120" s="198"/>
      <c r="N120" s="198"/>
      <c r="O120" s="198"/>
      <c r="P120" s="198"/>
      <c r="Q120" s="198"/>
      <c r="R120" s="198"/>
      <c r="S120" s="198"/>
      <c r="T120" s="198"/>
      <c r="U120" s="198"/>
      <c r="V120" s="198"/>
      <c r="W120" s="198"/>
      <c r="X120" s="198"/>
      <c r="Y120" s="198"/>
      <c r="Z120" s="198"/>
      <c r="AA120" s="198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</row>
    <row r="121" ht="14.25" customHeight="1" spans="1:41" x14ac:dyDescent="0.2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</row>
    <row r="122" ht="14.25" customHeight="1" spans="1:41" x14ac:dyDescent="0.25">
      <c r="A122" s="198"/>
      <c r="B122" s="198"/>
      <c r="C122" s="198"/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198"/>
      <c r="AI122" s="198"/>
      <c r="AJ122" s="198"/>
      <c r="AK122" s="198"/>
      <c r="AL122" s="198"/>
      <c r="AM122" s="198"/>
      <c r="AN122" s="198"/>
      <c r="AO122" s="198"/>
    </row>
    <row r="123" ht="14.25" customHeight="1" spans="1:41" x14ac:dyDescent="0.25">
      <c r="A123" s="198"/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198"/>
      <c r="R123" s="198"/>
      <c r="S123" s="198"/>
      <c r="T123" s="198"/>
      <c r="U123" s="198"/>
      <c r="V123" s="198"/>
      <c r="W123" s="198"/>
      <c r="X123" s="198"/>
      <c r="Y123" s="198"/>
      <c r="Z123" s="198"/>
      <c r="AA123" s="198"/>
      <c r="AB123" s="198"/>
      <c r="AC123" s="198"/>
      <c r="AD123" s="198"/>
      <c r="AE123" s="198"/>
      <c r="AF123" s="198"/>
      <c r="AG123" s="198"/>
      <c r="AH123" s="198"/>
      <c r="AI123" s="198"/>
      <c r="AJ123" s="198"/>
      <c r="AK123" s="198"/>
      <c r="AL123" s="198"/>
      <c r="AM123" s="198"/>
      <c r="AN123" s="198"/>
      <c r="AO123" s="198"/>
    </row>
    <row r="124" ht="14.25" customHeight="1" spans="1:41" x14ac:dyDescent="0.25">
      <c r="A124" s="198"/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198"/>
      <c r="R124" s="198"/>
      <c r="S124" s="198"/>
      <c r="T124" s="198"/>
      <c r="U124" s="198"/>
      <c r="V124" s="198"/>
      <c r="W124" s="198"/>
      <c r="X124" s="198"/>
      <c r="Y124" s="198"/>
      <c r="Z124" s="198"/>
      <c r="AA124" s="198"/>
      <c r="AB124" s="198"/>
      <c r="AC124" s="198"/>
      <c r="AD124" s="198"/>
      <c r="AE124" s="198"/>
      <c r="AF124" s="198"/>
      <c r="AG124" s="198"/>
      <c r="AH124" s="198"/>
      <c r="AI124" s="198"/>
      <c r="AJ124" s="198"/>
      <c r="AK124" s="198"/>
      <c r="AL124" s="198"/>
      <c r="AM124" s="198"/>
      <c r="AN124" s="198"/>
      <c r="AO124" s="198"/>
    </row>
    <row r="125" ht="14.25" customHeight="1" spans="1:41" x14ac:dyDescent="0.25">
      <c r="A125" s="198"/>
      <c r="B125" s="198"/>
      <c r="C125" s="198"/>
      <c r="D125" s="198"/>
      <c r="E125" s="198"/>
      <c r="F125" s="198"/>
      <c r="G125" s="198"/>
      <c r="H125" s="198"/>
      <c r="I125" s="198"/>
      <c r="J125" s="198"/>
      <c r="K125" s="198"/>
      <c r="L125" s="198"/>
      <c r="M125" s="198"/>
      <c r="N125" s="198"/>
      <c r="O125" s="198"/>
      <c r="P125" s="198"/>
      <c r="Q125" s="198"/>
      <c r="R125" s="198"/>
      <c r="S125" s="198"/>
      <c r="T125" s="198"/>
      <c r="U125" s="198"/>
      <c r="V125" s="198"/>
      <c r="W125" s="198"/>
      <c r="X125" s="198"/>
      <c r="Y125" s="198"/>
      <c r="Z125" s="198"/>
      <c r="AA125" s="198"/>
      <c r="AB125" s="198"/>
      <c r="AC125" s="198"/>
      <c r="AD125" s="198"/>
      <c r="AE125" s="198"/>
      <c r="AF125" s="198"/>
      <c r="AG125" s="198"/>
      <c r="AH125" s="198"/>
      <c r="AI125" s="198"/>
      <c r="AJ125" s="198"/>
      <c r="AK125" s="198"/>
      <c r="AL125" s="198"/>
      <c r="AM125" s="198"/>
      <c r="AN125" s="198"/>
      <c r="AO125" s="198"/>
    </row>
    <row r="126" ht="14.25" customHeight="1" spans="1:41" x14ac:dyDescent="0.25">
      <c r="A126" s="198"/>
      <c r="B126" s="198"/>
      <c r="C126" s="198"/>
      <c r="D126" s="198"/>
      <c r="E126" s="198"/>
      <c r="F126" s="198"/>
      <c r="G126" s="198"/>
      <c r="H126" s="198"/>
      <c r="I126" s="198"/>
      <c r="J126" s="198"/>
      <c r="K126" s="198"/>
      <c r="L126" s="198"/>
      <c r="M126" s="198"/>
      <c r="N126" s="198"/>
      <c r="O126" s="198"/>
      <c r="P126" s="198"/>
      <c r="Q126" s="198"/>
      <c r="R126" s="198"/>
      <c r="S126" s="198"/>
      <c r="T126" s="198"/>
      <c r="U126" s="198"/>
      <c r="V126" s="198"/>
      <c r="W126" s="198"/>
      <c r="X126" s="198"/>
      <c r="Y126" s="198"/>
      <c r="Z126" s="198"/>
      <c r="AA126" s="198"/>
      <c r="AB126" s="198"/>
      <c r="AC126" s="198"/>
      <c r="AD126" s="198"/>
      <c r="AE126" s="198"/>
      <c r="AF126" s="198"/>
      <c r="AG126" s="198"/>
      <c r="AH126" s="198"/>
      <c r="AI126" s="198"/>
      <c r="AJ126" s="198"/>
      <c r="AK126" s="198"/>
      <c r="AL126" s="198"/>
      <c r="AM126" s="198"/>
      <c r="AN126" s="198"/>
      <c r="AO126" s="198"/>
    </row>
    <row r="127" ht="14.25" customHeight="1" spans="1:41" x14ac:dyDescent="0.25">
      <c r="A127" s="198"/>
      <c r="B127" s="198"/>
      <c r="C127" s="198"/>
      <c r="D127" s="198"/>
      <c r="E127" s="198"/>
      <c r="F127" s="198"/>
      <c r="G127" s="198"/>
      <c r="H127" s="198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</row>
    <row r="128" ht="14.25" customHeight="1" spans="1:41" x14ac:dyDescent="0.25">
      <c r="A128" s="198"/>
      <c r="B128" s="198"/>
      <c r="C128" s="198"/>
      <c r="D128" s="198"/>
      <c r="E128" s="198"/>
      <c r="F128" s="198"/>
      <c r="G128" s="198"/>
      <c r="H128" s="198"/>
      <c r="I128" s="198"/>
      <c r="J128" s="198"/>
      <c r="K128" s="198"/>
      <c r="L128" s="198"/>
      <c r="M128" s="198"/>
      <c r="N128" s="198"/>
      <c r="O128" s="198"/>
      <c r="P128" s="198"/>
      <c r="Q128" s="198"/>
      <c r="R128" s="198"/>
      <c r="S128" s="198"/>
      <c r="T128" s="198"/>
      <c r="U128" s="198"/>
      <c r="V128" s="198"/>
      <c r="W128" s="198"/>
      <c r="X128" s="198"/>
      <c r="Y128" s="198"/>
      <c r="Z128" s="198"/>
      <c r="AA128" s="198"/>
      <c r="AB128" s="198"/>
      <c r="AC128" s="198"/>
      <c r="AD128" s="198"/>
      <c r="AE128" s="198"/>
      <c r="AF128" s="198"/>
      <c r="AG128" s="198"/>
      <c r="AH128" s="198"/>
      <c r="AI128" s="198"/>
      <c r="AJ128" s="198"/>
      <c r="AK128" s="198"/>
      <c r="AL128" s="198"/>
      <c r="AM128" s="198"/>
      <c r="AN128" s="198"/>
      <c r="AO128" s="198"/>
    </row>
    <row r="129" ht="14.25" customHeight="1" spans="1:41" x14ac:dyDescent="0.2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</row>
    <row r="130" ht="14.25" customHeight="1" spans="1:41" x14ac:dyDescent="0.2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198"/>
      <c r="AI130" s="198"/>
      <c r="AJ130" s="198"/>
      <c r="AK130" s="198"/>
      <c r="AL130" s="198"/>
      <c r="AM130" s="198"/>
      <c r="AN130" s="198"/>
      <c r="AO130" s="198"/>
    </row>
    <row r="131" ht="14.25" customHeight="1" spans="1:41" x14ac:dyDescent="0.25">
      <c r="A131" s="198"/>
      <c r="B131" s="198"/>
      <c r="C131" s="198"/>
      <c r="D131" s="198"/>
      <c r="E131" s="198"/>
      <c r="F131" s="198"/>
      <c r="G131" s="198"/>
      <c r="H131" s="198"/>
      <c r="I131" s="198"/>
      <c r="J131" s="198"/>
      <c r="K131" s="198"/>
      <c r="L131" s="198"/>
      <c r="M131" s="198"/>
      <c r="N131" s="198"/>
      <c r="O131" s="198"/>
      <c r="P131" s="198"/>
      <c r="Q131" s="198"/>
      <c r="R131" s="198"/>
      <c r="S131" s="198"/>
      <c r="T131" s="198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198"/>
      <c r="AI131" s="198"/>
      <c r="AJ131" s="198"/>
      <c r="AK131" s="198"/>
      <c r="AL131" s="198"/>
      <c r="AM131" s="198"/>
      <c r="AN131" s="198"/>
      <c r="AO131" s="198"/>
    </row>
    <row r="132" ht="14.25" customHeight="1" spans="1:41" x14ac:dyDescent="0.25">
      <c r="A132" s="198"/>
      <c r="B132" s="198"/>
      <c r="C132" s="198"/>
      <c r="D132" s="198"/>
      <c r="E132" s="198"/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</row>
    <row r="133" ht="14.25" customHeight="1" spans="1:41" x14ac:dyDescent="0.25">
      <c r="A133" s="198"/>
      <c r="B133" s="198"/>
      <c r="C133" s="198"/>
      <c r="D133" s="198"/>
      <c r="E133" s="198"/>
      <c r="F133" s="198"/>
      <c r="G133" s="198"/>
      <c r="H133" s="198"/>
      <c r="I133" s="198"/>
      <c r="J133" s="198"/>
      <c r="K133" s="198"/>
      <c r="L133" s="198"/>
      <c r="M133" s="198"/>
      <c r="N133" s="198"/>
      <c r="O133" s="198"/>
      <c r="P133" s="198"/>
      <c r="Q133" s="198"/>
      <c r="R133" s="198"/>
      <c r="S133" s="198"/>
      <c r="T133" s="198"/>
      <c r="U133" s="198"/>
      <c r="V133" s="198"/>
      <c r="W133" s="198"/>
      <c r="X133" s="198"/>
      <c r="Y133" s="198"/>
      <c r="Z133" s="198"/>
      <c r="AA133" s="198"/>
      <c r="AB133" s="198"/>
      <c r="AC133" s="198"/>
      <c r="AD133" s="198"/>
      <c r="AE133" s="198"/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</row>
    <row r="134" ht="14.25" customHeight="1" spans="1:41" x14ac:dyDescent="0.25">
      <c r="A134" s="198"/>
      <c r="B134" s="198"/>
      <c r="C134" s="198"/>
      <c r="D134" s="198"/>
      <c r="E134" s="198"/>
      <c r="F134" s="198"/>
      <c r="G134" s="198"/>
      <c r="H134" s="198"/>
      <c r="I134" s="198"/>
      <c r="J134" s="198"/>
      <c r="K134" s="198"/>
      <c r="L134" s="198"/>
      <c r="M134" s="198"/>
      <c r="N134" s="198"/>
      <c r="O134" s="198"/>
      <c r="P134" s="198"/>
      <c r="Q134" s="198"/>
      <c r="R134" s="198"/>
      <c r="S134" s="198"/>
      <c r="T134" s="198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</row>
    <row r="135" ht="14.25" customHeight="1" spans="1:41" x14ac:dyDescent="0.25">
      <c r="A135" s="198"/>
      <c r="B135" s="198"/>
      <c r="C135" s="198"/>
      <c r="D135" s="198"/>
      <c r="E135" s="198"/>
      <c r="F135" s="198"/>
      <c r="G135" s="198"/>
      <c r="H135" s="198"/>
      <c r="I135" s="198"/>
      <c r="J135" s="198"/>
      <c r="K135" s="198"/>
      <c r="L135" s="198"/>
      <c r="M135" s="198"/>
      <c r="N135" s="198"/>
      <c r="O135" s="198"/>
      <c r="P135" s="198"/>
      <c r="Q135" s="198"/>
      <c r="R135" s="198"/>
      <c r="S135" s="198"/>
      <c r="T135" s="198"/>
      <c r="U135" s="198"/>
      <c r="V135" s="198"/>
      <c r="W135" s="198"/>
      <c r="X135" s="198"/>
      <c r="Y135" s="198"/>
      <c r="Z135" s="198"/>
      <c r="AA135" s="198"/>
      <c r="AB135" s="198"/>
      <c r="AC135" s="198"/>
      <c r="AD135" s="198"/>
      <c r="AE135" s="198"/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</row>
    <row r="136" ht="14.25" customHeight="1" spans="1:41" x14ac:dyDescent="0.25">
      <c r="A136" s="198"/>
      <c r="B136" s="198"/>
      <c r="C136" s="198"/>
      <c r="D136" s="198"/>
      <c r="E136" s="198"/>
      <c r="F136" s="198"/>
      <c r="G136" s="198"/>
      <c r="H136" s="198"/>
      <c r="I136" s="198"/>
      <c r="J136" s="198"/>
      <c r="K136" s="198"/>
      <c r="L136" s="198"/>
      <c r="M136" s="198"/>
      <c r="N136" s="198"/>
      <c r="O136" s="198"/>
      <c r="P136" s="198"/>
      <c r="Q136" s="198"/>
      <c r="R136" s="198"/>
      <c r="S136" s="198"/>
      <c r="T136" s="198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</row>
    <row r="137" ht="14.25" customHeight="1" spans="1:41" x14ac:dyDescent="0.25">
      <c r="A137" s="198"/>
      <c r="B137" s="198"/>
      <c r="C137" s="198"/>
      <c r="D137" s="198"/>
      <c r="E137" s="198"/>
      <c r="F137" s="198"/>
      <c r="G137" s="198"/>
      <c r="H137" s="198"/>
      <c r="I137" s="198"/>
      <c r="J137" s="198"/>
      <c r="K137" s="198"/>
      <c r="L137" s="198"/>
      <c r="M137" s="198"/>
      <c r="N137" s="198"/>
      <c r="O137" s="198"/>
      <c r="P137" s="198"/>
      <c r="Q137" s="198"/>
      <c r="R137" s="198"/>
      <c r="S137" s="198"/>
      <c r="T137" s="198"/>
      <c r="U137" s="198"/>
      <c r="V137" s="198"/>
      <c r="W137" s="198"/>
      <c r="X137" s="198"/>
      <c r="Y137" s="198"/>
      <c r="Z137" s="198"/>
      <c r="AA137" s="198"/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</row>
    <row r="138" ht="14.25" customHeight="1" spans="1:41" x14ac:dyDescent="0.25">
      <c r="A138" s="198"/>
      <c r="B138" s="198"/>
      <c r="C138" s="198"/>
      <c r="D138" s="198"/>
      <c r="E138" s="198"/>
      <c r="F138" s="198"/>
      <c r="G138" s="198"/>
      <c r="H138" s="198"/>
      <c r="I138" s="198"/>
      <c r="J138" s="198"/>
      <c r="K138" s="198"/>
      <c r="L138" s="198"/>
      <c r="M138" s="198"/>
      <c r="N138" s="198"/>
      <c r="O138" s="198"/>
      <c r="P138" s="198"/>
      <c r="Q138" s="198"/>
      <c r="R138" s="198"/>
      <c r="S138" s="198"/>
      <c r="T138" s="198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</row>
    <row r="139" ht="14.25" customHeight="1" spans="1:41" x14ac:dyDescent="0.25">
      <c r="A139" s="198"/>
      <c r="B139" s="198"/>
      <c r="C139" s="198"/>
      <c r="D139" s="198"/>
      <c r="E139" s="198"/>
      <c r="F139" s="198"/>
      <c r="G139" s="198"/>
      <c r="H139" s="198"/>
      <c r="I139" s="198"/>
      <c r="J139" s="198"/>
      <c r="K139" s="198"/>
      <c r="L139" s="198"/>
      <c r="M139" s="198"/>
      <c r="N139" s="198"/>
      <c r="O139" s="198"/>
      <c r="P139" s="198"/>
      <c r="Q139" s="198"/>
      <c r="R139" s="198"/>
      <c r="S139" s="198"/>
      <c r="T139" s="198"/>
      <c r="U139" s="198"/>
      <c r="V139" s="198"/>
      <c r="W139" s="198"/>
      <c r="X139" s="198"/>
      <c r="Y139" s="198"/>
      <c r="Z139" s="198"/>
      <c r="AA139" s="198"/>
      <c r="AB139" s="198"/>
      <c r="AC139" s="198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</row>
    <row r="140" ht="14.25" customHeight="1" spans="1:41" x14ac:dyDescent="0.25">
      <c r="A140" s="198"/>
      <c r="B140" s="198"/>
      <c r="C140" s="198"/>
      <c r="D140" s="198"/>
      <c r="E140" s="198"/>
      <c r="F140" s="198"/>
      <c r="G140" s="198"/>
      <c r="H140" s="198"/>
      <c r="I140" s="198"/>
      <c r="J140" s="198"/>
      <c r="K140" s="198"/>
      <c r="L140" s="198"/>
      <c r="M140" s="198"/>
      <c r="N140" s="198"/>
      <c r="O140" s="198"/>
      <c r="P140" s="198"/>
      <c r="Q140" s="198"/>
      <c r="R140" s="198"/>
      <c r="S140" s="198"/>
      <c r="T140" s="198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</row>
    <row r="141" ht="14.25" customHeight="1" spans="1:41" x14ac:dyDescent="0.25">
      <c r="A141" s="198"/>
      <c r="B141" s="198"/>
      <c r="C141" s="198"/>
      <c r="D141" s="198"/>
      <c r="E141" s="198"/>
      <c r="F141" s="198"/>
      <c r="G141" s="198"/>
      <c r="H141" s="198"/>
      <c r="I141" s="198"/>
      <c r="J141" s="198"/>
      <c r="K141" s="198"/>
      <c r="L141" s="198"/>
      <c r="M141" s="198"/>
      <c r="N141" s="198"/>
      <c r="O141" s="198"/>
      <c r="P141" s="198"/>
      <c r="Q141" s="198"/>
      <c r="R141" s="198"/>
      <c r="S141" s="198"/>
      <c r="T141" s="198"/>
      <c r="U141" s="198"/>
      <c r="V141" s="198"/>
      <c r="W141" s="198"/>
      <c r="X141" s="198"/>
      <c r="Y141" s="198"/>
      <c r="Z141" s="198"/>
      <c r="AA141" s="198"/>
      <c r="AB141" s="198"/>
      <c r="AC141" s="198"/>
      <c r="AD141" s="198"/>
      <c r="AE141" s="198"/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</row>
    <row r="142" ht="14.25" customHeight="1" spans="1:41" x14ac:dyDescent="0.25">
      <c r="A142" s="198"/>
      <c r="B142" s="198"/>
      <c r="C142" s="198"/>
      <c r="D142" s="198"/>
      <c r="E142" s="198"/>
      <c r="F142" s="198"/>
      <c r="G142" s="198"/>
      <c r="H142" s="198"/>
      <c r="I142" s="198"/>
      <c r="J142" s="198"/>
      <c r="K142" s="198"/>
      <c r="L142" s="198"/>
      <c r="M142" s="198"/>
      <c r="N142" s="198"/>
      <c r="O142" s="198"/>
      <c r="P142" s="198"/>
      <c r="Q142" s="198"/>
      <c r="R142" s="198"/>
      <c r="S142" s="198"/>
      <c r="T142" s="198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</row>
    <row r="143" ht="14.25" customHeight="1" spans="1:41" x14ac:dyDescent="0.25">
      <c r="A143" s="198"/>
      <c r="B143" s="198"/>
      <c r="C143" s="198"/>
      <c r="D143" s="198"/>
      <c r="E143" s="198"/>
      <c r="F143" s="198"/>
      <c r="G143" s="198"/>
      <c r="H143" s="198"/>
      <c r="I143" s="198"/>
      <c r="J143" s="198"/>
      <c r="K143" s="198"/>
      <c r="L143" s="198"/>
      <c r="M143" s="198"/>
      <c r="N143" s="198"/>
      <c r="O143" s="198"/>
      <c r="P143" s="198"/>
      <c r="Q143" s="198"/>
      <c r="R143" s="198"/>
      <c r="S143" s="198"/>
      <c r="T143" s="198"/>
      <c r="U143" s="198"/>
      <c r="V143" s="198"/>
      <c r="W143" s="198"/>
      <c r="X143" s="198"/>
      <c r="Y143" s="198"/>
      <c r="Z143" s="198"/>
      <c r="AA143" s="198"/>
      <c r="AB143" s="198"/>
      <c r="AC143" s="198"/>
      <c r="AD143" s="198"/>
      <c r="AE143" s="198"/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</row>
    <row r="144" ht="14.25" customHeight="1" spans="1:41" x14ac:dyDescent="0.25">
      <c r="A144" s="198"/>
      <c r="B144" s="198"/>
      <c r="C144" s="198"/>
      <c r="D144" s="198"/>
      <c r="E144" s="198"/>
      <c r="F144" s="198"/>
      <c r="G144" s="198"/>
      <c r="H144" s="198"/>
      <c r="I144" s="198"/>
      <c r="J144" s="198"/>
      <c r="K144" s="198"/>
      <c r="L144" s="198"/>
      <c r="M144" s="198"/>
      <c r="N144" s="198"/>
      <c r="O144" s="198"/>
      <c r="P144" s="198"/>
      <c r="Q144" s="198"/>
      <c r="R144" s="198"/>
      <c r="S144" s="198"/>
      <c r="T144" s="198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198"/>
      <c r="AI144" s="198"/>
      <c r="AJ144" s="198"/>
      <c r="AK144" s="198"/>
      <c r="AL144" s="198"/>
      <c r="AM144" s="198"/>
      <c r="AN144" s="198"/>
      <c r="AO144" s="198"/>
    </row>
    <row r="145" ht="14.25" customHeight="1" spans="1:41" x14ac:dyDescent="0.25">
      <c r="A145" s="198"/>
      <c r="B145" s="198"/>
      <c r="C145" s="198"/>
      <c r="D145" s="198"/>
      <c r="E145" s="198"/>
      <c r="F145" s="198"/>
      <c r="G145" s="198"/>
      <c r="H145" s="198"/>
      <c r="I145" s="198"/>
      <c r="J145" s="198"/>
      <c r="K145" s="198"/>
      <c r="L145" s="198"/>
      <c r="M145" s="198"/>
      <c r="N145" s="198"/>
      <c r="O145" s="198"/>
      <c r="P145" s="198"/>
      <c r="Q145" s="198"/>
      <c r="R145" s="198"/>
      <c r="S145" s="198"/>
      <c r="T145" s="198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198"/>
      <c r="AI145" s="198"/>
      <c r="AJ145" s="198"/>
      <c r="AK145" s="198"/>
      <c r="AL145" s="198"/>
      <c r="AM145" s="198"/>
      <c r="AN145" s="198"/>
      <c r="AO145" s="198"/>
    </row>
    <row r="146" ht="14.25" customHeight="1" spans="1:41" x14ac:dyDescent="0.2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</row>
    <row r="147" ht="14.25" customHeight="1" spans="1:41" x14ac:dyDescent="0.25">
      <c r="A147" s="198"/>
      <c r="B147" s="198"/>
      <c r="C147" s="198"/>
      <c r="D147" s="198"/>
      <c r="E147" s="198"/>
      <c r="F147" s="198"/>
      <c r="G147" s="198"/>
      <c r="H147" s="198"/>
      <c r="I147" s="198"/>
      <c r="J147" s="198"/>
      <c r="K147" s="198"/>
      <c r="L147" s="198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  <c r="AA147" s="198"/>
      <c r="AB147" s="198"/>
      <c r="AC147" s="198"/>
      <c r="AD147" s="198"/>
      <c r="AE147" s="198"/>
      <c r="AF147" s="198"/>
      <c r="AG147" s="198"/>
      <c r="AH147" s="198"/>
      <c r="AI147" s="198"/>
      <c r="AJ147" s="198"/>
      <c r="AK147" s="198"/>
      <c r="AL147" s="198"/>
      <c r="AM147" s="198"/>
      <c r="AN147" s="198"/>
      <c r="AO147" s="198"/>
    </row>
    <row r="148" ht="14.25" customHeight="1" spans="1:41" x14ac:dyDescent="0.2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</row>
    <row r="149" ht="14.25" customHeight="1" spans="1:41" x14ac:dyDescent="0.25">
      <c r="A149" s="198"/>
      <c r="B149" s="198"/>
      <c r="C149" s="198"/>
      <c r="D149" s="198"/>
      <c r="E149" s="198"/>
      <c r="F149" s="198"/>
      <c r="G149" s="198"/>
      <c r="H149" s="198"/>
      <c r="I149" s="198"/>
      <c r="J149" s="198"/>
      <c r="K149" s="198"/>
      <c r="L149" s="198"/>
      <c r="M149" s="198"/>
      <c r="N149" s="198"/>
      <c r="O149" s="198"/>
      <c r="P149" s="198"/>
      <c r="Q149" s="198"/>
      <c r="R149" s="198"/>
      <c r="S149" s="198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198"/>
      <c r="AH149" s="198"/>
      <c r="AI149" s="198"/>
      <c r="AJ149" s="198"/>
      <c r="AK149" s="198"/>
      <c r="AL149" s="198"/>
      <c r="AM149" s="198"/>
      <c r="AN149" s="198"/>
      <c r="AO149" s="198"/>
    </row>
    <row r="150" ht="14.25" customHeight="1" spans="1:41" x14ac:dyDescent="0.25">
      <c r="A150" s="198"/>
      <c r="B150" s="198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</row>
    <row r="151" ht="14.25" customHeight="1" spans="1:41" x14ac:dyDescent="0.25">
      <c r="A151" s="198"/>
      <c r="B151" s="198"/>
      <c r="C151" s="198"/>
      <c r="D151" s="198"/>
      <c r="E151" s="198"/>
      <c r="F151" s="198"/>
      <c r="G151" s="198"/>
      <c r="H151" s="198"/>
      <c r="I151" s="198"/>
      <c r="J151" s="198"/>
      <c r="K151" s="198"/>
      <c r="L151" s="198"/>
      <c r="M151" s="198"/>
      <c r="N151" s="198"/>
      <c r="O151" s="198"/>
      <c r="P151" s="198"/>
      <c r="Q151" s="198"/>
      <c r="R151" s="198"/>
      <c r="S151" s="198"/>
      <c r="T151" s="198"/>
      <c r="U151" s="198"/>
      <c r="V151" s="198"/>
      <c r="W151" s="198"/>
      <c r="X151" s="198"/>
      <c r="Y151" s="198"/>
      <c r="Z151" s="19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</row>
    <row r="152" ht="14.25" customHeight="1" spans="1:41" x14ac:dyDescent="0.25">
      <c r="A152" s="198"/>
      <c r="B152" s="198"/>
      <c r="C152" s="198"/>
      <c r="D152" s="198"/>
      <c r="E152" s="198"/>
      <c r="F152" s="198"/>
      <c r="G152" s="198"/>
      <c r="H152" s="198"/>
      <c r="I152" s="198"/>
      <c r="J152" s="198"/>
      <c r="K152" s="198"/>
      <c r="L152" s="198"/>
      <c r="M152" s="198"/>
      <c r="N152" s="198"/>
      <c r="O152" s="198"/>
      <c r="P152" s="198"/>
      <c r="Q152" s="198"/>
      <c r="R152" s="198"/>
      <c r="S152" s="198"/>
      <c r="T152" s="198"/>
      <c r="U152" s="198"/>
      <c r="V152" s="198"/>
      <c r="W152" s="198"/>
      <c r="X152" s="198"/>
      <c r="Y152" s="198"/>
      <c r="Z152" s="198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</row>
    <row r="153" ht="14.25" customHeight="1" spans="1:41" x14ac:dyDescent="0.2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</row>
    <row r="154" ht="14.25" customHeight="1" spans="1:41" x14ac:dyDescent="0.25">
      <c r="A154" s="198"/>
      <c r="B154" s="198"/>
      <c r="C154" s="198"/>
      <c r="D154" s="198"/>
      <c r="E154" s="198"/>
      <c r="F154" s="198"/>
      <c r="G154" s="198"/>
      <c r="H154" s="198"/>
      <c r="I154" s="198"/>
      <c r="J154" s="198"/>
      <c r="K154" s="198"/>
      <c r="L154" s="198"/>
      <c r="M154" s="198"/>
      <c r="N154" s="198"/>
      <c r="O154" s="198"/>
      <c r="P154" s="198"/>
      <c r="Q154" s="198"/>
      <c r="R154" s="198"/>
      <c r="S154" s="198"/>
      <c r="T154" s="198"/>
      <c r="U154" s="198"/>
      <c r="V154" s="198"/>
      <c r="W154" s="198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198"/>
      <c r="AI154" s="198"/>
      <c r="AJ154" s="198"/>
      <c r="AK154" s="198"/>
      <c r="AL154" s="198"/>
      <c r="AM154" s="198"/>
      <c r="AN154" s="198"/>
      <c r="AO154" s="198"/>
    </row>
    <row r="155" ht="14.25" customHeight="1" spans="1:41" x14ac:dyDescent="0.25">
      <c r="A155" s="198"/>
      <c r="B155" s="198"/>
      <c r="C155" s="198"/>
      <c r="D155" s="198"/>
      <c r="E155" s="198"/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</row>
    <row r="156" ht="14.25" customHeight="1" spans="1:41" x14ac:dyDescent="0.25">
      <c r="A156" s="198"/>
      <c r="B156" s="198"/>
      <c r="C156" s="198"/>
      <c r="D156" s="198"/>
      <c r="E156" s="198"/>
      <c r="F156" s="198"/>
      <c r="G156" s="198"/>
      <c r="H156" s="198"/>
      <c r="I156" s="198"/>
      <c r="J156" s="198"/>
      <c r="K156" s="198"/>
      <c r="L156" s="198"/>
      <c r="M156" s="198"/>
      <c r="N156" s="198"/>
      <c r="O156" s="198"/>
      <c r="P156" s="198"/>
      <c r="Q156" s="198"/>
      <c r="R156" s="198"/>
      <c r="S156" s="198"/>
      <c r="T156" s="198"/>
      <c r="U156" s="198"/>
      <c r="V156" s="198"/>
      <c r="W156" s="198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198"/>
      <c r="AI156" s="198"/>
      <c r="AJ156" s="198"/>
      <c r="AK156" s="198"/>
      <c r="AL156" s="198"/>
      <c r="AM156" s="198"/>
      <c r="AN156" s="198"/>
      <c r="AO156" s="198"/>
    </row>
    <row r="157" ht="14.25" customHeight="1" spans="1:41" x14ac:dyDescent="0.2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</row>
    <row r="158" ht="14.25" customHeight="1" spans="1:41" x14ac:dyDescent="0.2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198"/>
      <c r="AI158" s="198"/>
      <c r="AJ158" s="198"/>
      <c r="AK158" s="198"/>
      <c r="AL158" s="198"/>
      <c r="AM158" s="198"/>
      <c r="AN158" s="198"/>
      <c r="AO158" s="198"/>
    </row>
    <row r="159" ht="14.25" customHeight="1" spans="1:41" x14ac:dyDescent="0.25">
      <c r="A159" s="198"/>
      <c r="B159" s="198"/>
      <c r="C159" s="198"/>
      <c r="D159" s="198"/>
      <c r="E159" s="198"/>
      <c r="F159" s="198"/>
      <c r="G159" s="198"/>
      <c r="H159" s="198"/>
      <c r="I159" s="198"/>
      <c r="J159" s="198"/>
      <c r="K159" s="198"/>
      <c r="L159" s="198"/>
      <c r="M159" s="198"/>
      <c r="N159" s="198"/>
      <c r="O159" s="198"/>
      <c r="P159" s="198"/>
      <c r="Q159" s="198"/>
      <c r="R159" s="198"/>
      <c r="S159" s="198"/>
      <c r="T159" s="198"/>
      <c r="U159" s="198"/>
      <c r="V159" s="198"/>
      <c r="W159" s="198"/>
      <c r="X159" s="198"/>
      <c r="Y159" s="198"/>
      <c r="Z159" s="198"/>
      <c r="AA159" s="198"/>
      <c r="AB159" s="198"/>
      <c r="AC159" s="198"/>
      <c r="AD159" s="198"/>
      <c r="AE159" s="198"/>
      <c r="AF159" s="198"/>
      <c r="AG159" s="198"/>
      <c r="AH159" s="198"/>
      <c r="AI159" s="198"/>
      <c r="AJ159" s="198"/>
      <c r="AK159" s="198"/>
      <c r="AL159" s="198"/>
      <c r="AM159" s="198"/>
      <c r="AN159" s="198"/>
      <c r="AO159" s="198"/>
    </row>
    <row r="160" ht="14.25" customHeight="1" spans="1:41" x14ac:dyDescent="0.2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</row>
    <row r="161" ht="14.25" customHeight="1" spans="1:41" x14ac:dyDescent="0.25">
      <c r="A161" s="198"/>
      <c r="B161" s="198"/>
      <c r="C161" s="198"/>
      <c r="D161" s="198"/>
      <c r="E161" s="198"/>
      <c r="F161" s="198"/>
      <c r="G161" s="198"/>
      <c r="H161" s="198"/>
      <c r="I161" s="198"/>
      <c r="J161" s="198"/>
      <c r="K161" s="198"/>
      <c r="L161" s="198"/>
      <c r="M161" s="198"/>
      <c r="N161" s="198"/>
      <c r="O161" s="198"/>
      <c r="P161" s="198"/>
      <c r="Q161" s="198"/>
      <c r="R161" s="198"/>
      <c r="S161" s="198"/>
      <c r="T161" s="198"/>
      <c r="U161" s="198"/>
      <c r="V161" s="198"/>
      <c r="W161" s="198"/>
      <c r="X161" s="198"/>
      <c r="Y161" s="198"/>
      <c r="Z161" s="198"/>
      <c r="AA161" s="198"/>
      <c r="AB161" s="198"/>
      <c r="AC161" s="198"/>
      <c r="AD161" s="198"/>
      <c r="AE161" s="198"/>
      <c r="AF161" s="198"/>
      <c r="AG161" s="198"/>
      <c r="AH161" s="198"/>
      <c r="AI161" s="198"/>
      <c r="AJ161" s="198"/>
      <c r="AK161" s="198"/>
      <c r="AL161" s="198"/>
      <c r="AM161" s="198"/>
      <c r="AN161" s="198"/>
      <c r="AO161" s="198"/>
    </row>
    <row r="162" ht="14.25" customHeight="1" spans="1:41" x14ac:dyDescent="0.2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</row>
    <row r="163" ht="14.25" customHeight="1" spans="1:41" x14ac:dyDescent="0.25">
      <c r="A163" s="198"/>
      <c r="B163" s="198"/>
      <c r="C163" s="198"/>
      <c r="D163" s="198"/>
      <c r="E163" s="198"/>
      <c r="F163" s="198"/>
      <c r="G163" s="198"/>
      <c r="H163" s="198"/>
      <c r="I163" s="198"/>
      <c r="J163" s="198"/>
      <c r="K163" s="198"/>
      <c r="L163" s="198"/>
      <c r="M163" s="198"/>
      <c r="N163" s="198"/>
      <c r="O163" s="198"/>
      <c r="P163" s="198"/>
      <c r="Q163" s="198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198"/>
      <c r="AI163" s="198"/>
      <c r="AJ163" s="198"/>
      <c r="AK163" s="198"/>
      <c r="AL163" s="198"/>
      <c r="AM163" s="198"/>
      <c r="AN163" s="198"/>
      <c r="AO163" s="198"/>
    </row>
    <row r="164" ht="14.25" customHeight="1" spans="1:41" x14ac:dyDescent="0.2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</row>
    <row r="165" ht="14.25" customHeight="1" spans="1:41" x14ac:dyDescent="0.25">
      <c r="A165" s="198"/>
      <c r="B165" s="198"/>
      <c r="C165" s="198"/>
      <c r="D165" s="198"/>
      <c r="E165" s="198"/>
      <c r="F165" s="198"/>
      <c r="G165" s="198"/>
      <c r="H165" s="198"/>
      <c r="I165" s="198"/>
      <c r="J165" s="19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198"/>
      <c r="AI165" s="198"/>
      <c r="AJ165" s="198"/>
      <c r="AK165" s="198"/>
      <c r="AL165" s="198"/>
      <c r="AM165" s="198"/>
      <c r="AN165" s="198"/>
      <c r="AO165" s="198"/>
    </row>
    <row r="166" ht="14.25" customHeight="1" spans="1:41" x14ac:dyDescent="0.25">
      <c r="A166" s="198"/>
      <c r="B166" s="198"/>
      <c r="C166" s="198"/>
      <c r="D166" s="198"/>
      <c r="E166" s="198"/>
      <c r="F166" s="198"/>
      <c r="G166" s="198"/>
      <c r="H166" s="198"/>
      <c r="I166" s="198"/>
      <c r="J166" s="19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198"/>
      <c r="AI166" s="198"/>
      <c r="AJ166" s="198"/>
      <c r="AK166" s="198"/>
      <c r="AL166" s="198"/>
      <c r="AM166" s="198"/>
      <c r="AN166" s="198"/>
      <c r="AO166" s="198"/>
    </row>
    <row r="167" ht="14.25" customHeight="1" spans="1:41" x14ac:dyDescent="0.2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</row>
    <row r="168" ht="14.25" customHeight="1" spans="1:41" x14ac:dyDescent="0.25">
      <c r="A168" s="198"/>
      <c r="B168" s="198"/>
      <c r="C168" s="198"/>
      <c r="D168" s="198"/>
      <c r="E168" s="198"/>
      <c r="F168" s="198"/>
      <c r="G168" s="198"/>
      <c r="H168" s="198"/>
      <c r="I168" s="198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198"/>
      <c r="AI168" s="198"/>
      <c r="AJ168" s="198"/>
      <c r="AK168" s="198"/>
      <c r="AL168" s="198"/>
      <c r="AM168" s="198"/>
      <c r="AN168" s="198"/>
      <c r="AO168" s="198"/>
    </row>
    <row r="169" ht="14.25" customHeight="1" spans="1:41" x14ac:dyDescent="0.2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198"/>
      <c r="AI169" s="198"/>
      <c r="AJ169" s="198"/>
      <c r="AK169" s="198"/>
      <c r="AL169" s="198"/>
      <c r="AM169" s="198"/>
      <c r="AN169" s="198"/>
      <c r="AO169" s="198"/>
    </row>
    <row r="170" ht="14.25" customHeight="1" spans="1:41" x14ac:dyDescent="0.2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</row>
    <row r="171" ht="14.25" customHeight="1" spans="1:41" x14ac:dyDescent="0.25">
      <c r="A171" s="198"/>
      <c r="B171" s="198"/>
      <c r="C171" s="198"/>
      <c r="D171" s="198"/>
      <c r="E171" s="198"/>
      <c r="F171" s="198"/>
      <c r="G171" s="198"/>
      <c r="H171" s="198"/>
      <c r="I171" s="198"/>
      <c r="J171" s="198"/>
      <c r="K171" s="198"/>
      <c r="L171" s="198"/>
      <c r="M171" s="198"/>
      <c r="N171" s="198"/>
      <c r="O171" s="198"/>
      <c r="P171" s="198"/>
      <c r="Q171" s="198"/>
      <c r="R171" s="198"/>
      <c r="S171" s="198"/>
      <c r="T171" s="198"/>
      <c r="U171" s="198"/>
      <c r="V171" s="198"/>
      <c r="W171" s="198"/>
      <c r="X171" s="198"/>
      <c r="Y171" s="198"/>
      <c r="Z171" s="198"/>
      <c r="AA171" s="198"/>
      <c r="AB171" s="198"/>
      <c r="AC171" s="198"/>
      <c r="AD171" s="198"/>
      <c r="AE171" s="198"/>
      <c r="AF171" s="198"/>
      <c r="AG171" s="198"/>
      <c r="AH171" s="198"/>
      <c r="AI171" s="198"/>
      <c r="AJ171" s="198"/>
      <c r="AK171" s="198"/>
      <c r="AL171" s="198"/>
      <c r="AM171" s="198"/>
      <c r="AN171" s="198"/>
      <c r="AO171" s="198"/>
    </row>
    <row r="172" ht="14.25" customHeight="1" spans="1:41" x14ac:dyDescent="0.25">
      <c r="A172" s="198"/>
      <c r="B172" s="198"/>
      <c r="C172" s="198"/>
      <c r="D172" s="198"/>
      <c r="E172" s="198"/>
      <c r="F172" s="198"/>
      <c r="G172" s="198"/>
      <c r="H172" s="198"/>
      <c r="I172" s="198"/>
      <c r="J172" s="198"/>
      <c r="K172" s="198"/>
      <c r="L172" s="198"/>
      <c r="M172" s="198"/>
      <c r="N172" s="198"/>
      <c r="O172" s="198"/>
      <c r="P172" s="198"/>
      <c r="Q172" s="198"/>
      <c r="R172" s="198"/>
      <c r="S172" s="198"/>
      <c r="T172" s="198"/>
      <c r="U172" s="198"/>
      <c r="V172" s="198"/>
      <c r="W172" s="198"/>
      <c r="X172" s="198"/>
      <c r="Y172" s="198"/>
      <c r="Z172" s="198"/>
      <c r="AA172" s="198"/>
      <c r="AB172" s="198"/>
      <c r="AC172" s="198"/>
      <c r="AD172" s="198"/>
      <c r="AE172" s="198"/>
      <c r="AF172" s="198"/>
      <c r="AG172" s="198"/>
      <c r="AH172" s="198"/>
      <c r="AI172" s="198"/>
      <c r="AJ172" s="198"/>
      <c r="AK172" s="198"/>
      <c r="AL172" s="198"/>
      <c r="AM172" s="198"/>
      <c r="AN172" s="198"/>
      <c r="AO172" s="198"/>
    </row>
    <row r="173" ht="14.25" customHeight="1" spans="1:41" x14ac:dyDescent="0.2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</row>
    <row r="174" ht="14.25" customHeight="1" spans="1:41" x14ac:dyDescent="0.25">
      <c r="A174" s="198"/>
      <c r="B174" s="198"/>
      <c r="C174" s="198"/>
      <c r="D174" s="198"/>
      <c r="E174" s="198"/>
      <c r="F174" s="198"/>
      <c r="G174" s="198"/>
      <c r="H174" s="198"/>
      <c r="I174" s="198"/>
      <c r="J174" s="198"/>
      <c r="K174" s="198"/>
      <c r="L174" s="198"/>
      <c r="M174" s="198"/>
      <c r="N174" s="198"/>
      <c r="O174" s="198"/>
      <c r="P174" s="198"/>
      <c r="Q174" s="198"/>
      <c r="R174" s="198"/>
      <c r="S174" s="198"/>
      <c r="T174" s="198"/>
      <c r="U174" s="198"/>
      <c r="V174" s="198"/>
      <c r="W174" s="198"/>
      <c r="X174" s="198"/>
      <c r="Y174" s="198"/>
      <c r="Z174" s="198"/>
      <c r="AA174" s="198"/>
      <c r="AB174" s="198"/>
      <c r="AC174" s="198"/>
      <c r="AD174" s="198"/>
      <c r="AE174" s="198"/>
      <c r="AF174" s="198"/>
      <c r="AG174" s="198"/>
      <c r="AH174" s="198"/>
      <c r="AI174" s="198"/>
      <c r="AJ174" s="198"/>
      <c r="AK174" s="198"/>
      <c r="AL174" s="198"/>
      <c r="AM174" s="198"/>
      <c r="AN174" s="198"/>
      <c r="AO174" s="198"/>
    </row>
    <row r="175" ht="14.25" customHeight="1" spans="1:41" x14ac:dyDescent="0.25">
      <c r="A175" s="198"/>
      <c r="B175" s="198"/>
      <c r="C175" s="198"/>
      <c r="D175" s="198"/>
      <c r="E175" s="198"/>
      <c r="F175" s="198"/>
      <c r="G175" s="198"/>
      <c r="H175" s="198"/>
      <c r="I175" s="198"/>
      <c r="J175" s="198"/>
      <c r="K175" s="198"/>
      <c r="L175" s="198"/>
      <c r="M175" s="198"/>
      <c r="N175" s="198"/>
      <c r="O175" s="198"/>
      <c r="P175" s="198"/>
      <c r="Q175" s="198"/>
      <c r="R175" s="198"/>
      <c r="S175" s="198"/>
      <c r="T175" s="198"/>
      <c r="U175" s="198"/>
      <c r="V175" s="198"/>
      <c r="W175" s="198"/>
      <c r="X175" s="198"/>
      <c r="Y175" s="198"/>
      <c r="Z175" s="198"/>
      <c r="AA175" s="198"/>
      <c r="AB175" s="198"/>
      <c r="AC175" s="198"/>
      <c r="AD175" s="198"/>
      <c r="AE175" s="198"/>
      <c r="AF175" s="198"/>
      <c r="AG175" s="198"/>
      <c r="AH175" s="198"/>
      <c r="AI175" s="198"/>
      <c r="AJ175" s="198"/>
      <c r="AK175" s="198"/>
      <c r="AL175" s="198"/>
      <c r="AM175" s="198"/>
      <c r="AN175" s="198"/>
      <c r="AO175" s="198"/>
    </row>
    <row r="176" ht="14.25" customHeight="1" spans="1:41" x14ac:dyDescent="0.25">
      <c r="A176" s="198"/>
      <c r="B176" s="198"/>
      <c r="C176" s="198"/>
      <c r="D176" s="198"/>
      <c r="E176" s="198"/>
      <c r="F176" s="198"/>
      <c r="G176" s="198"/>
      <c r="H176" s="198"/>
      <c r="I176" s="198"/>
      <c r="J176" s="198"/>
      <c r="K176" s="198"/>
      <c r="L176" s="198"/>
      <c r="M176" s="198"/>
      <c r="N176" s="198"/>
      <c r="O176" s="198"/>
      <c r="P176" s="198"/>
      <c r="Q176" s="198"/>
      <c r="R176" s="198"/>
      <c r="S176" s="198"/>
      <c r="T176" s="198"/>
      <c r="U176" s="198"/>
      <c r="V176" s="198"/>
      <c r="W176" s="198"/>
      <c r="X176" s="198"/>
      <c r="Y176" s="198"/>
      <c r="Z176" s="198"/>
      <c r="AA176" s="198"/>
      <c r="AB176" s="198"/>
      <c r="AC176" s="198"/>
      <c r="AD176" s="198"/>
      <c r="AE176" s="198"/>
      <c r="AF176" s="198"/>
      <c r="AG176" s="198"/>
      <c r="AH176" s="198"/>
      <c r="AI176" s="198"/>
      <c r="AJ176" s="198"/>
      <c r="AK176" s="198"/>
      <c r="AL176" s="198"/>
      <c r="AM176" s="198"/>
      <c r="AN176" s="198"/>
      <c r="AO176" s="198"/>
    </row>
    <row r="177" ht="14.25" customHeight="1" spans="1:41" x14ac:dyDescent="0.25">
      <c r="A177" s="198"/>
      <c r="B177" s="198"/>
      <c r="C177" s="198"/>
      <c r="D177" s="198"/>
      <c r="E177" s="198"/>
      <c r="F177" s="198"/>
      <c r="G177" s="198"/>
      <c r="H177" s="198"/>
      <c r="I177" s="198"/>
      <c r="J177" s="198"/>
      <c r="K177" s="198"/>
      <c r="L177" s="198"/>
      <c r="M177" s="198"/>
      <c r="N177" s="198"/>
      <c r="O177" s="198"/>
      <c r="P177" s="198"/>
      <c r="Q177" s="198"/>
      <c r="R177" s="198"/>
      <c r="S177" s="198"/>
      <c r="T177" s="198"/>
      <c r="U177" s="198"/>
      <c r="V177" s="198"/>
      <c r="W177" s="198"/>
      <c r="X177" s="198"/>
      <c r="Y177" s="198"/>
      <c r="Z177" s="198"/>
      <c r="AA177" s="198"/>
      <c r="AB177" s="198"/>
      <c r="AC177" s="198"/>
      <c r="AD177" s="198"/>
      <c r="AE177" s="198"/>
      <c r="AF177" s="198"/>
      <c r="AG177" s="198"/>
      <c r="AH177" s="198"/>
      <c r="AI177" s="198"/>
      <c r="AJ177" s="198"/>
      <c r="AK177" s="198"/>
      <c r="AL177" s="198"/>
      <c r="AM177" s="198"/>
      <c r="AN177" s="198"/>
      <c r="AO177" s="198"/>
    </row>
    <row r="178" ht="14.25" customHeight="1" spans="1:41" x14ac:dyDescent="0.25">
      <c r="A178" s="198"/>
      <c r="B178" s="198"/>
      <c r="C178" s="198"/>
      <c r="D178" s="198"/>
      <c r="E178" s="198"/>
      <c r="F178" s="198"/>
      <c r="G178" s="198"/>
      <c r="H178" s="198"/>
      <c r="I178" s="198"/>
      <c r="J178" s="198"/>
      <c r="K178" s="198"/>
      <c r="L178" s="198"/>
      <c r="M178" s="198"/>
      <c r="N178" s="198"/>
      <c r="O178" s="198"/>
      <c r="P178" s="198"/>
      <c r="Q178" s="198"/>
      <c r="R178" s="198"/>
      <c r="S178" s="198"/>
      <c r="T178" s="198"/>
      <c r="U178" s="198"/>
      <c r="V178" s="198"/>
      <c r="W178" s="198"/>
      <c r="X178" s="198"/>
      <c r="Y178" s="198"/>
      <c r="Z178" s="198"/>
      <c r="AA178" s="198"/>
      <c r="AB178" s="198"/>
      <c r="AC178" s="198"/>
      <c r="AD178" s="198"/>
      <c r="AE178" s="198"/>
      <c r="AF178" s="198"/>
      <c r="AG178" s="198"/>
      <c r="AH178" s="198"/>
      <c r="AI178" s="198"/>
      <c r="AJ178" s="198"/>
      <c r="AK178" s="198"/>
      <c r="AL178" s="198"/>
      <c r="AM178" s="198"/>
      <c r="AN178" s="198"/>
      <c r="AO178" s="198"/>
    </row>
    <row r="179" ht="14.25" customHeight="1" spans="1:41" x14ac:dyDescent="0.25">
      <c r="A179" s="198"/>
      <c r="B179" s="198"/>
      <c r="C179" s="198"/>
      <c r="D179" s="198"/>
      <c r="E179" s="198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  <c r="AA179" s="198"/>
      <c r="AB179" s="198"/>
      <c r="AC179" s="198"/>
      <c r="AD179" s="198"/>
      <c r="AE179" s="198"/>
      <c r="AF179" s="198"/>
      <c r="AG179" s="198"/>
      <c r="AH179" s="198"/>
      <c r="AI179" s="198"/>
      <c r="AJ179" s="198"/>
      <c r="AK179" s="198"/>
      <c r="AL179" s="198"/>
      <c r="AM179" s="198"/>
      <c r="AN179" s="198"/>
      <c r="AO179" s="198"/>
    </row>
    <row r="180" ht="14.25" customHeight="1" spans="1:41" x14ac:dyDescent="0.25">
      <c r="A180" s="198"/>
      <c r="B180" s="198"/>
      <c r="C180" s="198"/>
      <c r="D180" s="198"/>
      <c r="E180" s="198"/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  <c r="AA180" s="198"/>
      <c r="AB180" s="198"/>
      <c r="AC180" s="198"/>
      <c r="AD180" s="198"/>
      <c r="AE180" s="198"/>
      <c r="AF180" s="198"/>
      <c r="AG180" s="198"/>
      <c r="AH180" s="198"/>
      <c r="AI180" s="198"/>
      <c r="AJ180" s="198"/>
      <c r="AK180" s="198"/>
      <c r="AL180" s="198"/>
      <c r="AM180" s="198"/>
      <c r="AN180" s="198"/>
      <c r="AO180" s="198"/>
    </row>
    <row r="181" ht="14.25" customHeight="1" spans="1:41" x14ac:dyDescent="0.25">
      <c r="A181" s="198"/>
      <c r="B181" s="198"/>
      <c r="C181" s="198"/>
      <c r="D181" s="198"/>
      <c r="E181" s="198"/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  <c r="AA181" s="198"/>
      <c r="AB181" s="198"/>
      <c r="AC181" s="198"/>
      <c r="AD181" s="198"/>
      <c r="AE181" s="198"/>
      <c r="AF181" s="198"/>
      <c r="AG181" s="198"/>
      <c r="AH181" s="198"/>
      <c r="AI181" s="198"/>
      <c r="AJ181" s="198"/>
      <c r="AK181" s="198"/>
      <c r="AL181" s="198"/>
      <c r="AM181" s="198"/>
      <c r="AN181" s="198"/>
      <c r="AO181" s="198"/>
    </row>
    <row r="182" ht="14.25" customHeight="1" spans="1:41" x14ac:dyDescent="0.25">
      <c r="A182" s="198"/>
      <c r="B182" s="198"/>
      <c r="C182" s="198"/>
      <c r="D182" s="198"/>
      <c r="E182" s="198"/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  <c r="AA182" s="198"/>
      <c r="AB182" s="198"/>
      <c r="AC182" s="198"/>
      <c r="AD182" s="198"/>
      <c r="AE182" s="198"/>
      <c r="AF182" s="198"/>
      <c r="AG182" s="198"/>
      <c r="AH182" s="198"/>
      <c r="AI182" s="198"/>
      <c r="AJ182" s="198"/>
      <c r="AK182" s="198"/>
      <c r="AL182" s="198"/>
      <c r="AM182" s="198"/>
      <c r="AN182" s="198"/>
      <c r="AO182" s="198"/>
    </row>
    <row r="183" ht="14.25" customHeight="1" spans="1:41" x14ac:dyDescent="0.25">
      <c r="A183" s="198"/>
      <c r="B183" s="198"/>
      <c r="C183" s="198"/>
      <c r="D183" s="198"/>
      <c r="E183" s="198"/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  <c r="AA183" s="198"/>
      <c r="AB183" s="198"/>
      <c r="AC183" s="198"/>
      <c r="AD183" s="198"/>
      <c r="AE183" s="198"/>
      <c r="AF183" s="198"/>
      <c r="AG183" s="198"/>
      <c r="AH183" s="198"/>
      <c r="AI183" s="198"/>
      <c r="AJ183" s="198"/>
      <c r="AK183" s="198"/>
      <c r="AL183" s="198"/>
      <c r="AM183" s="198"/>
      <c r="AN183" s="198"/>
      <c r="AO183" s="198"/>
    </row>
    <row r="184" ht="14.25" customHeight="1" spans="1:41" x14ac:dyDescent="0.2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</row>
    <row r="185" ht="14.25" customHeight="1" spans="1:41" x14ac:dyDescent="0.25">
      <c r="A185" s="198"/>
      <c r="B185" s="198"/>
      <c r="C185" s="198"/>
      <c r="D185" s="198"/>
      <c r="E185" s="198"/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  <c r="AA185" s="198"/>
      <c r="AB185" s="198"/>
      <c r="AC185" s="198"/>
      <c r="AD185" s="198"/>
      <c r="AE185" s="198"/>
      <c r="AF185" s="198"/>
      <c r="AG185" s="198"/>
      <c r="AH185" s="198"/>
      <c r="AI185" s="198"/>
      <c r="AJ185" s="198"/>
      <c r="AK185" s="198"/>
      <c r="AL185" s="198"/>
      <c r="AM185" s="198"/>
      <c r="AN185" s="198"/>
      <c r="AO185" s="198"/>
    </row>
    <row r="186" ht="14.25" customHeight="1" spans="1:41" x14ac:dyDescent="0.25">
      <c r="A186" s="198"/>
      <c r="B186" s="198"/>
      <c r="C186" s="198"/>
      <c r="D186" s="198"/>
      <c r="E186" s="198"/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  <c r="AA186" s="198"/>
      <c r="AB186" s="198"/>
      <c r="AC186" s="198"/>
      <c r="AD186" s="198"/>
      <c r="AE186" s="198"/>
      <c r="AF186" s="198"/>
      <c r="AG186" s="198"/>
      <c r="AH186" s="198"/>
      <c r="AI186" s="198"/>
      <c r="AJ186" s="198"/>
      <c r="AK186" s="198"/>
      <c r="AL186" s="198"/>
      <c r="AM186" s="198"/>
      <c r="AN186" s="198"/>
      <c r="AO186" s="198"/>
    </row>
    <row r="187" ht="14.25" customHeight="1" spans="1:41" x14ac:dyDescent="0.25">
      <c r="A187" s="198"/>
      <c r="B187" s="198"/>
      <c r="C187" s="198"/>
      <c r="D187" s="198"/>
      <c r="E187" s="198"/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  <c r="AA187" s="198"/>
      <c r="AB187" s="198"/>
      <c r="AC187" s="198"/>
      <c r="AD187" s="198"/>
      <c r="AE187" s="198"/>
      <c r="AF187" s="198"/>
      <c r="AG187" s="198"/>
      <c r="AH187" s="198"/>
      <c r="AI187" s="198"/>
      <c r="AJ187" s="198"/>
      <c r="AK187" s="198"/>
      <c r="AL187" s="198"/>
      <c r="AM187" s="198"/>
      <c r="AN187" s="198"/>
      <c r="AO187" s="198"/>
    </row>
    <row r="188" ht="14.25" customHeight="1" spans="1:41" x14ac:dyDescent="0.2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</row>
    <row r="189" ht="14.25" customHeight="1" spans="1:41" x14ac:dyDescent="0.25">
      <c r="A189" s="198"/>
      <c r="B189" s="198"/>
      <c r="C189" s="198"/>
      <c r="D189" s="198"/>
      <c r="E189" s="198"/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  <c r="AA189" s="198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</row>
    <row r="190" ht="14.25" customHeight="1" spans="1:41" x14ac:dyDescent="0.25">
      <c r="A190" s="198"/>
      <c r="B190" s="198"/>
      <c r="C190" s="198"/>
      <c r="D190" s="198"/>
      <c r="E190" s="198"/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  <c r="AA190" s="198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</row>
    <row r="191" ht="14.25" customHeight="1" spans="1:41" x14ac:dyDescent="0.2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</row>
    <row r="192" ht="14.25" customHeight="1" spans="1:41" x14ac:dyDescent="0.25">
      <c r="A192" s="198"/>
      <c r="B192" s="198"/>
      <c r="C192" s="198"/>
      <c r="D192" s="198"/>
      <c r="E192" s="198"/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  <c r="AA192" s="198"/>
      <c r="AB192" s="198"/>
      <c r="AC192" s="198"/>
      <c r="AD192" s="198"/>
      <c r="AE192" s="198"/>
      <c r="AF192" s="198"/>
      <c r="AG192" s="198"/>
      <c r="AH192" s="198"/>
      <c r="AI192" s="198"/>
      <c r="AJ192" s="198"/>
      <c r="AK192" s="198"/>
      <c r="AL192" s="198"/>
      <c r="AM192" s="198"/>
      <c r="AN192" s="198"/>
      <c r="AO192" s="198"/>
    </row>
    <row r="193" ht="14.25" customHeight="1" spans="1:41" x14ac:dyDescent="0.2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</row>
    <row r="194" ht="14.25" customHeight="1" spans="1:41" x14ac:dyDescent="0.25">
      <c r="A194" s="198"/>
      <c r="B194" s="198"/>
      <c r="C194" s="198"/>
      <c r="D194" s="198"/>
      <c r="E194" s="198"/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198"/>
      <c r="AJ194" s="198"/>
      <c r="AK194" s="198"/>
      <c r="AL194" s="198"/>
      <c r="AM194" s="198"/>
      <c r="AN194" s="198"/>
      <c r="AO194" s="198"/>
    </row>
    <row r="195" ht="14.25" customHeight="1" spans="1:41" x14ac:dyDescent="0.2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</row>
    <row r="196" ht="14.25" customHeight="1" spans="1:41" x14ac:dyDescent="0.25">
      <c r="A196" s="198"/>
      <c r="B196" s="198"/>
      <c r="C196" s="198"/>
      <c r="D196" s="198"/>
      <c r="E196" s="198"/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  <c r="AA196" s="198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</row>
    <row r="197" ht="14.25" customHeight="1" spans="1:41" x14ac:dyDescent="0.25">
      <c r="A197" s="198"/>
      <c r="B197" s="198"/>
      <c r="C197" s="198"/>
      <c r="D197" s="198"/>
      <c r="E197" s="198"/>
      <c r="F197" s="198"/>
      <c r="G197" s="198"/>
      <c r="H197" s="198"/>
      <c r="I197" s="198"/>
      <c r="J197" s="198"/>
      <c r="K197" s="198"/>
      <c r="L197" s="198"/>
      <c r="M197" s="198"/>
      <c r="N197" s="198"/>
      <c r="O197" s="198"/>
      <c r="P197" s="198"/>
      <c r="Q197" s="198"/>
      <c r="R197" s="198"/>
      <c r="S197" s="198"/>
      <c r="T197" s="198"/>
      <c r="U197" s="198"/>
      <c r="V197" s="198"/>
      <c r="W197" s="198"/>
      <c r="X197" s="198"/>
      <c r="Y197" s="198"/>
      <c r="Z197" s="198"/>
      <c r="AA197" s="198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</row>
    <row r="198" ht="14.25" customHeight="1" spans="1:41" x14ac:dyDescent="0.2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</row>
    <row r="199" ht="14.25" customHeight="1" spans="1:41" x14ac:dyDescent="0.25">
      <c r="A199" s="198"/>
      <c r="B199" s="198"/>
      <c r="C199" s="198"/>
      <c r="D199" s="198"/>
      <c r="E199" s="198"/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198"/>
      <c r="AJ199" s="198"/>
      <c r="AK199" s="198"/>
      <c r="AL199" s="198"/>
      <c r="AM199" s="198"/>
      <c r="AN199" s="198"/>
      <c r="AO199" s="198"/>
    </row>
    <row r="200" ht="14.25" customHeight="1" spans="1:41" x14ac:dyDescent="0.2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</row>
    <row r="201" ht="14.25" customHeight="1" spans="1:41" x14ac:dyDescent="0.25">
      <c r="A201" s="198"/>
      <c r="B201" s="198"/>
      <c r="C201" s="198"/>
      <c r="D201" s="198"/>
      <c r="E201" s="198"/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198"/>
      <c r="AJ201" s="198"/>
      <c r="AK201" s="198"/>
      <c r="AL201" s="198"/>
      <c r="AM201" s="198"/>
      <c r="AN201" s="198"/>
      <c r="AO201" s="198"/>
    </row>
    <row r="202" ht="14.25" customHeight="1" spans="1:41" x14ac:dyDescent="0.2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</row>
    <row r="203" ht="14.25" customHeight="1" spans="1:41" x14ac:dyDescent="0.25">
      <c r="A203" s="198"/>
      <c r="B203" s="198"/>
      <c r="C203" s="198"/>
      <c r="D203" s="198"/>
      <c r="E203" s="198"/>
      <c r="F203" s="198"/>
      <c r="G203" s="198"/>
      <c r="H203" s="198"/>
      <c r="I203" s="198"/>
      <c r="J203" s="198"/>
      <c r="K203" s="198"/>
      <c r="L203" s="198"/>
      <c r="M203" s="198"/>
      <c r="N203" s="198"/>
      <c r="O203" s="198"/>
      <c r="P203" s="198"/>
      <c r="Q203" s="198"/>
      <c r="R203" s="198"/>
      <c r="S203" s="198"/>
      <c r="T203" s="198"/>
      <c r="U203" s="198"/>
      <c r="V203" s="198"/>
      <c r="W203" s="198"/>
      <c r="X203" s="198"/>
      <c r="Y203" s="198"/>
      <c r="Z203" s="198"/>
      <c r="AA203" s="198"/>
      <c r="AB203" s="198"/>
      <c r="AC203" s="198"/>
      <c r="AD203" s="198"/>
      <c r="AE203" s="198"/>
      <c r="AF203" s="198"/>
      <c r="AG203" s="198"/>
      <c r="AH203" s="198"/>
      <c r="AI203" s="198"/>
      <c r="AJ203" s="198"/>
      <c r="AK203" s="198"/>
      <c r="AL203" s="198"/>
      <c r="AM203" s="198"/>
      <c r="AN203" s="198"/>
      <c r="AO203" s="198"/>
    </row>
    <row r="204" ht="14.25" customHeight="1" spans="1:41" x14ac:dyDescent="0.2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</row>
    <row r="205" ht="14.25" customHeight="1" spans="1:41" x14ac:dyDescent="0.25">
      <c r="A205" s="198"/>
      <c r="B205" s="198"/>
      <c r="C205" s="198"/>
      <c r="D205" s="198"/>
      <c r="E205" s="198"/>
      <c r="F205" s="198"/>
      <c r="G205" s="198"/>
      <c r="H205" s="198"/>
      <c r="I205" s="198"/>
      <c r="J205" s="198"/>
      <c r="K205" s="198"/>
      <c r="L205" s="198"/>
      <c r="M205" s="198"/>
      <c r="N205" s="198"/>
      <c r="O205" s="198"/>
      <c r="P205" s="198"/>
      <c r="Q205" s="198"/>
      <c r="R205" s="198"/>
      <c r="S205" s="198"/>
      <c r="T205" s="198"/>
      <c r="U205" s="198"/>
      <c r="V205" s="198"/>
      <c r="W205" s="198"/>
      <c r="X205" s="198"/>
      <c r="Y205" s="198"/>
      <c r="Z205" s="198"/>
      <c r="AA205" s="198"/>
      <c r="AB205" s="198"/>
      <c r="AC205" s="198"/>
      <c r="AD205" s="198"/>
      <c r="AE205" s="198"/>
      <c r="AF205" s="198"/>
      <c r="AG205" s="198"/>
      <c r="AH205" s="198"/>
      <c r="AI205" s="198"/>
      <c r="AJ205" s="198"/>
      <c r="AK205" s="198"/>
      <c r="AL205" s="198"/>
      <c r="AM205" s="198"/>
      <c r="AN205" s="198"/>
      <c r="AO205" s="198"/>
    </row>
    <row r="206" ht="14.25" customHeight="1" spans="1:41" x14ac:dyDescent="0.25">
      <c r="A206" s="198"/>
      <c r="B206" s="198"/>
      <c r="C206" s="198"/>
      <c r="D206" s="198"/>
      <c r="E206" s="198"/>
      <c r="F206" s="198"/>
      <c r="G206" s="198"/>
      <c r="H206" s="198"/>
      <c r="I206" s="198"/>
      <c r="J206" s="198"/>
      <c r="K206" s="198"/>
      <c r="L206" s="198"/>
      <c r="M206" s="198"/>
      <c r="N206" s="198"/>
      <c r="O206" s="198"/>
      <c r="P206" s="198"/>
      <c r="Q206" s="198"/>
      <c r="R206" s="198"/>
      <c r="S206" s="198"/>
      <c r="T206" s="198"/>
      <c r="U206" s="198"/>
      <c r="V206" s="198"/>
      <c r="W206" s="198"/>
      <c r="X206" s="198"/>
      <c r="Y206" s="198"/>
      <c r="Z206" s="198"/>
      <c r="AA206" s="198"/>
      <c r="AB206" s="198"/>
      <c r="AC206" s="198"/>
      <c r="AD206" s="198"/>
      <c r="AE206" s="198"/>
      <c r="AF206" s="198"/>
      <c r="AG206" s="198"/>
      <c r="AH206" s="198"/>
      <c r="AI206" s="198"/>
      <c r="AJ206" s="198"/>
      <c r="AK206" s="198"/>
      <c r="AL206" s="198"/>
      <c r="AM206" s="198"/>
      <c r="AN206" s="198"/>
      <c r="AO206" s="198"/>
    </row>
    <row r="207" ht="14.25" customHeight="1" spans="1:41" x14ac:dyDescent="0.25">
      <c r="A207" s="198"/>
      <c r="B207" s="198"/>
      <c r="C207" s="198"/>
      <c r="D207" s="198"/>
      <c r="E207" s="198"/>
      <c r="F207" s="198"/>
      <c r="G207" s="198"/>
      <c r="H207" s="198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8"/>
      <c r="AA207" s="198"/>
      <c r="AB207" s="198"/>
      <c r="AC207" s="198"/>
      <c r="AD207" s="198"/>
      <c r="AE207" s="198"/>
      <c r="AF207" s="198"/>
      <c r="AG207" s="198"/>
      <c r="AH207" s="198"/>
      <c r="AI207" s="198"/>
      <c r="AJ207" s="198"/>
      <c r="AK207" s="198"/>
      <c r="AL207" s="198"/>
      <c r="AM207" s="198"/>
      <c r="AN207" s="198"/>
      <c r="AO207" s="198"/>
    </row>
    <row r="208" ht="14.25" customHeight="1" spans="1:41" x14ac:dyDescent="0.25">
      <c r="A208" s="198"/>
      <c r="B208" s="198"/>
      <c r="C208" s="198"/>
      <c r="D208" s="198"/>
      <c r="E208" s="198"/>
      <c r="F208" s="198"/>
      <c r="G208" s="198"/>
      <c r="H208" s="198"/>
      <c r="I208" s="198"/>
      <c r="J208" s="198"/>
      <c r="K208" s="198"/>
      <c r="L208" s="198"/>
      <c r="M208" s="198"/>
      <c r="N208" s="198"/>
      <c r="O208" s="198"/>
      <c r="P208" s="198"/>
      <c r="Q208" s="198"/>
      <c r="R208" s="198"/>
      <c r="S208" s="198"/>
      <c r="T208" s="198"/>
      <c r="U208" s="198"/>
      <c r="V208" s="198"/>
      <c r="W208" s="198"/>
      <c r="X208" s="198"/>
      <c r="Y208" s="198"/>
      <c r="Z208" s="198"/>
      <c r="AA208" s="198"/>
      <c r="AB208" s="198"/>
      <c r="AC208" s="198"/>
      <c r="AD208" s="198"/>
      <c r="AE208" s="198"/>
      <c r="AF208" s="198"/>
      <c r="AG208" s="198"/>
      <c r="AH208" s="198"/>
      <c r="AI208" s="198"/>
      <c r="AJ208" s="198"/>
      <c r="AK208" s="198"/>
      <c r="AL208" s="198"/>
      <c r="AM208" s="198"/>
      <c r="AN208" s="198"/>
      <c r="AO208" s="198"/>
    </row>
    <row r="209" ht="14.25" customHeight="1" spans="1:41" x14ac:dyDescent="0.25">
      <c r="A209" s="198"/>
      <c r="B209" s="198"/>
      <c r="C209" s="198"/>
      <c r="D209" s="198"/>
      <c r="E209" s="198"/>
      <c r="F209" s="198"/>
      <c r="G209" s="198"/>
      <c r="H209" s="198"/>
      <c r="I209" s="198"/>
      <c r="J209" s="198"/>
      <c r="K209" s="198"/>
      <c r="L209" s="198"/>
      <c r="M209" s="198"/>
      <c r="N209" s="198"/>
      <c r="O209" s="198"/>
      <c r="P209" s="198"/>
      <c r="Q209" s="198"/>
      <c r="R209" s="198"/>
      <c r="S209" s="198"/>
      <c r="T209" s="198"/>
      <c r="U209" s="198"/>
      <c r="V209" s="198"/>
      <c r="W209" s="198"/>
      <c r="X209" s="198"/>
      <c r="Y209" s="198"/>
      <c r="Z209" s="198"/>
      <c r="AA209" s="198"/>
      <c r="AB209" s="198"/>
      <c r="AC209" s="198"/>
      <c r="AD209" s="198"/>
      <c r="AE209" s="198"/>
      <c r="AF209" s="198"/>
      <c r="AG209" s="198"/>
      <c r="AH209" s="198"/>
      <c r="AI209" s="198"/>
      <c r="AJ209" s="198"/>
      <c r="AK209" s="198"/>
      <c r="AL209" s="198"/>
      <c r="AM209" s="198"/>
      <c r="AN209" s="198"/>
      <c r="AO209" s="198"/>
    </row>
    <row r="210" ht="14.25" customHeight="1" spans="1:41" x14ac:dyDescent="0.25">
      <c r="A210" s="198"/>
      <c r="B210" s="198"/>
      <c r="C210" s="198"/>
      <c r="D210" s="198"/>
      <c r="E210" s="198"/>
      <c r="F210" s="198"/>
      <c r="G210" s="198"/>
      <c r="H210" s="198"/>
      <c r="I210" s="198"/>
      <c r="J210" s="198"/>
      <c r="K210" s="198"/>
      <c r="L210" s="198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8"/>
      <c r="AA210" s="198"/>
      <c r="AB210" s="198"/>
      <c r="AC210" s="198"/>
      <c r="AD210" s="198"/>
      <c r="AE210" s="198"/>
      <c r="AF210" s="198"/>
      <c r="AG210" s="198"/>
      <c r="AH210" s="198"/>
      <c r="AI210" s="198"/>
      <c r="AJ210" s="198"/>
      <c r="AK210" s="198"/>
      <c r="AL210" s="198"/>
      <c r="AM210" s="198"/>
      <c r="AN210" s="198"/>
      <c r="AO210" s="198"/>
    </row>
    <row r="211" ht="14.25" customHeight="1" spans="1:41" x14ac:dyDescent="0.25">
      <c r="A211" s="198"/>
      <c r="B211" s="198"/>
      <c r="C211" s="198"/>
      <c r="D211" s="198"/>
      <c r="E211" s="198"/>
      <c r="F211" s="198"/>
      <c r="G211" s="198"/>
      <c r="H211" s="198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8"/>
      <c r="AA211" s="198"/>
      <c r="AB211" s="198"/>
      <c r="AC211" s="198"/>
      <c r="AD211" s="198"/>
      <c r="AE211" s="198"/>
      <c r="AF211" s="198"/>
      <c r="AG211" s="198"/>
      <c r="AH211" s="198"/>
      <c r="AI211" s="198"/>
      <c r="AJ211" s="198"/>
      <c r="AK211" s="198"/>
      <c r="AL211" s="198"/>
      <c r="AM211" s="198"/>
      <c r="AN211" s="198"/>
      <c r="AO211" s="198"/>
    </row>
    <row r="212" ht="14.25" customHeight="1" spans="1:41" x14ac:dyDescent="0.25">
      <c r="A212" s="198"/>
      <c r="B212" s="198"/>
      <c r="C212" s="198"/>
      <c r="D212" s="198"/>
      <c r="E212" s="198"/>
      <c r="F212" s="198"/>
      <c r="G212" s="198"/>
      <c r="H212" s="198"/>
      <c r="I212" s="198"/>
      <c r="J212" s="198"/>
      <c r="K212" s="198"/>
      <c r="L212" s="198"/>
      <c r="M212" s="198"/>
      <c r="N212" s="198"/>
      <c r="O212" s="198"/>
      <c r="P212" s="198"/>
      <c r="Q212" s="198"/>
      <c r="R212" s="198"/>
      <c r="S212" s="198"/>
      <c r="T212" s="198"/>
      <c r="U212" s="198"/>
      <c r="V212" s="198"/>
      <c r="W212" s="198"/>
      <c r="X212" s="198"/>
      <c r="Y212" s="198"/>
      <c r="Z212" s="198"/>
      <c r="AA212" s="198"/>
      <c r="AB212" s="198"/>
      <c r="AC212" s="198"/>
      <c r="AD212" s="198"/>
      <c r="AE212" s="198"/>
      <c r="AF212" s="198"/>
      <c r="AG212" s="198"/>
      <c r="AH212" s="198"/>
      <c r="AI212" s="198"/>
      <c r="AJ212" s="198"/>
      <c r="AK212" s="198"/>
      <c r="AL212" s="198"/>
      <c r="AM212" s="198"/>
      <c r="AN212" s="198"/>
      <c r="AO212" s="198"/>
    </row>
    <row r="213" ht="14.25" customHeight="1" spans="1:41" x14ac:dyDescent="0.25">
      <c r="A213" s="198"/>
      <c r="B213" s="198"/>
      <c r="C213" s="198"/>
      <c r="D213" s="198"/>
      <c r="E213" s="198"/>
      <c r="F213" s="198"/>
      <c r="G213" s="198"/>
      <c r="H213" s="198"/>
      <c r="I213" s="198"/>
      <c r="J213" s="198"/>
      <c r="K213" s="198"/>
      <c r="L213" s="198"/>
      <c r="M213" s="198"/>
      <c r="N213" s="198"/>
      <c r="O213" s="198"/>
      <c r="P213" s="198"/>
      <c r="Q213" s="198"/>
      <c r="R213" s="198"/>
      <c r="S213" s="198"/>
      <c r="T213" s="198"/>
      <c r="U213" s="198"/>
      <c r="V213" s="198"/>
      <c r="W213" s="198"/>
      <c r="X213" s="198"/>
      <c r="Y213" s="198"/>
      <c r="Z213" s="198"/>
      <c r="AA213" s="198"/>
      <c r="AB213" s="198"/>
      <c r="AC213" s="198"/>
      <c r="AD213" s="198"/>
      <c r="AE213" s="198"/>
      <c r="AF213" s="198"/>
      <c r="AG213" s="198"/>
      <c r="AH213" s="198"/>
      <c r="AI213" s="198"/>
      <c r="AJ213" s="198"/>
      <c r="AK213" s="198"/>
      <c r="AL213" s="198"/>
      <c r="AM213" s="198"/>
      <c r="AN213" s="198"/>
      <c r="AO213" s="198"/>
    </row>
    <row r="214" ht="14.25" customHeight="1" spans="1:41" x14ac:dyDescent="0.25">
      <c r="A214" s="198"/>
      <c r="B214" s="198"/>
      <c r="C214" s="198"/>
      <c r="D214" s="198"/>
      <c r="E214" s="198"/>
      <c r="F214" s="198"/>
      <c r="G214" s="198"/>
      <c r="H214" s="198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8"/>
      <c r="AA214" s="198"/>
      <c r="AB214" s="198"/>
      <c r="AC214" s="198"/>
      <c r="AD214" s="198"/>
      <c r="AE214" s="198"/>
      <c r="AF214" s="198"/>
      <c r="AG214" s="198"/>
      <c r="AH214" s="198"/>
      <c r="AI214" s="198"/>
      <c r="AJ214" s="198"/>
      <c r="AK214" s="198"/>
      <c r="AL214" s="198"/>
      <c r="AM214" s="198"/>
      <c r="AN214" s="198"/>
      <c r="AO214" s="198"/>
    </row>
    <row r="215" ht="14.25" customHeight="1" spans="1:41" x14ac:dyDescent="0.25">
      <c r="A215" s="198"/>
      <c r="B215" s="198"/>
      <c r="C215" s="198"/>
      <c r="D215" s="198"/>
      <c r="E215" s="198"/>
      <c r="F215" s="198"/>
      <c r="G215" s="198"/>
      <c r="H215" s="198"/>
      <c r="I215" s="198"/>
      <c r="J215" s="198"/>
      <c r="K215" s="198"/>
      <c r="L215" s="198"/>
      <c r="M215" s="198"/>
      <c r="N215" s="198"/>
      <c r="O215" s="198"/>
      <c r="P215" s="198"/>
      <c r="Q215" s="198"/>
      <c r="R215" s="198"/>
      <c r="S215" s="198"/>
      <c r="T215" s="198"/>
      <c r="U215" s="198"/>
      <c r="V215" s="198"/>
      <c r="W215" s="198"/>
      <c r="X215" s="198"/>
      <c r="Y215" s="198"/>
      <c r="Z215" s="198"/>
      <c r="AA215" s="198"/>
      <c r="AB215" s="198"/>
      <c r="AC215" s="198"/>
      <c r="AD215" s="198"/>
      <c r="AE215" s="198"/>
      <c r="AF215" s="198"/>
      <c r="AG215" s="198"/>
      <c r="AH215" s="198"/>
      <c r="AI215" s="198"/>
      <c r="AJ215" s="198"/>
      <c r="AK215" s="198"/>
      <c r="AL215" s="198"/>
      <c r="AM215" s="198"/>
      <c r="AN215" s="198"/>
      <c r="AO215" s="198"/>
    </row>
    <row r="216" ht="14.25" customHeight="1" spans="1:41" x14ac:dyDescent="0.2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198"/>
      <c r="N216" s="198"/>
      <c r="O216" s="198"/>
      <c r="P216" s="198"/>
      <c r="Q216" s="198"/>
      <c r="R216" s="198"/>
      <c r="S216" s="198"/>
      <c r="T216" s="198"/>
      <c r="U216" s="198"/>
      <c r="V216" s="198"/>
      <c r="W216" s="198"/>
      <c r="X216" s="198"/>
      <c r="Y216" s="198"/>
      <c r="Z216" s="198"/>
      <c r="AA216" s="198"/>
      <c r="AB216" s="198"/>
      <c r="AC216" s="198"/>
      <c r="AD216" s="198"/>
      <c r="AE216" s="198"/>
      <c r="AF216" s="198"/>
      <c r="AG216" s="198"/>
      <c r="AH216" s="198"/>
      <c r="AI216" s="198"/>
      <c r="AJ216" s="198"/>
      <c r="AK216" s="198"/>
      <c r="AL216" s="198"/>
      <c r="AM216" s="198"/>
      <c r="AN216" s="198"/>
      <c r="AO216" s="198"/>
    </row>
    <row r="217" ht="14.25" customHeight="1" spans="1:41" x14ac:dyDescent="0.2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</row>
    <row r="218" ht="14.25" customHeight="1" spans="1:41" x14ac:dyDescent="0.25">
      <c r="A218" s="198"/>
      <c r="B218" s="198"/>
      <c r="C218" s="198"/>
      <c r="D218" s="198"/>
      <c r="E218" s="198"/>
      <c r="F218" s="198"/>
      <c r="G218" s="198"/>
      <c r="H218" s="198"/>
      <c r="I218" s="198"/>
      <c r="J218" s="198"/>
      <c r="K218" s="198"/>
      <c r="L218" s="198"/>
      <c r="M218" s="198"/>
      <c r="N218" s="198"/>
      <c r="O218" s="198"/>
      <c r="P218" s="198"/>
      <c r="Q218" s="198"/>
      <c r="R218" s="198"/>
      <c r="S218" s="198"/>
      <c r="T218" s="198"/>
      <c r="U218" s="198"/>
      <c r="V218" s="198"/>
      <c r="W218" s="198"/>
      <c r="X218" s="198"/>
      <c r="Y218" s="198"/>
      <c r="Z218" s="198"/>
      <c r="AA218" s="198"/>
      <c r="AB218" s="198"/>
      <c r="AC218" s="198"/>
      <c r="AD218" s="198"/>
      <c r="AE218" s="198"/>
      <c r="AF218" s="198"/>
      <c r="AG218" s="198"/>
      <c r="AH218" s="198"/>
      <c r="AI218" s="198"/>
      <c r="AJ218" s="198"/>
      <c r="AK218" s="198"/>
      <c r="AL218" s="198"/>
      <c r="AM218" s="198"/>
      <c r="AN218" s="198"/>
      <c r="AO218" s="198"/>
    </row>
    <row r="219" ht="14.25" customHeight="1" spans="1:41" x14ac:dyDescent="0.25">
      <c r="A219" s="198"/>
      <c r="B219" s="198"/>
      <c r="C219" s="198"/>
      <c r="D219" s="198"/>
      <c r="E219" s="198"/>
      <c r="F219" s="198"/>
      <c r="G219" s="198"/>
      <c r="H219" s="198"/>
      <c r="I219" s="198"/>
      <c r="J219" s="198"/>
      <c r="K219" s="198"/>
      <c r="L219" s="198"/>
      <c r="M219" s="198"/>
      <c r="N219" s="198"/>
      <c r="O219" s="198"/>
      <c r="P219" s="198"/>
      <c r="Q219" s="198"/>
      <c r="R219" s="198"/>
      <c r="S219" s="198"/>
      <c r="T219" s="198"/>
      <c r="U219" s="198"/>
      <c r="V219" s="198"/>
      <c r="W219" s="198"/>
      <c r="X219" s="198"/>
      <c r="Y219" s="198"/>
      <c r="Z219" s="198"/>
      <c r="AA219" s="198"/>
      <c r="AB219" s="198"/>
      <c r="AC219" s="198"/>
      <c r="AD219" s="198"/>
      <c r="AE219" s="198"/>
      <c r="AF219" s="198"/>
      <c r="AG219" s="198"/>
      <c r="AH219" s="198"/>
      <c r="AI219" s="198"/>
      <c r="AJ219" s="198"/>
      <c r="AK219" s="198"/>
      <c r="AL219" s="198"/>
      <c r="AM219" s="198"/>
      <c r="AN219" s="198"/>
      <c r="AO219" s="198"/>
    </row>
    <row r="220" ht="14.25" customHeight="1" spans="1:41" x14ac:dyDescent="0.25">
      <c r="A220" s="198"/>
      <c r="B220" s="198"/>
      <c r="C220" s="198"/>
      <c r="D220" s="198"/>
      <c r="E220" s="198"/>
      <c r="F220" s="198"/>
      <c r="G220" s="198"/>
      <c r="H220" s="198"/>
      <c r="I220" s="198"/>
      <c r="J220" s="198"/>
      <c r="K220" s="198"/>
      <c r="L220" s="198"/>
      <c r="M220" s="198"/>
      <c r="N220" s="198"/>
      <c r="O220" s="198"/>
      <c r="P220" s="198"/>
      <c r="Q220" s="198"/>
      <c r="R220" s="198"/>
      <c r="S220" s="198"/>
      <c r="T220" s="198"/>
      <c r="U220" s="198"/>
      <c r="V220" s="198"/>
      <c r="W220" s="198"/>
      <c r="X220" s="198"/>
      <c r="Y220" s="198"/>
      <c r="Z220" s="198"/>
      <c r="AA220" s="198"/>
      <c r="AB220" s="198"/>
      <c r="AC220" s="198"/>
      <c r="AD220" s="198"/>
      <c r="AE220" s="198"/>
      <c r="AF220" s="198"/>
      <c r="AG220" s="198"/>
      <c r="AH220" s="198"/>
      <c r="AI220" s="198"/>
      <c r="AJ220" s="198"/>
      <c r="AK220" s="198"/>
      <c r="AL220" s="198"/>
      <c r="AM220" s="198"/>
      <c r="AN220" s="198"/>
      <c r="AO220" s="198"/>
    </row>
    <row r="221" ht="14.25" customHeight="1" spans="1:41" x14ac:dyDescent="0.25">
      <c r="A221" s="198"/>
      <c r="B221" s="198"/>
      <c r="C221" s="198"/>
      <c r="D221" s="198"/>
      <c r="E221" s="198"/>
      <c r="F221" s="198"/>
      <c r="G221" s="198"/>
      <c r="H221" s="198"/>
      <c r="I221" s="198"/>
      <c r="J221" s="198"/>
      <c r="K221" s="198"/>
      <c r="L221" s="198"/>
      <c r="M221" s="198"/>
      <c r="N221" s="198"/>
      <c r="O221" s="198"/>
      <c r="P221" s="198"/>
      <c r="Q221" s="198"/>
      <c r="R221" s="198"/>
      <c r="S221" s="198"/>
      <c r="T221" s="198"/>
      <c r="U221" s="198"/>
      <c r="V221" s="198"/>
      <c r="W221" s="198"/>
      <c r="X221" s="198"/>
      <c r="Y221" s="198"/>
      <c r="Z221" s="198"/>
      <c r="AA221" s="198"/>
      <c r="AB221" s="198"/>
      <c r="AC221" s="198"/>
      <c r="AD221" s="198"/>
      <c r="AE221" s="198"/>
      <c r="AF221" s="198"/>
      <c r="AG221" s="198"/>
      <c r="AH221" s="198"/>
      <c r="AI221" s="198"/>
      <c r="AJ221" s="198"/>
      <c r="AK221" s="198"/>
      <c r="AL221" s="198"/>
      <c r="AM221" s="198"/>
      <c r="AN221" s="198"/>
      <c r="AO221" s="198"/>
    </row>
    <row r="222" ht="14.25" customHeight="1" spans="1:41" x14ac:dyDescent="0.25">
      <c r="A222" s="198"/>
      <c r="B222" s="198"/>
      <c r="C222" s="198"/>
      <c r="D222" s="198"/>
      <c r="E222" s="198"/>
      <c r="F222" s="198"/>
      <c r="G222" s="198"/>
      <c r="H222" s="198"/>
      <c r="I222" s="198"/>
      <c r="J222" s="198"/>
      <c r="K222" s="198"/>
      <c r="L222" s="198"/>
      <c r="M222" s="198"/>
      <c r="N222" s="198"/>
      <c r="O222" s="198"/>
      <c r="P222" s="198"/>
      <c r="Q222" s="198"/>
      <c r="R222" s="198"/>
      <c r="S222" s="198"/>
      <c r="T222" s="198"/>
      <c r="U222" s="198"/>
      <c r="V222" s="198"/>
      <c r="W222" s="198"/>
      <c r="X222" s="198"/>
      <c r="Y222" s="198"/>
      <c r="Z222" s="198"/>
      <c r="AA222" s="198"/>
      <c r="AB222" s="198"/>
      <c r="AC222" s="198"/>
      <c r="AD222" s="198"/>
      <c r="AE222" s="198"/>
      <c r="AF222" s="198"/>
      <c r="AG222" s="198"/>
      <c r="AH222" s="198"/>
      <c r="AI222" s="198"/>
      <c r="AJ222" s="198"/>
      <c r="AK222" s="198"/>
      <c r="AL222" s="198"/>
      <c r="AM222" s="198"/>
      <c r="AN222" s="198"/>
      <c r="AO222" s="198"/>
    </row>
    <row r="223" ht="14.25" customHeight="1" spans="1:41" x14ac:dyDescent="0.2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</row>
    <row r="224" ht="14.25" customHeight="1" spans="1:41" x14ac:dyDescent="0.25">
      <c r="A224" s="198"/>
      <c r="B224" s="198"/>
      <c r="C224" s="198"/>
      <c r="D224" s="198"/>
      <c r="E224" s="198"/>
      <c r="F224" s="198"/>
      <c r="G224" s="198"/>
      <c r="H224" s="198"/>
      <c r="I224" s="198"/>
      <c r="J224" s="198"/>
      <c r="K224" s="198"/>
      <c r="L224" s="198"/>
      <c r="M224" s="198"/>
      <c r="N224" s="198"/>
      <c r="O224" s="198"/>
      <c r="P224" s="198"/>
      <c r="Q224" s="198"/>
      <c r="R224" s="198"/>
      <c r="S224" s="198"/>
      <c r="T224" s="198"/>
      <c r="U224" s="198"/>
      <c r="V224" s="198"/>
      <c r="W224" s="198"/>
      <c r="X224" s="198"/>
      <c r="Y224" s="198"/>
      <c r="Z224" s="198"/>
      <c r="AA224" s="198"/>
      <c r="AB224" s="198"/>
      <c r="AC224" s="198"/>
      <c r="AD224" s="198"/>
      <c r="AE224" s="198"/>
      <c r="AF224" s="198"/>
      <c r="AG224" s="198"/>
      <c r="AH224" s="198"/>
      <c r="AI224" s="198"/>
      <c r="AJ224" s="198"/>
      <c r="AK224" s="198"/>
      <c r="AL224" s="198"/>
      <c r="AM224" s="198"/>
      <c r="AN224" s="198"/>
      <c r="AO224" s="198"/>
    </row>
    <row r="225" ht="14.25" customHeight="1" spans="1:41" x14ac:dyDescent="0.2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</row>
    <row r="226" ht="14.25" customHeight="1" spans="1:41" x14ac:dyDescent="0.25">
      <c r="A226" s="198"/>
      <c r="B226" s="198"/>
      <c r="C226" s="198"/>
      <c r="D226" s="198"/>
      <c r="E226" s="198"/>
      <c r="F226" s="198"/>
      <c r="G226" s="198"/>
      <c r="H226" s="198"/>
      <c r="I226" s="198"/>
      <c r="J226" s="198"/>
      <c r="K226" s="198"/>
      <c r="L226" s="198"/>
      <c r="M226" s="198"/>
      <c r="N226" s="198"/>
      <c r="O226" s="198"/>
      <c r="P226" s="198"/>
      <c r="Q226" s="198"/>
      <c r="R226" s="198"/>
      <c r="S226" s="198"/>
      <c r="T226" s="198"/>
      <c r="U226" s="198"/>
      <c r="V226" s="198"/>
      <c r="W226" s="198"/>
      <c r="X226" s="198"/>
      <c r="Y226" s="198"/>
      <c r="Z226" s="198"/>
      <c r="AA226" s="198"/>
      <c r="AB226" s="198"/>
      <c r="AC226" s="198"/>
      <c r="AD226" s="198"/>
      <c r="AE226" s="198"/>
      <c r="AF226" s="198"/>
      <c r="AG226" s="198"/>
      <c r="AH226" s="198"/>
      <c r="AI226" s="198"/>
      <c r="AJ226" s="198"/>
      <c r="AK226" s="198"/>
      <c r="AL226" s="198"/>
      <c r="AM226" s="198"/>
      <c r="AN226" s="198"/>
      <c r="AO226" s="198"/>
    </row>
    <row r="227" ht="14.25" customHeight="1" spans="1:41" x14ac:dyDescent="0.25">
      <c r="A227" s="198"/>
      <c r="B227" s="198"/>
      <c r="C227" s="198"/>
      <c r="D227" s="198"/>
      <c r="E227" s="198"/>
      <c r="F227" s="198"/>
      <c r="G227" s="198"/>
      <c r="H227" s="198"/>
      <c r="I227" s="198"/>
      <c r="J227" s="198"/>
      <c r="K227" s="198"/>
      <c r="L227" s="198"/>
      <c r="M227" s="198"/>
      <c r="N227" s="198"/>
      <c r="O227" s="198"/>
      <c r="P227" s="198"/>
      <c r="Q227" s="198"/>
      <c r="R227" s="198"/>
      <c r="S227" s="198"/>
      <c r="T227" s="198"/>
      <c r="U227" s="198"/>
      <c r="V227" s="198"/>
      <c r="W227" s="198"/>
      <c r="X227" s="198"/>
      <c r="Y227" s="198"/>
      <c r="Z227" s="198"/>
      <c r="AA227" s="198"/>
      <c r="AB227" s="198"/>
      <c r="AC227" s="198"/>
      <c r="AD227" s="198"/>
      <c r="AE227" s="198"/>
      <c r="AF227" s="198"/>
      <c r="AG227" s="198"/>
      <c r="AH227" s="198"/>
      <c r="AI227" s="198"/>
      <c r="AJ227" s="198"/>
      <c r="AK227" s="198"/>
      <c r="AL227" s="198"/>
      <c r="AM227" s="198"/>
      <c r="AN227" s="198"/>
      <c r="AO227" s="198"/>
    </row>
    <row r="228" ht="14.25" customHeight="1" spans="1:41" x14ac:dyDescent="0.25">
      <c r="A228" s="198"/>
      <c r="B228" s="198"/>
      <c r="C228" s="198"/>
      <c r="D228" s="198"/>
      <c r="E228" s="198"/>
      <c r="F228" s="198"/>
      <c r="G228" s="198"/>
      <c r="H228" s="198"/>
      <c r="I228" s="198"/>
      <c r="J228" s="198"/>
      <c r="K228" s="198"/>
      <c r="L228" s="198"/>
      <c r="M228" s="198"/>
      <c r="N228" s="198"/>
      <c r="O228" s="198"/>
      <c r="P228" s="198"/>
      <c r="Q228" s="198"/>
      <c r="R228" s="198"/>
      <c r="S228" s="198"/>
      <c r="T228" s="198"/>
      <c r="U228" s="198"/>
      <c r="V228" s="198"/>
      <c r="W228" s="198"/>
      <c r="X228" s="198"/>
      <c r="Y228" s="198"/>
      <c r="Z228" s="198"/>
      <c r="AA228" s="198"/>
      <c r="AB228" s="198"/>
      <c r="AC228" s="198"/>
      <c r="AD228" s="198"/>
      <c r="AE228" s="198"/>
      <c r="AF228" s="198"/>
      <c r="AG228" s="198"/>
      <c r="AH228" s="198"/>
      <c r="AI228" s="198"/>
      <c r="AJ228" s="198"/>
      <c r="AK228" s="198"/>
      <c r="AL228" s="198"/>
      <c r="AM228" s="198"/>
      <c r="AN228" s="198"/>
      <c r="AO228" s="198"/>
    </row>
    <row r="229" ht="14.25" customHeight="1" spans="1:41" x14ac:dyDescent="0.25">
      <c r="A229" s="198"/>
      <c r="B229" s="198"/>
      <c r="C229" s="198"/>
      <c r="D229" s="198"/>
      <c r="E229" s="198"/>
      <c r="F229" s="198"/>
      <c r="G229" s="198"/>
      <c r="H229" s="198"/>
      <c r="I229" s="198"/>
      <c r="J229" s="198"/>
      <c r="K229" s="198"/>
      <c r="L229" s="198"/>
      <c r="M229" s="198"/>
      <c r="N229" s="198"/>
      <c r="O229" s="198"/>
      <c r="P229" s="198"/>
      <c r="Q229" s="198"/>
      <c r="R229" s="198"/>
      <c r="S229" s="198"/>
      <c r="T229" s="198"/>
      <c r="U229" s="198"/>
      <c r="V229" s="198"/>
      <c r="W229" s="198"/>
      <c r="X229" s="198"/>
      <c r="Y229" s="198"/>
      <c r="Z229" s="198"/>
      <c r="AA229" s="198"/>
      <c r="AB229" s="198"/>
      <c r="AC229" s="198"/>
      <c r="AD229" s="198"/>
      <c r="AE229" s="198"/>
      <c r="AF229" s="198"/>
      <c r="AG229" s="198"/>
      <c r="AH229" s="198"/>
      <c r="AI229" s="198"/>
      <c r="AJ229" s="198"/>
      <c r="AK229" s="198"/>
      <c r="AL229" s="198"/>
      <c r="AM229" s="198"/>
      <c r="AN229" s="198"/>
      <c r="AO229" s="198"/>
    </row>
    <row r="230" ht="14.25" customHeight="1" spans="1:41" x14ac:dyDescent="0.25">
      <c r="A230" s="198"/>
      <c r="B230" s="198"/>
      <c r="C230" s="198"/>
      <c r="D230" s="198"/>
      <c r="E230" s="198"/>
      <c r="F230" s="198"/>
      <c r="G230" s="198"/>
      <c r="H230" s="198"/>
      <c r="I230" s="198"/>
      <c r="J230" s="198"/>
      <c r="K230" s="198"/>
      <c r="L230" s="198"/>
      <c r="M230" s="198"/>
      <c r="N230" s="198"/>
      <c r="O230" s="198"/>
      <c r="P230" s="198"/>
      <c r="Q230" s="198"/>
      <c r="R230" s="198"/>
      <c r="S230" s="198"/>
      <c r="T230" s="198"/>
      <c r="U230" s="198"/>
      <c r="V230" s="198"/>
      <c r="W230" s="198"/>
      <c r="X230" s="198"/>
      <c r="Y230" s="198"/>
      <c r="Z230" s="198"/>
      <c r="AA230" s="198"/>
      <c r="AB230" s="198"/>
      <c r="AC230" s="198"/>
      <c r="AD230" s="198"/>
      <c r="AE230" s="198"/>
      <c r="AF230" s="198"/>
      <c r="AG230" s="198"/>
      <c r="AH230" s="198"/>
      <c r="AI230" s="198"/>
      <c r="AJ230" s="198"/>
      <c r="AK230" s="198"/>
      <c r="AL230" s="198"/>
      <c r="AM230" s="198"/>
      <c r="AN230" s="198"/>
      <c r="AO230" s="198"/>
    </row>
    <row r="231" ht="14.25" customHeight="1" spans="1:41" x14ac:dyDescent="0.2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</row>
    <row r="232" ht="14.25" customHeight="1" spans="1:41" x14ac:dyDescent="0.25">
      <c r="A232" s="198"/>
      <c r="B232" s="198"/>
      <c r="C232" s="198"/>
      <c r="D232" s="198"/>
      <c r="E232" s="198"/>
      <c r="F232" s="198"/>
      <c r="G232" s="198"/>
      <c r="H232" s="198"/>
      <c r="I232" s="198"/>
      <c r="J232" s="198"/>
      <c r="K232" s="198"/>
      <c r="L232" s="198"/>
      <c r="M232" s="198"/>
      <c r="N232" s="198"/>
      <c r="O232" s="198"/>
      <c r="P232" s="198"/>
      <c r="Q232" s="198"/>
      <c r="R232" s="198"/>
      <c r="S232" s="198"/>
      <c r="T232" s="198"/>
      <c r="U232" s="198"/>
      <c r="V232" s="198"/>
      <c r="W232" s="198"/>
      <c r="X232" s="198"/>
      <c r="Y232" s="198"/>
      <c r="Z232" s="198"/>
      <c r="AA232" s="198"/>
      <c r="AB232" s="198"/>
      <c r="AC232" s="198"/>
      <c r="AD232" s="198"/>
      <c r="AE232" s="198"/>
      <c r="AF232" s="198"/>
      <c r="AG232" s="198"/>
      <c r="AH232" s="198"/>
      <c r="AI232" s="198"/>
      <c r="AJ232" s="198"/>
      <c r="AK232" s="198"/>
      <c r="AL232" s="198"/>
      <c r="AM232" s="198"/>
      <c r="AN232" s="198"/>
      <c r="AO232" s="198"/>
    </row>
    <row r="233" ht="14.25" customHeight="1" spans="1:41" x14ac:dyDescent="0.25">
      <c r="A233" s="198"/>
      <c r="B233" s="198"/>
      <c r="C233" s="198"/>
      <c r="D233" s="198"/>
      <c r="E233" s="198"/>
      <c r="F233" s="198"/>
      <c r="G233" s="198"/>
      <c r="H233" s="198"/>
      <c r="I233" s="198"/>
      <c r="J233" s="198"/>
      <c r="K233" s="198"/>
      <c r="L233" s="198"/>
      <c r="M233" s="198"/>
      <c r="N233" s="198"/>
      <c r="O233" s="198"/>
      <c r="P233" s="198"/>
      <c r="Q233" s="198"/>
      <c r="R233" s="198"/>
      <c r="S233" s="198"/>
      <c r="T233" s="198"/>
      <c r="U233" s="198"/>
      <c r="V233" s="198"/>
      <c r="W233" s="198"/>
      <c r="X233" s="198"/>
      <c r="Y233" s="198"/>
      <c r="Z233" s="198"/>
      <c r="AA233" s="198"/>
      <c r="AB233" s="198"/>
      <c r="AC233" s="198"/>
      <c r="AD233" s="198"/>
      <c r="AE233" s="198"/>
      <c r="AF233" s="198"/>
      <c r="AG233" s="198"/>
      <c r="AH233" s="198"/>
      <c r="AI233" s="198"/>
      <c r="AJ233" s="198"/>
      <c r="AK233" s="198"/>
      <c r="AL233" s="198"/>
      <c r="AM233" s="198"/>
      <c r="AN233" s="198"/>
      <c r="AO233" s="198"/>
    </row>
    <row r="234" ht="14.25" customHeight="1" spans="1:41" x14ac:dyDescent="0.2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</row>
    <row r="235" ht="14.25" customHeight="1" spans="1:41" x14ac:dyDescent="0.25">
      <c r="A235" s="198"/>
      <c r="B235" s="198"/>
      <c r="C235" s="198"/>
      <c r="D235" s="198"/>
      <c r="E235" s="198"/>
      <c r="F235" s="198"/>
      <c r="G235" s="198"/>
      <c r="H235" s="198"/>
      <c r="I235" s="198"/>
      <c r="J235" s="198"/>
      <c r="K235" s="198"/>
      <c r="L235" s="198"/>
      <c r="M235" s="198"/>
      <c r="N235" s="198"/>
      <c r="O235" s="198"/>
      <c r="P235" s="198"/>
      <c r="Q235" s="198"/>
      <c r="R235" s="198"/>
      <c r="S235" s="198"/>
      <c r="T235" s="198"/>
      <c r="U235" s="198"/>
      <c r="V235" s="198"/>
      <c r="W235" s="198"/>
      <c r="X235" s="198"/>
      <c r="Y235" s="198"/>
      <c r="Z235" s="198"/>
      <c r="AA235" s="198"/>
      <c r="AB235" s="198"/>
      <c r="AC235" s="198"/>
      <c r="AD235" s="198"/>
      <c r="AE235" s="198"/>
      <c r="AF235" s="198"/>
      <c r="AG235" s="198"/>
      <c r="AH235" s="198"/>
      <c r="AI235" s="198"/>
      <c r="AJ235" s="198"/>
      <c r="AK235" s="198"/>
      <c r="AL235" s="198"/>
      <c r="AM235" s="198"/>
      <c r="AN235" s="198"/>
      <c r="AO235" s="198"/>
    </row>
    <row r="236" ht="14.25" customHeight="1" spans="1:41" x14ac:dyDescent="0.25">
      <c r="A236" s="198"/>
      <c r="B236" s="198"/>
      <c r="C236" s="198"/>
      <c r="D236" s="198"/>
      <c r="E236" s="198"/>
      <c r="F236" s="198"/>
      <c r="G236" s="198"/>
      <c r="H236" s="198"/>
      <c r="I236" s="198"/>
      <c r="J236" s="198"/>
      <c r="K236" s="198"/>
      <c r="L236" s="198"/>
      <c r="M236" s="198"/>
      <c r="N236" s="198"/>
      <c r="O236" s="198"/>
      <c r="P236" s="198"/>
      <c r="Q236" s="198"/>
      <c r="R236" s="198"/>
      <c r="S236" s="198"/>
      <c r="T236" s="198"/>
      <c r="U236" s="198"/>
      <c r="V236" s="198"/>
      <c r="W236" s="198"/>
      <c r="X236" s="198"/>
      <c r="Y236" s="198"/>
      <c r="Z236" s="198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</row>
    <row r="237" ht="14.25" customHeight="1" spans="1:41" x14ac:dyDescent="0.2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</row>
    <row r="238" ht="14.25" customHeight="1" spans="1:41" x14ac:dyDescent="0.25">
      <c r="A238" s="198"/>
      <c r="B238" s="198"/>
      <c r="C238" s="198"/>
      <c r="D238" s="198"/>
      <c r="E238" s="198"/>
      <c r="F238" s="198"/>
      <c r="G238" s="198"/>
      <c r="H238" s="198"/>
      <c r="I238" s="198"/>
      <c r="J238" s="198"/>
      <c r="K238" s="198"/>
      <c r="L238" s="198"/>
      <c r="M238" s="198"/>
      <c r="N238" s="198"/>
      <c r="O238" s="198"/>
      <c r="P238" s="198"/>
      <c r="Q238" s="198"/>
      <c r="R238" s="198"/>
      <c r="S238" s="198"/>
      <c r="T238" s="198"/>
      <c r="U238" s="198"/>
      <c r="V238" s="198"/>
      <c r="W238" s="198"/>
      <c r="X238" s="198"/>
      <c r="Y238" s="198"/>
      <c r="Z238" s="198"/>
      <c r="AA238" s="198"/>
      <c r="AB238" s="198"/>
      <c r="AC238" s="198"/>
      <c r="AD238" s="198"/>
      <c r="AE238" s="198"/>
      <c r="AF238" s="198"/>
      <c r="AG238" s="198"/>
      <c r="AH238" s="198"/>
      <c r="AI238" s="198"/>
      <c r="AJ238" s="198"/>
      <c r="AK238" s="198"/>
      <c r="AL238" s="198"/>
      <c r="AM238" s="198"/>
      <c r="AN238" s="198"/>
      <c r="AO238" s="198"/>
    </row>
    <row r="239" ht="14.25" customHeight="1" spans="1:41" x14ac:dyDescent="0.25">
      <c r="A239" s="198"/>
      <c r="B239" s="198"/>
      <c r="C239" s="198"/>
      <c r="D239" s="198"/>
      <c r="E239" s="198"/>
      <c r="F239" s="198"/>
      <c r="G239" s="198"/>
      <c r="H239" s="198"/>
      <c r="I239" s="198"/>
      <c r="J239" s="198"/>
      <c r="K239" s="198"/>
      <c r="L239" s="198"/>
      <c r="M239" s="198"/>
      <c r="N239" s="198"/>
      <c r="O239" s="198"/>
      <c r="P239" s="198"/>
      <c r="Q239" s="198"/>
      <c r="R239" s="198"/>
      <c r="S239" s="198"/>
      <c r="T239" s="198"/>
      <c r="U239" s="198"/>
      <c r="V239" s="198"/>
      <c r="W239" s="198"/>
      <c r="X239" s="198"/>
      <c r="Y239" s="198"/>
      <c r="Z239" s="198"/>
      <c r="AA239" s="198"/>
      <c r="AB239" s="198"/>
      <c r="AC239" s="198"/>
      <c r="AD239" s="198"/>
      <c r="AE239" s="198"/>
      <c r="AF239" s="198"/>
      <c r="AG239" s="198"/>
      <c r="AH239" s="198"/>
      <c r="AI239" s="198"/>
      <c r="AJ239" s="198"/>
      <c r="AK239" s="198"/>
      <c r="AL239" s="198"/>
      <c r="AM239" s="198"/>
      <c r="AN239" s="198"/>
      <c r="AO239" s="198"/>
    </row>
    <row r="240" ht="14.25" customHeight="1" spans="1:41" x14ac:dyDescent="0.25">
      <c r="A240" s="198"/>
      <c r="B240" s="198"/>
      <c r="C240" s="198"/>
      <c r="D240" s="198"/>
      <c r="E240" s="198"/>
      <c r="F240" s="198"/>
      <c r="G240" s="198"/>
      <c r="H240" s="198"/>
      <c r="I240" s="198"/>
      <c r="J240" s="198"/>
      <c r="K240" s="198"/>
      <c r="L240" s="198"/>
      <c r="M240" s="198"/>
      <c r="N240" s="198"/>
      <c r="O240" s="198"/>
      <c r="P240" s="198"/>
      <c r="Q240" s="198"/>
      <c r="R240" s="198"/>
      <c r="S240" s="198"/>
      <c r="T240" s="198"/>
      <c r="U240" s="198"/>
      <c r="V240" s="198"/>
      <c r="W240" s="198"/>
      <c r="X240" s="198"/>
      <c r="Y240" s="198"/>
      <c r="Z240" s="198"/>
      <c r="AA240" s="198"/>
      <c r="AB240" s="198"/>
      <c r="AC240" s="198"/>
      <c r="AD240" s="198"/>
      <c r="AE240" s="198"/>
      <c r="AF240" s="198"/>
      <c r="AG240" s="198"/>
      <c r="AH240" s="198"/>
      <c r="AI240" s="198"/>
      <c r="AJ240" s="198"/>
      <c r="AK240" s="198"/>
      <c r="AL240" s="198"/>
      <c r="AM240" s="198"/>
      <c r="AN240" s="198"/>
      <c r="AO240" s="198"/>
    </row>
    <row r="241" ht="14.25" customHeight="1" spans="1:41" x14ac:dyDescent="0.25">
      <c r="A241" s="198"/>
      <c r="B241" s="198"/>
      <c r="C241" s="198"/>
      <c r="D241" s="198"/>
      <c r="E241" s="198"/>
      <c r="F241" s="198"/>
      <c r="G241" s="198"/>
      <c r="H241" s="198"/>
      <c r="I241" s="198"/>
      <c r="J241" s="198"/>
      <c r="K241" s="198"/>
      <c r="L241" s="198"/>
      <c r="M241" s="198"/>
      <c r="N241" s="198"/>
      <c r="O241" s="198"/>
      <c r="P241" s="198"/>
      <c r="Q241" s="198"/>
      <c r="R241" s="198"/>
      <c r="S241" s="198"/>
      <c r="T241" s="198"/>
      <c r="U241" s="198"/>
      <c r="V241" s="198"/>
      <c r="W241" s="198"/>
      <c r="X241" s="198"/>
      <c r="Y241" s="198"/>
      <c r="Z241" s="198"/>
      <c r="AA241" s="198"/>
      <c r="AB241" s="198"/>
      <c r="AC241" s="198"/>
      <c r="AD241" s="198"/>
      <c r="AE241" s="198"/>
      <c r="AF241" s="198"/>
      <c r="AG241" s="198"/>
      <c r="AH241" s="198"/>
      <c r="AI241" s="198"/>
      <c r="AJ241" s="198"/>
      <c r="AK241" s="198"/>
      <c r="AL241" s="198"/>
      <c r="AM241" s="198"/>
      <c r="AN241" s="198"/>
      <c r="AO241" s="198"/>
    </row>
    <row r="242" ht="14.25" customHeight="1" spans="1:41" x14ac:dyDescent="0.2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</row>
    <row r="243" ht="14.25" customHeight="1" spans="1:41" x14ac:dyDescent="0.25">
      <c r="A243" s="198"/>
      <c r="B243" s="198"/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</row>
    <row r="244" ht="14.25" customHeight="1" spans="1:41" x14ac:dyDescent="0.25">
      <c r="A244" s="198"/>
      <c r="B244" s="198"/>
      <c r="C244" s="198"/>
      <c r="D244" s="198"/>
      <c r="E244" s="198"/>
      <c r="F244" s="198"/>
      <c r="G244" s="198"/>
      <c r="H244" s="198"/>
      <c r="I244" s="198"/>
      <c r="J244" s="198"/>
      <c r="K244" s="198"/>
      <c r="L244" s="198"/>
      <c r="M244" s="198"/>
      <c r="N244" s="198"/>
      <c r="O244" s="198"/>
      <c r="P244" s="198"/>
      <c r="Q244" s="198"/>
      <c r="R244" s="198"/>
      <c r="S244" s="198"/>
      <c r="T244" s="198"/>
      <c r="U244" s="198"/>
      <c r="V244" s="198"/>
      <c r="W244" s="198"/>
      <c r="X244" s="198"/>
      <c r="Y244" s="198"/>
      <c r="Z244" s="198"/>
      <c r="AA244" s="198"/>
      <c r="AB244" s="198"/>
      <c r="AC244" s="198"/>
      <c r="AD244" s="198"/>
      <c r="AE244" s="198"/>
      <c r="AF244" s="198"/>
      <c r="AG244" s="198"/>
      <c r="AH244" s="198"/>
      <c r="AI244" s="198"/>
      <c r="AJ244" s="198"/>
      <c r="AK244" s="198"/>
      <c r="AL244" s="198"/>
      <c r="AM244" s="198"/>
      <c r="AN244" s="198"/>
      <c r="AO244" s="198"/>
    </row>
    <row r="245" ht="14.25" customHeight="1" spans="1:41" x14ac:dyDescent="0.25">
      <c r="A245" s="198"/>
      <c r="B245" s="198"/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</row>
    <row r="246" ht="14.25" customHeight="1" spans="1:41" x14ac:dyDescent="0.25">
      <c r="A246" s="198"/>
      <c r="B246" s="198"/>
      <c r="C246" s="198"/>
      <c r="D246" s="198"/>
      <c r="E246" s="198"/>
      <c r="F246" s="198"/>
      <c r="G246" s="198"/>
      <c r="H246" s="198"/>
      <c r="I246" s="198"/>
      <c r="J246" s="198"/>
      <c r="K246" s="198"/>
      <c r="L246" s="198"/>
      <c r="M246" s="198"/>
      <c r="N246" s="198"/>
      <c r="O246" s="198"/>
      <c r="P246" s="198"/>
      <c r="Q246" s="198"/>
      <c r="R246" s="198"/>
      <c r="S246" s="198"/>
      <c r="T246" s="198"/>
      <c r="U246" s="198"/>
      <c r="V246" s="198"/>
      <c r="W246" s="198"/>
      <c r="X246" s="198"/>
      <c r="Y246" s="198"/>
      <c r="Z246" s="198"/>
      <c r="AA246" s="198"/>
      <c r="AB246" s="198"/>
      <c r="AC246" s="198"/>
      <c r="AD246" s="198"/>
      <c r="AE246" s="198"/>
      <c r="AF246" s="198"/>
      <c r="AG246" s="198"/>
      <c r="AH246" s="198"/>
      <c r="AI246" s="198"/>
      <c r="AJ246" s="198"/>
      <c r="AK246" s="198"/>
      <c r="AL246" s="198"/>
      <c r="AM246" s="198"/>
      <c r="AN246" s="198"/>
      <c r="AO246" s="198"/>
    </row>
    <row r="247" ht="14.25" customHeight="1" spans="1:41" x14ac:dyDescent="0.25">
      <c r="A247" s="198"/>
      <c r="B247" s="198"/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</row>
    <row r="248" ht="14.25" customHeight="1" spans="1:41" x14ac:dyDescent="0.25">
      <c r="A248" s="198"/>
      <c r="B248" s="198"/>
      <c r="C248" s="198"/>
      <c r="D248" s="198"/>
      <c r="E248" s="198"/>
      <c r="F248" s="198"/>
      <c r="G248" s="198"/>
      <c r="H248" s="198"/>
      <c r="I248" s="198"/>
      <c r="J248" s="198"/>
      <c r="K248" s="198"/>
      <c r="L248" s="198"/>
      <c r="M248" s="198"/>
      <c r="N248" s="198"/>
      <c r="O248" s="198"/>
      <c r="P248" s="198"/>
      <c r="Q248" s="198"/>
      <c r="R248" s="198"/>
      <c r="S248" s="198"/>
      <c r="T248" s="198"/>
      <c r="U248" s="198"/>
      <c r="V248" s="198"/>
      <c r="W248" s="198"/>
      <c r="X248" s="198"/>
      <c r="Y248" s="198"/>
      <c r="Z248" s="198"/>
      <c r="AA248" s="198"/>
      <c r="AB248" s="198"/>
      <c r="AC248" s="198"/>
      <c r="AD248" s="198"/>
      <c r="AE248" s="198"/>
      <c r="AF248" s="198"/>
      <c r="AG248" s="198"/>
      <c r="AH248" s="198"/>
      <c r="AI248" s="198"/>
      <c r="AJ248" s="198"/>
      <c r="AK248" s="198"/>
      <c r="AL248" s="198"/>
      <c r="AM248" s="198"/>
      <c r="AN248" s="198"/>
      <c r="AO248" s="198"/>
    </row>
    <row r="249" ht="14.25" customHeight="1" spans="1:41" x14ac:dyDescent="0.25">
      <c r="A249" s="198"/>
      <c r="B249" s="198"/>
      <c r="C249" s="198"/>
      <c r="D249" s="198"/>
      <c r="E249" s="198"/>
      <c r="F249" s="198"/>
      <c r="G249" s="198"/>
      <c r="H249" s="198"/>
      <c r="I249" s="198"/>
      <c r="J249" s="198"/>
      <c r="K249" s="198"/>
      <c r="L249" s="198"/>
      <c r="M249" s="198"/>
      <c r="N249" s="198"/>
      <c r="O249" s="198"/>
      <c r="P249" s="198"/>
      <c r="Q249" s="198"/>
      <c r="R249" s="198"/>
      <c r="S249" s="198"/>
      <c r="T249" s="198"/>
      <c r="U249" s="198"/>
      <c r="V249" s="198"/>
      <c r="W249" s="198"/>
      <c r="X249" s="198"/>
      <c r="Y249" s="198"/>
      <c r="Z249" s="198"/>
      <c r="AA249" s="198"/>
      <c r="AB249" s="198"/>
      <c r="AC249" s="198"/>
      <c r="AD249" s="198"/>
      <c r="AE249" s="198"/>
      <c r="AF249" s="198"/>
      <c r="AG249" s="198"/>
      <c r="AH249" s="198"/>
      <c r="AI249" s="198"/>
      <c r="AJ249" s="198"/>
      <c r="AK249" s="198"/>
      <c r="AL249" s="198"/>
      <c r="AM249" s="198"/>
      <c r="AN249" s="198"/>
      <c r="AO249" s="198"/>
    </row>
    <row r="250" ht="14.25" customHeight="1" spans="1:41" x14ac:dyDescent="0.25">
      <c r="A250" s="198"/>
      <c r="B250" s="198"/>
      <c r="C250" s="198"/>
      <c r="D250" s="198"/>
      <c r="E250" s="198"/>
      <c r="F250" s="198"/>
      <c r="G250" s="198"/>
      <c r="H250" s="198"/>
      <c r="I250" s="198"/>
      <c r="J250" s="198"/>
      <c r="K250" s="198"/>
      <c r="L250" s="198"/>
      <c r="M250" s="198"/>
      <c r="N250" s="198"/>
      <c r="O250" s="198"/>
      <c r="P250" s="198"/>
      <c r="Q250" s="198"/>
      <c r="R250" s="198"/>
      <c r="S250" s="198"/>
      <c r="T250" s="198"/>
      <c r="U250" s="198"/>
      <c r="V250" s="198"/>
      <c r="W250" s="198"/>
      <c r="X250" s="198"/>
      <c r="Y250" s="198"/>
      <c r="Z250" s="198"/>
      <c r="AA250" s="198"/>
      <c r="AB250" s="198"/>
      <c r="AC250" s="198"/>
      <c r="AD250" s="198"/>
      <c r="AE250" s="198"/>
      <c r="AF250" s="198"/>
      <c r="AG250" s="198"/>
      <c r="AH250" s="198"/>
      <c r="AI250" s="198"/>
      <c r="AJ250" s="198"/>
      <c r="AK250" s="198"/>
      <c r="AL250" s="198"/>
      <c r="AM250" s="198"/>
      <c r="AN250" s="198"/>
      <c r="AO250" s="198"/>
    </row>
    <row r="251" ht="14.25" customHeight="1" spans="1:41" x14ac:dyDescent="0.25">
      <c r="A251" s="198"/>
      <c r="B251" s="198"/>
      <c r="C251" s="198"/>
      <c r="D251" s="198"/>
      <c r="E251" s="198"/>
      <c r="F251" s="198"/>
      <c r="G251" s="198"/>
      <c r="H251" s="198"/>
      <c r="I251" s="198"/>
      <c r="J251" s="198"/>
      <c r="K251" s="198"/>
      <c r="L251" s="198"/>
      <c r="M251" s="198"/>
      <c r="N251" s="198"/>
      <c r="O251" s="198"/>
      <c r="P251" s="198"/>
      <c r="Q251" s="198"/>
      <c r="R251" s="198"/>
      <c r="S251" s="198"/>
      <c r="T251" s="198"/>
      <c r="U251" s="198"/>
      <c r="V251" s="198"/>
      <c r="W251" s="198"/>
      <c r="X251" s="198"/>
      <c r="Y251" s="198"/>
      <c r="Z251" s="198"/>
      <c r="AA251" s="198"/>
      <c r="AB251" s="198"/>
      <c r="AC251" s="198"/>
      <c r="AD251" s="198"/>
      <c r="AE251" s="198"/>
      <c r="AF251" s="198"/>
      <c r="AG251" s="198"/>
      <c r="AH251" s="198"/>
      <c r="AI251" s="198"/>
      <c r="AJ251" s="198"/>
      <c r="AK251" s="198"/>
      <c r="AL251" s="198"/>
      <c r="AM251" s="198"/>
      <c r="AN251" s="198"/>
      <c r="AO251" s="198"/>
    </row>
    <row r="252" ht="14.25" customHeight="1" spans="1:41" x14ac:dyDescent="0.25">
      <c r="A252" s="198"/>
      <c r="B252" s="198"/>
      <c r="C252" s="198"/>
      <c r="D252" s="198"/>
      <c r="E252" s="198"/>
      <c r="F252" s="198"/>
      <c r="G252" s="198"/>
      <c r="H252" s="198"/>
      <c r="I252" s="198"/>
      <c r="J252" s="198"/>
      <c r="K252" s="198"/>
      <c r="L252" s="198"/>
      <c r="M252" s="198"/>
      <c r="N252" s="198"/>
      <c r="O252" s="198"/>
      <c r="P252" s="198"/>
      <c r="Q252" s="198"/>
      <c r="R252" s="198"/>
      <c r="S252" s="198"/>
      <c r="T252" s="198"/>
      <c r="U252" s="198"/>
      <c r="V252" s="198"/>
      <c r="W252" s="198"/>
      <c r="X252" s="198"/>
      <c r="Y252" s="198"/>
      <c r="Z252" s="198"/>
      <c r="AA252" s="198"/>
      <c r="AB252" s="198"/>
      <c r="AC252" s="198"/>
      <c r="AD252" s="198"/>
      <c r="AE252" s="198"/>
      <c r="AF252" s="198"/>
      <c r="AG252" s="198"/>
      <c r="AH252" s="198"/>
      <c r="AI252" s="198"/>
      <c r="AJ252" s="198"/>
      <c r="AK252" s="198"/>
      <c r="AL252" s="198"/>
      <c r="AM252" s="198"/>
      <c r="AN252" s="198"/>
      <c r="AO252" s="198"/>
    </row>
    <row r="253" ht="14.25" customHeight="1" spans="1:41" x14ac:dyDescent="0.25">
      <c r="A253" s="198"/>
      <c r="B253" s="198"/>
      <c r="C253" s="198"/>
      <c r="D253" s="198"/>
      <c r="E253" s="198"/>
      <c r="F253" s="198"/>
      <c r="G253" s="198"/>
      <c r="H253" s="198"/>
      <c r="I253" s="198"/>
      <c r="J253" s="198"/>
      <c r="K253" s="198"/>
      <c r="L253" s="198"/>
      <c r="M253" s="198"/>
      <c r="N253" s="198"/>
      <c r="O253" s="198"/>
      <c r="P253" s="198"/>
      <c r="Q253" s="198"/>
      <c r="R253" s="198"/>
      <c r="S253" s="198"/>
      <c r="T253" s="198"/>
      <c r="U253" s="198"/>
      <c r="V253" s="198"/>
      <c r="W253" s="198"/>
      <c r="X253" s="198"/>
      <c r="Y253" s="198"/>
      <c r="Z253" s="198"/>
      <c r="AA253" s="198"/>
      <c r="AB253" s="198"/>
      <c r="AC253" s="198"/>
      <c r="AD253" s="198"/>
      <c r="AE253" s="198"/>
      <c r="AF253" s="198"/>
      <c r="AG253" s="198"/>
      <c r="AH253" s="198"/>
      <c r="AI253" s="198"/>
      <c r="AJ253" s="198"/>
      <c r="AK253" s="198"/>
      <c r="AL253" s="198"/>
      <c r="AM253" s="198"/>
      <c r="AN253" s="198"/>
      <c r="AO253" s="198"/>
    </row>
    <row r="254" ht="14.25" customHeight="1" spans="1:41" x14ac:dyDescent="0.25">
      <c r="A254" s="198"/>
      <c r="B254" s="198"/>
      <c r="C254" s="198"/>
      <c r="D254" s="198"/>
      <c r="E254" s="198"/>
      <c r="F254" s="198"/>
      <c r="G254" s="198"/>
      <c r="H254" s="198"/>
      <c r="I254" s="198"/>
      <c r="J254" s="198"/>
      <c r="K254" s="198"/>
      <c r="L254" s="198"/>
      <c r="M254" s="198"/>
      <c r="N254" s="198"/>
      <c r="O254" s="198"/>
      <c r="P254" s="198"/>
      <c r="Q254" s="198"/>
      <c r="R254" s="198"/>
      <c r="S254" s="198"/>
      <c r="T254" s="198"/>
      <c r="U254" s="198"/>
      <c r="V254" s="198"/>
      <c r="W254" s="198"/>
      <c r="X254" s="198"/>
      <c r="Y254" s="198"/>
      <c r="Z254" s="198"/>
      <c r="AA254" s="198"/>
      <c r="AB254" s="198"/>
      <c r="AC254" s="198"/>
      <c r="AD254" s="198"/>
      <c r="AE254" s="198"/>
      <c r="AF254" s="198"/>
      <c r="AG254" s="198"/>
      <c r="AH254" s="198"/>
      <c r="AI254" s="198"/>
      <c r="AJ254" s="198"/>
      <c r="AK254" s="198"/>
      <c r="AL254" s="198"/>
      <c r="AM254" s="198"/>
      <c r="AN254" s="198"/>
      <c r="AO254" s="198"/>
    </row>
    <row r="255" ht="14.25" customHeight="1" spans="1:41" x14ac:dyDescent="0.2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</row>
    <row r="256" ht="14.25" customHeight="1" spans="1:41" x14ac:dyDescent="0.25">
      <c r="A256" s="198"/>
      <c r="B256" s="198"/>
      <c r="C256" s="198"/>
      <c r="D256" s="198"/>
      <c r="E256" s="198"/>
      <c r="F256" s="198"/>
      <c r="G256" s="198"/>
      <c r="H256" s="198"/>
      <c r="I256" s="198"/>
      <c r="J256" s="198"/>
      <c r="K256" s="198"/>
      <c r="L256" s="198"/>
      <c r="M256" s="198"/>
      <c r="N256" s="198"/>
      <c r="O256" s="198"/>
      <c r="P256" s="198"/>
      <c r="Q256" s="198"/>
      <c r="R256" s="198"/>
      <c r="S256" s="198"/>
      <c r="T256" s="198"/>
      <c r="U256" s="198"/>
      <c r="V256" s="198"/>
      <c r="W256" s="198"/>
      <c r="X256" s="198"/>
      <c r="Y256" s="198"/>
      <c r="Z256" s="198"/>
      <c r="AA256" s="198"/>
      <c r="AB256" s="198"/>
      <c r="AC256" s="198"/>
      <c r="AD256" s="198"/>
      <c r="AE256" s="198"/>
      <c r="AF256" s="198"/>
      <c r="AG256" s="198"/>
      <c r="AH256" s="198"/>
      <c r="AI256" s="198"/>
      <c r="AJ256" s="198"/>
      <c r="AK256" s="198"/>
      <c r="AL256" s="198"/>
      <c r="AM256" s="198"/>
      <c r="AN256" s="198"/>
      <c r="AO256" s="198"/>
    </row>
    <row r="257" ht="14.25" customHeight="1" spans="1:41" x14ac:dyDescent="0.25">
      <c r="A257" s="198"/>
      <c r="B257" s="198"/>
      <c r="C257" s="198"/>
      <c r="D257" s="198"/>
      <c r="E257" s="198"/>
      <c r="F257" s="198"/>
      <c r="G257" s="198"/>
      <c r="H257" s="198"/>
      <c r="I257" s="198"/>
      <c r="J257" s="198"/>
      <c r="K257" s="198"/>
      <c r="L257" s="198"/>
      <c r="M257" s="198"/>
      <c r="N257" s="198"/>
      <c r="O257" s="198"/>
      <c r="P257" s="198"/>
      <c r="Q257" s="198"/>
      <c r="R257" s="198"/>
      <c r="S257" s="198"/>
      <c r="T257" s="198"/>
      <c r="U257" s="198"/>
      <c r="V257" s="198"/>
      <c r="W257" s="198"/>
      <c r="X257" s="198"/>
      <c r="Y257" s="198"/>
      <c r="Z257" s="198"/>
      <c r="AA257" s="198"/>
      <c r="AB257" s="198"/>
      <c r="AC257" s="198"/>
      <c r="AD257" s="198"/>
      <c r="AE257" s="198"/>
      <c r="AF257" s="198"/>
      <c r="AG257" s="198"/>
      <c r="AH257" s="198"/>
      <c r="AI257" s="198"/>
      <c r="AJ257" s="198"/>
      <c r="AK257" s="198"/>
      <c r="AL257" s="198"/>
      <c r="AM257" s="198"/>
      <c r="AN257" s="198"/>
      <c r="AO257" s="198"/>
    </row>
    <row r="258" ht="14.25" customHeight="1" spans="1:41" x14ac:dyDescent="0.25">
      <c r="A258" s="198"/>
      <c r="B258" s="198"/>
      <c r="C258" s="198"/>
      <c r="D258" s="198"/>
      <c r="E258" s="198"/>
      <c r="F258" s="198"/>
      <c r="G258" s="198"/>
      <c r="H258" s="198"/>
      <c r="I258" s="198"/>
      <c r="J258" s="198"/>
      <c r="K258" s="198"/>
      <c r="L258" s="198"/>
      <c r="M258" s="198"/>
      <c r="N258" s="198"/>
      <c r="O258" s="198"/>
      <c r="P258" s="198"/>
      <c r="Q258" s="198"/>
      <c r="R258" s="198"/>
      <c r="S258" s="198"/>
      <c r="T258" s="198"/>
      <c r="U258" s="198"/>
      <c r="V258" s="198"/>
      <c r="W258" s="198"/>
      <c r="X258" s="198"/>
      <c r="Y258" s="198"/>
      <c r="Z258" s="198"/>
      <c r="AA258" s="198"/>
      <c r="AB258" s="198"/>
      <c r="AC258" s="198"/>
      <c r="AD258" s="198"/>
      <c r="AE258" s="198"/>
      <c r="AF258" s="198"/>
      <c r="AG258" s="198"/>
      <c r="AH258" s="198"/>
      <c r="AI258" s="198"/>
      <c r="AJ258" s="198"/>
      <c r="AK258" s="198"/>
      <c r="AL258" s="198"/>
      <c r="AM258" s="198"/>
      <c r="AN258" s="198"/>
      <c r="AO258" s="198"/>
    </row>
    <row r="259" ht="14.25" customHeight="1" spans="1:41" x14ac:dyDescent="0.25">
      <c r="A259" s="198"/>
      <c r="B259" s="198"/>
      <c r="C259" s="198"/>
      <c r="D259" s="198"/>
      <c r="E259" s="198"/>
      <c r="F259" s="198"/>
      <c r="G259" s="198"/>
      <c r="H259" s="198"/>
      <c r="I259" s="198"/>
      <c r="J259" s="198"/>
      <c r="K259" s="198"/>
      <c r="L259" s="198"/>
      <c r="M259" s="198"/>
      <c r="N259" s="198"/>
      <c r="O259" s="198"/>
      <c r="P259" s="198"/>
      <c r="Q259" s="198"/>
      <c r="R259" s="198"/>
      <c r="S259" s="198"/>
      <c r="T259" s="198"/>
      <c r="U259" s="198"/>
      <c r="V259" s="198"/>
      <c r="W259" s="198"/>
      <c r="X259" s="198"/>
      <c r="Y259" s="198"/>
      <c r="Z259" s="198"/>
      <c r="AA259" s="198"/>
      <c r="AB259" s="198"/>
      <c r="AC259" s="198"/>
      <c r="AD259" s="198"/>
      <c r="AE259" s="198"/>
      <c r="AF259" s="198"/>
      <c r="AG259" s="198"/>
      <c r="AH259" s="198"/>
      <c r="AI259" s="198"/>
      <c r="AJ259" s="198"/>
      <c r="AK259" s="198"/>
      <c r="AL259" s="198"/>
      <c r="AM259" s="198"/>
      <c r="AN259" s="198"/>
      <c r="AO259" s="198"/>
    </row>
    <row r="260" ht="14.25" customHeight="1" spans="1:41" x14ac:dyDescent="0.25">
      <c r="A260" s="198"/>
      <c r="B260" s="198"/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</row>
    <row r="261" ht="14.25" customHeight="1" spans="1:41" x14ac:dyDescent="0.25">
      <c r="A261" s="198"/>
      <c r="B261" s="198"/>
      <c r="C261" s="198"/>
      <c r="D261" s="198"/>
      <c r="E261" s="198"/>
      <c r="F261" s="198"/>
      <c r="G261" s="198"/>
      <c r="H261" s="198"/>
      <c r="I261" s="198"/>
      <c r="J261" s="198"/>
      <c r="K261" s="198"/>
      <c r="L261" s="198"/>
      <c r="M261" s="198"/>
      <c r="N261" s="198"/>
      <c r="O261" s="198"/>
      <c r="P261" s="198"/>
      <c r="Q261" s="198"/>
      <c r="R261" s="198"/>
      <c r="S261" s="198"/>
      <c r="T261" s="198"/>
      <c r="U261" s="198"/>
      <c r="V261" s="198"/>
      <c r="W261" s="198"/>
      <c r="X261" s="198"/>
      <c r="Y261" s="198"/>
      <c r="Z261" s="198"/>
      <c r="AA261" s="198"/>
      <c r="AB261" s="198"/>
      <c r="AC261" s="198"/>
      <c r="AD261" s="198"/>
      <c r="AE261" s="198"/>
      <c r="AF261" s="198"/>
      <c r="AG261" s="198"/>
      <c r="AH261" s="198"/>
      <c r="AI261" s="198"/>
      <c r="AJ261" s="198"/>
      <c r="AK261" s="198"/>
      <c r="AL261" s="198"/>
      <c r="AM261" s="198"/>
      <c r="AN261" s="198"/>
      <c r="AO261" s="198"/>
    </row>
    <row r="262" ht="14.25" customHeight="1" spans="1:41" x14ac:dyDescent="0.2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</row>
    <row r="263" ht="14.25" customHeight="1" spans="1:41" x14ac:dyDescent="0.25">
      <c r="A263" s="198"/>
      <c r="B263" s="198"/>
      <c r="C263" s="198"/>
      <c r="D263" s="198"/>
      <c r="E263" s="198"/>
      <c r="F263" s="198"/>
      <c r="G263" s="198"/>
      <c r="H263" s="198"/>
      <c r="I263" s="198"/>
      <c r="J263" s="198"/>
      <c r="K263" s="198"/>
      <c r="L263" s="198"/>
      <c r="M263" s="198"/>
      <c r="N263" s="198"/>
      <c r="O263" s="198"/>
      <c r="P263" s="198"/>
      <c r="Q263" s="198"/>
      <c r="R263" s="198"/>
      <c r="S263" s="198"/>
      <c r="T263" s="198"/>
      <c r="U263" s="198"/>
      <c r="V263" s="198"/>
      <c r="W263" s="198"/>
      <c r="X263" s="198"/>
      <c r="Y263" s="198"/>
      <c r="Z263" s="198"/>
      <c r="AA263" s="198"/>
      <c r="AB263" s="198"/>
      <c r="AC263" s="198"/>
      <c r="AD263" s="198"/>
      <c r="AE263" s="198"/>
      <c r="AF263" s="198"/>
      <c r="AG263" s="198"/>
      <c r="AH263" s="198"/>
      <c r="AI263" s="198"/>
      <c r="AJ263" s="198"/>
      <c r="AK263" s="198"/>
      <c r="AL263" s="198"/>
      <c r="AM263" s="198"/>
      <c r="AN263" s="198"/>
      <c r="AO263" s="198"/>
    </row>
    <row r="264" ht="14.25" customHeight="1" spans="1:41" x14ac:dyDescent="0.25">
      <c r="A264" s="198"/>
      <c r="B264" s="198"/>
      <c r="C264" s="198"/>
      <c r="D264" s="198"/>
      <c r="E264" s="198"/>
      <c r="F264" s="198"/>
      <c r="G264" s="198"/>
      <c r="H264" s="198"/>
      <c r="I264" s="198"/>
      <c r="J264" s="198"/>
      <c r="K264" s="198"/>
      <c r="L264" s="198"/>
      <c r="M264" s="198"/>
      <c r="N264" s="198"/>
      <c r="O264" s="198"/>
      <c r="P264" s="198"/>
      <c r="Q264" s="198"/>
      <c r="R264" s="198"/>
      <c r="S264" s="198"/>
      <c r="T264" s="198"/>
      <c r="U264" s="198"/>
      <c r="V264" s="198"/>
      <c r="W264" s="198"/>
      <c r="X264" s="198"/>
      <c r="Y264" s="198"/>
      <c r="Z264" s="198"/>
      <c r="AA264" s="198"/>
      <c r="AB264" s="198"/>
      <c r="AC264" s="198"/>
      <c r="AD264" s="198"/>
      <c r="AE264" s="198"/>
      <c r="AF264" s="198"/>
      <c r="AG264" s="198"/>
      <c r="AH264" s="198"/>
      <c r="AI264" s="198"/>
      <c r="AJ264" s="198"/>
      <c r="AK264" s="198"/>
      <c r="AL264" s="198"/>
      <c r="AM264" s="198"/>
      <c r="AN264" s="198"/>
      <c r="AO264" s="198"/>
    </row>
    <row r="265" ht="14.25" customHeight="1" spans="1:41" x14ac:dyDescent="0.25">
      <c r="A265" s="198"/>
      <c r="B265" s="198"/>
      <c r="C265" s="198"/>
      <c r="D265" s="198"/>
      <c r="E265" s="198"/>
      <c r="F265" s="198"/>
      <c r="G265" s="198"/>
      <c r="H265" s="198"/>
      <c r="I265" s="198"/>
      <c r="J265" s="198"/>
      <c r="K265" s="198"/>
      <c r="L265" s="198"/>
      <c r="M265" s="198"/>
      <c r="N265" s="198"/>
      <c r="O265" s="198"/>
      <c r="P265" s="198"/>
      <c r="Q265" s="198"/>
      <c r="R265" s="198"/>
      <c r="S265" s="198"/>
      <c r="T265" s="198"/>
      <c r="U265" s="198"/>
      <c r="V265" s="198"/>
      <c r="W265" s="198"/>
      <c r="X265" s="198"/>
      <c r="Y265" s="198"/>
      <c r="Z265" s="198"/>
      <c r="AA265" s="198"/>
      <c r="AB265" s="198"/>
      <c r="AC265" s="198"/>
      <c r="AD265" s="198"/>
      <c r="AE265" s="198"/>
      <c r="AF265" s="198"/>
      <c r="AG265" s="198"/>
      <c r="AH265" s="198"/>
      <c r="AI265" s="198"/>
      <c r="AJ265" s="198"/>
      <c r="AK265" s="198"/>
      <c r="AL265" s="198"/>
      <c r="AM265" s="198"/>
      <c r="AN265" s="198"/>
      <c r="AO265" s="198"/>
    </row>
    <row r="266" ht="14.25" customHeight="1" spans="1:41" x14ac:dyDescent="0.25">
      <c r="A266" s="198"/>
      <c r="B266" s="198"/>
      <c r="C266" s="198"/>
      <c r="D266" s="198"/>
      <c r="E266" s="198"/>
      <c r="F266" s="198"/>
      <c r="G266" s="198"/>
      <c r="H266" s="198"/>
      <c r="I266" s="198"/>
      <c r="J266" s="198"/>
      <c r="K266" s="198"/>
      <c r="L266" s="198"/>
      <c r="M266" s="198"/>
      <c r="N266" s="198"/>
      <c r="O266" s="198"/>
      <c r="P266" s="198"/>
      <c r="Q266" s="198"/>
      <c r="R266" s="198"/>
      <c r="S266" s="198"/>
      <c r="T266" s="198"/>
      <c r="U266" s="198"/>
      <c r="V266" s="198"/>
      <c r="W266" s="198"/>
      <c r="X266" s="198"/>
      <c r="Y266" s="198"/>
      <c r="Z266" s="198"/>
      <c r="AA266" s="198"/>
      <c r="AB266" s="198"/>
      <c r="AC266" s="198"/>
      <c r="AD266" s="198"/>
      <c r="AE266" s="198"/>
      <c r="AF266" s="198"/>
      <c r="AG266" s="198"/>
      <c r="AH266" s="198"/>
      <c r="AI266" s="198"/>
      <c r="AJ266" s="198"/>
      <c r="AK266" s="198"/>
      <c r="AL266" s="198"/>
      <c r="AM266" s="198"/>
      <c r="AN266" s="198"/>
      <c r="AO266" s="198"/>
    </row>
    <row r="267" ht="14.25" customHeight="1" spans="1:41" x14ac:dyDescent="0.25">
      <c r="A267" s="198"/>
      <c r="B267" s="198"/>
      <c r="C267" s="198"/>
      <c r="D267" s="198"/>
      <c r="E267" s="198"/>
      <c r="F267" s="198"/>
      <c r="G267" s="198"/>
      <c r="H267" s="198"/>
      <c r="I267" s="198"/>
      <c r="J267" s="198"/>
      <c r="K267" s="198"/>
      <c r="L267" s="198"/>
      <c r="M267" s="198"/>
      <c r="N267" s="198"/>
      <c r="O267" s="198"/>
      <c r="P267" s="198"/>
      <c r="Q267" s="198"/>
      <c r="R267" s="198"/>
      <c r="S267" s="198"/>
      <c r="T267" s="198"/>
      <c r="U267" s="198"/>
      <c r="V267" s="198"/>
      <c r="W267" s="198"/>
      <c r="X267" s="198"/>
      <c r="Y267" s="198"/>
      <c r="Z267" s="198"/>
      <c r="AA267" s="198"/>
      <c r="AB267" s="198"/>
      <c r="AC267" s="198"/>
      <c r="AD267" s="198"/>
      <c r="AE267" s="198"/>
      <c r="AF267" s="198"/>
      <c r="AG267" s="198"/>
      <c r="AH267" s="198"/>
      <c r="AI267" s="198"/>
      <c r="AJ267" s="198"/>
      <c r="AK267" s="198"/>
      <c r="AL267" s="198"/>
      <c r="AM267" s="198"/>
      <c r="AN267" s="198"/>
      <c r="AO267" s="198"/>
    </row>
    <row r="268" ht="14.25" customHeight="1" spans="1:41" x14ac:dyDescent="0.25">
      <c r="A268" s="198"/>
      <c r="B268" s="198"/>
      <c r="C268" s="198"/>
      <c r="D268" s="198"/>
      <c r="E268" s="198"/>
      <c r="F268" s="198"/>
      <c r="G268" s="198"/>
      <c r="H268" s="198"/>
      <c r="I268" s="198"/>
      <c r="J268" s="198"/>
      <c r="K268" s="198"/>
      <c r="L268" s="198"/>
      <c r="M268" s="198"/>
      <c r="N268" s="198"/>
      <c r="O268" s="198"/>
      <c r="P268" s="198"/>
      <c r="Q268" s="198"/>
      <c r="R268" s="198"/>
      <c r="S268" s="198"/>
      <c r="T268" s="198"/>
      <c r="U268" s="198"/>
      <c r="V268" s="198"/>
      <c r="W268" s="198"/>
      <c r="X268" s="198"/>
      <c r="Y268" s="198"/>
      <c r="Z268" s="198"/>
      <c r="AA268" s="198"/>
      <c r="AB268" s="198"/>
      <c r="AC268" s="198"/>
      <c r="AD268" s="198"/>
      <c r="AE268" s="198"/>
      <c r="AF268" s="198"/>
      <c r="AG268" s="198"/>
      <c r="AH268" s="198"/>
      <c r="AI268" s="198"/>
      <c r="AJ268" s="198"/>
      <c r="AK268" s="198"/>
      <c r="AL268" s="198"/>
      <c r="AM268" s="198"/>
      <c r="AN268" s="198"/>
      <c r="AO268" s="198"/>
    </row>
    <row r="269" ht="14.25" customHeight="1" spans="1:41" x14ac:dyDescent="0.25">
      <c r="A269" s="198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  <c r="AA269" s="198"/>
      <c r="AB269" s="198"/>
      <c r="AC269" s="198"/>
      <c r="AD269" s="198"/>
      <c r="AE269" s="198"/>
      <c r="AF269" s="198"/>
      <c r="AG269" s="198"/>
      <c r="AH269" s="198"/>
      <c r="AI269" s="198"/>
      <c r="AJ269" s="198"/>
      <c r="AK269" s="198"/>
      <c r="AL269" s="198"/>
      <c r="AM269" s="198"/>
      <c r="AN269" s="198"/>
      <c r="AO269" s="198"/>
    </row>
    <row r="270" ht="14.25" customHeight="1" spans="1:41" x14ac:dyDescent="0.25">
      <c r="A270" s="198"/>
      <c r="B270" s="198"/>
      <c r="C270" s="198"/>
      <c r="D270" s="198"/>
      <c r="E270" s="198"/>
      <c r="F270" s="198"/>
      <c r="G270" s="198"/>
      <c r="H270" s="198"/>
      <c r="I270" s="198"/>
      <c r="J270" s="198"/>
      <c r="K270" s="198"/>
      <c r="L270" s="198"/>
      <c r="M270" s="198"/>
      <c r="N270" s="198"/>
      <c r="O270" s="198"/>
      <c r="P270" s="198"/>
      <c r="Q270" s="198"/>
      <c r="R270" s="198"/>
      <c r="S270" s="198"/>
      <c r="T270" s="198"/>
      <c r="U270" s="198"/>
      <c r="V270" s="198"/>
      <c r="W270" s="198"/>
      <c r="X270" s="198"/>
      <c r="Y270" s="198"/>
      <c r="Z270" s="198"/>
      <c r="AA270" s="198"/>
      <c r="AB270" s="198"/>
      <c r="AC270" s="198"/>
      <c r="AD270" s="198"/>
      <c r="AE270" s="198"/>
      <c r="AF270" s="198"/>
      <c r="AG270" s="198"/>
      <c r="AH270" s="198"/>
      <c r="AI270" s="198"/>
      <c r="AJ270" s="198"/>
      <c r="AK270" s="198"/>
      <c r="AL270" s="198"/>
      <c r="AM270" s="198"/>
      <c r="AN270" s="198"/>
      <c r="AO270" s="198"/>
    </row>
    <row r="271" ht="14.25" customHeight="1" spans="1:41" x14ac:dyDescent="0.25">
      <c r="A271" s="198"/>
      <c r="B271" s="198"/>
      <c r="C271" s="198"/>
      <c r="D271" s="198"/>
      <c r="E271" s="198"/>
      <c r="F271" s="198"/>
      <c r="G271" s="198"/>
      <c r="H271" s="198"/>
      <c r="I271" s="198"/>
      <c r="J271" s="198"/>
      <c r="K271" s="198"/>
      <c r="L271" s="198"/>
      <c r="M271" s="198"/>
      <c r="N271" s="198"/>
      <c r="O271" s="198"/>
      <c r="P271" s="198"/>
      <c r="Q271" s="198"/>
      <c r="R271" s="198"/>
      <c r="S271" s="198"/>
      <c r="T271" s="198"/>
      <c r="U271" s="198"/>
      <c r="V271" s="198"/>
      <c r="W271" s="198"/>
      <c r="X271" s="198"/>
      <c r="Y271" s="198"/>
      <c r="Z271" s="198"/>
      <c r="AA271" s="198"/>
      <c r="AB271" s="198"/>
      <c r="AC271" s="198"/>
      <c r="AD271" s="198"/>
      <c r="AE271" s="198"/>
      <c r="AF271" s="198"/>
      <c r="AG271" s="198"/>
      <c r="AH271" s="198"/>
      <c r="AI271" s="198"/>
      <c r="AJ271" s="198"/>
      <c r="AK271" s="198"/>
      <c r="AL271" s="198"/>
      <c r="AM271" s="198"/>
      <c r="AN271" s="198"/>
      <c r="AO271" s="198"/>
    </row>
    <row r="272" ht="14.25" customHeight="1" spans="1:41" x14ac:dyDescent="0.25">
      <c r="A272" s="198"/>
      <c r="B272" s="198"/>
      <c r="C272" s="198"/>
      <c r="D272" s="198"/>
      <c r="E272" s="198"/>
      <c r="F272" s="198"/>
      <c r="G272" s="198"/>
      <c r="H272" s="198"/>
      <c r="I272" s="198"/>
      <c r="J272" s="198"/>
      <c r="K272" s="198"/>
      <c r="L272" s="198"/>
      <c r="M272" s="198"/>
      <c r="N272" s="198"/>
      <c r="O272" s="198"/>
      <c r="P272" s="198"/>
      <c r="Q272" s="198"/>
      <c r="R272" s="198"/>
      <c r="S272" s="198"/>
      <c r="T272" s="198"/>
      <c r="U272" s="198"/>
      <c r="V272" s="198"/>
      <c r="W272" s="198"/>
      <c r="X272" s="198"/>
      <c r="Y272" s="198"/>
      <c r="Z272" s="198"/>
      <c r="AA272" s="198"/>
      <c r="AB272" s="198"/>
      <c r="AC272" s="198"/>
      <c r="AD272" s="198"/>
      <c r="AE272" s="198"/>
      <c r="AF272" s="198"/>
      <c r="AG272" s="198"/>
      <c r="AH272" s="198"/>
      <c r="AI272" s="198"/>
      <c r="AJ272" s="198"/>
      <c r="AK272" s="198"/>
      <c r="AL272" s="198"/>
      <c r="AM272" s="198"/>
      <c r="AN272" s="198"/>
      <c r="AO272" s="198"/>
    </row>
    <row r="273" ht="14.25" customHeight="1" spans="1:41" x14ac:dyDescent="0.25">
      <c r="A273" s="198"/>
      <c r="B273" s="198"/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8"/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</row>
    <row r="274" ht="14.25" customHeight="1" spans="1:41" x14ac:dyDescent="0.25">
      <c r="A274" s="198"/>
      <c r="B274" s="198"/>
      <c r="C274" s="198"/>
      <c r="D274" s="198"/>
      <c r="E274" s="198"/>
      <c r="F274" s="198"/>
      <c r="G274" s="198"/>
      <c r="H274" s="198"/>
      <c r="I274" s="198"/>
      <c r="J274" s="198"/>
      <c r="K274" s="198"/>
      <c r="L274" s="198"/>
      <c r="M274" s="198"/>
      <c r="N274" s="198"/>
      <c r="O274" s="198"/>
      <c r="P274" s="198"/>
      <c r="Q274" s="198"/>
      <c r="R274" s="198"/>
      <c r="S274" s="198"/>
      <c r="T274" s="198"/>
      <c r="U274" s="198"/>
      <c r="V274" s="198"/>
      <c r="W274" s="198"/>
      <c r="X274" s="198"/>
      <c r="Y274" s="198"/>
      <c r="Z274" s="198"/>
      <c r="AA274" s="198"/>
      <c r="AB274" s="198"/>
      <c r="AC274" s="198"/>
      <c r="AD274" s="198"/>
      <c r="AE274" s="198"/>
      <c r="AF274" s="198"/>
      <c r="AG274" s="198"/>
      <c r="AH274" s="198"/>
      <c r="AI274" s="198"/>
      <c r="AJ274" s="198"/>
      <c r="AK274" s="198"/>
      <c r="AL274" s="198"/>
      <c r="AM274" s="198"/>
      <c r="AN274" s="198"/>
      <c r="AO274" s="198"/>
    </row>
    <row r="275" ht="14.25" customHeight="1" spans="1:41" x14ac:dyDescent="0.25">
      <c r="A275" s="198"/>
      <c r="B275" s="198"/>
      <c r="C275" s="198"/>
      <c r="D275" s="198"/>
      <c r="E275" s="198"/>
      <c r="F275" s="198"/>
      <c r="G275" s="198"/>
      <c r="H275" s="198"/>
      <c r="I275" s="198"/>
      <c r="J275" s="198"/>
      <c r="K275" s="198"/>
      <c r="L275" s="198"/>
      <c r="M275" s="198"/>
      <c r="N275" s="198"/>
      <c r="O275" s="198"/>
      <c r="P275" s="198"/>
      <c r="Q275" s="198"/>
      <c r="R275" s="198"/>
      <c r="S275" s="198"/>
      <c r="T275" s="198"/>
      <c r="U275" s="198"/>
      <c r="V275" s="198"/>
      <c r="W275" s="198"/>
      <c r="X275" s="198"/>
      <c r="Y275" s="198"/>
      <c r="Z275" s="198"/>
      <c r="AA275" s="198"/>
      <c r="AB275" s="198"/>
      <c r="AC275" s="198"/>
      <c r="AD275" s="198"/>
      <c r="AE275" s="198"/>
      <c r="AF275" s="198"/>
      <c r="AG275" s="198"/>
      <c r="AH275" s="198"/>
      <c r="AI275" s="198"/>
      <c r="AJ275" s="198"/>
      <c r="AK275" s="198"/>
      <c r="AL275" s="198"/>
      <c r="AM275" s="198"/>
      <c r="AN275" s="198"/>
      <c r="AO275" s="198"/>
    </row>
    <row r="276" ht="14.25" customHeight="1" spans="1:41" x14ac:dyDescent="0.25">
      <c r="A276" s="198"/>
      <c r="B276" s="198"/>
      <c r="C276" s="198"/>
      <c r="D276" s="198"/>
      <c r="E276" s="198"/>
      <c r="F276" s="198"/>
      <c r="G276" s="198"/>
      <c r="H276" s="198"/>
      <c r="I276" s="198"/>
      <c r="J276" s="198"/>
      <c r="K276" s="198"/>
      <c r="L276" s="198"/>
      <c r="M276" s="198"/>
      <c r="N276" s="198"/>
      <c r="O276" s="198"/>
      <c r="P276" s="198"/>
      <c r="Q276" s="198"/>
      <c r="R276" s="198"/>
      <c r="S276" s="198"/>
      <c r="T276" s="198"/>
      <c r="U276" s="198"/>
      <c r="V276" s="198"/>
      <c r="W276" s="198"/>
      <c r="X276" s="198"/>
      <c r="Y276" s="198"/>
      <c r="Z276" s="198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</row>
    <row r="277" ht="14.25" customHeight="1" spans="1:41" x14ac:dyDescent="0.2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</row>
    <row r="278" ht="14.25" customHeight="1" spans="1:41" x14ac:dyDescent="0.25">
      <c r="A278" s="198"/>
      <c r="B278" s="198"/>
      <c r="C278" s="198"/>
      <c r="D278" s="198"/>
      <c r="E278" s="198"/>
      <c r="F278" s="198"/>
      <c r="G278" s="198"/>
      <c r="H278" s="198"/>
      <c r="I278" s="198"/>
      <c r="J278" s="198"/>
      <c r="K278" s="198"/>
      <c r="L278" s="198"/>
      <c r="M278" s="198"/>
      <c r="N278" s="198"/>
      <c r="O278" s="198"/>
      <c r="P278" s="198"/>
      <c r="Q278" s="198"/>
      <c r="R278" s="198"/>
      <c r="S278" s="198"/>
      <c r="T278" s="198"/>
      <c r="U278" s="198"/>
      <c r="V278" s="198"/>
      <c r="W278" s="198"/>
      <c r="X278" s="198"/>
      <c r="Y278" s="198"/>
      <c r="Z278" s="198"/>
      <c r="AA278" s="198"/>
      <c r="AB278" s="198"/>
      <c r="AC278" s="198"/>
      <c r="AD278" s="198"/>
      <c r="AE278" s="198"/>
      <c r="AF278" s="198"/>
      <c r="AG278" s="198"/>
      <c r="AH278" s="198"/>
      <c r="AI278" s="198"/>
      <c r="AJ278" s="198"/>
      <c r="AK278" s="198"/>
      <c r="AL278" s="198"/>
      <c r="AM278" s="198"/>
      <c r="AN278" s="198"/>
      <c r="AO278" s="198"/>
    </row>
    <row r="279" ht="14.25" customHeight="1" spans="1:41" x14ac:dyDescent="0.25">
      <c r="A279" s="198"/>
      <c r="B279" s="198"/>
      <c r="C279" s="198"/>
      <c r="D279" s="198"/>
      <c r="E279" s="198"/>
      <c r="F279" s="198"/>
      <c r="G279" s="198"/>
      <c r="H279" s="198"/>
      <c r="I279" s="198"/>
      <c r="J279" s="198"/>
      <c r="K279" s="198"/>
      <c r="L279" s="198"/>
      <c r="M279" s="198"/>
      <c r="N279" s="198"/>
      <c r="O279" s="198"/>
      <c r="P279" s="198"/>
      <c r="Q279" s="198"/>
      <c r="R279" s="198"/>
      <c r="S279" s="198"/>
      <c r="T279" s="198"/>
      <c r="U279" s="198"/>
      <c r="V279" s="198"/>
      <c r="W279" s="198"/>
      <c r="X279" s="198"/>
      <c r="Y279" s="198"/>
      <c r="Z279" s="198"/>
      <c r="AA279" s="198"/>
      <c r="AB279" s="198"/>
      <c r="AC279" s="198"/>
      <c r="AD279" s="198"/>
      <c r="AE279" s="198"/>
      <c r="AF279" s="198"/>
      <c r="AG279" s="198"/>
      <c r="AH279" s="198"/>
      <c r="AI279" s="198"/>
      <c r="AJ279" s="198"/>
      <c r="AK279" s="198"/>
      <c r="AL279" s="198"/>
      <c r="AM279" s="198"/>
      <c r="AN279" s="198"/>
      <c r="AO279" s="198"/>
    </row>
    <row r="280" ht="14.25" customHeight="1" spans="1:41" x14ac:dyDescent="0.25">
      <c r="A280" s="198"/>
      <c r="B280" s="198"/>
      <c r="C280" s="198"/>
      <c r="D280" s="198"/>
      <c r="E280" s="198"/>
      <c r="F280" s="198"/>
      <c r="G280" s="198"/>
      <c r="H280" s="198"/>
      <c r="I280" s="198"/>
      <c r="J280" s="198"/>
      <c r="K280" s="198"/>
      <c r="L280" s="198"/>
      <c r="M280" s="198"/>
      <c r="N280" s="198"/>
      <c r="O280" s="198"/>
      <c r="P280" s="198"/>
      <c r="Q280" s="198"/>
      <c r="R280" s="198"/>
      <c r="S280" s="198"/>
      <c r="T280" s="198"/>
      <c r="U280" s="198"/>
      <c r="V280" s="198"/>
      <c r="W280" s="198"/>
      <c r="X280" s="198"/>
      <c r="Y280" s="198"/>
      <c r="Z280" s="198"/>
      <c r="AA280" s="198"/>
      <c r="AB280" s="198"/>
      <c r="AC280" s="198"/>
      <c r="AD280" s="198"/>
      <c r="AE280" s="198"/>
      <c r="AF280" s="198"/>
      <c r="AG280" s="198"/>
      <c r="AH280" s="198"/>
      <c r="AI280" s="198"/>
      <c r="AJ280" s="198"/>
      <c r="AK280" s="198"/>
      <c r="AL280" s="198"/>
      <c r="AM280" s="198"/>
      <c r="AN280" s="198"/>
      <c r="AO280" s="198"/>
    </row>
    <row r="281" ht="14.25" customHeight="1" spans="1:41" x14ac:dyDescent="0.25">
      <c r="A281" s="198"/>
      <c r="B281" s="198"/>
      <c r="C281" s="198"/>
      <c r="D281" s="198"/>
      <c r="E281" s="198"/>
      <c r="F281" s="198"/>
      <c r="G281" s="198"/>
      <c r="H281" s="198"/>
      <c r="I281" s="198"/>
      <c r="J281" s="198"/>
      <c r="K281" s="198"/>
      <c r="L281" s="198"/>
      <c r="M281" s="198"/>
      <c r="N281" s="198"/>
      <c r="O281" s="198"/>
      <c r="P281" s="198"/>
      <c r="Q281" s="198"/>
      <c r="R281" s="198"/>
      <c r="S281" s="198"/>
      <c r="T281" s="198"/>
      <c r="U281" s="198"/>
      <c r="V281" s="198"/>
      <c r="W281" s="198"/>
      <c r="X281" s="198"/>
      <c r="Y281" s="198"/>
      <c r="Z281" s="198"/>
      <c r="AA281" s="198"/>
      <c r="AB281" s="198"/>
      <c r="AC281" s="198"/>
      <c r="AD281" s="198"/>
      <c r="AE281" s="198"/>
      <c r="AF281" s="198"/>
      <c r="AG281" s="198"/>
      <c r="AH281" s="198"/>
      <c r="AI281" s="198"/>
      <c r="AJ281" s="198"/>
      <c r="AK281" s="198"/>
      <c r="AL281" s="198"/>
      <c r="AM281" s="198"/>
      <c r="AN281" s="198"/>
      <c r="AO281" s="198"/>
    </row>
    <row r="282" ht="14.25" customHeight="1" spans="1:41" x14ac:dyDescent="0.25">
      <c r="A282" s="198"/>
      <c r="B282" s="198"/>
      <c r="C282" s="198"/>
      <c r="D282" s="198"/>
      <c r="E282" s="198"/>
      <c r="F282" s="198"/>
      <c r="G282" s="198"/>
      <c r="H282" s="198"/>
      <c r="I282" s="198"/>
      <c r="J282" s="198"/>
      <c r="K282" s="198"/>
      <c r="L282" s="198"/>
      <c r="M282" s="198"/>
      <c r="N282" s="198"/>
      <c r="O282" s="198"/>
      <c r="P282" s="198"/>
      <c r="Q282" s="198"/>
      <c r="R282" s="198"/>
      <c r="S282" s="198"/>
      <c r="T282" s="198"/>
      <c r="U282" s="198"/>
      <c r="V282" s="198"/>
      <c r="W282" s="198"/>
      <c r="X282" s="198"/>
      <c r="Y282" s="198"/>
      <c r="Z282" s="198"/>
      <c r="AA282" s="198"/>
      <c r="AB282" s="198"/>
      <c r="AC282" s="198"/>
      <c r="AD282" s="198"/>
      <c r="AE282" s="198"/>
      <c r="AF282" s="198"/>
      <c r="AG282" s="198"/>
      <c r="AH282" s="198"/>
      <c r="AI282" s="198"/>
      <c r="AJ282" s="198"/>
      <c r="AK282" s="198"/>
      <c r="AL282" s="198"/>
      <c r="AM282" s="198"/>
      <c r="AN282" s="198"/>
      <c r="AO282" s="198"/>
    </row>
    <row r="283" ht="14.25" customHeight="1" spans="1:41" x14ac:dyDescent="0.25">
      <c r="A283" s="198"/>
      <c r="B283" s="198"/>
      <c r="C283" s="198"/>
      <c r="D283" s="198"/>
      <c r="E283" s="198"/>
      <c r="F283" s="198"/>
      <c r="G283" s="198"/>
      <c r="H283" s="198"/>
      <c r="I283" s="198"/>
      <c r="J283" s="198"/>
      <c r="K283" s="198"/>
      <c r="L283" s="198"/>
      <c r="M283" s="198"/>
      <c r="N283" s="198"/>
      <c r="O283" s="198"/>
      <c r="P283" s="198"/>
      <c r="Q283" s="198"/>
      <c r="R283" s="198"/>
      <c r="S283" s="198"/>
      <c r="T283" s="198"/>
      <c r="U283" s="198"/>
      <c r="V283" s="198"/>
      <c r="W283" s="198"/>
      <c r="X283" s="198"/>
      <c r="Y283" s="198"/>
      <c r="Z283" s="198"/>
      <c r="AA283" s="198"/>
      <c r="AB283" s="198"/>
      <c r="AC283" s="198"/>
      <c r="AD283" s="198"/>
      <c r="AE283" s="198"/>
      <c r="AF283" s="198"/>
      <c r="AG283" s="198"/>
      <c r="AH283" s="198"/>
      <c r="AI283" s="198"/>
      <c r="AJ283" s="198"/>
      <c r="AK283" s="198"/>
      <c r="AL283" s="198"/>
      <c r="AM283" s="198"/>
      <c r="AN283" s="198"/>
      <c r="AO283" s="198"/>
    </row>
    <row r="284" ht="14.25" customHeight="1" spans="1:41" x14ac:dyDescent="0.25">
      <c r="A284" s="198"/>
      <c r="B284" s="198"/>
      <c r="C284" s="198"/>
      <c r="D284" s="198"/>
      <c r="E284" s="198"/>
      <c r="F284" s="198"/>
      <c r="G284" s="198"/>
      <c r="H284" s="198"/>
      <c r="I284" s="198"/>
      <c r="J284" s="198"/>
      <c r="K284" s="198"/>
      <c r="L284" s="198"/>
      <c r="M284" s="198"/>
      <c r="N284" s="198"/>
      <c r="O284" s="198"/>
      <c r="P284" s="198"/>
      <c r="Q284" s="198"/>
      <c r="R284" s="198"/>
      <c r="S284" s="198"/>
      <c r="T284" s="198"/>
      <c r="U284" s="198"/>
      <c r="V284" s="198"/>
      <c r="W284" s="198"/>
      <c r="X284" s="198"/>
      <c r="Y284" s="198"/>
      <c r="Z284" s="198"/>
      <c r="AA284" s="198"/>
      <c r="AB284" s="198"/>
      <c r="AC284" s="198"/>
      <c r="AD284" s="198"/>
      <c r="AE284" s="198"/>
      <c r="AF284" s="198"/>
      <c r="AG284" s="198"/>
      <c r="AH284" s="198"/>
      <c r="AI284" s="198"/>
      <c r="AJ284" s="198"/>
      <c r="AK284" s="198"/>
      <c r="AL284" s="198"/>
      <c r="AM284" s="198"/>
      <c r="AN284" s="198"/>
      <c r="AO284" s="198"/>
    </row>
    <row r="285" ht="14.25" customHeight="1" spans="1:41" x14ac:dyDescent="0.25">
      <c r="A285" s="198"/>
      <c r="B285" s="198"/>
      <c r="C285" s="198"/>
      <c r="D285" s="198"/>
      <c r="E285" s="198"/>
      <c r="F285" s="198"/>
      <c r="G285" s="198"/>
      <c r="H285" s="198"/>
      <c r="I285" s="198"/>
      <c r="J285" s="198"/>
      <c r="K285" s="198"/>
      <c r="L285" s="198"/>
      <c r="M285" s="198"/>
      <c r="N285" s="198"/>
      <c r="O285" s="198"/>
      <c r="P285" s="198"/>
      <c r="Q285" s="198"/>
      <c r="R285" s="198"/>
      <c r="S285" s="198"/>
      <c r="T285" s="198"/>
      <c r="U285" s="198"/>
      <c r="V285" s="198"/>
      <c r="W285" s="198"/>
      <c r="X285" s="198"/>
      <c r="Y285" s="198"/>
      <c r="Z285" s="198"/>
      <c r="AA285" s="198"/>
      <c r="AB285" s="198"/>
      <c r="AC285" s="198"/>
      <c r="AD285" s="198"/>
      <c r="AE285" s="198"/>
      <c r="AF285" s="198"/>
      <c r="AG285" s="198"/>
      <c r="AH285" s="198"/>
      <c r="AI285" s="198"/>
      <c r="AJ285" s="198"/>
      <c r="AK285" s="198"/>
      <c r="AL285" s="198"/>
      <c r="AM285" s="198"/>
      <c r="AN285" s="198"/>
      <c r="AO285" s="198"/>
    </row>
    <row r="286" ht="14.25" customHeight="1" spans="1:41" x14ac:dyDescent="0.25">
      <c r="A286" s="198"/>
      <c r="B286" s="198"/>
      <c r="C286" s="198"/>
      <c r="D286" s="198"/>
      <c r="E286" s="198"/>
      <c r="F286" s="198"/>
      <c r="G286" s="198"/>
      <c r="H286" s="198"/>
      <c r="I286" s="198"/>
      <c r="J286" s="198"/>
      <c r="K286" s="198"/>
      <c r="L286" s="198"/>
      <c r="M286" s="198"/>
      <c r="N286" s="198"/>
      <c r="O286" s="198"/>
      <c r="P286" s="198"/>
      <c r="Q286" s="198"/>
      <c r="R286" s="198"/>
      <c r="S286" s="198"/>
      <c r="T286" s="198"/>
      <c r="U286" s="198"/>
      <c r="V286" s="198"/>
      <c r="W286" s="198"/>
      <c r="X286" s="198"/>
      <c r="Y286" s="198"/>
      <c r="Z286" s="198"/>
      <c r="AA286" s="198"/>
      <c r="AB286" s="198"/>
      <c r="AC286" s="198"/>
      <c r="AD286" s="198"/>
      <c r="AE286" s="198"/>
      <c r="AF286" s="198"/>
      <c r="AG286" s="198"/>
      <c r="AH286" s="198"/>
      <c r="AI286" s="198"/>
      <c r="AJ286" s="198"/>
      <c r="AK286" s="198"/>
      <c r="AL286" s="198"/>
      <c r="AM286" s="198"/>
      <c r="AN286" s="198"/>
      <c r="AO286" s="198"/>
    </row>
    <row r="287" ht="14.25" customHeight="1" spans="1:41" x14ac:dyDescent="0.25">
      <c r="A287" s="198"/>
      <c r="B287" s="198"/>
      <c r="C287" s="198"/>
      <c r="D287" s="198"/>
      <c r="E287" s="198"/>
      <c r="F287" s="198"/>
      <c r="G287" s="198"/>
      <c r="H287" s="198"/>
      <c r="I287" s="198"/>
      <c r="J287" s="198"/>
      <c r="K287" s="198"/>
      <c r="L287" s="198"/>
      <c r="M287" s="198"/>
      <c r="N287" s="198"/>
      <c r="O287" s="198"/>
      <c r="P287" s="198"/>
      <c r="Q287" s="198"/>
      <c r="R287" s="198"/>
      <c r="S287" s="198"/>
      <c r="T287" s="198"/>
      <c r="U287" s="198"/>
      <c r="V287" s="198"/>
      <c r="W287" s="198"/>
      <c r="X287" s="198"/>
      <c r="Y287" s="198"/>
      <c r="Z287" s="198"/>
      <c r="AA287" s="198"/>
      <c r="AB287" s="198"/>
      <c r="AC287" s="198"/>
      <c r="AD287" s="198"/>
      <c r="AE287" s="198"/>
      <c r="AF287" s="198"/>
      <c r="AG287" s="198"/>
      <c r="AH287" s="198"/>
      <c r="AI287" s="198"/>
      <c r="AJ287" s="198"/>
      <c r="AK287" s="198"/>
      <c r="AL287" s="198"/>
      <c r="AM287" s="198"/>
      <c r="AN287" s="198"/>
      <c r="AO287" s="198"/>
    </row>
    <row r="288" ht="14.25" customHeight="1" spans="1:41" x14ac:dyDescent="0.25">
      <c r="A288" s="198"/>
      <c r="B288" s="198"/>
      <c r="C288" s="198"/>
      <c r="D288" s="198"/>
      <c r="E288" s="198"/>
      <c r="F288" s="198"/>
      <c r="G288" s="198"/>
      <c r="H288" s="198"/>
      <c r="I288" s="198"/>
      <c r="J288" s="198"/>
      <c r="K288" s="198"/>
      <c r="L288" s="198"/>
      <c r="M288" s="198"/>
      <c r="N288" s="198"/>
      <c r="O288" s="198"/>
      <c r="P288" s="198"/>
      <c r="Q288" s="198"/>
      <c r="R288" s="198"/>
      <c r="S288" s="198"/>
      <c r="T288" s="198"/>
      <c r="U288" s="198"/>
      <c r="V288" s="198"/>
      <c r="W288" s="198"/>
      <c r="X288" s="198"/>
      <c r="Y288" s="198"/>
      <c r="Z288" s="198"/>
      <c r="AA288" s="198"/>
      <c r="AB288" s="198"/>
      <c r="AC288" s="198"/>
      <c r="AD288" s="198"/>
      <c r="AE288" s="198"/>
      <c r="AF288" s="198"/>
      <c r="AG288" s="198"/>
      <c r="AH288" s="198"/>
      <c r="AI288" s="198"/>
      <c r="AJ288" s="198"/>
      <c r="AK288" s="198"/>
      <c r="AL288" s="198"/>
      <c r="AM288" s="198"/>
      <c r="AN288" s="198"/>
      <c r="AO288" s="198"/>
    </row>
    <row r="289" ht="14.25" customHeight="1" spans="1:41" x14ac:dyDescent="0.25">
      <c r="A289" s="198"/>
      <c r="B289" s="198"/>
      <c r="C289" s="198"/>
      <c r="D289" s="198"/>
      <c r="E289" s="198"/>
      <c r="F289" s="198"/>
      <c r="G289" s="198"/>
      <c r="H289" s="198"/>
      <c r="I289" s="198"/>
      <c r="J289" s="198"/>
      <c r="K289" s="198"/>
      <c r="L289" s="198"/>
      <c r="M289" s="198"/>
      <c r="N289" s="198"/>
      <c r="O289" s="198"/>
      <c r="P289" s="198"/>
      <c r="Q289" s="198"/>
      <c r="R289" s="198"/>
      <c r="S289" s="198"/>
      <c r="T289" s="198"/>
      <c r="U289" s="198"/>
      <c r="V289" s="198"/>
      <c r="W289" s="198"/>
      <c r="X289" s="198"/>
      <c r="Y289" s="198"/>
      <c r="Z289" s="198"/>
      <c r="AA289" s="198"/>
      <c r="AB289" s="198"/>
      <c r="AC289" s="198"/>
      <c r="AD289" s="198"/>
      <c r="AE289" s="198"/>
      <c r="AF289" s="198"/>
      <c r="AG289" s="198"/>
      <c r="AH289" s="198"/>
      <c r="AI289" s="198"/>
      <c r="AJ289" s="198"/>
      <c r="AK289" s="198"/>
      <c r="AL289" s="198"/>
      <c r="AM289" s="198"/>
      <c r="AN289" s="198"/>
      <c r="AO289" s="198"/>
    </row>
    <row r="290" ht="14.25" customHeight="1" spans="1:41" x14ac:dyDescent="0.25">
      <c r="A290" s="198"/>
      <c r="B290" s="198"/>
      <c r="C290" s="198"/>
      <c r="D290" s="198"/>
      <c r="E290" s="198"/>
      <c r="F290" s="198"/>
      <c r="G290" s="198"/>
      <c r="H290" s="198"/>
      <c r="I290" s="198"/>
      <c r="J290" s="198"/>
      <c r="K290" s="198"/>
      <c r="L290" s="198"/>
      <c r="M290" s="198"/>
      <c r="N290" s="198"/>
      <c r="O290" s="198"/>
      <c r="P290" s="198"/>
      <c r="Q290" s="198"/>
      <c r="R290" s="198"/>
      <c r="S290" s="198"/>
      <c r="T290" s="198"/>
      <c r="U290" s="198"/>
      <c r="V290" s="198"/>
      <c r="W290" s="198"/>
      <c r="X290" s="198"/>
      <c r="Y290" s="198"/>
      <c r="Z290" s="198"/>
      <c r="AA290" s="198"/>
      <c r="AB290" s="198"/>
      <c r="AC290" s="198"/>
      <c r="AD290" s="198"/>
      <c r="AE290" s="198"/>
      <c r="AF290" s="198"/>
      <c r="AG290" s="198"/>
      <c r="AH290" s="198"/>
      <c r="AI290" s="198"/>
      <c r="AJ290" s="198"/>
      <c r="AK290" s="198"/>
      <c r="AL290" s="198"/>
      <c r="AM290" s="198"/>
      <c r="AN290" s="198"/>
      <c r="AO290" s="198"/>
    </row>
    <row r="291" ht="14.25" customHeight="1" spans="1:41" x14ac:dyDescent="0.25">
      <c r="A291" s="198"/>
      <c r="B291" s="198"/>
      <c r="C291" s="198"/>
      <c r="D291" s="198"/>
      <c r="E291" s="198"/>
      <c r="F291" s="198"/>
      <c r="G291" s="198"/>
      <c r="H291" s="198"/>
      <c r="I291" s="198"/>
      <c r="J291" s="198"/>
      <c r="K291" s="198"/>
      <c r="L291" s="198"/>
      <c r="M291" s="198"/>
      <c r="N291" s="198"/>
      <c r="O291" s="198"/>
      <c r="P291" s="198"/>
      <c r="Q291" s="198"/>
      <c r="R291" s="198"/>
      <c r="S291" s="198"/>
      <c r="T291" s="198"/>
      <c r="U291" s="198"/>
      <c r="V291" s="198"/>
      <c r="W291" s="198"/>
      <c r="X291" s="198"/>
      <c r="Y291" s="198"/>
      <c r="Z291" s="198"/>
      <c r="AA291" s="198"/>
      <c r="AB291" s="198"/>
      <c r="AC291" s="198"/>
      <c r="AD291" s="198"/>
      <c r="AE291" s="198"/>
      <c r="AF291" s="198"/>
      <c r="AG291" s="198"/>
      <c r="AH291" s="198"/>
      <c r="AI291" s="198"/>
      <c r="AJ291" s="198"/>
      <c r="AK291" s="198"/>
      <c r="AL291" s="198"/>
      <c r="AM291" s="198"/>
      <c r="AN291" s="198"/>
      <c r="AO291" s="198"/>
    </row>
    <row r="292" ht="14.25" customHeight="1" spans="1:41" x14ac:dyDescent="0.25">
      <c r="A292" s="198"/>
      <c r="B292" s="198"/>
      <c r="C292" s="198"/>
      <c r="D292" s="198"/>
      <c r="E292" s="198"/>
      <c r="F292" s="198"/>
      <c r="G292" s="198"/>
      <c r="H292" s="198"/>
      <c r="I292" s="198"/>
      <c r="J292" s="198"/>
      <c r="K292" s="198"/>
      <c r="L292" s="198"/>
      <c r="M292" s="198"/>
      <c r="N292" s="198"/>
      <c r="O292" s="198"/>
      <c r="P292" s="198"/>
      <c r="Q292" s="198"/>
      <c r="R292" s="198"/>
      <c r="S292" s="198"/>
      <c r="T292" s="198"/>
      <c r="U292" s="198"/>
      <c r="V292" s="198"/>
      <c r="W292" s="198"/>
      <c r="X292" s="198"/>
      <c r="Y292" s="198"/>
      <c r="Z292" s="198"/>
      <c r="AA292" s="198"/>
      <c r="AB292" s="198"/>
      <c r="AC292" s="198"/>
      <c r="AD292" s="198"/>
      <c r="AE292" s="198"/>
      <c r="AF292" s="198"/>
      <c r="AG292" s="198"/>
      <c r="AH292" s="198"/>
      <c r="AI292" s="198"/>
      <c r="AJ292" s="198"/>
      <c r="AK292" s="198"/>
      <c r="AL292" s="198"/>
      <c r="AM292" s="198"/>
      <c r="AN292" s="198"/>
      <c r="AO292" s="198"/>
    </row>
    <row r="293" ht="14.25" customHeight="1" spans="1:41" x14ac:dyDescent="0.25">
      <c r="A293" s="198"/>
      <c r="B293" s="198"/>
      <c r="C293" s="198"/>
      <c r="D293" s="198"/>
      <c r="E293" s="198"/>
      <c r="F293" s="198"/>
      <c r="G293" s="198"/>
      <c r="H293" s="198"/>
      <c r="I293" s="198"/>
      <c r="J293" s="198"/>
      <c r="K293" s="198"/>
      <c r="L293" s="198"/>
      <c r="M293" s="198"/>
      <c r="N293" s="198"/>
      <c r="O293" s="198"/>
      <c r="P293" s="198"/>
      <c r="Q293" s="198"/>
      <c r="R293" s="198"/>
      <c r="S293" s="198"/>
      <c r="T293" s="198"/>
      <c r="U293" s="198"/>
      <c r="V293" s="198"/>
      <c r="W293" s="198"/>
      <c r="X293" s="198"/>
      <c r="Y293" s="198"/>
      <c r="Z293" s="198"/>
      <c r="AA293" s="198"/>
      <c r="AB293" s="198"/>
      <c r="AC293" s="198"/>
      <c r="AD293" s="198"/>
      <c r="AE293" s="198"/>
      <c r="AF293" s="198"/>
      <c r="AG293" s="198"/>
      <c r="AH293" s="198"/>
      <c r="AI293" s="198"/>
      <c r="AJ293" s="198"/>
      <c r="AK293" s="198"/>
      <c r="AL293" s="198"/>
      <c r="AM293" s="198"/>
      <c r="AN293" s="198"/>
      <c r="AO293" s="198"/>
    </row>
    <row r="294" ht="14.25" customHeight="1" spans="1:41" x14ac:dyDescent="0.25">
      <c r="A294" s="198"/>
      <c r="B294" s="198"/>
      <c r="C294" s="198"/>
      <c r="D294" s="198"/>
      <c r="E294" s="198"/>
      <c r="F294" s="198"/>
      <c r="G294" s="198"/>
      <c r="H294" s="198"/>
      <c r="I294" s="198"/>
      <c r="J294" s="198"/>
      <c r="K294" s="198"/>
      <c r="L294" s="198"/>
      <c r="M294" s="198"/>
      <c r="N294" s="198"/>
      <c r="O294" s="198"/>
      <c r="P294" s="198"/>
      <c r="Q294" s="198"/>
      <c r="R294" s="198"/>
      <c r="S294" s="198"/>
      <c r="T294" s="198"/>
      <c r="U294" s="198"/>
      <c r="V294" s="198"/>
      <c r="W294" s="198"/>
      <c r="X294" s="198"/>
      <c r="Y294" s="198"/>
      <c r="Z294" s="198"/>
      <c r="AA294" s="198"/>
      <c r="AB294" s="198"/>
      <c r="AC294" s="198"/>
      <c r="AD294" s="198"/>
      <c r="AE294" s="198"/>
      <c r="AF294" s="198"/>
      <c r="AG294" s="198"/>
      <c r="AH294" s="198"/>
      <c r="AI294" s="198"/>
      <c r="AJ294" s="198"/>
      <c r="AK294" s="198"/>
      <c r="AL294" s="198"/>
      <c r="AM294" s="198"/>
      <c r="AN294" s="198"/>
      <c r="AO294" s="198"/>
    </row>
    <row r="295" ht="14.25" customHeight="1" spans="1:41" x14ac:dyDescent="0.25">
      <c r="A295" s="198"/>
      <c r="B295" s="198"/>
      <c r="C295" s="198"/>
      <c r="D295" s="198"/>
      <c r="E295" s="198"/>
      <c r="F295" s="198"/>
      <c r="G295" s="198"/>
      <c r="H295" s="198"/>
      <c r="I295" s="198"/>
      <c r="J295" s="198"/>
      <c r="K295" s="198"/>
      <c r="L295" s="198"/>
      <c r="M295" s="198"/>
      <c r="N295" s="198"/>
      <c r="O295" s="198"/>
      <c r="P295" s="198"/>
      <c r="Q295" s="198"/>
      <c r="R295" s="198"/>
      <c r="S295" s="198"/>
      <c r="T295" s="198"/>
      <c r="U295" s="198"/>
      <c r="V295" s="198"/>
      <c r="W295" s="198"/>
      <c r="X295" s="198"/>
      <c r="Y295" s="198"/>
      <c r="Z295" s="198"/>
      <c r="AA295" s="198"/>
      <c r="AB295" s="198"/>
      <c r="AC295" s="198"/>
      <c r="AD295" s="198"/>
      <c r="AE295" s="198"/>
      <c r="AF295" s="198"/>
      <c r="AG295" s="198"/>
      <c r="AH295" s="198"/>
      <c r="AI295" s="198"/>
      <c r="AJ295" s="198"/>
      <c r="AK295" s="198"/>
      <c r="AL295" s="198"/>
      <c r="AM295" s="198"/>
      <c r="AN295" s="198"/>
      <c r="AO295" s="198"/>
    </row>
    <row r="296" ht="14.25" customHeight="1" spans="1:41" x14ac:dyDescent="0.25">
      <c r="A296" s="198"/>
      <c r="B296" s="198"/>
      <c r="C296" s="198"/>
      <c r="D296" s="198"/>
      <c r="E296" s="198"/>
      <c r="F296" s="198"/>
      <c r="G296" s="198"/>
      <c r="H296" s="198"/>
      <c r="I296" s="198"/>
      <c r="J296" s="198"/>
      <c r="K296" s="198"/>
      <c r="L296" s="198"/>
      <c r="M296" s="198"/>
      <c r="N296" s="198"/>
      <c r="O296" s="198"/>
      <c r="P296" s="198"/>
      <c r="Q296" s="198"/>
      <c r="R296" s="198"/>
      <c r="S296" s="198"/>
      <c r="T296" s="198"/>
      <c r="U296" s="198"/>
      <c r="V296" s="198"/>
      <c r="W296" s="198"/>
      <c r="X296" s="198"/>
      <c r="Y296" s="198"/>
      <c r="Z296" s="198"/>
      <c r="AA296" s="198"/>
      <c r="AB296" s="198"/>
      <c r="AC296" s="198"/>
      <c r="AD296" s="198"/>
      <c r="AE296" s="198"/>
      <c r="AF296" s="198"/>
      <c r="AG296" s="198"/>
      <c r="AH296" s="198"/>
      <c r="AI296" s="198"/>
      <c r="AJ296" s="198"/>
      <c r="AK296" s="198"/>
      <c r="AL296" s="198"/>
      <c r="AM296" s="198"/>
      <c r="AN296" s="198"/>
      <c r="AO296" s="198"/>
    </row>
    <row r="297" ht="14.25" customHeight="1" spans="1:41" x14ac:dyDescent="0.25">
      <c r="A297" s="198"/>
      <c r="B297" s="198"/>
      <c r="C297" s="198"/>
      <c r="D297" s="198"/>
      <c r="E297" s="198"/>
      <c r="F297" s="198"/>
      <c r="G297" s="198"/>
      <c r="H297" s="198"/>
      <c r="I297" s="198"/>
      <c r="J297" s="198"/>
      <c r="K297" s="198"/>
      <c r="L297" s="198"/>
      <c r="M297" s="198"/>
      <c r="N297" s="198"/>
      <c r="O297" s="198"/>
      <c r="P297" s="198"/>
      <c r="Q297" s="198"/>
      <c r="R297" s="198"/>
      <c r="S297" s="198"/>
      <c r="T297" s="198"/>
      <c r="U297" s="198"/>
      <c r="V297" s="198"/>
      <c r="W297" s="198"/>
      <c r="X297" s="198"/>
      <c r="Y297" s="198"/>
      <c r="Z297" s="198"/>
      <c r="AA297" s="198"/>
      <c r="AB297" s="198"/>
      <c r="AC297" s="198"/>
      <c r="AD297" s="198"/>
      <c r="AE297" s="198"/>
      <c r="AF297" s="198"/>
      <c r="AG297" s="198"/>
      <c r="AH297" s="198"/>
      <c r="AI297" s="198"/>
      <c r="AJ297" s="198"/>
      <c r="AK297" s="198"/>
      <c r="AL297" s="198"/>
      <c r="AM297" s="198"/>
      <c r="AN297" s="198"/>
      <c r="AO297" s="198"/>
    </row>
    <row r="298" ht="14.25" customHeight="1" spans="1:41" x14ac:dyDescent="0.25">
      <c r="A298" s="198"/>
      <c r="B298" s="198"/>
      <c r="C298" s="198"/>
      <c r="D298" s="198"/>
      <c r="E298" s="198"/>
      <c r="F298" s="198"/>
      <c r="G298" s="198"/>
      <c r="H298" s="198"/>
      <c r="I298" s="198"/>
      <c r="J298" s="198"/>
      <c r="K298" s="198"/>
      <c r="L298" s="198"/>
      <c r="M298" s="198"/>
      <c r="N298" s="198"/>
      <c r="O298" s="198"/>
      <c r="P298" s="198"/>
      <c r="Q298" s="198"/>
      <c r="R298" s="198"/>
      <c r="S298" s="198"/>
      <c r="T298" s="198"/>
      <c r="U298" s="198"/>
      <c r="V298" s="198"/>
      <c r="W298" s="198"/>
      <c r="X298" s="198"/>
      <c r="Y298" s="198"/>
      <c r="Z298" s="198"/>
      <c r="AA298" s="198"/>
      <c r="AB298" s="198"/>
      <c r="AC298" s="198"/>
      <c r="AD298" s="198"/>
      <c r="AE298" s="198"/>
      <c r="AF298" s="198"/>
      <c r="AG298" s="198"/>
      <c r="AH298" s="198"/>
      <c r="AI298" s="198"/>
      <c r="AJ298" s="198"/>
      <c r="AK298" s="198"/>
      <c r="AL298" s="198"/>
      <c r="AM298" s="198"/>
      <c r="AN298" s="198"/>
      <c r="AO298" s="198"/>
    </row>
    <row r="299" ht="14.25" customHeight="1" spans="1:41" x14ac:dyDescent="0.25">
      <c r="A299" s="198"/>
      <c r="B299" s="198"/>
      <c r="C299" s="198"/>
      <c r="D299" s="198"/>
      <c r="E299" s="198"/>
      <c r="F299" s="198"/>
      <c r="G299" s="198"/>
      <c r="H299" s="198"/>
      <c r="I299" s="198"/>
      <c r="J299" s="198"/>
      <c r="K299" s="198"/>
      <c r="L299" s="198"/>
      <c r="M299" s="198"/>
      <c r="N299" s="198"/>
      <c r="O299" s="198"/>
      <c r="P299" s="198"/>
      <c r="Q299" s="198"/>
      <c r="R299" s="198"/>
      <c r="S299" s="198"/>
      <c r="T299" s="198"/>
      <c r="U299" s="198"/>
      <c r="V299" s="198"/>
      <c r="W299" s="198"/>
      <c r="X299" s="198"/>
      <c r="Y299" s="198"/>
      <c r="Z299" s="198"/>
      <c r="AA299" s="198"/>
      <c r="AB299" s="198"/>
      <c r="AC299" s="198"/>
      <c r="AD299" s="198"/>
      <c r="AE299" s="198"/>
      <c r="AF299" s="198"/>
      <c r="AG299" s="198"/>
      <c r="AH299" s="198"/>
      <c r="AI299" s="198"/>
      <c r="AJ299" s="198"/>
      <c r="AK299" s="198"/>
      <c r="AL299" s="198"/>
      <c r="AM299" s="198"/>
      <c r="AN299" s="198"/>
      <c r="AO299" s="198"/>
    </row>
    <row r="300" ht="14.25" customHeight="1" spans="1:41" x14ac:dyDescent="0.25">
      <c r="A300" s="198"/>
      <c r="B300" s="198"/>
      <c r="C300" s="198"/>
      <c r="D300" s="198"/>
      <c r="E300" s="198"/>
      <c r="F300" s="198"/>
      <c r="G300" s="198"/>
      <c r="H300" s="198"/>
      <c r="I300" s="198"/>
      <c r="J300" s="198"/>
      <c r="K300" s="198"/>
      <c r="L300" s="198"/>
      <c r="M300" s="198"/>
      <c r="N300" s="198"/>
      <c r="O300" s="198"/>
      <c r="P300" s="198"/>
      <c r="Q300" s="198"/>
      <c r="R300" s="198"/>
      <c r="S300" s="198"/>
      <c r="T300" s="198"/>
      <c r="U300" s="198"/>
      <c r="V300" s="198"/>
      <c r="W300" s="198"/>
      <c r="X300" s="198"/>
      <c r="Y300" s="198"/>
      <c r="Z300" s="198"/>
      <c r="AA300" s="198"/>
      <c r="AB300" s="198"/>
      <c r="AC300" s="198"/>
      <c r="AD300" s="198"/>
      <c r="AE300" s="198"/>
      <c r="AF300" s="198"/>
      <c r="AG300" s="198"/>
      <c r="AH300" s="198"/>
      <c r="AI300" s="198"/>
      <c r="AJ300" s="198"/>
      <c r="AK300" s="198"/>
      <c r="AL300" s="198"/>
      <c r="AM300" s="198"/>
      <c r="AN300" s="198"/>
      <c r="AO300" s="198"/>
    </row>
    <row r="301" ht="14.25" customHeight="1" spans="1:41" x14ac:dyDescent="0.25">
      <c r="A301" s="198"/>
      <c r="B301" s="198"/>
      <c r="C301" s="198"/>
      <c r="D301" s="198"/>
      <c r="E301" s="198"/>
      <c r="F301" s="198"/>
      <c r="G301" s="198"/>
      <c r="H301" s="198"/>
      <c r="I301" s="198"/>
      <c r="J301" s="198"/>
      <c r="K301" s="198"/>
      <c r="L301" s="198"/>
      <c r="M301" s="198"/>
      <c r="N301" s="198"/>
      <c r="O301" s="198"/>
      <c r="P301" s="198"/>
      <c r="Q301" s="198"/>
      <c r="R301" s="198"/>
      <c r="S301" s="198"/>
      <c r="T301" s="198"/>
      <c r="U301" s="198"/>
      <c r="V301" s="198"/>
      <c r="W301" s="198"/>
      <c r="X301" s="198"/>
      <c r="Y301" s="198"/>
      <c r="Z301" s="198"/>
      <c r="AA301" s="198"/>
      <c r="AB301" s="198"/>
      <c r="AC301" s="198"/>
      <c r="AD301" s="198"/>
      <c r="AE301" s="198"/>
      <c r="AF301" s="198"/>
      <c r="AG301" s="198"/>
      <c r="AH301" s="198"/>
      <c r="AI301" s="198"/>
      <c r="AJ301" s="198"/>
      <c r="AK301" s="198"/>
      <c r="AL301" s="198"/>
      <c r="AM301" s="198"/>
      <c r="AN301" s="198"/>
      <c r="AO301" s="198"/>
    </row>
    <row r="302" ht="14.25" customHeight="1" spans="1:41" x14ac:dyDescent="0.25">
      <c r="A302" s="198"/>
      <c r="B302" s="198"/>
      <c r="C302" s="198"/>
      <c r="D302" s="198"/>
      <c r="E302" s="198"/>
      <c r="F302" s="198"/>
      <c r="G302" s="198"/>
      <c r="H302" s="198"/>
      <c r="I302" s="198"/>
      <c r="J302" s="198"/>
      <c r="K302" s="198"/>
      <c r="L302" s="198"/>
      <c r="M302" s="198"/>
      <c r="N302" s="198"/>
      <c r="O302" s="198"/>
      <c r="P302" s="198"/>
      <c r="Q302" s="198"/>
      <c r="R302" s="198"/>
      <c r="S302" s="198"/>
      <c r="T302" s="198"/>
      <c r="U302" s="198"/>
      <c r="V302" s="198"/>
      <c r="W302" s="198"/>
      <c r="X302" s="198"/>
      <c r="Y302" s="198"/>
      <c r="Z302" s="198"/>
      <c r="AA302" s="198"/>
      <c r="AB302" s="198"/>
      <c r="AC302" s="198"/>
      <c r="AD302" s="198"/>
      <c r="AE302" s="198"/>
      <c r="AF302" s="198"/>
      <c r="AG302" s="198"/>
      <c r="AH302" s="198"/>
      <c r="AI302" s="198"/>
      <c r="AJ302" s="198"/>
      <c r="AK302" s="198"/>
      <c r="AL302" s="198"/>
      <c r="AM302" s="198"/>
      <c r="AN302" s="198"/>
      <c r="AO302" s="198"/>
    </row>
    <row r="303" ht="14.25" customHeight="1" spans="1:41" x14ac:dyDescent="0.25">
      <c r="A303" s="198"/>
      <c r="B303" s="198"/>
      <c r="C303" s="198"/>
      <c r="D303" s="198"/>
      <c r="E303" s="198"/>
      <c r="F303" s="198"/>
      <c r="G303" s="198"/>
      <c r="H303" s="198"/>
      <c r="I303" s="198"/>
      <c r="J303" s="198"/>
      <c r="K303" s="198"/>
      <c r="L303" s="198"/>
      <c r="M303" s="198"/>
      <c r="N303" s="198"/>
      <c r="O303" s="198"/>
      <c r="P303" s="198"/>
      <c r="Q303" s="198"/>
      <c r="R303" s="198"/>
      <c r="S303" s="198"/>
      <c r="T303" s="198"/>
      <c r="U303" s="198"/>
      <c r="V303" s="198"/>
      <c r="W303" s="198"/>
      <c r="X303" s="198"/>
      <c r="Y303" s="198"/>
      <c r="Z303" s="198"/>
      <c r="AA303" s="198"/>
      <c r="AB303" s="198"/>
      <c r="AC303" s="198"/>
      <c r="AD303" s="198"/>
      <c r="AE303" s="198"/>
      <c r="AF303" s="198"/>
      <c r="AG303" s="198"/>
      <c r="AH303" s="198"/>
      <c r="AI303" s="198"/>
      <c r="AJ303" s="198"/>
      <c r="AK303" s="198"/>
      <c r="AL303" s="198"/>
      <c r="AM303" s="198"/>
      <c r="AN303" s="198"/>
      <c r="AO303" s="198"/>
    </row>
    <row r="304" ht="14.25" customHeight="1" spans="1:41" x14ac:dyDescent="0.25">
      <c r="A304" s="198"/>
      <c r="B304" s="198"/>
      <c r="C304" s="198"/>
      <c r="D304" s="198"/>
      <c r="E304" s="198"/>
      <c r="F304" s="198"/>
      <c r="G304" s="198"/>
      <c r="H304" s="198"/>
      <c r="I304" s="198"/>
      <c r="J304" s="198"/>
      <c r="K304" s="198"/>
      <c r="L304" s="198"/>
      <c r="M304" s="198"/>
      <c r="N304" s="198"/>
      <c r="O304" s="198"/>
      <c r="P304" s="198"/>
      <c r="Q304" s="198"/>
      <c r="R304" s="198"/>
      <c r="S304" s="198"/>
      <c r="T304" s="198"/>
      <c r="U304" s="198"/>
      <c r="V304" s="198"/>
      <c r="W304" s="198"/>
      <c r="X304" s="198"/>
      <c r="Y304" s="198"/>
      <c r="Z304" s="198"/>
      <c r="AA304" s="198"/>
      <c r="AB304" s="198"/>
      <c r="AC304" s="198"/>
      <c r="AD304" s="198"/>
      <c r="AE304" s="198"/>
      <c r="AF304" s="198"/>
      <c r="AG304" s="198"/>
      <c r="AH304" s="198"/>
      <c r="AI304" s="198"/>
      <c r="AJ304" s="198"/>
      <c r="AK304" s="198"/>
      <c r="AL304" s="198"/>
      <c r="AM304" s="198"/>
      <c r="AN304" s="198"/>
      <c r="AO304" s="198"/>
    </row>
    <row r="305" ht="14.25" customHeight="1" spans="1:41" x14ac:dyDescent="0.25">
      <c r="A305" s="198"/>
      <c r="B305" s="198"/>
      <c r="C305" s="198"/>
      <c r="D305" s="198"/>
      <c r="E305" s="198"/>
      <c r="F305" s="198"/>
      <c r="G305" s="198"/>
      <c r="H305" s="198"/>
      <c r="I305" s="198"/>
      <c r="J305" s="198"/>
      <c r="K305" s="198"/>
      <c r="L305" s="198"/>
      <c r="M305" s="198"/>
      <c r="N305" s="198"/>
      <c r="O305" s="198"/>
      <c r="P305" s="198"/>
      <c r="Q305" s="198"/>
      <c r="R305" s="198"/>
      <c r="S305" s="198"/>
      <c r="T305" s="198"/>
      <c r="U305" s="198"/>
      <c r="V305" s="198"/>
      <c r="W305" s="198"/>
      <c r="X305" s="198"/>
      <c r="Y305" s="198"/>
      <c r="Z305" s="198"/>
      <c r="AA305" s="198"/>
      <c r="AB305" s="198"/>
      <c r="AC305" s="198"/>
      <c r="AD305" s="198"/>
      <c r="AE305" s="198"/>
      <c r="AF305" s="198"/>
      <c r="AG305" s="198"/>
      <c r="AH305" s="198"/>
      <c r="AI305" s="198"/>
      <c r="AJ305" s="198"/>
      <c r="AK305" s="198"/>
      <c r="AL305" s="198"/>
      <c r="AM305" s="198"/>
      <c r="AN305" s="198"/>
      <c r="AO305" s="198"/>
    </row>
    <row r="306" ht="14.25" customHeight="1" spans="1:41" x14ac:dyDescent="0.25">
      <c r="A306" s="198"/>
      <c r="B306" s="198"/>
      <c r="C306" s="198"/>
      <c r="D306" s="198"/>
      <c r="E306" s="198"/>
      <c r="F306" s="198"/>
      <c r="G306" s="198"/>
      <c r="H306" s="198"/>
      <c r="I306" s="198"/>
      <c r="J306" s="198"/>
      <c r="K306" s="198"/>
      <c r="L306" s="198"/>
      <c r="M306" s="198"/>
      <c r="N306" s="198"/>
      <c r="O306" s="198"/>
      <c r="P306" s="198"/>
      <c r="Q306" s="198"/>
      <c r="R306" s="198"/>
      <c r="S306" s="198"/>
      <c r="T306" s="198"/>
      <c r="U306" s="198"/>
      <c r="V306" s="198"/>
      <c r="W306" s="198"/>
      <c r="X306" s="198"/>
      <c r="Y306" s="198"/>
      <c r="Z306" s="198"/>
      <c r="AA306" s="198"/>
      <c r="AB306" s="198"/>
      <c r="AC306" s="198"/>
      <c r="AD306" s="198"/>
      <c r="AE306" s="198"/>
      <c r="AF306" s="198"/>
      <c r="AG306" s="198"/>
      <c r="AH306" s="198"/>
      <c r="AI306" s="198"/>
      <c r="AJ306" s="198"/>
      <c r="AK306" s="198"/>
      <c r="AL306" s="198"/>
      <c r="AM306" s="198"/>
      <c r="AN306" s="198"/>
      <c r="AO306" s="198"/>
    </row>
    <row r="307" ht="14.25" customHeight="1" spans="1:41" x14ac:dyDescent="0.25">
      <c r="A307" s="198"/>
      <c r="B307" s="198"/>
      <c r="C307" s="198"/>
      <c r="D307" s="198"/>
      <c r="E307" s="198"/>
      <c r="F307" s="198"/>
      <c r="G307" s="198"/>
      <c r="H307" s="198"/>
      <c r="I307" s="198"/>
      <c r="J307" s="198"/>
      <c r="K307" s="198"/>
      <c r="L307" s="198"/>
      <c r="M307" s="198"/>
      <c r="N307" s="198"/>
      <c r="O307" s="198"/>
      <c r="P307" s="198"/>
      <c r="Q307" s="198"/>
      <c r="R307" s="198"/>
      <c r="S307" s="198"/>
      <c r="T307" s="198"/>
      <c r="U307" s="198"/>
      <c r="V307" s="198"/>
      <c r="W307" s="198"/>
      <c r="X307" s="198"/>
      <c r="Y307" s="198"/>
      <c r="Z307" s="198"/>
      <c r="AA307" s="198"/>
      <c r="AB307" s="198"/>
      <c r="AC307" s="198"/>
      <c r="AD307" s="198"/>
      <c r="AE307" s="198"/>
      <c r="AF307" s="198"/>
      <c r="AG307" s="198"/>
      <c r="AH307" s="198"/>
      <c r="AI307" s="198"/>
      <c r="AJ307" s="198"/>
      <c r="AK307" s="198"/>
      <c r="AL307" s="198"/>
      <c r="AM307" s="198"/>
      <c r="AN307" s="198"/>
      <c r="AO307" s="198"/>
    </row>
    <row r="308" ht="14.25" customHeight="1" spans="1:41" x14ac:dyDescent="0.25">
      <c r="A308" s="198"/>
      <c r="B308" s="198"/>
      <c r="C308" s="198"/>
      <c r="D308" s="198"/>
      <c r="E308" s="198"/>
      <c r="F308" s="198"/>
      <c r="G308" s="198"/>
      <c r="H308" s="198"/>
      <c r="I308" s="198"/>
      <c r="J308" s="198"/>
      <c r="K308" s="198"/>
      <c r="L308" s="198"/>
      <c r="M308" s="198"/>
      <c r="N308" s="198"/>
      <c r="O308" s="198"/>
      <c r="P308" s="198"/>
      <c r="Q308" s="198"/>
      <c r="R308" s="198"/>
      <c r="S308" s="198"/>
      <c r="T308" s="198"/>
      <c r="U308" s="198"/>
      <c r="V308" s="198"/>
      <c r="W308" s="198"/>
      <c r="X308" s="198"/>
      <c r="Y308" s="198"/>
      <c r="Z308" s="198"/>
      <c r="AA308" s="198"/>
      <c r="AB308" s="198"/>
      <c r="AC308" s="198"/>
      <c r="AD308" s="198"/>
      <c r="AE308" s="198"/>
      <c r="AF308" s="198"/>
      <c r="AG308" s="198"/>
      <c r="AH308" s="198"/>
      <c r="AI308" s="198"/>
      <c r="AJ308" s="198"/>
      <c r="AK308" s="198"/>
      <c r="AL308" s="198"/>
      <c r="AM308" s="198"/>
      <c r="AN308" s="198"/>
      <c r="AO308" s="198"/>
    </row>
    <row r="309" ht="14.25" customHeight="1" spans="1:41" x14ac:dyDescent="0.25">
      <c r="A309" s="198"/>
      <c r="B309" s="198"/>
      <c r="C309" s="198"/>
      <c r="D309" s="198"/>
      <c r="E309" s="198"/>
      <c r="F309" s="198"/>
      <c r="G309" s="198"/>
      <c r="H309" s="198"/>
      <c r="I309" s="198"/>
      <c r="J309" s="198"/>
      <c r="K309" s="198"/>
      <c r="L309" s="198"/>
      <c r="M309" s="198"/>
      <c r="N309" s="198"/>
      <c r="O309" s="198"/>
      <c r="P309" s="198"/>
      <c r="Q309" s="198"/>
      <c r="R309" s="198"/>
      <c r="S309" s="198"/>
      <c r="T309" s="198"/>
      <c r="U309" s="198"/>
      <c r="V309" s="198"/>
      <c r="W309" s="198"/>
      <c r="X309" s="198"/>
      <c r="Y309" s="198"/>
      <c r="Z309" s="198"/>
      <c r="AA309" s="198"/>
      <c r="AB309" s="198"/>
      <c r="AC309" s="198"/>
      <c r="AD309" s="198"/>
      <c r="AE309" s="198"/>
      <c r="AF309" s="198"/>
      <c r="AG309" s="198"/>
      <c r="AH309" s="198"/>
      <c r="AI309" s="198"/>
      <c r="AJ309" s="198"/>
      <c r="AK309" s="198"/>
      <c r="AL309" s="198"/>
      <c r="AM309" s="198"/>
      <c r="AN309" s="198"/>
      <c r="AO309" s="198"/>
    </row>
    <row r="310" ht="14.25" customHeight="1" spans="1:41" x14ac:dyDescent="0.25">
      <c r="A310" s="198"/>
      <c r="B310" s="198"/>
      <c r="C310" s="198"/>
      <c r="D310" s="198"/>
      <c r="E310" s="198"/>
      <c r="F310" s="198"/>
      <c r="G310" s="198"/>
      <c r="H310" s="198"/>
      <c r="I310" s="198"/>
      <c r="J310" s="198"/>
      <c r="K310" s="198"/>
      <c r="L310" s="198"/>
      <c r="M310" s="198"/>
      <c r="N310" s="198"/>
      <c r="O310" s="198"/>
      <c r="P310" s="198"/>
      <c r="Q310" s="198"/>
      <c r="R310" s="198"/>
      <c r="S310" s="198"/>
      <c r="T310" s="198"/>
      <c r="U310" s="198"/>
      <c r="V310" s="198"/>
      <c r="W310" s="198"/>
      <c r="X310" s="198"/>
      <c r="Y310" s="198"/>
      <c r="Z310" s="198"/>
      <c r="AA310" s="198"/>
      <c r="AB310" s="198"/>
      <c r="AC310" s="198"/>
      <c r="AD310" s="198"/>
      <c r="AE310" s="198"/>
      <c r="AF310" s="198"/>
      <c r="AG310" s="198"/>
      <c r="AH310" s="198"/>
      <c r="AI310" s="198"/>
      <c r="AJ310" s="198"/>
      <c r="AK310" s="198"/>
      <c r="AL310" s="198"/>
      <c r="AM310" s="198"/>
      <c r="AN310" s="198"/>
      <c r="AO310" s="198"/>
    </row>
    <row r="311" ht="14.25" customHeight="1" spans="1:41" x14ac:dyDescent="0.25">
      <c r="A311" s="198"/>
      <c r="B311" s="198"/>
      <c r="C311" s="198"/>
      <c r="D311" s="198"/>
      <c r="E311" s="198"/>
      <c r="F311" s="198"/>
      <c r="G311" s="198"/>
      <c r="H311" s="198"/>
      <c r="I311" s="198"/>
      <c r="J311" s="198"/>
      <c r="K311" s="198"/>
      <c r="L311" s="198"/>
      <c r="M311" s="198"/>
      <c r="N311" s="198"/>
      <c r="O311" s="198"/>
      <c r="P311" s="198"/>
      <c r="Q311" s="198"/>
      <c r="R311" s="198"/>
      <c r="S311" s="198"/>
      <c r="T311" s="198"/>
      <c r="U311" s="198"/>
      <c r="V311" s="198"/>
      <c r="W311" s="198"/>
      <c r="X311" s="198"/>
      <c r="Y311" s="198"/>
      <c r="Z311" s="198"/>
      <c r="AA311" s="198"/>
      <c r="AB311" s="198"/>
      <c r="AC311" s="198"/>
      <c r="AD311" s="198"/>
      <c r="AE311" s="198"/>
      <c r="AF311" s="198"/>
      <c r="AG311" s="198"/>
      <c r="AH311" s="198"/>
      <c r="AI311" s="198"/>
      <c r="AJ311" s="198"/>
      <c r="AK311" s="198"/>
      <c r="AL311" s="198"/>
      <c r="AM311" s="198"/>
      <c r="AN311" s="198"/>
      <c r="AO311" s="198"/>
    </row>
    <row r="312" ht="14.25" customHeight="1" spans="1:41" x14ac:dyDescent="0.25">
      <c r="A312" s="198"/>
      <c r="B312" s="198"/>
      <c r="C312" s="198"/>
      <c r="D312" s="198"/>
      <c r="E312" s="198"/>
      <c r="F312" s="198"/>
      <c r="G312" s="198"/>
      <c r="H312" s="198"/>
      <c r="I312" s="198"/>
      <c r="J312" s="198"/>
      <c r="K312" s="198"/>
      <c r="L312" s="198"/>
      <c r="M312" s="198"/>
      <c r="N312" s="198"/>
      <c r="O312" s="198"/>
      <c r="P312" s="198"/>
      <c r="Q312" s="198"/>
      <c r="R312" s="198"/>
      <c r="S312" s="198"/>
      <c r="T312" s="198"/>
      <c r="U312" s="198"/>
      <c r="V312" s="198"/>
      <c r="W312" s="198"/>
      <c r="X312" s="198"/>
      <c r="Y312" s="198"/>
      <c r="Z312" s="198"/>
      <c r="AA312" s="198"/>
      <c r="AB312" s="198"/>
      <c r="AC312" s="198"/>
      <c r="AD312" s="198"/>
      <c r="AE312" s="198"/>
      <c r="AF312" s="198"/>
      <c r="AG312" s="198"/>
      <c r="AH312" s="198"/>
      <c r="AI312" s="198"/>
      <c r="AJ312" s="198"/>
      <c r="AK312" s="198"/>
      <c r="AL312" s="198"/>
      <c r="AM312" s="198"/>
      <c r="AN312" s="198"/>
      <c r="AO312" s="198"/>
    </row>
    <row r="313" ht="14.25" customHeight="1" spans="1:41" x14ac:dyDescent="0.25">
      <c r="A313" s="198"/>
      <c r="B313" s="198"/>
      <c r="C313" s="198"/>
      <c r="D313" s="198"/>
      <c r="E313" s="198"/>
      <c r="F313" s="198"/>
      <c r="G313" s="198"/>
      <c r="H313" s="198"/>
      <c r="I313" s="198"/>
      <c r="J313" s="198"/>
      <c r="K313" s="198"/>
      <c r="L313" s="198"/>
      <c r="M313" s="198"/>
      <c r="N313" s="198"/>
      <c r="O313" s="198"/>
      <c r="P313" s="198"/>
      <c r="Q313" s="198"/>
      <c r="R313" s="198"/>
      <c r="S313" s="198"/>
      <c r="T313" s="198"/>
      <c r="U313" s="198"/>
      <c r="V313" s="198"/>
      <c r="W313" s="198"/>
      <c r="X313" s="198"/>
      <c r="Y313" s="198"/>
      <c r="Z313" s="198"/>
      <c r="AA313" s="198"/>
      <c r="AB313" s="198"/>
      <c r="AC313" s="198"/>
      <c r="AD313" s="198"/>
      <c r="AE313" s="198"/>
      <c r="AF313" s="198"/>
      <c r="AG313" s="198"/>
      <c r="AH313" s="198"/>
      <c r="AI313" s="198"/>
      <c r="AJ313" s="198"/>
      <c r="AK313" s="198"/>
      <c r="AL313" s="198"/>
      <c r="AM313" s="198"/>
      <c r="AN313" s="198"/>
      <c r="AO313" s="198"/>
    </row>
    <row r="314" ht="14.25" customHeight="1" spans="1:41" x14ac:dyDescent="0.25">
      <c r="A314" s="198"/>
      <c r="B314" s="198"/>
      <c r="C314" s="198"/>
      <c r="D314" s="198"/>
      <c r="E314" s="198"/>
      <c r="F314" s="198"/>
      <c r="G314" s="198"/>
      <c r="H314" s="198"/>
      <c r="I314" s="198"/>
      <c r="J314" s="198"/>
      <c r="K314" s="198"/>
      <c r="L314" s="198"/>
      <c r="M314" s="198"/>
      <c r="N314" s="198"/>
      <c r="O314" s="198"/>
      <c r="P314" s="198"/>
      <c r="Q314" s="198"/>
      <c r="R314" s="198"/>
      <c r="S314" s="198"/>
      <c r="T314" s="198"/>
      <c r="U314" s="198"/>
      <c r="V314" s="198"/>
      <c r="W314" s="198"/>
      <c r="X314" s="198"/>
      <c r="Y314" s="198"/>
      <c r="Z314" s="198"/>
      <c r="AA314" s="198"/>
      <c r="AB314" s="198"/>
      <c r="AC314" s="198"/>
      <c r="AD314" s="198"/>
      <c r="AE314" s="198"/>
      <c r="AF314" s="198"/>
      <c r="AG314" s="198"/>
      <c r="AH314" s="198"/>
      <c r="AI314" s="198"/>
      <c r="AJ314" s="198"/>
      <c r="AK314" s="198"/>
      <c r="AL314" s="198"/>
      <c r="AM314" s="198"/>
      <c r="AN314" s="198"/>
      <c r="AO314" s="198"/>
    </row>
    <row r="315" ht="14.25" customHeight="1" spans="1:41" x14ac:dyDescent="0.25">
      <c r="A315" s="198"/>
      <c r="B315" s="198"/>
      <c r="C315" s="198"/>
      <c r="D315" s="198"/>
      <c r="E315" s="198"/>
      <c r="F315" s="198"/>
      <c r="G315" s="198"/>
      <c r="H315" s="198"/>
      <c r="I315" s="198"/>
      <c r="J315" s="198"/>
      <c r="K315" s="198"/>
      <c r="L315" s="198"/>
      <c r="M315" s="198"/>
      <c r="N315" s="198"/>
      <c r="O315" s="198"/>
      <c r="P315" s="198"/>
      <c r="Q315" s="198"/>
      <c r="R315" s="198"/>
      <c r="S315" s="198"/>
      <c r="T315" s="198"/>
      <c r="U315" s="198"/>
      <c r="V315" s="198"/>
      <c r="W315" s="198"/>
      <c r="X315" s="198"/>
      <c r="Y315" s="198"/>
      <c r="Z315" s="198"/>
      <c r="AA315" s="198"/>
      <c r="AB315" s="198"/>
      <c r="AC315" s="198"/>
      <c r="AD315" s="198"/>
      <c r="AE315" s="198"/>
      <c r="AF315" s="198"/>
      <c r="AG315" s="198"/>
      <c r="AH315" s="198"/>
      <c r="AI315" s="198"/>
      <c r="AJ315" s="198"/>
      <c r="AK315" s="198"/>
      <c r="AL315" s="198"/>
      <c r="AM315" s="198"/>
      <c r="AN315" s="198"/>
      <c r="AO315" s="198"/>
    </row>
    <row r="316" ht="14.25" customHeight="1" spans="1:41" x14ac:dyDescent="0.25">
      <c r="A316" s="198"/>
      <c r="B316" s="198"/>
      <c r="C316" s="198"/>
      <c r="D316" s="198"/>
      <c r="E316" s="198"/>
      <c r="F316" s="198"/>
      <c r="G316" s="198"/>
      <c r="H316" s="198"/>
      <c r="I316" s="198"/>
      <c r="J316" s="198"/>
      <c r="K316" s="198"/>
      <c r="L316" s="198"/>
      <c r="M316" s="198"/>
      <c r="N316" s="198"/>
      <c r="O316" s="198"/>
      <c r="P316" s="198"/>
      <c r="Q316" s="198"/>
      <c r="R316" s="198"/>
      <c r="S316" s="198"/>
      <c r="T316" s="198"/>
      <c r="U316" s="198"/>
      <c r="V316" s="198"/>
      <c r="W316" s="198"/>
      <c r="X316" s="198"/>
      <c r="Y316" s="198"/>
      <c r="Z316" s="198"/>
      <c r="AA316" s="198"/>
      <c r="AB316" s="198"/>
      <c r="AC316" s="198"/>
      <c r="AD316" s="198"/>
      <c r="AE316" s="198"/>
      <c r="AF316" s="198"/>
      <c r="AG316" s="198"/>
      <c r="AH316" s="198"/>
      <c r="AI316" s="198"/>
      <c r="AJ316" s="198"/>
      <c r="AK316" s="198"/>
      <c r="AL316" s="198"/>
      <c r="AM316" s="198"/>
      <c r="AN316" s="198"/>
      <c r="AO316" s="198"/>
    </row>
    <row r="317" ht="14.25" customHeight="1" spans="1:41" x14ac:dyDescent="0.25">
      <c r="A317" s="198"/>
      <c r="B317" s="198"/>
      <c r="C317" s="198"/>
      <c r="D317" s="198"/>
      <c r="E317" s="198"/>
      <c r="F317" s="198"/>
      <c r="G317" s="198"/>
      <c r="H317" s="198"/>
      <c r="I317" s="198"/>
      <c r="J317" s="198"/>
      <c r="K317" s="198"/>
      <c r="L317" s="198"/>
      <c r="M317" s="198"/>
      <c r="N317" s="198"/>
      <c r="O317" s="198"/>
      <c r="P317" s="198"/>
      <c r="Q317" s="198"/>
      <c r="R317" s="198"/>
      <c r="S317" s="198"/>
      <c r="T317" s="198"/>
      <c r="U317" s="198"/>
      <c r="V317" s="198"/>
      <c r="W317" s="198"/>
      <c r="X317" s="198"/>
      <c r="Y317" s="198"/>
      <c r="Z317" s="198"/>
      <c r="AA317" s="198"/>
      <c r="AB317" s="198"/>
      <c r="AC317" s="198"/>
      <c r="AD317" s="198"/>
      <c r="AE317" s="198"/>
      <c r="AF317" s="198"/>
      <c r="AG317" s="198"/>
      <c r="AH317" s="198"/>
      <c r="AI317" s="198"/>
      <c r="AJ317" s="198"/>
      <c r="AK317" s="198"/>
      <c r="AL317" s="198"/>
      <c r="AM317" s="198"/>
      <c r="AN317" s="198"/>
      <c r="AO317" s="198"/>
    </row>
    <row r="318" ht="14.25" customHeight="1" spans="1:41" x14ac:dyDescent="0.25">
      <c r="A318" s="198"/>
      <c r="B318" s="198"/>
      <c r="C318" s="198"/>
      <c r="D318" s="198"/>
      <c r="E318" s="198"/>
      <c r="F318" s="198"/>
      <c r="G318" s="198"/>
      <c r="H318" s="198"/>
      <c r="I318" s="198"/>
      <c r="J318" s="198"/>
      <c r="K318" s="198"/>
      <c r="L318" s="198"/>
      <c r="M318" s="198"/>
      <c r="N318" s="198"/>
      <c r="O318" s="198"/>
      <c r="P318" s="198"/>
      <c r="Q318" s="198"/>
      <c r="R318" s="198"/>
      <c r="S318" s="198"/>
      <c r="T318" s="198"/>
      <c r="U318" s="198"/>
      <c r="V318" s="198"/>
      <c r="W318" s="198"/>
      <c r="X318" s="198"/>
      <c r="Y318" s="198"/>
      <c r="Z318" s="198"/>
      <c r="AA318" s="198"/>
      <c r="AB318" s="198"/>
      <c r="AC318" s="198"/>
      <c r="AD318" s="198"/>
      <c r="AE318" s="198"/>
      <c r="AF318" s="198"/>
      <c r="AG318" s="198"/>
      <c r="AH318" s="198"/>
      <c r="AI318" s="198"/>
      <c r="AJ318" s="198"/>
      <c r="AK318" s="198"/>
      <c r="AL318" s="198"/>
      <c r="AM318" s="198"/>
      <c r="AN318" s="198"/>
      <c r="AO318" s="198"/>
    </row>
    <row r="319" ht="14.25" customHeight="1" spans="1:41" x14ac:dyDescent="0.25">
      <c r="A319" s="198"/>
      <c r="B319" s="198"/>
      <c r="C319" s="198"/>
      <c r="D319" s="198"/>
      <c r="E319" s="198"/>
      <c r="F319" s="198"/>
      <c r="G319" s="198"/>
      <c r="H319" s="198"/>
      <c r="I319" s="198"/>
      <c r="J319" s="198"/>
      <c r="K319" s="198"/>
      <c r="L319" s="198"/>
      <c r="M319" s="198"/>
      <c r="N319" s="198"/>
      <c r="O319" s="198"/>
      <c r="P319" s="198"/>
      <c r="Q319" s="198"/>
      <c r="R319" s="198"/>
      <c r="S319" s="198"/>
      <c r="T319" s="198"/>
      <c r="U319" s="198"/>
      <c r="V319" s="198"/>
      <c r="W319" s="198"/>
      <c r="X319" s="198"/>
      <c r="Y319" s="198"/>
      <c r="Z319" s="198"/>
      <c r="AA319" s="198"/>
      <c r="AB319" s="198"/>
      <c r="AC319" s="198"/>
      <c r="AD319" s="198"/>
      <c r="AE319" s="198"/>
      <c r="AF319" s="198"/>
      <c r="AG319" s="198"/>
      <c r="AH319" s="198"/>
      <c r="AI319" s="198"/>
      <c r="AJ319" s="198"/>
      <c r="AK319" s="198"/>
      <c r="AL319" s="198"/>
      <c r="AM319" s="198"/>
      <c r="AN319" s="198"/>
      <c r="AO319" s="198"/>
    </row>
    <row r="320" ht="14.25" customHeight="1" spans="1:41" x14ac:dyDescent="0.25">
      <c r="A320" s="198"/>
      <c r="B320" s="198"/>
      <c r="C320" s="198"/>
      <c r="D320" s="198"/>
      <c r="E320" s="198"/>
      <c r="F320" s="198"/>
      <c r="G320" s="198"/>
      <c r="H320" s="198"/>
      <c r="I320" s="198"/>
      <c r="J320" s="198"/>
      <c r="K320" s="198"/>
      <c r="L320" s="198"/>
      <c r="M320" s="198"/>
      <c r="N320" s="198"/>
      <c r="O320" s="198"/>
      <c r="P320" s="198"/>
      <c r="Q320" s="198"/>
      <c r="R320" s="198"/>
      <c r="S320" s="198"/>
      <c r="T320" s="198"/>
      <c r="U320" s="198"/>
      <c r="V320" s="198"/>
      <c r="W320" s="198"/>
      <c r="X320" s="198"/>
      <c r="Y320" s="198"/>
      <c r="Z320" s="198"/>
      <c r="AA320" s="198"/>
      <c r="AB320" s="198"/>
      <c r="AC320" s="198"/>
      <c r="AD320" s="198"/>
      <c r="AE320" s="198"/>
      <c r="AF320" s="198"/>
      <c r="AG320" s="198"/>
      <c r="AH320" s="198"/>
      <c r="AI320" s="198"/>
      <c r="AJ320" s="198"/>
      <c r="AK320" s="198"/>
      <c r="AL320" s="198"/>
      <c r="AM320" s="198"/>
      <c r="AN320" s="198"/>
      <c r="AO320" s="198"/>
    </row>
    <row r="321" ht="14.25" customHeight="1" spans="1:41" x14ac:dyDescent="0.25">
      <c r="A321" s="198"/>
      <c r="B321" s="198"/>
      <c r="C321" s="198"/>
      <c r="D321" s="198"/>
      <c r="E321" s="198"/>
      <c r="F321" s="198"/>
      <c r="G321" s="198"/>
      <c r="H321" s="198"/>
      <c r="I321" s="198"/>
      <c r="J321" s="198"/>
      <c r="K321" s="198"/>
      <c r="L321" s="198"/>
      <c r="M321" s="198"/>
      <c r="N321" s="198"/>
      <c r="O321" s="198"/>
      <c r="P321" s="198"/>
      <c r="Q321" s="198"/>
      <c r="R321" s="198"/>
      <c r="S321" s="198"/>
      <c r="T321" s="198"/>
      <c r="U321" s="198"/>
      <c r="V321" s="198"/>
      <c r="W321" s="198"/>
      <c r="X321" s="198"/>
      <c r="Y321" s="198"/>
      <c r="Z321" s="198"/>
      <c r="AA321" s="198"/>
      <c r="AB321" s="198"/>
      <c r="AC321" s="198"/>
      <c r="AD321" s="198"/>
      <c r="AE321" s="198"/>
      <c r="AF321" s="198"/>
      <c r="AG321" s="198"/>
      <c r="AH321" s="198"/>
      <c r="AI321" s="198"/>
      <c r="AJ321" s="198"/>
      <c r="AK321" s="198"/>
      <c r="AL321" s="198"/>
      <c r="AM321" s="198"/>
      <c r="AN321" s="198"/>
      <c r="AO321" s="198"/>
    </row>
    <row r="322" ht="14.25" customHeight="1" spans="1:41" x14ac:dyDescent="0.25">
      <c r="A322" s="198"/>
      <c r="B322" s="198"/>
      <c r="C322" s="198"/>
      <c r="D322" s="198"/>
      <c r="E322" s="198"/>
      <c r="F322" s="198"/>
      <c r="G322" s="198"/>
      <c r="H322" s="198"/>
      <c r="I322" s="198"/>
      <c r="J322" s="198"/>
      <c r="K322" s="198"/>
      <c r="L322" s="198"/>
      <c r="M322" s="198"/>
      <c r="N322" s="198"/>
      <c r="O322" s="198"/>
      <c r="P322" s="198"/>
      <c r="Q322" s="198"/>
      <c r="R322" s="198"/>
      <c r="S322" s="198"/>
      <c r="T322" s="198"/>
      <c r="U322" s="198"/>
      <c r="V322" s="198"/>
      <c r="W322" s="198"/>
      <c r="X322" s="198"/>
      <c r="Y322" s="198"/>
      <c r="Z322" s="198"/>
      <c r="AA322" s="198"/>
      <c r="AB322" s="198"/>
      <c r="AC322" s="198"/>
      <c r="AD322" s="198"/>
      <c r="AE322" s="198"/>
      <c r="AF322" s="198"/>
      <c r="AG322" s="198"/>
      <c r="AH322" s="198"/>
      <c r="AI322" s="198"/>
      <c r="AJ322" s="198"/>
      <c r="AK322" s="198"/>
      <c r="AL322" s="198"/>
      <c r="AM322" s="198"/>
      <c r="AN322" s="198"/>
      <c r="AO322" s="198"/>
    </row>
    <row r="323" ht="14.25" customHeight="1" spans="1:41" x14ac:dyDescent="0.25">
      <c r="A323" s="198"/>
      <c r="B323" s="198"/>
      <c r="C323" s="198"/>
      <c r="D323" s="198"/>
      <c r="E323" s="198"/>
      <c r="F323" s="198"/>
      <c r="G323" s="198"/>
      <c r="H323" s="198"/>
      <c r="I323" s="198"/>
      <c r="J323" s="198"/>
      <c r="K323" s="198"/>
      <c r="L323" s="198"/>
      <c r="M323" s="198"/>
      <c r="N323" s="198"/>
      <c r="O323" s="198"/>
      <c r="P323" s="198"/>
      <c r="Q323" s="198"/>
      <c r="R323" s="198"/>
      <c r="S323" s="198"/>
      <c r="T323" s="198"/>
      <c r="U323" s="198"/>
      <c r="V323" s="198"/>
      <c r="W323" s="198"/>
      <c r="X323" s="198"/>
      <c r="Y323" s="198"/>
      <c r="Z323" s="198"/>
      <c r="AA323" s="198"/>
      <c r="AB323" s="198"/>
      <c r="AC323" s="198"/>
      <c r="AD323" s="198"/>
      <c r="AE323" s="198"/>
      <c r="AF323" s="198"/>
      <c r="AG323" s="198"/>
      <c r="AH323" s="198"/>
      <c r="AI323" s="198"/>
      <c r="AJ323" s="198"/>
      <c r="AK323" s="198"/>
      <c r="AL323" s="198"/>
      <c r="AM323" s="198"/>
      <c r="AN323" s="198"/>
      <c r="AO323" s="198"/>
    </row>
    <row r="324" ht="14.25" customHeight="1" spans="1:41" x14ac:dyDescent="0.25">
      <c r="A324" s="198"/>
      <c r="B324" s="198"/>
      <c r="C324" s="198"/>
      <c r="D324" s="198"/>
      <c r="E324" s="198"/>
      <c r="F324" s="198"/>
      <c r="G324" s="198"/>
      <c r="H324" s="198"/>
      <c r="I324" s="198"/>
      <c r="J324" s="198"/>
      <c r="K324" s="198"/>
      <c r="L324" s="198"/>
      <c r="M324" s="198"/>
      <c r="N324" s="198"/>
      <c r="O324" s="198"/>
      <c r="P324" s="198"/>
      <c r="Q324" s="198"/>
      <c r="R324" s="198"/>
      <c r="S324" s="198"/>
      <c r="T324" s="198"/>
      <c r="U324" s="198"/>
      <c r="V324" s="198"/>
      <c r="W324" s="198"/>
      <c r="X324" s="198"/>
      <c r="Y324" s="198"/>
      <c r="Z324" s="198"/>
      <c r="AA324" s="198"/>
      <c r="AB324" s="198"/>
      <c r="AC324" s="198"/>
      <c r="AD324" s="198"/>
      <c r="AE324" s="198"/>
      <c r="AF324" s="198"/>
      <c r="AG324" s="198"/>
      <c r="AH324" s="198"/>
      <c r="AI324" s="198"/>
      <c r="AJ324" s="198"/>
      <c r="AK324" s="198"/>
      <c r="AL324" s="198"/>
      <c r="AM324" s="198"/>
      <c r="AN324" s="198"/>
      <c r="AO324" s="198"/>
    </row>
    <row r="325" ht="14.25" customHeight="1" spans="1:41" x14ac:dyDescent="0.25">
      <c r="A325" s="198"/>
      <c r="B325" s="198"/>
      <c r="C325" s="198"/>
      <c r="D325" s="198"/>
      <c r="E325" s="198"/>
      <c r="F325" s="198"/>
      <c r="G325" s="198"/>
      <c r="H325" s="198"/>
      <c r="I325" s="198"/>
      <c r="J325" s="198"/>
      <c r="K325" s="198"/>
      <c r="L325" s="198"/>
      <c r="M325" s="198"/>
      <c r="N325" s="198"/>
      <c r="O325" s="198"/>
      <c r="P325" s="198"/>
      <c r="Q325" s="198"/>
      <c r="R325" s="198"/>
      <c r="S325" s="198"/>
      <c r="T325" s="198"/>
      <c r="U325" s="198"/>
      <c r="V325" s="198"/>
      <c r="W325" s="198"/>
      <c r="X325" s="198"/>
      <c r="Y325" s="198"/>
      <c r="Z325" s="198"/>
      <c r="AA325" s="198"/>
      <c r="AB325" s="198"/>
      <c r="AC325" s="198"/>
      <c r="AD325" s="198"/>
      <c r="AE325" s="198"/>
      <c r="AF325" s="198"/>
      <c r="AG325" s="198"/>
      <c r="AH325" s="198"/>
      <c r="AI325" s="198"/>
      <c r="AJ325" s="198"/>
      <c r="AK325" s="198"/>
      <c r="AL325" s="198"/>
      <c r="AM325" s="198"/>
      <c r="AN325" s="198"/>
      <c r="AO325" s="198"/>
    </row>
    <row r="326" ht="14.25" customHeight="1" spans="1:41" x14ac:dyDescent="0.25">
      <c r="A326" s="198"/>
      <c r="B326" s="198"/>
      <c r="C326" s="198"/>
      <c r="D326" s="198"/>
      <c r="E326" s="198"/>
      <c r="F326" s="198"/>
      <c r="G326" s="198"/>
      <c r="H326" s="198"/>
      <c r="I326" s="198"/>
      <c r="J326" s="198"/>
      <c r="K326" s="198"/>
      <c r="L326" s="198"/>
      <c r="M326" s="198"/>
      <c r="N326" s="198"/>
      <c r="O326" s="198"/>
      <c r="P326" s="198"/>
      <c r="Q326" s="198"/>
      <c r="R326" s="198"/>
      <c r="S326" s="198"/>
      <c r="T326" s="198"/>
      <c r="U326" s="198"/>
      <c r="V326" s="198"/>
      <c r="W326" s="198"/>
      <c r="X326" s="198"/>
      <c r="Y326" s="198"/>
      <c r="Z326" s="198"/>
      <c r="AA326" s="198"/>
      <c r="AB326" s="198"/>
      <c r="AC326" s="198"/>
      <c r="AD326" s="198"/>
      <c r="AE326" s="198"/>
      <c r="AF326" s="198"/>
      <c r="AG326" s="198"/>
      <c r="AH326" s="198"/>
      <c r="AI326" s="198"/>
      <c r="AJ326" s="198"/>
      <c r="AK326" s="198"/>
      <c r="AL326" s="198"/>
      <c r="AM326" s="198"/>
      <c r="AN326" s="198"/>
      <c r="AO326" s="198"/>
    </row>
    <row r="327" ht="14.25" customHeight="1" spans="1:41" x14ac:dyDescent="0.25">
      <c r="A327" s="198"/>
      <c r="B327" s="198"/>
      <c r="C327" s="198"/>
      <c r="D327" s="198"/>
      <c r="E327" s="198"/>
      <c r="F327" s="198"/>
      <c r="G327" s="198"/>
      <c r="H327" s="198"/>
      <c r="I327" s="198"/>
      <c r="J327" s="198"/>
      <c r="K327" s="198"/>
      <c r="L327" s="198"/>
      <c r="M327" s="198"/>
      <c r="N327" s="198"/>
      <c r="O327" s="198"/>
      <c r="P327" s="198"/>
      <c r="Q327" s="198"/>
      <c r="R327" s="198"/>
      <c r="S327" s="198"/>
      <c r="T327" s="198"/>
      <c r="U327" s="198"/>
      <c r="V327" s="198"/>
      <c r="W327" s="198"/>
      <c r="X327" s="198"/>
      <c r="Y327" s="198"/>
      <c r="Z327" s="198"/>
      <c r="AA327" s="198"/>
      <c r="AB327" s="198"/>
      <c r="AC327" s="198"/>
      <c r="AD327" s="198"/>
      <c r="AE327" s="198"/>
      <c r="AF327" s="198"/>
      <c r="AG327" s="198"/>
      <c r="AH327" s="198"/>
      <c r="AI327" s="198"/>
      <c r="AJ327" s="198"/>
      <c r="AK327" s="198"/>
      <c r="AL327" s="198"/>
      <c r="AM327" s="198"/>
      <c r="AN327" s="198"/>
      <c r="AO327" s="198"/>
    </row>
    <row r="328" ht="14.25" customHeight="1" spans="1:41" x14ac:dyDescent="0.25">
      <c r="A328" s="198"/>
      <c r="B328" s="198"/>
      <c r="C328" s="198"/>
      <c r="D328" s="198"/>
      <c r="E328" s="198"/>
      <c r="F328" s="198"/>
      <c r="G328" s="198"/>
      <c r="H328" s="198"/>
      <c r="I328" s="198"/>
      <c r="J328" s="198"/>
      <c r="K328" s="198"/>
      <c r="L328" s="198"/>
      <c r="M328" s="198"/>
      <c r="N328" s="198"/>
      <c r="O328" s="198"/>
      <c r="P328" s="198"/>
      <c r="Q328" s="198"/>
      <c r="R328" s="198"/>
      <c r="S328" s="198"/>
      <c r="T328" s="198"/>
      <c r="U328" s="198"/>
      <c r="V328" s="198"/>
      <c r="W328" s="198"/>
      <c r="X328" s="198"/>
      <c r="Y328" s="198"/>
      <c r="Z328" s="198"/>
      <c r="AA328" s="198"/>
      <c r="AB328" s="198"/>
      <c r="AC328" s="198"/>
      <c r="AD328" s="198"/>
      <c r="AE328" s="198"/>
      <c r="AF328" s="198"/>
      <c r="AG328" s="198"/>
      <c r="AH328" s="198"/>
      <c r="AI328" s="198"/>
      <c r="AJ328" s="198"/>
      <c r="AK328" s="198"/>
      <c r="AL328" s="198"/>
      <c r="AM328" s="198"/>
      <c r="AN328" s="198"/>
      <c r="AO328" s="198"/>
    </row>
    <row r="329" ht="14.25" customHeight="1" spans="1:41" x14ac:dyDescent="0.25">
      <c r="A329" s="198"/>
      <c r="B329" s="198"/>
      <c r="C329" s="198"/>
      <c r="D329" s="198"/>
      <c r="E329" s="198"/>
      <c r="F329" s="198"/>
      <c r="G329" s="198"/>
      <c r="H329" s="198"/>
      <c r="I329" s="198"/>
      <c r="J329" s="198"/>
      <c r="K329" s="198"/>
      <c r="L329" s="198"/>
      <c r="M329" s="198"/>
      <c r="N329" s="198"/>
      <c r="O329" s="198"/>
      <c r="P329" s="198"/>
      <c r="Q329" s="198"/>
      <c r="R329" s="198"/>
      <c r="S329" s="198"/>
      <c r="T329" s="198"/>
      <c r="U329" s="198"/>
      <c r="V329" s="198"/>
      <c r="W329" s="198"/>
      <c r="X329" s="198"/>
      <c r="Y329" s="198"/>
      <c r="Z329" s="198"/>
      <c r="AA329" s="198"/>
      <c r="AB329" s="198"/>
      <c r="AC329" s="198"/>
      <c r="AD329" s="198"/>
      <c r="AE329" s="198"/>
      <c r="AF329" s="198"/>
      <c r="AG329" s="198"/>
      <c r="AH329" s="198"/>
      <c r="AI329" s="198"/>
      <c r="AJ329" s="198"/>
      <c r="AK329" s="198"/>
      <c r="AL329" s="198"/>
      <c r="AM329" s="198"/>
      <c r="AN329" s="198"/>
      <c r="AO329" s="198"/>
    </row>
    <row r="330" ht="14.25" customHeight="1" spans="1:41" x14ac:dyDescent="0.25">
      <c r="A330" s="198"/>
      <c r="B330" s="198"/>
      <c r="C330" s="198"/>
      <c r="D330" s="198"/>
      <c r="E330" s="198"/>
      <c r="F330" s="198"/>
      <c r="G330" s="198"/>
      <c r="H330" s="198"/>
      <c r="I330" s="198"/>
      <c r="J330" s="198"/>
      <c r="K330" s="198"/>
      <c r="L330" s="198"/>
      <c r="M330" s="198"/>
      <c r="N330" s="198"/>
      <c r="O330" s="198"/>
      <c r="P330" s="198"/>
      <c r="Q330" s="198"/>
      <c r="R330" s="198"/>
      <c r="S330" s="198"/>
      <c r="T330" s="198"/>
      <c r="U330" s="198"/>
      <c r="V330" s="198"/>
      <c r="W330" s="198"/>
      <c r="X330" s="198"/>
      <c r="Y330" s="198"/>
      <c r="Z330" s="198"/>
      <c r="AA330" s="198"/>
      <c r="AB330" s="198"/>
      <c r="AC330" s="198"/>
      <c r="AD330" s="198"/>
      <c r="AE330" s="198"/>
      <c r="AF330" s="198"/>
      <c r="AG330" s="198"/>
      <c r="AH330" s="198"/>
      <c r="AI330" s="198"/>
      <c r="AJ330" s="198"/>
      <c r="AK330" s="198"/>
      <c r="AL330" s="198"/>
      <c r="AM330" s="198"/>
      <c r="AN330" s="198"/>
      <c r="AO330" s="198"/>
    </row>
    <row r="331" ht="14.25" customHeight="1" spans="1:41" x14ac:dyDescent="0.25">
      <c r="A331" s="198"/>
      <c r="B331" s="198"/>
      <c r="C331" s="198"/>
      <c r="D331" s="198"/>
      <c r="E331" s="198"/>
      <c r="F331" s="198"/>
      <c r="G331" s="198"/>
      <c r="H331" s="198"/>
      <c r="I331" s="198"/>
      <c r="J331" s="198"/>
      <c r="K331" s="198"/>
      <c r="L331" s="198"/>
      <c r="M331" s="198"/>
      <c r="N331" s="198"/>
      <c r="O331" s="198"/>
      <c r="P331" s="198"/>
      <c r="Q331" s="198"/>
      <c r="R331" s="198"/>
      <c r="S331" s="198"/>
      <c r="T331" s="198"/>
      <c r="U331" s="198"/>
      <c r="V331" s="198"/>
      <c r="W331" s="198"/>
      <c r="X331" s="198"/>
      <c r="Y331" s="198"/>
      <c r="Z331" s="198"/>
      <c r="AA331" s="198"/>
      <c r="AB331" s="198"/>
      <c r="AC331" s="198"/>
      <c r="AD331" s="198"/>
      <c r="AE331" s="198"/>
      <c r="AF331" s="198"/>
      <c r="AG331" s="198"/>
      <c r="AH331" s="198"/>
      <c r="AI331" s="198"/>
      <c r="AJ331" s="198"/>
      <c r="AK331" s="198"/>
      <c r="AL331" s="198"/>
      <c r="AM331" s="198"/>
      <c r="AN331" s="198"/>
      <c r="AO331" s="198"/>
    </row>
    <row r="332" ht="14.25" customHeight="1" spans="1:41" x14ac:dyDescent="0.25">
      <c r="A332" s="198"/>
      <c r="B332" s="198"/>
      <c r="C332" s="198"/>
      <c r="D332" s="198"/>
      <c r="E332" s="198"/>
      <c r="F332" s="198"/>
      <c r="G332" s="198"/>
      <c r="H332" s="198"/>
      <c r="I332" s="198"/>
      <c r="J332" s="198"/>
      <c r="K332" s="198"/>
      <c r="L332" s="198"/>
      <c r="M332" s="198"/>
      <c r="N332" s="198"/>
      <c r="O332" s="198"/>
      <c r="P332" s="198"/>
      <c r="Q332" s="198"/>
      <c r="R332" s="198"/>
      <c r="S332" s="198"/>
      <c r="T332" s="198"/>
      <c r="U332" s="198"/>
      <c r="V332" s="198"/>
      <c r="W332" s="198"/>
      <c r="X332" s="198"/>
      <c r="Y332" s="198"/>
      <c r="Z332" s="198"/>
      <c r="AA332" s="198"/>
      <c r="AB332" s="198"/>
      <c r="AC332" s="198"/>
      <c r="AD332" s="198"/>
      <c r="AE332" s="198"/>
      <c r="AF332" s="198"/>
      <c r="AG332" s="198"/>
      <c r="AH332" s="198"/>
      <c r="AI332" s="198"/>
      <c r="AJ332" s="198"/>
      <c r="AK332" s="198"/>
      <c r="AL332" s="198"/>
      <c r="AM332" s="198"/>
      <c r="AN332" s="198"/>
      <c r="AO332" s="198"/>
    </row>
    <row r="333" ht="14.25" customHeight="1" spans="1:41" x14ac:dyDescent="0.25">
      <c r="A333" s="198"/>
      <c r="B333" s="198"/>
      <c r="C333" s="198"/>
      <c r="D333" s="198"/>
      <c r="E333" s="198"/>
      <c r="F333" s="198"/>
      <c r="G333" s="198"/>
      <c r="H333" s="198"/>
      <c r="I333" s="198"/>
      <c r="J333" s="198"/>
      <c r="K333" s="198"/>
      <c r="L333" s="198"/>
      <c r="M333" s="198"/>
      <c r="N333" s="198"/>
      <c r="O333" s="198"/>
      <c r="P333" s="198"/>
      <c r="Q333" s="198"/>
      <c r="R333" s="198"/>
      <c r="S333" s="198"/>
      <c r="T333" s="198"/>
      <c r="U333" s="198"/>
      <c r="V333" s="198"/>
      <c r="W333" s="198"/>
      <c r="X333" s="198"/>
      <c r="Y333" s="198"/>
      <c r="Z333" s="198"/>
      <c r="AA333" s="198"/>
      <c r="AB333" s="198"/>
      <c r="AC333" s="198"/>
      <c r="AD333" s="198"/>
      <c r="AE333" s="198"/>
      <c r="AF333" s="198"/>
      <c r="AG333" s="198"/>
      <c r="AH333" s="198"/>
      <c r="AI333" s="198"/>
      <c r="AJ333" s="198"/>
      <c r="AK333" s="198"/>
      <c r="AL333" s="198"/>
      <c r="AM333" s="198"/>
      <c r="AN333" s="198"/>
      <c r="AO333" s="198"/>
    </row>
    <row r="334" ht="14.25" customHeight="1" spans="1:41" x14ac:dyDescent="0.25">
      <c r="A334" s="198"/>
      <c r="B334" s="198"/>
      <c r="C334" s="198"/>
      <c r="D334" s="198"/>
      <c r="E334" s="198"/>
      <c r="F334" s="198"/>
      <c r="G334" s="198"/>
      <c r="H334" s="198"/>
      <c r="I334" s="198"/>
      <c r="J334" s="198"/>
      <c r="K334" s="198"/>
      <c r="L334" s="198"/>
      <c r="M334" s="198"/>
      <c r="N334" s="198"/>
      <c r="O334" s="198"/>
      <c r="P334" s="198"/>
      <c r="Q334" s="198"/>
      <c r="R334" s="198"/>
      <c r="S334" s="198"/>
      <c r="T334" s="198"/>
      <c r="U334" s="198"/>
      <c r="V334" s="198"/>
      <c r="W334" s="198"/>
      <c r="X334" s="198"/>
      <c r="Y334" s="198"/>
      <c r="Z334" s="198"/>
      <c r="AA334" s="198"/>
      <c r="AB334" s="198"/>
      <c r="AC334" s="198"/>
      <c r="AD334" s="198"/>
      <c r="AE334" s="198"/>
      <c r="AF334" s="198"/>
      <c r="AG334" s="198"/>
      <c r="AH334" s="198"/>
      <c r="AI334" s="198"/>
      <c r="AJ334" s="198"/>
      <c r="AK334" s="198"/>
      <c r="AL334" s="198"/>
      <c r="AM334" s="198"/>
      <c r="AN334" s="198"/>
      <c r="AO334" s="198"/>
    </row>
    <row r="335" ht="14.25" customHeight="1" spans="1:41" x14ac:dyDescent="0.25">
      <c r="A335" s="198"/>
      <c r="B335" s="198"/>
      <c r="C335" s="198"/>
      <c r="D335" s="198"/>
      <c r="E335" s="198"/>
      <c r="F335" s="198"/>
      <c r="G335" s="198"/>
      <c r="H335" s="198"/>
      <c r="I335" s="198"/>
      <c r="J335" s="198"/>
      <c r="K335" s="198"/>
      <c r="L335" s="198"/>
      <c r="M335" s="198"/>
      <c r="N335" s="198"/>
      <c r="O335" s="198"/>
      <c r="P335" s="198"/>
      <c r="Q335" s="198"/>
      <c r="R335" s="198"/>
      <c r="S335" s="198"/>
      <c r="T335" s="198"/>
      <c r="U335" s="198"/>
      <c r="V335" s="198"/>
      <c r="W335" s="198"/>
      <c r="X335" s="198"/>
      <c r="Y335" s="198"/>
      <c r="Z335" s="198"/>
      <c r="AA335" s="198"/>
      <c r="AB335" s="198"/>
      <c r="AC335" s="198"/>
      <c r="AD335" s="198"/>
      <c r="AE335" s="198"/>
      <c r="AF335" s="198"/>
      <c r="AG335" s="198"/>
      <c r="AH335" s="198"/>
      <c r="AI335" s="198"/>
      <c r="AJ335" s="198"/>
      <c r="AK335" s="198"/>
      <c r="AL335" s="198"/>
      <c r="AM335" s="198"/>
      <c r="AN335" s="198"/>
      <c r="AO335" s="198"/>
    </row>
    <row r="336" ht="14.25" customHeight="1" spans="1:41" x14ac:dyDescent="0.25">
      <c r="A336" s="198"/>
      <c r="B336" s="198"/>
      <c r="C336" s="198"/>
      <c r="D336" s="198"/>
      <c r="E336" s="198"/>
      <c r="F336" s="198"/>
      <c r="G336" s="198"/>
      <c r="H336" s="198"/>
      <c r="I336" s="198"/>
      <c r="J336" s="198"/>
      <c r="K336" s="198"/>
      <c r="L336" s="198"/>
      <c r="M336" s="198"/>
      <c r="N336" s="198"/>
      <c r="O336" s="198"/>
      <c r="P336" s="198"/>
      <c r="Q336" s="198"/>
      <c r="R336" s="198"/>
      <c r="S336" s="198"/>
      <c r="T336" s="198"/>
      <c r="U336" s="198"/>
      <c r="V336" s="198"/>
      <c r="W336" s="198"/>
      <c r="X336" s="198"/>
      <c r="Y336" s="198"/>
      <c r="Z336" s="198"/>
      <c r="AA336" s="198"/>
      <c r="AB336" s="198"/>
      <c r="AC336" s="198"/>
      <c r="AD336" s="198"/>
      <c r="AE336" s="198"/>
      <c r="AF336" s="198"/>
      <c r="AG336" s="198"/>
      <c r="AH336" s="198"/>
      <c r="AI336" s="198"/>
      <c r="AJ336" s="198"/>
      <c r="AK336" s="198"/>
      <c r="AL336" s="198"/>
      <c r="AM336" s="198"/>
      <c r="AN336" s="198"/>
      <c r="AO336" s="198"/>
    </row>
    <row r="337" ht="14.25" customHeight="1" spans="1:41" x14ac:dyDescent="0.25">
      <c r="A337" s="198"/>
      <c r="B337" s="198"/>
      <c r="C337" s="198"/>
      <c r="D337" s="198"/>
      <c r="E337" s="198"/>
      <c r="F337" s="198"/>
      <c r="G337" s="198"/>
      <c r="H337" s="198"/>
      <c r="I337" s="198"/>
      <c r="J337" s="198"/>
      <c r="K337" s="198"/>
      <c r="L337" s="198"/>
      <c r="M337" s="198"/>
      <c r="N337" s="198"/>
      <c r="O337" s="198"/>
      <c r="P337" s="198"/>
      <c r="Q337" s="198"/>
      <c r="R337" s="198"/>
      <c r="S337" s="198"/>
      <c r="T337" s="198"/>
      <c r="U337" s="198"/>
      <c r="V337" s="198"/>
      <c r="W337" s="198"/>
      <c r="X337" s="198"/>
      <c r="Y337" s="198"/>
      <c r="Z337" s="198"/>
      <c r="AA337" s="198"/>
      <c r="AB337" s="198"/>
      <c r="AC337" s="198"/>
      <c r="AD337" s="198"/>
      <c r="AE337" s="198"/>
      <c r="AF337" s="198"/>
      <c r="AG337" s="198"/>
      <c r="AH337" s="198"/>
      <c r="AI337" s="198"/>
      <c r="AJ337" s="198"/>
      <c r="AK337" s="198"/>
      <c r="AL337" s="198"/>
      <c r="AM337" s="198"/>
      <c r="AN337" s="198"/>
      <c r="AO337" s="198"/>
    </row>
    <row r="338" ht="14.25" customHeight="1" spans="1:41" x14ac:dyDescent="0.25">
      <c r="A338" s="198"/>
      <c r="B338" s="198"/>
      <c r="C338" s="198"/>
      <c r="D338" s="198"/>
      <c r="E338" s="198"/>
      <c r="F338" s="198"/>
      <c r="G338" s="198"/>
      <c r="H338" s="198"/>
      <c r="I338" s="198"/>
      <c r="J338" s="198"/>
      <c r="K338" s="198"/>
      <c r="L338" s="198"/>
      <c r="M338" s="198"/>
      <c r="N338" s="198"/>
      <c r="O338" s="198"/>
      <c r="P338" s="198"/>
      <c r="Q338" s="198"/>
      <c r="R338" s="198"/>
      <c r="S338" s="198"/>
      <c r="T338" s="198"/>
      <c r="U338" s="198"/>
      <c r="V338" s="198"/>
      <c r="W338" s="198"/>
      <c r="X338" s="198"/>
      <c r="Y338" s="198"/>
      <c r="Z338" s="198"/>
      <c r="AA338" s="198"/>
      <c r="AB338" s="198"/>
      <c r="AC338" s="198"/>
      <c r="AD338" s="198"/>
      <c r="AE338" s="198"/>
      <c r="AF338" s="198"/>
      <c r="AG338" s="198"/>
      <c r="AH338" s="198"/>
      <c r="AI338" s="198"/>
      <c r="AJ338" s="198"/>
      <c r="AK338" s="198"/>
      <c r="AL338" s="198"/>
      <c r="AM338" s="198"/>
      <c r="AN338" s="198"/>
      <c r="AO338" s="198"/>
    </row>
    <row r="339" ht="14.25" customHeight="1" spans="1:41" x14ac:dyDescent="0.25">
      <c r="A339" s="198"/>
      <c r="B339" s="198"/>
      <c r="C339" s="198"/>
      <c r="D339" s="198"/>
      <c r="E339" s="198"/>
      <c r="F339" s="198"/>
      <c r="G339" s="198"/>
      <c r="H339" s="198"/>
      <c r="I339" s="198"/>
      <c r="J339" s="198"/>
      <c r="K339" s="198"/>
      <c r="L339" s="198"/>
      <c r="M339" s="198"/>
      <c r="N339" s="198"/>
      <c r="O339" s="198"/>
      <c r="P339" s="198"/>
      <c r="Q339" s="198"/>
      <c r="R339" s="198"/>
      <c r="S339" s="198"/>
      <c r="T339" s="198"/>
      <c r="U339" s="198"/>
      <c r="V339" s="198"/>
      <c r="W339" s="198"/>
      <c r="X339" s="198"/>
      <c r="Y339" s="198"/>
      <c r="Z339" s="198"/>
      <c r="AA339" s="198"/>
      <c r="AB339" s="198"/>
      <c r="AC339" s="198"/>
      <c r="AD339" s="198"/>
      <c r="AE339" s="198"/>
      <c r="AF339" s="198"/>
      <c r="AG339" s="198"/>
      <c r="AH339" s="198"/>
      <c r="AI339" s="198"/>
      <c r="AJ339" s="198"/>
      <c r="AK339" s="198"/>
      <c r="AL339" s="198"/>
      <c r="AM339" s="198"/>
      <c r="AN339" s="198"/>
      <c r="AO339" s="198"/>
    </row>
    <row r="340" ht="14.25" customHeight="1" spans="1:41" x14ac:dyDescent="0.25">
      <c r="A340" s="198"/>
      <c r="B340" s="198"/>
      <c r="C340" s="198"/>
      <c r="D340" s="198"/>
      <c r="E340" s="198"/>
      <c r="F340" s="198"/>
      <c r="G340" s="198"/>
      <c r="H340" s="198"/>
      <c r="I340" s="198"/>
      <c r="J340" s="198"/>
      <c r="K340" s="198"/>
      <c r="L340" s="198"/>
      <c r="M340" s="198"/>
      <c r="N340" s="198"/>
      <c r="O340" s="198"/>
      <c r="P340" s="198"/>
      <c r="Q340" s="198"/>
      <c r="R340" s="198"/>
      <c r="S340" s="198"/>
      <c r="T340" s="198"/>
      <c r="U340" s="198"/>
      <c r="V340" s="198"/>
      <c r="W340" s="198"/>
      <c r="X340" s="198"/>
      <c r="Y340" s="198"/>
      <c r="Z340" s="198"/>
      <c r="AA340" s="198"/>
      <c r="AB340" s="198"/>
      <c r="AC340" s="198"/>
      <c r="AD340" s="198"/>
      <c r="AE340" s="198"/>
      <c r="AF340" s="198"/>
      <c r="AG340" s="198"/>
      <c r="AH340" s="198"/>
      <c r="AI340" s="198"/>
      <c r="AJ340" s="198"/>
      <c r="AK340" s="198"/>
      <c r="AL340" s="198"/>
      <c r="AM340" s="198"/>
      <c r="AN340" s="198"/>
      <c r="AO340" s="198"/>
    </row>
    <row r="341" ht="14.25" customHeight="1" spans="1:41" x14ac:dyDescent="0.25">
      <c r="A341" s="198"/>
      <c r="B341" s="198"/>
      <c r="C341" s="198"/>
      <c r="D341" s="198"/>
      <c r="E341" s="198"/>
      <c r="F341" s="198"/>
      <c r="G341" s="198"/>
      <c r="H341" s="198"/>
      <c r="I341" s="198"/>
      <c r="J341" s="198"/>
      <c r="K341" s="198"/>
      <c r="L341" s="198"/>
      <c r="M341" s="198"/>
      <c r="N341" s="198"/>
      <c r="O341" s="198"/>
      <c r="P341" s="198"/>
      <c r="Q341" s="198"/>
      <c r="R341" s="198"/>
      <c r="S341" s="198"/>
      <c r="T341" s="198"/>
      <c r="U341" s="198"/>
      <c r="V341" s="198"/>
      <c r="W341" s="198"/>
      <c r="X341" s="198"/>
      <c r="Y341" s="198"/>
      <c r="Z341" s="198"/>
      <c r="AA341" s="198"/>
      <c r="AB341" s="198"/>
      <c r="AC341" s="198"/>
      <c r="AD341" s="198"/>
      <c r="AE341" s="198"/>
      <c r="AF341" s="198"/>
      <c r="AG341" s="198"/>
      <c r="AH341" s="198"/>
      <c r="AI341" s="198"/>
      <c r="AJ341" s="198"/>
      <c r="AK341" s="198"/>
      <c r="AL341" s="198"/>
      <c r="AM341" s="198"/>
      <c r="AN341" s="198"/>
      <c r="AO341" s="198"/>
    </row>
    <row r="342" ht="14.25" customHeight="1" spans="1:41" x14ac:dyDescent="0.25">
      <c r="A342" s="198"/>
      <c r="B342" s="198"/>
      <c r="C342" s="198"/>
      <c r="D342" s="198"/>
      <c r="E342" s="198"/>
      <c r="F342" s="198"/>
      <c r="G342" s="198"/>
      <c r="H342" s="198"/>
      <c r="I342" s="198"/>
      <c r="J342" s="198"/>
      <c r="K342" s="198"/>
      <c r="L342" s="198"/>
      <c r="M342" s="198"/>
      <c r="N342" s="198"/>
      <c r="O342" s="198"/>
      <c r="P342" s="198"/>
      <c r="Q342" s="198"/>
      <c r="R342" s="198"/>
      <c r="S342" s="198"/>
      <c r="T342" s="198"/>
      <c r="U342" s="198"/>
      <c r="V342" s="198"/>
      <c r="W342" s="198"/>
      <c r="X342" s="198"/>
      <c r="Y342" s="198"/>
      <c r="Z342" s="198"/>
      <c r="AA342" s="198"/>
      <c r="AB342" s="198"/>
      <c r="AC342" s="198"/>
      <c r="AD342" s="198"/>
      <c r="AE342" s="198"/>
      <c r="AF342" s="198"/>
      <c r="AG342" s="198"/>
      <c r="AH342" s="198"/>
      <c r="AI342" s="198"/>
      <c r="AJ342" s="198"/>
      <c r="AK342" s="198"/>
      <c r="AL342" s="198"/>
      <c r="AM342" s="198"/>
      <c r="AN342" s="198"/>
      <c r="AO342" s="198"/>
    </row>
    <row r="343" ht="14.25" customHeight="1" spans="1:41" x14ac:dyDescent="0.25">
      <c r="A343" s="198"/>
      <c r="B343" s="198"/>
      <c r="C343" s="198"/>
      <c r="D343" s="198"/>
      <c r="E343" s="198"/>
      <c r="F343" s="198"/>
      <c r="G343" s="198"/>
      <c r="H343" s="198"/>
      <c r="I343" s="198"/>
      <c r="J343" s="198"/>
      <c r="K343" s="198"/>
      <c r="L343" s="198"/>
      <c r="M343" s="198"/>
      <c r="N343" s="198"/>
      <c r="O343" s="198"/>
      <c r="P343" s="198"/>
      <c r="Q343" s="198"/>
      <c r="R343" s="198"/>
      <c r="S343" s="198"/>
      <c r="T343" s="198"/>
      <c r="U343" s="198"/>
      <c r="V343" s="198"/>
      <c r="W343" s="198"/>
      <c r="X343" s="198"/>
      <c r="Y343" s="198"/>
      <c r="Z343" s="198"/>
      <c r="AA343" s="198"/>
      <c r="AB343" s="198"/>
      <c r="AC343" s="198"/>
      <c r="AD343" s="198"/>
      <c r="AE343" s="198"/>
      <c r="AF343" s="198"/>
      <c r="AG343" s="198"/>
      <c r="AH343" s="198"/>
      <c r="AI343" s="198"/>
      <c r="AJ343" s="198"/>
      <c r="AK343" s="198"/>
      <c r="AL343" s="198"/>
      <c r="AM343" s="198"/>
      <c r="AN343" s="198"/>
      <c r="AO343" s="198"/>
    </row>
    <row r="344" ht="14.25" customHeight="1" spans="1:41" x14ac:dyDescent="0.25">
      <c r="A344" s="198"/>
      <c r="B344" s="198"/>
      <c r="C344" s="198"/>
      <c r="D344" s="198"/>
      <c r="E344" s="198"/>
      <c r="F344" s="198"/>
      <c r="G344" s="198"/>
      <c r="H344" s="198"/>
      <c r="I344" s="198"/>
      <c r="J344" s="198"/>
      <c r="K344" s="198"/>
      <c r="L344" s="198"/>
      <c r="M344" s="198"/>
      <c r="N344" s="198"/>
      <c r="O344" s="198"/>
      <c r="P344" s="198"/>
      <c r="Q344" s="198"/>
      <c r="R344" s="198"/>
      <c r="S344" s="198"/>
      <c r="T344" s="198"/>
      <c r="U344" s="198"/>
      <c r="V344" s="198"/>
      <c r="W344" s="198"/>
      <c r="X344" s="198"/>
      <c r="Y344" s="198"/>
      <c r="Z344" s="198"/>
      <c r="AA344" s="198"/>
      <c r="AB344" s="198"/>
      <c r="AC344" s="198"/>
      <c r="AD344" s="198"/>
      <c r="AE344" s="198"/>
      <c r="AF344" s="198"/>
      <c r="AG344" s="198"/>
      <c r="AH344" s="198"/>
      <c r="AI344" s="198"/>
      <c r="AJ344" s="198"/>
      <c r="AK344" s="198"/>
      <c r="AL344" s="198"/>
      <c r="AM344" s="198"/>
      <c r="AN344" s="198"/>
      <c r="AO344" s="198"/>
    </row>
    <row r="345" ht="14.25" customHeight="1" spans="1:41" x14ac:dyDescent="0.25">
      <c r="A345" s="198"/>
      <c r="B345" s="198"/>
      <c r="C345" s="198"/>
      <c r="D345" s="198"/>
      <c r="E345" s="198"/>
      <c r="F345" s="198"/>
      <c r="G345" s="198"/>
      <c r="H345" s="198"/>
      <c r="I345" s="198"/>
      <c r="J345" s="198"/>
      <c r="K345" s="198"/>
      <c r="L345" s="198"/>
      <c r="M345" s="198"/>
      <c r="N345" s="198"/>
      <c r="O345" s="198"/>
      <c r="P345" s="198"/>
      <c r="Q345" s="198"/>
      <c r="R345" s="198"/>
      <c r="S345" s="198"/>
      <c r="T345" s="198"/>
      <c r="U345" s="198"/>
      <c r="V345" s="198"/>
      <c r="W345" s="198"/>
      <c r="X345" s="198"/>
      <c r="Y345" s="198"/>
      <c r="Z345" s="198"/>
      <c r="AA345" s="198"/>
      <c r="AB345" s="198"/>
      <c r="AC345" s="198"/>
      <c r="AD345" s="198"/>
      <c r="AE345" s="198"/>
      <c r="AF345" s="198"/>
      <c r="AG345" s="198"/>
      <c r="AH345" s="198"/>
      <c r="AI345" s="198"/>
      <c r="AJ345" s="198"/>
      <c r="AK345" s="198"/>
      <c r="AL345" s="198"/>
      <c r="AM345" s="198"/>
      <c r="AN345" s="198"/>
      <c r="AO345" s="198"/>
    </row>
    <row r="346" ht="14.25" customHeight="1" spans="1:41" x14ac:dyDescent="0.25">
      <c r="A346" s="198"/>
      <c r="B346" s="198"/>
      <c r="C346" s="198"/>
      <c r="D346" s="198"/>
      <c r="E346" s="198"/>
      <c r="F346" s="198"/>
      <c r="G346" s="198"/>
      <c r="H346" s="198"/>
      <c r="I346" s="198"/>
      <c r="J346" s="198"/>
      <c r="K346" s="198"/>
      <c r="L346" s="198"/>
      <c r="M346" s="198"/>
      <c r="N346" s="198"/>
      <c r="O346" s="198"/>
      <c r="P346" s="198"/>
      <c r="Q346" s="198"/>
      <c r="R346" s="198"/>
      <c r="S346" s="198"/>
      <c r="T346" s="198"/>
      <c r="U346" s="198"/>
      <c r="V346" s="198"/>
      <c r="W346" s="198"/>
      <c r="X346" s="198"/>
      <c r="Y346" s="198"/>
      <c r="Z346" s="198"/>
      <c r="AA346" s="198"/>
      <c r="AB346" s="198"/>
      <c r="AC346" s="198"/>
      <c r="AD346" s="198"/>
      <c r="AE346" s="198"/>
      <c r="AF346" s="198"/>
      <c r="AG346" s="198"/>
      <c r="AH346" s="198"/>
      <c r="AI346" s="198"/>
      <c r="AJ346" s="198"/>
      <c r="AK346" s="198"/>
      <c r="AL346" s="198"/>
      <c r="AM346" s="198"/>
      <c r="AN346" s="198"/>
      <c r="AO346" s="198"/>
    </row>
    <row r="347" ht="14.25" customHeight="1" spans="1:41" x14ac:dyDescent="0.25">
      <c r="A347" s="198"/>
      <c r="B347" s="198"/>
      <c r="C347" s="198"/>
      <c r="D347" s="198"/>
      <c r="E347" s="198"/>
      <c r="F347" s="198"/>
      <c r="G347" s="198"/>
      <c r="H347" s="198"/>
      <c r="I347" s="198"/>
      <c r="J347" s="198"/>
      <c r="K347" s="198"/>
      <c r="L347" s="198"/>
      <c r="M347" s="198"/>
      <c r="N347" s="198"/>
      <c r="O347" s="198"/>
      <c r="P347" s="198"/>
      <c r="Q347" s="198"/>
      <c r="R347" s="198"/>
      <c r="S347" s="198"/>
      <c r="T347" s="198"/>
      <c r="U347" s="198"/>
      <c r="V347" s="198"/>
      <c r="W347" s="198"/>
      <c r="X347" s="198"/>
      <c r="Y347" s="198"/>
      <c r="Z347" s="198"/>
      <c r="AA347" s="198"/>
      <c r="AB347" s="198"/>
      <c r="AC347" s="198"/>
      <c r="AD347" s="198"/>
      <c r="AE347" s="198"/>
      <c r="AF347" s="198"/>
      <c r="AG347" s="198"/>
      <c r="AH347" s="198"/>
      <c r="AI347" s="198"/>
      <c r="AJ347" s="198"/>
      <c r="AK347" s="198"/>
      <c r="AL347" s="198"/>
      <c r="AM347" s="198"/>
      <c r="AN347" s="198"/>
      <c r="AO347" s="198"/>
    </row>
    <row r="348" ht="14.25" customHeight="1" spans="1:41" x14ac:dyDescent="0.25">
      <c r="A348" s="198"/>
      <c r="B348" s="198"/>
      <c r="C348" s="198"/>
      <c r="D348" s="198"/>
      <c r="E348" s="198"/>
      <c r="F348" s="198"/>
      <c r="G348" s="198"/>
      <c r="H348" s="198"/>
      <c r="I348" s="198"/>
      <c r="J348" s="198"/>
      <c r="K348" s="198"/>
      <c r="L348" s="198"/>
      <c r="M348" s="198"/>
      <c r="N348" s="198"/>
      <c r="O348" s="198"/>
      <c r="P348" s="198"/>
      <c r="Q348" s="198"/>
      <c r="R348" s="198"/>
      <c r="S348" s="198"/>
      <c r="T348" s="198"/>
      <c r="U348" s="198"/>
      <c r="V348" s="198"/>
      <c r="W348" s="198"/>
      <c r="X348" s="198"/>
      <c r="Y348" s="198"/>
      <c r="Z348" s="198"/>
      <c r="AA348" s="198"/>
      <c r="AB348" s="198"/>
      <c r="AC348" s="198"/>
      <c r="AD348" s="198"/>
      <c r="AE348" s="198"/>
      <c r="AF348" s="198"/>
      <c r="AG348" s="198"/>
      <c r="AH348" s="198"/>
      <c r="AI348" s="198"/>
      <c r="AJ348" s="198"/>
      <c r="AK348" s="198"/>
      <c r="AL348" s="198"/>
      <c r="AM348" s="198"/>
      <c r="AN348" s="198"/>
      <c r="AO348" s="198"/>
    </row>
    <row r="349" ht="14.25" customHeight="1" spans="1:41" x14ac:dyDescent="0.25">
      <c r="A349" s="198"/>
      <c r="B349" s="198"/>
      <c r="C349" s="198"/>
      <c r="D349" s="198"/>
      <c r="E349" s="198"/>
      <c r="F349" s="198"/>
      <c r="G349" s="198"/>
      <c r="H349" s="198"/>
      <c r="I349" s="198"/>
      <c r="J349" s="198"/>
      <c r="K349" s="198"/>
      <c r="L349" s="198"/>
      <c r="M349" s="198"/>
      <c r="N349" s="198"/>
      <c r="O349" s="198"/>
      <c r="P349" s="198"/>
      <c r="Q349" s="198"/>
      <c r="R349" s="198"/>
      <c r="S349" s="198"/>
      <c r="T349" s="198"/>
      <c r="U349" s="198"/>
      <c r="V349" s="198"/>
      <c r="W349" s="198"/>
      <c r="X349" s="198"/>
      <c r="Y349" s="198"/>
      <c r="Z349" s="198"/>
      <c r="AA349" s="198"/>
      <c r="AB349" s="198"/>
      <c r="AC349" s="198"/>
      <c r="AD349" s="198"/>
      <c r="AE349" s="198"/>
      <c r="AF349" s="198"/>
      <c r="AG349" s="198"/>
      <c r="AH349" s="198"/>
      <c r="AI349" s="198"/>
      <c r="AJ349" s="198"/>
      <c r="AK349" s="198"/>
      <c r="AL349" s="198"/>
      <c r="AM349" s="198"/>
      <c r="AN349" s="198"/>
      <c r="AO349" s="198"/>
    </row>
    <row r="350" ht="14.25" customHeight="1" spans="1:41" x14ac:dyDescent="0.25">
      <c r="A350" s="198"/>
      <c r="B350" s="198"/>
      <c r="C350" s="198"/>
      <c r="D350" s="198"/>
      <c r="E350" s="198"/>
      <c r="F350" s="198"/>
      <c r="G350" s="198"/>
      <c r="H350" s="198"/>
      <c r="I350" s="198"/>
      <c r="J350" s="198"/>
      <c r="K350" s="198"/>
      <c r="L350" s="198"/>
      <c r="M350" s="198"/>
      <c r="N350" s="198"/>
      <c r="O350" s="198"/>
      <c r="P350" s="198"/>
      <c r="Q350" s="198"/>
      <c r="R350" s="198"/>
      <c r="S350" s="198"/>
      <c r="T350" s="198"/>
      <c r="U350" s="198"/>
      <c r="V350" s="198"/>
      <c r="W350" s="198"/>
      <c r="X350" s="198"/>
      <c r="Y350" s="198"/>
      <c r="Z350" s="198"/>
      <c r="AA350" s="198"/>
      <c r="AB350" s="198"/>
      <c r="AC350" s="198"/>
      <c r="AD350" s="198"/>
      <c r="AE350" s="198"/>
      <c r="AF350" s="198"/>
      <c r="AG350" s="198"/>
      <c r="AH350" s="198"/>
      <c r="AI350" s="198"/>
      <c r="AJ350" s="198"/>
      <c r="AK350" s="198"/>
      <c r="AL350" s="198"/>
      <c r="AM350" s="198"/>
      <c r="AN350" s="198"/>
      <c r="AO350" s="198"/>
    </row>
    <row r="351" ht="14.25" customHeight="1" spans="1:41" x14ac:dyDescent="0.25">
      <c r="A351" s="198"/>
      <c r="B351" s="198"/>
      <c r="C351" s="198"/>
      <c r="D351" s="198"/>
      <c r="E351" s="198"/>
      <c r="F351" s="198"/>
      <c r="G351" s="198"/>
      <c r="H351" s="198"/>
      <c r="I351" s="198"/>
      <c r="J351" s="198"/>
      <c r="K351" s="198"/>
      <c r="L351" s="198"/>
      <c r="M351" s="198"/>
      <c r="N351" s="198"/>
      <c r="O351" s="198"/>
      <c r="P351" s="198"/>
      <c r="Q351" s="198"/>
      <c r="R351" s="198"/>
      <c r="S351" s="198"/>
      <c r="T351" s="198"/>
      <c r="U351" s="198"/>
      <c r="V351" s="198"/>
      <c r="W351" s="198"/>
      <c r="X351" s="198"/>
      <c r="Y351" s="198"/>
      <c r="Z351" s="198"/>
      <c r="AA351" s="198"/>
      <c r="AB351" s="198"/>
      <c r="AC351" s="198"/>
      <c r="AD351" s="198"/>
      <c r="AE351" s="198"/>
      <c r="AF351" s="198"/>
      <c r="AG351" s="198"/>
      <c r="AH351" s="198"/>
      <c r="AI351" s="198"/>
      <c r="AJ351" s="198"/>
      <c r="AK351" s="198"/>
      <c r="AL351" s="198"/>
      <c r="AM351" s="198"/>
      <c r="AN351" s="198"/>
      <c r="AO351" s="198"/>
    </row>
    <row r="352" ht="14.25" customHeight="1" spans="1:41" x14ac:dyDescent="0.25">
      <c r="A352" s="198"/>
      <c r="B352" s="198"/>
      <c r="C352" s="198"/>
      <c r="D352" s="198"/>
      <c r="E352" s="198"/>
      <c r="F352" s="198"/>
      <c r="G352" s="198"/>
      <c r="H352" s="198"/>
      <c r="I352" s="198"/>
      <c r="J352" s="198"/>
      <c r="K352" s="198"/>
      <c r="L352" s="198"/>
      <c r="M352" s="198"/>
      <c r="N352" s="198"/>
      <c r="O352" s="198"/>
      <c r="P352" s="198"/>
      <c r="Q352" s="198"/>
      <c r="R352" s="198"/>
      <c r="S352" s="198"/>
      <c r="T352" s="198"/>
      <c r="U352" s="198"/>
      <c r="V352" s="198"/>
      <c r="W352" s="198"/>
      <c r="X352" s="198"/>
      <c r="Y352" s="198"/>
      <c r="Z352" s="198"/>
      <c r="AA352" s="198"/>
      <c r="AB352" s="198"/>
      <c r="AC352" s="198"/>
      <c r="AD352" s="198"/>
      <c r="AE352" s="198"/>
      <c r="AF352" s="198"/>
      <c r="AG352" s="198"/>
      <c r="AH352" s="198"/>
      <c r="AI352" s="198"/>
      <c r="AJ352" s="198"/>
      <c r="AK352" s="198"/>
      <c r="AL352" s="198"/>
      <c r="AM352" s="198"/>
      <c r="AN352" s="198"/>
      <c r="AO352" s="198"/>
    </row>
    <row r="353" ht="14.25" customHeight="1" spans="1:41" x14ac:dyDescent="0.25">
      <c r="A353" s="198"/>
      <c r="B353" s="198"/>
      <c r="C353" s="198"/>
      <c r="D353" s="198"/>
      <c r="E353" s="198"/>
      <c r="F353" s="198"/>
      <c r="G353" s="198"/>
      <c r="H353" s="198"/>
      <c r="I353" s="198"/>
      <c r="J353" s="198"/>
      <c r="K353" s="198"/>
      <c r="L353" s="198"/>
      <c r="M353" s="198"/>
      <c r="N353" s="198"/>
      <c r="O353" s="198"/>
      <c r="P353" s="198"/>
      <c r="Q353" s="198"/>
      <c r="R353" s="198"/>
      <c r="S353" s="198"/>
      <c r="T353" s="198"/>
      <c r="U353" s="198"/>
      <c r="V353" s="198"/>
      <c r="W353" s="198"/>
      <c r="X353" s="198"/>
      <c r="Y353" s="198"/>
      <c r="Z353" s="198"/>
      <c r="AA353" s="198"/>
      <c r="AB353" s="198"/>
      <c r="AC353" s="198"/>
      <c r="AD353" s="198"/>
      <c r="AE353" s="198"/>
      <c r="AF353" s="198"/>
      <c r="AG353" s="198"/>
      <c r="AH353" s="198"/>
      <c r="AI353" s="198"/>
      <c r="AJ353" s="198"/>
      <c r="AK353" s="198"/>
      <c r="AL353" s="198"/>
      <c r="AM353" s="198"/>
      <c r="AN353" s="198"/>
      <c r="AO353" s="198"/>
    </row>
    <row r="354" ht="14.25" customHeight="1" spans="1:41" x14ac:dyDescent="0.25">
      <c r="A354" s="198"/>
      <c r="B354" s="198"/>
      <c r="C354" s="198"/>
      <c r="D354" s="198"/>
      <c r="E354" s="198"/>
      <c r="F354" s="198"/>
      <c r="G354" s="198"/>
      <c r="H354" s="198"/>
      <c r="I354" s="198"/>
      <c r="J354" s="198"/>
      <c r="K354" s="198"/>
      <c r="L354" s="198"/>
      <c r="M354" s="198"/>
      <c r="N354" s="198"/>
      <c r="O354" s="198"/>
      <c r="P354" s="198"/>
      <c r="Q354" s="198"/>
      <c r="R354" s="198"/>
      <c r="S354" s="198"/>
      <c r="T354" s="198"/>
      <c r="U354" s="198"/>
      <c r="V354" s="198"/>
      <c r="W354" s="198"/>
      <c r="X354" s="198"/>
      <c r="Y354" s="198"/>
      <c r="Z354" s="198"/>
      <c r="AA354" s="198"/>
      <c r="AB354" s="198"/>
      <c r="AC354" s="198"/>
      <c r="AD354" s="198"/>
      <c r="AE354" s="198"/>
      <c r="AF354" s="198"/>
      <c r="AG354" s="198"/>
      <c r="AH354" s="198"/>
      <c r="AI354" s="198"/>
      <c r="AJ354" s="198"/>
      <c r="AK354" s="198"/>
      <c r="AL354" s="198"/>
      <c r="AM354" s="198"/>
      <c r="AN354" s="198"/>
      <c r="AO354" s="198"/>
    </row>
    <row r="355" ht="14.25" customHeight="1" spans="1:41" x14ac:dyDescent="0.25">
      <c r="A355" s="198"/>
      <c r="B355" s="198"/>
      <c r="C355" s="198"/>
      <c r="D355" s="198"/>
      <c r="E355" s="198"/>
      <c r="F355" s="198"/>
      <c r="G355" s="198"/>
      <c r="H355" s="198"/>
      <c r="I355" s="198"/>
      <c r="J355" s="198"/>
      <c r="K355" s="198"/>
      <c r="L355" s="198"/>
      <c r="M355" s="198"/>
      <c r="N355" s="198"/>
      <c r="O355" s="198"/>
      <c r="P355" s="198"/>
      <c r="Q355" s="198"/>
      <c r="R355" s="198"/>
      <c r="S355" s="198"/>
      <c r="T355" s="198"/>
      <c r="U355" s="198"/>
      <c r="V355" s="198"/>
      <c r="W355" s="198"/>
      <c r="X355" s="198"/>
      <c r="Y355" s="198"/>
      <c r="Z355" s="198"/>
      <c r="AA355" s="198"/>
      <c r="AB355" s="198"/>
      <c r="AC355" s="198"/>
      <c r="AD355" s="198"/>
      <c r="AE355" s="198"/>
      <c r="AF355" s="198"/>
      <c r="AG355" s="198"/>
      <c r="AH355" s="198"/>
      <c r="AI355" s="198"/>
      <c r="AJ355" s="198"/>
      <c r="AK355" s="198"/>
      <c r="AL355" s="198"/>
      <c r="AM355" s="198"/>
      <c r="AN355" s="198"/>
      <c r="AO355" s="198"/>
    </row>
    <row r="356" ht="14.25" customHeight="1" spans="1:41" x14ac:dyDescent="0.25">
      <c r="A356" s="198"/>
      <c r="B356" s="198"/>
      <c r="C356" s="198"/>
      <c r="D356" s="198"/>
      <c r="E356" s="198"/>
      <c r="F356" s="198"/>
      <c r="G356" s="198"/>
      <c r="H356" s="198"/>
      <c r="I356" s="198"/>
      <c r="J356" s="198"/>
      <c r="K356" s="198"/>
      <c r="L356" s="198"/>
      <c r="M356" s="198"/>
      <c r="N356" s="198"/>
      <c r="O356" s="198"/>
      <c r="P356" s="198"/>
      <c r="Q356" s="198"/>
      <c r="R356" s="198"/>
      <c r="S356" s="198"/>
      <c r="T356" s="198"/>
      <c r="U356" s="198"/>
      <c r="V356" s="198"/>
      <c r="W356" s="198"/>
      <c r="X356" s="198"/>
      <c r="Y356" s="198"/>
      <c r="Z356" s="198"/>
      <c r="AA356" s="198"/>
      <c r="AB356" s="198"/>
      <c r="AC356" s="198"/>
      <c r="AD356" s="198"/>
      <c r="AE356" s="198"/>
      <c r="AF356" s="198"/>
      <c r="AG356" s="198"/>
      <c r="AH356" s="198"/>
      <c r="AI356" s="198"/>
      <c r="AJ356" s="198"/>
      <c r="AK356" s="198"/>
      <c r="AL356" s="198"/>
      <c r="AM356" s="198"/>
      <c r="AN356" s="198"/>
      <c r="AO356" s="198"/>
    </row>
    <row r="357" ht="14.25" customHeight="1" spans="1:41" x14ac:dyDescent="0.25">
      <c r="A357" s="198"/>
      <c r="B357" s="198"/>
      <c r="C357" s="198"/>
      <c r="D357" s="198"/>
      <c r="E357" s="198"/>
      <c r="F357" s="198"/>
      <c r="G357" s="198"/>
      <c r="H357" s="198"/>
      <c r="I357" s="198"/>
      <c r="J357" s="198"/>
      <c r="K357" s="198"/>
      <c r="L357" s="198"/>
      <c r="M357" s="198"/>
      <c r="N357" s="198"/>
      <c r="O357" s="198"/>
      <c r="P357" s="198"/>
      <c r="Q357" s="198"/>
      <c r="R357" s="198"/>
      <c r="S357" s="198"/>
      <c r="T357" s="198"/>
      <c r="U357" s="198"/>
      <c r="V357" s="198"/>
      <c r="W357" s="198"/>
      <c r="X357" s="198"/>
      <c r="Y357" s="198"/>
      <c r="Z357" s="198"/>
      <c r="AA357" s="198"/>
      <c r="AB357" s="198"/>
      <c r="AC357" s="198"/>
      <c r="AD357" s="198"/>
      <c r="AE357" s="198"/>
      <c r="AF357" s="198"/>
      <c r="AG357" s="198"/>
      <c r="AH357" s="198"/>
      <c r="AI357" s="198"/>
      <c r="AJ357" s="198"/>
      <c r="AK357" s="198"/>
      <c r="AL357" s="198"/>
      <c r="AM357" s="198"/>
      <c r="AN357" s="198"/>
      <c r="AO357" s="198"/>
    </row>
    <row r="358" ht="14.25" customHeight="1" spans="1:41" x14ac:dyDescent="0.25">
      <c r="A358" s="198"/>
      <c r="B358" s="198"/>
      <c r="C358" s="198"/>
      <c r="D358" s="198"/>
      <c r="E358" s="198"/>
      <c r="F358" s="198"/>
      <c r="G358" s="198"/>
      <c r="H358" s="198"/>
      <c r="I358" s="198"/>
      <c r="J358" s="198"/>
      <c r="K358" s="198"/>
      <c r="L358" s="198"/>
      <c r="M358" s="198"/>
      <c r="N358" s="198"/>
      <c r="O358" s="198"/>
      <c r="P358" s="198"/>
      <c r="Q358" s="198"/>
      <c r="R358" s="198"/>
      <c r="S358" s="198"/>
      <c r="T358" s="198"/>
      <c r="U358" s="198"/>
      <c r="V358" s="198"/>
      <c r="W358" s="198"/>
      <c r="X358" s="198"/>
      <c r="Y358" s="198"/>
      <c r="Z358" s="198"/>
      <c r="AA358" s="198"/>
      <c r="AB358" s="198"/>
      <c r="AC358" s="198"/>
      <c r="AD358" s="198"/>
      <c r="AE358" s="198"/>
      <c r="AF358" s="198"/>
      <c r="AG358" s="198"/>
      <c r="AH358" s="198"/>
      <c r="AI358" s="198"/>
      <c r="AJ358" s="198"/>
      <c r="AK358" s="198"/>
      <c r="AL358" s="198"/>
      <c r="AM358" s="198"/>
      <c r="AN358" s="198"/>
      <c r="AO358" s="198"/>
    </row>
    <row r="359" ht="14.25" customHeight="1" spans="1:41" x14ac:dyDescent="0.25">
      <c r="A359" s="198"/>
      <c r="B359" s="198"/>
      <c r="C359" s="198"/>
      <c r="D359" s="198"/>
      <c r="E359" s="198"/>
      <c r="F359" s="198"/>
      <c r="G359" s="198"/>
      <c r="H359" s="198"/>
      <c r="I359" s="198"/>
      <c r="J359" s="198"/>
      <c r="K359" s="198"/>
      <c r="L359" s="198"/>
      <c r="M359" s="198"/>
      <c r="N359" s="198"/>
      <c r="O359" s="198"/>
      <c r="P359" s="198"/>
      <c r="Q359" s="198"/>
      <c r="R359" s="198"/>
      <c r="S359" s="198"/>
      <c r="T359" s="198"/>
      <c r="U359" s="198"/>
      <c r="V359" s="198"/>
      <c r="W359" s="198"/>
      <c r="X359" s="198"/>
      <c r="Y359" s="198"/>
      <c r="Z359" s="198"/>
      <c r="AA359" s="198"/>
      <c r="AB359" s="198"/>
      <c r="AC359" s="198"/>
      <c r="AD359" s="198"/>
      <c r="AE359" s="198"/>
      <c r="AF359" s="198"/>
      <c r="AG359" s="198"/>
      <c r="AH359" s="198"/>
      <c r="AI359" s="198"/>
      <c r="AJ359" s="198"/>
      <c r="AK359" s="198"/>
      <c r="AL359" s="198"/>
      <c r="AM359" s="198"/>
      <c r="AN359" s="198"/>
      <c r="AO359" s="198"/>
    </row>
    <row r="360" ht="14.25" customHeight="1" spans="1:41" x14ac:dyDescent="0.25">
      <c r="A360" s="198"/>
      <c r="B360" s="198"/>
      <c r="C360" s="198"/>
      <c r="D360" s="198"/>
      <c r="E360" s="198"/>
      <c r="F360" s="198"/>
      <c r="G360" s="198"/>
      <c r="H360" s="198"/>
      <c r="I360" s="198"/>
      <c r="J360" s="198"/>
      <c r="K360" s="198"/>
      <c r="L360" s="198"/>
      <c r="M360" s="198"/>
      <c r="N360" s="198"/>
      <c r="O360" s="198"/>
      <c r="P360" s="198"/>
      <c r="Q360" s="198"/>
      <c r="R360" s="198"/>
      <c r="S360" s="198"/>
      <c r="T360" s="198"/>
      <c r="U360" s="198"/>
      <c r="V360" s="198"/>
      <c r="W360" s="198"/>
      <c r="X360" s="198"/>
      <c r="Y360" s="198"/>
      <c r="Z360" s="198"/>
      <c r="AA360" s="198"/>
      <c r="AB360" s="198"/>
      <c r="AC360" s="198"/>
      <c r="AD360" s="198"/>
      <c r="AE360" s="198"/>
      <c r="AF360" s="198"/>
      <c r="AG360" s="198"/>
      <c r="AH360" s="198"/>
      <c r="AI360" s="198"/>
      <c r="AJ360" s="198"/>
      <c r="AK360" s="198"/>
      <c r="AL360" s="198"/>
      <c r="AM360" s="198"/>
      <c r="AN360" s="198"/>
      <c r="AO360" s="198"/>
    </row>
    <row r="361" ht="14.25" customHeight="1" spans="1:41" x14ac:dyDescent="0.25">
      <c r="A361" s="198"/>
      <c r="B361" s="198"/>
      <c r="C361" s="198"/>
      <c r="D361" s="198"/>
      <c r="E361" s="198"/>
      <c r="F361" s="198"/>
      <c r="G361" s="198"/>
      <c r="H361" s="198"/>
      <c r="I361" s="198"/>
      <c r="J361" s="198"/>
      <c r="K361" s="198"/>
      <c r="L361" s="198"/>
      <c r="M361" s="198"/>
      <c r="N361" s="198"/>
      <c r="O361" s="198"/>
      <c r="P361" s="198"/>
      <c r="Q361" s="198"/>
      <c r="R361" s="198"/>
      <c r="S361" s="198"/>
      <c r="T361" s="198"/>
      <c r="U361" s="198"/>
      <c r="V361" s="198"/>
      <c r="W361" s="198"/>
      <c r="X361" s="198"/>
      <c r="Y361" s="198"/>
      <c r="Z361" s="198"/>
      <c r="AA361" s="198"/>
      <c r="AB361" s="198"/>
      <c r="AC361" s="198"/>
      <c r="AD361" s="198"/>
      <c r="AE361" s="198"/>
      <c r="AF361" s="198"/>
      <c r="AG361" s="198"/>
      <c r="AH361" s="198"/>
      <c r="AI361" s="198"/>
      <c r="AJ361" s="198"/>
      <c r="AK361" s="198"/>
      <c r="AL361" s="198"/>
      <c r="AM361" s="198"/>
      <c r="AN361" s="198"/>
      <c r="AO361" s="198"/>
    </row>
    <row r="362" ht="14.25" customHeight="1" spans="1:41" x14ac:dyDescent="0.25">
      <c r="A362" s="198"/>
      <c r="B362" s="198"/>
      <c r="C362" s="198"/>
      <c r="D362" s="198"/>
      <c r="E362" s="198"/>
      <c r="F362" s="198"/>
      <c r="G362" s="198"/>
      <c r="H362" s="198"/>
      <c r="I362" s="198"/>
      <c r="J362" s="198"/>
      <c r="K362" s="198"/>
      <c r="L362" s="198"/>
      <c r="M362" s="198"/>
      <c r="N362" s="198"/>
      <c r="O362" s="198"/>
      <c r="P362" s="198"/>
      <c r="Q362" s="198"/>
      <c r="R362" s="198"/>
      <c r="S362" s="198"/>
      <c r="T362" s="198"/>
      <c r="U362" s="198"/>
      <c r="V362" s="198"/>
      <c r="W362" s="198"/>
      <c r="X362" s="198"/>
      <c r="Y362" s="198"/>
      <c r="Z362" s="198"/>
      <c r="AA362" s="198"/>
      <c r="AB362" s="198"/>
      <c r="AC362" s="198"/>
      <c r="AD362" s="198"/>
      <c r="AE362" s="198"/>
      <c r="AF362" s="198"/>
      <c r="AG362" s="198"/>
      <c r="AH362" s="198"/>
      <c r="AI362" s="198"/>
      <c r="AJ362" s="198"/>
      <c r="AK362" s="198"/>
      <c r="AL362" s="198"/>
      <c r="AM362" s="198"/>
      <c r="AN362" s="198"/>
      <c r="AO362" s="198"/>
    </row>
    <row r="363" ht="14.25" customHeight="1" spans="1:41" x14ac:dyDescent="0.25">
      <c r="A363" s="198"/>
      <c r="B363" s="198"/>
      <c r="C363" s="198"/>
      <c r="D363" s="198"/>
      <c r="E363" s="198"/>
      <c r="F363" s="198"/>
      <c r="G363" s="198"/>
      <c r="H363" s="198"/>
      <c r="I363" s="198"/>
      <c r="J363" s="198"/>
      <c r="K363" s="198"/>
      <c r="L363" s="198"/>
      <c r="M363" s="198"/>
      <c r="N363" s="198"/>
      <c r="O363" s="198"/>
      <c r="P363" s="198"/>
      <c r="Q363" s="198"/>
      <c r="R363" s="198"/>
      <c r="S363" s="198"/>
      <c r="T363" s="198"/>
      <c r="U363" s="198"/>
      <c r="V363" s="198"/>
      <c r="W363" s="198"/>
      <c r="X363" s="198"/>
      <c r="Y363" s="198"/>
      <c r="Z363" s="198"/>
      <c r="AA363" s="198"/>
      <c r="AB363" s="198"/>
      <c r="AC363" s="198"/>
      <c r="AD363" s="198"/>
      <c r="AE363" s="198"/>
      <c r="AF363" s="198"/>
      <c r="AG363" s="198"/>
      <c r="AH363" s="198"/>
      <c r="AI363" s="198"/>
      <c r="AJ363" s="198"/>
      <c r="AK363" s="198"/>
      <c r="AL363" s="198"/>
      <c r="AM363" s="198"/>
      <c r="AN363" s="198"/>
      <c r="AO363" s="198"/>
    </row>
    <row r="364" ht="14.25" customHeight="1" spans="1:41" x14ac:dyDescent="0.25">
      <c r="A364" s="198"/>
      <c r="B364" s="198"/>
      <c r="C364" s="198"/>
      <c r="D364" s="198"/>
      <c r="E364" s="198"/>
      <c r="F364" s="198"/>
      <c r="G364" s="198"/>
      <c r="H364" s="198"/>
      <c r="I364" s="198"/>
      <c r="J364" s="198"/>
      <c r="K364" s="198"/>
      <c r="L364" s="198"/>
      <c r="M364" s="198"/>
      <c r="N364" s="198"/>
      <c r="O364" s="198"/>
      <c r="P364" s="198"/>
      <c r="Q364" s="198"/>
      <c r="R364" s="198"/>
      <c r="S364" s="198"/>
      <c r="T364" s="198"/>
      <c r="U364" s="198"/>
      <c r="V364" s="198"/>
      <c r="W364" s="198"/>
      <c r="X364" s="198"/>
      <c r="Y364" s="198"/>
      <c r="Z364" s="198"/>
      <c r="AA364" s="198"/>
      <c r="AB364" s="198"/>
      <c r="AC364" s="198"/>
      <c r="AD364" s="198"/>
      <c r="AE364" s="198"/>
      <c r="AF364" s="198"/>
      <c r="AG364" s="198"/>
      <c r="AH364" s="198"/>
      <c r="AI364" s="198"/>
      <c r="AJ364" s="198"/>
      <c r="AK364" s="198"/>
      <c r="AL364" s="198"/>
      <c r="AM364" s="198"/>
      <c r="AN364" s="198"/>
      <c r="AO364" s="198"/>
    </row>
    <row r="365" ht="14.25" customHeight="1" spans="1:41" x14ac:dyDescent="0.25">
      <c r="A365" s="198"/>
      <c r="B365" s="198"/>
      <c r="C365" s="198"/>
      <c r="D365" s="198"/>
      <c r="E365" s="198"/>
      <c r="F365" s="198"/>
      <c r="G365" s="198"/>
      <c r="H365" s="198"/>
      <c r="I365" s="198"/>
      <c r="J365" s="198"/>
      <c r="K365" s="198"/>
      <c r="L365" s="198"/>
      <c r="M365" s="198"/>
      <c r="N365" s="198"/>
      <c r="O365" s="198"/>
      <c r="P365" s="198"/>
      <c r="Q365" s="198"/>
      <c r="R365" s="198"/>
      <c r="S365" s="198"/>
      <c r="T365" s="198"/>
      <c r="U365" s="198"/>
      <c r="V365" s="198"/>
      <c r="W365" s="198"/>
      <c r="X365" s="198"/>
      <c r="Y365" s="198"/>
      <c r="Z365" s="198"/>
      <c r="AA365" s="198"/>
      <c r="AB365" s="198"/>
      <c r="AC365" s="198"/>
      <c r="AD365" s="198"/>
      <c r="AE365" s="198"/>
      <c r="AF365" s="198"/>
      <c r="AG365" s="198"/>
      <c r="AH365" s="198"/>
      <c r="AI365" s="198"/>
      <c r="AJ365" s="198"/>
      <c r="AK365" s="198"/>
      <c r="AL365" s="198"/>
      <c r="AM365" s="198"/>
      <c r="AN365" s="198"/>
      <c r="AO365" s="198"/>
    </row>
    <row r="366" ht="14.25" customHeight="1" spans="1:41" x14ac:dyDescent="0.25">
      <c r="A366" s="198"/>
      <c r="B366" s="198"/>
      <c r="C366" s="198"/>
      <c r="D366" s="198"/>
      <c r="E366" s="198"/>
      <c r="F366" s="198"/>
      <c r="G366" s="198"/>
      <c r="H366" s="198"/>
      <c r="I366" s="198"/>
      <c r="J366" s="198"/>
      <c r="K366" s="198"/>
      <c r="L366" s="198"/>
      <c r="M366" s="198"/>
      <c r="N366" s="198"/>
      <c r="O366" s="198"/>
      <c r="P366" s="198"/>
      <c r="Q366" s="198"/>
      <c r="R366" s="198"/>
      <c r="S366" s="198"/>
      <c r="T366" s="198"/>
      <c r="U366" s="198"/>
      <c r="V366" s="198"/>
      <c r="W366" s="198"/>
      <c r="X366" s="198"/>
      <c r="Y366" s="198"/>
      <c r="Z366" s="198"/>
      <c r="AA366" s="198"/>
      <c r="AB366" s="198"/>
      <c r="AC366" s="198"/>
      <c r="AD366" s="198"/>
      <c r="AE366" s="198"/>
      <c r="AF366" s="198"/>
      <c r="AG366" s="198"/>
      <c r="AH366" s="198"/>
      <c r="AI366" s="198"/>
      <c r="AJ366" s="198"/>
      <c r="AK366" s="198"/>
      <c r="AL366" s="198"/>
      <c r="AM366" s="198"/>
      <c r="AN366" s="198"/>
      <c r="AO366" s="198"/>
    </row>
    <row r="367" ht="14.25" customHeight="1" spans="1:41" x14ac:dyDescent="0.25">
      <c r="A367" s="198"/>
      <c r="B367" s="198"/>
      <c r="C367" s="198"/>
      <c r="D367" s="198"/>
      <c r="E367" s="198"/>
      <c r="F367" s="198"/>
      <c r="G367" s="198"/>
      <c r="H367" s="198"/>
      <c r="I367" s="198"/>
      <c r="J367" s="198"/>
      <c r="K367" s="198"/>
      <c r="L367" s="198"/>
      <c r="M367" s="198"/>
      <c r="N367" s="198"/>
      <c r="O367" s="198"/>
      <c r="P367" s="198"/>
      <c r="Q367" s="198"/>
      <c r="R367" s="198"/>
      <c r="S367" s="198"/>
      <c r="T367" s="198"/>
      <c r="U367" s="198"/>
      <c r="V367" s="198"/>
      <c r="W367" s="198"/>
      <c r="X367" s="198"/>
      <c r="Y367" s="198"/>
      <c r="Z367" s="198"/>
      <c r="AA367" s="198"/>
      <c r="AB367" s="198"/>
      <c r="AC367" s="198"/>
      <c r="AD367" s="198"/>
      <c r="AE367" s="198"/>
      <c r="AF367" s="198"/>
      <c r="AG367" s="198"/>
      <c r="AH367" s="198"/>
      <c r="AI367" s="198"/>
      <c r="AJ367" s="198"/>
      <c r="AK367" s="198"/>
      <c r="AL367" s="198"/>
      <c r="AM367" s="198"/>
      <c r="AN367" s="198"/>
      <c r="AO367" s="198"/>
    </row>
    <row r="368" ht="14.25" customHeight="1" spans="1:41" x14ac:dyDescent="0.25">
      <c r="A368" s="198"/>
      <c r="B368" s="198"/>
      <c r="C368" s="198"/>
      <c r="D368" s="198"/>
      <c r="E368" s="198"/>
      <c r="F368" s="198"/>
      <c r="G368" s="198"/>
      <c r="H368" s="198"/>
      <c r="I368" s="198"/>
      <c r="J368" s="198"/>
      <c r="K368" s="198"/>
      <c r="L368" s="198"/>
      <c r="M368" s="198"/>
      <c r="N368" s="198"/>
      <c r="O368" s="198"/>
      <c r="P368" s="198"/>
      <c r="Q368" s="198"/>
      <c r="R368" s="198"/>
      <c r="S368" s="198"/>
      <c r="T368" s="198"/>
      <c r="U368" s="198"/>
      <c r="V368" s="198"/>
      <c r="W368" s="198"/>
      <c r="X368" s="198"/>
      <c r="Y368" s="198"/>
      <c r="Z368" s="198"/>
      <c r="AA368" s="198"/>
      <c r="AB368" s="198"/>
      <c r="AC368" s="198"/>
      <c r="AD368" s="198"/>
      <c r="AE368" s="198"/>
      <c r="AF368" s="198"/>
      <c r="AG368" s="198"/>
      <c r="AH368" s="198"/>
      <c r="AI368" s="198"/>
      <c r="AJ368" s="198"/>
      <c r="AK368" s="198"/>
      <c r="AL368" s="198"/>
      <c r="AM368" s="198"/>
      <c r="AN368" s="198"/>
      <c r="AO368" s="198"/>
    </row>
    <row r="369" ht="14.25" customHeight="1" spans="1:41" x14ac:dyDescent="0.25">
      <c r="A369" s="198"/>
      <c r="B369" s="198"/>
      <c r="C369" s="198"/>
      <c r="D369" s="198"/>
      <c r="E369" s="198"/>
      <c r="F369" s="198"/>
      <c r="G369" s="198"/>
      <c r="H369" s="198"/>
      <c r="I369" s="198"/>
      <c r="J369" s="198"/>
      <c r="K369" s="198"/>
      <c r="L369" s="198"/>
      <c r="M369" s="198"/>
      <c r="N369" s="198"/>
      <c r="O369" s="198"/>
      <c r="P369" s="198"/>
      <c r="Q369" s="198"/>
      <c r="R369" s="198"/>
      <c r="S369" s="198"/>
      <c r="T369" s="198"/>
      <c r="U369" s="198"/>
      <c r="V369" s="198"/>
      <c r="W369" s="198"/>
      <c r="X369" s="198"/>
      <c r="Y369" s="198"/>
      <c r="Z369" s="198"/>
      <c r="AA369" s="198"/>
      <c r="AB369" s="198"/>
      <c r="AC369" s="198"/>
      <c r="AD369" s="198"/>
      <c r="AE369" s="198"/>
      <c r="AF369" s="198"/>
      <c r="AG369" s="198"/>
      <c r="AH369" s="198"/>
      <c r="AI369" s="198"/>
      <c r="AJ369" s="198"/>
      <c r="AK369" s="198"/>
      <c r="AL369" s="198"/>
      <c r="AM369" s="198"/>
      <c r="AN369" s="198"/>
      <c r="AO369" s="198"/>
    </row>
    <row r="370" ht="14.25" customHeight="1" spans="1:41" x14ac:dyDescent="0.25">
      <c r="A370" s="198"/>
      <c r="B370" s="198"/>
      <c r="C370" s="198"/>
      <c r="D370" s="198"/>
      <c r="E370" s="198"/>
      <c r="F370" s="198"/>
      <c r="G370" s="198"/>
      <c r="H370" s="198"/>
      <c r="I370" s="198"/>
      <c r="J370" s="198"/>
      <c r="K370" s="198"/>
      <c r="L370" s="198"/>
      <c r="M370" s="198"/>
      <c r="N370" s="198"/>
      <c r="O370" s="198"/>
      <c r="P370" s="198"/>
      <c r="Q370" s="198"/>
      <c r="R370" s="198"/>
      <c r="S370" s="198"/>
      <c r="T370" s="198"/>
      <c r="U370" s="198"/>
      <c r="V370" s="198"/>
      <c r="W370" s="198"/>
      <c r="X370" s="198"/>
      <c r="Y370" s="198"/>
      <c r="Z370" s="198"/>
      <c r="AA370" s="198"/>
      <c r="AB370" s="198"/>
      <c r="AC370" s="198"/>
      <c r="AD370" s="198"/>
      <c r="AE370" s="198"/>
      <c r="AF370" s="198"/>
      <c r="AG370" s="198"/>
      <c r="AH370" s="198"/>
      <c r="AI370" s="198"/>
      <c r="AJ370" s="198"/>
      <c r="AK370" s="198"/>
      <c r="AL370" s="198"/>
      <c r="AM370" s="198"/>
      <c r="AN370" s="198"/>
      <c r="AO370" s="198"/>
    </row>
    <row r="371" ht="14.25" customHeight="1" spans="1:41" x14ac:dyDescent="0.25">
      <c r="A371" s="198"/>
      <c r="B371" s="198"/>
      <c r="C371" s="198"/>
      <c r="D371" s="198"/>
      <c r="E371" s="198"/>
      <c r="F371" s="198"/>
      <c r="G371" s="198"/>
      <c r="H371" s="198"/>
      <c r="I371" s="198"/>
      <c r="J371" s="198"/>
      <c r="K371" s="198"/>
      <c r="L371" s="198"/>
      <c r="M371" s="198"/>
      <c r="N371" s="198"/>
      <c r="O371" s="198"/>
      <c r="P371" s="198"/>
      <c r="Q371" s="198"/>
      <c r="R371" s="198"/>
      <c r="S371" s="198"/>
      <c r="T371" s="198"/>
      <c r="U371" s="198"/>
      <c r="V371" s="198"/>
      <c r="W371" s="198"/>
      <c r="X371" s="198"/>
      <c r="Y371" s="198"/>
      <c r="Z371" s="198"/>
      <c r="AA371" s="198"/>
      <c r="AB371" s="198"/>
      <c r="AC371" s="198"/>
      <c r="AD371" s="198"/>
      <c r="AE371" s="198"/>
      <c r="AF371" s="198"/>
      <c r="AG371" s="198"/>
      <c r="AH371" s="198"/>
      <c r="AI371" s="198"/>
      <c r="AJ371" s="198"/>
      <c r="AK371" s="198"/>
      <c r="AL371" s="198"/>
      <c r="AM371" s="198"/>
      <c r="AN371" s="198"/>
      <c r="AO371" s="198"/>
    </row>
    <row r="372" ht="14.25" customHeight="1" spans="1:41" x14ac:dyDescent="0.25">
      <c r="A372" s="198"/>
      <c r="B372" s="198"/>
      <c r="C372" s="198"/>
      <c r="D372" s="198"/>
      <c r="E372" s="198"/>
      <c r="F372" s="198"/>
      <c r="G372" s="198"/>
      <c r="H372" s="198"/>
      <c r="I372" s="198"/>
      <c r="J372" s="198"/>
      <c r="K372" s="198"/>
      <c r="L372" s="198"/>
      <c r="M372" s="198"/>
      <c r="N372" s="198"/>
      <c r="O372" s="198"/>
      <c r="P372" s="198"/>
      <c r="Q372" s="198"/>
      <c r="R372" s="198"/>
      <c r="S372" s="198"/>
      <c r="T372" s="198"/>
      <c r="U372" s="198"/>
      <c r="V372" s="198"/>
      <c r="W372" s="198"/>
      <c r="X372" s="198"/>
      <c r="Y372" s="198"/>
      <c r="Z372" s="198"/>
      <c r="AA372" s="198"/>
      <c r="AB372" s="198"/>
      <c r="AC372" s="198"/>
      <c r="AD372" s="198"/>
      <c r="AE372" s="198"/>
      <c r="AF372" s="198"/>
      <c r="AG372" s="198"/>
      <c r="AH372" s="198"/>
      <c r="AI372" s="198"/>
      <c r="AJ372" s="198"/>
      <c r="AK372" s="198"/>
      <c r="AL372" s="198"/>
      <c r="AM372" s="198"/>
      <c r="AN372" s="198"/>
      <c r="AO372" s="198"/>
    </row>
    <row r="373" ht="14.25" customHeight="1" spans="1:41" x14ac:dyDescent="0.25">
      <c r="A373" s="198"/>
      <c r="B373" s="198"/>
      <c r="C373" s="198"/>
      <c r="D373" s="198"/>
      <c r="E373" s="198"/>
      <c r="F373" s="198"/>
      <c r="G373" s="198"/>
      <c r="H373" s="198"/>
      <c r="I373" s="198"/>
      <c r="J373" s="198"/>
      <c r="K373" s="198"/>
      <c r="L373" s="198"/>
      <c r="M373" s="198"/>
      <c r="N373" s="198"/>
      <c r="O373" s="198"/>
      <c r="P373" s="198"/>
      <c r="Q373" s="198"/>
      <c r="R373" s="198"/>
      <c r="S373" s="198"/>
      <c r="T373" s="198"/>
      <c r="U373" s="198"/>
      <c r="V373" s="198"/>
      <c r="W373" s="198"/>
      <c r="X373" s="198"/>
      <c r="Y373" s="198"/>
      <c r="Z373" s="198"/>
      <c r="AA373" s="198"/>
      <c r="AB373" s="198"/>
      <c r="AC373" s="198"/>
      <c r="AD373" s="198"/>
      <c r="AE373" s="198"/>
      <c r="AF373" s="198"/>
      <c r="AG373" s="198"/>
      <c r="AH373" s="198"/>
      <c r="AI373" s="198"/>
      <c r="AJ373" s="198"/>
      <c r="AK373" s="198"/>
      <c r="AL373" s="198"/>
      <c r="AM373" s="198"/>
      <c r="AN373" s="198"/>
      <c r="AO373" s="198"/>
    </row>
    <row r="374" ht="14.25" customHeight="1" spans="1:41" x14ac:dyDescent="0.25">
      <c r="A374" s="198"/>
      <c r="B374" s="198"/>
      <c r="C374" s="198"/>
      <c r="D374" s="198"/>
      <c r="E374" s="198"/>
      <c r="F374" s="198"/>
      <c r="G374" s="198"/>
      <c r="H374" s="198"/>
      <c r="I374" s="198"/>
      <c r="J374" s="198"/>
      <c r="K374" s="198"/>
      <c r="L374" s="198"/>
      <c r="M374" s="198"/>
      <c r="N374" s="198"/>
      <c r="O374" s="198"/>
      <c r="P374" s="198"/>
      <c r="Q374" s="198"/>
      <c r="R374" s="198"/>
      <c r="S374" s="198"/>
      <c r="T374" s="198"/>
      <c r="U374" s="198"/>
      <c r="V374" s="198"/>
      <c r="W374" s="198"/>
      <c r="X374" s="198"/>
      <c r="Y374" s="198"/>
      <c r="Z374" s="198"/>
      <c r="AA374" s="198"/>
      <c r="AB374" s="198"/>
      <c r="AC374" s="198"/>
      <c r="AD374" s="198"/>
      <c r="AE374" s="198"/>
      <c r="AF374" s="198"/>
      <c r="AG374" s="198"/>
      <c r="AH374" s="198"/>
      <c r="AI374" s="198"/>
      <c r="AJ374" s="198"/>
      <c r="AK374" s="198"/>
      <c r="AL374" s="198"/>
      <c r="AM374" s="198"/>
      <c r="AN374" s="198"/>
      <c r="AO374" s="198"/>
    </row>
    <row r="375" ht="14.25" customHeight="1" spans="1:41" x14ac:dyDescent="0.25">
      <c r="A375" s="198"/>
      <c r="B375" s="198"/>
      <c r="C375" s="198"/>
      <c r="D375" s="198"/>
      <c r="E375" s="198"/>
      <c r="F375" s="198"/>
      <c r="G375" s="198"/>
      <c r="H375" s="198"/>
      <c r="I375" s="198"/>
      <c r="J375" s="198"/>
      <c r="K375" s="198"/>
      <c r="L375" s="198"/>
      <c r="M375" s="198"/>
      <c r="N375" s="198"/>
      <c r="O375" s="198"/>
      <c r="P375" s="198"/>
      <c r="Q375" s="198"/>
      <c r="R375" s="198"/>
      <c r="S375" s="198"/>
      <c r="T375" s="198"/>
      <c r="U375" s="198"/>
      <c r="V375" s="198"/>
      <c r="W375" s="198"/>
      <c r="X375" s="198"/>
      <c r="Y375" s="198"/>
      <c r="Z375" s="198"/>
      <c r="AA375" s="198"/>
      <c r="AB375" s="198"/>
      <c r="AC375" s="198"/>
      <c r="AD375" s="198"/>
      <c r="AE375" s="198"/>
      <c r="AF375" s="198"/>
      <c r="AG375" s="198"/>
      <c r="AH375" s="198"/>
      <c r="AI375" s="198"/>
      <c r="AJ375" s="198"/>
      <c r="AK375" s="198"/>
      <c r="AL375" s="198"/>
      <c r="AM375" s="198"/>
      <c r="AN375" s="198"/>
      <c r="AO375" s="198"/>
    </row>
    <row r="376" ht="14.25" customHeight="1" spans="1:41" x14ac:dyDescent="0.25">
      <c r="A376" s="198"/>
      <c r="B376" s="198"/>
      <c r="C376" s="198"/>
      <c r="D376" s="198"/>
      <c r="E376" s="198"/>
      <c r="F376" s="198"/>
      <c r="G376" s="198"/>
      <c r="H376" s="198"/>
      <c r="I376" s="198"/>
      <c r="J376" s="198"/>
      <c r="K376" s="198"/>
      <c r="L376" s="198"/>
      <c r="M376" s="198"/>
      <c r="N376" s="198"/>
      <c r="O376" s="198"/>
      <c r="P376" s="198"/>
      <c r="Q376" s="198"/>
      <c r="R376" s="198"/>
      <c r="S376" s="198"/>
      <c r="T376" s="198"/>
      <c r="U376" s="198"/>
      <c r="V376" s="198"/>
      <c r="W376" s="198"/>
      <c r="X376" s="198"/>
      <c r="Y376" s="198"/>
      <c r="Z376" s="198"/>
      <c r="AA376" s="198"/>
      <c r="AB376" s="198"/>
      <c r="AC376" s="198"/>
      <c r="AD376" s="198"/>
      <c r="AE376" s="198"/>
      <c r="AF376" s="198"/>
      <c r="AG376" s="198"/>
      <c r="AH376" s="198"/>
      <c r="AI376" s="198"/>
      <c r="AJ376" s="198"/>
      <c r="AK376" s="198"/>
      <c r="AL376" s="198"/>
      <c r="AM376" s="198"/>
      <c r="AN376" s="198"/>
      <c r="AO376" s="198"/>
    </row>
    <row r="377" ht="14.25" customHeight="1" spans="1:41" x14ac:dyDescent="0.25">
      <c r="A377" s="198"/>
      <c r="B377" s="198"/>
      <c r="C377" s="198"/>
      <c r="D377" s="198"/>
      <c r="E377" s="198"/>
      <c r="F377" s="198"/>
      <c r="G377" s="198"/>
      <c r="H377" s="198"/>
      <c r="I377" s="198"/>
      <c r="J377" s="198"/>
      <c r="K377" s="198"/>
      <c r="L377" s="198"/>
      <c r="M377" s="198"/>
      <c r="N377" s="198"/>
      <c r="O377" s="198"/>
      <c r="P377" s="198"/>
      <c r="Q377" s="198"/>
      <c r="R377" s="198"/>
      <c r="S377" s="198"/>
      <c r="T377" s="198"/>
      <c r="U377" s="198"/>
      <c r="V377" s="198"/>
      <c r="W377" s="198"/>
      <c r="X377" s="198"/>
      <c r="Y377" s="198"/>
      <c r="Z377" s="198"/>
      <c r="AA377" s="198"/>
      <c r="AB377" s="198"/>
      <c r="AC377" s="198"/>
      <c r="AD377" s="198"/>
      <c r="AE377" s="198"/>
      <c r="AF377" s="198"/>
      <c r="AG377" s="198"/>
      <c r="AH377" s="198"/>
      <c r="AI377" s="198"/>
      <c r="AJ377" s="198"/>
      <c r="AK377" s="198"/>
      <c r="AL377" s="198"/>
      <c r="AM377" s="198"/>
      <c r="AN377" s="198"/>
      <c r="AO377" s="198"/>
    </row>
    <row r="378" ht="14.25" customHeight="1" spans="1:41" x14ac:dyDescent="0.25">
      <c r="A378" s="198"/>
      <c r="B378" s="198"/>
      <c r="C378" s="198"/>
      <c r="D378" s="198"/>
      <c r="E378" s="198"/>
      <c r="F378" s="198"/>
      <c r="G378" s="198"/>
      <c r="H378" s="198"/>
      <c r="I378" s="198"/>
      <c r="J378" s="198"/>
      <c r="K378" s="198"/>
      <c r="L378" s="198"/>
      <c r="M378" s="198"/>
      <c r="N378" s="198"/>
      <c r="O378" s="198"/>
      <c r="P378" s="198"/>
      <c r="Q378" s="198"/>
      <c r="R378" s="198"/>
      <c r="S378" s="198"/>
      <c r="T378" s="198"/>
      <c r="U378" s="198"/>
      <c r="V378" s="198"/>
      <c r="W378" s="198"/>
      <c r="X378" s="198"/>
      <c r="Y378" s="198"/>
      <c r="Z378" s="198"/>
      <c r="AA378" s="198"/>
      <c r="AB378" s="198"/>
      <c r="AC378" s="198"/>
      <c r="AD378" s="198"/>
      <c r="AE378" s="198"/>
      <c r="AF378" s="198"/>
      <c r="AG378" s="198"/>
      <c r="AH378" s="198"/>
      <c r="AI378" s="198"/>
      <c r="AJ378" s="198"/>
      <c r="AK378" s="198"/>
      <c r="AL378" s="198"/>
      <c r="AM378" s="198"/>
      <c r="AN378" s="198"/>
      <c r="AO378" s="198"/>
    </row>
    <row r="379" ht="14.25" customHeight="1" spans="1:41" x14ac:dyDescent="0.25">
      <c r="A379" s="198"/>
      <c r="B379" s="198"/>
      <c r="C379" s="198"/>
      <c r="D379" s="198"/>
      <c r="E379" s="198"/>
      <c r="F379" s="198"/>
      <c r="G379" s="198"/>
      <c r="H379" s="198"/>
      <c r="I379" s="198"/>
      <c r="J379" s="198"/>
      <c r="K379" s="198"/>
      <c r="L379" s="198"/>
      <c r="M379" s="198"/>
      <c r="N379" s="198"/>
      <c r="O379" s="198"/>
      <c r="P379" s="198"/>
      <c r="Q379" s="198"/>
      <c r="R379" s="198"/>
      <c r="S379" s="198"/>
      <c r="T379" s="198"/>
      <c r="U379" s="198"/>
      <c r="V379" s="198"/>
      <c r="W379" s="198"/>
      <c r="X379" s="198"/>
      <c r="Y379" s="198"/>
      <c r="Z379" s="198"/>
      <c r="AA379" s="198"/>
      <c r="AB379" s="198"/>
      <c r="AC379" s="198"/>
      <c r="AD379" s="198"/>
      <c r="AE379" s="198"/>
      <c r="AF379" s="198"/>
      <c r="AG379" s="198"/>
      <c r="AH379" s="198"/>
      <c r="AI379" s="198"/>
      <c r="AJ379" s="198"/>
      <c r="AK379" s="198"/>
      <c r="AL379" s="198"/>
      <c r="AM379" s="198"/>
      <c r="AN379" s="198"/>
      <c r="AO379" s="198"/>
    </row>
    <row r="380" ht="14.25" customHeight="1" spans="1:41" x14ac:dyDescent="0.25">
      <c r="A380" s="198"/>
      <c r="B380" s="198"/>
      <c r="C380" s="198"/>
      <c r="D380" s="198"/>
      <c r="E380" s="198"/>
      <c r="F380" s="198"/>
      <c r="G380" s="198"/>
      <c r="H380" s="198"/>
      <c r="I380" s="198"/>
      <c r="J380" s="198"/>
      <c r="K380" s="198"/>
      <c r="L380" s="198"/>
      <c r="M380" s="198"/>
      <c r="N380" s="198"/>
      <c r="O380" s="198"/>
      <c r="P380" s="198"/>
      <c r="Q380" s="198"/>
      <c r="R380" s="198"/>
      <c r="S380" s="198"/>
      <c r="T380" s="198"/>
      <c r="U380" s="198"/>
      <c r="V380" s="198"/>
      <c r="W380" s="198"/>
      <c r="X380" s="198"/>
      <c r="Y380" s="198"/>
      <c r="Z380" s="198"/>
      <c r="AA380" s="198"/>
      <c r="AB380" s="198"/>
      <c r="AC380" s="198"/>
      <c r="AD380" s="198"/>
      <c r="AE380" s="198"/>
      <c r="AF380" s="198"/>
      <c r="AG380" s="198"/>
      <c r="AH380" s="198"/>
      <c r="AI380" s="198"/>
      <c r="AJ380" s="198"/>
      <c r="AK380" s="198"/>
      <c r="AL380" s="198"/>
      <c r="AM380" s="198"/>
      <c r="AN380" s="198"/>
      <c r="AO380" s="198"/>
    </row>
    <row r="381" ht="14.25" customHeight="1" spans="1:41" x14ac:dyDescent="0.25">
      <c r="A381" s="198"/>
      <c r="B381" s="198"/>
      <c r="C381" s="198"/>
      <c r="D381" s="198"/>
      <c r="E381" s="198"/>
      <c r="F381" s="198"/>
      <c r="G381" s="198"/>
      <c r="H381" s="198"/>
      <c r="I381" s="198"/>
      <c r="J381" s="198"/>
      <c r="K381" s="198"/>
      <c r="L381" s="198"/>
      <c r="M381" s="198"/>
      <c r="N381" s="198"/>
      <c r="O381" s="198"/>
      <c r="P381" s="198"/>
      <c r="Q381" s="198"/>
      <c r="R381" s="198"/>
      <c r="S381" s="198"/>
      <c r="T381" s="198"/>
      <c r="U381" s="198"/>
      <c r="V381" s="198"/>
      <c r="W381" s="198"/>
      <c r="X381" s="198"/>
      <c r="Y381" s="198"/>
      <c r="Z381" s="198"/>
      <c r="AA381" s="198"/>
      <c r="AB381" s="198"/>
      <c r="AC381" s="198"/>
      <c r="AD381" s="198"/>
      <c r="AE381" s="198"/>
      <c r="AF381" s="198"/>
      <c r="AG381" s="198"/>
      <c r="AH381" s="198"/>
      <c r="AI381" s="198"/>
      <c r="AJ381" s="198"/>
      <c r="AK381" s="198"/>
      <c r="AL381" s="198"/>
      <c r="AM381" s="198"/>
      <c r="AN381" s="198"/>
      <c r="AO381" s="198"/>
    </row>
    <row r="382" ht="14.25" customHeight="1" spans="1:41" x14ac:dyDescent="0.25">
      <c r="A382" s="198"/>
      <c r="B382" s="198"/>
      <c r="C382" s="198"/>
      <c r="D382" s="198"/>
      <c r="E382" s="198"/>
      <c r="F382" s="198"/>
      <c r="G382" s="198"/>
      <c r="H382" s="198"/>
      <c r="I382" s="198"/>
      <c r="J382" s="198"/>
      <c r="K382" s="198"/>
      <c r="L382" s="198"/>
      <c r="M382" s="198"/>
      <c r="N382" s="198"/>
      <c r="O382" s="198"/>
      <c r="P382" s="198"/>
      <c r="Q382" s="198"/>
      <c r="R382" s="198"/>
      <c r="S382" s="198"/>
      <c r="T382" s="198"/>
      <c r="U382" s="198"/>
      <c r="V382" s="198"/>
      <c r="W382" s="198"/>
      <c r="X382" s="198"/>
      <c r="Y382" s="198"/>
      <c r="Z382" s="198"/>
      <c r="AA382" s="198"/>
      <c r="AB382" s="198"/>
      <c r="AC382" s="198"/>
      <c r="AD382" s="198"/>
      <c r="AE382" s="198"/>
      <c r="AF382" s="198"/>
      <c r="AG382" s="198"/>
      <c r="AH382" s="198"/>
      <c r="AI382" s="198"/>
      <c r="AJ382" s="198"/>
      <c r="AK382" s="198"/>
      <c r="AL382" s="198"/>
      <c r="AM382" s="198"/>
      <c r="AN382" s="198"/>
      <c r="AO382" s="198"/>
    </row>
    <row r="383" ht="14.25" customHeight="1" spans="1:41" x14ac:dyDescent="0.25">
      <c r="A383" s="198"/>
      <c r="B383" s="198"/>
      <c r="C383" s="198"/>
      <c r="D383" s="198"/>
      <c r="E383" s="198"/>
      <c r="F383" s="198"/>
      <c r="G383" s="198"/>
      <c r="H383" s="198"/>
      <c r="I383" s="198"/>
      <c r="J383" s="198"/>
      <c r="K383" s="198"/>
      <c r="L383" s="198"/>
      <c r="M383" s="198"/>
      <c r="N383" s="198"/>
      <c r="O383" s="198"/>
      <c r="P383" s="198"/>
      <c r="Q383" s="198"/>
      <c r="R383" s="198"/>
      <c r="S383" s="198"/>
      <c r="T383" s="198"/>
      <c r="U383" s="198"/>
      <c r="V383" s="198"/>
      <c r="W383" s="198"/>
      <c r="X383" s="198"/>
      <c r="Y383" s="198"/>
      <c r="Z383" s="198"/>
      <c r="AA383" s="198"/>
      <c r="AB383" s="198"/>
      <c r="AC383" s="198"/>
      <c r="AD383" s="198"/>
      <c r="AE383" s="198"/>
      <c r="AF383" s="198"/>
      <c r="AG383" s="198"/>
      <c r="AH383" s="198"/>
      <c r="AI383" s="198"/>
      <c r="AJ383" s="198"/>
      <c r="AK383" s="198"/>
      <c r="AL383" s="198"/>
      <c r="AM383" s="198"/>
      <c r="AN383" s="198"/>
      <c r="AO383" s="198"/>
    </row>
    <row r="384" ht="14.25" customHeight="1" spans="1:41" x14ac:dyDescent="0.25">
      <c r="A384" s="198"/>
      <c r="B384" s="198"/>
      <c r="C384" s="198"/>
      <c r="D384" s="198"/>
      <c r="E384" s="198"/>
      <c r="F384" s="198"/>
      <c r="G384" s="198"/>
      <c r="H384" s="198"/>
      <c r="I384" s="198"/>
      <c r="J384" s="198"/>
      <c r="K384" s="198"/>
      <c r="L384" s="198"/>
      <c r="M384" s="198"/>
      <c r="N384" s="198"/>
      <c r="O384" s="198"/>
      <c r="P384" s="198"/>
      <c r="Q384" s="198"/>
      <c r="R384" s="198"/>
      <c r="S384" s="198"/>
      <c r="T384" s="198"/>
      <c r="U384" s="198"/>
      <c r="V384" s="198"/>
      <c r="W384" s="198"/>
      <c r="X384" s="198"/>
      <c r="Y384" s="198"/>
      <c r="Z384" s="198"/>
      <c r="AA384" s="198"/>
      <c r="AB384" s="198"/>
      <c r="AC384" s="198"/>
      <c r="AD384" s="198"/>
      <c r="AE384" s="198"/>
      <c r="AF384" s="198"/>
      <c r="AG384" s="198"/>
      <c r="AH384" s="198"/>
      <c r="AI384" s="198"/>
      <c r="AJ384" s="198"/>
      <c r="AK384" s="198"/>
      <c r="AL384" s="198"/>
      <c r="AM384" s="198"/>
      <c r="AN384" s="198"/>
      <c r="AO384" s="198"/>
    </row>
    <row r="385" ht="14.25" customHeight="1" spans="1:41" x14ac:dyDescent="0.25">
      <c r="A385" s="198"/>
      <c r="B385" s="198"/>
      <c r="C385" s="198"/>
      <c r="D385" s="198"/>
      <c r="E385" s="198"/>
      <c r="F385" s="198"/>
      <c r="G385" s="198"/>
      <c r="H385" s="198"/>
      <c r="I385" s="198"/>
      <c r="J385" s="198"/>
      <c r="K385" s="198"/>
      <c r="L385" s="198"/>
      <c r="M385" s="198"/>
      <c r="N385" s="198"/>
      <c r="O385" s="198"/>
      <c r="P385" s="198"/>
      <c r="Q385" s="198"/>
      <c r="R385" s="198"/>
      <c r="S385" s="198"/>
      <c r="T385" s="198"/>
      <c r="U385" s="198"/>
      <c r="V385" s="198"/>
      <c r="W385" s="198"/>
      <c r="X385" s="198"/>
      <c r="Y385" s="198"/>
      <c r="Z385" s="198"/>
      <c r="AA385" s="198"/>
      <c r="AB385" s="198"/>
      <c r="AC385" s="198"/>
      <c r="AD385" s="198"/>
      <c r="AE385" s="198"/>
      <c r="AF385" s="198"/>
      <c r="AG385" s="198"/>
      <c r="AH385" s="198"/>
      <c r="AI385" s="198"/>
      <c r="AJ385" s="198"/>
      <c r="AK385" s="198"/>
      <c r="AL385" s="198"/>
      <c r="AM385" s="198"/>
      <c r="AN385" s="198"/>
      <c r="AO385" s="198"/>
    </row>
    <row r="386" ht="14.25" customHeight="1" spans="1:41" x14ac:dyDescent="0.25">
      <c r="A386" s="198"/>
      <c r="B386" s="198"/>
      <c r="C386" s="198"/>
      <c r="D386" s="198"/>
      <c r="E386" s="198"/>
      <c r="F386" s="198"/>
      <c r="G386" s="198"/>
      <c r="H386" s="198"/>
      <c r="I386" s="198"/>
      <c r="J386" s="198"/>
      <c r="K386" s="198"/>
      <c r="L386" s="198"/>
      <c r="M386" s="198"/>
      <c r="N386" s="198"/>
      <c r="O386" s="198"/>
      <c r="P386" s="198"/>
      <c r="Q386" s="198"/>
      <c r="R386" s="198"/>
      <c r="S386" s="198"/>
      <c r="T386" s="198"/>
      <c r="U386" s="198"/>
      <c r="V386" s="198"/>
      <c r="W386" s="198"/>
      <c r="X386" s="198"/>
      <c r="Y386" s="198"/>
      <c r="Z386" s="198"/>
      <c r="AA386" s="198"/>
      <c r="AB386" s="198"/>
      <c r="AC386" s="198"/>
      <c r="AD386" s="198"/>
      <c r="AE386" s="198"/>
      <c r="AF386" s="198"/>
      <c r="AG386" s="198"/>
      <c r="AH386" s="198"/>
      <c r="AI386" s="198"/>
      <c r="AJ386" s="198"/>
      <c r="AK386" s="198"/>
      <c r="AL386" s="198"/>
      <c r="AM386" s="198"/>
      <c r="AN386" s="198"/>
      <c r="AO386" s="198"/>
    </row>
    <row r="387" ht="14.25" customHeight="1" spans="1:41" x14ac:dyDescent="0.25">
      <c r="A387" s="198"/>
      <c r="B387" s="198"/>
      <c r="C387" s="198"/>
      <c r="D387" s="198"/>
      <c r="E387" s="198"/>
      <c r="F387" s="198"/>
      <c r="G387" s="198"/>
      <c r="H387" s="198"/>
      <c r="I387" s="198"/>
      <c r="J387" s="198"/>
      <c r="K387" s="198"/>
      <c r="L387" s="198"/>
      <c r="M387" s="198"/>
      <c r="N387" s="198"/>
      <c r="O387" s="198"/>
      <c r="P387" s="198"/>
      <c r="Q387" s="198"/>
      <c r="R387" s="198"/>
      <c r="S387" s="198"/>
      <c r="T387" s="198"/>
      <c r="U387" s="198"/>
      <c r="V387" s="198"/>
      <c r="W387" s="198"/>
      <c r="X387" s="198"/>
      <c r="Y387" s="198"/>
      <c r="Z387" s="198"/>
      <c r="AA387" s="198"/>
      <c r="AB387" s="198"/>
      <c r="AC387" s="198"/>
      <c r="AD387" s="198"/>
      <c r="AE387" s="198"/>
      <c r="AF387" s="198"/>
      <c r="AG387" s="198"/>
      <c r="AH387" s="198"/>
      <c r="AI387" s="198"/>
      <c r="AJ387" s="198"/>
      <c r="AK387" s="198"/>
      <c r="AL387" s="198"/>
      <c r="AM387" s="198"/>
      <c r="AN387" s="198"/>
      <c r="AO387" s="198"/>
    </row>
    <row r="388" ht="14.25" customHeight="1" spans="1:41" x14ac:dyDescent="0.25">
      <c r="A388" s="198"/>
      <c r="B388" s="198"/>
      <c r="C388" s="198"/>
      <c r="D388" s="198"/>
      <c r="E388" s="198"/>
      <c r="F388" s="198"/>
      <c r="G388" s="198"/>
      <c r="H388" s="198"/>
      <c r="I388" s="198"/>
      <c r="J388" s="198"/>
      <c r="K388" s="198"/>
      <c r="L388" s="198"/>
      <c r="M388" s="198"/>
      <c r="N388" s="198"/>
      <c r="O388" s="198"/>
      <c r="P388" s="198"/>
      <c r="Q388" s="198"/>
      <c r="R388" s="198"/>
      <c r="S388" s="198"/>
      <c r="T388" s="198"/>
      <c r="U388" s="198"/>
      <c r="V388" s="198"/>
      <c r="W388" s="198"/>
      <c r="X388" s="198"/>
      <c r="Y388" s="198"/>
      <c r="Z388" s="198"/>
      <c r="AA388" s="198"/>
      <c r="AB388" s="198"/>
      <c r="AC388" s="198"/>
      <c r="AD388" s="198"/>
      <c r="AE388" s="198"/>
      <c r="AF388" s="198"/>
      <c r="AG388" s="198"/>
      <c r="AH388" s="198"/>
      <c r="AI388" s="198"/>
      <c r="AJ388" s="198"/>
      <c r="AK388" s="198"/>
      <c r="AL388" s="198"/>
      <c r="AM388" s="198"/>
      <c r="AN388" s="198"/>
      <c r="AO388" s="198"/>
    </row>
    <row r="389" ht="14.25" customHeight="1" spans="1:41" x14ac:dyDescent="0.25">
      <c r="A389" s="198"/>
      <c r="B389" s="198"/>
      <c r="C389" s="198"/>
      <c r="D389" s="198"/>
      <c r="E389" s="198"/>
      <c r="F389" s="198"/>
      <c r="G389" s="198"/>
      <c r="H389" s="198"/>
      <c r="I389" s="198"/>
      <c r="J389" s="198"/>
      <c r="K389" s="198"/>
      <c r="L389" s="198"/>
      <c r="M389" s="198"/>
      <c r="N389" s="198"/>
      <c r="O389" s="198"/>
      <c r="P389" s="198"/>
      <c r="Q389" s="198"/>
      <c r="R389" s="198"/>
      <c r="S389" s="198"/>
      <c r="T389" s="198"/>
      <c r="U389" s="198"/>
      <c r="V389" s="198"/>
      <c r="W389" s="198"/>
      <c r="X389" s="198"/>
      <c r="Y389" s="198"/>
      <c r="Z389" s="198"/>
      <c r="AA389" s="198"/>
      <c r="AB389" s="198"/>
      <c r="AC389" s="198"/>
      <c r="AD389" s="198"/>
      <c r="AE389" s="198"/>
      <c r="AF389" s="198"/>
      <c r="AG389" s="198"/>
      <c r="AH389" s="198"/>
      <c r="AI389" s="198"/>
      <c r="AJ389" s="198"/>
      <c r="AK389" s="198"/>
      <c r="AL389" s="198"/>
      <c r="AM389" s="198"/>
      <c r="AN389" s="198"/>
      <c r="AO389" s="198"/>
    </row>
    <row r="390" ht="14.25" customHeight="1" spans="1:41" x14ac:dyDescent="0.25">
      <c r="A390" s="198"/>
      <c r="B390" s="198"/>
      <c r="C390" s="198"/>
      <c r="D390" s="198"/>
      <c r="E390" s="198"/>
      <c r="F390" s="198"/>
      <c r="G390" s="198"/>
      <c r="H390" s="198"/>
      <c r="I390" s="198"/>
      <c r="J390" s="198"/>
      <c r="K390" s="198"/>
      <c r="L390" s="198"/>
      <c r="M390" s="198"/>
      <c r="N390" s="198"/>
      <c r="O390" s="198"/>
      <c r="P390" s="198"/>
      <c r="Q390" s="198"/>
      <c r="R390" s="198"/>
      <c r="S390" s="198"/>
      <c r="T390" s="198"/>
      <c r="U390" s="198"/>
      <c r="V390" s="198"/>
      <c r="W390" s="198"/>
      <c r="X390" s="198"/>
      <c r="Y390" s="198"/>
      <c r="Z390" s="198"/>
      <c r="AA390" s="198"/>
      <c r="AB390" s="198"/>
      <c r="AC390" s="198"/>
      <c r="AD390" s="198"/>
      <c r="AE390" s="198"/>
      <c r="AF390" s="198"/>
      <c r="AG390" s="198"/>
      <c r="AH390" s="198"/>
      <c r="AI390" s="198"/>
      <c r="AJ390" s="198"/>
      <c r="AK390" s="198"/>
      <c r="AL390" s="198"/>
      <c r="AM390" s="198"/>
      <c r="AN390" s="198"/>
      <c r="AO390" s="198"/>
    </row>
    <row r="391" ht="14.25" customHeight="1" spans="1:41" x14ac:dyDescent="0.25">
      <c r="A391" s="198"/>
      <c r="B391" s="198"/>
      <c r="C391" s="198"/>
      <c r="D391" s="198"/>
      <c r="E391" s="198"/>
      <c r="F391" s="198"/>
      <c r="G391" s="198"/>
      <c r="H391" s="198"/>
      <c r="I391" s="198"/>
      <c r="J391" s="198"/>
      <c r="K391" s="198"/>
      <c r="L391" s="198"/>
      <c r="M391" s="198"/>
      <c r="N391" s="198"/>
      <c r="O391" s="198"/>
      <c r="P391" s="198"/>
      <c r="Q391" s="198"/>
      <c r="R391" s="198"/>
      <c r="S391" s="198"/>
      <c r="T391" s="198"/>
      <c r="U391" s="198"/>
      <c r="V391" s="198"/>
      <c r="W391" s="198"/>
      <c r="X391" s="198"/>
      <c r="Y391" s="198"/>
      <c r="Z391" s="198"/>
      <c r="AA391" s="198"/>
      <c r="AB391" s="198"/>
      <c r="AC391" s="198"/>
      <c r="AD391" s="198"/>
      <c r="AE391" s="198"/>
      <c r="AF391" s="198"/>
      <c r="AG391" s="198"/>
      <c r="AH391" s="198"/>
      <c r="AI391" s="198"/>
      <c r="AJ391" s="198"/>
      <c r="AK391" s="198"/>
      <c r="AL391" s="198"/>
      <c r="AM391" s="198"/>
      <c r="AN391" s="198"/>
      <c r="AO391" s="198"/>
    </row>
    <row r="392" ht="14.25" customHeight="1" spans="1:41" x14ac:dyDescent="0.25">
      <c r="A392" s="198"/>
      <c r="B392" s="198"/>
      <c r="C392" s="198"/>
      <c r="D392" s="198"/>
      <c r="E392" s="198"/>
      <c r="F392" s="198"/>
      <c r="G392" s="198"/>
      <c r="H392" s="198"/>
      <c r="I392" s="198"/>
      <c r="J392" s="198"/>
      <c r="K392" s="198"/>
      <c r="L392" s="198"/>
      <c r="M392" s="198"/>
      <c r="N392" s="198"/>
      <c r="O392" s="198"/>
      <c r="P392" s="198"/>
      <c r="Q392" s="198"/>
      <c r="R392" s="198"/>
      <c r="S392" s="198"/>
      <c r="T392" s="198"/>
      <c r="U392" s="198"/>
      <c r="V392" s="198"/>
      <c r="W392" s="198"/>
      <c r="X392" s="198"/>
      <c r="Y392" s="198"/>
      <c r="Z392" s="198"/>
      <c r="AA392" s="198"/>
      <c r="AB392" s="198"/>
      <c r="AC392" s="198"/>
      <c r="AD392" s="198"/>
      <c r="AE392" s="198"/>
      <c r="AF392" s="198"/>
      <c r="AG392" s="198"/>
      <c r="AH392" s="198"/>
      <c r="AI392" s="198"/>
      <c r="AJ392" s="198"/>
      <c r="AK392" s="198"/>
      <c r="AL392" s="198"/>
      <c r="AM392" s="198"/>
      <c r="AN392" s="198"/>
      <c r="AO392" s="198"/>
    </row>
    <row r="393" ht="14.25" customHeight="1" spans="1:41" x14ac:dyDescent="0.25">
      <c r="A393" s="198"/>
      <c r="B393" s="198"/>
      <c r="C393" s="198"/>
      <c r="D393" s="198"/>
      <c r="E393" s="198"/>
      <c r="F393" s="198"/>
      <c r="G393" s="198"/>
      <c r="H393" s="198"/>
      <c r="I393" s="198"/>
      <c r="J393" s="198"/>
      <c r="K393" s="198"/>
      <c r="L393" s="198"/>
      <c r="M393" s="198"/>
      <c r="N393" s="198"/>
      <c r="O393" s="198"/>
      <c r="P393" s="198"/>
      <c r="Q393" s="198"/>
      <c r="R393" s="198"/>
      <c r="S393" s="198"/>
      <c r="T393" s="198"/>
      <c r="U393" s="198"/>
      <c r="V393" s="198"/>
      <c r="W393" s="198"/>
      <c r="X393" s="198"/>
      <c r="Y393" s="198"/>
      <c r="Z393" s="198"/>
      <c r="AA393" s="198"/>
      <c r="AB393" s="198"/>
      <c r="AC393" s="198"/>
      <c r="AD393" s="198"/>
      <c r="AE393" s="198"/>
      <c r="AF393" s="198"/>
      <c r="AG393" s="198"/>
      <c r="AH393" s="198"/>
      <c r="AI393" s="198"/>
      <c r="AJ393" s="198"/>
      <c r="AK393" s="198"/>
      <c r="AL393" s="198"/>
      <c r="AM393" s="198"/>
      <c r="AN393" s="198"/>
      <c r="AO393" s="198"/>
    </row>
    <row r="394" ht="14.25" customHeight="1" spans="1:41" x14ac:dyDescent="0.25">
      <c r="A394" s="198"/>
      <c r="B394" s="198"/>
      <c r="C394" s="198"/>
      <c r="D394" s="198"/>
      <c r="E394" s="198"/>
      <c r="F394" s="198"/>
      <c r="G394" s="198"/>
      <c r="H394" s="198"/>
      <c r="I394" s="198"/>
      <c r="J394" s="198"/>
      <c r="K394" s="198"/>
      <c r="L394" s="198"/>
      <c r="M394" s="198"/>
      <c r="N394" s="198"/>
      <c r="O394" s="198"/>
      <c r="P394" s="198"/>
      <c r="Q394" s="198"/>
      <c r="R394" s="198"/>
      <c r="S394" s="198"/>
      <c r="T394" s="198"/>
      <c r="U394" s="198"/>
      <c r="V394" s="198"/>
      <c r="W394" s="198"/>
      <c r="X394" s="198"/>
      <c r="Y394" s="198"/>
      <c r="Z394" s="198"/>
      <c r="AA394" s="198"/>
      <c r="AB394" s="198"/>
      <c r="AC394" s="198"/>
      <c r="AD394" s="198"/>
      <c r="AE394" s="198"/>
      <c r="AF394" s="198"/>
      <c r="AG394" s="198"/>
      <c r="AH394" s="198"/>
      <c r="AI394" s="198"/>
      <c r="AJ394" s="198"/>
      <c r="AK394" s="198"/>
      <c r="AL394" s="198"/>
      <c r="AM394" s="198"/>
      <c r="AN394" s="198"/>
      <c r="AO394" s="198"/>
    </row>
    <row r="395" ht="14.25" customHeight="1" spans="1:41" x14ac:dyDescent="0.25">
      <c r="A395" s="198"/>
      <c r="B395" s="198"/>
      <c r="C395" s="198"/>
      <c r="D395" s="198"/>
      <c r="E395" s="198"/>
      <c r="F395" s="198"/>
      <c r="G395" s="198"/>
      <c r="H395" s="198"/>
      <c r="I395" s="198"/>
      <c r="J395" s="198"/>
      <c r="K395" s="198"/>
      <c r="L395" s="198"/>
      <c r="M395" s="198"/>
      <c r="N395" s="198"/>
      <c r="O395" s="198"/>
      <c r="P395" s="198"/>
      <c r="Q395" s="198"/>
      <c r="R395" s="198"/>
      <c r="S395" s="198"/>
      <c r="T395" s="198"/>
      <c r="U395" s="198"/>
      <c r="V395" s="198"/>
      <c r="W395" s="198"/>
      <c r="X395" s="198"/>
      <c r="Y395" s="198"/>
      <c r="Z395" s="198"/>
      <c r="AA395" s="198"/>
      <c r="AB395" s="198"/>
      <c r="AC395" s="198"/>
      <c r="AD395" s="198"/>
      <c r="AE395" s="198"/>
      <c r="AF395" s="198"/>
      <c r="AG395" s="198"/>
      <c r="AH395" s="198"/>
      <c r="AI395" s="198"/>
      <c r="AJ395" s="198"/>
      <c r="AK395" s="198"/>
      <c r="AL395" s="198"/>
      <c r="AM395" s="198"/>
      <c r="AN395" s="198"/>
      <c r="AO395" s="198"/>
    </row>
    <row r="396" ht="14.25" customHeight="1" spans="1:41" x14ac:dyDescent="0.25">
      <c r="A396" s="198"/>
      <c r="B396" s="198"/>
      <c r="C396" s="198"/>
      <c r="D396" s="198"/>
      <c r="E396" s="198"/>
      <c r="F396" s="198"/>
      <c r="G396" s="198"/>
      <c r="H396" s="198"/>
      <c r="I396" s="198"/>
      <c r="J396" s="198"/>
      <c r="K396" s="198"/>
      <c r="L396" s="198"/>
      <c r="M396" s="198"/>
      <c r="N396" s="198"/>
      <c r="O396" s="198"/>
      <c r="P396" s="198"/>
      <c r="Q396" s="198"/>
      <c r="R396" s="198"/>
      <c r="S396" s="198"/>
      <c r="T396" s="198"/>
      <c r="U396" s="198"/>
      <c r="V396" s="198"/>
      <c r="W396" s="198"/>
      <c r="X396" s="198"/>
      <c r="Y396" s="198"/>
      <c r="Z396" s="198"/>
      <c r="AA396" s="198"/>
      <c r="AB396" s="198"/>
      <c r="AC396" s="198"/>
      <c r="AD396" s="198"/>
      <c r="AE396" s="198"/>
      <c r="AF396" s="198"/>
      <c r="AG396" s="198"/>
      <c r="AH396" s="198"/>
      <c r="AI396" s="198"/>
      <c r="AJ396" s="198"/>
      <c r="AK396" s="198"/>
      <c r="AL396" s="198"/>
      <c r="AM396" s="198"/>
      <c r="AN396" s="198"/>
      <c r="AO396" s="198"/>
    </row>
    <row r="397" ht="14.25" customHeight="1" spans="1:41" x14ac:dyDescent="0.25">
      <c r="A397" s="198"/>
      <c r="B397" s="198"/>
      <c r="C397" s="198"/>
      <c r="D397" s="198"/>
      <c r="E397" s="198"/>
      <c r="F397" s="198"/>
      <c r="G397" s="198"/>
      <c r="H397" s="198"/>
      <c r="I397" s="198"/>
      <c r="J397" s="198"/>
      <c r="K397" s="198"/>
      <c r="L397" s="198"/>
      <c r="M397" s="198"/>
      <c r="N397" s="198"/>
      <c r="O397" s="198"/>
      <c r="P397" s="198"/>
      <c r="Q397" s="198"/>
      <c r="R397" s="198"/>
      <c r="S397" s="198"/>
      <c r="T397" s="198"/>
      <c r="U397" s="198"/>
      <c r="V397" s="198"/>
      <c r="W397" s="198"/>
      <c r="X397" s="198"/>
      <c r="Y397" s="198"/>
      <c r="Z397" s="198"/>
      <c r="AA397" s="198"/>
      <c r="AB397" s="198"/>
      <c r="AC397" s="198"/>
      <c r="AD397" s="198"/>
      <c r="AE397" s="198"/>
      <c r="AF397" s="198"/>
      <c r="AG397" s="198"/>
      <c r="AH397" s="198"/>
      <c r="AI397" s="198"/>
      <c r="AJ397" s="198"/>
      <c r="AK397" s="198"/>
      <c r="AL397" s="198"/>
      <c r="AM397" s="198"/>
      <c r="AN397" s="198"/>
      <c r="AO397" s="198"/>
    </row>
    <row r="398" ht="14.25" customHeight="1" spans="1:41" x14ac:dyDescent="0.25">
      <c r="A398" s="198"/>
      <c r="B398" s="198"/>
      <c r="C398" s="198"/>
      <c r="D398" s="198"/>
      <c r="E398" s="198"/>
      <c r="F398" s="198"/>
      <c r="G398" s="198"/>
      <c r="H398" s="198"/>
      <c r="I398" s="198"/>
      <c r="J398" s="198"/>
      <c r="K398" s="198"/>
      <c r="L398" s="198"/>
      <c r="M398" s="198"/>
      <c r="N398" s="198"/>
      <c r="O398" s="198"/>
      <c r="P398" s="198"/>
      <c r="Q398" s="198"/>
      <c r="R398" s="198"/>
      <c r="S398" s="198"/>
      <c r="T398" s="198"/>
      <c r="U398" s="198"/>
      <c r="V398" s="198"/>
      <c r="W398" s="198"/>
      <c r="X398" s="198"/>
      <c r="Y398" s="198"/>
      <c r="Z398" s="198"/>
      <c r="AA398" s="198"/>
      <c r="AB398" s="198"/>
      <c r="AC398" s="198"/>
      <c r="AD398" s="198"/>
      <c r="AE398" s="198"/>
      <c r="AF398" s="198"/>
      <c r="AG398" s="198"/>
      <c r="AH398" s="198"/>
      <c r="AI398" s="198"/>
      <c r="AJ398" s="198"/>
      <c r="AK398" s="198"/>
      <c r="AL398" s="198"/>
      <c r="AM398" s="198"/>
      <c r="AN398" s="198"/>
      <c r="AO398" s="198"/>
    </row>
    <row r="399" ht="14.25" customHeight="1" spans="1:41" x14ac:dyDescent="0.25">
      <c r="A399" s="198"/>
      <c r="B399" s="198"/>
      <c r="C399" s="198"/>
      <c r="D399" s="198"/>
      <c r="E399" s="198"/>
      <c r="F399" s="198"/>
      <c r="G399" s="198"/>
      <c r="H399" s="198"/>
      <c r="I399" s="198"/>
      <c r="J399" s="198"/>
      <c r="K399" s="198"/>
      <c r="L399" s="198"/>
      <c r="M399" s="198"/>
      <c r="N399" s="198"/>
      <c r="O399" s="198"/>
      <c r="P399" s="198"/>
      <c r="Q399" s="198"/>
      <c r="R399" s="198"/>
      <c r="S399" s="198"/>
      <c r="T399" s="198"/>
      <c r="U399" s="198"/>
      <c r="V399" s="198"/>
      <c r="W399" s="198"/>
      <c r="X399" s="198"/>
      <c r="Y399" s="198"/>
      <c r="Z399" s="198"/>
      <c r="AA399" s="198"/>
      <c r="AB399" s="198"/>
      <c r="AC399" s="198"/>
      <c r="AD399" s="198"/>
      <c r="AE399" s="198"/>
      <c r="AF399" s="198"/>
      <c r="AG399" s="198"/>
      <c r="AH399" s="198"/>
      <c r="AI399" s="198"/>
      <c r="AJ399" s="198"/>
      <c r="AK399" s="198"/>
      <c r="AL399" s="198"/>
      <c r="AM399" s="198"/>
      <c r="AN399" s="198"/>
      <c r="AO399" s="198"/>
    </row>
    <row r="400" ht="14.25" customHeight="1" spans="1:41" x14ac:dyDescent="0.25">
      <c r="A400" s="198"/>
      <c r="B400" s="198"/>
      <c r="C400" s="198"/>
      <c r="D400" s="198"/>
      <c r="E400" s="198"/>
      <c r="F400" s="198"/>
      <c r="G400" s="198"/>
      <c r="H400" s="198"/>
      <c r="I400" s="198"/>
      <c r="J400" s="198"/>
      <c r="K400" s="198"/>
      <c r="L400" s="198"/>
      <c r="M400" s="198"/>
      <c r="N400" s="198"/>
      <c r="O400" s="198"/>
      <c r="P400" s="198"/>
      <c r="Q400" s="198"/>
      <c r="R400" s="198"/>
      <c r="S400" s="198"/>
      <c r="T400" s="198"/>
      <c r="U400" s="198"/>
      <c r="V400" s="198"/>
      <c r="W400" s="198"/>
      <c r="X400" s="198"/>
      <c r="Y400" s="198"/>
      <c r="Z400" s="198"/>
      <c r="AA400" s="198"/>
      <c r="AB400" s="198"/>
      <c r="AC400" s="198"/>
      <c r="AD400" s="198"/>
      <c r="AE400" s="198"/>
      <c r="AF400" s="198"/>
      <c r="AG400" s="198"/>
      <c r="AH400" s="198"/>
      <c r="AI400" s="198"/>
      <c r="AJ400" s="198"/>
      <c r="AK400" s="198"/>
      <c r="AL400" s="198"/>
      <c r="AM400" s="198"/>
      <c r="AN400" s="198"/>
      <c r="AO400" s="198"/>
    </row>
    <row r="401" ht="14.25" customHeight="1" spans="1:41" x14ac:dyDescent="0.25">
      <c r="A401" s="198"/>
      <c r="B401" s="198"/>
      <c r="C401" s="198"/>
      <c r="D401" s="198"/>
      <c r="E401" s="198"/>
      <c r="F401" s="198"/>
      <c r="G401" s="198"/>
      <c r="H401" s="198"/>
      <c r="I401" s="198"/>
      <c r="J401" s="198"/>
      <c r="K401" s="198"/>
      <c r="L401" s="198"/>
      <c r="M401" s="198"/>
      <c r="N401" s="198"/>
      <c r="O401" s="198"/>
      <c r="P401" s="198"/>
      <c r="Q401" s="198"/>
      <c r="R401" s="198"/>
      <c r="S401" s="198"/>
      <c r="T401" s="198"/>
      <c r="U401" s="198"/>
      <c r="V401" s="198"/>
      <c r="W401" s="198"/>
      <c r="X401" s="198"/>
      <c r="Y401" s="198"/>
      <c r="Z401" s="198"/>
      <c r="AA401" s="198"/>
      <c r="AB401" s="198"/>
      <c r="AC401" s="198"/>
      <c r="AD401" s="198"/>
      <c r="AE401" s="198"/>
      <c r="AF401" s="198"/>
      <c r="AG401" s="198"/>
      <c r="AH401" s="198"/>
      <c r="AI401" s="198"/>
      <c r="AJ401" s="198"/>
      <c r="AK401" s="198"/>
      <c r="AL401" s="198"/>
      <c r="AM401" s="198"/>
      <c r="AN401" s="198"/>
      <c r="AO401" s="198"/>
    </row>
    <row r="402" ht="14.25" customHeight="1" spans="1:41" x14ac:dyDescent="0.25">
      <c r="A402" s="198"/>
      <c r="B402" s="198"/>
      <c r="C402" s="198"/>
      <c r="D402" s="198"/>
      <c r="E402" s="198"/>
      <c r="F402" s="198"/>
      <c r="G402" s="198"/>
      <c r="H402" s="198"/>
      <c r="I402" s="198"/>
      <c r="J402" s="198"/>
      <c r="K402" s="198"/>
      <c r="L402" s="198"/>
      <c r="M402" s="198"/>
      <c r="N402" s="198"/>
      <c r="O402" s="198"/>
      <c r="P402" s="198"/>
      <c r="Q402" s="198"/>
      <c r="R402" s="198"/>
      <c r="S402" s="198"/>
      <c r="T402" s="198"/>
      <c r="U402" s="198"/>
      <c r="V402" s="198"/>
      <c r="W402" s="198"/>
      <c r="X402" s="198"/>
      <c r="Y402" s="198"/>
      <c r="Z402" s="198"/>
      <c r="AA402" s="198"/>
      <c r="AB402" s="198"/>
      <c r="AC402" s="198"/>
      <c r="AD402" s="198"/>
      <c r="AE402" s="198"/>
      <c r="AF402" s="198"/>
      <c r="AG402" s="198"/>
      <c r="AH402" s="198"/>
      <c r="AI402" s="198"/>
      <c r="AJ402" s="198"/>
      <c r="AK402" s="198"/>
      <c r="AL402" s="198"/>
      <c r="AM402" s="198"/>
      <c r="AN402" s="198"/>
      <c r="AO402" s="198"/>
    </row>
    <row r="403" ht="14.25" customHeight="1" spans="1:41" x14ac:dyDescent="0.25">
      <c r="A403" s="198"/>
      <c r="B403" s="198"/>
      <c r="C403" s="198"/>
      <c r="D403" s="198"/>
      <c r="E403" s="198"/>
      <c r="F403" s="198"/>
      <c r="G403" s="198"/>
      <c r="H403" s="198"/>
      <c r="I403" s="198"/>
      <c r="J403" s="198"/>
      <c r="K403" s="198"/>
      <c r="L403" s="198"/>
      <c r="M403" s="198"/>
      <c r="N403" s="198"/>
      <c r="O403" s="198"/>
      <c r="P403" s="198"/>
      <c r="Q403" s="198"/>
      <c r="R403" s="198"/>
      <c r="S403" s="198"/>
      <c r="T403" s="198"/>
      <c r="U403" s="198"/>
      <c r="V403" s="198"/>
      <c r="W403" s="198"/>
      <c r="X403" s="198"/>
      <c r="Y403" s="198"/>
      <c r="Z403" s="198"/>
      <c r="AA403" s="198"/>
      <c r="AB403" s="198"/>
      <c r="AC403" s="198"/>
      <c r="AD403" s="198"/>
      <c r="AE403" s="198"/>
      <c r="AF403" s="198"/>
      <c r="AG403" s="198"/>
      <c r="AH403" s="198"/>
      <c r="AI403" s="198"/>
      <c r="AJ403" s="198"/>
      <c r="AK403" s="198"/>
      <c r="AL403" s="198"/>
      <c r="AM403" s="198"/>
      <c r="AN403" s="198"/>
      <c r="AO403" s="198"/>
    </row>
    <row r="404" ht="14.25" customHeight="1" spans="1:41" x14ac:dyDescent="0.25">
      <c r="A404" s="198"/>
      <c r="B404" s="198"/>
      <c r="C404" s="198"/>
      <c r="D404" s="198"/>
      <c r="E404" s="198"/>
      <c r="F404" s="198"/>
      <c r="G404" s="198"/>
      <c r="H404" s="198"/>
      <c r="I404" s="198"/>
      <c r="J404" s="198"/>
      <c r="K404" s="198"/>
      <c r="L404" s="198"/>
      <c r="M404" s="198"/>
      <c r="N404" s="198"/>
      <c r="O404" s="198"/>
      <c r="P404" s="198"/>
      <c r="Q404" s="198"/>
      <c r="R404" s="198"/>
      <c r="S404" s="198"/>
      <c r="T404" s="198"/>
      <c r="U404" s="198"/>
      <c r="V404" s="198"/>
      <c r="W404" s="198"/>
      <c r="X404" s="198"/>
      <c r="Y404" s="198"/>
      <c r="Z404" s="198"/>
      <c r="AA404" s="198"/>
      <c r="AB404" s="198"/>
      <c r="AC404" s="198"/>
      <c r="AD404" s="198"/>
      <c r="AE404" s="198"/>
      <c r="AF404" s="198"/>
      <c r="AG404" s="198"/>
      <c r="AH404" s="198"/>
      <c r="AI404" s="198"/>
      <c r="AJ404" s="198"/>
      <c r="AK404" s="198"/>
      <c r="AL404" s="198"/>
      <c r="AM404" s="198"/>
      <c r="AN404" s="198"/>
      <c r="AO404" s="198"/>
    </row>
    <row r="405" ht="14.25" customHeight="1" spans="1:41" x14ac:dyDescent="0.25">
      <c r="A405" s="198"/>
      <c r="B405" s="198"/>
      <c r="C405" s="198"/>
      <c r="D405" s="198"/>
      <c r="E405" s="198"/>
      <c r="F405" s="198"/>
      <c r="G405" s="198"/>
      <c r="H405" s="198"/>
      <c r="I405" s="198"/>
      <c r="J405" s="198"/>
      <c r="K405" s="198"/>
      <c r="L405" s="198"/>
      <c r="M405" s="198"/>
      <c r="N405" s="198"/>
      <c r="O405" s="198"/>
      <c r="P405" s="198"/>
      <c r="Q405" s="198"/>
      <c r="R405" s="198"/>
      <c r="S405" s="198"/>
      <c r="T405" s="198"/>
      <c r="U405" s="198"/>
      <c r="V405" s="198"/>
      <c r="W405" s="198"/>
      <c r="X405" s="198"/>
      <c r="Y405" s="198"/>
      <c r="Z405" s="198"/>
      <c r="AA405" s="198"/>
      <c r="AB405" s="198"/>
      <c r="AC405" s="198"/>
      <c r="AD405" s="198"/>
      <c r="AE405" s="198"/>
      <c r="AF405" s="198"/>
      <c r="AG405" s="198"/>
      <c r="AH405" s="198"/>
      <c r="AI405" s="198"/>
      <c r="AJ405" s="198"/>
      <c r="AK405" s="198"/>
      <c r="AL405" s="198"/>
      <c r="AM405" s="198"/>
      <c r="AN405" s="198"/>
      <c r="AO405" s="198"/>
    </row>
    <row r="406" ht="14.25" customHeight="1" spans="1:41" x14ac:dyDescent="0.25">
      <c r="A406" s="198"/>
      <c r="B406" s="198"/>
      <c r="C406" s="198"/>
      <c r="D406" s="198"/>
      <c r="E406" s="198"/>
      <c r="F406" s="198"/>
      <c r="G406" s="198"/>
      <c r="H406" s="198"/>
      <c r="I406" s="198"/>
      <c r="J406" s="198"/>
      <c r="K406" s="198"/>
      <c r="L406" s="198"/>
      <c r="M406" s="198"/>
      <c r="N406" s="198"/>
      <c r="O406" s="198"/>
      <c r="P406" s="198"/>
      <c r="Q406" s="198"/>
      <c r="R406" s="198"/>
      <c r="S406" s="198"/>
      <c r="T406" s="198"/>
      <c r="U406" s="198"/>
      <c r="V406" s="198"/>
      <c r="W406" s="198"/>
      <c r="X406" s="198"/>
      <c r="Y406" s="198"/>
      <c r="Z406" s="198"/>
      <c r="AA406" s="198"/>
      <c r="AB406" s="198"/>
      <c r="AC406" s="198"/>
      <c r="AD406" s="198"/>
      <c r="AE406" s="198"/>
      <c r="AF406" s="198"/>
      <c r="AG406" s="198"/>
      <c r="AH406" s="198"/>
      <c r="AI406" s="198"/>
      <c r="AJ406" s="198"/>
      <c r="AK406" s="198"/>
      <c r="AL406" s="198"/>
      <c r="AM406" s="198"/>
      <c r="AN406" s="198"/>
      <c r="AO406" s="198"/>
    </row>
    <row r="407" ht="14.25" customHeight="1" spans="1:41" x14ac:dyDescent="0.25">
      <c r="A407" s="198"/>
      <c r="B407" s="198"/>
      <c r="C407" s="198"/>
      <c r="D407" s="198"/>
      <c r="E407" s="198"/>
      <c r="F407" s="198"/>
      <c r="G407" s="198"/>
      <c r="H407" s="198"/>
      <c r="I407" s="198"/>
      <c r="J407" s="198"/>
      <c r="K407" s="198"/>
      <c r="L407" s="198"/>
      <c r="M407" s="198"/>
      <c r="N407" s="198"/>
      <c r="O407" s="198"/>
      <c r="P407" s="198"/>
      <c r="Q407" s="198"/>
      <c r="R407" s="198"/>
      <c r="S407" s="198"/>
      <c r="T407" s="198"/>
      <c r="U407" s="198"/>
      <c r="V407" s="198"/>
      <c r="W407" s="198"/>
      <c r="X407" s="198"/>
      <c r="Y407" s="198"/>
      <c r="Z407" s="198"/>
      <c r="AA407" s="198"/>
      <c r="AB407" s="198"/>
      <c r="AC407" s="198"/>
      <c r="AD407" s="198"/>
      <c r="AE407" s="198"/>
      <c r="AF407" s="198"/>
      <c r="AG407" s="198"/>
      <c r="AH407" s="198"/>
      <c r="AI407" s="198"/>
      <c r="AJ407" s="198"/>
      <c r="AK407" s="198"/>
      <c r="AL407" s="198"/>
      <c r="AM407" s="198"/>
      <c r="AN407" s="198"/>
      <c r="AO407" s="198"/>
    </row>
    <row r="408" ht="14.25" customHeight="1" spans="1:41" x14ac:dyDescent="0.25">
      <c r="A408" s="198"/>
      <c r="B408" s="198"/>
      <c r="C408" s="198"/>
      <c r="D408" s="198"/>
      <c r="E408" s="198"/>
      <c r="F408" s="198"/>
      <c r="G408" s="198"/>
      <c r="H408" s="198"/>
      <c r="I408" s="198"/>
      <c r="J408" s="198"/>
      <c r="K408" s="198"/>
      <c r="L408" s="198"/>
      <c r="M408" s="198"/>
      <c r="N408" s="198"/>
      <c r="O408" s="198"/>
      <c r="P408" s="198"/>
      <c r="Q408" s="198"/>
      <c r="R408" s="198"/>
      <c r="S408" s="198"/>
      <c r="T408" s="198"/>
      <c r="U408" s="198"/>
      <c r="V408" s="198"/>
      <c r="W408" s="198"/>
      <c r="X408" s="198"/>
      <c r="Y408" s="198"/>
      <c r="Z408" s="198"/>
      <c r="AA408" s="198"/>
      <c r="AB408" s="198"/>
      <c r="AC408" s="198"/>
      <c r="AD408" s="198"/>
      <c r="AE408" s="198"/>
      <c r="AF408" s="198"/>
      <c r="AG408" s="198"/>
      <c r="AH408" s="198"/>
      <c r="AI408" s="198"/>
      <c r="AJ408" s="198"/>
      <c r="AK408" s="198"/>
      <c r="AL408" s="198"/>
      <c r="AM408" s="198"/>
      <c r="AN408" s="198"/>
      <c r="AO408" s="198"/>
    </row>
    <row r="409" ht="14.25" customHeight="1" spans="1:41" x14ac:dyDescent="0.25">
      <c r="A409" s="198"/>
      <c r="B409" s="198"/>
      <c r="C409" s="198"/>
      <c r="D409" s="198"/>
      <c r="E409" s="198"/>
      <c r="F409" s="198"/>
      <c r="G409" s="198"/>
      <c r="H409" s="198"/>
      <c r="I409" s="198"/>
      <c r="J409" s="198"/>
      <c r="K409" s="198"/>
      <c r="L409" s="198"/>
      <c r="M409" s="198"/>
      <c r="N409" s="198"/>
      <c r="O409" s="198"/>
      <c r="P409" s="198"/>
      <c r="Q409" s="198"/>
      <c r="R409" s="198"/>
      <c r="S409" s="198"/>
      <c r="T409" s="198"/>
      <c r="U409" s="198"/>
      <c r="V409" s="198"/>
      <c r="W409" s="198"/>
      <c r="X409" s="198"/>
      <c r="Y409" s="198"/>
      <c r="Z409" s="198"/>
      <c r="AA409" s="198"/>
      <c r="AB409" s="198"/>
      <c r="AC409" s="198"/>
      <c r="AD409" s="198"/>
      <c r="AE409" s="198"/>
      <c r="AF409" s="198"/>
      <c r="AG409" s="198"/>
      <c r="AH409" s="198"/>
      <c r="AI409" s="198"/>
      <c r="AJ409" s="198"/>
      <c r="AK409" s="198"/>
      <c r="AL409" s="198"/>
      <c r="AM409" s="198"/>
      <c r="AN409" s="198"/>
      <c r="AO409" s="198"/>
    </row>
    <row r="410" ht="14.25" customHeight="1" spans="1:41" x14ac:dyDescent="0.25">
      <c r="A410" s="198"/>
      <c r="B410" s="198"/>
      <c r="C410" s="198"/>
      <c r="D410" s="198"/>
      <c r="E410" s="198"/>
      <c r="F410" s="198"/>
      <c r="G410" s="198"/>
      <c r="H410" s="198"/>
      <c r="I410" s="198"/>
      <c r="J410" s="198"/>
      <c r="K410" s="198"/>
      <c r="L410" s="198"/>
      <c r="M410" s="198"/>
      <c r="N410" s="198"/>
      <c r="O410" s="198"/>
      <c r="P410" s="198"/>
      <c r="Q410" s="198"/>
      <c r="R410" s="198"/>
      <c r="S410" s="198"/>
      <c r="T410" s="198"/>
      <c r="U410" s="198"/>
      <c r="V410" s="198"/>
      <c r="W410" s="198"/>
      <c r="X410" s="198"/>
      <c r="Y410" s="198"/>
      <c r="Z410" s="198"/>
      <c r="AA410" s="198"/>
      <c r="AB410" s="198"/>
      <c r="AC410" s="198"/>
      <c r="AD410" s="198"/>
      <c r="AE410" s="198"/>
      <c r="AF410" s="198"/>
      <c r="AG410" s="198"/>
      <c r="AH410" s="198"/>
      <c r="AI410" s="198"/>
      <c r="AJ410" s="198"/>
      <c r="AK410" s="198"/>
      <c r="AL410" s="198"/>
      <c r="AM410" s="198"/>
      <c r="AN410" s="198"/>
      <c r="AO410" s="198"/>
    </row>
    <row r="411" ht="14.25" customHeight="1" spans="1:41" x14ac:dyDescent="0.25">
      <c r="A411" s="198"/>
      <c r="B411" s="198"/>
      <c r="C411" s="198"/>
      <c r="D411" s="198"/>
      <c r="E411" s="198"/>
      <c r="F411" s="198"/>
      <c r="G411" s="198"/>
      <c r="H411" s="198"/>
      <c r="I411" s="198"/>
      <c r="J411" s="198"/>
      <c r="K411" s="198"/>
      <c r="L411" s="198"/>
      <c r="M411" s="198"/>
      <c r="N411" s="198"/>
      <c r="O411" s="198"/>
      <c r="P411" s="198"/>
      <c r="Q411" s="198"/>
      <c r="R411" s="198"/>
      <c r="S411" s="198"/>
      <c r="T411" s="198"/>
      <c r="U411" s="198"/>
      <c r="V411" s="198"/>
      <c r="W411" s="198"/>
      <c r="X411" s="198"/>
      <c r="Y411" s="198"/>
      <c r="Z411" s="198"/>
      <c r="AA411" s="198"/>
      <c r="AB411" s="198"/>
      <c r="AC411" s="198"/>
      <c r="AD411" s="198"/>
      <c r="AE411" s="198"/>
      <c r="AF411" s="198"/>
      <c r="AG411" s="198"/>
      <c r="AH411" s="198"/>
      <c r="AI411" s="198"/>
      <c r="AJ411" s="198"/>
      <c r="AK411" s="198"/>
      <c r="AL411" s="198"/>
      <c r="AM411" s="198"/>
      <c r="AN411" s="198"/>
      <c r="AO411" s="198"/>
    </row>
    <row r="412" ht="14.25" customHeight="1" spans="1:41" x14ac:dyDescent="0.25">
      <c r="A412" s="198"/>
      <c r="B412" s="198"/>
      <c r="C412" s="198"/>
      <c r="D412" s="198"/>
      <c r="E412" s="198"/>
      <c r="F412" s="198"/>
      <c r="G412" s="198"/>
      <c r="H412" s="198"/>
      <c r="I412" s="198"/>
      <c r="J412" s="198"/>
      <c r="K412" s="198"/>
      <c r="L412" s="198"/>
      <c r="M412" s="198"/>
      <c r="N412" s="198"/>
      <c r="O412" s="198"/>
      <c r="P412" s="198"/>
      <c r="Q412" s="198"/>
      <c r="R412" s="198"/>
      <c r="S412" s="198"/>
      <c r="T412" s="198"/>
      <c r="U412" s="198"/>
      <c r="V412" s="198"/>
      <c r="W412" s="198"/>
      <c r="X412" s="198"/>
      <c r="Y412" s="198"/>
      <c r="Z412" s="198"/>
      <c r="AA412" s="198"/>
      <c r="AB412" s="198"/>
      <c r="AC412" s="198"/>
      <c r="AD412" s="198"/>
      <c r="AE412" s="198"/>
      <c r="AF412" s="198"/>
      <c r="AG412" s="198"/>
      <c r="AH412" s="198"/>
      <c r="AI412" s="198"/>
      <c r="AJ412" s="198"/>
      <c r="AK412" s="198"/>
      <c r="AL412" s="198"/>
      <c r="AM412" s="198"/>
      <c r="AN412" s="198"/>
      <c r="AO412" s="198"/>
    </row>
    <row r="413" ht="14.25" customHeight="1" spans="1:41" x14ac:dyDescent="0.25">
      <c r="A413" s="198"/>
      <c r="B413" s="198"/>
      <c r="C413" s="198"/>
      <c r="D413" s="198"/>
      <c r="E413" s="198"/>
      <c r="F413" s="198"/>
      <c r="G413" s="198"/>
      <c r="H413" s="198"/>
      <c r="I413" s="198"/>
      <c r="J413" s="198"/>
      <c r="K413" s="198"/>
      <c r="L413" s="198"/>
      <c r="M413" s="198"/>
      <c r="N413" s="198"/>
      <c r="O413" s="198"/>
      <c r="P413" s="198"/>
      <c r="Q413" s="198"/>
      <c r="R413" s="198"/>
      <c r="S413" s="198"/>
      <c r="T413" s="198"/>
      <c r="U413" s="198"/>
      <c r="V413" s="198"/>
      <c r="W413" s="198"/>
      <c r="X413" s="198"/>
      <c r="Y413" s="198"/>
      <c r="Z413" s="198"/>
      <c r="AA413" s="198"/>
      <c r="AB413" s="198"/>
      <c r="AC413" s="198"/>
      <c r="AD413" s="198"/>
      <c r="AE413" s="198"/>
      <c r="AF413" s="198"/>
      <c r="AG413" s="198"/>
      <c r="AH413" s="198"/>
      <c r="AI413" s="198"/>
      <c r="AJ413" s="198"/>
      <c r="AK413" s="198"/>
      <c r="AL413" s="198"/>
      <c r="AM413" s="198"/>
      <c r="AN413" s="198"/>
      <c r="AO413" s="198"/>
    </row>
    <row r="414" ht="14.25" customHeight="1" spans="1:41" x14ac:dyDescent="0.25">
      <c r="A414" s="198"/>
      <c r="B414" s="198"/>
      <c r="C414" s="198"/>
      <c r="D414" s="198"/>
      <c r="E414" s="198"/>
      <c r="F414" s="198"/>
      <c r="G414" s="198"/>
      <c r="H414" s="198"/>
      <c r="I414" s="198"/>
      <c r="J414" s="198"/>
      <c r="K414" s="198"/>
      <c r="L414" s="198"/>
      <c r="M414" s="198"/>
      <c r="N414" s="198"/>
      <c r="O414" s="198"/>
      <c r="P414" s="198"/>
      <c r="Q414" s="198"/>
      <c r="R414" s="198"/>
      <c r="S414" s="198"/>
      <c r="T414" s="198"/>
      <c r="U414" s="198"/>
      <c r="V414" s="198"/>
      <c r="W414" s="198"/>
      <c r="X414" s="198"/>
      <c r="Y414" s="198"/>
      <c r="Z414" s="198"/>
      <c r="AA414" s="198"/>
      <c r="AB414" s="198"/>
      <c r="AC414" s="198"/>
      <c r="AD414" s="198"/>
      <c r="AE414" s="198"/>
      <c r="AF414" s="198"/>
      <c r="AG414" s="198"/>
      <c r="AH414" s="198"/>
      <c r="AI414" s="198"/>
      <c r="AJ414" s="198"/>
      <c r="AK414" s="198"/>
      <c r="AL414" s="198"/>
      <c r="AM414" s="198"/>
      <c r="AN414" s="198"/>
      <c r="AO414" s="198"/>
    </row>
    <row r="415" ht="14.25" customHeight="1" spans="1:41" x14ac:dyDescent="0.25">
      <c r="A415" s="198"/>
      <c r="B415" s="198"/>
      <c r="C415" s="198"/>
      <c r="D415" s="198"/>
      <c r="E415" s="198"/>
      <c r="F415" s="198"/>
      <c r="G415" s="198"/>
      <c r="H415" s="198"/>
      <c r="I415" s="198"/>
      <c r="J415" s="198"/>
      <c r="K415" s="198"/>
      <c r="L415" s="198"/>
      <c r="M415" s="198"/>
      <c r="N415" s="198"/>
      <c r="O415" s="198"/>
      <c r="P415" s="198"/>
      <c r="Q415" s="198"/>
      <c r="R415" s="198"/>
      <c r="S415" s="198"/>
      <c r="T415" s="198"/>
      <c r="U415" s="198"/>
      <c r="V415" s="198"/>
      <c r="W415" s="198"/>
      <c r="X415" s="198"/>
      <c r="Y415" s="198"/>
      <c r="Z415" s="198"/>
      <c r="AA415" s="198"/>
      <c r="AB415" s="198"/>
      <c r="AC415" s="198"/>
      <c r="AD415" s="198"/>
      <c r="AE415" s="198"/>
      <c r="AF415" s="198"/>
      <c r="AG415" s="198"/>
      <c r="AH415" s="198"/>
      <c r="AI415" s="198"/>
      <c r="AJ415" s="198"/>
      <c r="AK415" s="198"/>
      <c r="AL415" s="198"/>
      <c r="AM415" s="198"/>
      <c r="AN415" s="198"/>
      <c r="AO415" s="198"/>
    </row>
    <row r="416" ht="14.25" customHeight="1" spans="1:41" x14ac:dyDescent="0.25">
      <c r="A416" s="198"/>
      <c r="B416" s="198"/>
      <c r="C416" s="198"/>
      <c r="D416" s="198"/>
      <c r="E416" s="198"/>
      <c r="F416" s="198"/>
      <c r="G416" s="198"/>
      <c r="H416" s="198"/>
      <c r="I416" s="198"/>
      <c r="J416" s="198"/>
      <c r="K416" s="198"/>
      <c r="L416" s="198"/>
      <c r="M416" s="198"/>
      <c r="N416" s="198"/>
      <c r="O416" s="198"/>
      <c r="P416" s="198"/>
      <c r="Q416" s="198"/>
      <c r="R416" s="198"/>
      <c r="S416" s="198"/>
      <c r="T416" s="198"/>
      <c r="U416" s="198"/>
      <c r="V416" s="198"/>
      <c r="W416" s="198"/>
      <c r="X416" s="198"/>
      <c r="Y416" s="198"/>
      <c r="Z416" s="198"/>
      <c r="AA416" s="198"/>
      <c r="AB416" s="198"/>
      <c r="AC416" s="198"/>
      <c r="AD416" s="198"/>
      <c r="AE416" s="198"/>
      <c r="AF416" s="198"/>
      <c r="AG416" s="198"/>
      <c r="AH416" s="198"/>
      <c r="AI416" s="198"/>
      <c r="AJ416" s="198"/>
      <c r="AK416" s="198"/>
      <c r="AL416" s="198"/>
      <c r="AM416" s="198"/>
      <c r="AN416" s="198"/>
      <c r="AO416" s="198"/>
    </row>
    <row r="417" ht="14.25" customHeight="1" spans="1:41" x14ac:dyDescent="0.25">
      <c r="A417" s="198"/>
      <c r="B417" s="198"/>
      <c r="C417" s="198"/>
      <c r="D417" s="198"/>
      <c r="E417" s="198"/>
      <c r="F417" s="198"/>
      <c r="G417" s="198"/>
      <c r="H417" s="198"/>
      <c r="I417" s="198"/>
      <c r="J417" s="198"/>
      <c r="K417" s="198"/>
      <c r="L417" s="198"/>
      <c r="M417" s="198"/>
      <c r="N417" s="198"/>
      <c r="O417" s="198"/>
      <c r="P417" s="198"/>
      <c r="Q417" s="198"/>
      <c r="R417" s="198"/>
      <c r="S417" s="198"/>
      <c r="T417" s="198"/>
      <c r="U417" s="198"/>
      <c r="V417" s="198"/>
      <c r="W417" s="198"/>
      <c r="X417" s="198"/>
      <c r="Y417" s="198"/>
      <c r="Z417" s="198"/>
      <c r="AA417" s="198"/>
      <c r="AB417" s="198"/>
      <c r="AC417" s="198"/>
      <c r="AD417" s="198"/>
      <c r="AE417" s="198"/>
      <c r="AF417" s="198"/>
      <c r="AG417" s="198"/>
      <c r="AH417" s="198"/>
      <c r="AI417" s="198"/>
      <c r="AJ417" s="198"/>
      <c r="AK417" s="198"/>
      <c r="AL417" s="198"/>
      <c r="AM417" s="198"/>
      <c r="AN417" s="198"/>
      <c r="AO417" s="198"/>
    </row>
    <row r="418" ht="14.25" customHeight="1" spans="1:41" x14ac:dyDescent="0.25">
      <c r="A418" s="198"/>
      <c r="B418" s="198"/>
      <c r="C418" s="198"/>
      <c r="D418" s="198"/>
      <c r="E418" s="198"/>
      <c r="F418" s="198"/>
      <c r="G418" s="198"/>
      <c r="H418" s="198"/>
      <c r="I418" s="198"/>
      <c r="J418" s="198"/>
      <c r="K418" s="198"/>
      <c r="L418" s="198"/>
      <c r="M418" s="198"/>
      <c r="N418" s="198"/>
      <c r="O418" s="198"/>
      <c r="P418" s="198"/>
      <c r="Q418" s="198"/>
      <c r="R418" s="198"/>
      <c r="S418" s="198"/>
      <c r="T418" s="198"/>
      <c r="U418" s="198"/>
      <c r="V418" s="198"/>
      <c r="W418" s="198"/>
      <c r="X418" s="198"/>
      <c r="Y418" s="198"/>
      <c r="Z418" s="198"/>
      <c r="AA418" s="198"/>
      <c r="AB418" s="198"/>
      <c r="AC418" s="198"/>
      <c r="AD418" s="198"/>
      <c r="AE418" s="198"/>
      <c r="AF418" s="198"/>
      <c r="AG418" s="198"/>
      <c r="AH418" s="198"/>
      <c r="AI418" s="198"/>
      <c r="AJ418" s="198"/>
      <c r="AK418" s="198"/>
      <c r="AL418" s="198"/>
      <c r="AM418" s="198"/>
      <c r="AN418" s="198"/>
      <c r="AO418" s="198"/>
    </row>
    <row r="419" ht="14.25" customHeight="1" spans="1:41" x14ac:dyDescent="0.25">
      <c r="A419" s="198"/>
      <c r="B419" s="198"/>
      <c r="C419" s="198"/>
      <c r="D419" s="198"/>
      <c r="E419" s="198"/>
      <c r="F419" s="198"/>
      <c r="G419" s="198"/>
      <c r="H419" s="198"/>
      <c r="I419" s="198"/>
      <c r="J419" s="198"/>
      <c r="K419" s="198"/>
      <c r="L419" s="198"/>
      <c r="M419" s="198"/>
      <c r="N419" s="198"/>
      <c r="O419" s="198"/>
      <c r="P419" s="198"/>
      <c r="Q419" s="198"/>
      <c r="R419" s="198"/>
      <c r="S419" s="198"/>
      <c r="T419" s="198"/>
      <c r="U419" s="198"/>
      <c r="V419" s="198"/>
      <c r="W419" s="198"/>
      <c r="X419" s="198"/>
      <c r="Y419" s="198"/>
      <c r="Z419" s="198"/>
      <c r="AA419" s="198"/>
      <c r="AB419" s="198"/>
      <c r="AC419" s="198"/>
      <c r="AD419" s="198"/>
      <c r="AE419" s="198"/>
      <c r="AF419" s="198"/>
      <c r="AG419" s="198"/>
      <c r="AH419" s="198"/>
      <c r="AI419" s="198"/>
      <c r="AJ419" s="198"/>
      <c r="AK419" s="198"/>
      <c r="AL419" s="198"/>
      <c r="AM419" s="198"/>
      <c r="AN419" s="198"/>
      <c r="AO419" s="198"/>
    </row>
    <row r="420" ht="14.25" customHeight="1" spans="1:41" x14ac:dyDescent="0.25">
      <c r="A420" s="198"/>
      <c r="B420" s="198"/>
      <c r="C420" s="198"/>
      <c r="D420" s="198"/>
      <c r="E420" s="198"/>
      <c r="F420" s="198"/>
      <c r="G420" s="198"/>
      <c r="H420" s="198"/>
      <c r="I420" s="198"/>
      <c r="J420" s="198"/>
      <c r="K420" s="198"/>
      <c r="L420" s="198"/>
      <c r="M420" s="198"/>
      <c r="N420" s="198"/>
      <c r="O420" s="198"/>
      <c r="P420" s="198"/>
      <c r="Q420" s="198"/>
      <c r="R420" s="198"/>
      <c r="S420" s="198"/>
      <c r="T420" s="198"/>
      <c r="U420" s="198"/>
      <c r="V420" s="198"/>
      <c r="W420" s="198"/>
      <c r="X420" s="198"/>
      <c r="Y420" s="198"/>
      <c r="Z420" s="198"/>
      <c r="AA420" s="198"/>
      <c r="AB420" s="198"/>
      <c r="AC420" s="198"/>
      <c r="AD420" s="198"/>
      <c r="AE420" s="198"/>
      <c r="AF420" s="198"/>
      <c r="AG420" s="198"/>
      <c r="AH420" s="198"/>
      <c r="AI420" s="198"/>
      <c r="AJ420" s="198"/>
      <c r="AK420" s="198"/>
      <c r="AL420" s="198"/>
      <c r="AM420" s="198"/>
      <c r="AN420" s="198"/>
      <c r="AO420" s="198"/>
    </row>
    <row r="421" ht="14.25" customHeight="1" spans="1:41" x14ac:dyDescent="0.25">
      <c r="A421" s="198"/>
      <c r="B421" s="198"/>
      <c r="C421" s="198"/>
      <c r="D421" s="198"/>
      <c r="E421" s="198"/>
      <c r="F421" s="198"/>
      <c r="G421" s="198"/>
      <c r="H421" s="198"/>
      <c r="I421" s="198"/>
      <c r="J421" s="198"/>
      <c r="K421" s="198"/>
      <c r="L421" s="198"/>
      <c r="M421" s="198"/>
      <c r="N421" s="198"/>
      <c r="O421" s="198"/>
      <c r="P421" s="198"/>
      <c r="Q421" s="198"/>
      <c r="R421" s="198"/>
      <c r="S421" s="198"/>
      <c r="T421" s="198"/>
      <c r="U421" s="198"/>
      <c r="V421" s="198"/>
      <c r="W421" s="198"/>
      <c r="X421" s="198"/>
      <c r="Y421" s="198"/>
      <c r="Z421" s="198"/>
      <c r="AA421" s="198"/>
      <c r="AB421" s="198"/>
      <c r="AC421" s="198"/>
      <c r="AD421" s="198"/>
      <c r="AE421" s="198"/>
      <c r="AF421" s="198"/>
      <c r="AG421" s="198"/>
      <c r="AH421" s="198"/>
      <c r="AI421" s="198"/>
      <c r="AJ421" s="198"/>
      <c r="AK421" s="198"/>
      <c r="AL421" s="198"/>
      <c r="AM421" s="198"/>
      <c r="AN421" s="198"/>
      <c r="AO421" s="198"/>
    </row>
    <row r="422" ht="14.25" customHeight="1" spans="1:41" x14ac:dyDescent="0.25">
      <c r="A422" s="198"/>
      <c r="B422" s="198"/>
      <c r="C422" s="198"/>
      <c r="D422" s="198"/>
      <c r="E422" s="198"/>
      <c r="F422" s="198"/>
      <c r="G422" s="198"/>
      <c r="H422" s="198"/>
      <c r="I422" s="198"/>
      <c r="J422" s="198"/>
      <c r="K422" s="198"/>
      <c r="L422" s="198"/>
      <c r="M422" s="198"/>
      <c r="N422" s="198"/>
      <c r="O422" s="198"/>
      <c r="P422" s="198"/>
      <c r="Q422" s="198"/>
      <c r="R422" s="198"/>
      <c r="S422" s="198"/>
      <c r="T422" s="198"/>
      <c r="U422" s="198"/>
      <c r="V422" s="198"/>
      <c r="W422" s="198"/>
      <c r="X422" s="198"/>
      <c r="Y422" s="198"/>
      <c r="Z422" s="198"/>
      <c r="AA422" s="198"/>
      <c r="AB422" s="198"/>
      <c r="AC422" s="198"/>
      <c r="AD422" s="198"/>
      <c r="AE422" s="198"/>
      <c r="AF422" s="198"/>
      <c r="AG422" s="198"/>
      <c r="AH422" s="198"/>
      <c r="AI422" s="198"/>
      <c r="AJ422" s="198"/>
      <c r="AK422" s="198"/>
      <c r="AL422" s="198"/>
      <c r="AM422" s="198"/>
      <c r="AN422" s="198"/>
      <c r="AO422" s="198"/>
    </row>
    <row r="423" ht="14.25" customHeight="1" spans="1:41" x14ac:dyDescent="0.25">
      <c r="A423" s="198"/>
      <c r="B423" s="198"/>
      <c r="C423" s="198"/>
      <c r="D423" s="198"/>
      <c r="E423" s="198"/>
      <c r="F423" s="198"/>
      <c r="G423" s="198"/>
      <c r="H423" s="198"/>
      <c r="I423" s="198"/>
      <c r="J423" s="198"/>
      <c r="K423" s="198"/>
      <c r="L423" s="198"/>
      <c r="M423" s="198"/>
      <c r="N423" s="198"/>
      <c r="O423" s="198"/>
      <c r="P423" s="198"/>
      <c r="Q423" s="198"/>
      <c r="R423" s="198"/>
      <c r="S423" s="198"/>
      <c r="T423" s="198"/>
      <c r="U423" s="198"/>
      <c r="V423" s="198"/>
      <c r="W423" s="198"/>
      <c r="X423" s="198"/>
      <c r="Y423" s="198"/>
      <c r="Z423" s="198"/>
      <c r="AA423" s="198"/>
      <c r="AB423" s="198"/>
      <c r="AC423" s="198"/>
      <c r="AD423" s="198"/>
      <c r="AE423" s="198"/>
      <c r="AF423" s="198"/>
      <c r="AG423" s="198"/>
      <c r="AH423" s="198"/>
      <c r="AI423" s="198"/>
      <c r="AJ423" s="198"/>
      <c r="AK423" s="198"/>
      <c r="AL423" s="198"/>
      <c r="AM423" s="198"/>
      <c r="AN423" s="198"/>
      <c r="AO423" s="198"/>
    </row>
    <row r="424" ht="14.25" customHeight="1" spans="1:41" x14ac:dyDescent="0.25">
      <c r="A424" s="198"/>
      <c r="B424" s="198"/>
      <c r="C424" s="198"/>
      <c r="D424" s="198"/>
      <c r="E424" s="198"/>
      <c r="F424" s="198"/>
      <c r="G424" s="198"/>
      <c r="H424" s="198"/>
      <c r="I424" s="198"/>
      <c r="J424" s="198"/>
      <c r="K424" s="198"/>
      <c r="L424" s="198"/>
      <c r="M424" s="198"/>
      <c r="N424" s="198"/>
      <c r="O424" s="198"/>
      <c r="P424" s="198"/>
      <c r="Q424" s="198"/>
      <c r="R424" s="198"/>
      <c r="S424" s="198"/>
      <c r="T424" s="198"/>
      <c r="U424" s="198"/>
      <c r="V424" s="198"/>
      <c r="W424" s="198"/>
      <c r="X424" s="198"/>
      <c r="Y424" s="198"/>
      <c r="Z424" s="198"/>
      <c r="AA424" s="198"/>
      <c r="AB424" s="198"/>
      <c r="AC424" s="198"/>
      <c r="AD424" s="198"/>
      <c r="AE424" s="198"/>
      <c r="AF424" s="198"/>
      <c r="AG424" s="198"/>
      <c r="AH424" s="198"/>
      <c r="AI424" s="198"/>
      <c r="AJ424" s="198"/>
      <c r="AK424" s="198"/>
      <c r="AL424" s="198"/>
      <c r="AM424" s="198"/>
      <c r="AN424" s="198"/>
      <c r="AO424" s="198"/>
    </row>
    <row r="425" ht="14.25" customHeight="1" spans="1:41" x14ac:dyDescent="0.25">
      <c r="A425" s="198"/>
      <c r="B425" s="198"/>
      <c r="C425" s="198"/>
      <c r="D425" s="198"/>
      <c r="E425" s="198"/>
      <c r="F425" s="198"/>
      <c r="G425" s="198"/>
      <c r="H425" s="198"/>
      <c r="I425" s="198"/>
      <c r="J425" s="198"/>
      <c r="K425" s="198"/>
      <c r="L425" s="198"/>
      <c r="M425" s="198"/>
      <c r="N425" s="198"/>
      <c r="O425" s="198"/>
      <c r="P425" s="198"/>
      <c r="Q425" s="198"/>
      <c r="R425" s="198"/>
      <c r="S425" s="198"/>
      <c r="T425" s="198"/>
      <c r="U425" s="198"/>
      <c r="V425" s="198"/>
      <c r="W425" s="198"/>
      <c r="X425" s="198"/>
      <c r="Y425" s="198"/>
      <c r="Z425" s="198"/>
      <c r="AA425" s="198"/>
      <c r="AB425" s="198"/>
      <c r="AC425" s="198"/>
      <c r="AD425" s="198"/>
      <c r="AE425" s="198"/>
      <c r="AF425" s="198"/>
      <c r="AG425" s="198"/>
      <c r="AH425" s="198"/>
      <c r="AI425" s="198"/>
      <c r="AJ425" s="198"/>
      <c r="AK425" s="198"/>
      <c r="AL425" s="198"/>
      <c r="AM425" s="198"/>
      <c r="AN425" s="198"/>
      <c r="AO425" s="198"/>
    </row>
    <row r="426" ht="14.25" customHeight="1" spans="1:41" x14ac:dyDescent="0.25">
      <c r="A426" s="198"/>
      <c r="B426" s="198"/>
      <c r="C426" s="198"/>
      <c r="D426" s="198"/>
      <c r="E426" s="198"/>
      <c r="F426" s="198"/>
      <c r="G426" s="198"/>
      <c r="H426" s="198"/>
      <c r="I426" s="198"/>
      <c r="J426" s="198"/>
      <c r="K426" s="198"/>
      <c r="L426" s="198"/>
      <c r="M426" s="198"/>
      <c r="N426" s="198"/>
      <c r="O426" s="198"/>
      <c r="P426" s="198"/>
      <c r="Q426" s="198"/>
      <c r="R426" s="198"/>
      <c r="S426" s="198"/>
      <c r="T426" s="198"/>
      <c r="U426" s="198"/>
      <c r="V426" s="198"/>
      <c r="W426" s="198"/>
      <c r="X426" s="198"/>
      <c r="Y426" s="198"/>
      <c r="Z426" s="198"/>
      <c r="AA426" s="198"/>
      <c r="AB426" s="198"/>
      <c r="AC426" s="198"/>
      <c r="AD426" s="198"/>
      <c r="AE426" s="198"/>
      <c r="AF426" s="198"/>
      <c r="AG426" s="198"/>
      <c r="AH426" s="198"/>
      <c r="AI426" s="198"/>
      <c r="AJ426" s="198"/>
      <c r="AK426" s="198"/>
      <c r="AL426" s="198"/>
      <c r="AM426" s="198"/>
      <c r="AN426" s="198"/>
      <c r="AO426" s="198"/>
    </row>
    <row r="427" ht="14.25" customHeight="1" spans="1:41" x14ac:dyDescent="0.25">
      <c r="A427" s="198"/>
      <c r="B427" s="198"/>
      <c r="C427" s="198"/>
      <c r="D427" s="198"/>
      <c r="E427" s="198"/>
      <c r="F427" s="198"/>
      <c r="G427" s="198"/>
      <c r="H427" s="198"/>
      <c r="I427" s="198"/>
      <c r="J427" s="198"/>
      <c r="K427" s="198"/>
      <c r="L427" s="198"/>
      <c r="M427" s="198"/>
      <c r="N427" s="198"/>
      <c r="O427" s="198"/>
      <c r="P427" s="198"/>
      <c r="Q427" s="198"/>
      <c r="R427" s="198"/>
      <c r="S427" s="198"/>
      <c r="T427" s="198"/>
      <c r="U427" s="198"/>
      <c r="V427" s="198"/>
      <c r="W427" s="198"/>
      <c r="X427" s="198"/>
      <c r="Y427" s="198"/>
      <c r="Z427" s="198"/>
      <c r="AA427" s="198"/>
      <c r="AB427" s="198"/>
      <c r="AC427" s="198"/>
      <c r="AD427" s="198"/>
      <c r="AE427" s="198"/>
      <c r="AF427" s="198"/>
      <c r="AG427" s="198"/>
      <c r="AH427" s="198"/>
      <c r="AI427" s="198"/>
      <c r="AJ427" s="198"/>
      <c r="AK427" s="198"/>
      <c r="AL427" s="198"/>
      <c r="AM427" s="198"/>
      <c r="AN427" s="198"/>
      <c r="AO427" s="198"/>
    </row>
    <row r="428" ht="14.25" customHeight="1" spans="1:41" x14ac:dyDescent="0.25">
      <c r="A428" s="198"/>
      <c r="B428" s="198"/>
      <c r="C428" s="198"/>
      <c r="D428" s="198"/>
      <c r="E428" s="198"/>
      <c r="F428" s="198"/>
      <c r="G428" s="198"/>
      <c r="H428" s="198"/>
      <c r="I428" s="198"/>
      <c r="J428" s="198"/>
      <c r="K428" s="198"/>
      <c r="L428" s="198"/>
      <c r="M428" s="198"/>
      <c r="N428" s="198"/>
      <c r="O428" s="198"/>
      <c r="P428" s="198"/>
      <c r="Q428" s="198"/>
      <c r="R428" s="198"/>
      <c r="S428" s="198"/>
      <c r="T428" s="198"/>
      <c r="U428" s="198"/>
      <c r="V428" s="198"/>
      <c r="W428" s="198"/>
      <c r="X428" s="198"/>
      <c r="Y428" s="198"/>
      <c r="Z428" s="198"/>
      <c r="AA428" s="198"/>
      <c r="AB428" s="198"/>
      <c r="AC428" s="198"/>
      <c r="AD428" s="198"/>
      <c r="AE428" s="198"/>
      <c r="AF428" s="198"/>
      <c r="AG428" s="198"/>
      <c r="AH428" s="198"/>
      <c r="AI428" s="198"/>
      <c r="AJ428" s="198"/>
      <c r="AK428" s="198"/>
      <c r="AL428" s="198"/>
      <c r="AM428" s="198"/>
      <c r="AN428" s="198"/>
      <c r="AO428" s="198"/>
    </row>
    <row r="429" ht="14.25" customHeight="1" spans="1:41" x14ac:dyDescent="0.25">
      <c r="A429" s="198"/>
      <c r="B429" s="198"/>
      <c r="C429" s="198"/>
      <c r="D429" s="198"/>
      <c r="E429" s="198"/>
      <c r="F429" s="198"/>
      <c r="G429" s="198"/>
      <c r="H429" s="198"/>
      <c r="I429" s="198"/>
      <c r="J429" s="198"/>
      <c r="K429" s="198"/>
      <c r="L429" s="198"/>
      <c r="M429" s="198"/>
      <c r="N429" s="198"/>
      <c r="O429" s="198"/>
      <c r="P429" s="198"/>
      <c r="Q429" s="198"/>
      <c r="R429" s="198"/>
      <c r="S429" s="198"/>
      <c r="T429" s="198"/>
      <c r="U429" s="198"/>
      <c r="V429" s="198"/>
      <c r="W429" s="198"/>
      <c r="X429" s="198"/>
      <c r="Y429" s="198"/>
      <c r="Z429" s="198"/>
      <c r="AA429" s="198"/>
      <c r="AB429" s="198"/>
      <c r="AC429" s="198"/>
      <c r="AD429" s="198"/>
      <c r="AE429" s="198"/>
      <c r="AF429" s="198"/>
      <c r="AG429" s="198"/>
      <c r="AH429" s="198"/>
      <c r="AI429" s="198"/>
      <c r="AJ429" s="198"/>
      <c r="AK429" s="198"/>
      <c r="AL429" s="198"/>
      <c r="AM429" s="198"/>
      <c r="AN429" s="198"/>
      <c r="AO429" s="198"/>
    </row>
    <row r="430" ht="14.25" customHeight="1" spans="1:41" x14ac:dyDescent="0.25">
      <c r="A430" s="198"/>
      <c r="B430" s="198"/>
      <c r="C430" s="198"/>
      <c r="D430" s="198"/>
      <c r="E430" s="198"/>
      <c r="F430" s="198"/>
      <c r="G430" s="198"/>
      <c r="H430" s="198"/>
      <c r="I430" s="198"/>
      <c r="J430" s="198"/>
      <c r="K430" s="198"/>
      <c r="L430" s="198"/>
      <c r="M430" s="198"/>
      <c r="N430" s="198"/>
      <c r="O430" s="198"/>
      <c r="P430" s="198"/>
      <c r="Q430" s="198"/>
      <c r="R430" s="198"/>
      <c r="S430" s="198"/>
      <c r="T430" s="198"/>
      <c r="U430" s="198"/>
      <c r="V430" s="198"/>
      <c r="W430" s="198"/>
      <c r="X430" s="198"/>
      <c r="Y430" s="198"/>
      <c r="Z430" s="198"/>
      <c r="AA430" s="198"/>
      <c r="AB430" s="198"/>
      <c r="AC430" s="198"/>
      <c r="AD430" s="198"/>
      <c r="AE430" s="198"/>
      <c r="AF430" s="198"/>
      <c r="AG430" s="198"/>
      <c r="AH430" s="198"/>
      <c r="AI430" s="198"/>
      <c r="AJ430" s="198"/>
      <c r="AK430" s="198"/>
      <c r="AL430" s="198"/>
      <c r="AM430" s="198"/>
      <c r="AN430" s="198"/>
      <c r="AO430" s="198"/>
    </row>
    <row r="431" ht="14.25" customHeight="1" spans="1:41" x14ac:dyDescent="0.25">
      <c r="A431" s="198"/>
      <c r="B431" s="198"/>
      <c r="C431" s="198"/>
      <c r="D431" s="198"/>
      <c r="E431" s="198"/>
      <c r="F431" s="198"/>
      <c r="G431" s="198"/>
      <c r="H431" s="198"/>
      <c r="I431" s="198"/>
      <c r="J431" s="198"/>
      <c r="K431" s="198"/>
      <c r="L431" s="198"/>
      <c r="M431" s="198"/>
      <c r="N431" s="198"/>
      <c r="O431" s="198"/>
      <c r="P431" s="198"/>
      <c r="Q431" s="198"/>
      <c r="R431" s="198"/>
      <c r="S431" s="198"/>
      <c r="T431" s="198"/>
      <c r="U431" s="198"/>
      <c r="V431" s="198"/>
      <c r="W431" s="198"/>
      <c r="X431" s="198"/>
      <c r="Y431" s="198"/>
      <c r="Z431" s="198"/>
      <c r="AA431" s="198"/>
      <c r="AB431" s="198"/>
      <c r="AC431" s="198"/>
      <c r="AD431" s="198"/>
      <c r="AE431" s="198"/>
      <c r="AF431" s="198"/>
      <c r="AG431" s="198"/>
      <c r="AH431" s="198"/>
      <c r="AI431" s="198"/>
      <c r="AJ431" s="198"/>
      <c r="AK431" s="198"/>
      <c r="AL431" s="198"/>
      <c r="AM431" s="198"/>
      <c r="AN431" s="198"/>
      <c r="AO431" s="198"/>
    </row>
    <row r="432" ht="14.25" customHeight="1" spans="1:41" x14ac:dyDescent="0.25">
      <c r="A432" s="198"/>
      <c r="B432" s="198"/>
      <c r="C432" s="198"/>
      <c r="D432" s="198"/>
      <c r="E432" s="198"/>
      <c r="F432" s="198"/>
      <c r="G432" s="198"/>
      <c r="H432" s="198"/>
      <c r="I432" s="198"/>
      <c r="J432" s="198"/>
      <c r="K432" s="198"/>
      <c r="L432" s="198"/>
      <c r="M432" s="198"/>
      <c r="N432" s="198"/>
      <c r="O432" s="198"/>
      <c r="P432" s="198"/>
      <c r="Q432" s="198"/>
      <c r="R432" s="198"/>
      <c r="S432" s="198"/>
      <c r="T432" s="198"/>
      <c r="U432" s="198"/>
      <c r="V432" s="198"/>
      <c r="W432" s="198"/>
      <c r="X432" s="198"/>
      <c r="Y432" s="198"/>
      <c r="Z432" s="198"/>
      <c r="AA432" s="198"/>
      <c r="AB432" s="198"/>
      <c r="AC432" s="198"/>
      <c r="AD432" s="198"/>
      <c r="AE432" s="198"/>
      <c r="AF432" s="198"/>
      <c r="AG432" s="198"/>
      <c r="AH432" s="198"/>
      <c r="AI432" s="198"/>
      <c r="AJ432" s="198"/>
      <c r="AK432" s="198"/>
      <c r="AL432" s="198"/>
      <c r="AM432" s="198"/>
      <c r="AN432" s="198"/>
      <c r="AO432" s="198"/>
    </row>
    <row r="433" ht="14.25" customHeight="1" spans="1:41" x14ac:dyDescent="0.25">
      <c r="A433" s="198"/>
      <c r="B433" s="198"/>
      <c r="C433" s="198"/>
      <c r="D433" s="198"/>
      <c r="E433" s="198"/>
      <c r="F433" s="198"/>
      <c r="G433" s="198"/>
      <c r="H433" s="198"/>
      <c r="I433" s="198"/>
      <c r="J433" s="198"/>
      <c r="K433" s="198"/>
      <c r="L433" s="198"/>
      <c r="M433" s="198"/>
      <c r="N433" s="198"/>
      <c r="O433" s="198"/>
      <c r="P433" s="198"/>
      <c r="Q433" s="198"/>
      <c r="R433" s="198"/>
      <c r="S433" s="198"/>
      <c r="T433" s="198"/>
      <c r="U433" s="198"/>
      <c r="V433" s="198"/>
      <c r="W433" s="198"/>
      <c r="X433" s="198"/>
      <c r="Y433" s="198"/>
      <c r="Z433" s="198"/>
      <c r="AA433" s="198"/>
      <c r="AB433" s="198"/>
      <c r="AC433" s="198"/>
      <c r="AD433" s="198"/>
      <c r="AE433" s="198"/>
      <c r="AF433" s="198"/>
      <c r="AG433" s="198"/>
      <c r="AH433" s="198"/>
      <c r="AI433" s="198"/>
      <c r="AJ433" s="198"/>
      <c r="AK433" s="198"/>
      <c r="AL433" s="198"/>
      <c r="AM433" s="198"/>
      <c r="AN433" s="198"/>
      <c r="AO433" s="198"/>
    </row>
    <row r="434" ht="14.25" customHeight="1" spans="1:41" x14ac:dyDescent="0.25">
      <c r="A434" s="198"/>
      <c r="B434" s="198"/>
      <c r="C434" s="198"/>
      <c r="D434" s="198"/>
      <c r="E434" s="198"/>
      <c r="F434" s="198"/>
      <c r="G434" s="198"/>
      <c r="H434" s="198"/>
      <c r="I434" s="198"/>
      <c r="J434" s="198"/>
      <c r="K434" s="198"/>
      <c r="L434" s="198"/>
      <c r="M434" s="198"/>
      <c r="N434" s="198"/>
      <c r="O434" s="198"/>
      <c r="P434" s="198"/>
      <c r="Q434" s="198"/>
      <c r="R434" s="198"/>
      <c r="S434" s="198"/>
      <c r="T434" s="198"/>
      <c r="U434" s="198"/>
      <c r="V434" s="198"/>
      <c r="W434" s="198"/>
      <c r="X434" s="198"/>
      <c r="Y434" s="198"/>
      <c r="Z434" s="198"/>
      <c r="AA434" s="198"/>
      <c r="AB434" s="198"/>
      <c r="AC434" s="198"/>
      <c r="AD434" s="198"/>
      <c r="AE434" s="198"/>
      <c r="AF434" s="198"/>
      <c r="AG434" s="198"/>
      <c r="AH434" s="198"/>
      <c r="AI434" s="198"/>
      <c r="AJ434" s="198"/>
      <c r="AK434" s="198"/>
      <c r="AL434" s="198"/>
      <c r="AM434" s="198"/>
      <c r="AN434" s="198"/>
      <c r="AO434" s="198"/>
    </row>
    <row r="435" ht="14.25" customHeight="1" spans="1:41" x14ac:dyDescent="0.25">
      <c r="A435" s="198"/>
      <c r="B435" s="198"/>
      <c r="C435" s="198"/>
      <c r="D435" s="198"/>
      <c r="E435" s="198"/>
      <c r="F435" s="198"/>
      <c r="G435" s="198"/>
      <c r="H435" s="198"/>
      <c r="I435" s="198"/>
      <c r="J435" s="198"/>
      <c r="K435" s="198"/>
      <c r="L435" s="198"/>
      <c r="M435" s="198"/>
      <c r="N435" s="198"/>
      <c r="O435" s="198"/>
      <c r="P435" s="198"/>
      <c r="Q435" s="198"/>
      <c r="R435" s="198"/>
      <c r="S435" s="198"/>
      <c r="T435" s="198"/>
      <c r="U435" s="198"/>
      <c r="V435" s="198"/>
      <c r="W435" s="198"/>
      <c r="X435" s="198"/>
      <c r="Y435" s="198"/>
      <c r="Z435" s="198"/>
      <c r="AA435" s="198"/>
      <c r="AB435" s="198"/>
      <c r="AC435" s="198"/>
      <c r="AD435" s="198"/>
      <c r="AE435" s="198"/>
      <c r="AF435" s="198"/>
      <c r="AG435" s="198"/>
      <c r="AH435" s="198"/>
      <c r="AI435" s="198"/>
      <c r="AJ435" s="198"/>
      <c r="AK435" s="198"/>
      <c r="AL435" s="198"/>
      <c r="AM435" s="198"/>
      <c r="AN435" s="198"/>
      <c r="AO435" s="198"/>
    </row>
    <row r="436" ht="14.25" customHeight="1" spans="1:41" x14ac:dyDescent="0.25">
      <c r="A436" s="198"/>
      <c r="B436" s="198"/>
      <c r="C436" s="198"/>
      <c r="D436" s="198"/>
      <c r="E436" s="198"/>
      <c r="F436" s="198"/>
      <c r="G436" s="198"/>
      <c r="H436" s="198"/>
      <c r="I436" s="198"/>
      <c r="J436" s="198"/>
      <c r="K436" s="198"/>
      <c r="L436" s="198"/>
      <c r="M436" s="198"/>
      <c r="N436" s="198"/>
      <c r="O436" s="198"/>
      <c r="P436" s="198"/>
      <c r="Q436" s="198"/>
      <c r="R436" s="198"/>
      <c r="S436" s="198"/>
      <c r="T436" s="198"/>
      <c r="U436" s="198"/>
      <c r="V436" s="198"/>
      <c r="W436" s="198"/>
      <c r="X436" s="198"/>
      <c r="Y436" s="198"/>
      <c r="Z436" s="198"/>
      <c r="AA436" s="198"/>
      <c r="AB436" s="198"/>
      <c r="AC436" s="198"/>
      <c r="AD436" s="198"/>
      <c r="AE436" s="198"/>
      <c r="AF436" s="198"/>
      <c r="AG436" s="198"/>
      <c r="AH436" s="198"/>
      <c r="AI436" s="198"/>
      <c r="AJ436" s="198"/>
      <c r="AK436" s="198"/>
      <c r="AL436" s="198"/>
      <c r="AM436" s="198"/>
      <c r="AN436" s="198"/>
      <c r="AO436" s="198"/>
    </row>
    <row r="437" ht="14.25" customHeight="1" spans="1:41" x14ac:dyDescent="0.25">
      <c r="A437" s="198"/>
      <c r="B437" s="198"/>
      <c r="C437" s="198"/>
      <c r="D437" s="198"/>
      <c r="E437" s="198"/>
      <c r="F437" s="198"/>
      <c r="G437" s="198"/>
      <c r="H437" s="198"/>
      <c r="I437" s="198"/>
      <c r="J437" s="198"/>
      <c r="K437" s="198"/>
      <c r="L437" s="198"/>
      <c r="M437" s="198"/>
      <c r="N437" s="198"/>
      <c r="O437" s="198"/>
      <c r="P437" s="198"/>
      <c r="Q437" s="198"/>
      <c r="R437" s="198"/>
      <c r="S437" s="198"/>
      <c r="T437" s="198"/>
      <c r="U437" s="198"/>
      <c r="V437" s="198"/>
      <c r="W437" s="198"/>
      <c r="X437" s="198"/>
      <c r="Y437" s="198"/>
      <c r="Z437" s="198"/>
      <c r="AA437" s="198"/>
      <c r="AB437" s="198"/>
      <c r="AC437" s="198"/>
      <c r="AD437" s="198"/>
      <c r="AE437" s="198"/>
      <c r="AF437" s="198"/>
      <c r="AG437" s="198"/>
      <c r="AH437" s="198"/>
      <c r="AI437" s="198"/>
      <c r="AJ437" s="198"/>
      <c r="AK437" s="198"/>
      <c r="AL437" s="198"/>
      <c r="AM437" s="198"/>
      <c r="AN437" s="198"/>
      <c r="AO437" s="198"/>
    </row>
    <row r="438" ht="14.25" customHeight="1" spans="1:41" x14ac:dyDescent="0.25">
      <c r="A438" s="198"/>
      <c r="B438" s="198"/>
      <c r="C438" s="198"/>
      <c r="D438" s="198"/>
      <c r="E438" s="198"/>
      <c r="F438" s="198"/>
      <c r="G438" s="198"/>
      <c r="H438" s="198"/>
      <c r="I438" s="198"/>
      <c r="J438" s="198"/>
      <c r="K438" s="198"/>
      <c r="L438" s="198"/>
      <c r="M438" s="198"/>
      <c r="N438" s="198"/>
      <c r="O438" s="198"/>
      <c r="P438" s="198"/>
      <c r="Q438" s="198"/>
      <c r="R438" s="198"/>
      <c r="S438" s="198"/>
      <c r="T438" s="198"/>
      <c r="U438" s="198"/>
      <c r="V438" s="198"/>
      <c r="W438" s="198"/>
      <c r="X438" s="198"/>
      <c r="Y438" s="198"/>
      <c r="Z438" s="198"/>
      <c r="AA438" s="198"/>
      <c r="AB438" s="198"/>
      <c r="AC438" s="198"/>
      <c r="AD438" s="198"/>
      <c r="AE438" s="198"/>
      <c r="AF438" s="198"/>
      <c r="AG438" s="198"/>
      <c r="AH438" s="198"/>
      <c r="AI438" s="198"/>
      <c r="AJ438" s="198"/>
      <c r="AK438" s="198"/>
      <c r="AL438" s="198"/>
      <c r="AM438" s="198"/>
      <c r="AN438" s="198"/>
      <c r="AO438" s="198"/>
    </row>
    <row r="439" ht="14.25" customHeight="1" spans="1:41" x14ac:dyDescent="0.25">
      <c r="A439" s="198"/>
      <c r="B439" s="198"/>
      <c r="C439" s="198"/>
      <c r="D439" s="198"/>
      <c r="E439" s="198"/>
      <c r="F439" s="198"/>
      <c r="G439" s="198"/>
      <c r="H439" s="198"/>
      <c r="I439" s="198"/>
      <c r="J439" s="198"/>
      <c r="K439" s="198"/>
      <c r="L439" s="198"/>
      <c r="M439" s="198"/>
      <c r="N439" s="198"/>
      <c r="O439" s="198"/>
      <c r="P439" s="198"/>
      <c r="Q439" s="198"/>
      <c r="R439" s="198"/>
      <c r="S439" s="198"/>
      <c r="T439" s="198"/>
      <c r="U439" s="198"/>
      <c r="V439" s="198"/>
      <c r="W439" s="198"/>
      <c r="X439" s="198"/>
      <c r="Y439" s="198"/>
      <c r="Z439" s="198"/>
      <c r="AA439" s="198"/>
      <c r="AB439" s="198"/>
      <c r="AC439" s="198"/>
      <c r="AD439" s="198"/>
      <c r="AE439" s="198"/>
      <c r="AF439" s="198"/>
      <c r="AG439" s="198"/>
      <c r="AH439" s="198"/>
      <c r="AI439" s="198"/>
      <c r="AJ439" s="198"/>
      <c r="AK439" s="198"/>
      <c r="AL439" s="198"/>
      <c r="AM439" s="198"/>
      <c r="AN439" s="198"/>
      <c r="AO439" s="198"/>
    </row>
    <row r="440" ht="14.25" customHeight="1" spans="1:41" x14ac:dyDescent="0.25">
      <c r="A440" s="198"/>
      <c r="B440" s="198"/>
      <c r="C440" s="198"/>
      <c r="D440" s="198"/>
      <c r="E440" s="198"/>
      <c r="F440" s="198"/>
      <c r="G440" s="198"/>
      <c r="H440" s="198"/>
      <c r="I440" s="198"/>
      <c r="J440" s="198"/>
      <c r="K440" s="198"/>
      <c r="L440" s="198"/>
      <c r="M440" s="198"/>
      <c r="N440" s="198"/>
      <c r="O440" s="198"/>
      <c r="P440" s="198"/>
      <c r="Q440" s="198"/>
      <c r="R440" s="198"/>
      <c r="S440" s="198"/>
      <c r="T440" s="198"/>
      <c r="U440" s="198"/>
      <c r="V440" s="198"/>
      <c r="W440" s="198"/>
      <c r="X440" s="198"/>
      <c r="Y440" s="198"/>
      <c r="Z440" s="198"/>
      <c r="AA440" s="198"/>
      <c r="AB440" s="198"/>
      <c r="AC440" s="198"/>
      <c r="AD440" s="198"/>
      <c r="AE440" s="198"/>
      <c r="AF440" s="198"/>
      <c r="AG440" s="198"/>
      <c r="AH440" s="198"/>
      <c r="AI440" s="198"/>
      <c r="AJ440" s="198"/>
      <c r="AK440" s="198"/>
      <c r="AL440" s="198"/>
      <c r="AM440" s="198"/>
      <c r="AN440" s="198"/>
      <c r="AO440" s="198"/>
    </row>
    <row r="441" ht="14.25" customHeight="1" spans="1:41" x14ac:dyDescent="0.25">
      <c r="A441" s="198"/>
      <c r="B441" s="198"/>
      <c r="C441" s="198"/>
      <c r="D441" s="198"/>
      <c r="E441" s="198"/>
      <c r="F441" s="198"/>
      <c r="G441" s="198"/>
      <c r="H441" s="198"/>
      <c r="I441" s="198"/>
      <c r="J441" s="198"/>
      <c r="K441" s="198"/>
      <c r="L441" s="198"/>
      <c r="M441" s="198"/>
      <c r="N441" s="198"/>
      <c r="O441" s="198"/>
      <c r="P441" s="198"/>
      <c r="Q441" s="198"/>
      <c r="R441" s="198"/>
      <c r="S441" s="198"/>
      <c r="T441" s="198"/>
      <c r="U441" s="198"/>
      <c r="V441" s="198"/>
      <c r="W441" s="198"/>
      <c r="X441" s="198"/>
      <c r="Y441" s="198"/>
      <c r="Z441" s="198"/>
      <c r="AA441" s="198"/>
      <c r="AB441" s="198"/>
      <c r="AC441" s="198"/>
      <c r="AD441" s="198"/>
      <c r="AE441" s="198"/>
      <c r="AF441" s="198"/>
      <c r="AG441" s="198"/>
      <c r="AH441" s="198"/>
      <c r="AI441" s="198"/>
      <c r="AJ441" s="198"/>
      <c r="AK441" s="198"/>
      <c r="AL441" s="198"/>
      <c r="AM441" s="198"/>
      <c r="AN441" s="198"/>
      <c r="AO441" s="198"/>
    </row>
    <row r="442" ht="14.25" customHeight="1" spans="1:41" x14ac:dyDescent="0.25">
      <c r="A442" s="198"/>
      <c r="B442" s="198"/>
      <c r="C442" s="198"/>
      <c r="D442" s="198"/>
      <c r="E442" s="198"/>
      <c r="F442" s="198"/>
      <c r="G442" s="198"/>
      <c r="H442" s="198"/>
      <c r="I442" s="198"/>
      <c r="J442" s="198"/>
      <c r="K442" s="198"/>
      <c r="L442" s="198"/>
      <c r="M442" s="198"/>
      <c r="N442" s="198"/>
      <c r="O442" s="198"/>
      <c r="P442" s="198"/>
      <c r="Q442" s="198"/>
      <c r="R442" s="198"/>
      <c r="S442" s="198"/>
      <c r="T442" s="198"/>
      <c r="U442" s="198"/>
      <c r="V442" s="198"/>
      <c r="W442" s="198"/>
      <c r="X442" s="198"/>
      <c r="Y442" s="198"/>
      <c r="Z442" s="198"/>
      <c r="AA442" s="198"/>
      <c r="AB442" s="198"/>
      <c r="AC442" s="198"/>
      <c r="AD442" s="198"/>
      <c r="AE442" s="198"/>
      <c r="AF442" s="198"/>
      <c r="AG442" s="198"/>
      <c r="AH442" s="198"/>
      <c r="AI442" s="198"/>
      <c r="AJ442" s="198"/>
      <c r="AK442" s="198"/>
      <c r="AL442" s="198"/>
      <c r="AM442" s="198"/>
      <c r="AN442" s="198"/>
      <c r="AO442" s="198"/>
    </row>
    <row r="443" ht="14.25" customHeight="1" spans="1:41" x14ac:dyDescent="0.25">
      <c r="A443" s="198"/>
      <c r="B443" s="198"/>
      <c r="C443" s="198"/>
      <c r="D443" s="198"/>
      <c r="E443" s="198"/>
      <c r="F443" s="198"/>
      <c r="G443" s="198"/>
      <c r="H443" s="198"/>
      <c r="I443" s="198"/>
      <c r="J443" s="198"/>
      <c r="K443" s="198"/>
      <c r="L443" s="198"/>
      <c r="M443" s="198"/>
      <c r="N443" s="198"/>
      <c r="O443" s="198"/>
      <c r="P443" s="198"/>
      <c r="Q443" s="198"/>
      <c r="R443" s="198"/>
      <c r="S443" s="198"/>
      <c r="T443" s="198"/>
      <c r="U443" s="198"/>
      <c r="V443" s="198"/>
      <c r="W443" s="198"/>
      <c r="X443" s="198"/>
      <c r="Y443" s="198"/>
      <c r="Z443" s="198"/>
      <c r="AA443" s="198"/>
      <c r="AB443" s="198"/>
      <c r="AC443" s="198"/>
      <c r="AD443" s="198"/>
      <c r="AE443" s="198"/>
      <c r="AF443" s="198"/>
      <c r="AG443" s="198"/>
      <c r="AH443" s="198"/>
      <c r="AI443" s="198"/>
      <c r="AJ443" s="198"/>
      <c r="AK443" s="198"/>
      <c r="AL443" s="198"/>
      <c r="AM443" s="198"/>
      <c r="AN443" s="198"/>
      <c r="AO443" s="198"/>
    </row>
    <row r="444" ht="14.25" customHeight="1" spans="1:41" x14ac:dyDescent="0.25">
      <c r="A444" s="198"/>
      <c r="B444" s="198"/>
      <c r="C444" s="198"/>
      <c r="D444" s="198"/>
      <c r="E444" s="198"/>
      <c r="F444" s="198"/>
      <c r="G444" s="198"/>
      <c r="H444" s="198"/>
      <c r="I444" s="198"/>
      <c r="J444" s="198"/>
      <c r="K444" s="198"/>
      <c r="L444" s="198"/>
      <c r="M444" s="198"/>
      <c r="N444" s="198"/>
      <c r="O444" s="198"/>
      <c r="P444" s="198"/>
      <c r="Q444" s="198"/>
      <c r="R444" s="198"/>
      <c r="S444" s="198"/>
      <c r="T444" s="198"/>
      <c r="U444" s="198"/>
      <c r="V444" s="198"/>
      <c r="W444" s="198"/>
      <c r="X444" s="198"/>
      <c r="Y444" s="198"/>
      <c r="Z444" s="198"/>
      <c r="AA444" s="198"/>
      <c r="AB444" s="198"/>
      <c r="AC444" s="198"/>
      <c r="AD444" s="198"/>
      <c r="AE444" s="198"/>
      <c r="AF444" s="198"/>
      <c r="AG444" s="198"/>
      <c r="AH444" s="198"/>
      <c r="AI444" s="198"/>
      <c r="AJ444" s="198"/>
      <c r="AK444" s="198"/>
      <c r="AL444" s="198"/>
      <c r="AM444" s="198"/>
      <c r="AN444" s="198"/>
      <c r="AO444" s="198"/>
    </row>
    <row r="445" ht="14.25" customHeight="1" spans="1:41" x14ac:dyDescent="0.25">
      <c r="A445" s="198"/>
      <c r="B445" s="198"/>
      <c r="C445" s="198"/>
      <c r="D445" s="198"/>
      <c r="E445" s="198"/>
      <c r="F445" s="198"/>
      <c r="G445" s="198"/>
      <c r="H445" s="198"/>
      <c r="I445" s="198"/>
      <c r="J445" s="198"/>
      <c r="K445" s="198"/>
      <c r="L445" s="198"/>
      <c r="M445" s="198"/>
      <c r="N445" s="198"/>
      <c r="O445" s="198"/>
      <c r="P445" s="198"/>
      <c r="Q445" s="198"/>
      <c r="R445" s="198"/>
      <c r="S445" s="198"/>
      <c r="T445" s="198"/>
      <c r="U445" s="198"/>
      <c r="V445" s="198"/>
      <c r="W445" s="198"/>
      <c r="X445" s="198"/>
      <c r="Y445" s="198"/>
      <c r="Z445" s="198"/>
      <c r="AA445" s="198"/>
      <c r="AB445" s="198"/>
      <c r="AC445" s="198"/>
      <c r="AD445" s="198"/>
      <c r="AE445" s="198"/>
      <c r="AF445" s="198"/>
      <c r="AG445" s="198"/>
      <c r="AH445" s="198"/>
      <c r="AI445" s="198"/>
      <c r="AJ445" s="198"/>
      <c r="AK445" s="198"/>
      <c r="AL445" s="198"/>
      <c r="AM445" s="198"/>
      <c r="AN445" s="198"/>
      <c r="AO445" s="198"/>
    </row>
    <row r="446" ht="14.25" customHeight="1" spans="1:41" x14ac:dyDescent="0.25">
      <c r="A446" s="198"/>
      <c r="B446" s="198"/>
      <c r="C446" s="198"/>
      <c r="D446" s="198"/>
      <c r="E446" s="198"/>
      <c r="F446" s="198"/>
      <c r="G446" s="198"/>
      <c r="H446" s="198"/>
      <c r="I446" s="198"/>
      <c r="J446" s="198"/>
      <c r="K446" s="198"/>
      <c r="L446" s="198"/>
      <c r="M446" s="198"/>
      <c r="N446" s="198"/>
      <c r="O446" s="198"/>
      <c r="P446" s="198"/>
      <c r="Q446" s="198"/>
      <c r="R446" s="198"/>
      <c r="S446" s="198"/>
      <c r="T446" s="198"/>
      <c r="U446" s="198"/>
      <c r="V446" s="198"/>
      <c r="W446" s="198"/>
      <c r="X446" s="198"/>
      <c r="Y446" s="198"/>
      <c r="Z446" s="198"/>
      <c r="AA446" s="198"/>
      <c r="AB446" s="198"/>
      <c r="AC446" s="198"/>
      <c r="AD446" s="198"/>
      <c r="AE446" s="198"/>
      <c r="AF446" s="198"/>
      <c r="AG446" s="198"/>
      <c r="AH446" s="198"/>
      <c r="AI446" s="198"/>
      <c r="AJ446" s="198"/>
      <c r="AK446" s="198"/>
      <c r="AL446" s="198"/>
      <c r="AM446" s="198"/>
      <c r="AN446" s="198"/>
      <c r="AO446" s="198"/>
    </row>
    <row r="447" ht="14.25" customHeight="1" spans="1:41" x14ac:dyDescent="0.25">
      <c r="A447" s="198"/>
      <c r="B447" s="198"/>
      <c r="C447" s="198"/>
      <c r="D447" s="198"/>
      <c r="E447" s="198"/>
      <c r="F447" s="198"/>
      <c r="G447" s="198"/>
      <c r="H447" s="198"/>
      <c r="I447" s="198"/>
      <c r="J447" s="198"/>
      <c r="K447" s="198"/>
      <c r="L447" s="198"/>
      <c r="M447" s="198"/>
      <c r="N447" s="198"/>
      <c r="O447" s="198"/>
      <c r="P447" s="198"/>
      <c r="Q447" s="198"/>
      <c r="R447" s="198"/>
      <c r="S447" s="198"/>
      <c r="T447" s="198"/>
      <c r="U447" s="198"/>
      <c r="V447" s="198"/>
      <c r="W447" s="198"/>
      <c r="X447" s="198"/>
      <c r="Y447" s="198"/>
      <c r="Z447" s="198"/>
      <c r="AA447" s="198"/>
      <c r="AB447" s="198"/>
      <c r="AC447" s="198"/>
      <c r="AD447" s="198"/>
      <c r="AE447" s="198"/>
      <c r="AF447" s="198"/>
      <c r="AG447" s="198"/>
      <c r="AH447" s="198"/>
      <c r="AI447" s="198"/>
      <c r="AJ447" s="198"/>
      <c r="AK447" s="198"/>
      <c r="AL447" s="198"/>
      <c r="AM447" s="198"/>
      <c r="AN447" s="198"/>
      <c r="AO447" s="198"/>
    </row>
    <row r="448" ht="14.25" customHeight="1" spans="1:41" x14ac:dyDescent="0.25">
      <c r="A448" s="198"/>
      <c r="B448" s="198"/>
      <c r="C448" s="198"/>
      <c r="D448" s="198"/>
      <c r="E448" s="198"/>
      <c r="F448" s="198"/>
      <c r="G448" s="198"/>
      <c r="H448" s="198"/>
      <c r="I448" s="198"/>
      <c r="J448" s="198"/>
      <c r="K448" s="198"/>
      <c r="L448" s="198"/>
      <c r="M448" s="198"/>
      <c r="N448" s="198"/>
      <c r="O448" s="198"/>
      <c r="P448" s="198"/>
      <c r="Q448" s="198"/>
      <c r="R448" s="198"/>
      <c r="S448" s="198"/>
      <c r="T448" s="198"/>
      <c r="U448" s="198"/>
      <c r="V448" s="198"/>
      <c r="W448" s="198"/>
      <c r="X448" s="198"/>
      <c r="Y448" s="198"/>
      <c r="Z448" s="198"/>
      <c r="AA448" s="198"/>
      <c r="AB448" s="198"/>
      <c r="AC448" s="198"/>
      <c r="AD448" s="198"/>
      <c r="AE448" s="198"/>
      <c r="AF448" s="198"/>
      <c r="AG448" s="198"/>
      <c r="AH448" s="198"/>
      <c r="AI448" s="198"/>
      <c r="AJ448" s="198"/>
      <c r="AK448" s="198"/>
      <c r="AL448" s="198"/>
      <c r="AM448" s="198"/>
      <c r="AN448" s="198"/>
      <c r="AO448" s="198"/>
    </row>
    <row r="449" ht="14.25" customHeight="1" spans="1:41" x14ac:dyDescent="0.25">
      <c r="A449" s="198"/>
      <c r="B449" s="198"/>
      <c r="C449" s="198"/>
      <c r="D449" s="198"/>
      <c r="E449" s="198"/>
      <c r="F449" s="198"/>
      <c r="G449" s="198"/>
      <c r="H449" s="198"/>
      <c r="I449" s="198"/>
      <c r="J449" s="198"/>
      <c r="K449" s="198"/>
      <c r="L449" s="198"/>
      <c r="M449" s="198"/>
      <c r="N449" s="198"/>
      <c r="O449" s="198"/>
      <c r="P449" s="198"/>
      <c r="Q449" s="198"/>
      <c r="R449" s="198"/>
      <c r="S449" s="198"/>
      <c r="T449" s="198"/>
      <c r="U449" s="198"/>
      <c r="V449" s="198"/>
      <c r="W449" s="198"/>
      <c r="X449" s="198"/>
      <c r="Y449" s="198"/>
      <c r="Z449" s="198"/>
      <c r="AA449" s="198"/>
      <c r="AB449" s="198"/>
      <c r="AC449" s="198"/>
      <c r="AD449" s="198"/>
      <c r="AE449" s="198"/>
      <c r="AF449" s="198"/>
      <c r="AG449" s="198"/>
      <c r="AH449" s="198"/>
      <c r="AI449" s="198"/>
      <c r="AJ449" s="198"/>
      <c r="AK449" s="198"/>
      <c r="AL449" s="198"/>
      <c r="AM449" s="198"/>
      <c r="AN449" s="198"/>
      <c r="AO449" s="198"/>
    </row>
    <row r="450" ht="14.25" customHeight="1" spans="1:41" x14ac:dyDescent="0.25">
      <c r="A450" s="198"/>
      <c r="B450" s="198"/>
      <c r="C450" s="198"/>
      <c r="D450" s="198"/>
      <c r="E450" s="198"/>
      <c r="F450" s="198"/>
      <c r="G450" s="198"/>
      <c r="H450" s="198"/>
      <c r="I450" s="198"/>
      <c r="J450" s="198"/>
      <c r="K450" s="198"/>
      <c r="L450" s="198"/>
      <c r="M450" s="198"/>
      <c r="N450" s="198"/>
      <c r="O450" s="198"/>
      <c r="P450" s="198"/>
      <c r="Q450" s="198"/>
      <c r="R450" s="198"/>
      <c r="S450" s="198"/>
      <c r="T450" s="198"/>
      <c r="U450" s="198"/>
      <c r="V450" s="198"/>
      <c r="W450" s="198"/>
      <c r="X450" s="198"/>
      <c r="Y450" s="198"/>
      <c r="Z450" s="198"/>
      <c r="AA450" s="198"/>
      <c r="AB450" s="198"/>
      <c r="AC450" s="198"/>
      <c r="AD450" s="198"/>
      <c r="AE450" s="198"/>
      <c r="AF450" s="198"/>
      <c r="AG450" s="198"/>
      <c r="AH450" s="198"/>
      <c r="AI450" s="198"/>
      <c r="AJ450" s="198"/>
      <c r="AK450" s="198"/>
      <c r="AL450" s="198"/>
      <c r="AM450" s="198"/>
      <c r="AN450" s="198"/>
      <c r="AO450" s="198"/>
    </row>
    <row r="451" ht="14.25" customHeight="1" spans="1:41" x14ac:dyDescent="0.25">
      <c r="A451" s="198"/>
      <c r="B451" s="198"/>
      <c r="C451" s="198"/>
      <c r="D451" s="198"/>
      <c r="E451" s="198"/>
      <c r="F451" s="198"/>
      <c r="G451" s="198"/>
      <c r="H451" s="198"/>
      <c r="I451" s="198"/>
      <c r="J451" s="198"/>
      <c r="K451" s="198"/>
      <c r="L451" s="198"/>
      <c r="M451" s="198"/>
      <c r="N451" s="198"/>
      <c r="O451" s="198"/>
      <c r="P451" s="198"/>
      <c r="Q451" s="198"/>
      <c r="R451" s="198"/>
      <c r="S451" s="198"/>
      <c r="T451" s="198"/>
      <c r="U451" s="198"/>
      <c r="V451" s="198"/>
      <c r="W451" s="198"/>
      <c r="X451" s="198"/>
      <c r="Y451" s="198"/>
      <c r="Z451" s="198"/>
      <c r="AA451" s="198"/>
      <c r="AB451" s="198"/>
      <c r="AC451" s="198"/>
      <c r="AD451" s="198"/>
      <c r="AE451" s="198"/>
      <c r="AF451" s="198"/>
      <c r="AG451" s="198"/>
      <c r="AH451" s="198"/>
      <c r="AI451" s="198"/>
      <c r="AJ451" s="198"/>
      <c r="AK451" s="198"/>
      <c r="AL451" s="198"/>
      <c r="AM451" s="198"/>
      <c r="AN451" s="198"/>
      <c r="AO451" s="198"/>
    </row>
    <row r="452" ht="14.25" customHeight="1" spans="1:41" x14ac:dyDescent="0.25">
      <c r="A452" s="198"/>
      <c r="B452" s="198"/>
      <c r="C452" s="198"/>
      <c r="D452" s="198"/>
      <c r="E452" s="198"/>
      <c r="F452" s="198"/>
      <c r="G452" s="198"/>
      <c r="H452" s="198"/>
      <c r="I452" s="198"/>
      <c r="J452" s="198"/>
      <c r="K452" s="198"/>
      <c r="L452" s="198"/>
      <c r="M452" s="198"/>
      <c r="N452" s="198"/>
      <c r="O452" s="198"/>
      <c r="P452" s="198"/>
      <c r="Q452" s="198"/>
      <c r="R452" s="198"/>
      <c r="S452" s="198"/>
      <c r="T452" s="198"/>
      <c r="U452" s="198"/>
      <c r="V452" s="198"/>
      <c r="W452" s="198"/>
      <c r="X452" s="198"/>
      <c r="Y452" s="198"/>
      <c r="Z452" s="198"/>
      <c r="AA452" s="198"/>
      <c r="AB452" s="198"/>
      <c r="AC452" s="198"/>
      <c r="AD452" s="198"/>
      <c r="AE452" s="198"/>
      <c r="AF452" s="198"/>
      <c r="AG452" s="198"/>
      <c r="AH452" s="198"/>
      <c r="AI452" s="198"/>
      <c r="AJ452" s="198"/>
      <c r="AK452" s="198"/>
      <c r="AL452" s="198"/>
      <c r="AM452" s="198"/>
      <c r="AN452" s="198"/>
      <c r="AO452" s="198"/>
    </row>
    <row r="453" ht="14.25" customHeight="1" spans="1:41" x14ac:dyDescent="0.25">
      <c r="A453" s="198"/>
      <c r="B453" s="198"/>
      <c r="C453" s="198"/>
      <c r="D453" s="198"/>
      <c r="E453" s="198"/>
      <c r="F453" s="198"/>
      <c r="G453" s="198"/>
      <c r="H453" s="198"/>
      <c r="I453" s="198"/>
      <c r="J453" s="198"/>
      <c r="K453" s="198"/>
      <c r="L453" s="198"/>
      <c r="M453" s="198"/>
      <c r="N453" s="198"/>
      <c r="O453" s="198"/>
      <c r="P453" s="198"/>
      <c r="Q453" s="198"/>
      <c r="R453" s="198"/>
      <c r="S453" s="198"/>
      <c r="T453" s="198"/>
      <c r="U453" s="198"/>
      <c r="V453" s="198"/>
      <c r="W453" s="198"/>
      <c r="X453" s="198"/>
      <c r="Y453" s="198"/>
      <c r="Z453" s="198"/>
      <c r="AA453" s="198"/>
      <c r="AB453" s="198"/>
      <c r="AC453" s="198"/>
      <c r="AD453" s="198"/>
      <c r="AE453" s="198"/>
      <c r="AF453" s="198"/>
      <c r="AG453" s="198"/>
      <c r="AH453" s="198"/>
      <c r="AI453" s="198"/>
      <c r="AJ453" s="198"/>
      <c r="AK453" s="198"/>
      <c r="AL453" s="198"/>
      <c r="AM453" s="198"/>
      <c r="AN453" s="198"/>
      <c r="AO453" s="198"/>
    </row>
    <row r="454" ht="14.25" customHeight="1" spans="1:41" x14ac:dyDescent="0.25">
      <c r="A454" s="198"/>
      <c r="B454" s="198"/>
      <c r="C454" s="198"/>
      <c r="D454" s="198"/>
      <c r="E454" s="198"/>
      <c r="F454" s="198"/>
      <c r="G454" s="198"/>
      <c r="H454" s="198"/>
      <c r="I454" s="198"/>
      <c r="J454" s="198"/>
      <c r="K454" s="198"/>
      <c r="L454" s="198"/>
      <c r="M454" s="198"/>
      <c r="N454" s="198"/>
      <c r="O454" s="198"/>
      <c r="P454" s="198"/>
      <c r="Q454" s="198"/>
      <c r="R454" s="198"/>
      <c r="S454" s="198"/>
      <c r="T454" s="198"/>
      <c r="U454" s="198"/>
      <c r="V454" s="198"/>
      <c r="W454" s="198"/>
      <c r="X454" s="198"/>
      <c r="Y454" s="198"/>
      <c r="Z454" s="198"/>
      <c r="AA454" s="198"/>
      <c r="AB454" s="198"/>
      <c r="AC454" s="198"/>
      <c r="AD454" s="198"/>
      <c r="AE454" s="198"/>
      <c r="AF454" s="198"/>
      <c r="AG454" s="198"/>
      <c r="AH454" s="198"/>
      <c r="AI454" s="198"/>
      <c r="AJ454" s="198"/>
      <c r="AK454" s="198"/>
      <c r="AL454" s="198"/>
      <c r="AM454" s="198"/>
      <c r="AN454" s="198"/>
      <c r="AO454" s="198"/>
    </row>
    <row r="455" ht="14.25" customHeight="1" spans="1:41" x14ac:dyDescent="0.25">
      <c r="A455" s="198"/>
      <c r="B455" s="198"/>
      <c r="C455" s="198"/>
      <c r="D455" s="198"/>
      <c r="E455" s="198"/>
      <c r="F455" s="198"/>
      <c r="G455" s="198"/>
      <c r="H455" s="198"/>
      <c r="I455" s="198"/>
      <c r="J455" s="198"/>
      <c r="K455" s="198"/>
      <c r="L455" s="198"/>
      <c r="M455" s="198"/>
      <c r="N455" s="198"/>
      <c r="O455" s="198"/>
      <c r="P455" s="198"/>
      <c r="Q455" s="198"/>
      <c r="R455" s="198"/>
      <c r="S455" s="198"/>
      <c r="T455" s="198"/>
      <c r="U455" s="198"/>
      <c r="V455" s="198"/>
      <c r="W455" s="198"/>
      <c r="X455" s="198"/>
      <c r="Y455" s="198"/>
      <c r="Z455" s="198"/>
      <c r="AA455" s="198"/>
      <c r="AB455" s="198"/>
      <c r="AC455" s="198"/>
      <c r="AD455" s="198"/>
      <c r="AE455" s="198"/>
      <c r="AF455" s="198"/>
      <c r="AG455" s="198"/>
      <c r="AH455" s="198"/>
      <c r="AI455" s="198"/>
      <c r="AJ455" s="198"/>
      <c r="AK455" s="198"/>
      <c r="AL455" s="198"/>
      <c r="AM455" s="198"/>
      <c r="AN455" s="198"/>
      <c r="AO455" s="198"/>
    </row>
    <row r="456" ht="14.25" customHeight="1" spans="1:41" x14ac:dyDescent="0.25">
      <c r="A456" s="198"/>
      <c r="B456" s="198"/>
      <c r="C456" s="198"/>
      <c r="D456" s="198"/>
      <c r="E456" s="198"/>
      <c r="F456" s="198"/>
      <c r="G456" s="198"/>
      <c r="H456" s="198"/>
      <c r="I456" s="198"/>
      <c r="J456" s="198"/>
      <c r="K456" s="198"/>
      <c r="L456" s="198"/>
      <c r="M456" s="198"/>
      <c r="N456" s="198"/>
      <c r="O456" s="198"/>
      <c r="P456" s="198"/>
      <c r="Q456" s="198"/>
      <c r="R456" s="198"/>
      <c r="S456" s="198"/>
      <c r="T456" s="198"/>
      <c r="U456" s="198"/>
      <c r="V456" s="198"/>
      <c r="W456" s="198"/>
      <c r="X456" s="198"/>
      <c r="Y456" s="198"/>
      <c r="Z456" s="198"/>
      <c r="AA456" s="198"/>
      <c r="AB456" s="198"/>
      <c r="AC456" s="198"/>
      <c r="AD456" s="198"/>
      <c r="AE456" s="198"/>
      <c r="AF456" s="198"/>
      <c r="AG456" s="198"/>
      <c r="AH456" s="198"/>
      <c r="AI456" s="198"/>
      <c r="AJ456" s="198"/>
      <c r="AK456" s="198"/>
      <c r="AL456" s="198"/>
      <c r="AM456" s="198"/>
      <c r="AN456" s="198"/>
      <c r="AO456" s="198"/>
    </row>
    <row r="457" ht="14.25" customHeight="1" spans="1:41" x14ac:dyDescent="0.25">
      <c r="A457" s="198"/>
      <c r="B457" s="198"/>
      <c r="C457" s="198"/>
      <c r="D457" s="198"/>
      <c r="E457" s="198"/>
      <c r="F457" s="198"/>
      <c r="G457" s="198"/>
      <c r="H457" s="198"/>
      <c r="I457" s="198"/>
      <c r="J457" s="198"/>
      <c r="K457" s="198"/>
      <c r="L457" s="198"/>
      <c r="M457" s="198"/>
      <c r="N457" s="198"/>
      <c r="O457" s="198"/>
      <c r="P457" s="198"/>
      <c r="Q457" s="198"/>
      <c r="R457" s="198"/>
      <c r="S457" s="198"/>
      <c r="T457" s="198"/>
      <c r="U457" s="198"/>
      <c r="V457" s="198"/>
      <c r="W457" s="198"/>
      <c r="X457" s="198"/>
      <c r="Y457" s="198"/>
      <c r="Z457" s="198"/>
      <c r="AA457" s="198"/>
      <c r="AB457" s="198"/>
      <c r="AC457" s="198"/>
      <c r="AD457" s="198"/>
      <c r="AE457" s="198"/>
      <c r="AF457" s="198"/>
      <c r="AG457" s="198"/>
      <c r="AH457" s="198"/>
      <c r="AI457" s="198"/>
      <c r="AJ457" s="198"/>
      <c r="AK457" s="198"/>
      <c r="AL457" s="198"/>
      <c r="AM457" s="198"/>
      <c r="AN457" s="198"/>
      <c r="AO457" s="198"/>
    </row>
    <row r="458" ht="14.25" customHeight="1" spans="1:41" x14ac:dyDescent="0.25">
      <c r="A458" s="198"/>
      <c r="B458" s="198"/>
      <c r="C458" s="198"/>
      <c r="D458" s="198"/>
      <c r="E458" s="198"/>
      <c r="F458" s="198"/>
      <c r="G458" s="198"/>
      <c r="H458" s="198"/>
      <c r="I458" s="198"/>
      <c r="J458" s="198"/>
      <c r="K458" s="198"/>
      <c r="L458" s="198"/>
      <c r="M458" s="198"/>
      <c r="N458" s="198"/>
      <c r="O458" s="198"/>
      <c r="P458" s="198"/>
      <c r="Q458" s="198"/>
      <c r="R458" s="198"/>
      <c r="S458" s="198"/>
      <c r="T458" s="198"/>
      <c r="U458" s="198"/>
      <c r="V458" s="198"/>
      <c r="W458" s="198"/>
      <c r="X458" s="198"/>
      <c r="Y458" s="198"/>
      <c r="Z458" s="198"/>
      <c r="AA458" s="198"/>
      <c r="AB458" s="198"/>
      <c r="AC458" s="198"/>
      <c r="AD458" s="198"/>
      <c r="AE458" s="198"/>
      <c r="AF458" s="198"/>
      <c r="AG458" s="198"/>
      <c r="AH458" s="198"/>
      <c r="AI458" s="198"/>
      <c r="AJ458" s="198"/>
      <c r="AK458" s="198"/>
      <c r="AL458" s="198"/>
      <c r="AM458" s="198"/>
      <c r="AN458" s="198"/>
      <c r="AO458" s="198"/>
    </row>
    <row r="459" ht="14.25" customHeight="1" spans="1:41" x14ac:dyDescent="0.25">
      <c r="A459" s="198"/>
      <c r="B459" s="198"/>
      <c r="C459" s="198"/>
      <c r="D459" s="198"/>
      <c r="E459" s="198"/>
      <c r="F459" s="198"/>
      <c r="G459" s="198"/>
      <c r="H459" s="198"/>
      <c r="I459" s="198"/>
      <c r="J459" s="198"/>
      <c r="K459" s="198"/>
      <c r="L459" s="198"/>
      <c r="M459" s="198"/>
      <c r="N459" s="198"/>
      <c r="O459" s="198"/>
      <c r="P459" s="198"/>
      <c r="Q459" s="198"/>
      <c r="R459" s="198"/>
      <c r="S459" s="198"/>
      <c r="T459" s="198"/>
      <c r="U459" s="198"/>
      <c r="V459" s="198"/>
      <c r="W459" s="198"/>
      <c r="X459" s="198"/>
      <c r="Y459" s="198"/>
      <c r="Z459" s="198"/>
      <c r="AA459" s="198"/>
      <c r="AB459" s="198"/>
      <c r="AC459" s="198"/>
      <c r="AD459" s="198"/>
      <c r="AE459" s="198"/>
      <c r="AF459" s="198"/>
      <c r="AG459" s="198"/>
      <c r="AH459" s="198"/>
      <c r="AI459" s="198"/>
      <c r="AJ459" s="198"/>
      <c r="AK459" s="198"/>
      <c r="AL459" s="198"/>
      <c r="AM459" s="198"/>
      <c r="AN459" s="198"/>
      <c r="AO459" s="198"/>
    </row>
    <row r="460" ht="14.25" customHeight="1" spans="1:41" x14ac:dyDescent="0.25">
      <c r="A460" s="198"/>
      <c r="B460" s="198"/>
      <c r="C460" s="198"/>
      <c r="D460" s="198"/>
      <c r="E460" s="198"/>
      <c r="F460" s="198"/>
      <c r="G460" s="198"/>
      <c r="H460" s="198"/>
      <c r="I460" s="198"/>
      <c r="J460" s="198"/>
      <c r="K460" s="198"/>
      <c r="L460" s="198"/>
      <c r="M460" s="198"/>
      <c r="N460" s="198"/>
      <c r="O460" s="198"/>
      <c r="P460" s="198"/>
      <c r="Q460" s="198"/>
      <c r="R460" s="198"/>
      <c r="S460" s="198"/>
      <c r="T460" s="198"/>
      <c r="U460" s="198"/>
      <c r="V460" s="198"/>
      <c r="W460" s="198"/>
      <c r="X460" s="198"/>
      <c r="Y460" s="198"/>
      <c r="Z460" s="198"/>
      <c r="AA460" s="198"/>
      <c r="AB460" s="198"/>
      <c r="AC460" s="198"/>
      <c r="AD460" s="198"/>
      <c r="AE460" s="198"/>
      <c r="AF460" s="198"/>
      <c r="AG460" s="198"/>
      <c r="AH460" s="198"/>
      <c r="AI460" s="198"/>
      <c r="AJ460" s="198"/>
      <c r="AK460" s="198"/>
      <c r="AL460" s="198"/>
      <c r="AM460" s="198"/>
      <c r="AN460" s="198"/>
      <c r="AO460" s="198"/>
    </row>
    <row r="461" ht="14.25" customHeight="1" spans="1:41" x14ac:dyDescent="0.25">
      <c r="A461" s="198"/>
      <c r="B461" s="198"/>
      <c r="C461" s="198"/>
      <c r="D461" s="198"/>
      <c r="E461" s="198"/>
      <c r="F461" s="198"/>
      <c r="G461" s="198"/>
      <c r="H461" s="198"/>
      <c r="I461" s="198"/>
      <c r="J461" s="198"/>
      <c r="K461" s="198"/>
      <c r="L461" s="198"/>
      <c r="M461" s="198"/>
      <c r="N461" s="198"/>
      <c r="O461" s="198"/>
      <c r="P461" s="198"/>
      <c r="Q461" s="198"/>
      <c r="R461" s="198"/>
      <c r="S461" s="198"/>
      <c r="T461" s="198"/>
      <c r="U461" s="198"/>
      <c r="V461" s="198"/>
      <c r="W461" s="198"/>
      <c r="X461" s="198"/>
      <c r="Y461" s="198"/>
      <c r="Z461" s="198"/>
      <c r="AA461" s="198"/>
      <c r="AB461" s="198"/>
      <c r="AC461" s="198"/>
      <c r="AD461" s="198"/>
      <c r="AE461" s="198"/>
      <c r="AF461" s="198"/>
      <c r="AG461" s="198"/>
      <c r="AH461" s="198"/>
      <c r="AI461" s="198"/>
      <c r="AJ461" s="198"/>
      <c r="AK461" s="198"/>
      <c r="AL461" s="198"/>
      <c r="AM461" s="198"/>
      <c r="AN461" s="198"/>
      <c r="AO461" s="198"/>
    </row>
    <row r="462" ht="14.25" customHeight="1" spans="1:41" x14ac:dyDescent="0.25">
      <c r="A462" s="198"/>
      <c r="B462" s="198"/>
      <c r="C462" s="198"/>
      <c r="D462" s="198"/>
      <c r="E462" s="198"/>
      <c r="F462" s="198"/>
      <c r="G462" s="198"/>
      <c r="H462" s="198"/>
      <c r="I462" s="198"/>
      <c r="J462" s="198"/>
      <c r="K462" s="198"/>
      <c r="L462" s="198"/>
      <c r="M462" s="198"/>
      <c r="N462" s="198"/>
      <c r="O462" s="198"/>
      <c r="P462" s="198"/>
      <c r="Q462" s="198"/>
      <c r="R462" s="198"/>
      <c r="S462" s="198"/>
      <c r="T462" s="198"/>
      <c r="U462" s="198"/>
      <c r="V462" s="198"/>
      <c r="W462" s="198"/>
      <c r="X462" s="198"/>
      <c r="Y462" s="198"/>
      <c r="Z462" s="198"/>
      <c r="AA462" s="198"/>
      <c r="AB462" s="198"/>
      <c r="AC462" s="198"/>
      <c r="AD462" s="198"/>
      <c r="AE462" s="198"/>
      <c r="AF462" s="198"/>
      <c r="AG462" s="198"/>
      <c r="AH462" s="198"/>
      <c r="AI462" s="198"/>
      <c r="AJ462" s="198"/>
      <c r="AK462" s="198"/>
      <c r="AL462" s="198"/>
      <c r="AM462" s="198"/>
      <c r="AN462" s="198"/>
      <c r="AO462" s="198"/>
    </row>
    <row r="463" ht="14.25" customHeight="1" spans="1:41" x14ac:dyDescent="0.25">
      <c r="A463" s="198"/>
      <c r="B463" s="198"/>
      <c r="C463" s="198"/>
      <c r="D463" s="198"/>
      <c r="E463" s="198"/>
      <c r="F463" s="198"/>
      <c r="G463" s="198"/>
      <c r="H463" s="198"/>
      <c r="I463" s="198"/>
      <c r="J463" s="198"/>
      <c r="K463" s="198"/>
      <c r="L463" s="198"/>
      <c r="M463" s="198"/>
      <c r="N463" s="198"/>
      <c r="O463" s="198"/>
      <c r="P463" s="198"/>
      <c r="Q463" s="198"/>
      <c r="R463" s="198"/>
      <c r="S463" s="198"/>
      <c r="T463" s="198"/>
      <c r="U463" s="198"/>
      <c r="V463" s="198"/>
      <c r="W463" s="198"/>
      <c r="X463" s="198"/>
      <c r="Y463" s="198"/>
      <c r="Z463" s="198"/>
      <c r="AA463" s="198"/>
      <c r="AB463" s="198"/>
      <c r="AC463" s="198"/>
      <c r="AD463" s="198"/>
      <c r="AE463" s="198"/>
      <c r="AF463" s="198"/>
      <c r="AG463" s="198"/>
      <c r="AH463" s="198"/>
      <c r="AI463" s="198"/>
      <c r="AJ463" s="198"/>
      <c r="AK463" s="198"/>
      <c r="AL463" s="198"/>
      <c r="AM463" s="198"/>
      <c r="AN463" s="198"/>
      <c r="AO463" s="198"/>
    </row>
    <row r="464" ht="14.25" customHeight="1" spans="1:41" x14ac:dyDescent="0.25">
      <c r="A464" s="198"/>
      <c r="B464" s="198"/>
      <c r="C464" s="198"/>
      <c r="D464" s="198"/>
      <c r="E464" s="198"/>
      <c r="F464" s="198"/>
      <c r="G464" s="198"/>
      <c r="H464" s="198"/>
      <c r="I464" s="198"/>
      <c r="J464" s="198"/>
      <c r="K464" s="198"/>
      <c r="L464" s="198"/>
      <c r="M464" s="198"/>
      <c r="N464" s="198"/>
      <c r="O464" s="198"/>
      <c r="P464" s="198"/>
      <c r="Q464" s="198"/>
      <c r="R464" s="198"/>
      <c r="S464" s="198"/>
      <c r="T464" s="198"/>
      <c r="U464" s="198"/>
      <c r="V464" s="198"/>
      <c r="W464" s="198"/>
      <c r="X464" s="198"/>
      <c r="Y464" s="198"/>
      <c r="Z464" s="198"/>
      <c r="AA464" s="198"/>
      <c r="AB464" s="198"/>
      <c r="AC464" s="198"/>
      <c r="AD464" s="198"/>
      <c r="AE464" s="198"/>
      <c r="AF464" s="198"/>
      <c r="AG464" s="198"/>
      <c r="AH464" s="198"/>
      <c r="AI464" s="198"/>
      <c r="AJ464" s="198"/>
      <c r="AK464" s="198"/>
      <c r="AL464" s="198"/>
      <c r="AM464" s="198"/>
      <c r="AN464" s="198"/>
      <c r="AO464" s="198"/>
    </row>
    <row r="465" ht="14.25" customHeight="1" spans="1:41" x14ac:dyDescent="0.25">
      <c r="A465" s="198"/>
      <c r="B465" s="198"/>
      <c r="C465" s="198"/>
      <c r="D465" s="198"/>
      <c r="E465" s="198"/>
      <c r="F465" s="198"/>
      <c r="G465" s="198"/>
      <c r="H465" s="198"/>
      <c r="I465" s="198"/>
      <c r="J465" s="198"/>
      <c r="K465" s="198"/>
      <c r="L465" s="198"/>
      <c r="M465" s="198"/>
      <c r="N465" s="198"/>
      <c r="O465" s="198"/>
      <c r="P465" s="198"/>
      <c r="Q465" s="198"/>
      <c r="R465" s="198"/>
      <c r="S465" s="198"/>
      <c r="T465" s="198"/>
      <c r="U465" s="198"/>
      <c r="V465" s="198"/>
      <c r="W465" s="198"/>
      <c r="X465" s="198"/>
      <c r="Y465" s="198"/>
      <c r="Z465" s="198"/>
      <c r="AA465" s="198"/>
      <c r="AB465" s="198"/>
      <c r="AC465" s="198"/>
      <c r="AD465" s="198"/>
      <c r="AE465" s="198"/>
      <c r="AF465" s="198"/>
      <c r="AG465" s="198"/>
      <c r="AH465" s="198"/>
      <c r="AI465" s="198"/>
      <c r="AJ465" s="198"/>
      <c r="AK465" s="198"/>
      <c r="AL465" s="198"/>
      <c r="AM465" s="198"/>
      <c r="AN465" s="198"/>
      <c r="AO465" s="198"/>
    </row>
    <row r="466" ht="14.25" customHeight="1" spans="1:41" x14ac:dyDescent="0.25">
      <c r="A466" s="198"/>
      <c r="B466" s="198"/>
      <c r="C466" s="198"/>
      <c r="D466" s="198"/>
      <c r="E466" s="198"/>
      <c r="F466" s="198"/>
      <c r="G466" s="198"/>
      <c r="H466" s="198"/>
      <c r="I466" s="198"/>
      <c r="J466" s="198"/>
      <c r="K466" s="198"/>
      <c r="L466" s="198"/>
      <c r="M466" s="198"/>
      <c r="N466" s="198"/>
      <c r="O466" s="198"/>
      <c r="P466" s="198"/>
      <c r="Q466" s="198"/>
      <c r="R466" s="198"/>
      <c r="S466" s="198"/>
      <c r="T466" s="198"/>
      <c r="U466" s="198"/>
      <c r="V466" s="198"/>
      <c r="W466" s="198"/>
      <c r="X466" s="198"/>
      <c r="Y466" s="198"/>
      <c r="Z466" s="198"/>
      <c r="AA466" s="198"/>
      <c r="AB466" s="198"/>
      <c r="AC466" s="198"/>
      <c r="AD466" s="198"/>
      <c r="AE466" s="198"/>
      <c r="AF466" s="198"/>
      <c r="AG466" s="198"/>
      <c r="AH466" s="198"/>
      <c r="AI466" s="198"/>
      <c r="AJ466" s="198"/>
      <c r="AK466" s="198"/>
      <c r="AL466" s="198"/>
      <c r="AM466" s="198"/>
      <c r="AN466" s="198"/>
      <c r="AO466" s="198"/>
    </row>
    <row r="467" ht="14.25" customHeight="1" spans="1:41" x14ac:dyDescent="0.25">
      <c r="A467" s="198"/>
      <c r="B467" s="198"/>
      <c r="C467" s="198"/>
      <c r="D467" s="198"/>
      <c r="E467" s="198"/>
      <c r="F467" s="198"/>
      <c r="G467" s="198"/>
      <c r="H467" s="198"/>
      <c r="I467" s="198"/>
      <c r="J467" s="198"/>
      <c r="K467" s="198"/>
      <c r="L467" s="198"/>
      <c r="M467" s="198"/>
      <c r="N467" s="198"/>
      <c r="O467" s="198"/>
      <c r="P467" s="198"/>
      <c r="Q467" s="198"/>
      <c r="R467" s="198"/>
      <c r="S467" s="198"/>
      <c r="T467" s="198"/>
      <c r="U467" s="198"/>
      <c r="V467" s="198"/>
      <c r="W467" s="198"/>
      <c r="X467" s="198"/>
      <c r="Y467" s="198"/>
      <c r="Z467" s="198"/>
      <c r="AA467" s="198"/>
      <c r="AB467" s="198"/>
      <c r="AC467" s="198"/>
      <c r="AD467" s="198"/>
      <c r="AE467" s="198"/>
      <c r="AF467" s="198"/>
      <c r="AG467" s="198"/>
      <c r="AH467" s="198"/>
      <c r="AI467" s="198"/>
      <c r="AJ467" s="198"/>
      <c r="AK467" s="198"/>
      <c r="AL467" s="198"/>
      <c r="AM467" s="198"/>
      <c r="AN467" s="198"/>
      <c r="AO467" s="198"/>
    </row>
    <row r="468" ht="14.25" customHeight="1" spans="1:41" x14ac:dyDescent="0.25">
      <c r="A468" s="198"/>
      <c r="B468" s="198"/>
      <c r="C468" s="198"/>
      <c r="D468" s="198"/>
      <c r="E468" s="198"/>
      <c r="F468" s="198"/>
      <c r="G468" s="198"/>
      <c r="H468" s="198"/>
      <c r="I468" s="198"/>
      <c r="J468" s="198"/>
      <c r="K468" s="198"/>
      <c r="L468" s="198"/>
      <c r="M468" s="198"/>
      <c r="N468" s="198"/>
      <c r="O468" s="198"/>
      <c r="P468" s="198"/>
      <c r="Q468" s="198"/>
      <c r="R468" s="198"/>
      <c r="S468" s="198"/>
      <c r="T468" s="198"/>
      <c r="U468" s="198"/>
      <c r="V468" s="198"/>
      <c r="W468" s="198"/>
      <c r="X468" s="198"/>
      <c r="Y468" s="198"/>
      <c r="Z468" s="198"/>
      <c r="AA468" s="198"/>
      <c r="AB468" s="198"/>
      <c r="AC468" s="198"/>
      <c r="AD468" s="198"/>
      <c r="AE468" s="198"/>
      <c r="AF468" s="198"/>
      <c r="AG468" s="198"/>
      <c r="AH468" s="198"/>
      <c r="AI468" s="198"/>
      <c r="AJ468" s="198"/>
      <c r="AK468" s="198"/>
      <c r="AL468" s="198"/>
      <c r="AM468" s="198"/>
      <c r="AN468" s="198"/>
      <c r="AO468" s="198"/>
    </row>
    <row r="469" ht="14.25" customHeight="1" spans="1:41" x14ac:dyDescent="0.25">
      <c r="A469" s="198"/>
      <c r="B469" s="198"/>
      <c r="C469" s="198"/>
      <c r="D469" s="198"/>
      <c r="E469" s="198"/>
      <c r="F469" s="198"/>
      <c r="G469" s="198"/>
      <c r="H469" s="198"/>
      <c r="I469" s="198"/>
      <c r="J469" s="198"/>
      <c r="K469" s="198"/>
      <c r="L469" s="198"/>
      <c r="M469" s="198"/>
      <c r="N469" s="198"/>
      <c r="O469" s="198"/>
      <c r="P469" s="198"/>
      <c r="Q469" s="198"/>
      <c r="R469" s="198"/>
      <c r="S469" s="198"/>
      <c r="T469" s="198"/>
      <c r="U469" s="198"/>
      <c r="V469" s="198"/>
      <c r="W469" s="198"/>
      <c r="X469" s="198"/>
      <c r="Y469" s="198"/>
      <c r="Z469" s="198"/>
      <c r="AA469" s="198"/>
      <c r="AB469" s="198"/>
      <c r="AC469" s="198"/>
      <c r="AD469" s="198"/>
      <c r="AE469" s="198"/>
      <c r="AF469" s="198"/>
      <c r="AG469" s="198"/>
      <c r="AH469" s="198"/>
      <c r="AI469" s="198"/>
      <c r="AJ469" s="198"/>
      <c r="AK469" s="198"/>
      <c r="AL469" s="198"/>
      <c r="AM469" s="198"/>
      <c r="AN469" s="198"/>
      <c r="AO469" s="198"/>
    </row>
    <row r="470" ht="14.25" customHeight="1" spans="1:41" x14ac:dyDescent="0.25">
      <c r="A470" s="198"/>
      <c r="B470" s="198"/>
      <c r="C470" s="198"/>
      <c r="D470" s="198"/>
      <c r="E470" s="198"/>
      <c r="F470" s="198"/>
      <c r="G470" s="198"/>
      <c r="H470" s="198"/>
      <c r="I470" s="198"/>
      <c r="J470" s="198"/>
      <c r="K470" s="198"/>
      <c r="L470" s="198"/>
      <c r="M470" s="198"/>
      <c r="N470" s="198"/>
      <c r="O470" s="198"/>
      <c r="P470" s="198"/>
      <c r="Q470" s="198"/>
      <c r="R470" s="198"/>
      <c r="S470" s="198"/>
      <c r="T470" s="198"/>
      <c r="U470" s="198"/>
      <c r="V470" s="198"/>
      <c r="W470" s="198"/>
      <c r="X470" s="198"/>
      <c r="Y470" s="198"/>
      <c r="Z470" s="198"/>
      <c r="AA470" s="198"/>
      <c r="AB470" s="198"/>
      <c r="AC470" s="198"/>
      <c r="AD470" s="198"/>
      <c r="AE470" s="198"/>
      <c r="AF470" s="198"/>
      <c r="AG470" s="198"/>
      <c r="AH470" s="198"/>
      <c r="AI470" s="198"/>
      <c r="AJ470" s="198"/>
      <c r="AK470" s="198"/>
      <c r="AL470" s="198"/>
      <c r="AM470" s="198"/>
      <c r="AN470" s="198"/>
      <c r="AO470" s="198"/>
    </row>
    <row r="471" ht="14.25" customHeight="1" spans="1:41" x14ac:dyDescent="0.25">
      <c r="A471" s="198"/>
      <c r="B471" s="198"/>
      <c r="C471" s="198"/>
      <c r="D471" s="198"/>
      <c r="E471" s="198"/>
      <c r="F471" s="198"/>
      <c r="G471" s="198"/>
      <c r="H471" s="198"/>
      <c r="I471" s="198"/>
      <c r="J471" s="198"/>
      <c r="K471" s="198"/>
      <c r="L471" s="198"/>
      <c r="M471" s="198"/>
      <c r="N471" s="198"/>
      <c r="O471" s="198"/>
      <c r="P471" s="198"/>
      <c r="Q471" s="198"/>
      <c r="R471" s="198"/>
      <c r="S471" s="198"/>
      <c r="T471" s="198"/>
      <c r="U471" s="198"/>
      <c r="V471" s="198"/>
      <c r="W471" s="198"/>
      <c r="X471" s="198"/>
      <c r="Y471" s="198"/>
      <c r="Z471" s="198"/>
      <c r="AA471" s="198"/>
      <c r="AB471" s="198"/>
      <c r="AC471" s="198"/>
      <c r="AD471" s="198"/>
      <c r="AE471" s="198"/>
      <c r="AF471" s="198"/>
      <c r="AG471" s="198"/>
      <c r="AH471" s="198"/>
      <c r="AI471" s="198"/>
      <c r="AJ471" s="198"/>
      <c r="AK471" s="198"/>
      <c r="AL471" s="198"/>
      <c r="AM471" s="198"/>
      <c r="AN471" s="198"/>
      <c r="AO471" s="198"/>
    </row>
    <row r="472" ht="14.25" customHeight="1" spans="1:41" x14ac:dyDescent="0.25">
      <c r="A472" s="198"/>
      <c r="B472" s="198"/>
      <c r="C472" s="198"/>
      <c r="D472" s="198"/>
      <c r="E472" s="198"/>
      <c r="F472" s="198"/>
      <c r="G472" s="198"/>
      <c r="H472" s="198"/>
      <c r="I472" s="198"/>
      <c r="J472" s="198"/>
      <c r="K472" s="198"/>
      <c r="L472" s="198"/>
      <c r="M472" s="198"/>
      <c r="N472" s="198"/>
      <c r="O472" s="198"/>
      <c r="P472" s="198"/>
      <c r="Q472" s="198"/>
      <c r="R472" s="198"/>
      <c r="S472" s="198"/>
      <c r="T472" s="198"/>
      <c r="U472" s="198"/>
      <c r="V472" s="198"/>
      <c r="W472" s="198"/>
      <c r="X472" s="198"/>
      <c r="Y472" s="198"/>
      <c r="Z472" s="198"/>
      <c r="AA472" s="198"/>
      <c r="AB472" s="198"/>
      <c r="AC472" s="198"/>
      <c r="AD472" s="198"/>
      <c r="AE472" s="198"/>
      <c r="AF472" s="198"/>
      <c r="AG472" s="198"/>
      <c r="AH472" s="198"/>
      <c r="AI472" s="198"/>
      <c r="AJ472" s="198"/>
      <c r="AK472" s="198"/>
      <c r="AL472" s="198"/>
      <c r="AM472" s="198"/>
      <c r="AN472" s="198"/>
      <c r="AO472" s="198"/>
    </row>
    <row r="473" ht="14.25" customHeight="1" spans="1:41" x14ac:dyDescent="0.25">
      <c r="A473" s="198"/>
      <c r="B473" s="198"/>
      <c r="C473" s="198"/>
      <c r="D473" s="198"/>
      <c r="E473" s="198"/>
      <c r="F473" s="198"/>
      <c r="G473" s="198"/>
      <c r="H473" s="198"/>
      <c r="I473" s="198"/>
      <c r="J473" s="198"/>
      <c r="K473" s="198"/>
      <c r="L473" s="198"/>
      <c r="M473" s="198"/>
      <c r="N473" s="198"/>
      <c r="O473" s="198"/>
      <c r="P473" s="198"/>
      <c r="Q473" s="198"/>
      <c r="R473" s="198"/>
      <c r="S473" s="198"/>
      <c r="T473" s="198"/>
      <c r="U473" s="198"/>
      <c r="V473" s="198"/>
      <c r="W473" s="198"/>
      <c r="X473" s="198"/>
      <c r="Y473" s="198"/>
      <c r="Z473" s="198"/>
      <c r="AA473" s="198"/>
      <c r="AB473" s="198"/>
      <c r="AC473" s="198"/>
      <c r="AD473" s="198"/>
      <c r="AE473" s="198"/>
      <c r="AF473" s="198"/>
      <c r="AG473" s="198"/>
      <c r="AH473" s="198"/>
      <c r="AI473" s="198"/>
      <c r="AJ473" s="198"/>
      <c r="AK473" s="198"/>
      <c r="AL473" s="198"/>
      <c r="AM473" s="198"/>
      <c r="AN473" s="198"/>
      <c r="AO473" s="198"/>
    </row>
    <row r="474" ht="14.25" customHeight="1" spans="1:41" x14ac:dyDescent="0.25">
      <c r="A474" s="198"/>
      <c r="B474" s="198"/>
      <c r="C474" s="198"/>
      <c r="D474" s="198"/>
      <c r="E474" s="198"/>
      <c r="F474" s="198"/>
      <c r="G474" s="198"/>
      <c r="H474" s="198"/>
      <c r="I474" s="198"/>
      <c r="J474" s="198"/>
      <c r="K474" s="198"/>
      <c r="L474" s="198"/>
      <c r="M474" s="198"/>
      <c r="N474" s="198"/>
      <c r="O474" s="198"/>
      <c r="P474" s="198"/>
      <c r="Q474" s="198"/>
      <c r="R474" s="198"/>
      <c r="S474" s="198"/>
      <c r="T474" s="198"/>
      <c r="U474" s="198"/>
      <c r="V474" s="198"/>
      <c r="W474" s="198"/>
      <c r="X474" s="198"/>
      <c r="Y474" s="198"/>
      <c r="Z474" s="198"/>
      <c r="AA474" s="198"/>
      <c r="AB474" s="198"/>
      <c r="AC474" s="198"/>
      <c r="AD474" s="198"/>
      <c r="AE474" s="198"/>
      <c r="AF474" s="198"/>
      <c r="AG474" s="198"/>
      <c r="AH474" s="198"/>
      <c r="AI474" s="198"/>
      <c r="AJ474" s="198"/>
      <c r="AK474" s="198"/>
      <c r="AL474" s="198"/>
      <c r="AM474" s="198"/>
      <c r="AN474" s="198"/>
      <c r="AO474" s="198"/>
    </row>
    <row r="475" ht="14.25" customHeight="1" spans="1:41" x14ac:dyDescent="0.25">
      <c r="A475" s="198"/>
      <c r="B475" s="198"/>
      <c r="C475" s="198"/>
      <c r="D475" s="198"/>
      <c r="E475" s="198"/>
      <c r="F475" s="198"/>
      <c r="G475" s="198"/>
      <c r="H475" s="198"/>
      <c r="I475" s="198"/>
      <c r="J475" s="198"/>
      <c r="K475" s="198"/>
      <c r="L475" s="198"/>
      <c r="M475" s="198"/>
      <c r="N475" s="198"/>
      <c r="O475" s="198"/>
      <c r="P475" s="198"/>
      <c r="Q475" s="198"/>
      <c r="R475" s="198"/>
      <c r="S475" s="198"/>
      <c r="T475" s="198"/>
      <c r="U475" s="198"/>
      <c r="V475" s="198"/>
      <c r="W475" s="198"/>
      <c r="X475" s="198"/>
      <c r="Y475" s="198"/>
      <c r="Z475" s="198"/>
      <c r="AA475" s="198"/>
      <c r="AB475" s="198"/>
      <c r="AC475" s="198"/>
      <c r="AD475" s="198"/>
      <c r="AE475" s="198"/>
      <c r="AF475" s="198"/>
      <c r="AG475" s="198"/>
      <c r="AH475" s="198"/>
      <c r="AI475" s="198"/>
      <c r="AJ475" s="198"/>
      <c r="AK475" s="198"/>
      <c r="AL475" s="198"/>
      <c r="AM475" s="198"/>
      <c r="AN475" s="198"/>
      <c r="AO475" s="198"/>
    </row>
    <row r="476" ht="14.25" customHeight="1" spans="1:41" x14ac:dyDescent="0.25">
      <c r="A476" s="198"/>
      <c r="B476" s="198"/>
      <c r="C476" s="198"/>
      <c r="D476" s="198"/>
      <c r="E476" s="198"/>
      <c r="F476" s="198"/>
      <c r="G476" s="198"/>
      <c r="H476" s="198"/>
      <c r="I476" s="198"/>
      <c r="J476" s="198"/>
      <c r="K476" s="198"/>
      <c r="L476" s="198"/>
      <c r="M476" s="198"/>
      <c r="N476" s="198"/>
      <c r="O476" s="198"/>
      <c r="P476" s="198"/>
      <c r="Q476" s="198"/>
      <c r="R476" s="198"/>
      <c r="S476" s="198"/>
      <c r="T476" s="198"/>
      <c r="U476" s="198"/>
      <c r="V476" s="198"/>
      <c r="W476" s="198"/>
      <c r="X476" s="198"/>
      <c r="Y476" s="198"/>
      <c r="Z476" s="198"/>
      <c r="AA476" s="198"/>
      <c r="AB476" s="198"/>
      <c r="AC476" s="198"/>
      <c r="AD476" s="198"/>
      <c r="AE476" s="198"/>
      <c r="AF476" s="198"/>
      <c r="AG476" s="198"/>
      <c r="AH476" s="198"/>
      <c r="AI476" s="198"/>
      <c r="AJ476" s="198"/>
      <c r="AK476" s="198"/>
      <c r="AL476" s="198"/>
      <c r="AM476" s="198"/>
      <c r="AN476" s="198"/>
      <c r="AO476" s="198"/>
    </row>
    <row r="477" ht="14.25" customHeight="1" spans="1:41" x14ac:dyDescent="0.25">
      <c r="A477" s="198"/>
      <c r="B477" s="198"/>
      <c r="C477" s="198"/>
      <c r="D477" s="198"/>
      <c r="E477" s="198"/>
      <c r="F477" s="198"/>
      <c r="G477" s="198"/>
      <c r="H477" s="198"/>
      <c r="I477" s="198"/>
      <c r="J477" s="198"/>
      <c r="K477" s="198"/>
      <c r="L477" s="198"/>
      <c r="M477" s="198"/>
      <c r="N477" s="198"/>
      <c r="O477" s="198"/>
      <c r="P477" s="198"/>
      <c r="Q477" s="198"/>
      <c r="R477" s="198"/>
      <c r="S477" s="198"/>
      <c r="T477" s="198"/>
      <c r="U477" s="198"/>
      <c r="V477" s="198"/>
      <c r="W477" s="198"/>
      <c r="X477" s="198"/>
      <c r="Y477" s="198"/>
      <c r="Z477" s="198"/>
      <c r="AA477" s="198"/>
      <c r="AB477" s="198"/>
      <c r="AC477" s="198"/>
      <c r="AD477" s="198"/>
      <c r="AE477" s="198"/>
      <c r="AF477" s="198"/>
      <c r="AG477" s="198"/>
      <c r="AH477" s="198"/>
      <c r="AI477" s="198"/>
      <c r="AJ477" s="198"/>
      <c r="AK477" s="198"/>
      <c r="AL477" s="198"/>
      <c r="AM477" s="198"/>
      <c r="AN477" s="198"/>
      <c r="AO477" s="198"/>
    </row>
    <row r="478" ht="14.25" customHeight="1" spans="1:41" x14ac:dyDescent="0.25">
      <c r="A478" s="198"/>
      <c r="B478" s="198"/>
      <c r="C478" s="198"/>
      <c r="D478" s="198"/>
      <c r="E478" s="198"/>
      <c r="F478" s="198"/>
      <c r="G478" s="198"/>
      <c r="H478" s="198"/>
      <c r="I478" s="198"/>
      <c r="J478" s="198"/>
      <c r="K478" s="198"/>
      <c r="L478" s="198"/>
      <c r="M478" s="198"/>
      <c r="N478" s="198"/>
      <c r="O478" s="198"/>
      <c r="P478" s="198"/>
      <c r="Q478" s="198"/>
      <c r="R478" s="198"/>
      <c r="S478" s="198"/>
      <c r="T478" s="198"/>
      <c r="U478" s="198"/>
      <c r="V478" s="198"/>
      <c r="W478" s="198"/>
      <c r="X478" s="198"/>
      <c r="Y478" s="198"/>
      <c r="Z478" s="198"/>
      <c r="AA478" s="198"/>
      <c r="AB478" s="198"/>
      <c r="AC478" s="198"/>
      <c r="AD478" s="198"/>
      <c r="AE478" s="198"/>
      <c r="AF478" s="198"/>
      <c r="AG478" s="198"/>
      <c r="AH478" s="198"/>
      <c r="AI478" s="198"/>
      <c r="AJ478" s="198"/>
      <c r="AK478" s="198"/>
      <c r="AL478" s="198"/>
      <c r="AM478" s="198"/>
      <c r="AN478" s="198"/>
      <c r="AO478" s="198"/>
    </row>
    <row r="479" ht="14.25" customHeight="1" spans="1:41" x14ac:dyDescent="0.25">
      <c r="A479" s="198"/>
      <c r="B479" s="198"/>
      <c r="C479" s="198"/>
      <c r="D479" s="198"/>
      <c r="E479" s="198"/>
      <c r="F479" s="198"/>
      <c r="G479" s="198"/>
      <c r="H479" s="198"/>
      <c r="I479" s="198"/>
      <c r="J479" s="198"/>
      <c r="K479" s="198"/>
      <c r="L479" s="198"/>
      <c r="M479" s="198"/>
      <c r="N479" s="198"/>
      <c r="O479" s="198"/>
      <c r="P479" s="198"/>
      <c r="Q479" s="198"/>
      <c r="R479" s="198"/>
      <c r="S479" s="198"/>
      <c r="T479" s="198"/>
      <c r="U479" s="198"/>
      <c r="V479" s="198"/>
      <c r="W479" s="198"/>
      <c r="X479" s="198"/>
      <c r="Y479" s="198"/>
      <c r="Z479" s="198"/>
      <c r="AA479" s="198"/>
      <c r="AB479" s="198"/>
      <c r="AC479" s="198"/>
      <c r="AD479" s="198"/>
      <c r="AE479" s="198"/>
      <c r="AF479" s="198"/>
      <c r="AG479" s="198"/>
      <c r="AH479" s="198"/>
      <c r="AI479" s="198"/>
      <c r="AJ479" s="198"/>
      <c r="AK479" s="198"/>
      <c r="AL479" s="198"/>
      <c r="AM479" s="198"/>
      <c r="AN479" s="198"/>
      <c r="AO479" s="198"/>
    </row>
    <row r="480" ht="14.25" customHeight="1" spans="1:41" x14ac:dyDescent="0.25">
      <c r="A480" s="198"/>
      <c r="B480" s="198"/>
      <c r="C480" s="198"/>
      <c r="D480" s="198"/>
      <c r="E480" s="198"/>
      <c r="F480" s="198"/>
      <c r="G480" s="198"/>
      <c r="H480" s="198"/>
      <c r="I480" s="198"/>
      <c r="J480" s="198"/>
      <c r="K480" s="198"/>
      <c r="L480" s="198"/>
      <c r="M480" s="198"/>
      <c r="N480" s="198"/>
      <c r="O480" s="198"/>
      <c r="P480" s="198"/>
      <c r="Q480" s="198"/>
      <c r="R480" s="198"/>
      <c r="S480" s="198"/>
      <c r="T480" s="198"/>
      <c r="U480" s="198"/>
      <c r="V480" s="198"/>
      <c r="W480" s="198"/>
      <c r="X480" s="198"/>
      <c r="Y480" s="198"/>
      <c r="Z480" s="198"/>
      <c r="AA480" s="198"/>
      <c r="AB480" s="198"/>
      <c r="AC480" s="198"/>
      <c r="AD480" s="198"/>
      <c r="AE480" s="198"/>
      <c r="AF480" s="198"/>
      <c r="AG480" s="198"/>
      <c r="AH480" s="198"/>
      <c r="AI480" s="198"/>
      <c r="AJ480" s="198"/>
      <c r="AK480" s="198"/>
      <c r="AL480" s="198"/>
      <c r="AM480" s="198"/>
      <c r="AN480" s="198"/>
      <c r="AO480" s="198"/>
    </row>
    <row r="481" ht="14.25" customHeight="1" spans="1:41" x14ac:dyDescent="0.25">
      <c r="A481" s="198"/>
      <c r="B481" s="198"/>
      <c r="C481" s="198"/>
      <c r="D481" s="198"/>
      <c r="E481" s="198"/>
      <c r="F481" s="198"/>
      <c r="G481" s="198"/>
      <c r="H481" s="198"/>
      <c r="I481" s="198"/>
      <c r="J481" s="198"/>
      <c r="K481" s="198"/>
      <c r="L481" s="198"/>
      <c r="M481" s="198"/>
      <c r="N481" s="198"/>
      <c r="O481" s="198"/>
      <c r="P481" s="198"/>
      <c r="Q481" s="198"/>
      <c r="R481" s="198"/>
      <c r="S481" s="198"/>
      <c r="T481" s="198"/>
      <c r="U481" s="198"/>
      <c r="V481" s="198"/>
      <c r="W481" s="198"/>
      <c r="X481" s="198"/>
      <c r="Y481" s="198"/>
      <c r="Z481" s="198"/>
      <c r="AA481" s="198"/>
      <c r="AB481" s="198"/>
      <c r="AC481" s="198"/>
      <c r="AD481" s="198"/>
      <c r="AE481" s="198"/>
      <c r="AF481" s="198"/>
      <c r="AG481" s="198"/>
      <c r="AH481" s="198"/>
      <c r="AI481" s="198"/>
      <c r="AJ481" s="198"/>
      <c r="AK481" s="198"/>
      <c r="AL481" s="198"/>
      <c r="AM481" s="198"/>
      <c r="AN481" s="198"/>
      <c r="AO481" s="198"/>
    </row>
    <row r="482" ht="14.25" customHeight="1" spans="1:41" x14ac:dyDescent="0.25">
      <c r="A482" s="198"/>
      <c r="B482" s="198"/>
      <c r="C482" s="198"/>
      <c r="D482" s="198"/>
      <c r="E482" s="198"/>
      <c r="F482" s="198"/>
      <c r="G482" s="198"/>
      <c r="H482" s="198"/>
      <c r="I482" s="198"/>
      <c r="J482" s="198"/>
      <c r="K482" s="198"/>
      <c r="L482" s="198"/>
      <c r="M482" s="198"/>
      <c r="N482" s="198"/>
      <c r="O482" s="198"/>
      <c r="P482" s="198"/>
      <c r="Q482" s="198"/>
      <c r="R482" s="198"/>
      <c r="S482" s="198"/>
      <c r="T482" s="198"/>
      <c r="U482" s="198"/>
      <c r="V482" s="198"/>
      <c r="W482" s="198"/>
      <c r="X482" s="198"/>
      <c r="Y482" s="198"/>
      <c r="Z482" s="198"/>
      <c r="AA482" s="198"/>
      <c r="AB482" s="198"/>
      <c r="AC482" s="198"/>
      <c r="AD482" s="198"/>
      <c r="AE482" s="198"/>
      <c r="AF482" s="198"/>
      <c r="AG482" s="198"/>
      <c r="AH482" s="198"/>
      <c r="AI482" s="198"/>
      <c r="AJ482" s="198"/>
      <c r="AK482" s="198"/>
      <c r="AL482" s="198"/>
      <c r="AM482" s="198"/>
      <c r="AN482" s="198"/>
      <c r="AO482" s="198"/>
    </row>
    <row r="483" ht="14.25" customHeight="1" spans="1:41" x14ac:dyDescent="0.25">
      <c r="A483" s="198"/>
      <c r="B483" s="198"/>
      <c r="C483" s="198"/>
      <c r="D483" s="198"/>
      <c r="E483" s="198"/>
      <c r="F483" s="198"/>
      <c r="G483" s="198"/>
      <c r="H483" s="198"/>
      <c r="I483" s="198"/>
      <c r="J483" s="198"/>
      <c r="K483" s="198"/>
      <c r="L483" s="198"/>
      <c r="M483" s="198"/>
      <c r="N483" s="198"/>
      <c r="O483" s="198"/>
      <c r="P483" s="198"/>
      <c r="Q483" s="198"/>
      <c r="R483" s="198"/>
      <c r="S483" s="198"/>
      <c r="T483" s="198"/>
      <c r="U483" s="198"/>
      <c r="V483" s="198"/>
      <c r="W483" s="198"/>
      <c r="X483" s="198"/>
      <c r="Y483" s="198"/>
      <c r="Z483" s="198"/>
      <c r="AA483" s="198"/>
      <c r="AB483" s="198"/>
      <c r="AC483" s="198"/>
      <c r="AD483" s="198"/>
      <c r="AE483" s="198"/>
      <c r="AF483" s="198"/>
      <c r="AG483" s="198"/>
      <c r="AH483" s="198"/>
      <c r="AI483" s="198"/>
      <c r="AJ483" s="198"/>
      <c r="AK483" s="198"/>
      <c r="AL483" s="198"/>
      <c r="AM483" s="198"/>
      <c r="AN483" s="198"/>
      <c r="AO483" s="198"/>
    </row>
    <row r="484" ht="14.25" customHeight="1" spans="1:41" x14ac:dyDescent="0.25">
      <c r="A484" s="198"/>
      <c r="B484" s="198"/>
      <c r="C484" s="198"/>
      <c r="D484" s="198"/>
      <c r="E484" s="198"/>
      <c r="F484" s="198"/>
      <c r="G484" s="198"/>
      <c r="H484" s="198"/>
      <c r="I484" s="198"/>
      <c r="J484" s="198"/>
      <c r="K484" s="198"/>
      <c r="L484" s="198"/>
      <c r="M484" s="198"/>
      <c r="N484" s="198"/>
      <c r="O484" s="198"/>
      <c r="P484" s="198"/>
      <c r="Q484" s="198"/>
      <c r="R484" s="198"/>
      <c r="S484" s="198"/>
      <c r="T484" s="198"/>
      <c r="U484" s="198"/>
      <c r="V484" s="198"/>
      <c r="W484" s="198"/>
      <c r="X484" s="198"/>
      <c r="Y484" s="198"/>
      <c r="Z484" s="198"/>
      <c r="AA484" s="198"/>
      <c r="AB484" s="198"/>
      <c r="AC484" s="198"/>
      <c r="AD484" s="198"/>
      <c r="AE484" s="198"/>
      <c r="AF484" s="198"/>
      <c r="AG484" s="198"/>
      <c r="AH484" s="198"/>
      <c r="AI484" s="198"/>
      <c r="AJ484" s="198"/>
      <c r="AK484" s="198"/>
      <c r="AL484" s="198"/>
      <c r="AM484" s="198"/>
      <c r="AN484" s="198"/>
      <c r="AO484" s="198"/>
    </row>
    <row r="485" ht="14.25" customHeight="1" spans="1:41" x14ac:dyDescent="0.25">
      <c r="A485" s="198"/>
      <c r="B485" s="198"/>
      <c r="C485" s="198"/>
      <c r="D485" s="198"/>
      <c r="E485" s="198"/>
      <c r="F485" s="198"/>
      <c r="G485" s="198"/>
      <c r="H485" s="198"/>
      <c r="I485" s="198"/>
      <c r="J485" s="198"/>
      <c r="K485" s="198"/>
      <c r="L485" s="198"/>
      <c r="M485" s="198"/>
      <c r="N485" s="198"/>
      <c r="O485" s="198"/>
      <c r="P485" s="198"/>
      <c r="Q485" s="198"/>
      <c r="R485" s="198"/>
      <c r="S485" s="198"/>
      <c r="T485" s="198"/>
      <c r="U485" s="198"/>
      <c r="V485" s="198"/>
      <c r="W485" s="198"/>
      <c r="X485" s="198"/>
      <c r="Y485" s="198"/>
      <c r="Z485" s="198"/>
      <c r="AA485" s="198"/>
      <c r="AB485" s="198"/>
      <c r="AC485" s="198"/>
      <c r="AD485" s="198"/>
      <c r="AE485" s="198"/>
      <c r="AF485" s="198"/>
      <c r="AG485" s="198"/>
      <c r="AH485" s="198"/>
      <c r="AI485" s="198"/>
      <c r="AJ485" s="198"/>
      <c r="AK485" s="198"/>
      <c r="AL485" s="198"/>
      <c r="AM485" s="198"/>
      <c r="AN485" s="198"/>
      <c r="AO485" s="198"/>
    </row>
    <row r="486" ht="14.25" customHeight="1" spans="1:41" x14ac:dyDescent="0.25">
      <c r="A486" s="198"/>
      <c r="B486" s="198"/>
      <c r="C486" s="198"/>
      <c r="D486" s="198"/>
      <c r="E486" s="198"/>
      <c r="F486" s="198"/>
      <c r="G486" s="198"/>
      <c r="H486" s="198"/>
      <c r="I486" s="198"/>
      <c r="J486" s="198"/>
      <c r="K486" s="198"/>
      <c r="L486" s="198"/>
      <c r="M486" s="198"/>
      <c r="N486" s="198"/>
      <c r="O486" s="198"/>
      <c r="P486" s="198"/>
      <c r="Q486" s="198"/>
      <c r="R486" s="198"/>
      <c r="S486" s="198"/>
      <c r="T486" s="198"/>
      <c r="U486" s="198"/>
      <c r="V486" s="198"/>
      <c r="W486" s="198"/>
      <c r="X486" s="198"/>
      <c r="Y486" s="198"/>
      <c r="Z486" s="198"/>
      <c r="AA486" s="198"/>
      <c r="AB486" s="198"/>
      <c r="AC486" s="198"/>
      <c r="AD486" s="198"/>
      <c r="AE486" s="198"/>
      <c r="AF486" s="198"/>
      <c r="AG486" s="198"/>
      <c r="AH486" s="198"/>
      <c r="AI486" s="198"/>
      <c r="AJ486" s="198"/>
      <c r="AK486" s="198"/>
      <c r="AL486" s="198"/>
      <c r="AM486" s="198"/>
      <c r="AN486" s="198"/>
      <c r="AO486" s="198"/>
    </row>
    <row r="487" ht="14.25" customHeight="1" spans="1:41" x14ac:dyDescent="0.25">
      <c r="A487" s="198"/>
      <c r="B487" s="198"/>
      <c r="C487" s="198"/>
      <c r="D487" s="198"/>
      <c r="E487" s="198"/>
      <c r="F487" s="198"/>
      <c r="G487" s="198"/>
      <c r="H487" s="198"/>
      <c r="I487" s="198"/>
      <c r="J487" s="198"/>
      <c r="K487" s="198"/>
      <c r="L487" s="198"/>
      <c r="M487" s="198"/>
      <c r="N487" s="198"/>
      <c r="O487" s="198"/>
      <c r="P487" s="198"/>
      <c r="Q487" s="198"/>
      <c r="R487" s="198"/>
      <c r="S487" s="198"/>
      <c r="T487" s="198"/>
      <c r="U487" s="198"/>
      <c r="V487" s="198"/>
      <c r="W487" s="198"/>
      <c r="X487" s="198"/>
      <c r="Y487" s="198"/>
      <c r="Z487" s="198"/>
      <c r="AA487" s="198"/>
      <c r="AB487" s="198"/>
      <c r="AC487" s="198"/>
      <c r="AD487" s="198"/>
      <c r="AE487" s="198"/>
      <c r="AF487" s="198"/>
      <c r="AG487" s="198"/>
      <c r="AH487" s="198"/>
      <c r="AI487" s="198"/>
      <c r="AJ487" s="198"/>
      <c r="AK487" s="198"/>
      <c r="AL487" s="198"/>
      <c r="AM487" s="198"/>
      <c r="AN487" s="198"/>
      <c r="AO487" s="198"/>
    </row>
    <row r="488" ht="14.25" customHeight="1" spans="1:41" x14ac:dyDescent="0.25">
      <c r="A488" s="198"/>
      <c r="B488" s="198"/>
      <c r="C488" s="198"/>
      <c r="D488" s="198"/>
      <c r="E488" s="198"/>
      <c r="F488" s="198"/>
      <c r="G488" s="198"/>
      <c r="H488" s="198"/>
      <c r="I488" s="198"/>
      <c r="J488" s="198"/>
      <c r="K488" s="198"/>
      <c r="L488" s="198"/>
      <c r="M488" s="198"/>
      <c r="N488" s="198"/>
      <c r="O488" s="198"/>
      <c r="P488" s="198"/>
      <c r="Q488" s="198"/>
      <c r="R488" s="198"/>
      <c r="S488" s="198"/>
      <c r="T488" s="198"/>
      <c r="U488" s="198"/>
      <c r="V488" s="198"/>
      <c r="W488" s="198"/>
      <c r="X488" s="198"/>
      <c r="Y488" s="198"/>
      <c r="Z488" s="198"/>
      <c r="AA488" s="198"/>
      <c r="AB488" s="198"/>
      <c r="AC488" s="198"/>
      <c r="AD488" s="198"/>
      <c r="AE488" s="198"/>
      <c r="AF488" s="198"/>
      <c r="AG488" s="198"/>
      <c r="AH488" s="198"/>
      <c r="AI488" s="198"/>
      <c r="AJ488" s="198"/>
      <c r="AK488" s="198"/>
      <c r="AL488" s="198"/>
      <c r="AM488" s="198"/>
      <c r="AN488" s="198"/>
      <c r="AO488" s="198"/>
    </row>
    <row r="489" ht="14.25" customHeight="1" spans="1:41" x14ac:dyDescent="0.25">
      <c r="A489" s="198"/>
      <c r="B489" s="198"/>
      <c r="C489" s="198"/>
      <c r="D489" s="198"/>
      <c r="E489" s="198"/>
      <c r="F489" s="198"/>
      <c r="G489" s="198"/>
      <c r="H489" s="198"/>
      <c r="I489" s="198"/>
      <c r="J489" s="198"/>
      <c r="K489" s="198"/>
      <c r="L489" s="198"/>
      <c r="M489" s="198"/>
      <c r="N489" s="198"/>
      <c r="O489" s="198"/>
      <c r="P489" s="198"/>
      <c r="Q489" s="198"/>
      <c r="R489" s="198"/>
      <c r="S489" s="198"/>
      <c r="T489" s="198"/>
      <c r="U489" s="198"/>
      <c r="V489" s="198"/>
      <c r="W489" s="198"/>
      <c r="X489" s="198"/>
      <c r="Y489" s="198"/>
      <c r="Z489" s="198"/>
      <c r="AA489" s="198"/>
      <c r="AB489" s="198"/>
      <c r="AC489" s="198"/>
      <c r="AD489" s="198"/>
      <c r="AE489" s="198"/>
      <c r="AF489" s="198"/>
      <c r="AG489" s="198"/>
      <c r="AH489" s="198"/>
      <c r="AI489" s="198"/>
      <c r="AJ489" s="198"/>
      <c r="AK489" s="198"/>
      <c r="AL489" s="198"/>
      <c r="AM489" s="198"/>
      <c r="AN489" s="198"/>
      <c r="AO489" s="198"/>
    </row>
    <row r="490" ht="14.25" customHeight="1" spans="1:41" x14ac:dyDescent="0.25">
      <c r="A490" s="198"/>
      <c r="B490" s="198"/>
      <c r="C490" s="198"/>
      <c r="D490" s="198"/>
      <c r="E490" s="198"/>
      <c r="F490" s="198"/>
      <c r="G490" s="198"/>
      <c r="H490" s="198"/>
      <c r="I490" s="198"/>
      <c r="J490" s="198"/>
      <c r="K490" s="198"/>
      <c r="L490" s="198"/>
      <c r="M490" s="198"/>
      <c r="N490" s="198"/>
      <c r="O490" s="198"/>
      <c r="P490" s="198"/>
      <c r="Q490" s="198"/>
      <c r="R490" s="198"/>
      <c r="S490" s="198"/>
      <c r="T490" s="198"/>
      <c r="U490" s="198"/>
      <c r="V490" s="198"/>
      <c r="W490" s="198"/>
      <c r="X490" s="198"/>
      <c r="Y490" s="198"/>
      <c r="Z490" s="198"/>
      <c r="AA490" s="198"/>
      <c r="AB490" s="198"/>
      <c r="AC490" s="198"/>
      <c r="AD490" s="198"/>
      <c r="AE490" s="198"/>
      <c r="AF490" s="198"/>
      <c r="AG490" s="198"/>
      <c r="AH490" s="198"/>
      <c r="AI490" s="198"/>
      <c r="AJ490" s="198"/>
      <c r="AK490" s="198"/>
      <c r="AL490" s="198"/>
      <c r="AM490" s="198"/>
      <c r="AN490" s="198"/>
      <c r="AO490" s="198"/>
    </row>
    <row r="491" ht="14.25" customHeight="1" spans="1:41" x14ac:dyDescent="0.25">
      <c r="A491" s="198"/>
      <c r="B491" s="198"/>
      <c r="C491" s="198"/>
      <c r="D491" s="198"/>
      <c r="E491" s="198"/>
      <c r="F491" s="198"/>
      <c r="G491" s="198"/>
      <c r="H491" s="198"/>
      <c r="I491" s="198"/>
      <c r="J491" s="198"/>
      <c r="K491" s="198"/>
      <c r="L491" s="198"/>
      <c r="M491" s="198"/>
      <c r="N491" s="198"/>
      <c r="O491" s="198"/>
      <c r="P491" s="198"/>
      <c r="Q491" s="198"/>
      <c r="R491" s="198"/>
      <c r="S491" s="198"/>
      <c r="T491" s="198"/>
      <c r="U491" s="198"/>
      <c r="V491" s="198"/>
      <c r="W491" s="198"/>
      <c r="X491" s="198"/>
      <c r="Y491" s="198"/>
      <c r="Z491" s="198"/>
      <c r="AA491" s="198"/>
      <c r="AB491" s="198"/>
      <c r="AC491" s="198"/>
      <c r="AD491" s="198"/>
      <c r="AE491" s="198"/>
      <c r="AF491" s="198"/>
      <c r="AG491" s="198"/>
      <c r="AH491" s="198"/>
      <c r="AI491" s="198"/>
      <c r="AJ491" s="198"/>
      <c r="AK491" s="198"/>
      <c r="AL491" s="198"/>
      <c r="AM491" s="198"/>
      <c r="AN491" s="198"/>
      <c r="AO491" s="198"/>
    </row>
    <row r="492" ht="14.25" customHeight="1" spans="1:41" x14ac:dyDescent="0.25">
      <c r="A492" s="198"/>
      <c r="B492" s="198"/>
      <c r="C492" s="198"/>
      <c r="D492" s="198"/>
      <c r="E492" s="198"/>
      <c r="F492" s="198"/>
      <c r="G492" s="198"/>
      <c r="H492" s="198"/>
      <c r="I492" s="198"/>
      <c r="J492" s="198"/>
      <c r="K492" s="198"/>
      <c r="L492" s="198"/>
      <c r="M492" s="198"/>
      <c r="N492" s="198"/>
      <c r="O492" s="198"/>
      <c r="P492" s="198"/>
      <c r="Q492" s="198"/>
      <c r="R492" s="198"/>
      <c r="S492" s="198"/>
      <c r="T492" s="198"/>
      <c r="U492" s="198"/>
      <c r="V492" s="198"/>
      <c r="W492" s="198"/>
      <c r="X492" s="198"/>
      <c r="Y492" s="198"/>
      <c r="Z492" s="198"/>
      <c r="AA492" s="198"/>
      <c r="AB492" s="198"/>
      <c r="AC492" s="198"/>
      <c r="AD492" s="198"/>
      <c r="AE492" s="198"/>
      <c r="AF492" s="198"/>
      <c r="AG492" s="198"/>
      <c r="AH492" s="198"/>
      <c r="AI492" s="198"/>
      <c r="AJ492" s="198"/>
      <c r="AK492" s="198"/>
      <c r="AL492" s="198"/>
      <c r="AM492" s="198"/>
      <c r="AN492" s="198"/>
      <c r="AO492" s="198"/>
    </row>
    <row r="493" ht="14.25" customHeight="1" spans="1:41" x14ac:dyDescent="0.25">
      <c r="A493" s="198"/>
      <c r="B493" s="198"/>
      <c r="C493" s="198"/>
      <c r="D493" s="198"/>
      <c r="E493" s="198"/>
      <c r="F493" s="198"/>
      <c r="G493" s="198"/>
      <c r="H493" s="198"/>
      <c r="I493" s="198"/>
      <c r="J493" s="198"/>
      <c r="K493" s="198"/>
      <c r="L493" s="198"/>
      <c r="M493" s="198"/>
      <c r="N493" s="198"/>
      <c r="O493" s="198"/>
      <c r="P493" s="198"/>
      <c r="Q493" s="198"/>
      <c r="R493" s="198"/>
      <c r="S493" s="198"/>
      <c r="T493" s="198"/>
      <c r="U493" s="198"/>
      <c r="V493" s="198"/>
      <c r="W493" s="198"/>
      <c r="X493" s="198"/>
      <c r="Y493" s="198"/>
      <c r="Z493" s="198"/>
      <c r="AA493" s="198"/>
      <c r="AB493" s="198"/>
      <c r="AC493" s="198"/>
      <c r="AD493" s="198"/>
      <c r="AE493" s="198"/>
      <c r="AF493" s="198"/>
      <c r="AG493" s="198"/>
      <c r="AH493" s="198"/>
      <c r="AI493" s="198"/>
      <c r="AJ493" s="198"/>
      <c r="AK493" s="198"/>
      <c r="AL493" s="198"/>
      <c r="AM493" s="198"/>
      <c r="AN493" s="198"/>
      <c r="AO493" s="198"/>
    </row>
    <row r="494" ht="14.25" customHeight="1" spans="1:41" x14ac:dyDescent="0.25">
      <c r="A494" s="198"/>
      <c r="B494" s="198"/>
      <c r="C494" s="198"/>
      <c r="D494" s="198"/>
      <c r="E494" s="198"/>
      <c r="F494" s="198"/>
      <c r="G494" s="198"/>
      <c r="H494" s="198"/>
      <c r="I494" s="198"/>
      <c r="J494" s="198"/>
      <c r="K494" s="198"/>
      <c r="L494" s="198"/>
      <c r="M494" s="198"/>
      <c r="N494" s="198"/>
      <c r="O494" s="198"/>
      <c r="P494" s="198"/>
      <c r="Q494" s="198"/>
      <c r="R494" s="198"/>
      <c r="S494" s="198"/>
      <c r="T494" s="198"/>
      <c r="U494" s="198"/>
      <c r="V494" s="198"/>
      <c r="W494" s="198"/>
      <c r="X494" s="198"/>
      <c r="Y494" s="198"/>
      <c r="Z494" s="198"/>
      <c r="AA494" s="198"/>
      <c r="AB494" s="198"/>
      <c r="AC494" s="198"/>
      <c r="AD494" s="198"/>
      <c r="AE494" s="198"/>
      <c r="AF494" s="198"/>
      <c r="AG494" s="198"/>
      <c r="AH494" s="198"/>
      <c r="AI494" s="198"/>
      <c r="AJ494" s="198"/>
      <c r="AK494" s="198"/>
      <c r="AL494" s="198"/>
      <c r="AM494" s="198"/>
      <c r="AN494" s="198"/>
      <c r="AO494" s="198"/>
    </row>
    <row r="495" ht="14.25" customHeight="1" spans="1:41" x14ac:dyDescent="0.25">
      <c r="A495" s="198"/>
      <c r="B495" s="198"/>
      <c r="C495" s="198"/>
      <c r="D495" s="198"/>
      <c r="E495" s="198"/>
      <c r="F495" s="198"/>
      <c r="G495" s="198"/>
      <c r="H495" s="198"/>
      <c r="I495" s="198"/>
      <c r="J495" s="198"/>
      <c r="K495" s="198"/>
      <c r="L495" s="198"/>
      <c r="M495" s="198"/>
      <c r="N495" s="198"/>
      <c r="O495" s="198"/>
      <c r="P495" s="198"/>
      <c r="Q495" s="198"/>
      <c r="R495" s="198"/>
      <c r="S495" s="198"/>
      <c r="T495" s="198"/>
      <c r="U495" s="198"/>
      <c r="V495" s="198"/>
      <c r="W495" s="198"/>
      <c r="X495" s="198"/>
      <c r="Y495" s="198"/>
      <c r="Z495" s="198"/>
      <c r="AA495" s="198"/>
      <c r="AB495" s="198"/>
      <c r="AC495" s="198"/>
      <c r="AD495" s="198"/>
      <c r="AE495" s="198"/>
      <c r="AF495" s="198"/>
      <c r="AG495" s="198"/>
      <c r="AH495" s="198"/>
      <c r="AI495" s="198"/>
      <c r="AJ495" s="198"/>
      <c r="AK495" s="198"/>
      <c r="AL495" s="198"/>
      <c r="AM495" s="198"/>
      <c r="AN495" s="198"/>
      <c r="AO495" s="198"/>
    </row>
    <row r="496" ht="14.25" customHeight="1" spans="1:41" x14ac:dyDescent="0.25">
      <c r="A496" s="198"/>
      <c r="B496" s="198"/>
      <c r="C496" s="198"/>
      <c r="D496" s="198"/>
      <c r="E496" s="198"/>
      <c r="F496" s="198"/>
      <c r="G496" s="198"/>
      <c r="H496" s="198"/>
      <c r="I496" s="198"/>
      <c r="J496" s="198"/>
      <c r="K496" s="198"/>
      <c r="L496" s="198"/>
      <c r="M496" s="198"/>
      <c r="N496" s="198"/>
      <c r="O496" s="198"/>
      <c r="P496" s="198"/>
      <c r="Q496" s="198"/>
      <c r="R496" s="198"/>
      <c r="S496" s="198"/>
      <c r="T496" s="198"/>
      <c r="U496" s="198"/>
      <c r="V496" s="198"/>
      <c r="W496" s="198"/>
      <c r="X496" s="198"/>
      <c r="Y496" s="198"/>
      <c r="Z496" s="198"/>
      <c r="AA496" s="198"/>
      <c r="AB496" s="198"/>
      <c r="AC496" s="198"/>
      <c r="AD496" s="198"/>
      <c r="AE496" s="198"/>
      <c r="AF496" s="198"/>
      <c r="AG496" s="198"/>
      <c r="AH496" s="198"/>
      <c r="AI496" s="198"/>
      <c r="AJ496" s="198"/>
      <c r="AK496" s="198"/>
      <c r="AL496" s="198"/>
      <c r="AM496" s="198"/>
      <c r="AN496" s="198"/>
      <c r="AO496" s="198"/>
    </row>
    <row r="497" ht="14.25" customHeight="1" spans="1:41" x14ac:dyDescent="0.25">
      <c r="A497" s="198"/>
      <c r="B497" s="198"/>
      <c r="C497" s="198"/>
      <c r="D497" s="198"/>
      <c r="E497" s="198"/>
      <c r="F497" s="198"/>
      <c r="G497" s="198"/>
      <c r="H497" s="198"/>
      <c r="I497" s="198"/>
      <c r="J497" s="198"/>
      <c r="K497" s="198"/>
      <c r="L497" s="198"/>
      <c r="M497" s="198"/>
      <c r="N497" s="198"/>
      <c r="O497" s="198"/>
      <c r="P497" s="198"/>
      <c r="Q497" s="198"/>
      <c r="R497" s="198"/>
      <c r="S497" s="198"/>
      <c r="T497" s="198"/>
      <c r="U497" s="198"/>
      <c r="V497" s="198"/>
      <c r="W497" s="198"/>
      <c r="X497" s="198"/>
      <c r="Y497" s="198"/>
      <c r="Z497" s="198"/>
      <c r="AA497" s="198"/>
      <c r="AB497" s="198"/>
      <c r="AC497" s="198"/>
      <c r="AD497" s="198"/>
      <c r="AE497" s="198"/>
      <c r="AF497" s="198"/>
      <c r="AG497" s="198"/>
      <c r="AH497" s="198"/>
      <c r="AI497" s="198"/>
      <c r="AJ497" s="198"/>
      <c r="AK497" s="198"/>
      <c r="AL497" s="198"/>
      <c r="AM497" s="198"/>
      <c r="AN497" s="198"/>
      <c r="AO497" s="198"/>
    </row>
    <row r="498" ht="14.25" customHeight="1" spans="1:41" x14ac:dyDescent="0.25">
      <c r="A498" s="198"/>
      <c r="B498" s="198"/>
      <c r="C498" s="198"/>
      <c r="D498" s="198"/>
      <c r="E498" s="198"/>
      <c r="F498" s="198"/>
      <c r="G498" s="198"/>
      <c r="H498" s="198"/>
      <c r="I498" s="198"/>
      <c r="J498" s="198"/>
      <c r="K498" s="198"/>
      <c r="L498" s="198"/>
      <c r="M498" s="198"/>
      <c r="N498" s="198"/>
      <c r="O498" s="198"/>
      <c r="P498" s="198"/>
      <c r="Q498" s="198"/>
      <c r="R498" s="198"/>
      <c r="S498" s="198"/>
      <c r="T498" s="198"/>
      <c r="U498" s="198"/>
      <c r="V498" s="198"/>
      <c r="W498" s="198"/>
      <c r="X498" s="198"/>
      <c r="Y498" s="198"/>
      <c r="Z498" s="198"/>
      <c r="AA498" s="198"/>
      <c r="AB498" s="198"/>
      <c r="AC498" s="198"/>
      <c r="AD498" s="198"/>
      <c r="AE498" s="198"/>
      <c r="AF498" s="198"/>
      <c r="AG498" s="198"/>
      <c r="AH498" s="198"/>
      <c r="AI498" s="198"/>
      <c r="AJ498" s="198"/>
      <c r="AK498" s="198"/>
      <c r="AL498" s="198"/>
      <c r="AM498" s="198"/>
      <c r="AN498" s="198"/>
      <c r="AO498" s="198"/>
    </row>
    <row r="499" ht="14.25" customHeight="1" spans="1:41" x14ac:dyDescent="0.25">
      <c r="A499" s="198"/>
      <c r="B499" s="198"/>
      <c r="C499" s="198"/>
      <c r="D499" s="198"/>
      <c r="E499" s="198"/>
      <c r="F499" s="198"/>
      <c r="G499" s="198"/>
      <c r="H499" s="198"/>
      <c r="I499" s="198"/>
      <c r="J499" s="198"/>
      <c r="K499" s="198"/>
      <c r="L499" s="198"/>
      <c r="M499" s="198"/>
      <c r="N499" s="198"/>
      <c r="O499" s="198"/>
      <c r="P499" s="198"/>
      <c r="Q499" s="198"/>
      <c r="R499" s="198"/>
      <c r="S499" s="198"/>
      <c r="T499" s="198"/>
      <c r="U499" s="198"/>
      <c r="V499" s="198"/>
      <c r="W499" s="198"/>
      <c r="X499" s="198"/>
      <c r="Y499" s="198"/>
      <c r="Z499" s="198"/>
      <c r="AA499" s="198"/>
      <c r="AB499" s="198"/>
      <c r="AC499" s="198"/>
      <c r="AD499" s="198"/>
      <c r="AE499" s="198"/>
      <c r="AF499" s="198"/>
      <c r="AG499" s="198"/>
      <c r="AH499" s="198"/>
      <c r="AI499" s="198"/>
      <c r="AJ499" s="198"/>
      <c r="AK499" s="198"/>
      <c r="AL499" s="198"/>
      <c r="AM499" s="198"/>
      <c r="AN499" s="198"/>
      <c r="AO499" s="198"/>
    </row>
    <row r="500" ht="14.25" customHeight="1" spans="1:41" x14ac:dyDescent="0.25">
      <c r="A500" s="198"/>
      <c r="B500" s="198"/>
      <c r="C500" s="198"/>
      <c r="D500" s="198"/>
      <c r="E500" s="198"/>
      <c r="F500" s="198"/>
      <c r="G500" s="198"/>
      <c r="H500" s="198"/>
      <c r="I500" s="198"/>
      <c r="J500" s="198"/>
      <c r="K500" s="198"/>
      <c r="L500" s="198"/>
      <c r="M500" s="198"/>
      <c r="N500" s="198"/>
      <c r="O500" s="198"/>
      <c r="P500" s="198"/>
      <c r="Q500" s="198"/>
      <c r="R500" s="198"/>
      <c r="S500" s="198"/>
      <c r="T500" s="198"/>
      <c r="U500" s="198"/>
      <c r="V500" s="198"/>
      <c r="W500" s="198"/>
      <c r="X500" s="198"/>
      <c r="Y500" s="198"/>
      <c r="Z500" s="198"/>
      <c r="AA500" s="198"/>
      <c r="AB500" s="198"/>
      <c r="AC500" s="198"/>
      <c r="AD500" s="198"/>
      <c r="AE500" s="198"/>
      <c r="AF500" s="198"/>
      <c r="AG500" s="198"/>
      <c r="AH500" s="198"/>
      <c r="AI500" s="198"/>
      <c r="AJ500" s="198"/>
      <c r="AK500" s="198"/>
      <c r="AL500" s="198"/>
      <c r="AM500" s="198"/>
      <c r="AN500" s="198"/>
      <c r="AO500" s="198"/>
    </row>
    <row r="501" ht="14.25" customHeight="1" spans="1:41" x14ac:dyDescent="0.25">
      <c r="A501" s="198"/>
      <c r="B501" s="198"/>
      <c r="C501" s="198"/>
      <c r="D501" s="198"/>
      <c r="E501" s="198"/>
      <c r="F501" s="198"/>
      <c r="G501" s="198"/>
      <c r="H501" s="198"/>
      <c r="I501" s="198"/>
      <c r="J501" s="198"/>
      <c r="K501" s="198"/>
      <c r="L501" s="198"/>
      <c r="M501" s="198"/>
      <c r="N501" s="198"/>
      <c r="O501" s="198"/>
      <c r="P501" s="198"/>
      <c r="Q501" s="198"/>
      <c r="R501" s="198"/>
      <c r="S501" s="198"/>
      <c r="T501" s="198"/>
      <c r="U501" s="198"/>
      <c r="V501" s="198"/>
      <c r="W501" s="198"/>
      <c r="X501" s="198"/>
      <c r="Y501" s="198"/>
      <c r="Z501" s="198"/>
      <c r="AA501" s="198"/>
      <c r="AB501" s="198"/>
      <c r="AC501" s="198"/>
      <c r="AD501" s="198"/>
      <c r="AE501" s="198"/>
      <c r="AF501" s="198"/>
      <c r="AG501" s="198"/>
      <c r="AH501" s="198"/>
      <c r="AI501" s="198"/>
      <c r="AJ501" s="198"/>
      <c r="AK501" s="198"/>
      <c r="AL501" s="198"/>
      <c r="AM501" s="198"/>
      <c r="AN501" s="198"/>
      <c r="AO501" s="198"/>
    </row>
    <row r="502" ht="14.25" customHeight="1" spans="1:41" x14ac:dyDescent="0.25">
      <c r="A502" s="198"/>
      <c r="B502" s="198"/>
      <c r="C502" s="198"/>
      <c r="D502" s="198"/>
      <c r="E502" s="198"/>
      <c r="F502" s="198"/>
      <c r="G502" s="198"/>
      <c r="H502" s="198"/>
      <c r="I502" s="198"/>
      <c r="J502" s="198"/>
      <c r="K502" s="198"/>
      <c r="L502" s="198"/>
      <c r="M502" s="198"/>
      <c r="N502" s="198"/>
      <c r="O502" s="198"/>
      <c r="P502" s="198"/>
      <c r="Q502" s="198"/>
      <c r="R502" s="198"/>
      <c r="S502" s="198"/>
      <c r="T502" s="198"/>
      <c r="U502" s="198"/>
      <c r="V502" s="198"/>
      <c r="W502" s="198"/>
      <c r="X502" s="198"/>
      <c r="Y502" s="198"/>
      <c r="Z502" s="198"/>
      <c r="AA502" s="198"/>
      <c r="AB502" s="198"/>
      <c r="AC502" s="198"/>
      <c r="AD502" s="198"/>
      <c r="AE502" s="198"/>
      <c r="AF502" s="198"/>
      <c r="AG502" s="198"/>
      <c r="AH502" s="198"/>
      <c r="AI502" s="198"/>
      <c r="AJ502" s="198"/>
      <c r="AK502" s="198"/>
      <c r="AL502" s="198"/>
      <c r="AM502" s="198"/>
      <c r="AN502" s="198"/>
      <c r="AO502" s="198"/>
    </row>
    <row r="503" ht="14.25" customHeight="1" spans="1:41" x14ac:dyDescent="0.25">
      <c r="A503" s="198"/>
      <c r="B503" s="198"/>
      <c r="C503" s="198"/>
      <c r="D503" s="198"/>
      <c r="E503" s="198"/>
      <c r="F503" s="198"/>
      <c r="G503" s="198"/>
      <c r="H503" s="198"/>
      <c r="I503" s="198"/>
      <c r="J503" s="198"/>
      <c r="K503" s="198"/>
      <c r="L503" s="198"/>
      <c r="M503" s="198"/>
      <c r="N503" s="198"/>
      <c r="O503" s="198"/>
      <c r="P503" s="198"/>
      <c r="Q503" s="198"/>
      <c r="R503" s="198"/>
      <c r="S503" s="198"/>
      <c r="T503" s="198"/>
      <c r="U503" s="198"/>
      <c r="V503" s="198"/>
      <c r="W503" s="198"/>
      <c r="X503" s="198"/>
      <c r="Y503" s="198"/>
      <c r="Z503" s="198"/>
      <c r="AA503" s="198"/>
      <c r="AB503" s="198"/>
      <c r="AC503" s="198"/>
      <c r="AD503" s="198"/>
      <c r="AE503" s="198"/>
      <c r="AF503" s="198"/>
      <c r="AG503" s="198"/>
      <c r="AH503" s="198"/>
      <c r="AI503" s="198"/>
      <c r="AJ503" s="198"/>
      <c r="AK503" s="198"/>
      <c r="AL503" s="198"/>
      <c r="AM503" s="198"/>
      <c r="AN503" s="198"/>
      <c r="AO503" s="198"/>
    </row>
    <row r="504" ht="14.25" customHeight="1" spans="1:41" x14ac:dyDescent="0.25">
      <c r="A504" s="198"/>
      <c r="B504" s="198"/>
      <c r="C504" s="198"/>
      <c r="D504" s="198"/>
      <c r="E504" s="198"/>
      <c r="F504" s="198"/>
      <c r="G504" s="198"/>
      <c r="H504" s="198"/>
      <c r="I504" s="198"/>
      <c r="J504" s="198"/>
      <c r="K504" s="198"/>
      <c r="L504" s="198"/>
      <c r="M504" s="198"/>
      <c r="N504" s="198"/>
      <c r="O504" s="198"/>
      <c r="P504" s="198"/>
      <c r="Q504" s="198"/>
      <c r="R504" s="198"/>
      <c r="S504" s="198"/>
      <c r="T504" s="198"/>
      <c r="U504" s="198"/>
      <c r="V504" s="198"/>
      <c r="W504" s="198"/>
      <c r="X504" s="198"/>
      <c r="Y504" s="198"/>
      <c r="Z504" s="198"/>
      <c r="AA504" s="198"/>
      <c r="AB504" s="198"/>
      <c r="AC504" s="198"/>
      <c r="AD504" s="198"/>
      <c r="AE504" s="198"/>
      <c r="AF504" s="198"/>
      <c r="AG504" s="198"/>
      <c r="AH504" s="198"/>
      <c r="AI504" s="198"/>
      <c r="AJ504" s="198"/>
      <c r="AK504" s="198"/>
      <c r="AL504" s="198"/>
      <c r="AM504" s="198"/>
      <c r="AN504" s="198"/>
      <c r="AO504" s="198"/>
    </row>
    <row r="505" ht="14.25" customHeight="1" spans="1:41" x14ac:dyDescent="0.25">
      <c r="A505" s="198"/>
      <c r="B505" s="198"/>
      <c r="C505" s="198"/>
      <c r="D505" s="198"/>
      <c r="E505" s="198"/>
      <c r="F505" s="198"/>
      <c r="G505" s="198"/>
      <c r="H505" s="198"/>
      <c r="I505" s="198"/>
      <c r="J505" s="198"/>
      <c r="K505" s="198"/>
      <c r="L505" s="198"/>
      <c r="M505" s="198"/>
      <c r="N505" s="198"/>
      <c r="O505" s="198"/>
      <c r="P505" s="198"/>
      <c r="Q505" s="198"/>
      <c r="R505" s="198"/>
      <c r="S505" s="198"/>
      <c r="T505" s="198"/>
      <c r="U505" s="198"/>
      <c r="V505" s="198"/>
      <c r="W505" s="198"/>
      <c r="X505" s="198"/>
      <c r="Y505" s="198"/>
      <c r="Z505" s="198"/>
      <c r="AA505" s="198"/>
      <c r="AB505" s="198"/>
      <c r="AC505" s="198"/>
      <c r="AD505" s="198"/>
      <c r="AE505" s="198"/>
      <c r="AF505" s="198"/>
      <c r="AG505" s="198"/>
      <c r="AH505" s="198"/>
      <c r="AI505" s="198"/>
      <c r="AJ505" s="198"/>
      <c r="AK505" s="198"/>
      <c r="AL505" s="198"/>
      <c r="AM505" s="198"/>
      <c r="AN505" s="198"/>
      <c r="AO505" s="198"/>
    </row>
    <row r="506" ht="14.25" customHeight="1" spans="1:41" x14ac:dyDescent="0.25">
      <c r="A506" s="198"/>
      <c r="B506" s="198"/>
      <c r="C506" s="198"/>
      <c r="D506" s="198"/>
      <c r="E506" s="198"/>
      <c r="F506" s="198"/>
      <c r="G506" s="198"/>
      <c r="H506" s="198"/>
      <c r="I506" s="198"/>
      <c r="J506" s="198"/>
      <c r="K506" s="198"/>
      <c r="L506" s="198"/>
      <c r="M506" s="198"/>
      <c r="N506" s="198"/>
      <c r="O506" s="198"/>
      <c r="P506" s="198"/>
      <c r="Q506" s="198"/>
      <c r="R506" s="198"/>
      <c r="S506" s="198"/>
      <c r="T506" s="198"/>
      <c r="U506" s="198"/>
      <c r="V506" s="198"/>
      <c r="W506" s="198"/>
      <c r="X506" s="198"/>
      <c r="Y506" s="198"/>
      <c r="Z506" s="198"/>
      <c r="AA506" s="198"/>
      <c r="AB506" s="198"/>
      <c r="AC506" s="198"/>
      <c r="AD506" s="198"/>
      <c r="AE506" s="198"/>
      <c r="AF506" s="198"/>
      <c r="AG506" s="198"/>
      <c r="AH506" s="198"/>
      <c r="AI506" s="198"/>
      <c r="AJ506" s="198"/>
      <c r="AK506" s="198"/>
      <c r="AL506" s="198"/>
      <c r="AM506" s="198"/>
      <c r="AN506" s="198"/>
      <c r="AO506" s="198"/>
    </row>
    <row r="507" ht="14.25" customHeight="1" spans="1:41" x14ac:dyDescent="0.25">
      <c r="A507" s="198"/>
      <c r="B507" s="198"/>
      <c r="C507" s="198"/>
      <c r="D507" s="198"/>
      <c r="E507" s="198"/>
      <c r="F507" s="198"/>
      <c r="G507" s="198"/>
      <c r="H507" s="198"/>
      <c r="I507" s="198"/>
      <c r="J507" s="198"/>
      <c r="K507" s="198"/>
      <c r="L507" s="198"/>
      <c r="M507" s="198"/>
      <c r="N507" s="198"/>
      <c r="O507" s="198"/>
      <c r="P507" s="198"/>
      <c r="Q507" s="198"/>
      <c r="R507" s="198"/>
      <c r="S507" s="198"/>
      <c r="T507" s="198"/>
      <c r="U507" s="198"/>
      <c r="V507" s="198"/>
      <c r="W507" s="198"/>
      <c r="X507" s="198"/>
      <c r="Y507" s="198"/>
      <c r="Z507" s="198"/>
      <c r="AA507" s="198"/>
      <c r="AB507" s="198"/>
      <c r="AC507" s="198"/>
      <c r="AD507" s="198"/>
      <c r="AE507" s="198"/>
      <c r="AF507" s="198"/>
      <c r="AG507" s="198"/>
      <c r="AH507" s="198"/>
      <c r="AI507" s="198"/>
      <c r="AJ507" s="198"/>
      <c r="AK507" s="198"/>
      <c r="AL507" s="198"/>
      <c r="AM507" s="198"/>
      <c r="AN507" s="198"/>
      <c r="AO507" s="198"/>
    </row>
    <row r="508" ht="14.25" customHeight="1" spans="1:41" x14ac:dyDescent="0.25">
      <c r="A508" s="198"/>
      <c r="B508" s="198"/>
      <c r="C508" s="198"/>
      <c r="D508" s="198"/>
      <c r="E508" s="198"/>
      <c r="F508" s="198"/>
      <c r="G508" s="198"/>
      <c r="H508" s="198"/>
      <c r="I508" s="198"/>
      <c r="J508" s="198"/>
      <c r="K508" s="198"/>
      <c r="L508" s="198"/>
      <c r="M508" s="198"/>
      <c r="N508" s="198"/>
      <c r="O508" s="198"/>
      <c r="P508" s="198"/>
      <c r="Q508" s="198"/>
      <c r="R508" s="198"/>
      <c r="S508" s="198"/>
      <c r="T508" s="198"/>
      <c r="U508" s="198"/>
      <c r="V508" s="198"/>
      <c r="W508" s="198"/>
      <c r="X508" s="198"/>
      <c r="Y508" s="198"/>
      <c r="Z508" s="198"/>
      <c r="AA508" s="198"/>
      <c r="AB508" s="198"/>
      <c r="AC508" s="198"/>
      <c r="AD508" s="198"/>
      <c r="AE508" s="198"/>
      <c r="AF508" s="198"/>
      <c r="AG508" s="198"/>
      <c r="AH508" s="198"/>
      <c r="AI508" s="198"/>
      <c r="AJ508" s="198"/>
      <c r="AK508" s="198"/>
      <c r="AL508" s="198"/>
      <c r="AM508" s="198"/>
      <c r="AN508" s="198"/>
      <c r="AO508" s="198"/>
    </row>
    <row r="509" ht="14.25" customHeight="1" spans="1:41" x14ac:dyDescent="0.25">
      <c r="A509" s="198"/>
      <c r="B509" s="198"/>
      <c r="C509" s="198"/>
      <c r="D509" s="198"/>
      <c r="E509" s="198"/>
      <c r="F509" s="198"/>
      <c r="G509" s="198"/>
      <c r="H509" s="198"/>
      <c r="I509" s="198"/>
      <c r="J509" s="198"/>
      <c r="K509" s="198"/>
      <c r="L509" s="198"/>
      <c r="M509" s="198"/>
      <c r="N509" s="198"/>
      <c r="O509" s="198"/>
      <c r="P509" s="198"/>
      <c r="Q509" s="198"/>
      <c r="R509" s="198"/>
      <c r="S509" s="198"/>
      <c r="T509" s="198"/>
      <c r="U509" s="198"/>
      <c r="V509" s="198"/>
      <c r="W509" s="198"/>
      <c r="X509" s="198"/>
      <c r="Y509" s="198"/>
      <c r="Z509" s="198"/>
      <c r="AA509" s="198"/>
      <c r="AB509" s="198"/>
      <c r="AC509" s="198"/>
      <c r="AD509" s="198"/>
      <c r="AE509" s="198"/>
      <c r="AF509" s="198"/>
      <c r="AG509" s="198"/>
      <c r="AH509" s="198"/>
      <c r="AI509" s="198"/>
      <c r="AJ509" s="198"/>
      <c r="AK509" s="198"/>
      <c r="AL509" s="198"/>
      <c r="AM509" s="198"/>
      <c r="AN509" s="198"/>
      <c r="AO509" s="198"/>
    </row>
    <row r="510" ht="14.25" customHeight="1" spans="1:41" x14ac:dyDescent="0.25">
      <c r="A510" s="198"/>
      <c r="B510" s="198"/>
      <c r="C510" s="198"/>
      <c r="D510" s="198"/>
      <c r="E510" s="198"/>
      <c r="F510" s="198"/>
      <c r="G510" s="198"/>
      <c r="H510" s="198"/>
      <c r="I510" s="198"/>
      <c r="J510" s="198"/>
      <c r="K510" s="198"/>
      <c r="L510" s="198"/>
      <c r="M510" s="198"/>
      <c r="N510" s="198"/>
      <c r="O510" s="198"/>
      <c r="P510" s="198"/>
      <c r="Q510" s="198"/>
      <c r="R510" s="198"/>
      <c r="S510" s="198"/>
      <c r="T510" s="198"/>
      <c r="U510" s="198"/>
      <c r="V510" s="198"/>
      <c r="W510" s="198"/>
      <c r="X510" s="198"/>
      <c r="Y510" s="198"/>
      <c r="Z510" s="198"/>
      <c r="AA510" s="198"/>
      <c r="AB510" s="198"/>
      <c r="AC510" s="198"/>
      <c r="AD510" s="198"/>
      <c r="AE510" s="198"/>
      <c r="AF510" s="198"/>
      <c r="AG510" s="198"/>
      <c r="AH510" s="198"/>
      <c r="AI510" s="198"/>
      <c r="AJ510" s="198"/>
      <c r="AK510" s="198"/>
      <c r="AL510" s="198"/>
      <c r="AM510" s="198"/>
      <c r="AN510" s="198"/>
      <c r="AO510" s="198"/>
    </row>
    <row r="511" ht="14.25" customHeight="1" spans="1:41" x14ac:dyDescent="0.25">
      <c r="A511" s="198"/>
      <c r="B511" s="198"/>
      <c r="C511" s="198"/>
      <c r="D511" s="198"/>
      <c r="E511" s="198"/>
      <c r="F511" s="198"/>
      <c r="G511" s="198"/>
      <c r="H511" s="198"/>
      <c r="I511" s="198"/>
      <c r="J511" s="198"/>
      <c r="K511" s="198"/>
      <c r="L511" s="198"/>
      <c r="M511" s="198"/>
      <c r="N511" s="198"/>
      <c r="O511" s="198"/>
      <c r="P511" s="198"/>
      <c r="Q511" s="198"/>
      <c r="R511" s="198"/>
      <c r="S511" s="198"/>
      <c r="T511" s="198"/>
      <c r="U511" s="198"/>
      <c r="V511" s="198"/>
      <c r="W511" s="198"/>
      <c r="X511" s="198"/>
      <c r="Y511" s="198"/>
      <c r="Z511" s="198"/>
      <c r="AA511" s="198"/>
      <c r="AB511" s="198"/>
      <c r="AC511" s="198"/>
      <c r="AD511" s="198"/>
      <c r="AE511" s="198"/>
      <c r="AF511" s="198"/>
      <c r="AG511" s="198"/>
      <c r="AH511" s="198"/>
      <c r="AI511" s="198"/>
      <c r="AJ511" s="198"/>
      <c r="AK511" s="198"/>
      <c r="AL511" s="198"/>
      <c r="AM511" s="198"/>
      <c r="AN511" s="198"/>
      <c r="AO511" s="198"/>
    </row>
    <row r="512" ht="14.25" customHeight="1" spans="1:41" x14ac:dyDescent="0.25">
      <c r="A512" s="198"/>
      <c r="B512" s="198"/>
      <c r="C512" s="198"/>
      <c r="D512" s="198"/>
      <c r="E512" s="198"/>
      <c r="F512" s="198"/>
      <c r="G512" s="198"/>
      <c r="H512" s="198"/>
      <c r="I512" s="198"/>
      <c r="J512" s="198"/>
      <c r="K512" s="198"/>
      <c r="L512" s="198"/>
      <c r="M512" s="198"/>
      <c r="N512" s="198"/>
      <c r="O512" s="198"/>
      <c r="P512" s="198"/>
      <c r="Q512" s="198"/>
      <c r="R512" s="198"/>
      <c r="S512" s="198"/>
      <c r="T512" s="198"/>
      <c r="U512" s="198"/>
      <c r="V512" s="198"/>
      <c r="W512" s="198"/>
      <c r="X512" s="198"/>
      <c r="Y512" s="198"/>
      <c r="Z512" s="198"/>
      <c r="AA512" s="198"/>
      <c r="AB512" s="198"/>
      <c r="AC512" s="198"/>
      <c r="AD512" s="198"/>
      <c r="AE512" s="198"/>
      <c r="AF512" s="198"/>
      <c r="AG512" s="198"/>
      <c r="AH512" s="198"/>
      <c r="AI512" s="198"/>
      <c r="AJ512" s="198"/>
      <c r="AK512" s="198"/>
      <c r="AL512" s="198"/>
      <c r="AM512" s="198"/>
      <c r="AN512" s="198"/>
      <c r="AO512" s="198"/>
    </row>
    <row r="513" ht="14.25" customHeight="1" spans="1:41" x14ac:dyDescent="0.25">
      <c r="A513" s="198"/>
      <c r="B513" s="198"/>
      <c r="C513" s="198"/>
      <c r="D513" s="198"/>
      <c r="E513" s="198"/>
      <c r="F513" s="198"/>
      <c r="G513" s="198"/>
      <c r="H513" s="198"/>
      <c r="I513" s="198"/>
      <c r="J513" s="198"/>
      <c r="K513" s="198"/>
      <c r="L513" s="198"/>
      <c r="M513" s="198"/>
      <c r="N513" s="198"/>
      <c r="O513" s="198"/>
      <c r="P513" s="198"/>
      <c r="Q513" s="198"/>
      <c r="R513" s="198"/>
      <c r="S513" s="198"/>
      <c r="T513" s="198"/>
      <c r="U513" s="198"/>
      <c r="V513" s="198"/>
      <c r="W513" s="198"/>
      <c r="X513" s="198"/>
      <c r="Y513" s="198"/>
      <c r="Z513" s="198"/>
      <c r="AA513" s="198"/>
      <c r="AB513" s="198"/>
      <c r="AC513" s="198"/>
      <c r="AD513" s="198"/>
      <c r="AE513" s="198"/>
      <c r="AF513" s="198"/>
      <c r="AG513" s="198"/>
      <c r="AH513" s="198"/>
      <c r="AI513" s="198"/>
      <c r="AJ513" s="198"/>
      <c r="AK513" s="198"/>
      <c r="AL513" s="198"/>
      <c r="AM513" s="198"/>
      <c r="AN513" s="198"/>
      <c r="AO513" s="198"/>
    </row>
    <row r="514" ht="14.25" customHeight="1" spans="1:41" x14ac:dyDescent="0.25">
      <c r="A514" s="198"/>
      <c r="B514" s="198"/>
      <c r="C514" s="198"/>
      <c r="D514" s="198"/>
      <c r="E514" s="198"/>
      <c r="F514" s="198"/>
      <c r="G514" s="198"/>
      <c r="H514" s="198"/>
      <c r="I514" s="198"/>
      <c r="J514" s="198"/>
      <c r="K514" s="198"/>
      <c r="L514" s="198"/>
      <c r="M514" s="198"/>
      <c r="N514" s="198"/>
      <c r="O514" s="198"/>
      <c r="P514" s="198"/>
      <c r="Q514" s="198"/>
      <c r="R514" s="198"/>
      <c r="S514" s="198"/>
      <c r="T514" s="198"/>
      <c r="U514" s="198"/>
      <c r="V514" s="198"/>
      <c r="W514" s="198"/>
      <c r="X514" s="198"/>
      <c r="Y514" s="198"/>
      <c r="Z514" s="198"/>
      <c r="AA514" s="198"/>
      <c r="AB514" s="198"/>
      <c r="AC514" s="198"/>
      <c r="AD514" s="198"/>
      <c r="AE514" s="198"/>
      <c r="AF514" s="198"/>
      <c r="AG514" s="198"/>
      <c r="AH514" s="198"/>
      <c r="AI514" s="198"/>
      <c r="AJ514" s="198"/>
      <c r="AK514" s="198"/>
      <c r="AL514" s="198"/>
      <c r="AM514" s="198"/>
      <c r="AN514" s="198"/>
      <c r="AO514" s="198"/>
    </row>
    <row r="515" ht="14.25" customHeight="1" spans="1:41" x14ac:dyDescent="0.25">
      <c r="A515" s="198"/>
      <c r="B515" s="198"/>
      <c r="C515" s="198"/>
      <c r="D515" s="198"/>
      <c r="E515" s="198"/>
      <c r="F515" s="198"/>
      <c r="G515" s="198"/>
      <c r="H515" s="198"/>
      <c r="I515" s="198"/>
      <c r="J515" s="198"/>
      <c r="K515" s="198"/>
      <c r="L515" s="198"/>
      <c r="M515" s="198"/>
      <c r="N515" s="198"/>
      <c r="O515" s="198"/>
      <c r="P515" s="198"/>
      <c r="Q515" s="198"/>
      <c r="R515" s="198"/>
      <c r="S515" s="198"/>
      <c r="T515" s="198"/>
      <c r="U515" s="198"/>
      <c r="V515" s="198"/>
      <c r="W515" s="198"/>
      <c r="X515" s="198"/>
      <c r="Y515" s="198"/>
      <c r="Z515" s="198"/>
      <c r="AA515" s="198"/>
      <c r="AB515" s="198"/>
      <c r="AC515" s="198"/>
      <c r="AD515" s="198"/>
      <c r="AE515" s="198"/>
      <c r="AF515" s="198"/>
      <c r="AG515" s="198"/>
      <c r="AH515" s="198"/>
      <c r="AI515" s="198"/>
      <c r="AJ515" s="198"/>
      <c r="AK515" s="198"/>
      <c r="AL515" s="198"/>
      <c r="AM515" s="198"/>
      <c r="AN515" s="198"/>
      <c r="AO515" s="198"/>
    </row>
    <row r="516" ht="14.25" customHeight="1" spans="1:41" x14ac:dyDescent="0.25">
      <c r="A516" s="198"/>
      <c r="B516" s="198"/>
      <c r="C516" s="198"/>
      <c r="D516" s="198"/>
      <c r="E516" s="198"/>
      <c r="F516" s="198"/>
      <c r="G516" s="198"/>
      <c r="H516" s="198"/>
      <c r="I516" s="198"/>
      <c r="J516" s="198"/>
      <c r="K516" s="198"/>
      <c r="L516" s="198"/>
      <c r="M516" s="198"/>
      <c r="N516" s="198"/>
      <c r="O516" s="198"/>
      <c r="P516" s="198"/>
      <c r="Q516" s="198"/>
      <c r="R516" s="198"/>
      <c r="S516" s="198"/>
      <c r="T516" s="198"/>
      <c r="U516" s="198"/>
      <c r="V516" s="198"/>
      <c r="W516" s="198"/>
      <c r="X516" s="198"/>
      <c r="Y516" s="198"/>
      <c r="Z516" s="198"/>
      <c r="AA516" s="198"/>
      <c r="AB516" s="198"/>
      <c r="AC516" s="198"/>
      <c r="AD516" s="198"/>
      <c r="AE516" s="198"/>
      <c r="AF516" s="198"/>
      <c r="AG516" s="198"/>
      <c r="AH516" s="198"/>
      <c r="AI516" s="198"/>
      <c r="AJ516" s="198"/>
      <c r="AK516" s="198"/>
      <c r="AL516" s="198"/>
      <c r="AM516" s="198"/>
      <c r="AN516" s="198"/>
      <c r="AO516" s="198"/>
    </row>
    <row r="517" ht="14.25" customHeight="1" spans="1:41" x14ac:dyDescent="0.25">
      <c r="A517" s="198"/>
      <c r="B517" s="198"/>
      <c r="C517" s="198"/>
      <c r="D517" s="198"/>
      <c r="E517" s="198"/>
      <c r="F517" s="198"/>
      <c r="G517" s="198"/>
      <c r="H517" s="198"/>
      <c r="I517" s="198"/>
      <c r="J517" s="198"/>
      <c r="K517" s="198"/>
      <c r="L517" s="198"/>
      <c r="M517" s="198"/>
      <c r="N517" s="198"/>
      <c r="O517" s="198"/>
      <c r="P517" s="198"/>
      <c r="Q517" s="198"/>
      <c r="R517" s="198"/>
      <c r="S517" s="198"/>
      <c r="T517" s="198"/>
      <c r="U517" s="198"/>
      <c r="V517" s="198"/>
      <c r="W517" s="198"/>
      <c r="X517" s="198"/>
      <c r="Y517" s="198"/>
      <c r="Z517" s="198"/>
      <c r="AA517" s="198"/>
      <c r="AB517" s="198"/>
      <c r="AC517" s="198"/>
      <c r="AD517" s="198"/>
      <c r="AE517" s="198"/>
      <c r="AF517" s="198"/>
      <c r="AG517" s="198"/>
      <c r="AH517" s="198"/>
      <c r="AI517" s="198"/>
      <c r="AJ517" s="198"/>
      <c r="AK517" s="198"/>
      <c r="AL517" s="198"/>
      <c r="AM517" s="198"/>
      <c r="AN517" s="198"/>
      <c r="AO517" s="198"/>
    </row>
    <row r="518" ht="14.25" customHeight="1" spans="1:41" x14ac:dyDescent="0.25">
      <c r="A518" s="198"/>
      <c r="B518" s="198"/>
      <c r="C518" s="198"/>
      <c r="D518" s="198"/>
      <c r="E518" s="198"/>
      <c r="F518" s="198"/>
      <c r="G518" s="198"/>
      <c r="H518" s="198"/>
      <c r="I518" s="198"/>
      <c r="J518" s="198"/>
      <c r="K518" s="198"/>
      <c r="L518" s="198"/>
      <c r="M518" s="198"/>
      <c r="N518" s="198"/>
      <c r="O518" s="198"/>
      <c r="P518" s="198"/>
      <c r="Q518" s="198"/>
      <c r="R518" s="198"/>
      <c r="S518" s="198"/>
      <c r="T518" s="198"/>
      <c r="U518" s="198"/>
      <c r="V518" s="198"/>
      <c r="W518" s="198"/>
      <c r="X518" s="198"/>
      <c r="Y518" s="198"/>
      <c r="Z518" s="198"/>
      <c r="AA518" s="198"/>
      <c r="AB518" s="198"/>
      <c r="AC518" s="198"/>
      <c r="AD518" s="198"/>
      <c r="AE518" s="198"/>
      <c r="AF518" s="198"/>
      <c r="AG518" s="198"/>
      <c r="AH518" s="198"/>
      <c r="AI518" s="198"/>
      <c r="AJ518" s="198"/>
      <c r="AK518" s="198"/>
      <c r="AL518" s="198"/>
      <c r="AM518" s="198"/>
      <c r="AN518" s="198"/>
      <c r="AO518" s="198"/>
    </row>
    <row r="519" ht="14.25" customHeight="1" spans="1:41" x14ac:dyDescent="0.25">
      <c r="A519" s="198"/>
      <c r="B519" s="198"/>
      <c r="C519" s="198"/>
      <c r="D519" s="198"/>
      <c r="E519" s="198"/>
      <c r="F519" s="198"/>
      <c r="G519" s="198"/>
      <c r="H519" s="198"/>
      <c r="I519" s="198"/>
      <c r="J519" s="198"/>
      <c r="K519" s="198"/>
      <c r="L519" s="198"/>
      <c r="M519" s="198"/>
      <c r="N519" s="198"/>
      <c r="O519" s="198"/>
      <c r="P519" s="198"/>
      <c r="Q519" s="198"/>
      <c r="R519" s="198"/>
      <c r="S519" s="198"/>
      <c r="T519" s="198"/>
      <c r="U519" s="198"/>
      <c r="V519" s="198"/>
      <c r="W519" s="198"/>
      <c r="X519" s="198"/>
      <c r="Y519" s="198"/>
      <c r="Z519" s="198"/>
      <c r="AA519" s="198"/>
      <c r="AB519" s="198"/>
      <c r="AC519" s="198"/>
      <c r="AD519" s="198"/>
      <c r="AE519" s="198"/>
      <c r="AF519" s="198"/>
      <c r="AG519" s="198"/>
      <c r="AH519" s="198"/>
      <c r="AI519" s="198"/>
      <c r="AJ519" s="198"/>
      <c r="AK519" s="198"/>
      <c r="AL519" s="198"/>
      <c r="AM519" s="198"/>
      <c r="AN519" s="198"/>
      <c r="AO519" s="198"/>
    </row>
    <row r="520" ht="14.25" customHeight="1" spans="1:41" x14ac:dyDescent="0.25">
      <c r="A520" s="198"/>
      <c r="B520" s="198"/>
      <c r="C520" s="198"/>
      <c r="D520" s="198"/>
      <c r="E520" s="198"/>
      <c r="F520" s="198"/>
      <c r="G520" s="198"/>
      <c r="H520" s="198"/>
      <c r="I520" s="198"/>
      <c r="J520" s="198"/>
      <c r="K520" s="198"/>
      <c r="L520" s="198"/>
      <c r="M520" s="198"/>
      <c r="N520" s="198"/>
      <c r="O520" s="198"/>
      <c r="P520" s="198"/>
      <c r="Q520" s="198"/>
      <c r="R520" s="198"/>
      <c r="S520" s="198"/>
      <c r="T520" s="198"/>
      <c r="U520" s="198"/>
      <c r="V520" s="198"/>
      <c r="W520" s="198"/>
      <c r="X520" s="198"/>
      <c r="Y520" s="198"/>
      <c r="Z520" s="198"/>
      <c r="AA520" s="198"/>
      <c r="AB520" s="198"/>
      <c r="AC520" s="198"/>
      <c r="AD520" s="198"/>
      <c r="AE520" s="198"/>
      <c r="AF520" s="198"/>
      <c r="AG520" s="198"/>
      <c r="AH520" s="198"/>
      <c r="AI520" s="198"/>
      <c r="AJ520" s="198"/>
      <c r="AK520" s="198"/>
      <c r="AL520" s="198"/>
      <c r="AM520" s="198"/>
      <c r="AN520" s="198"/>
      <c r="AO520" s="198"/>
    </row>
    <row r="521" ht="14.25" customHeight="1" spans="1:41" x14ac:dyDescent="0.25">
      <c r="A521" s="198"/>
      <c r="B521" s="198"/>
      <c r="C521" s="198"/>
      <c r="D521" s="198"/>
      <c r="E521" s="198"/>
      <c r="F521" s="198"/>
      <c r="G521" s="198"/>
      <c r="H521" s="198"/>
      <c r="I521" s="198"/>
      <c r="J521" s="198"/>
      <c r="K521" s="198"/>
      <c r="L521" s="198"/>
      <c r="M521" s="198"/>
      <c r="N521" s="198"/>
      <c r="O521" s="198"/>
      <c r="P521" s="198"/>
      <c r="Q521" s="198"/>
      <c r="R521" s="198"/>
      <c r="S521" s="198"/>
      <c r="T521" s="198"/>
      <c r="U521" s="198"/>
      <c r="V521" s="198"/>
      <c r="W521" s="198"/>
      <c r="X521" s="198"/>
      <c r="Y521" s="198"/>
      <c r="Z521" s="198"/>
      <c r="AA521" s="198"/>
      <c r="AB521" s="198"/>
      <c r="AC521" s="198"/>
      <c r="AD521" s="198"/>
      <c r="AE521" s="198"/>
      <c r="AF521" s="198"/>
      <c r="AG521" s="198"/>
      <c r="AH521" s="198"/>
      <c r="AI521" s="198"/>
      <c r="AJ521" s="198"/>
      <c r="AK521" s="198"/>
      <c r="AL521" s="198"/>
      <c r="AM521" s="198"/>
      <c r="AN521" s="198"/>
      <c r="AO521" s="198"/>
    </row>
    <row r="522" ht="14.25" customHeight="1" spans="1:41" x14ac:dyDescent="0.25">
      <c r="A522" s="198"/>
      <c r="B522" s="198"/>
      <c r="C522" s="198"/>
      <c r="D522" s="198"/>
      <c r="E522" s="198"/>
      <c r="F522" s="198"/>
      <c r="G522" s="198"/>
      <c r="H522" s="198"/>
      <c r="I522" s="198"/>
      <c r="J522" s="198"/>
      <c r="K522" s="198"/>
      <c r="L522" s="198"/>
      <c r="M522" s="198"/>
      <c r="N522" s="198"/>
      <c r="O522" s="198"/>
      <c r="P522" s="198"/>
      <c r="Q522" s="198"/>
      <c r="R522" s="198"/>
      <c r="S522" s="198"/>
      <c r="T522" s="198"/>
      <c r="U522" s="198"/>
      <c r="V522" s="198"/>
      <c r="W522" s="198"/>
      <c r="X522" s="198"/>
      <c r="Y522" s="198"/>
      <c r="Z522" s="198"/>
      <c r="AA522" s="198"/>
      <c r="AB522" s="198"/>
      <c r="AC522" s="198"/>
      <c r="AD522" s="198"/>
      <c r="AE522" s="198"/>
      <c r="AF522" s="198"/>
      <c r="AG522" s="198"/>
      <c r="AH522" s="198"/>
      <c r="AI522" s="198"/>
      <c r="AJ522" s="198"/>
      <c r="AK522" s="198"/>
      <c r="AL522" s="198"/>
      <c r="AM522" s="198"/>
      <c r="AN522" s="198"/>
      <c r="AO522" s="198"/>
    </row>
    <row r="523" ht="14.25" customHeight="1" spans="1:41" x14ac:dyDescent="0.25">
      <c r="A523" s="198"/>
      <c r="B523" s="198"/>
      <c r="C523" s="198"/>
      <c r="D523" s="198"/>
      <c r="E523" s="198"/>
      <c r="F523" s="198"/>
      <c r="G523" s="198"/>
      <c r="H523" s="198"/>
      <c r="I523" s="198"/>
      <c r="J523" s="198"/>
      <c r="K523" s="198"/>
      <c r="L523" s="198"/>
      <c r="M523" s="198"/>
      <c r="N523" s="198"/>
      <c r="O523" s="198"/>
      <c r="P523" s="198"/>
      <c r="Q523" s="198"/>
      <c r="R523" s="198"/>
      <c r="S523" s="198"/>
      <c r="T523" s="198"/>
      <c r="U523" s="198"/>
      <c r="V523" s="198"/>
      <c r="W523" s="198"/>
      <c r="X523" s="198"/>
      <c r="Y523" s="198"/>
      <c r="Z523" s="198"/>
      <c r="AA523" s="198"/>
      <c r="AB523" s="198"/>
      <c r="AC523" s="198"/>
      <c r="AD523" s="198"/>
      <c r="AE523" s="198"/>
      <c r="AF523" s="198"/>
      <c r="AG523" s="198"/>
      <c r="AH523" s="198"/>
      <c r="AI523" s="198"/>
      <c r="AJ523" s="198"/>
      <c r="AK523" s="198"/>
      <c r="AL523" s="198"/>
      <c r="AM523" s="198"/>
      <c r="AN523" s="198"/>
      <c r="AO523" s="198"/>
    </row>
    <row r="524" ht="14.25" customHeight="1" spans="1:41" x14ac:dyDescent="0.25">
      <c r="A524" s="198"/>
      <c r="B524" s="198"/>
      <c r="C524" s="198"/>
      <c r="D524" s="198"/>
      <c r="E524" s="198"/>
      <c r="F524" s="198"/>
      <c r="G524" s="198"/>
      <c r="H524" s="198"/>
      <c r="I524" s="198"/>
      <c r="J524" s="198"/>
      <c r="K524" s="198"/>
      <c r="L524" s="198"/>
      <c r="M524" s="198"/>
      <c r="N524" s="198"/>
      <c r="O524" s="198"/>
      <c r="P524" s="198"/>
      <c r="Q524" s="198"/>
      <c r="R524" s="198"/>
      <c r="S524" s="198"/>
      <c r="T524" s="198"/>
      <c r="U524" s="198"/>
      <c r="V524" s="198"/>
      <c r="W524" s="198"/>
      <c r="X524" s="198"/>
      <c r="Y524" s="198"/>
      <c r="Z524" s="198"/>
      <c r="AA524" s="198"/>
      <c r="AB524" s="198"/>
      <c r="AC524" s="198"/>
      <c r="AD524" s="198"/>
      <c r="AE524" s="198"/>
      <c r="AF524" s="198"/>
      <c r="AG524" s="198"/>
      <c r="AH524" s="198"/>
      <c r="AI524" s="198"/>
      <c r="AJ524" s="198"/>
      <c r="AK524" s="198"/>
      <c r="AL524" s="198"/>
      <c r="AM524" s="198"/>
      <c r="AN524" s="198"/>
      <c r="AO524" s="198"/>
    </row>
    <row r="525" ht="14.25" customHeight="1" spans="1:41" x14ac:dyDescent="0.25">
      <c r="A525" s="198"/>
      <c r="B525" s="198"/>
      <c r="C525" s="198"/>
      <c r="D525" s="198"/>
      <c r="E525" s="198"/>
      <c r="F525" s="198"/>
      <c r="G525" s="198"/>
      <c r="H525" s="198"/>
      <c r="I525" s="198"/>
      <c r="J525" s="198"/>
      <c r="K525" s="198"/>
      <c r="L525" s="198"/>
      <c r="M525" s="198"/>
      <c r="N525" s="198"/>
      <c r="O525" s="198"/>
      <c r="P525" s="198"/>
      <c r="Q525" s="198"/>
      <c r="R525" s="198"/>
      <c r="S525" s="198"/>
      <c r="T525" s="198"/>
      <c r="U525" s="198"/>
      <c r="V525" s="198"/>
      <c r="W525" s="198"/>
      <c r="X525" s="198"/>
      <c r="Y525" s="198"/>
      <c r="Z525" s="198"/>
      <c r="AA525" s="198"/>
      <c r="AB525" s="198"/>
      <c r="AC525" s="198"/>
      <c r="AD525" s="198"/>
      <c r="AE525" s="198"/>
      <c r="AF525" s="198"/>
      <c r="AG525" s="198"/>
      <c r="AH525" s="198"/>
      <c r="AI525" s="198"/>
      <c r="AJ525" s="198"/>
      <c r="AK525" s="198"/>
      <c r="AL525" s="198"/>
      <c r="AM525" s="198"/>
      <c r="AN525" s="198"/>
      <c r="AO525" s="198"/>
    </row>
    <row r="526" ht="14.25" customHeight="1" spans="1:41" x14ac:dyDescent="0.25">
      <c r="A526" s="198"/>
      <c r="B526" s="198"/>
      <c r="C526" s="198"/>
      <c r="D526" s="198"/>
      <c r="E526" s="198"/>
      <c r="F526" s="198"/>
      <c r="G526" s="198"/>
      <c r="H526" s="198"/>
      <c r="I526" s="198"/>
      <c r="J526" s="198"/>
      <c r="K526" s="198"/>
      <c r="L526" s="198"/>
      <c r="M526" s="198"/>
      <c r="N526" s="198"/>
      <c r="O526" s="198"/>
      <c r="P526" s="198"/>
      <c r="Q526" s="198"/>
      <c r="R526" s="198"/>
      <c r="S526" s="198"/>
      <c r="T526" s="198"/>
      <c r="U526" s="198"/>
      <c r="V526" s="198"/>
      <c r="W526" s="198"/>
      <c r="X526" s="198"/>
      <c r="Y526" s="198"/>
      <c r="Z526" s="198"/>
      <c r="AA526" s="198"/>
      <c r="AB526" s="198"/>
      <c r="AC526" s="198"/>
      <c r="AD526" s="198"/>
      <c r="AE526" s="198"/>
      <c r="AF526" s="198"/>
      <c r="AG526" s="198"/>
      <c r="AH526" s="198"/>
      <c r="AI526" s="198"/>
      <c r="AJ526" s="198"/>
      <c r="AK526" s="198"/>
      <c r="AL526" s="198"/>
      <c r="AM526" s="198"/>
      <c r="AN526" s="198"/>
      <c r="AO526" s="198"/>
    </row>
    <row r="527" ht="14.25" customHeight="1" spans="1:41" x14ac:dyDescent="0.25">
      <c r="A527" s="198"/>
      <c r="B527" s="198"/>
      <c r="C527" s="198"/>
      <c r="D527" s="198"/>
      <c r="E527" s="198"/>
      <c r="F527" s="198"/>
      <c r="G527" s="198"/>
      <c r="H527" s="198"/>
      <c r="I527" s="198"/>
      <c r="J527" s="198"/>
      <c r="K527" s="198"/>
      <c r="L527" s="198"/>
      <c r="M527" s="198"/>
      <c r="N527" s="198"/>
      <c r="O527" s="198"/>
      <c r="P527" s="198"/>
      <c r="Q527" s="198"/>
      <c r="R527" s="198"/>
      <c r="S527" s="198"/>
      <c r="T527" s="198"/>
      <c r="U527" s="198"/>
      <c r="V527" s="198"/>
      <c r="W527" s="198"/>
      <c r="X527" s="198"/>
      <c r="Y527" s="198"/>
      <c r="Z527" s="198"/>
      <c r="AA527" s="198"/>
      <c r="AB527" s="198"/>
      <c r="AC527" s="198"/>
      <c r="AD527" s="198"/>
      <c r="AE527" s="198"/>
      <c r="AF527" s="198"/>
      <c r="AG527" s="198"/>
      <c r="AH527" s="198"/>
      <c r="AI527" s="198"/>
      <c r="AJ527" s="198"/>
      <c r="AK527" s="198"/>
      <c r="AL527" s="198"/>
      <c r="AM527" s="198"/>
      <c r="AN527" s="198"/>
      <c r="AO527" s="198"/>
    </row>
    <row r="528" ht="14.25" customHeight="1" spans="1:41" x14ac:dyDescent="0.25">
      <c r="A528" s="198"/>
      <c r="B528" s="198"/>
      <c r="C528" s="198"/>
      <c r="D528" s="198"/>
      <c r="E528" s="198"/>
      <c r="F528" s="198"/>
      <c r="G528" s="198"/>
      <c r="H528" s="198"/>
      <c r="I528" s="198"/>
      <c r="J528" s="198"/>
      <c r="K528" s="198"/>
      <c r="L528" s="198"/>
      <c r="M528" s="198"/>
      <c r="N528" s="198"/>
      <c r="O528" s="198"/>
      <c r="P528" s="198"/>
      <c r="Q528" s="198"/>
      <c r="R528" s="198"/>
      <c r="S528" s="198"/>
      <c r="T528" s="198"/>
      <c r="U528" s="198"/>
      <c r="V528" s="198"/>
      <c r="W528" s="198"/>
      <c r="X528" s="198"/>
      <c r="Y528" s="198"/>
      <c r="Z528" s="198"/>
      <c r="AA528" s="198"/>
      <c r="AB528" s="198"/>
      <c r="AC528" s="198"/>
      <c r="AD528" s="198"/>
      <c r="AE528" s="198"/>
      <c r="AF528" s="198"/>
      <c r="AG528" s="198"/>
      <c r="AH528" s="198"/>
      <c r="AI528" s="198"/>
      <c r="AJ528" s="198"/>
      <c r="AK528" s="198"/>
      <c r="AL528" s="198"/>
      <c r="AM528" s="198"/>
      <c r="AN528" s="198"/>
      <c r="AO528" s="198"/>
    </row>
    <row r="529" ht="14.25" customHeight="1" spans="1:41" x14ac:dyDescent="0.25">
      <c r="A529" s="198"/>
      <c r="B529" s="198"/>
      <c r="C529" s="198"/>
      <c r="D529" s="198"/>
      <c r="E529" s="198"/>
      <c r="F529" s="198"/>
      <c r="G529" s="198"/>
      <c r="H529" s="198"/>
      <c r="I529" s="198"/>
      <c r="J529" s="198"/>
      <c r="K529" s="198"/>
      <c r="L529" s="198"/>
      <c r="M529" s="198"/>
      <c r="N529" s="198"/>
      <c r="O529" s="198"/>
      <c r="P529" s="198"/>
      <c r="Q529" s="198"/>
      <c r="R529" s="198"/>
      <c r="S529" s="198"/>
      <c r="T529" s="198"/>
      <c r="U529" s="198"/>
      <c r="V529" s="198"/>
      <c r="W529" s="198"/>
      <c r="X529" s="198"/>
      <c r="Y529" s="198"/>
      <c r="Z529" s="198"/>
      <c r="AA529" s="198"/>
      <c r="AB529" s="198"/>
      <c r="AC529" s="198"/>
      <c r="AD529" s="198"/>
      <c r="AE529" s="198"/>
      <c r="AF529" s="198"/>
      <c r="AG529" s="198"/>
      <c r="AH529" s="198"/>
      <c r="AI529" s="198"/>
      <c r="AJ529" s="198"/>
      <c r="AK529" s="198"/>
      <c r="AL529" s="198"/>
      <c r="AM529" s="198"/>
      <c r="AN529" s="198"/>
      <c r="AO529" s="198"/>
    </row>
    <row r="530" ht="14.25" customHeight="1" spans="1:41" x14ac:dyDescent="0.25">
      <c r="A530" s="198"/>
      <c r="B530" s="198"/>
      <c r="C530" s="198"/>
      <c r="D530" s="198"/>
      <c r="E530" s="198"/>
      <c r="F530" s="198"/>
      <c r="G530" s="198"/>
      <c r="H530" s="198"/>
      <c r="I530" s="198"/>
      <c r="J530" s="198"/>
      <c r="K530" s="198"/>
      <c r="L530" s="198"/>
      <c r="M530" s="198"/>
      <c r="N530" s="198"/>
      <c r="O530" s="198"/>
      <c r="P530" s="198"/>
      <c r="Q530" s="198"/>
      <c r="R530" s="198"/>
      <c r="S530" s="198"/>
      <c r="T530" s="198"/>
      <c r="U530" s="198"/>
      <c r="V530" s="198"/>
      <c r="W530" s="198"/>
      <c r="X530" s="198"/>
      <c r="Y530" s="198"/>
      <c r="Z530" s="198"/>
      <c r="AA530" s="198"/>
      <c r="AB530" s="198"/>
      <c r="AC530" s="198"/>
      <c r="AD530" s="198"/>
      <c r="AE530" s="198"/>
      <c r="AF530" s="198"/>
      <c r="AG530" s="198"/>
      <c r="AH530" s="198"/>
      <c r="AI530" s="198"/>
      <c r="AJ530" s="198"/>
      <c r="AK530" s="198"/>
      <c r="AL530" s="198"/>
      <c r="AM530" s="198"/>
      <c r="AN530" s="198"/>
      <c r="AO530" s="198"/>
    </row>
    <row r="531" ht="14.25" customHeight="1" spans="1:41" x14ac:dyDescent="0.25">
      <c r="A531" s="198"/>
      <c r="B531" s="198"/>
      <c r="C531" s="198"/>
      <c r="D531" s="198"/>
      <c r="E531" s="198"/>
      <c r="F531" s="198"/>
      <c r="G531" s="198"/>
      <c r="H531" s="198"/>
      <c r="I531" s="198"/>
      <c r="J531" s="198"/>
      <c r="K531" s="198"/>
      <c r="L531" s="198"/>
      <c r="M531" s="198"/>
      <c r="N531" s="198"/>
      <c r="O531" s="198"/>
      <c r="P531" s="198"/>
      <c r="Q531" s="198"/>
      <c r="R531" s="198"/>
      <c r="S531" s="198"/>
      <c r="T531" s="198"/>
      <c r="U531" s="198"/>
      <c r="V531" s="198"/>
      <c r="W531" s="198"/>
      <c r="X531" s="198"/>
      <c r="Y531" s="198"/>
      <c r="Z531" s="198"/>
      <c r="AA531" s="198"/>
      <c r="AB531" s="198"/>
      <c r="AC531" s="198"/>
      <c r="AD531" s="198"/>
      <c r="AE531" s="198"/>
      <c r="AF531" s="198"/>
      <c r="AG531" s="198"/>
      <c r="AH531" s="198"/>
      <c r="AI531" s="198"/>
      <c r="AJ531" s="198"/>
      <c r="AK531" s="198"/>
      <c r="AL531" s="198"/>
      <c r="AM531" s="198"/>
      <c r="AN531" s="198"/>
      <c r="AO531" s="198"/>
    </row>
    <row r="532" ht="14.25" customHeight="1" spans="1:41" x14ac:dyDescent="0.25">
      <c r="A532" s="198"/>
      <c r="B532" s="198"/>
      <c r="C532" s="198"/>
      <c r="D532" s="198"/>
      <c r="E532" s="198"/>
      <c r="F532" s="198"/>
      <c r="G532" s="198"/>
      <c r="H532" s="198"/>
      <c r="I532" s="198"/>
      <c r="J532" s="198"/>
      <c r="K532" s="198"/>
      <c r="L532" s="198"/>
      <c r="M532" s="198"/>
      <c r="N532" s="198"/>
      <c r="O532" s="198"/>
      <c r="P532" s="198"/>
      <c r="Q532" s="198"/>
      <c r="R532" s="198"/>
      <c r="S532" s="198"/>
      <c r="T532" s="198"/>
      <c r="U532" s="198"/>
      <c r="V532" s="198"/>
      <c r="W532" s="198"/>
      <c r="X532" s="198"/>
      <c r="Y532" s="198"/>
      <c r="Z532" s="198"/>
      <c r="AA532" s="198"/>
      <c r="AB532" s="198"/>
      <c r="AC532" s="198"/>
      <c r="AD532" s="198"/>
      <c r="AE532" s="198"/>
      <c r="AF532" s="198"/>
      <c r="AG532" s="198"/>
      <c r="AH532" s="198"/>
      <c r="AI532" s="198"/>
      <c r="AJ532" s="198"/>
      <c r="AK532" s="198"/>
      <c r="AL532" s="198"/>
      <c r="AM532" s="198"/>
      <c r="AN532" s="198"/>
      <c r="AO532" s="198"/>
    </row>
    <row r="533" ht="14.25" customHeight="1" spans="1:41" x14ac:dyDescent="0.25">
      <c r="A533" s="198"/>
      <c r="B533" s="198"/>
      <c r="C533" s="198"/>
      <c r="D533" s="198"/>
      <c r="E533" s="198"/>
      <c r="F533" s="198"/>
      <c r="G533" s="198"/>
      <c r="H533" s="198"/>
      <c r="I533" s="198"/>
      <c r="J533" s="198"/>
      <c r="K533" s="198"/>
      <c r="L533" s="198"/>
      <c r="M533" s="198"/>
      <c r="N533" s="198"/>
      <c r="O533" s="198"/>
      <c r="P533" s="198"/>
      <c r="Q533" s="198"/>
      <c r="R533" s="198"/>
      <c r="S533" s="198"/>
      <c r="T533" s="198"/>
      <c r="U533" s="198"/>
      <c r="V533" s="198"/>
      <c r="W533" s="198"/>
      <c r="X533" s="198"/>
      <c r="Y533" s="198"/>
      <c r="Z533" s="198"/>
      <c r="AA533" s="198"/>
      <c r="AB533" s="198"/>
      <c r="AC533" s="198"/>
      <c r="AD533" s="198"/>
      <c r="AE533" s="198"/>
      <c r="AF533" s="198"/>
      <c r="AG533" s="198"/>
      <c r="AH533" s="198"/>
      <c r="AI533" s="198"/>
      <c r="AJ533" s="198"/>
      <c r="AK533" s="198"/>
      <c r="AL533" s="198"/>
      <c r="AM533" s="198"/>
      <c r="AN533" s="198"/>
      <c r="AO533" s="198"/>
    </row>
    <row r="534" ht="14.25" customHeight="1" spans="1:41" x14ac:dyDescent="0.25">
      <c r="A534" s="198"/>
      <c r="B534" s="198"/>
      <c r="C534" s="198"/>
      <c r="D534" s="198"/>
      <c r="E534" s="198"/>
      <c r="F534" s="198"/>
      <c r="G534" s="198"/>
      <c r="H534" s="198"/>
      <c r="I534" s="198"/>
      <c r="J534" s="198"/>
      <c r="K534" s="198"/>
      <c r="L534" s="198"/>
      <c r="M534" s="198"/>
      <c r="N534" s="198"/>
      <c r="O534" s="198"/>
      <c r="P534" s="198"/>
      <c r="Q534" s="198"/>
      <c r="R534" s="198"/>
      <c r="S534" s="198"/>
      <c r="T534" s="198"/>
      <c r="U534" s="198"/>
      <c r="V534" s="198"/>
      <c r="W534" s="198"/>
      <c r="X534" s="198"/>
      <c r="Y534" s="198"/>
      <c r="Z534" s="198"/>
      <c r="AA534" s="198"/>
      <c r="AB534" s="198"/>
      <c r="AC534" s="198"/>
      <c r="AD534" s="198"/>
      <c r="AE534" s="198"/>
      <c r="AF534" s="198"/>
      <c r="AG534" s="198"/>
      <c r="AH534" s="198"/>
      <c r="AI534" s="198"/>
      <c r="AJ534" s="198"/>
      <c r="AK534" s="198"/>
      <c r="AL534" s="198"/>
      <c r="AM534" s="198"/>
      <c r="AN534" s="198"/>
      <c r="AO534" s="198"/>
    </row>
    <row r="535" ht="14.25" customHeight="1" spans="1:41" x14ac:dyDescent="0.25">
      <c r="A535" s="198"/>
      <c r="B535" s="198"/>
      <c r="C535" s="198"/>
      <c r="D535" s="198"/>
      <c r="E535" s="198"/>
      <c r="F535" s="198"/>
      <c r="G535" s="198"/>
      <c r="H535" s="198"/>
      <c r="I535" s="198"/>
      <c r="J535" s="198"/>
      <c r="K535" s="198"/>
      <c r="L535" s="198"/>
      <c r="M535" s="198"/>
      <c r="N535" s="198"/>
      <c r="O535" s="198"/>
      <c r="P535" s="198"/>
      <c r="Q535" s="198"/>
      <c r="R535" s="198"/>
      <c r="S535" s="198"/>
      <c r="T535" s="198"/>
      <c r="U535" s="198"/>
      <c r="V535" s="198"/>
      <c r="W535" s="198"/>
      <c r="X535" s="198"/>
      <c r="Y535" s="198"/>
      <c r="Z535" s="198"/>
      <c r="AA535" s="198"/>
      <c r="AB535" s="198"/>
      <c r="AC535" s="198"/>
      <c r="AD535" s="198"/>
      <c r="AE535" s="198"/>
      <c r="AF535" s="198"/>
      <c r="AG535" s="198"/>
      <c r="AH535" s="198"/>
      <c r="AI535" s="198"/>
      <c r="AJ535" s="198"/>
      <c r="AK535" s="198"/>
      <c r="AL535" s="198"/>
      <c r="AM535" s="198"/>
      <c r="AN535" s="198"/>
      <c r="AO535" s="198"/>
    </row>
    <row r="536" ht="14.25" customHeight="1" spans="1:41" x14ac:dyDescent="0.25">
      <c r="A536" s="198"/>
      <c r="B536" s="198"/>
      <c r="C536" s="198"/>
      <c r="D536" s="198"/>
      <c r="E536" s="198"/>
      <c r="F536" s="198"/>
      <c r="G536" s="198"/>
      <c r="H536" s="198"/>
      <c r="I536" s="198"/>
      <c r="J536" s="198"/>
      <c r="K536" s="198"/>
      <c r="L536" s="198"/>
      <c r="M536" s="198"/>
      <c r="N536" s="198"/>
      <c r="O536" s="198"/>
      <c r="P536" s="198"/>
      <c r="Q536" s="198"/>
      <c r="R536" s="198"/>
      <c r="S536" s="198"/>
      <c r="T536" s="198"/>
      <c r="U536" s="198"/>
      <c r="V536" s="198"/>
      <c r="W536" s="198"/>
      <c r="X536" s="198"/>
      <c r="Y536" s="198"/>
      <c r="Z536" s="198"/>
      <c r="AA536" s="198"/>
      <c r="AB536" s="198"/>
      <c r="AC536" s="198"/>
      <c r="AD536" s="198"/>
      <c r="AE536" s="198"/>
      <c r="AF536" s="198"/>
      <c r="AG536" s="198"/>
      <c r="AH536" s="198"/>
      <c r="AI536" s="198"/>
      <c r="AJ536" s="198"/>
      <c r="AK536" s="198"/>
      <c r="AL536" s="198"/>
      <c r="AM536" s="198"/>
      <c r="AN536" s="198"/>
      <c r="AO536" s="198"/>
    </row>
    <row r="537" ht="14.25" customHeight="1" spans="1:41" x14ac:dyDescent="0.25">
      <c r="A537" s="198"/>
      <c r="B537" s="198"/>
      <c r="C537" s="198"/>
      <c r="D537" s="198"/>
      <c r="E537" s="198"/>
      <c r="F537" s="198"/>
      <c r="G537" s="198"/>
      <c r="H537" s="198"/>
      <c r="I537" s="198"/>
      <c r="J537" s="198"/>
      <c r="K537" s="198"/>
      <c r="L537" s="198"/>
      <c r="M537" s="198"/>
      <c r="N537" s="198"/>
      <c r="O537" s="198"/>
      <c r="P537" s="198"/>
      <c r="Q537" s="198"/>
      <c r="R537" s="198"/>
      <c r="S537" s="198"/>
      <c r="T537" s="198"/>
      <c r="U537" s="198"/>
      <c r="V537" s="198"/>
      <c r="W537" s="198"/>
      <c r="X537" s="198"/>
      <c r="Y537" s="198"/>
      <c r="Z537" s="198"/>
      <c r="AA537" s="198"/>
      <c r="AB537" s="198"/>
      <c r="AC537" s="198"/>
      <c r="AD537" s="198"/>
      <c r="AE537" s="198"/>
      <c r="AF537" s="198"/>
      <c r="AG537" s="198"/>
      <c r="AH537" s="198"/>
      <c r="AI537" s="198"/>
      <c r="AJ537" s="198"/>
      <c r="AK537" s="198"/>
      <c r="AL537" s="198"/>
      <c r="AM537" s="198"/>
      <c r="AN537" s="198"/>
      <c r="AO537" s="198"/>
    </row>
    <row r="538" ht="14.25" customHeight="1" spans="1:41" x14ac:dyDescent="0.25">
      <c r="A538" s="198"/>
      <c r="B538" s="198"/>
      <c r="C538" s="198"/>
      <c r="D538" s="198"/>
      <c r="E538" s="198"/>
      <c r="F538" s="198"/>
      <c r="G538" s="198"/>
      <c r="H538" s="198"/>
      <c r="I538" s="198"/>
      <c r="J538" s="198"/>
      <c r="K538" s="198"/>
      <c r="L538" s="198"/>
      <c r="M538" s="198"/>
      <c r="N538" s="198"/>
      <c r="O538" s="198"/>
      <c r="P538" s="198"/>
      <c r="Q538" s="198"/>
      <c r="R538" s="198"/>
      <c r="S538" s="198"/>
      <c r="T538" s="198"/>
      <c r="U538" s="198"/>
      <c r="V538" s="198"/>
      <c r="W538" s="198"/>
      <c r="X538" s="198"/>
      <c r="Y538" s="198"/>
      <c r="Z538" s="198"/>
      <c r="AA538" s="198"/>
      <c r="AB538" s="198"/>
      <c r="AC538" s="198"/>
      <c r="AD538" s="198"/>
      <c r="AE538" s="198"/>
      <c r="AF538" s="198"/>
      <c r="AG538" s="198"/>
      <c r="AH538" s="198"/>
      <c r="AI538" s="198"/>
      <c r="AJ538" s="198"/>
      <c r="AK538" s="198"/>
      <c r="AL538" s="198"/>
      <c r="AM538" s="198"/>
      <c r="AN538" s="198"/>
      <c r="AO538" s="198"/>
    </row>
    <row r="539" ht="14.25" customHeight="1" spans="1:41" x14ac:dyDescent="0.25">
      <c r="A539" s="198"/>
      <c r="B539" s="198"/>
      <c r="C539" s="198"/>
      <c r="D539" s="198"/>
      <c r="E539" s="198"/>
      <c r="F539" s="198"/>
      <c r="G539" s="198"/>
      <c r="H539" s="198"/>
      <c r="I539" s="198"/>
      <c r="J539" s="198"/>
      <c r="K539" s="198"/>
      <c r="L539" s="198"/>
      <c r="M539" s="198"/>
      <c r="N539" s="198"/>
      <c r="O539" s="198"/>
      <c r="P539" s="198"/>
      <c r="Q539" s="198"/>
      <c r="R539" s="198"/>
      <c r="S539" s="198"/>
      <c r="T539" s="198"/>
      <c r="U539" s="198"/>
      <c r="V539" s="198"/>
      <c r="W539" s="198"/>
      <c r="X539" s="198"/>
      <c r="Y539" s="198"/>
      <c r="Z539" s="198"/>
      <c r="AA539" s="198"/>
      <c r="AB539" s="198"/>
      <c r="AC539" s="198"/>
      <c r="AD539" s="198"/>
      <c r="AE539" s="198"/>
      <c r="AF539" s="198"/>
      <c r="AG539" s="198"/>
      <c r="AH539" s="198"/>
      <c r="AI539" s="198"/>
      <c r="AJ539" s="198"/>
      <c r="AK539" s="198"/>
      <c r="AL539" s="198"/>
      <c r="AM539" s="198"/>
      <c r="AN539" s="198"/>
      <c r="AO539" s="198"/>
    </row>
    <row r="540" ht="14.25" customHeight="1" spans="1:41" x14ac:dyDescent="0.25">
      <c r="A540" s="198"/>
      <c r="B540" s="198"/>
      <c r="C540" s="198"/>
      <c r="D540" s="198"/>
      <c r="E540" s="198"/>
      <c r="F540" s="198"/>
      <c r="G540" s="198"/>
      <c r="H540" s="198"/>
      <c r="I540" s="198"/>
      <c r="J540" s="198"/>
      <c r="K540" s="198"/>
      <c r="L540" s="198"/>
      <c r="M540" s="198"/>
      <c r="N540" s="198"/>
      <c r="O540" s="198"/>
      <c r="P540" s="198"/>
      <c r="Q540" s="198"/>
      <c r="R540" s="198"/>
      <c r="S540" s="198"/>
      <c r="T540" s="198"/>
      <c r="U540" s="198"/>
      <c r="V540" s="198"/>
      <c r="W540" s="198"/>
      <c r="X540" s="198"/>
      <c r="Y540" s="198"/>
      <c r="Z540" s="198"/>
      <c r="AA540" s="198"/>
      <c r="AB540" s="198"/>
      <c r="AC540" s="198"/>
      <c r="AD540" s="198"/>
      <c r="AE540" s="198"/>
      <c r="AF540" s="198"/>
      <c r="AG540" s="198"/>
      <c r="AH540" s="198"/>
      <c r="AI540" s="198"/>
      <c r="AJ540" s="198"/>
      <c r="AK540" s="198"/>
      <c r="AL540" s="198"/>
      <c r="AM540" s="198"/>
      <c r="AN540" s="198"/>
      <c r="AO540" s="198"/>
    </row>
    <row r="541" ht="14.25" customHeight="1" spans="1:41" x14ac:dyDescent="0.25">
      <c r="A541" s="198"/>
      <c r="B541" s="198"/>
      <c r="C541" s="198"/>
      <c r="D541" s="198"/>
      <c r="E541" s="198"/>
      <c r="F541" s="198"/>
      <c r="G541" s="198"/>
      <c r="H541" s="198"/>
      <c r="I541" s="198"/>
      <c r="J541" s="198"/>
      <c r="K541" s="198"/>
      <c r="L541" s="198"/>
      <c r="M541" s="198"/>
      <c r="N541" s="198"/>
      <c r="O541" s="198"/>
      <c r="P541" s="198"/>
      <c r="Q541" s="198"/>
      <c r="R541" s="198"/>
      <c r="S541" s="198"/>
      <c r="T541" s="198"/>
      <c r="U541" s="198"/>
      <c r="V541" s="198"/>
      <c r="W541" s="198"/>
      <c r="X541" s="198"/>
      <c r="Y541" s="198"/>
      <c r="Z541" s="198"/>
      <c r="AA541" s="198"/>
      <c r="AB541" s="198"/>
      <c r="AC541" s="198"/>
      <c r="AD541" s="198"/>
      <c r="AE541" s="198"/>
      <c r="AF541" s="198"/>
      <c r="AG541" s="198"/>
      <c r="AH541" s="198"/>
      <c r="AI541" s="198"/>
      <c r="AJ541" s="198"/>
      <c r="AK541" s="198"/>
      <c r="AL541" s="198"/>
      <c r="AM541" s="198"/>
      <c r="AN541" s="198"/>
      <c r="AO541" s="198"/>
    </row>
    <row r="542" ht="14.25" customHeight="1" spans="1:41" x14ac:dyDescent="0.25">
      <c r="A542" s="198"/>
      <c r="B542" s="198"/>
      <c r="C542" s="198"/>
      <c r="D542" s="198"/>
      <c r="E542" s="198"/>
      <c r="F542" s="198"/>
      <c r="G542" s="198"/>
      <c r="H542" s="198"/>
      <c r="I542" s="198"/>
      <c r="J542" s="198"/>
      <c r="K542" s="198"/>
      <c r="L542" s="198"/>
      <c r="M542" s="198"/>
      <c r="N542" s="198"/>
      <c r="O542" s="198"/>
      <c r="P542" s="198"/>
      <c r="Q542" s="198"/>
      <c r="R542" s="198"/>
      <c r="S542" s="198"/>
      <c r="T542" s="198"/>
      <c r="U542" s="198"/>
      <c r="V542" s="198"/>
      <c r="W542" s="198"/>
      <c r="X542" s="198"/>
      <c r="Y542" s="198"/>
      <c r="Z542" s="198"/>
      <c r="AA542" s="198"/>
      <c r="AB542" s="198"/>
      <c r="AC542" s="198"/>
      <c r="AD542" s="198"/>
      <c r="AE542" s="198"/>
      <c r="AF542" s="198"/>
      <c r="AG542" s="198"/>
      <c r="AH542" s="198"/>
      <c r="AI542" s="198"/>
      <c r="AJ542" s="198"/>
      <c r="AK542" s="198"/>
      <c r="AL542" s="198"/>
      <c r="AM542" s="198"/>
      <c r="AN542" s="198"/>
      <c r="AO542" s="198"/>
    </row>
    <row r="543" ht="14.25" customHeight="1" spans="1:41" x14ac:dyDescent="0.25">
      <c r="A543" s="198"/>
      <c r="B543" s="198"/>
      <c r="C543" s="198"/>
      <c r="D543" s="198"/>
      <c r="E543" s="198"/>
      <c r="F543" s="198"/>
      <c r="G543" s="198"/>
      <c r="H543" s="198"/>
      <c r="I543" s="198"/>
      <c r="J543" s="198"/>
      <c r="K543" s="198"/>
      <c r="L543" s="198"/>
      <c r="M543" s="198"/>
      <c r="N543" s="198"/>
      <c r="O543" s="198"/>
      <c r="P543" s="198"/>
      <c r="Q543" s="198"/>
      <c r="R543" s="198"/>
      <c r="S543" s="198"/>
      <c r="T543" s="198"/>
      <c r="U543" s="198"/>
      <c r="V543" s="198"/>
      <c r="W543" s="198"/>
      <c r="X543" s="198"/>
      <c r="Y543" s="198"/>
      <c r="Z543" s="198"/>
      <c r="AA543" s="198"/>
      <c r="AB543" s="198"/>
      <c r="AC543" s="198"/>
      <c r="AD543" s="198"/>
      <c r="AE543" s="198"/>
      <c r="AF543" s="198"/>
      <c r="AG543" s="198"/>
      <c r="AH543" s="198"/>
      <c r="AI543" s="198"/>
      <c r="AJ543" s="198"/>
      <c r="AK543" s="198"/>
      <c r="AL543" s="198"/>
      <c r="AM543" s="198"/>
      <c r="AN543" s="198"/>
      <c r="AO543" s="198"/>
    </row>
    <row r="544" ht="14.25" customHeight="1" spans="1:41" x14ac:dyDescent="0.25">
      <c r="A544" s="198"/>
      <c r="B544" s="198"/>
      <c r="C544" s="198"/>
      <c r="D544" s="198"/>
      <c r="E544" s="198"/>
      <c r="F544" s="198"/>
      <c r="G544" s="198"/>
      <c r="H544" s="198"/>
      <c r="I544" s="198"/>
      <c r="J544" s="198"/>
      <c r="K544" s="198"/>
      <c r="L544" s="198"/>
      <c r="M544" s="198"/>
      <c r="N544" s="198"/>
      <c r="O544" s="198"/>
      <c r="P544" s="198"/>
      <c r="Q544" s="198"/>
      <c r="R544" s="198"/>
      <c r="S544" s="198"/>
      <c r="T544" s="198"/>
      <c r="U544" s="198"/>
      <c r="V544" s="198"/>
      <c r="W544" s="198"/>
      <c r="X544" s="198"/>
      <c r="Y544" s="198"/>
      <c r="Z544" s="198"/>
      <c r="AA544" s="198"/>
      <c r="AB544" s="198"/>
      <c r="AC544" s="198"/>
      <c r="AD544" s="198"/>
      <c r="AE544" s="198"/>
      <c r="AF544" s="198"/>
      <c r="AG544" s="198"/>
      <c r="AH544" s="198"/>
      <c r="AI544" s="198"/>
      <c r="AJ544" s="198"/>
      <c r="AK544" s="198"/>
      <c r="AL544" s="198"/>
      <c r="AM544" s="198"/>
      <c r="AN544" s="198"/>
      <c r="AO544" s="198"/>
    </row>
    <row r="545" ht="14.25" customHeight="1" spans="1:41" x14ac:dyDescent="0.25">
      <c r="A545" s="198"/>
      <c r="B545" s="198"/>
      <c r="C545" s="198"/>
      <c r="D545" s="198"/>
      <c r="E545" s="198"/>
      <c r="F545" s="198"/>
      <c r="G545" s="198"/>
      <c r="H545" s="198"/>
      <c r="I545" s="198"/>
      <c r="J545" s="198"/>
      <c r="K545" s="198"/>
      <c r="L545" s="198"/>
      <c r="M545" s="198"/>
      <c r="N545" s="198"/>
      <c r="O545" s="198"/>
      <c r="P545" s="198"/>
      <c r="Q545" s="198"/>
      <c r="R545" s="198"/>
      <c r="S545" s="198"/>
      <c r="T545" s="198"/>
      <c r="U545" s="198"/>
      <c r="V545" s="198"/>
      <c r="W545" s="198"/>
      <c r="X545" s="198"/>
      <c r="Y545" s="198"/>
      <c r="Z545" s="198"/>
      <c r="AA545" s="198"/>
      <c r="AB545" s="198"/>
      <c r="AC545" s="198"/>
      <c r="AD545" s="198"/>
      <c r="AE545" s="198"/>
      <c r="AF545" s="198"/>
      <c r="AG545" s="198"/>
      <c r="AH545" s="198"/>
      <c r="AI545" s="198"/>
      <c r="AJ545" s="198"/>
      <c r="AK545" s="198"/>
      <c r="AL545" s="198"/>
      <c r="AM545" s="198"/>
      <c r="AN545" s="198"/>
      <c r="AO545" s="198"/>
    </row>
    <row r="546" ht="14.25" customHeight="1" spans="1:41" x14ac:dyDescent="0.25">
      <c r="A546" s="198"/>
      <c r="B546" s="198"/>
      <c r="C546" s="198"/>
      <c r="D546" s="198"/>
      <c r="E546" s="198"/>
      <c r="F546" s="198"/>
      <c r="G546" s="198"/>
      <c r="H546" s="198"/>
      <c r="I546" s="198"/>
      <c r="J546" s="198"/>
      <c r="K546" s="198"/>
      <c r="L546" s="198"/>
      <c r="M546" s="198"/>
      <c r="N546" s="198"/>
      <c r="O546" s="198"/>
      <c r="P546" s="198"/>
      <c r="Q546" s="198"/>
      <c r="R546" s="198"/>
      <c r="S546" s="198"/>
      <c r="T546" s="198"/>
      <c r="U546" s="198"/>
      <c r="V546" s="198"/>
      <c r="W546" s="198"/>
      <c r="X546" s="198"/>
      <c r="Y546" s="198"/>
      <c r="Z546" s="198"/>
      <c r="AA546" s="198"/>
      <c r="AB546" s="198"/>
      <c r="AC546" s="198"/>
      <c r="AD546" s="198"/>
      <c r="AE546" s="198"/>
      <c r="AF546" s="198"/>
      <c r="AG546" s="198"/>
      <c r="AH546" s="198"/>
      <c r="AI546" s="198"/>
      <c r="AJ546" s="198"/>
      <c r="AK546" s="198"/>
      <c r="AL546" s="198"/>
      <c r="AM546" s="198"/>
      <c r="AN546" s="198"/>
      <c r="AO546" s="198"/>
    </row>
    <row r="547" ht="14.25" customHeight="1" spans="1:41" x14ac:dyDescent="0.25">
      <c r="A547" s="198"/>
      <c r="B547" s="198"/>
      <c r="C547" s="198"/>
      <c r="D547" s="198"/>
      <c r="E547" s="198"/>
      <c r="F547" s="198"/>
      <c r="G547" s="198"/>
      <c r="H547" s="198"/>
      <c r="I547" s="198"/>
      <c r="J547" s="198"/>
      <c r="K547" s="198"/>
      <c r="L547" s="198"/>
      <c r="M547" s="198"/>
      <c r="N547" s="198"/>
      <c r="O547" s="198"/>
      <c r="P547" s="198"/>
      <c r="Q547" s="198"/>
      <c r="R547" s="198"/>
      <c r="S547" s="198"/>
      <c r="T547" s="198"/>
      <c r="U547" s="198"/>
      <c r="V547" s="198"/>
      <c r="W547" s="198"/>
      <c r="X547" s="198"/>
      <c r="Y547" s="198"/>
      <c r="Z547" s="198"/>
      <c r="AA547" s="198"/>
      <c r="AB547" s="198"/>
      <c r="AC547" s="198"/>
      <c r="AD547" s="198"/>
      <c r="AE547" s="198"/>
      <c r="AF547" s="198"/>
      <c r="AG547" s="198"/>
      <c r="AH547" s="198"/>
      <c r="AI547" s="198"/>
      <c r="AJ547" s="198"/>
      <c r="AK547" s="198"/>
      <c r="AL547" s="198"/>
      <c r="AM547" s="198"/>
      <c r="AN547" s="198"/>
      <c r="AO547" s="198"/>
    </row>
    <row r="548" ht="14.25" customHeight="1" spans="1:41" x14ac:dyDescent="0.25">
      <c r="A548" s="198"/>
      <c r="B548" s="198"/>
      <c r="C548" s="198"/>
      <c r="D548" s="198"/>
      <c r="E548" s="198"/>
      <c r="F548" s="198"/>
      <c r="G548" s="198"/>
      <c r="H548" s="198"/>
      <c r="I548" s="198"/>
      <c r="J548" s="198"/>
      <c r="K548" s="198"/>
      <c r="L548" s="198"/>
      <c r="M548" s="198"/>
      <c r="N548" s="198"/>
      <c r="O548" s="198"/>
      <c r="P548" s="198"/>
      <c r="Q548" s="198"/>
      <c r="R548" s="198"/>
      <c r="S548" s="198"/>
      <c r="T548" s="198"/>
      <c r="U548" s="198"/>
      <c r="V548" s="198"/>
      <c r="W548" s="198"/>
      <c r="X548" s="198"/>
      <c r="Y548" s="198"/>
      <c r="Z548" s="198"/>
      <c r="AA548" s="198"/>
      <c r="AB548" s="198"/>
      <c r="AC548" s="198"/>
      <c r="AD548" s="198"/>
      <c r="AE548" s="198"/>
      <c r="AF548" s="198"/>
      <c r="AG548" s="198"/>
      <c r="AH548" s="198"/>
      <c r="AI548" s="198"/>
      <c r="AJ548" s="198"/>
      <c r="AK548" s="198"/>
      <c r="AL548" s="198"/>
      <c r="AM548" s="198"/>
      <c r="AN548" s="198"/>
      <c r="AO548" s="198"/>
    </row>
    <row r="549" ht="14.25" customHeight="1" spans="1:41" x14ac:dyDescent="0.25">
      <c r="A549" s="198"/>
      <c r="B549" s="198"/>
      <c r="C549" s="198"/>
      <c r="D549" s="198"/>
      <c r="E549" s="198"/>
      <c r="F549" s="198"/>
      <c r="G549" s="198"/>
      <c r="H549" s="198"/>
      <c r="I549" s="198"/>
      <c r="J549" s="198"/>
      <c r="K549" s="198"/>
      <c r="L549" s="198"/>
      <c r="M549" s="198"/>
      <c r="N549" s="198"/>
      <c r="O549" s="198"/>
      <c r="P549" s="198"/>
      <c r="Q549" s="198"/>
      <c r="R549" s="198"/>
      <c r="S549" s="198"/>
      <c r="T549" s="198"/>
      <c r="U549" s="198"/>
      <c r="V549" s="198"/>
      <c r="W549" s="198"/>
      <c r="X549" s="198"/>
      <c r="Y549" s="198"/>
      <c r="Z549" s="198"/>
      <c r="AA549" s="198"/>
      <c r="AB549" s="198"/>
      <c r="AC549" s="198"/>
      <c r="AD549" s="198"/>
      <c r="AE549" s="198"/>
      <c r="AF549" s="198"/>
      <c r="AG549" s="198"/>
      <c r="AH549" s="198"/>
      <c r="AI549" s="198"/>
      <c r="AJ549" s="198"/>
      <c r="AK549" s="198"/>
      <c r="AL549" s="198"/>
      <c r="AM549" s="198"/>
      <c r="AN549" s="198"/>
      <c r="AO549" s="198"/>
    </row>
    <row r="550" ht="14.25" customHeight="1" spans="1:41" x14ac:dyDescent="0.25">
      <c r="A550" s="198"/>
      <c r="B550" s="198"/>
      <c r="C550" s="198"/>
      <c r="D550" s="198"/>
      <c r="E550" s="198"/>
      <c r="F550" s="198"/>
      <c r="G550" s="198"/>
      <c r="H550" s="198"/>
      <c r="I550" s="198"/>
      <c r="J550" s="198"/>
      <c r="K550" s="198"/>
      <c r="L550" s="198"/>
      <c r="M550" s="198"/>
      <c r="N550" s="198"/>
      <c r="O550" s="198"/>
      <c r="P550" s="198"/>
      <c r="Q550" s="198"/>
      <c r="R550" s="198"/>
      <c r="S550" s="198"/>
      <c r="T550" s="198"/>
      <c r="U550" s="198"/>
      <c r="V550" s="198"/>
      <c r="W550" s="198"/>
      <c r="X550" s="198"/>
      <c r="Y550" s="198"/>
      <c r="Z550" s="198"/>
      <c r="AA550" s="198"/>
      <c r="AB550" s="198"/>
      <c r="AC550" s="198"/>
      <c r="AD550" s="198"/>
      <c r="AE550" s="198"/>
      <c r="AF550" s="198"/>
      <c r="AG550" s="198"/>
      <c r="AH550" s="198"/>
      <c r="AI550" s="198"/>
      <c r="AJ550" s="198"/>
      <c r="AK550" s="198"/>
      <c r="AL550" s="198"/>
      <c r="AM550" s="198"/>
      <c r="AN550" s="198"/>
      <c r="AO550" s="198"/>
    </row>
    <row r="551" ht="14.25" customHeight="1" spans="1:41" x14ac:dyDescent="0.25">
      <c r="A551" s="198"/>
      <c r="B551" s="198"/>
      <c r="C551" s="198"/>
      <c r="D551" s="198"/>
      <c r="E551" s="198"/>
      <c r="F551" s="198"/>
      <c r="G551" s="198"/>
      <c r="H551" s="198"/>
      <c r="I551" s="198"/>
      <c r="J551" s="198"/>
      <c r="K551" s="198"/>
      <c r="L551" s="198"/>
      <c r="M551" s="198"/>
      <c r="N551" s="198"/>
      <c r="O551" s="198"/>
      <c r="P551" s="198"/>
      <c r="Q551" s="198"/>
      <c r="R551" s="198"/>
      <c r="S551" s="198"/>
      <c r="T551" s="198"/>
      <c r="U551" s="198"/>
      <c r="V551" s="198"/>
      <c r="W551" s="198"/>
      <c r="X551" s="198"/>
      <c r="Y551" s="198"/>
      <c r="Z551" s="198"/>
      <c r="AA551" s="198"/>
      <c r="AB551" s="198"/>
      <c r="AC551" s="198"/>
      <c r="AD551" s="198"/>
      <c r="AE551" s="198"/>
      <c r="AF551" s="198"/>
      <c r="AG551" s="198"/>
      <c r="AH551" s="198"/>
      <c r="AI551" s="198"/>
      <c r="AJ551" s="198"/>
      <c r="AK551" s="198"/>
      <c r="AL551" s="198"/>
      <c r="AM551" s="198"/>
      <c r="AN551" s="198"/>
      <c r="AO551" s="198"/>
    </row>
    <row r="552" ht="14.25" customHeight="1" spans="1:41" x14ac:dyDescent="0.25">
      <c r="A552" s="198"/>
      <c r="B552" s="198"/>
      <c r="C552" s="198"/>
      <c r="D552" s="198"/>
      <c r="E552" s="198"/>
      <c r="F552" s="198"/>
      <c r="G552" s="198"/>
      <c r="H552" s="198"/>
      <c r="I552" s="198"/>
      <c r="J552" s="198"/>
      <c r="K552" s="198"/>
      <c r="L552" s="198"/>
      <c r="M552" s="198"/>
      <c r="N552" s="198"/>
      <c r="O552" s="198"/>
      <c r="P552" s="198"/>
      <c r="Q552" s="198"/>
      <c r="R552" s="198"/>
      <c r="S552" s="198"/>
      <c r="T552" s="198"/>
      <c r="U552" s="198"/>
      <c r="V552" s="198"/>
      <c r="W552" s="198"/>
      <c r="X552" s="198"/>
      <c r="Y552" s="198"/>
      <c r="Z552" s="198"/>
      <c r="AA552" s="198"/>
      <c r="AB552" s="198"/>
      <c r="AC552" s="198"/>
      <c r="AD552" s="198"/>
      <c r="AE552" s="198"/>
      <c r="AF552" s="198"/>
      <c r="AG552" s="198"/>
      <c r="AH552" s="198"/>
      <c r="AI552" s="198"/>
      <c r="AJ552" s="198"/>
      <c r="AK552" s="198"/>
      <c r="AL552" s="198"/>
      <c r="AM552" s="198"/>
      <c r="AN552" s="198"/>
      <c r="AO552" s="198"/>
    </row>
    <row r="553" ht="14.25" customHeight="1" spans="1:41" x14ac:dyDescent="0.25">
      <c r="A553" s="198"/>
      <c r="B553" s="198"/>
      <c r="C553" s="198"/>
      <c r="D553" s="198"/>
      <c r="E553" s="198"/>
      <c r="F553" s="198"/>
      <c r="G553" s="198"/>
      <c r="H553" s="198"/>
      <c r="I553" s="198"/>
      <c r="J553" s="198"/>
      <c r="K553" s="198"/>
      <c r="L553" s="198"/>
      <c r="M553" s="198"/>
      <c r="N553" s="198"/>
      <c r="O553" s="198"/>
      <c r="P553" s="198"/>
      <c r="Q553" s="198"/>
      <c r="R553" s="198"/>
      <c r="S553" s="198"/>
      <c r="T553" s="198"/>
      <c r="U553" s="198"/>
      <c r="V553" s="198"/>
      <c r="W553" s="198"/>
      <c r="X553" s="198"/>
      <c r="Y553" s="198"/>
      <c r="Z553" s="198"/>
      <c r="AA553" s="198"/>
      <c r="AB553" s="198"/>
      <c r="AC553" s="198"/>
      <c r="AD553" s="198"/>
      <c r="AE553" s="198"/>
      <c r="AF553" s="198"/>
      <c r="AG553" s="198"/>
      <c r="AH553" s="198"/>
      <c r="AI553" s="198"/>
      <c r="AJ553" s="198"/>
      <c r="AK553" s="198"/>
      <c r="AL553" s="198"/>
      <c r="AM553" s="198"/>
      <c r="AN553" s="198"/>
      <c r="AO553" s="198"/>
    </row>
    <row r="554" ht="14.25" customHeight="1" spans="1:41" x14ac:dyDescent="0.25">
      <c r="A554" s="198"/>
      <c r="B554" s="198"/>
      <c r="C554" s="198"/>
      <c r="D554" s="198"/>
      <c r="E554" s="198"/>
      <c r="F554" s="198"/>
      <c r="G554" s="198"/>
      <c r="H554" s="198"/>
      <c r="I554" s="198"/>
      <c r="J554" s="198"/>
      <c r="K554" s="198"/>
      <c r="L554" s="198"/>
      <c r="M554" s="198"/>
      <c r="N554" s="198"/>
      <c r="O554" s="198"/>
      <c r="P554" s="198"/>
      <c r="Q554" s="198"/>
      <c r="R554" s="198"/>
      <c r="S554" s="198"/>
      <c r="T554" s="198"/>
      <c r="U554" s="198"/>
      <c r="V554" s="198"/>
      <c r="W554" s="198"/>
      <c r="X554" s="198"/>
      <c r="Y554" s="198"/>
      <c r="Z554" s="198"/>
      <c r="AA554" s="198"/>
      <c r="AB554" s="198"/>
      <c r="AC554" s="198"/>
      <c r="AD554" s="198"/>
      <c r="AE554" s="198"/>
      <c r="AF554" s="198"/>
      <c r="AG554" s="198"/>
      <c r="AH554" s="198"/>
      <c r="AI554" s="198"/>
      <c r="AJ554" s="198"/>
      <c r="AK554" s="198"/>
      <c r="AL554" s="198"/>
      <c r="AM554" s="198"/>
      <c r="AN554" s="198"/>
      <c r="AO554" s="198"/>
    </row>
    <row r="555" ht="14.25" customHeight="1" spans="1:41" x14ac:dyDescent="0.25">
      <c r="A555" s="198"/>
      <c r="B555" s="198"/>
      <c r="C555" s="198"/>
      <c r="D555" s="198"/>
      <c r="E555" s="198"/>
      <c r="F555" s="198"/>
      <c r="G555" s="198"/>
      <c r="H555" s="198"/>
      <c r="I555" s="198"/>
      <c r="J555" s="198"/>
      <c r="K555" s="198"/>
      <c r="L555" s="198"/>
      <c r="M555" s="198"/>
      <c r="N555" s="198"/>
      <c r="O555" s="198"/>
      <c r="P555" s="198"/>
      <c r="Q555" s="198"/>
      <c r="R555" s="198"/>
      <c r="S555" s="198"/>
      <c r="T555" s="198"/>
      <c r="U555" s="198"/>
      <c r="V555" s="198"/>
      <c r="W555" s="198"/>
      <c r="X555" s="198"/>
      <c r="Y555" s="198"/>
      <c r="Z555" s="198"/>
      <c r="AA555" s="198"/>
      <c r="AB555" s="198"/>
      <c r="AC555" s="198"/>
      <c r="AD555" s="198"/>
      <c r="AE555" s="198"/>
      <c r="AF555" s="198"/>
      <c r="AG555" s="198"/>
      <c r="AH555" s="198"/>
      <c r="AI555" s="198"/>
      <c r="AJ555" s="198"/>
      <c r="AK555" s="198"/>
      <c r="AL555" s="198"/>
      <c r="AM555" s="198"/>
      <c r="AN555" s="198"/>
      <c r="AO555" s="198"/>
    </row>
    <row r="556" ht="14.25" customHeight="1" spans="1:41" x14ac:dyDescent="0.25">
      <c r="A556" s="198"/>
      <c r="B556" s="198"/>
      <c r="C556" s="198"/>
      <c r="D556" s="198"/>
      <c r="E556" s="198"/>
      <c r="F556" s="198"/>
      <c r="G556" s="198"/>
      <c r="H556" s="198"/>
      <c r="I556" s="198"/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  <c r="T556" s="198"/>
      <c r="U556" s="198"/>
      <c r="V556" s="198"/>
      <c r="W556" s="198"/>
      <c r="X556" s="198"/>
      <c r="Y556" s="198"/>
      <c r="Z556" s="198"/>
      <c r="AA556" s="198"/>
      <c r="AB556" s="198"/>
      <c r="AC556" s="198"/>
      <c r="AD556" s="198"/>
      <c r="AE556" s="198"/>
      <c r="AF556" s="198"/>
      <c r="AG556" s="198"/>
      <c r="AH556" s="198"/>
      <c r="AI556" s="198"/>
      <c r="AJ556" s="198"/>
      <c r="AK556" s="198"/>
      <c r="AL556" s="198"/>
      <c r="AM556" s="198"/>
      <c r="AN556" s="198"/>
      <c r="AO556" s="198"/>
    </row>
    <row r="557" ht="14.25" customHeight="1" spans="1:41" x14ac:dyDescent="0.25">
      <c r="A557" s="198"/>
      <c r="B557" s="198"/>
      <c r="C557" s="198"/>
      <c r="D557" s="198"/>
      <c r="E557" s="198"/>
      <c r="F557" s="198"/>
      <c r="G557" s="198"/>
      <c r="H557" s="198"/>
      <c r="I557" s="198"/>
      <c r="J557" s="198"/>
      <c r="K557" s="198"/>
      <c r="L557" s="198"/>
      <c r="M557" s="198"/>
      <c r="N557" s="198"/>
      <c r="O557" s="198"/>
      <c r="P557" s="198"/>
      <c r="Q557" s="198"/>
      <c r="R557" s="198"/>
      <c r="S557" s="198"/>
      <c r="T557" s="198"/>
      <c r="U557" s="198"/>
      <c r="V557" s="198"/>
      <c r="W557" s="198"/>
      <c r="X557" s="198"/>
      <c r="Y557" s="198"/>
      <c r="Z557" s="198"/>
      <c r="AA557" s="198"/>
      <c r="AB557" s="198"/>
      <c r="AC557" s="198"/>
      <c r="AD557" s="198"/>
      <c r="AE557" s="198"/>
      <c r="AF557" s="198"/>
      <c r="AG557" s="198"/>
      <c r="AH557" s="198"/>
      <c r="AI557" s="198"/>
      <c r="AJ557" s="198"/>
      <c r="AK557" s="198"/>
      <c r="AL557" s="198"/>
      <c r="AM557" s="198"/>
      <c r="AN557" s="198"/>
      <c r="AO557" s="198"/>
    </row>
    <row r="558" ht="14.25" customHeight="1" spans="1:41" x14ac:dyDescent="0.25">
      <c r="A558" s="198"/>
      <c r="B558" s="198"/>
      <c r="C558" s="198"/>
      <c r="D558" s="198"/>
      <c r="E558" s="198"/>
      <c r="F558" s="198"/>
      <c r="G558" s="198"/>
      <c r="H558" s="198"/>
      <c r="I558" s="198"/>
      <c r="J558" s="198"/>
      <c r="K558" s="198"/>
      <c r="L558" s="198"/>
      <c r="M558" s="198"/>
      <c r="N558" s="198"/>
      <c r="O558" s="198"/>
      <c r="P558" s="198"/>
      <c r="Q558" s="198"/>
      <c r="R558" s="198"/>
      <c r="S558" s="198"/>
      <c r="T558" s="198"/>
      <c r="U558" s="198"/>
      <c r="V558" s="198"/>
      <c r="W558" s="198"/>
      <c r="X558" s="198"/>
      <c r="Y558" s="198"/>
      <c r="Z558" s="198"/>
      <c r="AA558" s="198"/>
      <c r="AB558" s="198"/>
      <c r="AC558" s="198"/>
      <c r="AD558" s="198"/>
      <c r="AE558" s="198"/>
      <c r="AF558" s="198"/>
      <c r="AG558" s="198"/>
      <c r="AH558" s="198"/>
      <c r="AI558" s="198"/>
      <c r="AJ558" s="198"/>
      <c r="AK558" s="198"/>
      <c r="AL558" s="198"/>
      <c r="AM558" s="198"/>
      <c r="AN558" s="198"/>
      <c r="AO558" s="198"/>
    </row>
    <row r="559" ht="14.25" customHeight="1" spans="1:41" x14ac:dyDescent="0.25">
      <c r="A559" s="198"/>
      <c r="B559" s="198"/>
      <c r="C559" s="198"/>
      <c r="D559" s="198"/>
      <c r="E559" s="198"/>
      <c r="F559" s="198"/>
      <c r="G559" s="198"/>
      <c r="H559" s="198"/>
      <c r="I559" s="198"/>
      <c r="J559" s="198"/>
      <c r="K559" s="198"/>
      <c r="L559" s="198"/>
      <c r="M559" s="198"/>
      <c r="N559" s="198"/>
      <c r="O559" s="198"/>
      <c r="P559" s="198"/>
      <c r="Q559" s="198"/>
      <c r="R559" s="198"/>
      <c r="S559" s="198"/>
      <c r="T559" s="198"/>
      <c r="U559" s="198"/>
      <c r="V559" s="198"/>
      <c r="W559" s="198"/>
      <c r="X559" s="198"/>
      <c r="Y559" s="198"/>
      <c r="Z559" s="198"/>
      <c r="AA559" s="198"/>
      <c r="AB559" s="198"/>
      <c r="AC559" s="198"/>
      <c r="AD559" s="198"/>
      <c r="AE559" s="198"/>
      <c r="AF559" s="198"/>
      <c r="AG559" s="198"/>
      <c r="AH559" s="198"/>
      <c r="AI559" s="198"/>
      <c r="AJ559" s="198"/>
      <c r="AK559" s="198"/>
      <c r="AL559" s="198"/>
      <c r="AM559" s="198"/>
      <c r="AN559" s="198"/>
      <c r="AO559" s="198"/>
    </row>
    <row r="560" ht="14.25" customHeight="1" spans="1:41" x14ac:dyDescent="0.25">
      <c r="A560" s="198"/>
      <c r="B560" s="198"/>
      <c r="C560" s="198"/>
      <c r="D560" s="198"/>
      <c r="E560" s="198"/>
      <c r="F560" s="198"/>
      <c r="G560" s="198"/>
      <c r="H560" s="198"/>
      <c r="I560" s="198"/>
      <c r="J560" s="198"/>
      <c r="K560" s="198"/>
      <c r="L560" s="198"/>
      <c r="M560" s="198"/>
      <c r="N560" s="198"/>
      <c r="O560" s="198"/>
      <c r="P560" s="198"/>
      <c r="Q560" s="198"/>
      <c r="R560" s="198"/>
      <c r="S560" s="198"/>
      <c r="T560" s="198"/>
      <c r="U560" s="198"/>
      <c r="V560" s="198"/>
      <c r="W560" s="198"/>
      <c r="X560" s="198"/>
      <c r="Y560" s="198"/>
      <c r="Z560" s="198"/>
      <c r="AA560" s="198"/>
      <c r="AB560" s="198"/>
      <c r="AC560" s="198"/>
      <c r="AD560" s="198"/>
      <c r="AE560" s="198"/>
      <c r="AF560" s="198"/>
      <c r="AG560" s="198"/>
      <c r="AH560" s="198"/>
      <c r="AI560" s="198"/>
      <c r="AJ560" s="198"/>
      <c r="AK560" s="198"/>
      <c r="AL560" s="198"/>
      <c r="AM560" s="198"/>
      <c r="AN560" s="198"/>
      <c r="AO560" s="198"/>
    </row>
    <row r="561" ht="14.25" customHeight="1" spans="1:41" x14ac:dyDescent="0.25">
      <c r="A561" s="198"/>
      <c r="B561" s="198"/>
      <c r="C561" s="198"/>
      <c r="D561" s="198"/>
      <c r="E561" s="198"/>
      <c r="F561" s="198"/>
      <c r="G561" s="198"/>
      <c r="H561" s="198"/>
      <c r="I561" s="198"/>
      <c r="J561" s="198"/>
      <c r="K561" s="198"/>
      <c r="L561" s="198"/>
      <c r="M561" s="198"/>
      <c r="N561" s="198"/>
      <c r="O561" s="198"/>
      <c r="P561" s="198"/>
      <c r="Q561" s="198"/>
      <c r="R561" s="198"/>
      <c r="S561" s="198"/>
      <c r="T561" s="198"/>
      <c r="U561" s="198"/>
      <c r="V561" s="198"/>
      <c r="W561" s="198"/>
      <c r="X561" s="198"/>
      <c r="Y561" s="198"/>
      <c r="Z561" s="198"/>
      <c r="AA561" s="198"/>
      <c r="AB561" s="198"/>
      <c r="AC561" s="198"/>
      <c r="AD561" s="198"/>
      <c r="AE561" s="198"/>
      <c r="AF561" s="198"/>
      <c r="AG561" s="198"/>
      <c r="AH561" s="198"/>
      <c r="AI561" s="198"/>
      <c r="AJ561" s="198"/>
      <c r="AK561" s="198"/>
      <c r="AL561" s="198"/>
      <c r="AM561" s="198"/>
      <c r="AN561" s="198"/>
      <c r="AO561" s="198"/>
    </row>
    <row r="562" ht="14.25" customHeight="1" spans="1:41" x14ac:dyDescent="0.25">
      <c r="A562" s="198"/>
      <c r="B562" s="198"/>
      <c r="C562" s="198"/>
      <c r="D562" s="198"/>
      <c r="E562" s="198"/>
      <c r="F562" s="198"/>
      <c r="G562" s="198"/>
      <c r="H562" s="198"/>
      <c r="I562" s="198"/>
      <c r="J562" s="198"/>
      <c r="K562" s="198"/>
      <c r="L562" s="198"/>
      <c r="M562" s="198"/>
      <c r="N562" s="198"/>
      <c r="O562" s="198"/>
      <c r="P562" s="198"/>
      <c r="Q562" s="198"/>
      <c r="R562" s="198"/>
      <c r="S562" s="198"/>
      <c r="T562" s="198"/>
      <c r="U562" s="198"/>
      <c r="V562" s="198"/>
      <c r="W562" s="198"/>
      <c r="X562" s="198"/>
      <c r="Y562" s="198"/>
      <c r="Z562" s="198"/>
      <c r="AA562" s="198"/>
      <c r="AB562" s="198"/>
      <c r="AC562" s="198"/>
      <c r="AD562" s="198"/>
      <c r="AE562" s="198"/>
      <c r="AF562" s="198"/>
      <c r="AG562" s="198"/>
      <c r="AH562" s="198"/>
      <c r="AI562" s="198"/>
      <c r="AJ562" s="198"/>
      <c r="AK562" s="198"/>
      <c r="AL562" s="198"/>
      <c r="AM562" s="198"/>
      <c r="AN562" s="198"/>
      <c r="AO562" s="198"/>
    </row>
    <row r="563" ht="14.25" customHeight="1" spans="1:41" x14ac:dyDescent="0.25">
      <c r="A563" s="198"/>
      <c r="B563" s="198"/>
      <c r="C563" s="198"/>
      <c r="D563" s="198"/>
      <c r="E563" s="198"/>
      <c r="F563" s="198"/>
      <c r="G563" s="198"/>
      <c r="H563" s="198"/>
      <c r="I563" s="198"/>
      <c r="J563" s="198"/>
      <c r="K563" s="198"/>
      <c r="L563" s="198"/>
      <c r="M563" s="198"/>
      <c r="N563" s="198"/>
      <c r="O563" s="198"/>
      <c r="P563" s="198"/>
      <c r="Q563" s="198"/>
      <c r="R563" s="198"/>
      <c r="S563" s="198"/>
      <c r="T563" s="198"/>
      <c r="U563" s="198"/>
      <c r="V563" s="198"/>
      <c r="W563" s="198"/>
      <c r="X563" s="198"/>
      <c r="Y563" s="198"/>
      <c r="Z563" s="198"/>
      <c r="AA563" s="198"/>
      <c r="AB563" s="198"/>
      <c r="AC563" s="198"/>
      <c r="AD563" s="198"/>
      <c r="AE563" s="198"/>
      <c r="AF563" s="198"/>
      <c r="AG563" s="198"/>
      <c r="AH563" s="198"/>
      <c r="AI563" s="198"/>
      <c r="AJ563" s="198"/>
      <c r="AK563" s="198"/>
      <c r="AL563" s="198"/>
      <c r="AM563" s="198"/>
      <c r="AN563" s="198"/>
      <c r="AO563" s="198"/>
    </row>
    <row r="564" ht="14.25" customHeight="1" spans="1:41" x14ac:dyDescent="0.25">
      <c r="A564" s="198"/>
      <c r="B564" s="198"/>
      <c r="C564" s="198"/>
      <c r="D564" s="198"/>
      <c r="E564" s="198"/>
      <c r="F564" s="198"/>
      <c r="G564" s="198"/>
      <c r="H564" s="198"/>
      <c r="I564" s="198"/>
      <c r="J564" s="198"/>
      <c r="K564" s="198"/>
      <c r="L564" s="198"/>
      <c r="M564" s="198"/>
      <c r="N564" s="198"/>
      <c r="O564" s="198"/>
      <c r="P564" s="198"/>
      <c r="Q564" s="198"/>
      <c r="R564" s="198"/>
      <c r="S564" s="198"/>
      <c r="T564" s="198"/>
      <c r="U564" s="198"/>
      <c r="V564" s="198"/>
      <c r="W564" s="198"/>
      <c r="X564" s="198"/>
      <c r="Y564" s="198"/>
      <c r="Z564" s="198"/>
      <c r="AA564" s="198"/>
      <c r="AB564" s="198"/>
      <c r="AC564" s="198"/>
      <c r="AD564" s="198"/>
      <c r="AE564" s="198"/>
      <c r="AF564" s="198"/>
      <c r="AG564" s="198"/>
      <c r="AH564" s="198"/>
      <c r="AI564" s="198"/>
      <c r="AJ564" s="198"/>
      <c r="AK564" s="198"/>
      <c r="AL564" s="198"/>
      <c r="AM564" s="198"/>
      <c r="AN564" s="198"/>
      <c r="AO564" s="198"/>
    </row>
    <row r="565" ht="14.25" customHeight="1" spans="1:41" x14ac:dyDescent="0.25">
      <c r="A565" s="198"/>
      <c r="B565" s="198"/>
      <c r="C565" s="198"/>
      <c r="D565" s="198"/>
      <c r="E565" s="198"/>
      <c r="F565" s="198"/>
      <c r="G565" s="198"/>
      <c r="H565" s="198"/>
      <c r="I565" s="198"/>
      <c r="J565" s="198"/>
      <c r="K565" s="198"/>
      <c r="L565" s="198"/>
      <c r="M565" s="198"/>
      <c r="N565" s="198"/>
      <c r="O565" s="198"/>
      <c r="P565" s="198"/>
      <c r="Q565" s="198"/>
      <c r="R565" s="198"/>
      <c r="S565" s="198"/>
      <c r="T565" s="198"/>
      <c r="U565" s="198"/>
      <c r="V565" s="198"/>
      <c r="W565" s="198"/>
      <c r="X565" s="198"/>
      <c r="Y565" s="198"/>
      <c r="Z565" s="198"/>
      <c r="AA565" s="198"/>
      <c r="AB565" s="198"/>
      <c r="AC565" s="198"/>
      <c r="AD565" s="198"/>
      <c r="AE565" s="198"/>
      <c r="AF565" s="198"/>
      <c r="AG565" s="198"/>
      <c r="AH565" s="198"/>
      <c r="AI565" s="198"/>
      <c r="AJ565" s="198"/>
      <c r="AK565" s="198"/>
      <c r="AL565" s="198"/>
      <c r="AM565" s="198"/>
      <c r="AN565" s="198"/>
      <c r="AO565" s="198"/>
    </row>
    <row r="566" ht="14.25" customHeight="1" spans="1:41" x14ac:dyDescent="0.25">
      <c r="A566" s="198"/>
      <c r="B566" s="198"/>
      <c r="C566" s="198"/>
      <c r="D566" s="198"/>
      <c r="E566" s="198"/>
      <c r="F566" s="198"/>
      <c r="G566" s="198"/>
      <c r="H566" s="198"/>
      <c r="I566" s="198"/>
      <c r="J566" s="198"/>
      <c r="K566" s="198"/>
      <c r="L566" s="198"/>
      <c r="M566" s="198"/>
      <c r="N566" s="198"/>
      <c r="O566" s="198"/>
      <c r="P566" s="198"/>
      <c r="Q566" s="198"/>
      <c r="R566" s="198"/>
      <c r="S566" s="198"/>
      <c r="T566" s="198"/>
      <c r="U566" s="198"/>
      <c r="V566" s="198"/>
      <c r="W566" s="198"/>
      <c r="X566" s="198"/>
      <c r="Y566" s="198"/>
      <c r="Z566" s="198"/>
      <c r="AA566" s="198"/>
      <c r="AB566" s="198"/>
      <c r="AC566" s="198"/>
      <c r="AD566" s="198"/>
      <c r="AE566" s="198"/>
      <c r="AF566" s="198"/>
      <c r="AG566" s="198"/>
      <c r="AH566" s="198"/>
      <c r="AI566" s="198"/>
      <c r="AJ566" s="198"/>
      <c r="AK566" s="198"/>
      <c r="AL566" s="198"/>
      <c r="AM566" s="198"/>
      <c r="AN566" s="198"/>
      <c r="AO566" s="198"/>
    </row>
    <row r="567" ht="14.25" customHeight="1" spans="1:41" x14ac:dyDescent="0.25">
      <c r="A567" s="198"/>
      <c r="B567" s="198"/>
      <c r="C567" s="198"/>
      <c r="D567" s="198"/>
      <c r="E567" s="198"/>
      <c r="F567" s="198"/>
      <c r="G567" s="198"/>
      <c r="H567" s="198"/>
      <c r="I567" s="198"/>
      <c r="J567" s="198"/>
      <c r="K567" s="198"/>
      <c r="L567" s="198"/>
      <c r="M567" s="198"/>
      <c r="N567" s="198"/>
      <c r="O567" s="198"/>
      <c r="P567" s="198"/>
      <c r="Q567" s="198"/>
      <c r="R567" s="198"/>
      <c r="S567" s="198"/>
      <c r="T567" s="198"/>
      <c r="U567" s="198"/>
      <c r="V567" s="198"/>
      <c r="W567" s="198"/>
      <c r="X567" s="198"/>
      <c r="Y567" s="198"/>
      <c r="Z567" s="198"/>
      <c r="AA567" s="198"/>
      <c r="AB567" s="198"/>
      <c r="AC567" s="198"/>
      <c r="AD567" s="198"/>
      <c r="AE567" s="198"/>
      <c r="AF567" s="198"/>
      <c r="AG567" s="198"/>
      <c r="AH567" s="198"/>
      <c r="AI567" s="198"/>
      <c r="AJ567" s="198"/>
      <c r="AK567" s="198"/>
      <c r="AL567" s="198"/>
      <c r="AM567" s="198"/>
      <c r="AN567" s="198"/>
      <c r="AO567" s="198"/>
    </row>
    <row r="568" ht="14.25" customHeight="1" spans="1:41" x14ac:dyDescent="0.25">
      <c r="A568" s="198"/>
      <c r="B568" s="198"/>
      <c r="C568" s="198"/>
      <c r="D568" s="198"/>
      <c r="E568" s="198"/>
      <c r="F568" s="198"/>
      <c r="G568" s="198"/>
      <c r="H568" s="198"/>
      <c r="I568" s="198"/>
      <c r="J568" s="198"/>
      <c r="K568" s="198"/>
      <c r="L568" s="198"/>
      <c r="M568" s="198"/>
      <c r="N568" s="198"/>
      <c r="O568" s="198"/>
      <c r="P568" s="198"/>
      <c r="Q568" s="198"/>
      <c r="R568" s="198"/>
      <c r="S568" s="198"/>
      <c r="T568" s="198"/>
      <c r="U568" s="198"/>
      <c r="V568" s="198"/>
      <c r="W568" s="198"/>
      <c r="X568" s="198"/>
      <c r="Y568" s="198"/>
      <c r="Z568" s="198"/>
      <c r="AA568" s="198"/>
      <c r="AB568" s="198"/>
      <c r="AC568" s="198"/>
      <c r="AD568" s="198"/>
      <c r="AE568" s="198"/>
      <c r="AF568" s="198"/>
      <c r="AG568" s="198"/>
      <c r="AH568" s="198"/>
      <c r="AI568" s="198"/>
      <c r="AJ568" s="198"/>
      <c r="AK568" s="198"/>
      <c r="AL568" s="198"/>
      <c r="AM568" s="198"/>
      <c r="AN568" s="198"/>
      <c r="AO568" s="198"/>
    </row>
    <row r="569" ht="14.25" customHeight="1" spans="1:41" x14ac:dyDescent="0.25">
      <c r="A569" s="198"/>
      <c r="B569" s="198"/>
      <c r="C569" s="198"/>
      <c r="D569" s="198"/>
      <c r="E569" s="198"/>
      <c r="F569" s="198"/>
      <c r="G569" s="198"/>
      <c r="H569" s="198"/>
      <c r="I569" s="198"/>
      <c r="J569" s="198"/>
      <c r="K569" s="198"/>
      <c r="L569" s="198"/>
      <c r="M569" s="198"/>
      <c r="N569" s="198"/>
      <c r="O569" s="198"/>
      <c r="P569" s="198"/>
      <c r="Q569" s="198"/>
      <c r="R569" s="198"/>
      <c r="S569" s="198"/>
      <c r="T569" s="198"/>
      <c r="U569" s="198"/>
      <c r="V569" s="198"/>
      <c r="W569" s="198"/>
      <c r="X569" s="198"/>
      <c r="Y569" s="198"/>
      <c r="Z569" s="198"/>
      <c r="AA569" s="198"/>
      <c r="AB569" s="198"/>
      <c r="AC569" s="198"/>
      <c r="AD569" s="198"/>
      <c r="AE569" s="198"/>
      <c r="AF569" s="198"/>
      <c r="AG569" s="198"/>
      <c r="AH569" s="198"/>
      <c r="AI569" s="198"/>
      <c r="AJ569" s="198"/>
      <c r="AK569" s="198"/>
      <c r="AL569" s="198"/>
      <c r="AM569" s="198"/>
      <c r="AN569" s="198"/>
      <c r="AO569" s="198"/>
    </row>
    <row r="570" ht="14.25" customHeight="1" spans="1:41" x14ac:dyDescent="0.25">
      <c r="A570" s="198"/>
      <c r="B570" s="198"/>
      <c r="C570" s="198"/>
      <c r="D570" s="198"/>
      <c r="E570" s="198"/>
      <c r="F570" s="198"/>
      <c r="G570" s="198"/>
      <c r="H570" s="198"/>
      <c r="I570" s="198"/>
      <c r="J570" s="198"/>
      <c r="K570" s="198"/>
      <c r="L570" s="198"/>
      <c r="M570" s="198"/>
      <c r="N570" s="198"/>
      <c r="O570" s="198"/>
      <c r="P570" s="198"/>
      <c r="Q570" s="198"/>
      <c r="R570" s="198"/>
      <c r="S570" s="198"/>
      <c r="T570" s="198"/>
      <c r="U570" s="198"/>
      <c r="V570" s="198"/>
      <c r="W570" s="198"/>
      <c r="X570" s="198"/>
      <c r="Y570" s="198"/>
      <c r="Z570" s="198"/>
      <c r="AA570" s="198"/>
      <c r="AB570" s="198"/>
      <c r="AC570" s="198"/>
      <c r="AD570" s="198"/>
      <c r="AE570" s="198"/>
      <c r="AF570" s="198"/>
      <c r="AG570" s="198"/>
      <c r="AH570" s="198"/>
      <c r="AI570" s="198"/>
      <c r="AJ570" s="198"/>
      <c r="AK570" s="198"/>
      <c r="AL570" s="198"/>
      <c r="AM570" s="198"/>
      <c r="AN570" s="198"/>
      <c r="AO570" s="198"/>
    </row>
    <row r="571" ht="14.25" customHeight="1" spans="1:41" x14ac:dyDescent="0.25">
      <c r="A571" s="198"/>
      <c r="B571" s="198"/>
      <c r="C571" s="198"/>
      <c r="D571" s="198"/>
      <c r="E571" s="198"/>
      <c r="F571" s="198"/>
      <c r="G571" s="198"/>
      <c r="H571" s="198"/>
      <c r="I571" s="198"/>
      <c r="J571" s="198"/>
      <c r="K571" s="198"/>
      <c r="L571" s="198"/>
      <c r="M571" s="198"/>
      <c r="N571" s="198"/>
      <c r="O571" s="198"/>
      <c r="P571" s="198"/>
      <c r="Q571" s="198"/>
      <c r="R571" s="198"/>
      <c r="S571" s="198"/>
      <c r="T571" s="198"/>
      <c r="U571" s="198"/>
      <c r="V571" s="198"/>
      <c r="W571" s="198"/>
      <c r="X571" s="198"/>
      <c r="Y571" s="198"/>
      <c r="Z571" s="198"/>
      <c r="AA571" s="198"/>
      <c r="AB571" s="198"/>
      <c r="AC571" s="198"/>
      <c r="AD571" s="198"/>
      <c r="AE571" s="198"/>
      <c r="AF571" s="198"/>
      <c r="AG571" s="198"/>
      <c r="AH571" s="198"/>
      <c r="AI571" s="198"/>
      <c r="AJ571" s="198"/>
      <c r="AK571" s="198"/>
      <c r="AL571" s="198"/>
      <c r="AM571" s="198"/>
      <c r="AN571" s="198"/>
      <c r="AO571" s="198"/>
    </row>
    <row r="572" ht="14.25" customHeight="1" spans="1:41" x14ac:dyDescent="0.25">
      <c r="A572" s="198"/>
      <c r="B572" s="198"/>
      <c r="C572" s="198"/>
      <c r="D572" s="198"/>
      <c r="E572" s="198"/>
      <c r="F572" s="198"/>
      <c r="G572" s="198"/>
      <c r="H572" s="198"/>
      <c r="I572" s="198"/>
      <c r="J572" s="198"/>
      <c r="K572" s="198"/>
      <c r="L572" s="198"/>
      <c r="M572" s="198"/>
      <c r="N572" s="198"/>
      <c r="O572" s="198"/>
      <c r="P572" s="198"/>
      <c r="Q572" s="198"/>
      <c r="R572" s="198"/>
      <c r="S572" s="198"/>
      <c r="T572" s="198"/>
      <c r="U572" s="198"/>
      <c r="V572" s="198"/>
      <c r="W572" s="198"/>
      <c r="X572" s="198"/>
      <c r="Y572" s="198"/>
      <c r="Z572" s="198"/>
      <c r="AA572" s="198"/>
      <c r="AB572" s="198"/>
      <c r="AC572" s="198"/>
      <c r="AD572" s="198"/>
      <c r="AE572" s="198"/>
      <c r="AF572" s="198"/>
      <c r="AG572" s="198"/>
      <c r="AH572" s="198"/>
      <c r="AI572" s="198"/>
      <c r="AJ572" s="198"/>
      <c r="AK572" s="198"/>
      <c r="AL572" s="198"/>
      <c r="AM572" s="198"/>
      <c r="AN572" s="198"/>
      <c r="AO572" s="198"/>
    </row>
    <row r="573" ht="14.25" customHeight="1" spans="1:41" x14ac:dyDescent="0.25">
      <c r="A573" s="198"/>
      <c r="B573" s="198"/>
      <c r="C573" s="198"/>
      <c r="D573" s="198"/>
      <c r="E573" s="198"/>
      <c r="F573" s="198"/>
      <c r="G573" s="198"/>
      <c r="H573" s="198"/>
      <c r="I573" s="198"/>
      <c r="J573" s="198"/>
      <c r="K573" s="198"/>
      <c r="L573" s="198"/>
      <c r="M573" s="198"/>
      <c r="N573" s="198"/>
      <c r="O573" s="198"/>
      <c r="P573" s="198"/>
      <c r="Q573" s="198"/>
      <c r="R573" s="198"/>
      <c r="S573" s="198"/>
      <c r="T573" s="198"/>
      <c r="U573" s="198"/>
      <c r="V573" s="198"/>
      <c r="W573" s="198"/>
      <c r="X573" s="198"/>
      <c r="Y573" s="198"/>
      <c r="Z573" s="198"/>
      <c r="AA573" s="198"/>
      <c r="AB573" s="198"/>
      <c r="AC573" s="198"/>
      <c r="AD573" s="198"/>
      <c r="AE573" s="198"/>
      <c r="AF573" s="198"/>
      <c r="AG573" s="198"/>
      <c r="AH573" s="198"/>
      <c r="AI573" s="198"/>
      <c r="AJ573" s="198"/>
      <c r="AK573" s="198"/>
      <c r="AL573" s="198"/>
      <c r="AM573" s="198"/>
      <c r="AN573" s="198"/>
      <c r="AO573" s="198"/>
    </row>
    <row r="574" ht="14.25" customHeight="1" spans="1:41" x14ac:dyDescent="0.25">
      <c r="A574" s="198"/>
      <c r="B574" s="198"/>
      <c r="C574" s="198"/>
      <c r="D574" s="198"/>
      <c r="E574" s="198"/>
      <c r="F574" s="198"/>
      <c r="G574" s="198"/>
      <c r="H574" s="198"/>
      <c r="I574" s="198"/>
      <c r="J574" s="198"/>
      <c r="K574" s="198"/>
      <c r="L574" s="198"/>
      <c r="M574" s="198"/>
      <c r="N574" s="198"/>
      <c r="O574" s="198"/>
      <c r="P574" s="198"/>
      <c r="Q574" s="198"/>
      <c r="R574" s="198"/>
      <c r="S574" s="198"/>
      <c r="T574" s="198"/>
      <c r="U574" s="198"/>
      <c r="V574" s="198"/>
      <c r="W574" s="198"/>
      <c r="X574" s="198"/>
      <c r="Y574" s="198"/>
      <c r="Z574" s="198"/>
      <c r="AA574" s="198"/>
      <c r="AB574" s="198"/>
      <c r="AC574" s="198"/>
      <c r="AD574" s="198"/>
      <c r="AE574" s="198"/>
      <c r="AF574" s="198"/>
      <c r="AG574" s="198"/>
      <c r="AH574" s="198"/>
      <c r="AI574" s="198"/>
      <c r="AJ574" s="198"/>
      <c r="AK574" s="198"/>
      <c r="AL574" s="198"/>
      <c r="AM574" s="198"/>
      <c r="AN574" s="198"/>
      <c r="AO574" s="198"/>
    </row>
    <row r="575" ht="14.25" customHeight="1" spans="1:41" x14ac:dyDescent="0.25">
      <c r="A575" s="198"/>
      <c r="B575" s="198"/>
      <c r="C575" s="198"/>
      <c r="D575" s="198"/>
      <c r="E575" s="198"/>
      <c r="F575" s="198"/>
      <c r="G575" s="198"/>
      <c r="H575" s="198"/>
      <c r="I575" s="198"/>
      <c r="J575" s="198"/>
      <c r="K575" s="198"/>
      <c r="L575" s="198"/>
      <c r="M575" s="198"/>
      <c r="N575" s="198"/>
      <c r="O575" s="198"/>
      <c r="P575" s="198"/>
      <c r="Q575" s="198"/>
      <c r="R575" s="198"/>
      <c r="S575" s="198"/>
      <c r="T575" s="198"/>
      <c r="U575" s="198"/>
      <c r="V575" s="198"/>
      <c r="W575" s="198"/>
      <c r="X575" s="198"/>
      <c r="Y575" s="198"/>
      <c r="Z575" s="198"/>
      <c r="AA575" s="198"/>
      <c r="AB575" s="198"/>
      <c r="AC575" s="198"/>
      <c r="AD575" s="198"/>
      <c r="AE575" s="198"/>
      <c r="AF575" s="198"/>
      <c r="AG575" s="198"/>
      <c r="AH575" s="198"/>
      <c r="AI575" s="198"/>
      <c r="AJ575" s="198"/>
      <c r="AK575" s="198"/>
      <c r="AL575" s="198"/>
      <c r="AM575" s="198"/>
      <c r="AN575" s="198"/>
      <c r="AO575" s="198"/>
    </row>
    <row r="576" ht="14.25" customHeight="1" spans="1:41" x14ac:dyDescent="0.25">
      <c r="A576" s="198"/>
      <c r="B576" s="198"/>
      <c r="C576" s="198"/>
      <c r="D576" s="198"/>
      <c r="E576" s="198"/>
      <c r="F576" s="198"/>
      <c r="G576" s="198"/>
      <c r="H576" s="198"/>
      <c r="I576" s="198"/>
      <c r="J576" s="198"/>
      <c r="K576" s="198"/>
      <c r="L576" s="198"/>
      <c r="M576" s="198"/>
      <c r="N576" s="198"/>
      <c r="O576" s="198"/>
      <c r="P576" s="198"/>
      <c r="Q576" s="198"/>
      <c r="R576" s="198"/>
      <c r="S576" s="198"/>
      <c r="T576" s="198"/>
      <c r="U576" s="198"/>
      <c r="V576" s="198"/>
      <c r="W576" s="198"/>
      <c r="X576" s="198"/>
      <c r="Y576" s="198"/>
      <c r="Z576" s="198"/>
      <c r="AA576" s="198"/>
      <c r="AB576" s="198"/>
      <c r="AC576" s="198"/>
      <c r="AD576" s="198"/>
      <c r="AE576" s="198"/>
      <c r="AF576" s="198"/>
      <c r="AG576" s="198"/>
      <c r="AH576" s="198"/>
      <c r="AI576" s="198"/>
      <c r="AJ576" s="198"/>
      <c r="AK576" s="198"/>
      <c r="AL576" s="198"/>
      <c r="AM576" s="198"/>
      <c r="AN576" s="198"/>
      <c r="AO576" s="198"/>
    </row>
    <row r="577" ht="14.25" customHeight="1" spans="1:41" x14ac:dyDescent="0.25">
      <c r="A577" s="198"/>
      <c r="B577" s="198"/>
      <c r="C577" s="198"/>
      <c r="D577" s="198"/>
      <c r="E577" s="198"/>
      <c r="F577" s="198"/>
      <c r="G577" s="198"/>
      <c r="H577" s="198"/>
      <c r="I577" s="198"/>
      <c r="J577" s="198"/>
      <c r="K577" s="198"/>
      <c r="L577" s="198"/>
      <c r="M577" s="198"/>
      <c r="N577" s="198"/>
      <c r="O577" s="198"/>
      <c r="P577" s="198"/>
      <c r="Q577" s="198"/>
      <c r="R577" s="198"/>
      <c r="S577" s="198"/>
      <c r="T577" s="198"/>
      <c r="U577" s="198"/>
      <c r="V577" s="198"/>
      <c r="W577" s="198"/>
      <c r="X577" s="198"/>
      <c r="Y577" s="198"/>
      <c r="Z577" s="198"/>
      <c r="AA577" s="198"/>
      <c r="AB577" s="198"/>
      <c r="AC577" s="198"/>
      <c r="AD577" s="198"/>
      <c r="AE577" s="198"/>
      <c r="AF577" s="198"/>
      <c r="AG577" s="198"/>
      <c r="AH577" s="198"/>
      <c r="AI577" s="198"/>
      <c r="AJ577" s="198"/>
      <c r="AK577" s="198"/>
      <c r="AL577" s="198"/>
      <c r="AM577" s="198"/>
      <c r="AN577" s="198"/>
      <c r="AO577" s="198"/>
    </row>
    <row r="578" ht="14.25" customHeight="1" spans="1:41" x14ac:dyDescent="0.25">
      <c r="A578" s="198"/>
      <c r="B578" s="198"/>
      <c r="C578" s="198"/>
      <c r="D578" s="198"/>
      <c r="E578" s="198"/>
      <c r="F578" s="198"/>
      <c r="G578" s="198"/>
      <c r="H578" s="198"/>
      <c r="I578" s="198"/>
      <c r="J578" s="198"/>
      <c r="K578" s="198"/>
      <c r="L578" s="198"/>
      <c r="M578" s="198"/>
      <c r="N578" s="198"/>
      <c r="O578" s="198"/>
      <c r="P578" s="198"/>
      <c r="Q578" s="198"/>
      <c r="R578" s="198"/>
      <c r="S578" s="198"/>
      <c r="T578" s="198"/>
      <c r="U578" s="198"/>
      <c r="V578" s="198"/>
      <c r="W578" s="198"/>
      <c r="X578" s="198"/>
      <c r="Y578" s="198"/>
      <c r="Z578" s="198"/>
      <c r="AA578" s="198"/>
      <c r="AB578" s="198"/>
      <c r="AC578" s="198"/>
      <c r="AD578" s="198"/>
      <c r="AE578" s="198"/>
      <c r="AF578" s="198"/>
      <c r="AG578" s="198"/>
      <c r="AH578" s="198"/>
      <c r="AI578" s="198"/>
      <c r="AJ578" s="198"/>
      <c r="AK578" s="198"/>
      <c r="AL578" s="198"/>
      <c r="AM578" s="198"/>
      <c r="AN578" s="198"/>
      <c r="AO578" s="198"/>
    </row>
    <row r="579" ht="14.25" customHeight="1" spans="1:41" x14ac:dyDescent="0.25">
      <c r="A579" s="198"/>
      <c r="B579" s="198"/>
      <c r="C579" s="198"/>
      <c r="D579" s="198"/>
      <c r="E579" s="198"/>
      <c r="F579" s="198"/>
      <c r="G579" s="198"/>
      <c r="H579" s="198"/>
      <c r="I579" s="198"/>
      <c r="J579" s="198"/>
      <c r="K579" s="198"/>
      <c r="L579" s="198"/>
      <c r="M579" s="198"/>
      <c r="N579" s="198"/>
      <c r="O579" s="198"/>
      <c r="P579" s="198"/>
      <c r="Q579" s="198"/>
      <c r="R579" s="198"/>
      <c r="S579" s="198"/>
      <c r="T579" s="198"/>
      <c r="U579" s="198"/>
      <c r="V579" s="198"/>
      <c r="W579" s="198"/>
      <c r="X579" s="198"/>
      <c r="Y579" s="198"/>
      <c r="Z579" s="198"/>
      <c r="AA579" s="198"/>
      <c r="AB579" s="198"/>
      <c r="AC579" s="198"/>
      <c r="AD579" s="198"/>
      <c r="AE579" s="198"/>
      <c r="AF579" s="198"/>
      <c r="AG579" s="198"/>
      <c r="AH579" s="198"/>
      <c r="AI579" s="198"/>
      <c r="AJ579" s="198"/>
      <c r="AK579" s="198"/>
      <c r="AL579" s="198"/>
      <c r="AM579" s="198"/>
      <c r="AN579" s="198"/>
      <c r="AO579" s="198"/>
    </row>
    <row r="580" ht="14.25" customHeight="1" spans="1:41" x14ac:dyDescent="0.25">
      <c r="A580" s="198"/>
      <c r="B580" s="198"/>
      <c r="C580" s="198"/>
      <c r="D580" s="198"/>
      <c r="E580" s="198"/>
      <c r="F580" s="198"/>
      <c r="G580" s="198"/>
      <c r="H580" s="198"/>
      <c r="I580" s="198"/>
      <c r="J580" s="198"/>
      <c r="K580" s="198"/>
      <c r="L580" s="198"/>
      <c r="M580" s="198"/>
      <c r="N580" s="198"/>
      <c r="O580" s="198"/>
      <c r="P580" s="198"/>
      <c r="Q580" s="198"/>
      <c r="R580" s="198"/>
      <c r="S580" s="198"/>
      <c r="T580" s="198"/>
      <c r="U580" s="198"/>
      <c r="V580" s="198"/>
      <c r="W580" s="198"/>
      <c r="X580" s="198"/>
      <c r="Y580" s="198"/>
      <c r="Z580" s="198"/>
      <c r="AA580" s="198"/>
      <c r="AB580" s="198"/>
      <c r="AC580" s="198"/>
      <c r="AD580" s="198"/>
      <c r="AE580" s="198"/>
      <c r="AF580" s="198"/>
      <c r="AG580" s="198"/>
      <c r="AH580" s="198"/>
      <c r="AI580" s="198"/>
      <c r="AJ580" s="198"/>
      <c r="AK580" s="198"/>
      <c r="AL580" s="198"/>
      <c r="AM580" s="198"/>
      <c r="AN580" s="198"/>
      <c r="AO580" s="198"/>
    </row>
    <row r="581" ht="14.25" customHeight="1" spans="1:41" x14ac:dyDescent="0.25">
      <c r="A581" s="198"/>
      <c r="B581" s="198"/>
      <c r="C581" s="198"/>
      <c r="D581" s="198"/>
      <c r="E581" s="198"/>
      <c r="F581" s="198"/>
      <c r="G581" s="198"/>
      <c r="H581" s="198"/>
      <c r="I581" s="198"/>
      <c r="J581" s="198"/>
      <c r="K581" s="198"/>
      <c r="L581" s="198"/>
      <c r="M581" s="198"/>
      <c r="N581" s="198"/>
      <c r="O581" s="198"/>
      <c r="P581" s="198"/>
      <c r="Q581" s="198"/>
      <c r="R581" s="198"/>
      <c r="S581" s="198"/>
      <c r="T581" s="198"/>
      <c r="U581" s="198"/>
      <c r="V581" s="198"/>
      <c r="W581" s="198"/>
      <c r="X581" s="198"/>
      <c r="Y581" s="198"/>
      <c r="Z581" s="198"/>
      <c r="AA581" s="198"/>
      <c r="AB581" s="198"/>
      <c r="AC581" s="198"/>
      <c r="AD581" s="198"/>
      <c r="AE581" s="198"/>
      <c r="AF581" s="198"/>
      <c r="AG581" s="198"/>
      <c r="AH581" s="198"/>
      <c r="AI581" s="198"/>
      <c r="AJ581" s="198"/>
      <c r="AK581" s="198"/>
      <c r="AL581" s="198"/>
      <c r="AM581" s="198"/>
      <c r="AN581" s="198"/>
      <c r="AO581" s="198"/>
    </row>
    <row r="582" ht="14.25" customHeight="1" spans="1:41" x14ac:dyDescent="0.25">
      <c r="A582" s="198"/>
      <c r="B582" s="198"/>
      <c r="C582" s="198"/>
      <c r="D582" s="198"/>
      <c r="E582" s="198"/>
      <c r="F582" s="198"/>
      <c r="G582" s="198"/>
      <c r="H582" s="198"/>
      <c r="I582" s="198"/>
      <c r="J582" s="198"/>
      <c r="K582" s="198"/>
      <c r="L582" s="198"/>
      <c r="M582" s="198"/>
      <c r="N582" s="198"/>
      <c r="O582" s="198"/>
      <c r="P582" s="198"/>
      <c r="Q582" s="198"/>
      <c r="R582" s="198"/>
      <c r="S582" s="198"/>
      <c r="T582" s="198"/>
      <c r="U582" s="198"/>
      <c r="V582" s="198"/>
      <c r="W582" s="198"/>
      <c r="X582" s="198"/>
      <c r="Y582" s="198"/>
      <c r="Z582" s="198"/>
      <c r="AA582" s="198"/>
      <c r="AB582" s="198"/>
      <c r="AC582" s="198"/>
      <c r="AD582" s="198"/>
      <c r="AE582" s="198"/>
      <c r="AF582" s="198"/>
      <c r="AG582" s="198"/>
      <c r="AH582" s="198"/>
      <c r="AI582" s="198"/>
      <c r="AJ582" s="198"/>
      <c r="AK582" s="198"/>
      <c r="AL582" s="198"/>
      <c r="AM582" s="198"/>
      <c r="AN582" s="198"/>
      <c r="AO582" s="198"/>
    </row>
    <row r="583" ht="14.25" customHeight="1" spans="1:41" x14ac:dyDescent="0.25">
      <c r="A583" s="198"/>
      <c r="B583" s="198"/>
      <c r="C583" s="198"/>
      <c r="D583" s="198"/>
      <c r="E583" s="198"/>
      <c r="F583" s="198"/>
      <c r="G583" s="198"/>
      <c r="H583" s="198"/>
      <c r="I583" s="198"/>
      <c r="J583" s="198"/>
      <c r="K583" s="198"/>
      <c r="L583" s="198"/>
      <c r="M583" s="198"/>
      <c r="N583" s="198"/>
      <c r="O583" s="198"/>
      <c r="P583" s="198"/>
      <c r="Q583" s="198"/>
      <c r="R583" s="198"/>
      <c r="S583" s="198"/>
      <c r="T583" s="198"/>
      <c r="U583" s="198"/>
      <c r="V583" s="198"/>
      <c r="W583" s="198"/>
      <c r="X583" s="198"/>
      <c r="Y583" s="198"/>
      <c r="Z583" s="198"/>
      <c r="AA583" s="198"/>
      <c r="AB583" s="198"/>
      <c r="AC583" s="198"/>
      <c r="AD583" s="198"/>
      <c r="AE583" s="198"/>
      <c r="AF583" s="198"/>
      <c r="AG583" s="198"/>
      <c r="AH583" s="198"/>
      <c r="AI583" s="198"/>
      <c r="AJ583" s="198"/>
      <c r="AK583" s="198"/>
      <c r="AL583" s="198"/>
      <c r="AM583" s="198"/>
      <c r="AN583" s="198"/>
      <c r="AO583" s="198"/>
    </row>
    <row r="584" ht="14.25" customHeight="1" spans="1:41" x14ac:dyDescent="0.25">
      <c r="A584" s="198"/>
      <c r="B584" s="198"/>
      <c r="C584" s="198"/>
      <c r="D584" s="198"/>
      <c r="E584" s="198"/>
      <c r="F584" s="198"/>
      <c r="G584" s="198"/>
      <c r="H584" s="198"/>
      <c r="I584" s="198"/>
      <c r="J584" s="198"/>
      <c r="K584" s="198"/>
      <c r="L584" s="198"/>
      <c r="M584" s="198"/>
      <c r="N584" s="198"/>
      <c r="O584" s="198"/>
      <c r="P584" s="198"/>
      <c r="Q584" s="198"/>
      <c r="R584" s="198"/>
      <c r="S584" s="198"/>
      <c r="T584" s="198"/>
      <c r="U584" s="198"/>
      <c r="V584" s="198"/>
      <c r="W584" s="198"/>
      <c r="X584" s="198"/>
      <c r="Y584" s="198"/>
      <c r="Z584" s="198"/>
      <c r="AA584" s="198"/>
      <c r="AB584" s="198"/>
      <c r="AC584" s="198"/>
      <c r="AD584" s="198"/>
      <c r="AE584" s="198"/>
      <c r="AF584" s="198"/>
      <c r="AG584" s="198"/>
      <c r="AH584" s="198"/>
      <c r="AI584" s="198"/>
      <c r="AJ584" s="198"/>
      <c r="AK584" s="198"/>
      <c r="AL584" s="198"/>
      <c r="AM584" s="198"/>
      <c r="AN584" s="198"/>
      <c r="AO584" s="198"/>
    </row>
    <row r="585" ht="14.25" customHeight="1" spans="1:41" x14ac:dyDescent="0.25">
      <c r="A585" s="198"/>
      <c r="B585" s="198"/>
      <c r="C585" s="198"/>
      <c r="D585" s="198"/>
      <c r="E585" s="198"/>
      <c r="F585" s="198"/>
      <c r="G585" s="198"/>
      <c r="H585" s="198"/>
      <c r="I585" s="198"/>
      <c r="J585" s="198"/>
      <c r="K585" s="198"/>
      <c r="L585" s="198"/>
      <c r="M585" s="198"/>
      <c r="N585" s="198"/>
      <c r="O585" s="198"/>
      <c r="P585" s="198"/>
      <c r="Q585" s="198"/>
      <c r="R585" s="198"/>
      <c r="S585" s="198"/>
      <c r="T585" s="198"/>
      <c r="U585" s="198"/>
      <c r="V585" s="198"/>
      <c r="W585" s="198"/>
      <c r="X585" s="198"/>
      <c r="Y585" s="198"/>
      <c r="Z585" s="198"/>
      <c r="AA585" s="198"/>
      <c r="AB585" s="198"/>
      <c r="AC585" s="198"/>
      <c r="AD585" s="198"/>
      <c r="AE585" s="198"/>
      <c r="AF585" s="198"/>
      <c r="AG585" s="198"/>
      <c r="AH585" s="198"/>
      <c r="AI585" s="198"/>
      <c r="AJ585" s="198"/>
      <c r="AK585" s="198"/>
      <c r="AL585" s="198"/>
      <c r="AM585" s="198"/>
      <c r="AN585" s="198"/>
      <c r="AO585" s="198"/>
    </row>
    <row r="586" ht="14.25" customHeight="1" spans="1:41" x14ac:dyDescent="0.25">
      <c r="A586" s="198"/>
      <c r="B586" s="198"/>
      <c r="C586" s="198"/>
      <c r="D586" s="198"/>
      <c r="E586" s="198"/>
      <c r="F586" s="198"/>
      <c r="G586" s="198"/>
      <c r="H586" s="198"/>
      <c r="I586" s="198"/>
      <c r="J586" s="198"/>
      <c r="K586" s="198"/>
      <c r="L586" s="198"/>
      <c r="M586" s="198"/>
      <c r="N586" s="198"/>
      <c r="O586" s="198"/>
      <c r="P586" s="198"/>
      <c r="Q586" s="198"/>
      <c r="R586" s="198"/>
      <c r="S586" s="198"/>
      <c r="T586" s="198"/>
      <c r="U586" s="198"/>
      <c r="V586" s="198"/>
      <c r="W586" s="198"/>
      <c r="X586" s="198"/>
      <c r="Y586" s="198"/>
      <c r="Z586" s="198"/>
      <c r="AA586" s="198"/>
      <c r="AB586" s="198"/>
      <c r="AC586" s="198"/>
      <c r="AD586" s="198"/>
      <c r="AE586" s="198"/>
      <c r="AF586" s="198"/>
      <c r="AG586" s="198"/>
      <c r="AH586" s="198"/>
      <c r="AI586" s="198"/>
      <c r="AJ586" s="198"/>
      <c r="AK586" s="198"/>
      <c r="AL586" s="198"/>
      <c r="AM586" s="198"/>
      <c r="AN586" s="198"/>
      <c r="AO586" s="198"/>
    </row>
    <row r="587" ht="14.25" customHeight="1" spans="1:41" x14ac:dyDescent="0.25">
      <c r="A587" s="198"/>
      <c r="B587" s="198"/>
      <c r="C587" s="198"/>
      <c r="D587" s="198"/>
      <c r="E587" s="198"/>
      <c r="F587" s="198"/>
      <c r="G587" s="198"/>
      <c r="H587" s="198"/>
      <c r="I587" s="198"/>
      <c r="J587" s="198"/>
      <c r="K587" s="198"/>
      <c r="L587" s="198"/>
      <c r="M587" s="198"/>
      <c r="N587" s="198"/>
      <c r="O587" s="198"/>
      <c r="P587" s="198"/>
      <c r="Q587" s="198"/>
      <c r="R587" s="198"/>
      <c r="S587" s="198"/>
      <c r="T587" s="198"/>
      <c r="U587" s="198"/>
      <c r="V587" s="198"/>
      <c r="W587" s="198"/>
      <c r="X587" s="198"/>
      <c r="Y587" s="198"/>
      <c r="Z587" s="198"/>
      <c r="AA587" s="198"/>
      <c r="AB587" s="198"/>
      <c r="AC587" s="198"/>
      <c r="AD587" s="198"/>
      <c r="AE587" s="198"/>
      <c r="AF587" s="198"/>
      <c r="AG587" s="198"/>
      <c r="AH587" s="198"/>
      <c r="AI587" s="198"/>
      <c r="AJ587" s="198"/>
      <c r="AK587" s="198"/>
      <c r="AL587" s="198"/>
      <c r="AM587" s="198"/>
      <c r="AN587" s="198"/>
      <c r="AO587" s="198"/>
    </row>
    <row r="588" ht="14.25" customHeight="1" spans="1:41" x14ac:dyDescent="0.25">
      <c r="A588" s="198"/>
      <c r="B588" s="198"/>
      <c r="C588" s="198"/>
      <c r="D588" s="198"/>
      <c r="E588" s="198"/>
      <c r="F588" s="198"/>
      <c r="G588" s="198"/>
      <c r="H588" s="198"/>
      <c r="I588" s="198"/>
      <c r="J588" s="198"/>
      <c r="K588" s="198"/>
      <c r="L588" s="198"/>
      <c r="M588" s="198"/>
      <c r="N588" s="198"/>
      <c r="O588" s="198"/>
      <c r="P588" s="198"/>
      <c r="Q588" s="198"/>
      <c r="R588" s="198"/>
      <c r="S588" s="198"/>
      <c r="T588" s="198"/>
      <c r="U588" s="198"/>
      <c r="V588" s="198"/>
      <c r="W588" s="198"/>
      <c r="X588" s="198"/>
      <c r="Y588" s="198"/>
      <c r="Z588" s="198"/>
      <c r="AA588" s="198"/>
      <c r="AB588" s="198"/>
      <c r="AC588" s="198"/>
      <c r="AD588" s="198"/>
      <c r="AE588" s="198"/>
      <c r="AF588" s="198"/>
      <c r="AG588" s="198"/>
      <c r="AH588" s="198"/>
      <c r="AI588" s="198"/>
      <c r="AJ588" s="198"/>
      <c r="AK588" s="198"/>
      <c r="AL588" s="198"/>
      <c r="AM588" s="198"/>
      <c r="AN588" s="198"/>
      <c r="AO588" s="198"/>
    </row>
    <row r="589" ht="14.25" customHeight="1" spans="1:41" x14ac:dyDescent="0.25">
      <c r="A589" s="198"/>
      <c r="B589" s="198"/>
      <c r="C589" s="198"/>
      <c r="D589" s="198"/>
      <c r="E589" s="198"/>
      <c r="F589" s="198"/>
      <c r="G589" s="198"/>
      <c r="H589" s="198"/>
      <c r="I589" s="198"/>
      <c r="J589" s="198"/>
      <c r="K589" s="198"/>
      <c r="L589" s="198"/>
      <c r="M589" s="198"/>
      <c r="N589" s="198"/>
      <c r="O589" s="198"/>
      <c r="P589" s="198"/>
      <c r="Q589" s="198"/>
      <c r="R589" s="198"/>
      <c r="S589" s="198"/>
      <c r="T589" s="198"/>
      <c r="U589" s="198"/>
      <c r="V589" s="198"/>
      <c r="W589" s="198"/>
      <c r="X589" s="198"/>
      <c r="Y589" s="198"/>
      <c r="Z589" s="198"/>
      <c r="AA589" s="198"/>
      <c r="AB589" s="198"/>
      <c r="AC589" s="198"/>
      <c r="AD589" s="198"/>
      <c r="AE589" s="198"/>
      <c r="AF589" s="198"/>
      <c r="AG589" s="198"/>
      <c r="AH589" s="198"/>
      <c r="AI589" s="198"/>
      <c r="AJ589" s="198"/>
      <c r="AK589" s="198"/>
      <c r="AL589" s="198"/>
      <c r="AM589" s="198"/>
      <c r="AN589" s="198"/>
      <c r="AO589" s="198"/>
    </row>
    <row r="590" ht="14.25" customHeight="1" spans="1:41" x14ac:dyDescent="0.25">
      <c r="A590" s="198"/>
      <c r="B590" s="198"/>
      <c r="C590" s="198"/>
      <c r="D590" s="198"/>
      <c r="E590" s="198"/>
      <c r="F590" s="198"/>
      <c r="G590" s="198"/>
      <c r="H590" s="198"/>
      <c r="I590" s="198"/>
      <c r="J590" s="198"/>
      <c r="K590" s="198"/>
      <c r="L590" s="198"/>
      <c r="M590" s="198"/>
      <c r="N590" s="198"/>
      <c r="O590" s="198"/>
      <c r="P590" s="198"/>
      <c r="Q590" s="198"/>
      <c r="R590" s="198"/>
      <c r="S590" s="198"/>
      <c r="T590" s="198"/>
      <c r="U590" s="198"/>
      <c r="V590" s="198"/>
      <c r="W590" s="198"/>
      <c r="X590" s="198"/>
      <c r="Y590" s="198"/>
      <c r="Z590" s="198"/>
      <c r="AA590" s="198"/>
      <c r="AB590" s="198"/>
      <c r="AC590" s="198"/>
      <c r="AD590" s="198"/>
      <c r="AE590" s="198"/>
      <c r="AF590" s="198"/>
      <c r="AG590" s="198"/>
      <c r="AH590" s="198"/>
      <c r="AI590" s="198"/>
      <c r="AJ590" s="198"/>
      <c r="AK590" s="198"/>
      <c r="AL590" s="198"/>
      <c r="AM590" s="198"/>
      <c r="AN590" s="198"/>
      <c r="AO590" s="198"/>
    </row>
    <row r="591" ht="14.25" customHeight="1" spans="1:41" x14ac:dyDescent="0.25">
      <c r="A591" s="198"/>
      <c r="B591" s="198"/>
      <c r="C591" s="198"/>
      <c r="D591" s="198"/>
      <c r="E591" s="198"/>
      <c r="F591" s="198"/>
      <c r="G591" s="198"/>
      <c r="H591" s="198"/>
      <c r="I591" s="198"/>
      <c r="J591" s="198"/>
      <c r="K591" s="198"/>
      <c r="L591" s="198"/>
      <c r="M591" s="198"/>
      <c r="N591" s="198"/>
      <c r="O591" s="198"/>
      <c r="P591" s="198"/>
      <c r="Q591" s="198"/>
      <c r="R591" s="198"/>
      <c r="S591" s="198"/>
      <c r="T591" s="198"/>
      <c r="U591" s="198"/>
      <c r="V591" s="198"/>
      <c r="W591" s="198"/>
      <c r="X591" s="198"/>
      <c r="Y591" s="198"/>
      <c r="Z591" s="198"/>
      <c r="AA591" s="198"/>
      <c r="AB591" s="198"/>
      <c r="AC591" s="198"/>
      <c r="AD591" s="198"/>
      <c r="AE591" s="198"/>
      <c r="AF591" s="198"/>
      <c r="AG591" s="198"/>
      <c r="AH591" s="198"/>
      <c r="AI591" s="198"/>
      <c r="AJ591" s="198"/>
      <c r="AK591" s="198"/>
      <c r="AL591" s="198"/>
      <c r="AM591" s="198"/>
      <c r="AN591" s="198"/>
      <c r="AO591" s="198"/>
    </row>
    <row r="592" ht="14.25" customHeight="1" spans="1:41" x14ac:dyDescent="0.25">
      <c r="A592" s="198"/>
      <c r="B592" s="198"/>
      <c r="C592" s="198"/>
      <c r="D592" s="198"/>
      <c r="E592" s="198"/>
      <c r="F592" s="198"/>
      <c r="G592" s="198"/>
      <c r="H592" s="198"/>
      <c r="I592" s="198"/>
      <c r="J592" s="198"/>
      <c r="K592" s="198"/>
      <c r="L592" s="198"/>
      <c r="M592" s="198"/>
      <c r="N592" s="198"/>
      <c r="O592" s="198"/>
      <c r="P592" s="198"/>
      <c r="Q592" s="198"/>
      <c r="R592" s="198"/>
      <c r="S592" s="198"/>
      <c r="T592" s="198"/>
      <c r="U592" s="198"/>
      <c r="V592" s="198"/>
      <c r="W592" s="198"/>
      <c r="X592" s="198"/>
      <c r="Y592" s="198"/>
      <c r="Z592" s="198"/>
      <c r="AA592" s="198"/>
      <c r="AB592" s="198"/>
      <c r="AC592" s="198"/>
      <c r="AD592" s="198"/>
      <c r="AE592" s="198"/>
      <c r="AF592" s="198"/>
      <c r="AG592" s="198"/>
      <c r="AH592" s="198"/>
      <c r="AI592" s="198"/>
      <c r="AJ592" s="198"/>
      <c r="AK592" s="198"/>
      <c r="AL592" s="198"/>
      <c r="AM592" s="198"/>
      <c r="AN592" s="198"/>
      <c r="AO592" s="198"/>
    </row>
    <row r="593" ht="14.25" customHeight="1" spans="1:41" x14ac:dyDescent="0.25">
      <c r="A593" s="198"/>
      <c r="B593" s="198"/>
      <c r="C593" s="198"/>
      <c r="D593" s="198"/>
      <c r="E593" s="198"/>
      <c r="F593" s="198"/>
      <c r="G593" s="198"/>
      <c r="H593" s="198"/>
      <c r="I593" s="198"/>
      <c r="J593" s="198"/>
      <c r="K593" s="198"/>
      <c r="L593" s="198"/>
      <c r="M593" s="198"/>
      <c r="N593" s="198"/>
      <c r="O593" s="198"/>
      <c r="P593" s="198"/>
      <c r="Q593" s="198"/>
      <c r="R593" s="198"/>
      <c r="S593" s="198"/>
      <c r="T593" s="198"/>
      <c r="U593" s="198"/>
      <c r="V593" s="198"/>
      <c r="W593" s="198"/>
      <c r="X593" s="198"/>
      <c r="Y593" s="198"/>
      <c r="Z593" s="198"/>
      <c r="AA593" s="198"/>
      <c r="AB593" s="198"/>
      <c r="AC593" s="198"/>
      <c r="AD593" s="198"/>
      <c r="AE593" s="198"/>
      <c r="AF593" s="198"/>
      <c r="AG593" s="198"/>
      <c r="AH593" s="198"/>
      <c r="AI593" s="198"/>
      <c r="AJ593" s="198"/>
      <c r="AK593" s="198"/>
      <c r="AL593" s="198"/>
      <c r="AM593" s="198"/>
      <c r="AN593" s="198"/>
      <c r="AO593" s="198"/>
    </row>
    <row r="594" ht="14.25" customHeight="1" spans="1:41" x14ac:dyDescent="0.25">
      <c r="A594" s="198"/>
      <c r="B594" s="198"/>
      <c r="C594" s="198"/>
      <c r="D594" s="198"/>
      <c r="E594" s="198"/>
      <c r="F594" s="198"/>
      <c r="G594" s="198"/>
      <c r="H594" s="198"/>
      <c r="I594" s="198"/>
      <c r="J594" s="198"/>
      <c r="K594" s="198"/>
      <c r="L594" s="198"/>
      <c r="M594" s="198"/>
      <c r="N594" s="198"/>
      <c r="O594" s="198"/>
      <c r="P594" s="198"/>
      <c r="Q594" s="198"/>
      <c r="R594" s="198"/>
      <c r="S594" s="198"/>
      <c r="T594" s="198"/>
      <c r="U594" s="198"/>
      <c r="V594" s="198"/>
      <c r="W594" s="198"/>
      <c r="X594" s="198"/>
      <c r="Y594" s="198"/>
      <c r="Z594" s="198"/>
      <c r="AA594" s="198"/>
      <c r="AB594" s="198"/>
      <c r="AC594" s="198"/>
      <c r="AD594" s="198"/>
      <c r="AE594" s="198"/>
      <c r="AF594" s="198"/>
      <c r="AG594" s="198"/>
      <c r="AH594" s="198"/>
      <c r="AI594" s="198"/>
      <c r="AJ594" s="198"/>
      <c r="AK594" s="198"/>
      <c r="AL594" s="198"/>
      <c r="AM594" s="198"/>
      <c r="AN594" s="198"/>
      <c r="AO594" s="198"/>
    </row>
    <row r="595" ht="14.25" customHeight="1" spans="1:41" x14ac:dyDescent="0.25">
      <c r="A595" s="198"/>
      <c r="B595" s="198"/>
      <c r="C595" s="198"/>
      <c r="D595" s="198"/>
      <c r="E595" s="198"/>
      <c r="F595" s="198"/>
      <c r="G595" s="198"/>
      <c r="H595" s="198"/>
      <c r="I595" s="198"/>
      <c r="J595" s="198"/>
      <c r="K595" s="198"/>
      <c r="L595" s="198"/>
      <c r="M595" s="198"/>
      <c r="N595" s="198"/>
      <c r="O595" s="198"/>
      <c r="P595" s="198"/>
      <c r="Q595" s="198"/>
      <c r="R595" s="198"/>
      <c r="S595" s="198"/>
      <c r="T595" s="198"/>
      <c r="U595" s="198"/>
      <c r="V595" s="198"/>
      <c r="W595" s="198"/>
      <c r="X595" s="198"/>
      <c r="Y595" s="198"/>
      <c r="Z595" s="198"/>
      <c r="AA595" s="198"/>
      <c r="AB595" s="198"/>
      <c r="AC595" s="198"/>
      <c r="AD595" s="198"/>
      <c r="AE595" s="198"/>
      <c r="AF595" s="198"/>
      <c r="AG595" s="198"/>
      <c r="AH595" s="198"/>
      <c r="AI595" s="198"/>
      <c r="AJ595" s="198"/>
      <c r="AK595" s="198"/>
      <c r="AL595" s="198"/>
      <c r="AM595" s="198"/>
      <c r="AN595" s="198"/>
      <c r="AO595" s="198"/>
    </row>
    <row r="596" ht="14.25" customHeight="1" spans="1:41" x14ac:dyDescent="0.25">
      <c r="A596" s="198"/>
      <c r="B596" s="198"/>
      <c r="C596" s="198"/>
      <c r="D596" s="198"/>
      <c r="E596" s="198"/>
      <c r="F596" s="198"/>
      <c r="G596" s="198"/>
      <c r="H596" s="198"/>
      <c r="I596" s="198"/>
      <c r="J596" s="198"/>
      <c r="K596" s="198"/>
      <c r="L596" s="198"/>
      <c r="M596" s="198"/>
      <c r="N596" s="198"/>
      <c r="O596" s="198"/>
      <c r="P596" s="198"/>
      <c r="Q596" s="198"/>
      <c r="R596" s="198"/>
      <c r="S596" s="198"/>
      <c r="T596" s="198"/>
      <c r="U596" s="198"/>
      <c r="V596" s="198"/>
      <c r="W596" s="198"/>
      <c r="X596" s="198"/>
      <c r="Y596" s="198"/>
      <c r="Z596" s="198"/>
      <c r="AA596" s="198"/>
      <c r="AB596" s="198"/>
      <c r="AC596" s="198"/>
      <c r="AD596" s="198"/>
      <c r="AE596" s="198"/>
      <c r="AF596" s="198"/>
      <c r="AG596" s="198"/>
      <c r="AH596" s="198"/>
      <c r="AI596" s="198"/>
      <c r="AJ596" s="198"/>
      <c r="AK596" s="198"/>
      <c r="AL596" s="198"/>
      <c r="AM596" s="198"/>
      <c r="AN596" s="198"/>
      <c r="AO596" s="198"/>
    </row>
    <row r="597" ht="14.25" customHeight="1" spans="1:41" x14ac:dyDescent="0.25">
      <c r="A597" s="198"/>
      <c r="B597" s="198"/>
      <c r="C597" s="198"/>
      <c r="D597" s="198"/>
      <c r="E597" s="198"/>
      <c r="F597" s="198"/>
      <c r="G597" s="198"/>
      <c r="H597" s="198"/>
      <c r="I597" s="198"/>
      <c r="J597" s="198"/>
      <c r="K597" s="198"/>
      <c r="L597" s="198"/>
      <c r="M597" s="198"/>
      <c r="N597" s="198"/>
      <c r="O597" s="198"/>
      <c r="P597" s="198"/>
      <c r="Q597" s="198"/>
      <c r="R597" s="198"/>
      <c r="S597" s="198"/>
      <c r="T597" s="198"/>
      <c r="U597" s="198"/>
      <c r="V597" s="198"/>
      <c r="W597" s="198"/>
      <c r="X597" s="198"/>
      <c r="Y597" s="198"/>
      <c r="Z597" s="198"/>
      <c r="AA597" s="198"/>
      <c r="AB597" s="198"/>
      <c r="AC597" s="198"/>
      <c r="AD597" s="198"/>
      <c r="AE597" s="198"/>
      <c r="AF597" s="198"/>
      <c r="AG597" s="198"/>
      <c r="AH597" s="198"/>
      <c r="AI597" s="198"/>
      <c r="AJ597" s="198"/>
      <c r="AK597" s="198"/>
      <c r="AL597" s="198"/>
      <c r="AM597" s="198"/>
      <c r="AN597" s="198"/>
      <c r="AO597" s="198"/>
    </row>
    <row r="598" ht="14.25" customHeight="1" spans="1:41" x14ac:dyDescent="0.25">
      <c r="A598" s="198"/>
      <c r="B598" s="198"/>
      <c r="C598" s="198"/>
      <c r="D598" s="198"/>
      <c r="E598" s="198"/>
      <c r="F598" s="198"/>
      <c r="G598" s="198"/>
      <c r="H598" s="198"/>
      <c r="I598" s="198"/>
      <c r="J598" s="198"/>
      <c r="K598" s="198"/>
      <c r="L598" s="198"/>
      <c r="M598" s="198"/>
      <c r="N598" s="198"/>
      <c r="O598" s="198"/>
      <c r="P598" s="198"/>
      <c r="Q598" s="198"/>
      <c r="R598" s="198"/>
      <c r="S598" s="198"/>
      <c r="T598" s="198"/>
      <c r="U598" s="198"/>
      <c r="V598" s="198"/>
      <c r="W598" s="198"/>
      <c r="X598" s="198"/>
      <c r="Y598" s="198"/>
      <c r="Z598" s="198"/>
      <c r="AA598" s="198"/>
      <c r="AB598" s="198"/>
      <c r="AC598" s="198"/>
      <c r="AD598" s="198"/>
      <c r="AE598" s="198"/>
      <c r="AF598" s="198"/>
      <c r="AG598" s="198"/>
      <c r="AH598" s="198"/>
      <c r="AI598" s="198"/>
      <c r="AJ598" s="198"/>
      <c r="AK598" s="198"/>
      <c r="AL598" s="198"/>
      <c r="AM598" s="198"/>
      <c r="AN598" s="198"/>
      <c r="AO598" s="198"/>
    </row>
    <row r="599" ht="14.25" customHeight="1" spans="1:41" x14ac:dyDescent="0.25">
      <c r="A599" s="198"/>
      <c r="B599" s="198"/>
      <c r="C599" s="198"/>
      <c r="D599" s="198"/>
      <c r="E599" s="198"/>
      <c r="F599" s="198"/>
      <c r="G599" s="198"/>
      <c r="H599" s="198"/>
      <c r="I599" s="198"/>
      <c r="J599" s="198"/>
      <c r="K599" s="198"/>
      <c r="L599" s="198"/>
      <c r="M599" s="198"/>
      <c r="N599" s="198"/>
      <c r="O599" s="198"/>
      <c r="P599" s="198"/>
      <c r="Q599" s="198"/>
      <c r="R599" s="198"/>
      <c r="S599" s="198"/>
      <c r="T599" s="198"/>
      <c r="U599" s="198"/>
      <c r="V599" s="198"/>
      <c r="W599" s="198"/>
      <c r="X599" s="198"/>
      <c r="Y599" s="198"/>
      <c r="Z599" s="198"/>
      <c r="AA599" s="198"/>
      <c r="AB599" s="198"/>
      <c r="AC599" s="198"/>
      <c r="AD599" s="198"/>
      <c r="AE599" s="198"/>
      <c r="AF599" s="198"/>
      <c r="AG599" s="198"/>
      <c r="AH599" s="198"/>
      <c r="AI599" s="198"/>
      <c r="AJ599" s="198"/>
      <c r="AK599" s="198"/>
      <c r="AL599" s="198"/>
      <c r="AM599" s="198"/>
      <c r="AN599" s="198"/>
      <c r="AO599" s="198"/>
    </row>
    <row r="600" ht="14.25" customHeight="1" spans="1:41" x14ac:dyDescent="0.25">
      <c r="A600" s="198"/>
      <c r="B600" s="198"/>
      <c r="C600" s="198"/>
      <c r="D600" s="198"/>
      <c r="E600" s="198"/>
      <c r="F600" s="198"/>
      <c r="G600" s="198"/>
      <c r="H600" s="198"/>
      <c r="I600" s="198"/>
      <c r="J600" s="198"/>
      <c r="K600" s="198"/>
      <c r="L600" s="198"/>
      <c r="M600" s="198"/>
      <c r="N600" s="198"/>
      <c r="O600" s="198"/>
      <c r="P600" s="198"/>
      <c r="Q600" s="198"/>
      <c r="R600" s="198"/>
      <c r="S600" s="198"/>
      <c r="T600" s="198"/>
      <c r="U600" s="198"/>
      <c r="V600" s="198"/>
      <c r="W600" s="198"/>
      <c r="X600" s="198"/>
      <c r="Y600" s="198"/>
      <c r="Z600" s="198"/>
      <c r="AA600" s="198"/>
      <c r="AB600" s="198"/>
      <c r="AC600" s="198"/>
      <c r="AD600" s="198"/>
      <c r="AE600" s="198"/>
      <c r="AF600" s="198"/>
      <c r="AG600" s="198"/>
      <c r="AH600" s="198"/>
      <c r="AI600" s="198"/>
      <c r="AJ600" s="198"/>
      <c r="AK600" s="198"/>
      <c r="AL600" s="198"/>
      <c r="AM600" s="198"/>
      <c r="AN600" s="198"/>
      <c r="AO600" s="198"/>
    </row>
    <row r="601" ht="14.25" customHeight="1" spans="1:41" x14ac:dyDescent="0.25">
      <c r="A601" s="198"/>
      <c r="B601" s="198"/>
      <c r="C601" s="198"/>
      <c r="D601" s="198"/>
      <c r="E601" s="198"/>
      <c r="F601" s="198"/>
      <c r="G601" s="198"/>
      <c r="H601" s="198"/>
      <c r="I601" s="198"/>
      <c r="J601" s="198"/>
      <c r="K601" s="198"/>
      <c r="L601" s="198"/>
      <c r="M601" s="198"/>
      <c r="N601" s="198"/>
      <c r="O601" s="198"/>
      <c r="P601" s="198"/>
      <c r="Q601" s="198"/>
      <c r="R601" s="198"/>
      <c r="S601" s="198"/>
      <c r="T601" s="198"/>
      <c r="U601" s="198"/>
      <c r="V601" s="198"/>
      <c r="W601" s="198"/>
      <c r="X601" s="198"/>
      <c r="Y601" s="198"/>
      <c r="Z601" s="198"/>
      <c r="AA601" s="198"/>
      <c r="AB601" s="198"/>
      <c r="AC601" s="198"/>
      <c r="AD601" s="198"/>
      <c r="AE601" s="198"/>
      <c r="AF601" s="198"/>
      <c r="AG601" s="198"/>
      <c r="AH601" s="198"/>
      <c r="AI601" s="198"/>
      <c r="AJ601" s="198"/>
      <c r="AK601" s="198"/>
      <c r="AL601" s="198"/>
      <c r="AM601" s="198"/>
      <c r="AN601" s="198"/>
      <c r="AO601" s="198"/>
    </row>
    <row r="602" ht="14.25" customHeight="1" spans="1:41" x14ac:dyDescent="0.25">
      <c r="A602" s="198"/>
      <c r="B602" s="198"/>
      <c r="C602" s="198"/>
      <c r="D602" s="198"/>
      <c r="E602" s="198"/>
      <c r="F602" s="198"/>
      <c r="G602" s="198"/>
      <c r="H602" s="198"/>
      <c r="I602" s="198"/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  <c r="T602" s="198"/>
      <c r="U602" s="198"/>
      <c r="V602" s="198"/>
      <c r="W602" s="198"/>
      <c r="X602" s="198"/>
      <c r="Y602" s="198"/>
      <c r="Z602" s="198"/>
      <c r="AA602" s="198"/>
      <c r="AB602" s="198"/>
      <c r="AC602" s="198"/>
      <c r="AD602" s="198"/>
      <c r="AE602" s="198"/>
      <c r="AF602" s="198"/>
      <c r="AG602" s="198"/>
      <c r="AH602" s="198"/>
      <c r="AI602" s="198"/>
      <c r="AJ602" s="198"/>
      <c r="AK602" s="198"/>
      <c r="AL602" s="198"/>
      <c r="AM602" s="198"/>
      <c r="AN602" s="198"/>
      <c r="AO602" s="198"/>
    </row>
    <row r="603" ht="14.25" customHeight="1" spans="1:41" x14ac:dyDescent="0.25">
      <c r="A603" s="198"/>
      <c r="B603" s="198"/>
      <c r="C603" s="198"/>
      <c r="D603" s="198"/>
      <c r="E603" s="198"/>
      <c r="F603" s="198"/>
      <c r="G603" s="198"/>
      <c r="H603" s="198"/>
      <c r="I603" s="198"/>
      <c r="J603" s="198"/>
      <c r="K603" s="198"/>
      <c r="L603" s="198"/>
      <c r="M603" s="198"/>
      <c r="N603" s="198"/>
      <c r="O603" s="198"/>
      <c r="P603" s="198"/>
      <c r="Q603" s="198"/>
      <c r="R603" s="198"/>
      <c r="S603" s="198"/>
      <c r="T603" s="198"/>
      <c r="U603" s="198"/>
      <c r="V603" s="198"/>
      <c r="W603" s="198"/>
      <c r="X603" s="198"/>
      <c r="Y603" s="198"/>
      <c r="Z603" s="198"/>
      <c r="AA603" s="198"/>
      <c r="AB603" s="198"/>
      <c r="AC603" s="198"/>
      <c r="AD603" s="198"/>
      <c r="AE603" s="198"/>
      <c r="AF603" s="198"/>
      <c r="AG603" s="198"/>
      <c r="AH603" s="198"/>
      <c r="AI603" s="198"/>
      <c r="AJ603" s="198"/>
      <c r="AK603" s="198"/>
      <c r="AL603" s="198"/>
      <c r="AM603" s="198"/>
      <c r="AN603" s="198"/>
      <c r="AO603" s="198"/>
    </row>
    <row r="604" ht="14.25" customHeight="1" spans="1:41" x14ac:dyDescent="0.25">
      <c r="A604" s="198"/>
      <c r="B604" s="198"/>
      <c r="C604" s="198"/>
      <c r="D604" s="198"/>
      <c r="E604" s="198"/>
      <c r="F604" s="198"/>
      <c r="G604" s="198"/>
      <c r="H604" s="198"/>
      <c r="I604" s="198"/>
      <c r="J604" s="198"/>
      <c r="K604" s="198"/>
      <c r="L604" s="198"/>
      <c r="M604" s="198"/>
      <c r="N604" s="198"/>
      <c r="O604" s="198"/>
      <c r="P604" s="198"/>
      <c r="Q604" s="198"/>
      <c r="R604" s="198"/>
      <c r="S604" s="198"/>
      <c r="T604" s="198"/>
      <c r="U604" s="198"/>
      <c r="V604" s="198"/>
      <c r="W604" s="198"/>
      <c r="X604" s="198"/>
      <c r="Y604" s="198"/>
      <c r="Z604" s="198"/>
      <c r="AA604" s="198"/>
      <c r="AB604" s="198"/>
      <c r="AC604" s="198"/>
      <c r="AD604" s="198"/>
      <c r="AE604" s="198"/>
      <c r="AF604" s="198"/>
      <c r="AG604" s="198"/>
      <c r="AH604" s="198"/>
      <c r="AI604" s="198"/>
      <c r="AJ604" s="198"/>
      <c r="AK604" s="198"/>
      <c r="AL604" s="198"/>
      <c r="AM604" s="198"/>
      <c r="AN604" s="198"/>
      <c r="AO604" s="198"/>
    </row>
    <row r="605" ht="14.25" customHeight="1" spans="1:41" x14ac:dyDescent="0.25">
      <c r="A605" s="198"/>
      <c r="B605" s="198"/>
      <c r="C605" s="198"/>
      <c r="D605" s="198"/>
      <c r="E605" s="198"/>
      <c r="F605" s="198"/>
      <c r="G605" s="198"/>
      <c r="H605" s="198"/>
      <c r="I605" s="198"/>
      <c r="J605" s="198"/>
      <c r="K605" s="198"/>
      <c r="L605" s="198"/>
      <c r="M605" s="198"/>
      <c r="N605" s="198"/>
      <c r="O605" s="198"/>
      <c r="P605" s="198"/>
      <c r="Q605" s="198"/>
      <c r="R605" s="198"/>
      <c r="S605" s="198"/>
      <c r="T605" s="198"/>
      <c r="U605" s="198"/>
      <c r="V605" s="198"/>
      <c r="W605" s="198"/>
      <c r="X605" s="198"/>
      <c r="Y605" s="198"/>
      <c r="Z605" s="198"/>
      <c r="AA605" s="198"/>
      <c r="AB605" s="198"/>
      <c r="AC605" s="198"/>
      <c r="AD605" s="198"/>
      <c r="AE605" s="198"/>
      <c r="AF605" s="198"/>
      <c r="AG605" s="198"/>
      <c r="AH605" s="198"/>
      <c r="AI605" s="198"/>
      <c r="AJ605" s="198"/>
      <c r="AK605" s="198"/>
      <c r="AL605" s="198"/>
      <c r="AM605" s="198"/>
      <c r="AN605" s="198"/>
      <c r="AO605" s="198"/>
    </row>
    <row r="606" ht="14.25" customHeight="1" spans="1:41" x14ac:dyDescent="0.25">
      <c r="A606" s="198"/>
      <c r="B606" s="198"/>
      <c r="C606" s="198"/>
      <c r="D606" s="198"/>
      <c r="E606" s="198"/>
      <c r="F606" s="198"/>
      <c r="G606" s="198"/>
      <c r="H606" s="198"/>
      <c r="I606" s="198"/>
      <c r="J606" s="198"/>
      <c r="K606" s="198"/>
      <c r="L606" s="198"/>
      <c r="M606" s="198"/>
      <c r="N606" s="198"/>
      <c r="O606" s="198"/>
      <c r="P606" s="198"/>
      <c r="Q606" s="198"/>
      <c r="R606" s="198"/>
      <c r="S606" s="198"/>
      <c r="T606" s="198"/>
      <c r="U606" s="198"/>
      <c r="V606" s="198"/>
      <c r="W606" s="198"/>
      <c r="X606" s="198"/>
      <c r="Y606" s="198"/>
      <c r="Z606" s="198"/>
      <c r="AA606" s="198"/>
      <c r="AB606" s="198"/>
      <c r="AC606" s="198"/>
      <c r="AD606" s="198"/>
      <c r="AE606" s="198"/>
      <c r="AF606" s="198"/>
      <c r="AG606" s="198"/>
      <c r="AH606" s="198"/>
      <c r="AI606" s="198"/>
      <c r="AJ606" s="198"/>
      <c r="AK606" s="198"/>
      <c r="AL606" s="198"/>
      <c r="AM606" s="198"/>
      <c r="AN606" s="198"/>
      <c r="AO606" s="198"/>
    </row>
    <row r="607" ht="14.25" customHeight="1" spans="1:41" x14ac:dyDescent="0.25">
      <c r="A607" s="198"/>
      <c r="B607" s="198"/>
      <c r="C607" s="198"/>
      <c r="D607" s="198"/>
      <c r="E607" s="198"/>
      <c r="F607" s="198"/>
      <c r="G607" s="198"/>
      <c r="H607" s="198"/>
      <c r="I607" s="198"/>
      <c r="J607" s="198"/>
      <c r="K607" s="198"/>
      <c r="L607" s="198"/>
      <c r="M607" s="198"/>
      <c r="N607" s="198"/>
      <c r="O607" s="198"/>
      <c r="P607" s="198"/>
      <c r="Q607" s="198"/>
      <c r="R607" s="198"/>
      <c r="S607" s="198"/>
      <c r="T607" s="198"/>
      <c r="U607" s="198"/>
      <c r="V607" s="198"/>
      <c r="W607" s="198"/>
      <c r="X607" s="198"/>
      <c r="Y607" s="198"/>
      <c r="Z607" s="198"/>
      <c r="AA607" s="198"/>
      <c r="AB607" s="198"/>
      <c r="AC607" s="198"/>
      <c r="AD607" s="198"/>
      <c r="AE607" s="198"/>
      <c r="AF607" s="198"/>
      <c r="AG607" s="198"/>
      <c r="AH607" s="198"/>
      <c r="AI607" s="198"/>
      <c r="AJ607" s="198"/>
      <c r="AK607" s="198"/>
      <c r="AL607" s="198"/>
      <c r="AM607" s="198"/>
      <c r="AN607" s="198"/>
      <c r="AO607" s="198"/>
    </row>
    <row r="608" ht="14.25" customHeight="1" spans="1:41" x14ac:dyDescent="0.25">
      <c r="A608" s="198"/>
      <c r="B608" s="198"/>
      <c r="C608" s="198"/>
      <c r="D608" s="198"/>
      <c r="E608" s="198"/>
      <c r="F608" s="198"/>
      <c r="G608" s="198"/>
      <c r="H608" s="198"/>
      <c r="I608" s="198"/>
      <c r="J608" s="198"/>
      <c r="K608" s="198"/>
      <c r="L608" s="198"/>
      <c r="M608" s="198"/>
      <c r="N608" s="198"/>
      <c r="O608" s="198"/>
      <c r="P608" s="198"/>
      <c r="Q608" s="198"/>
      <c r="R608" s="198"/>
      <c r="S608" s="198"/>
      <c r="T608" s="198"/>
      <c r="U608" s="198"/>
      <c r="V608" s="198"/>
      <c r="W608" s="198"/>
      <c r="X608" s="198"/>
      <c r="Y608" s="198"/>
      <c r="Z608" s="198"/>
      <c r="AA608" s="198"/>
      <c r="AB608" s="198"/>
      <c r="AC608" s="198"/>
      <c r="AD608" s="198"/>
      <c r="AE608" s="198"/>
      <c r="AF608" s="198"/>
      <c r="AG608" s="198"/>
      <c r="AH608" s="198"/>
      <c r="AI608" s="198"/>
      <c r="AJ608" s="198"/>
      <c r="AK608" s="198"/>
      <c r="AL608" s="198"/>
      <c r="AM608" s="198"/>
      <c r="AN608" s="198"/>
      <c r="AO608" s="198"/>
    </row>
    <row r="609" ht="14.25" customHeight="1" spans="1:41" x14ac:dyDescent="0.25">
      <c r="A609" s="198"/>
      <c r="B609" s="198"/>
      <c r="C609" s="198"/>
      <c r="D609" s="198"/>
      <c r="E609" s="198"/>
      <c r="F609" s="198"/>
      <c r="G609" s="198"/>
      <c r="H609" s="198"/>
      <c r="I609" s="198"/>
      <c r="J609" s="198"/>
      <c r="K609" s="198"/>
      <c r="L609" s="198"/>
      <c r="M609" s="198"/>
      <c r="N609" s="198"/>
      <c r="O609" s="198"/>
      <c r="P609" s="198"/>
      <c r="Q609" s="198"/>
      <c r="R609" s="198"/>
      <c r="S609" s="198"/>
      <c r="T609" s="198"/>
      <c r="U609" s="198"/>
      <c r="V609" s="198"/>
      <c r="W609" s="198"/>
      <c r="X609" s="198"/>
      <c r="Y609" s="198"/>
      <c r="Z609" s="198"/>
      <c r="AA609" s="198"/>
      <c r="AB609" s="198"/>
      <c r="AC609" s="198"/>
      <c r="AD609" s="198"/>
      <c r="AE609" s="198"/>
      <c r="AF609" s="198"/>
      <c r="AG609" s="198"/>
      <c r="AH609" s="198"/>
      <c r="AI609" s="198"/>
      <c r="AJ609" s="198"/>
      <c r="AK609" s="198"/>
      <c r="AL609" s="198"/>
      <c r="AM609" s="198"/>
      <c r="AN609" s="198"/>
      <c r="AO609" s="198"/>
    </row>
    <row r="610" ht="14.25" customHeight="1" spans="1:41" x14ac:dyDescent="0.25">
      <c r="A610" s="198"/>
      <c r="B610" s="198"/>
      <c r="C610" s="198"/>
      <c r="D610" s="198"/>
      <c r="E610" s="198"/>
      <c r="F610" s="198"/>
      <c r="G610" s="198"/>
      <c r="H610" s="198"/>
      <c r="I610" s="198"/>
      <c r="J610" s="198"/>
      <c r="K610" s="198"/>
      <c r="L610" s="198"/>
      <c r="M610" s="198"/>
      <c r="N610" s="198"/>
      <c r="O610" s="198"/>
      <c r="P610" s="198"/>
      <c r="Q610" s="198"/>
      <c r="R610" s="198"/>
      <c r="S610" s="198"/>
      <c r="T610" s="198"/>
      <c r="U610" s="198"/>
      <c r="V610" s="198"/>
      <c r="W610" s="198"/>
      <c r="X610" s="198"/>
      <c r="Y610" s="198"/>
      <c r="Z610" s="198"/>
      <c r="AA610" s="198"/>
      <c r="AB610" s="198"/>
      <c r="AC610" s="198"/>
      <c r="AD610" s="198"/>
      <c r="AE610" s="198"/>
      <c r="AF610" s="198"/>
      <c r="AG610" s="198"/>
      <c r="AH610" s="198"/>
      <c r="AI610" s="198"/>
      <c r="AJ610" s="198"/>
      <c r="AK610" s="198"/>
      <c r="AL610" s="198"/>
      <c r="AM610" s="198"/>
      <c r="AN610" s="198"/>
      <c r="AO610" s="198"/>
    </row>
    <row r="611" ht="14.25" customHeight="1" spans="1:41" x14ac:dyDescent="0.25">
      <c r="A611" s="198"/>
      <c r="B611" s="198"/>
      <c r="C611" s="198"/>
      <c r="D611" s="198"/>
      <c r="E611" s="198"/>
      <c r="F611" s="198"/>
      <c r="G611" s="198"/>
      <c r="H611" s="198"/>
      <c r="I611" s="198"/>
      <c r="J611" s="198"/>
      <c r="K611" s="198"/>
      <c r="L611" s="198"/>
      <c r="M611" s="198"/>
      <c r="N611" s="198"/>
      <c r="O611" s="198"/>
      <c r="P611" s="198"/>
      <c r="Q611" s="198"/>
      <c r="R611" s="198"/>
      <c r="S611" s="198"/>
      <c r="T611" s="198"/>
      <c r="U611" s="198"/>
      <c r="V611" s="198"/>
      <c r="W611" s="198"/>
      <c r="X611" s="198"/>
      <c r="Y611" s="198"/>
      <c r="Z611" s="198"/>
      <c r="AA611" s="198"/>
      <c r="AB611" s="198"/>
      <c r="AC611" s="198"/>
      <c r="AD611" s="198"/>
      <c r="AE611" s="198"/>
      <c r="AF611" s="198"/>
      <c r="AG611" s="198"/>
      <c r="AH611" s="198"/>
      <c r="AI611" s="198"/>
      <c r="AJ611" s="198"/>
      <c r="AK611" s="198"/>
      <c r="AL611" s="198"/>
      <c r="AM611" s="198"/>
      <c r="AN611" s="198"/>
      <c r="AO611" s="198"/>
    </row>
    <row r="612" ht="14.25" customHeight="1" spans="1:41" x14ac:dyDescent="0.25">
      <c r="A612" s="198"/>
      <c r="B612" s="198"/>
      <c r="C612" s="198"/>
      <c r="D612" s="198"/>
      <c r="E612" s="198"/>
      <c r="F612" s="198"/>
      <c r="G612" s="198"/>
      <c r="H612" s="198"/>
      <c r="I612" s="198"/>
      <c r="J612" s="198"/>
      <c r="K612" s="198"/>
      <c r="L612" s="198"/>
      <c r="M612" s="198"/>
      <c r="N612" s="198"/>
      <c r="O612" s="198"/>
      <c r="P612" s="198"/>
      <c r="Q612" s="198"/>
      <c r="R612" s="198"/>
      <c r="S612" s="198"/>
      <c r="T612" s="198"/>
      <c r="U612" s="198"/>
      <c r="V612" s="198"/>
      <c r="W612" s="198"/>
      <c r="X612" s="198"/>
      <c r="Y612" s="198"/>
      <c r="Z612" s="198"/>
      <c r="AA612" s="198"/>
      <c r="AB612" s="198"/>
      <c r="AC612" s="198"/>
      <c r="AD612" s="198"/>
      <c r="AE612" s="198"/>
      <c r="AF612" s="198"/>
      <c r="AG612" s="198"/>
      <c r="AH612" s="198"/>
      <c r="AI612" s="198"/>
      <c r="AJ612" s="198"/>
      <c r="AK612" s="198"/>
      <c r="AL612" s="198"/>
      <c r="AM612" s="198"/>
      <c r="AN612" s="198"/>
      <c r="AO612" s="198"/>
    </row>
    <row r="613" ht="14.25" customHeight="1" spans="1:41" x14ac:dyDescent="0.25">
      <c r="A613" s="198"/>
      <c r="B613" s="198"/>
      <c r="C613" s="198"/>
      <c r="D613" s="198"/>
      <c r="E613" s="198"/>
      <c r="F613" s="198"/>
      <c r="G613" s="198"/>
      <c r="H613" s="198"/>
      <c r="I613" s="198"/>
      <c r="J613" s="198"/>
      <c r="K613" s="198"/>
      <c r="L613" s="198"/>
      <c r="M613" s="198"/>
      <c r="N613" s="198"/>
      <c r="O613" s="198"/>
      <c r="P613" s="198"/>
      <c r="Q613" s="198"/>
      <c r="R613" s="198"/>
      <c r="S613" s="198"/>
      <c r="T613" s="198"/>
      <c r="U613" s="198"/>
      <c r="V613" s="198"/>
      <c r="W613" s="198"/>
      <c r="X613" s="198"/>
      <c r="Y613" s="198"/>
      <c r="Z613" s="198"/>
      <c r="AA613" s="198"/>
      <c r="AB613" s="198"/>
      <c r="AC613" s="198"/>
      <c r="AD613" s="198"/>
      <c r="AE613" s="198"/>
      <c r="AF613" s="198"/>
      <c r="AG613" s="198"/>
      <c r="AH613" s="198"/>
      <c r="AI613" s="198"/>
      <c r="AJ613" s="198"/>
      <c r="AK613" s="198"/>
      <c r="AL613" s="198"/>
      <c r="AM613" s="198"/>
      <c r="AN613" s="198"/>
      <c r="AO613" s="198"/>
    </row>
    <row r="614" ht="14.25" customHeight="1" spans="1:41" x14ac:dyDescent="0.25">
      <c r="A614" s="198"/>
      <c r="B614" s="198"/>
      <c r="C614" s="198"/>
      <c r="D614" s="198"/>
      <c r="E614" s="198"/>
      <c r="F614" s="198"/>
      <c r="G614" s="198"/>
      <c r="H614" s="198"/>
      <c r="I614" s="198"/>
      <c r="J614" s="198"/>
      <c r="K614" s="198"/>
      <c r="L614" s="198"/>
      <c r="M614" s="198"/>
      <c r="N614" s="198"/>
      <c r="O614" s="198"/>
      <c r="P614" s="198"/>
      <c r="Q614" s="198"/>
      <c r="R614" s="198"/>
      <c r="S614" s="198"/>
      <c r="T614" s="198"/>
      <c r="U614" s="198"/>
      <c r="V614" s="198"/>
      <c r="W614" s="198"/>
      <c r="X614" s="198"/>
      <c r="Y614" s="198"/>
      <c r="Z614" s="198"/>
      <c r="AA614" s="198"/>
      <c r="AB614" s="198"/>
      <c r="AC614" s="198"/>
      <c r="AD614" s="198"/>
      <c r="AE614" s="198"/>
      <c r="AF614" s="198"/>
      <c r="AG614" s="198"/>
      <c r="AH614" s="198"/>
      <c r="AI614" s="198"/>
      <c r="AJ614" s="198"/>
      <c r="AK614" s="198"/>
      <c r="AL614" s="198"/>
      <c r="AM614" s="198"/>
      <c r="AN614" s="198"/>
      <c r="AO614" s="198"/>
    </row>
    <row r="615" ht="14.25" customHeight="1" spans="1:41" x14ac:dyDescent="0.25">
      <c r="A615" s="198"/>
      <c r="B615" s="198"/>
      <c r="C615" s="198"/>
      <c r="D615" s="198"/>
      <c r="E615" s="198"/>
      <c r="F615" s="198"/>
      <c r="G615" s="198"/>
      <c r="H615" s="198"/>
      <c r="I615" s="198"/>
      <c r="J615" s="198"/>
      <c r="K615" s="198"/>
      <c r="L615" s="198"/>
      <c r="M615" s="198"/>
      <c r="N615" s="198"/>
      <c r="O615" s="198"/>
      <c r="P615" s="198"/>
      <c r="Q615" s="198"/>
      <c r="R615" s="198"/>
      <c r="S615" s="198"/>
      <c r="T615" s="198"/>
      <c r="U615" s="198"/>
      <c r="V615" s="198"/>
      <c r="W615" s="198"/>
      <c r="X615" s="198"/>
      <c r="Y615" s="198"/>
      <c r="Z615" s="198"/>
      <c r="AA615" s="198"/>
      <c r="AB615" s="198"/>
      <c r="AC615" s="198"/>
      <c r="AD615" s="198"/>
      <c r="AE615" s="198"/>
      <c r="AF615" s="198"/>
      <c r="AG615" s="198"/>
      <c r="AH615" s="198"/>
      <c r="AI615" s="198"/>
      <c r="AJ615" s="198"/>
      <c r="AK615" s="198"/>
      <c r="AL615" s="198"/>
      <c r="AM615" s="198"/>
      <c r="AN615" s="198"/>
      <c r="AO615" s="198"/>
    </row>
    <row r="616" ht="14.25" customHeight="1" spans="1:41" x14ac:dyDescent="0.25">
      <c r="A616" s="198"/>
      <c r="B616" s="198"/>
      <c r="C616" s="198"/>
      <c r="D616" s="198"/>
      <c r="E616" s="198"/>
      <c r="F616" s="198"/>
      <c r="G616" s="198"/>
      <c r="H616" s="198"/>
      <c r="I616" s="198"/>
      <c r="J616" s="198"/>
      <c r="K616" s="198"/>
      <c r="L616" s="198"/>
      <c r="M616" s="198"/>
      <c r="N616" s="198"/>
      <c r="O616" s="198"/>
      <c r="P616" s="198"/>
      <c r="Q616" s="198"/>
      <c r="R616" s="198"/>
      <c r="S616" s="198"/>
      <c r="T616" s="198"/>
      <c r="U616" s="198"/>
      <c r="V616" s="198"/>
      <c r="W616" s="198"/>
      <c r="X616" s="198"/>
      <c r="Y616" s="198"/>
      <c r="Z616" s="198"/>
      <c r="AA616" s="198"/>
      <c r="AB616" s="198"/>
      <c r="AC616" s="198"/>
      <c r="AD616" s="198"/>
      <c r="AE616" s="198"/>
      <c r="AF616" s="198"/>
      <c r="AG616" s="198"/>
      <c r="AH616" s="198"/>
      <c r="AI616" s="198"/>
      <c r="AJ616" s="198"/>
      <c r="AK616" s="198"/>
      <c r="AL616" s="198"/>
      <c r="AM616" s="198"/>
      <c r="AN616" s="198"/>
      <c r="AO616" s="198"/>
    </row>
    <row r="617" ht="14.25" customHeight="1" spans="1:41" x14ac:dyDescent="0.25">
      <c r="A617" s="198"/>
      <c r="B617" s="198"/>
      <c r="C617" s="198"/>
      <c r="D617" s="198"/>
      <c r="E617" s="198"/>
      <c r="F617" s="198"/>
      <c r="G617" s="198"/>
      <c r="H617" s="198"/>
      <c r="I617" s="198"/>
      <c r="J617" s="198"/>
      <c r="K617" s="198"/>
      <c r="L617" s="198"/>
      <c r="M617" s="198"/>
      <c r="N617" s="198"/>
      <c r="O617" s="198"/>
      <c r="P617" s="198"/>
      <c r="Q617" s="198"/>
      <c r="R617" s="198"/>
      <c r="S617" s="198"/>
      <c r="T617" s="198"/>
      <c r="U617" s="198"/>
      <c r="V617" s="198"/>
      <c r="W617" s="198"/>
      <c r="X617" s="198"/>
      <c r="Y617" s="198"/>
      <c r="Z617" s="198"/>
      <c r="AA617" s="198"/>
      <c r="AB617" s="198"/>
      <c r="AC617" s="198"/>
      <c r="AD617" s="198"/>
      <c r="AE617" s="198"/>
      <c r="AF617" s="198"/>
      <c r="AG617" s="198"/>
      <c r="AH617" s="198"/>
      <c r="AI617" s="198"/>
      <c r="AJ617" s="198"/>
      <c r="AK617" s="198"/>
      <c r="AL617" s="198"/>
      <c r="AM617" s="198"/>
      <c r="AN617" s="198"/>
      <c r="AO617" s="198"/>
    </row>
    <row r="618" ht="14.25" customHeight="1" spans="1:41" x14ac:dyDescent="0.25">
      <c r="A618" s="198"/>
      <c r="B618" s="198"/>
      <c r="C618" s="198"/>
      <c r="D618" s="198"/>
      <c r="E618" s="198"/>
      <c r="F618" s="198"/>
      <c r="G618" s="198"/>
      <c r="H618" s="198"/>
      <c r="I618" s="198"/>
      <c r="J618" s="198"/>
      <c r="K618" s="198"/>
      <c r="L618" s="198"/>
      <c r="M618" s="198"/>
      <c r="N618" s="198"/>
      <c r="O618" s="198"/>
      <c r="P618" s="198"/>
      <c r="Q618" s="198"/>
      <c r="R618" s="198"/>
      <c r="S618" s="198"/>
      <c r="T618" s="198"/>
      <c r="U618" s="198"/>
      <c r="V618" s="198"/>
      <c r="W618" s="198"/>
      <c r="X618" s="198"/>
      <c r="Y618" s="198"/>
      <c r="Z618" s="198"/>
      <c r="AA618" s="198"/>
      <c r="AB618" s="198"/>
      <c r="AC618" s="198"/>
      <c r="AD618" s="198"/>
      <c r="AE618" s="198"/>
      <c r="AF618" s="198"/>
      <c r="AG618" s="198"/>
      <c r="AH618" s="198"/>
      <c r="AI618" s="198"/>
      <c r="AJ618" s="198"/>
      <c r="AK618" s="198"/>
      <c r="AL618" s="198"/>
      <c r="AM618" s="198"/>
      <c r="AN618" s="198"/>
      <c r="AO618" s="198"/>
    </row>
    <row r="619" ht="14.25" customHeight="1" spans="1:41" x14ac:dyDescent="0.25">
      <c r="A619" s="198"/>
      <c r="B619" s="198"/>
      <c r="C619" s="198"/>
      <c r="D619" s="198"/>
      <c r="E619" s="198"/>
      <c r="F619" s="198"/>
      <c r="G619" s="198"/>
      <c r="H619" s="198"/>
      <c r="I619" s="198"/>
      <c r="J619" s="198"/>
      <c r="K619" s="198"/>
      <c r="L619" s="198"/>
      <c r="M619" s="198"/>
      <c r="N619" s="198"/>
      <c r="O619" s="198"/>
      <c r="P619" s="198"/>
      <c r="Q619" s="198"/>
      <c r="R619" s="198"/>
      <c r="S619" s="198"/>
      <c r="T619" s="198"/>
      <c r="U619" s="198"/>
      <c r="V619" s="198"/>
      <c r="W619" s="198"/>
      <c r="X619" s="198"/>
      <c r="Y619" s="198"/>
      <c r="Z619" s="198"/>
      <c r="AA619" s="198"/>
      <c r="AB619" s="198"/>
      <c r="AC619" s="198"/>
      <c r="AD619" s="198"/>
      <c r="AE619" s="198"/>
      <c r="AF619" s="198"/>
      <c r="AG619" s="198"/>
      <c r="AH619" s="198"/>
      <c r="AI619" s="198"/>
      <c r="AJ619" s="198"/>
      <c r="AK619" s="198"/>
      <c r="AL619" s="198"/>
      <c r="AM619" s="198"/>
      <c r="AN619" s="198"/>
      <c r="AO619" s="198"/>
    </row>
    <row r="620" ht="14.25" customHeight="1" spans="1:41" x14ac:dyDescent="0.25">
      <c r="A620" s="198"/>
      <c r="B620" s="198"/>
      <c r="C620" s="198"/>
      <c r="D620" s="198"/>
      <c r="E620" s="198"/>
      <c r="F620" s="198"/>
      <c r="G620" s="198"/>
      <c r="H620" s="198"/>
      <c r="I620" s="198"/>
      <c r="J620" s="198"/>
      <c r="K620" s="198"/>
      <c r="L620" s="198"/>
      <c r="M620" s="198"/>
      <c r="N620" s="198"/>
      <c r="O620" s="198"/>
      <c r="P620" s="198"/>
      <c r="Q620" s="198"/>
      <c r="R620" s="198"/>
      <c r="S620" s="198"/>
      <c r="T620" s="198"/>
      <c r="U620" s="198"/>
      <c r="V620" s="198"/>
      <c r="W620" s="198"/>
      <c r="X620" s="198"/>
      <c r="Y620" s="198"/>
      <c r="Z620" s="198"/>
      <c r="AA620" s="198"/>
      <c r="AB620" s="198"/>
      <c r="AC620" s="198"/>
      <c r="AD620" s="198"/>
      <c r="AE620" s="198"/>
      <c r="AF620" s="198"/>
      <c r="AG620" s="198"/>
      <c r="AH620" s="198"/>
      <c r="AI620" s="198"/>
      <c r="AJ620" s="198"/>
      <c r="AK620" s="198"/>
      <c r="AL620" s="198"/>
      <c r="AM620" s="198"/>
      <c r="AN620" s="198"/>
      <c r="AO620" s="198"/>
    </row>
    <row r="621" ht="14.25" customHeight="1" spans="1:41" x14ac:dyDescent="0.25">
      <c r="A621" s="198"/>
      <c r="B621" s="198"/>
      <c r="C621" s="198"/>
      <c r="D621" s="198"/>
      <c r="E621" s="198"/>
      <c r="F621" s="198"/>
      <c r="G621" s="198"/>
      <c r="H621" s="198"/>
      <c r="I621" s="198"/>
      <c r="J621" s="198"/>
      <c r="K621" s="198"/>
      <c r="L621" s="198"/>
      <c r="M621" s="198"/>
      <c r="N621" s="198"/>
      <c r="O621" s="198"/>
      <c r="P621" s="198"/>
      <c r="Q621" s="198"/>
      <c r="R621" s="198"/>
      <c r="S621" s="198"/>
      <c r="T621" s="198"/>
      <c r="U621" s="198"/>
      <c r="V621" s="198"/>
      <c r="W621" s="198"/>
      <c r="X621" s="198"/>
      <c r="Y621" s="198"/>
      <c r="Z621" s="198"/>
      <c r="AA621" s="198"/>
      <c r="AB621" s="198"/>
      <c r="AC621" s="198"/>
      <c r="AD621" s="198"/>
      <c r="AE621" s="198"/>
      <c r="AF621" s="198"/>
      <c r="AG621" s="198"/>
      <c r="AH621" s="198"/>
      <c r="AI621" s="198"/>
      <c r="AJ621" s="198"/>
      <c r="AK621" s="198"/>
      <c r="AL621" s="198"/>
      <c r="AM621" s="198"/>
      <c r="AN621" s="198"/>
      <c r="AO621" s="198"/>
    </row>
    <row r="622" ht="14.25" customHeight="1" spans="1:41" x14ac:dyDescent="0.25">
      <c r="A622" s="198"/>
      <c r="B622" s="198"/>
      <c r="C622" s="198"/>
      <c r="D622" s="198"/>
      <c r="E622" s="198"/>
      <c r="F622" s="198"/>
      <c r="G622" s="198"/>
      <c r="H622" s="198"/>
      <c r="I622" s="198"/>
      <c r="J622" s="198"/>
      <c r="K622" s="198"/>
      <c r="L622" s="198"/>
      <c r="M622" s="198"/>
      <c r="N622" s="198"/>
      <c r="O622" s="198"/>
      <c r="P622" s="198"/>
      <c r="Q622" s="198"/>
      <c r="R622" s="198"/>
      <c r="S622" s="198"/>
      <c r="T622" s="198"/>
      <c r="U622" s="198"/>
      <c r="V622" s="198"/>
      <c r="W622" s="198"/>
      <c r="X622" s="198"/>
      <c r="Y622" s="198"/>
      <c r="Z622" s="198"/>
      <c r="AA622" s="198"/>
      <c r="AB622" s="198"/>
      <c r="AC622" s="198"/>
      <c r="AD622" s="198"/>
      <c r="AE622" s="198"/>
      <c r="AF622" s="198"/>
      <c r="AG622" s="198"/>
      <c r="AH622" s="198"/>
      <c r="AI622" s="198"/>
      <c r="AJ622" s="198"/>
      <c r="AK622" s="198"/>
      <c r="AL622" s="198"/>
      <c r="AM622" s="198"/>
      <c r="AN622" s="198"/>
      <c r="AO622" s="198"/>
    </row>
    <row r="623" ht="14.25" customHeight="1" spans="1:41" x14ac:dyDescent="0.25">
      <c r="A623" s="198"/>
      <c r="B623" s="198"/>
      <c r="C623" s="198"/>
      <c r="D623" s="198"/>
      <c r="E623" s="198"/>
      <c r="F623" s="198"/>
      <c r="G623" s="198"/>
      <c r="H623" s="198"/>
      <c r="I623" s="198"/>
      <c r="J623" s="198"/>
      <c r="K623" s="198"/>
      <c r="L623" s="198"/>
      <c r="M623" s="198"/>
      <c r="N623" s="198"/>
      <c r="O623" s="198"/>
      <c r="P623" s="198"/>
      <c r="Q623" s="198"/>
      <c r="R623" s="198"/>
      <c r="S623" s="198"/>
      <c r="T623" s="198"/>
      <c r="U623" s="198"/>
      <c r="V623" s="198"/>
      <c r="W623" s="198"/>
      <c r="X623" s="198"/>
      <c r="Y623" s="198"/>
      <c r="Z623" s="198"/>
      <c r="AA623" s="198"/>
      <c r="AB623" s="198"/>
      <c r="AC623" s="198"/>
      <c r="AD623" s="198"/>
      <c r="AE623" s="198"/>
      <c r="AF623" s="198"/>
      <c r="AG623" s="198"/>
      <c r="AH623" s="198"/>
      <c r="AI623" s="198"/>
      <c r="AJ623" s="198"/>
      <c r="AK623" s="198"/>
      <c r="AL623" s="198"/>
      <c r="AM623" s="198"/>
      <c r="AN623" s="198"/>
      <c r="AO623" s="198"/>
    </row>
    <row r="624" ht="14.25" customHeight="1" spans="1:41" x14ac:dyDescent="0.25">
      <c r="A624" s="198"/>
      <c r="B624" s="198"/>
      <c r="C624" s="198"/>
      <c r="D624" s="198"/>
      <c r="E624" s="198"/>
      <c r="F624" s="198"/>
      <c r="G624" s="198"/>
      <c r="H624" s="198"/>
      <c r="I624" s="198"/>
      <c r="J624" s="198"/>
      <c r="K624" s="198"/>
      <c r="L624" s="198"/>
      <c r="M624" s="198"/>
      <c r="N624" s="198"/>
      <c r="O624" s="198"/>
      <c r="P624" s="198"/>
      <c r="Q624" s="198"/>
      <c r="R624" s="198"/>
      <c r="S624" s="198"/>
      <c r="T624" s="198"/>
      <c r="U624" s="198"/>
      <c r="V624" s="198"/>
      <c r="W624" s="198"/>
      <c r="X624" s="198"/>
      <c r="Y624" s="198"/>
      <c r="Z624" s="198"/>
      <c r="AA624" s="198"/>
      <c r="AB624" s="198"/>
      <c r="AC624" s="198"/>
      <c r="AD624" s="198"/>
      <c r="AE624" s="198"/>
      <c r="AF624" s="198"/>
      <c r="AG624" s="198"/>
      <c r="AH624" s="198"/>
      <c r="AI624" s="198"/>
      <c r="AJ624" s="198"/>
      <c r="AK624" s="198"/>
      <c r="AL624" s="198"/>
      <c r="AM624" s="198"/>
      <c r="AN624" s="198"/>
      <c r="AO624" s="198"/>
    </row>
    <row r="625" ht="14.25" customHeight="1" spans="1:41" x14ac:dyDescent="0.25">
      <c r="A625" s="198"/>
      <c r="B625" s="198"/>
      <c r="C625" s="198"/>
      <c r="D625" s="198"/>
      <c r="E625" s="198"/>
      <c r="F625" s="198"/>
      <c r="G625" s="198"/>
      <c r="H625" s="198"/>
      <c r="I625" s="198"/>
      <c r="J625" s="198"/>
      <c r="K625" s="198"/>
      <c r="L625" s="198"/>
      <c r="M625" s="198"/>
      <c r="N625" s="198"/>
      <c r="O625" s="198"/>
      <c r="P625" s="198"/>
      <c r="Q625" s="198"/>
      <c r="R625" s="198"/>
      <c r="S625" s="198"/>
      <c r="T625" s="198"/>
      <c r="U625" s="198"/>
      <c r="V625" s="198"/>
      <c r="W625" s="198"/>
      <c r="X625" s="198"/>
      <c r="Y625" s="198"/>
      <c r="Z625" s="198"/>
      <c r="AA625" s="198"/>
      <c r="AB625" s="198"/>
      <c r="AC625" s="198"/>
      <c r="AD625" s="198"/>
      <c r="AE625" s="198"/>
      <c r="AF625" s="198"/>
      <c r="AG625" s="198"/>
      <c r="AH625" s="198"/>
      <c r="AI625" s="198"/>
      <c r="AJ625" s="198"/>
      <c r="AK625" s="198"/>
      <c r="AL625" s="198"/>
      <c r="AM625" s="198"/>
      <c r="AN625" s="198"/>
      <c r="AO625" s="198"/>
    </row>
    <row r="626" ht="14.25" customHeight="1" spans="1:41" x14ac:dyDescent="0.25">
      <c r="A626" s="198"/>
      <c r="B626" s="198"/>
      <c r="C626" s="198"/>
      <c r="D626" s="198"/>
      <c r="E626" s="198"/>
      <c r="F626" s="198"/>
      <c r="G626" s="198"/>
      <c r="H626" s="198"/>
      <c r="I626" s="198"/>
      <c r="J626" s="198"/>
      <c r="K626" s="198"/>
      <c r="L626" s="198"/>
      <c r="M626" s="198"/>
      <c r="N626" s="198"/>
      <c r="O626" s="198"/>
      <c r="P626" s="198"/>
      <c r="Q626" s="198"/>
      <c r="R626" s="198"/>
      <c r="S626" s="198"/>
      <c r="T626" s="198"/>
      <c r="U626" s="198"/>
      <c r="V626" s="198"/>
      <c r="W626" s="198"/>
      <c r="X626" s="198"/>
      <c r="Y626" s="198"/>
      <c r="Z626" s="198"/>
      <c r="AA626" s="198"/>
      <c r="AB626" s="198"/>
      <c r="AC626" s="198"/>
      <c r="AD626" s="198"/>
      <c r="AE626" s="198"/>
      <c r="AF626" s="198"/>
      <c r="AG626" s="198"/>
      <c r="AH626" s="198"/>
      <c r="AI626" s="198"/>
      <c r="AJ626" s="198"/>
      <c r="AK626" s="198"/>
      <c r="AL626" s="198"/>
      <c r="AM626" s="198"/>
      <c r="AN626" s="198"/>
      <c r="AO626" s="198"/>
    </row>
    <row r="627" ht="14.25" customHeight="1" spans="1:41" x14ac:dyDescent="0.25">
      <c r="A627" s="198"/>
      <c r="B627" s="198"/>
      <c r="C627" s="198"/>
      <c r="D627" s="198"/>
      <c r="E627" s="198"/>
      <c r="F627" s="198"/>
      <c r="G627" s="198"/>
      <c r="H627" s="198"/>
      <c r="I627" s="198"/>
      <c r="J627" s="198"/>
      <c r="K627" s="198"/>
      <c r="L627" s="198"/>
      <c r="M627" s="198"/>
      <c r="N627" s="198"/>
      <c r="O627" s="198"/>
      <c r="P627" s="198"/>
      <c r="Q627" s="198"/>
      <c r="R627" s="198"/>
      <c r="S627" s="198"/>
      <c r="T627" s="198"/>
      <c r="U627" s="198"/>
      <c r="V627" s="198"/>
      <c r="W627" s="198"/>
      <c r="X627" s="198"/>
      <c r="Y627" s="198"/>
      <c r="Z627" s="198"/>
      <c r="AA627" s="198"/>
      <c r="AB627" s="198"/>
      <c r="AC627" s="198"/>
      <c r="AD627" s="198"/>
      <c r="AE627" s="198"/>
      <c r="AF627" s="198"/>
      <c r="AG627" s="198"/>
      <c r="AH627" s="198"/>
      <c r="AI627" s="198"/>
      <c r="AJ627" s="198"/>
      <c r="AK627" s="198"/>
      <c r="AL627" s="198"/>
      <c r="AM627" s="198"/>
      <c r="AN627" s="198"/>
      <c r="AO627" s="198"/>
    </row>
    <row r="628" ht="14.25" customHeight="1" spans="1:41" x14ac:dyDescent="0.25">
      <c r="A628" s="198"/>
      <c r="B628" s="198"/>
      <c r="C628" s="198"/>
      <c r="D628" s="198"/>
      <c r="E628" s="198"/>
      <c r="F628" s="198"/>
      <c r="G628" s="198"/>
      <c r="H628" s="198"/>
      <c r="I628" s="198"/>
      <c r="J628" s="198"/>
      <c r="K628" s="198"/>
      <c r="L628" s="198"/>
      <c r="M628" s="198"/>
      <c r="N628" s="198"/>
      <c r="O628" s="198"/>
      <c r="P628" s="198"/>
      <c r="Q628" s="198"/>
      <c r="R628" s="198"/>
      <c r="S628" s="198"/>
      <c r="T628" s="198"/>
      <c r="U628" s="198"/>
      <c r="V628" s="198"/>
      <c r="W628" s="198"/>
      <c r="X628" s="198"/>
      <c r="Y628" s="198"/>
      <c r="Z628" s="198"/>
      <c r="AA628" s="198"/>
      <c r="AB628" s="198"/>
      <c r="AC628" s="198"/>
      <c r="AD628" s="198"/>
      <c r="AE628" s="198"/>
      <c r="AF628" s="198"/>
      <c r="AG628" s="198"/>
      <c r="AH628" s="198"/>
      <c r="AI628" s="198"/>
      <c r="AJ628" s="198"/>
      <c r="AK628" s="198"/>
      <c r="AL628" s="198"/>
      <c r="AM628" s="198"/>
      <c r="AN628" s="198"/>
      <c r="AO628" s="198"/>
    </row>
    <row r="629" ht="14.25" customHeight="1" spans="1:41" x14ac:dyDescent="0.25">
      <c r="A629" s="198"/>
      <c r="B629" s="198"/>
      <c r="C629" s="198"/>
      <c r="D629" s="198"/>
      <c r="E629" s="198"/>
      <c r="F629" s="198"/>
      <c r="G629" s="198"/>
      <c r="H629" s="198"/>
      <c r="I629" s="198"/>
      <c r="J629" s="198"/>
      <c r="K629" s="198"/>
      <c r="L629" s="198"/>
      <c r="M629" s="198"/>
      <c r="N629" s="198"/>
      <c r="O629" s="198"/>
      <c r="P629" s="198"/>
      <c r="Q629" s="198"/>
      <c r="R629" s="198"/>
      <c r="S629" s="198"/>
      <c r="T629" s="198"/>
      <c r="U629" s="198"/>
      <c r="V629" s="198"/>
      <c r="W629" s="198"/>
      <c r="X629" s="198"/>
      <c r="Y629" s="198"/>
      <c r="Z629" s="198"/>
      <c r="AA629" s="198"/>
      <c r="AB629" s="198"/>
      <c r="AC629" s="198"/>
      <c r="AD629" s="198"/>
      <c r="AE629" s="198"/>
      <c r="AF629" s="198"/>
      <c r="AG629" s="198"/>
      <c r="AH629" s="198"/>
      <c r="AI629" s="198"/>
      <c r="AJ629" s="198"/>
      <c r="AK629" s="198"/>
      <c r="AL629" s="198"/>
      <c r="AM629" s="198"/>
      <c r="AN629" s="198"/>
      <c r="AO629" s="198"/>
    </row>
    <row r="630" ht="14.25" customHeight="1" spans="1:41" x14ac:dyDescent="0.25">
      <c r="A630" s="198"/>
      <c r="B630" s="198"/>
      <c r="C630" s="198"/>
      <c r="D630" s="198"/>
      <c r="E630" s="198"/>
      <c r="F630" s="198"/>
      <c r="G630" s="198"/>
      <c r="H630" s="198"/>
      <c r="I630" s="198"/>
      <c r="J630" s="198"/>
      <c r="K630" s="198"/>
      <c r="L630" s="198"/>
      <c r="M630" s="198"/>
      <c r="N630" s="198"/>
      <c r="O630" s="198"/>
      <c r="P630" s="198"/>
      <c r="Q630" s="198"/>
      <c r="R630" s="198"/>
      <c r="S630" s="198"/>
      <c r="T630" s="198"/>
      <c r="U630" s="198"/>
      <c r="V630" s="198"/>
      <c r="W630" s="198"/>
      <c r="X630" s="198"/>
      <c r="Y630" s="198"/>
      <c r="Z630" s="198"/>
      <c r="AA630" s="198"/>
      <c r="AB630" s="198"/>
      <c r="AC630" s="198"/>
      <c r="AD630" s="198"/>
      <c r="AE630" s="198"/>
      <c r="AF630" s="198"/>
      <c r="AG630" s="198"/>
      <c r="AH630" s="198"/>
      <c r="AI630" s="198"/>
      <c r="AJ630" s="198"/>
      <c r="AK630" s="198"/>
      <c r="AL630" s="198"/>
      <c r="AM630" s="198"/>
      <c r="AN630" s="198"/>
      <c r="AO630" s="198"/>
    </row>
    <row r="631" ht="14.25" customHeight="1" spans="1:41" x14ac:dyDescent="0.25">
      <c r="A631" s="198"/>
      <c r="B631" s="198"/>
      <c r="C631" s="198"/>
      <c r="D631" s="198"/>
      <c r="E631" s="198"/>
      <c r="F631" s="198"/>
      <c r="G631" s="198"/>
      <c r="H631" s="198"/>
      <c r="I631" s="198"/>
      <c r="J631" s="198"/>
      <c r="K631" s="198"/>
      <c r="L631" s="198"/>
      <c r="M631" s="198"/>
      <c r="N631" s="198"/>
      <c r="O631" s="198"/>
      <c r="P631" s="198"/>
      <c r="Q631" s="198"/>
      <c r="R631" s="198"/>
      <c r="S631" s="198"/>
      <c r="T631" s="198"/>
      <c r="U631" s="198"/>
      <c r="V631" s="198"/>
      <c r="W631" s="198"/>
      <c r="X631" s="198"/>
      <c r="Y631" s="198"/>
      <c r="Z631" s="198"/>
      <c r="AA631" s="198"/>
      <c r="AB631" s="198"/>
      <c r="AC631" s="198"/>
      <c r="AD631" s="198"/>
      <c r="AE631" s="198"/>
      <c r="AF631" s="198"/>
      <c r="AG631" s="198"/>
      <c r="AH631" s="198"/>
      <c r="AI631" s="198"/>
      <c r="AJ631" s="198"/>
      <c r="AK631" s="198"/>
      <c r="AL631" s="198"/>
      <c r="AM631" s="198"/>
      <c r="AN631" s="198"/>
      <c r="AO631" s="198"/>
    </row>
    <row r="632" ht="14.25" customHeight="1" spans="1:41" x14ac:dyDescent="0.25">
      <c r="A632" s="198"/>
      <c r="B632" s="198"/>
      <c r="C632" s="198"/>
      <c r="D632" s="198"/>
      <c r="E632" s="198"/>
      <c r="F632" s="198"/>
      <c r="G632" s="198"/>
      <c r="H632" s="198"/>
      <c r="I632" s="198"/>
      <c r="J632" s="198"/>
      <c r="K632" s="198"/>
      <c r="L632" s="198"/>
      <c r="M632" s="198"/>
      <c r="N632" s="198"/>
      <c r="O632" s="198"/>
      <c r="P632" s="198"/>
      <c r="Q632" s="198"/>
      <c r="R632" s="198"/>
      <c r="S632" s="198"/>
      <c r="T632" s="198"/>
      <c r="U632" s="198"/>
      <c r="V632" s="198"/>
      <c r="W632" s="198"/>
      <c r="X632" s="198"/>
      <c r="Y632" s="198"/>
      <c r="Z632" s="198"/>
      <c r="AA632" s="198"/>
      <c r="AB632" s="198"/>
      <c r="AC632" s="198"/>
      <c r="AD632" s="198"/>
      <c r="AE632" s="198"/>
      <c r="AF632" s="198"/>
      <c r="AG632" s="198"/>
      <c r="AH632" s="198"/>
      <c r="AI632" s="198"/>
      <c r="AJ632" s="198"/>
      <c r="AK632" s="198"/>
      <c r="AL632" s="198"/>
      <c r="AM632" s="198"/>
      <c r="AN632" s="198"/>
      <c r="AO632" s="198"/>
    </row>
    <row r="633" ht="14.25" customHeight="1" spans="1:41" x14ac:dyDescent="0.25">
      <c r="A633" s="198"/>
      <c r="B633" s="198"/>
      <c r="C633" s="198"/>
      <c r="D633" s="198"/>
      <c r="E633" s="198"/>
      <c r="F633" s="198"/>
      <c r="G633" s="198"/>
      <c r="H633" s="198"/>
      <c r="I633" s="198"/>
      <c r="J633" s="198"/>
      <c r="K633" s="198"/>
      <c r="L633" s="198"/>
      <c r="M633" s="198"/>
      <c r="N633" s="198"/>
      <c r="O633" s="198"/>
      <c r="P633" s="198"/>
      <c r="Q633" s="198"/>
      <c r="R633" s="198"/>
      <c r="S633" s="198"/>
      <c r="T633" s="198"/>
      <c r="U633" s="198"/>
      <c r="V633" s="198"/>
      <c r="W633" s="198"/>
      <c r="X633" s="198"/>
      <c r="Y633" s="198"/>
      <c r="Z633" s="198"/>
      <c r="AA633" s="198"/>
      <c r="AB633" s="198"/>
      <c r="AC633" s="198"/>
      <c r="AD633" s="198"/>
      <c r="AE633" s="198"/>
      <c r="AF633" s="198"/>
      <c r="AG633" s="198"/>
      <c r="AH633" s="198"/>
      <c r="AI633" s="198"/>
      <c r="AJ633" s="198"/>
      <c r="AK633" s="198"/>
      <c r="AL633" s="198"/>
      <c r="AM633" s="198"/>
      <c r="AN633" s="198"/>
      <c r="AO633" s="198"/>
    </row>
    <row r="634" ht="14.25" customHeight="1" spans="1:41" x14ac:dyDescent="0.25">
      <c r="A634" s="198"/>
      <c r="B634" s="198"/>
      <c r="C634" s="198"/>
      <c r="D634" s="198"/>
      <c r="E634" s="198"/>
      <c r="F634" s="198"/>
      <c r="G634" s="198"/>
      <c r="H634" s="198"/>
      <c r="I634" s="198"/>
      <c r="J634" s="198"/>
      <c r="K634" s="198"/>
      <c r="L634" s="198"/>
      <c r="M634" s="198"/>
      <c r="N634" s="198"/>
      <c r="O634" s="198"/>
      <c r="P634" s="198"/>
      <c r="Q634" s="198"/>
      <c r="R634" s="198"/>
      <c r="S634" s="198"/>
      <c r="T634" s="198"/>
      <c r="U634" s="198"/>
      <c r="V634" s="198"/>
      <c r="W634" s="198"/>
      <c r="X634" s="198"/>
      <c r="Y634" s="198"/>
      <c r="Z634" s="198"/>
      <c r="AA634" s="198"/>
      <c r="AB634" s="198"/>
      <c r="AC634" s="198"/>
      <c r="AD634" s="198"/>
      <c r="AE634" s="198"/>
      <c r="AF634" s="198"/>
      <c r="AG634" s="198"/>
      <c r="AH634" s="198"/>
      <c r="AI634" s="198"/>
      <c r="AJ634" s="198"/>
      <c r="AK634" s="198"/>
      <c r="AL634" s="198"/>
      <c r="AM634" s="198"/>
      <c r="AN634" s="198"/>
      <c r="AO634" s="198"/>
    </row>
    <row r="635" ht="14.25" customHeight="1" spans="1:41" x14ac:dyDescent="0.25">
      <c r="A635" s="198"/>
      <c r="B635" s="198"/>
      <c r="C635" s="198"/>
      <c r="D635" s="198"/>
      <c r="E635" s="198"/>
      <c r="F635" s="198"/>
      <c r="G635" s="198"/>
      <c r="H635" s="198"/>
      <c r="I635" s="198"/>
      <c r="J635" s="198"/>
      <c r="K635" s="198"/>
      <c r="L635" s="198"/>
      <c r="M635" s="198"/>
      <c r="N635" s="198"/>
      <c r="O635" s="198"/>
      <c r="P635" s="198"/>
      <c r="Q635" s="198"/>
      <c r="R635" s="198"/>
      <c r="S635" s="198"/>
      <c r="T635" s="198"/>
      <c r="U635" s="198"/>
      <c r="V635" s="198"/>
      <c r="W635" s="198"/>
      <c r="X635" s="198"/>
      <c r="Y635" s="198"/>
      <c r="Z635" s="198"/>
      <c r="AA635" s="198"/>
      <c r="AB635" s="198"/>
      <c r="AC635" s="198"/>
      <c r="AD635" s="198"/>
      <c r="AE635" s="198"/>
      <c r="AF635" s="198"/>
      <c r="AG635" s="198"/>
      <c r="AH635" s="198"/>
      <c r="AI635" s="198"/>
      <c r="AJ635" s="198"/>
      <c r="AK635" s="198"/>
      <c r="AL635" s="198"/>
      <c r="AM635" s="198"/>
      <c r="AN635" s="198"/>
      <c r="AO635" s="198"/>
    </row>
    <row r="636" ht="14.25" customHeight="1" spans="1:41" x14ac:dyDescent="0.25">
      <c r="A636" s="198"/>
      <c r="B636" s="198"/>
      <c r="C636" s="198"/>
      <c r="D636" s="198"/>
      <c r="E636" s="198"/>
      <c r="F636" s="198"/>
      <c r="G636" s="198"/>
      <c r="H636" s="198"/>
      <c r="I636" s="198"/>
      <c r="J636" s="198"/>
      <c r="K636" s="198"/>
      <c r="L636" s="198"/>
      <c r="M636" s="198"/>
      <c r="N636" s="198"/>
      <c r="O636" s="198"/>
      <c r="P636" s="198"/>
      <c r="Q636" s="198"/>
      <c r="R636" s="198"/>
      <c r="S636" s="198"/>
      <c r="T636" s="198"/>
      <c r="U636" s="198"/>
      <c r="V636" s="198"/>
      <c r="W636" s="198"/>
      <c r="X636" s="198"/>
      <c r="Y636" s="198"/>
      <c r="Z636" s="198"/>
      <c r="AA636" s="198"/>
      <c r="AB636" s="198"/>
      <c r="AC636" s="198"/>
      <c r="AD636" s="198"/>
      <c r="AE636" s="198"/>
      <c r="AF636" s="198"/>
      <c r="AG636" s="198"/>
      <c r="AH636" s="198"/>
      <c r="AI636" s="198"/>
      <c r="AJ636" s="198"/>
      <c r="AK636" s="198"/>
      <c r="AL636" s="198"/>
      <c r="AM636" s="198"/>
      <c r="AN636" s="198"/>
      <c r="AO636" s="198"/>
    </row>
    <row r="637" ht="14.25" customHeight="1" spans="1:41" x14ac:dyDescent="0.25">
      <c r="A637" s="198"/>
      <c r="B637" s="198"/>
      <c r="C637" s="198"/>
      <c r="D637" s="198"/>
      <c r="E637" s="198"/>
      <c r="F637" s="198"/>
      <c r="G637" s="198"/>
      <c r="H637" s="198"/>
      <c r="I637" s="198"/>
      <c r="J637" s="198"/>
      <c r="K637" s="198"/>
      <c r="L637" s="198"/>
      <c r="M637" s="198"/>
      <c r="N637" s="198"/>
      <c r="O637" s="198"/>
      <c r="P637" s="198"/>
      <c r="Q637" s="198"/>
      <c r="R637" s="198"/>
      <c r="S637" s="198"/>
      <c r="T637" s="198"/>
      <c r="U637" s="198"/>
      <c r="V637" s="198"/>
      <c r="W637" s="198"/>
      <c r="X637" s="198"/>
      <c r="Y637" s="198"/>
      <c r="Z637" s="198"/>
      <c r="AA637" s="198"/>
      <c r="AB637" s="198"/>
      <c r="AC637" s="198"/>
      <c r="AD637" s="198"/>
      <c r="AE637" s="198"/>
      <c r="AF637" s="198"/>
      <c r="AG637" s="198"/>
      <c r="AH637" s="198"/>
      <c r="AI637" s="198"/>
      <c r="AJ637" s="198"/>
      <c r="AK637" s="198"/>
      <c r="AL637" s="198"/>
      <c r="AM637" s="198"/>
      <c r="AN637" s="198"/>
      <c r="AO637" s="198"/>
    </row>
    <row r="638" ht="14.25" customHeight="1" spans="1:41" x14ac:dyDescent="0.25">
      <c r="A638" s="198"/>
      <c r="B638" s="198"/>
      <c r="C638" s="198"/>
      <c r="D638" s="198"/>
      <c r="E638" s="198"/>
      <c r="F638" s="198"/>
      <c r="G638" s="198"/>
      <c r="H638" s="198"/>
      <c r="I638" s="198"/>
      <c r="J638" s="198"/>
      <c r="K638" s="198"/>
      <c r="L638" s="198"/>
      <c r="M638" s="198"/>
      <c r="N638" s="198"/>
      <c r="O638" s="198"/>
      <c r="P638" s="198"/>
      <c r="Q638" s="198"/>
      <c r="R638" s="198"/>
      <c r="S638" s="198"/>
      <c r="T638" s="198"/>
      <c r="U638" s="198"/>
      <c r="V638" s="198"/>
      <c r="W638" s="198"/>
      <c r="X638" s="198"/>
      <c r="Y638" s="198"/>
      <c r="Z638" s="198"/>
      <c r="AA638" s="198"/>
      <c r="AB638" s="198"/>
      <c r="AC638" s="198"/>
      <c r="AD638" s="198"/>
      <c r="AE638" s="198"/>
      <c r="AF638" s="198"/>
      <c r="AG638" s="198"/>
      <c r="AH638" s="198"/>
      <c r="AI638" s="198"/>
      <c r="AJ638" s="198"/>
      <c r="AK638" s="198"/>
      <c r="AL638" s="198"/>
      <c r="AM638" s="198"/>
      <c r="AN638" s="198"/>
      <c r="AO638" s="198"/>
    </row>
    <row r="639" ht="14.25" customHeight="1" spans="1:41" x14ac:dyDescent="0.25">
      <c r="A639" s="198"/>
      <c r="B639" s="198"/>
      <c r="C639" s="198"/>
      <c r="D639" s="198"/>
      <c r="E639" s="198"/>
      <c r="F639" s="198"/>
      <c r="G639" s="198"/>
      <c r="H639" s="198"/>
      <c r="I639" s="198"/>
      <c r="J639" s="198"/>
      <c r="K639" s="198"/>
      <c r="L639" s="198"/>
      <c r="M639" s="198"/>
      <c r="N639" s="198"/>
      <c r="O639" s="198"/>
      <c r="P639" s="198"/>
      <c r="Q639" s="198"/>
      <c r="R639" s="198"/>
      <c r="S639" s="198"/>
      <c r="T639" s="198"/>
      <c r="U639" s="198"/>
      <c r="V639" s="198"/>
      <c r="W639" s="198"/>
      <c r="X639" s="198"/>
      <c r="Y639" s="198"/>
      <c r="Z639" s="198"/>
      <c r="AA639" s="198"/>
      <c r="AB639" s="198"/>
      <c r="AC639" s="198"/>
      <c r="AD639" s="198"/>
      <c r="AE639" s="198"/>
      <c r="AF639" s="198"/>
      <c r="AG639" s="198"/>
      <c r="AH639" s="198"/>
      <c r="AI639" s="198"/>
      <c r="AJ639" s="198"/>
      <c r="AK639" s="198"/>
      <c r="AL639" s="198"/>
      <c r="AM639" s="198"/>
      <c r="AN639" s="198"/>
      <c r="AO639" s="198"/>
    </row>
    <row r="640" ht="14.25" customHeight="1" spans="1:41" x14ac:dyDescent="0.25">
      <c r="A640" s="198"/>
      <c r="B640" s="198"/>
      <c r="C640" s="198"/>
      <c r="D640" s="198"/>
      <c r="E640" s="198"/>
      <c r="F640" s="198"/>
      <c r="G640" s="198"/>
      <c r="H640" s="198"/>
      <c r="I640" s="198"/>
      <c r="J640" s="198"/>
      <c r="K640" s="198"/>
      <c r="L640" s="198"/>
      <c r="M640" s="198"/>
      <c r="N640" s="198"/>
      <c r="O640" s="198"/>
      <c r="P640" s="198"/>
      <c r="Q640" s="198"/>
      <c r="R640" s="198"/>
      <c r="S640" s="198"/>
      <c r="T640" s="198"/>
      <c r="U640" s="198"/>
      <c r="V640" s="198"/>
      <c r="W640" s="198"/>
      <c r="X640" s="198"/>
      <c r="Y640" s="198"/>
      <c r="Z640" s="198"/>
      <c r="AA640" s="198"/>
      <c r="AB640" s="198"/>
      <c r="AC640" s="198"/>
      <c r="AD640" s="198"/>
      <c r="AE640" s="198"/>
      <c r="AF640" s="198"/>
      <c r="AG640" s="198"/>
      <c r="AH640" s="198"/>
      <c r="AI640" s="198"/>
      <c r="AJ640" s="198"/>
      <c r="AK640" s="198"/>
      <c r="AL640" s="198"/>
      <c r="AM640" s="198"/>
      <c r="AN640" s="198"/>
      <c r="AO640" s="198"/>
    </row>
    <row r="641" ht="14.25" customHeight="1" spans="1:41" x14ac:dyDescent="0.25">
      <c r="A641" s="198"/>
      <c r="B641" s="198"/>
      <c r="C641" s="198"/>
      <c r="D641" s="198"/>
      <c r="E641" s="198"/>
      <c r="F641" s="198"/>
      <c r="G641" s="198"/>
      <c r="H641" s="198"/>
      <c r="I641" s="198"/>
      <c r="J641" s="198"/>
      <c r="K641" s="198"/>
      <c r="L641" s="198"/>
      <c r="M641" s="198"/>
      <c r="N641" s="198"/>
      <c r="O641" s="198"/>
      <c r="P641" s="198"/>
      <c r="Q641" s="198"/>
      <c r="R641" s="198"/>
      <c r="S641" s="198"/>
      <c r="T641" s="198"/>
      <c r="U641" s="198"/>
      <c r="V641" s="198"/>
      <c r="W641" s="198"/>
      <c r="X641" s="198"/>
      <c r="Y641" s="198"/>
      <c r="Z641" s="198"/>
      <c r="AA641" s="198"/>
      <c r="AB641" s="198"/>
      <c r="AC641" s="198"/>
      <c r="AD641" s="198"/>
      <c r="AE641" s="198"/>
      <c r="AF641" s="198"/>
      <c r="AG641" s="198"/>
      <c r="AH641" s="198"/>
      <c r="AI641" s="198"/>
      <c r="AJ641" s="198"/>
      <c r="AK641" s="198"/>
      <c r="AL641" s="198"/>
      <c r="AM641" s="198"/>
      <c r="AN641" s="198"/>
      <c r="AO641" s="198"/>
    </row>
    <row r="642" ht="14.25" customHeight="1" spans="1:41" x14ac:dyDescent="0.25">
      <c r="A642" s="198"/>
      <c r="B642" s="198"/>
      <c r="C642" s="198"/>
      <c r="D642" s="198"/>
      <c r="E642" s="198"/>
      <c r="F642" s="198"/>
      <c r="G642" s="198"/>
      <c r="H642" s="198"/>
      <c r="I642" s="198"/>
      <c r="J642" s="198"/>
      <c r="K642" s="198"/>
      <c r="L642" s="198"/>
      <c r="M642" s="198"/>
      <c r="N642" s="198"/>
      <c r="O642" s="198"/>
      <c r="P642" s="198"/>
      <c r="Q642" s="198"/>
      <c r="R642" s="198"/>
      <c r="S642" s="198"/>
      <c r="T642" s="198"/>
      <c r="U642" s="198"/>
      <c r="V642" s="198"/>
      <c r="W642" s="198"/>
      <c r="X642" s="198"/>
      <c r="Y642" s="198"/>
      <c r="Z642" s="198"/>
      <c r="AA642" s="198"/>
      <c r="AB642" s="198"/>
      <c r="AC642" s="198"/>
      <c r="AD642" s="198"/>
      <c r="AE642" s="198"/>
      <c r="AF642" s="198"/>
      <c r="AG642" s="198"/>
      <c r="AH642" s="198"/>
      <c r="AI642" s="198"/>
      <c r="AJ642" s="198"/>
      <c r="AK642" s="198"/>
      <c r="AL642" s="198"/>
      <c r="AM642" s="198"/>
      <c r="AN642" s="198"/>
      <c r="AO642" s="198"/>
    </row>
    <row r="643" ht="14.25" customHeight="1" spans="1:41" x14ac:dyDescent="0.25">
      <c r="A643" s="198"/>
      <c r="B643" s="198"/>
      <c r="C643" s="198"/>
      <c r="D643" s="198"/>
      <c r="E643" s="198"/>
      <c r="F643" s="198"/>
      <c r="G643" s="198"/>
      <c r="H643" s="198"/>
      <c r="I643" s="198"/>
      <c r="J643" s="198"/>
      <c r="K643" s="198"/>
      <c r="L643" s="198"/>
      <c r="M643" s="198"/>
      <c r="N643" s="198"/>
      <c r="O643" s="198"/>
      <c r="P643" s="198"/>
      <c r="Q643" s="198"/>
      <c r="R643" s="198"/>
      <c r="S643" s="198"/>
      <c r="T643" s="198"/>
      <c r="U643" s="198"/>
      <c r="V643" s="198"/>
      <c r="W643" s="198"/>
      <c r="X643" s="198"/>
      <c r="Y643" s="198"/>
      <c r="Z643" s="198"/>
      <c r="AA643" s="198"/>
      <c r="AB643" s="198"/>
      <c r="AC643" s="198"/>
      <c r="AD643" s="198"/>
      <c r="AE643" s="198"/>
      <c r="AF643" s="198"/>
      <c r="AG643" s="198"/>
      <c r="AH643" s="198"/>
      <c r="AI643" s="198"/>
      <c r="AJ643" s="198"/>
      <c r="AK643" s="198"/>
      <c r="AL643" s="198"/>
      <c r="AM643" s="198"/>
      <c r="AN643" s="198"/>
      <c r="AO643" s="198"/>
    </row>
    <row r="644" ht="14.25" customHeight="1" spans="1:41" x14ac:dyDescent="0.25">
      <c r="A644" s="198"/>
      <c r="B644" s="198"/>
      <c r="C644" s="198"/>
      <c r="D644" s="198"/>
      <c r="E644" s="198"/>
      <c r="F644" s="198"/>
      <c r="G644" s="198"/>
      <c r="H644" s="198"/>
      <c r="I644" s="198"/>
      <c r="J644" s="198"/>
      <c r="K644" s="198"/>
      <c r="L644" s="198"/>
      <c r="M644" s="198"/>
      <c r="N644" s="198"/>
      <c r="O644" s="198"/>
      <c r="P644" s="198"/>
      <c r="Q644" s="198"/>
      <c r="R644" s="198"/>
      <c r="S644" s="198"/>
      <c r="T644" s="198"/>
      <c r="U644" s="198"/>
      <c r="V644" s="198"/>
      <c r="W644" s="198"/>
      <c r="X644" s="198"/>
      <c r="Y644" s="198"/>
      <c r="Z644" s="198"/>
      <c r="AA644" s="198"/>
      <c r="AB644" s="198"/>
      <c r="AC644" s="198"/>
      <c r="AD644" s="198"/>
      <c r="AE644" s="198"/>
      <c r="AF644" s="198"/>
      <c r="AG644" s="198"/>
      <c r="AH644" s="198"/>
      <c r="AI644" s="198"/>
      <c r="AJ644" s="198"/>
      <c r="AK644" s="198"/>
      <c r="AL644" s="198"/>
      <c r="AM644" s="198"/>
      <c r="AN644" s="198"/>
      <c r="AO644" s="198"/>
    </row>
    <row r="645" ht="14.25" customHeight="1" spans="1:41" x14ac:dyDescent="0.25">
      <c r="A645" s="198"/>
      <c r="B645" s="198"/>
      <c r="C645" s="198"/>
      <c r="D645" s="198"/>
      <c r="E645" s="198"/>
      <c r="F645" s="198"/>
      <c r="G645" s="198"/>
      <c r="H645" s="198"/>
      <c r="I645" s="198"/>
      <c r="J645" s="198"/>
      <c r="K645" s="198"/>
      <c r="L645" s="198"/>
      <c r="M645" s="198"/>
      <c r="N645" s="198"/>
      <c r="O645" s="198"/>
      <c r="P645" s="198"/>
      <c r="Q645" s="198"/>
      <c r="R645" s="198"/>
      <c r="S645" s="198"/>
      <c r="T645" s="198"/>
      <c r="U645" s="198"/>
      <c r="V645" s="198"/>
      <c r="W645" s="198"/>
      <c r="X645" s="198"/>
      <c r="Y645" s="198"/>
      <c r="Z645" s="198"/>
      <c r="AA645" s="198"/>
      <c r="AB645" s="198"/>
      <c r="AC645" s="198"/>
      <c r="AD645" s="198"/>
      <c r="AE645" s="198"/>
      <c r="AF645" s="198"/>
      <c r="AG645" s="198"/>
      <c r="AH645" s="198"/>
      <c r="AI645" s="198"/>
      <c r="AJ645" s="198"/>
      <c r="AK645" s="198"/>
      <c r="AL645" s="198"/>
      <c r="AM645" s="198"/>
      <c r="AN645" s="198"/>
      <c r="AO645" s="198"/>
    </row>
    <row r="646" ht="14.25" customHeight="1" spans="1:41" x14ac:dyDescent="0.25">
      <c r="A646" s="198"/>
      <c r="B646" s="198"/>
      <c r="C646" s="198"/>
      <c r="D646" s="198"/>
      <c r="E646" s="198"/>
      <c r="F646" s="198"/>
      <c r="G646" s="198"/>
      <c r="H646" s="198"/>
      <c r="I646" s="198"/>
      <c r="J646" s="198"/>
      <c r="K646" s="198"/>
      <c r="L646" s="198"/>
      <c r="M646" s="198"/>
      <c r="N646" s="198"/>
      <c r="O646" s="198"/>
      <c r="P646" s="198"/>
      <c r="Q646" s="198"/>
      <c r="R646" s="198"/>
      <c r="S646" s="198"/>
      <c r="T646" s="198"/>
      <c r="U646" s="198"/>
      <c r="V646" s="198"/>
      <c r="W646" s="198"/>
      <c r="X646" s="198"/>
      <c r="Y646" s="198"/>
      <c r="Z646" s="198"/>
      <c r="AA646" s="198"/>
      <c r="AB646" s="198"/>
      <c r="AC646" s="198"/>
      <c r="AD646" s="198"/>
      <c r="AE646" s="198"/>
      <c r="AF646" s="198"/>
      <c r="AG646" s="198"/>
      <c r="AH646" s="198"/>
      <c r="AI646" s="198"/>
      <c r="AJ646" s="198"/>
      <c r="AK646" s="198"/>
      <c r="AL646" s="198"/>
      <c r="AM646" s="198"/>
      <c r="AN646" s="198"/>
      <c r="AO646" s="198"/>
    </row>
    <row r="647" ht="14.25" customHeight="1" spans="1:41" x14ac:dyDescent="0.25">
      <c r="A647" s="198"/>
      <c r="B647" s="198"/>
      <c r="C647" s="198"/>
      <c r="D647" s="198"/>
      <c r="E647" s="198"/>
      <c r="F647" s="198"/>
      <c r="G647" s="198"/>
      <c r="H647" s="198"/>
      <c r="I647" s="198"/>
      <c r="J647" s="198"/>
      <c r="K647" s="198"/>
      <c r="L647" s="198"/>
      <c r="M647" s="198"/>
      <c r="N647" s="198"/>
      <c r="O647" s="198"/>
      <c r="P647" s="198"/>
      <c r="Q647" s="198"/>
      <c r="R647" s="198"/>
      <c r="S647" s="198"/>
      <c r="T647" s="198"/>
      <c r="U647" s="198"/>
      <c r="V647" s="198"/>
      <c r="W647" s="198"/>
      <c r="X647" s="198"/>
      <c r="Y647" s="198"/>
      <c r="Z647" s="198"/>
      <c r="AA647" s="198"/>
      <c r="AB647" s="198"/>
      <c r="AC647" s="198"/>
      <c r="AD647" s="198"/>
      <c r="AE647" s="198"/>
      <c r="AF647" s="198"/>
      <c r="AG647" s="198"/>
      <c r="AH647" s="198"/>
      <c r="AI647" s="198"/>
      <c r="AJ647" s="198"/>
      <c r="AK647" s="198"/>
      <c r="AL647" s="198"/>
      <c r="AM647" s="198"/>
      <c r="AN647" s="198"/>
      <c r="AO647" s="198"/>
    </row>
    <row r="648" ht="14.25" customHeight="1" spans="1:41" x14ac:dyDescent="0.25">
      <c r="A648" s="198"/>
      <c r="B648" s="198"/>
      <c r="C648" s="198"/>
      <c r="D648" s="198"/>
      <c r="E648" s="198"/>
      <c r="F648" s="198"/>
      <c r="G648" s="198"/>
      <c r="H648" s="198"/>
      <c r="I648" s="198"/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  <c r="T648" s="198"/>
      <c r="U648" s="198"/>
      <c r="V648" s="198"/>
      <c r="W648" s="198"/>
      <c r="X648" s="198"/>
      <c r="Y648" s="198"/>
      <c r="Z648" s="198"/>
      <c r="AA648" s="198"/>
      <c r="AB648" s="198"/>
      <c r="AC648" s="198"/>
      <c r="AD648" s="198"/>
      <c r="AE648" s="198"/>
      <c r="AF648" s="198"/>
      <c r="AG648" s="198"/>
      <c r="AH648" s="198"/>
      <c r="AI648" s="198"/>
      <c r="AJ648" s="198"/>
      <c r="AK648" s="198"/>
      <c r="AL648" s="198"/>
      <c r="AM648" s="198"/>
      <c r="AN648" s="198"/>
      <c r="AO648" s="198"/>
    </row>
    <row r="649" ht="14.25" customHeight="1" spans="1:41" x14ac:dyDescent="0.25">
      <c r="A649" s="198"/>
      <c r="B649" s="198"/>
      <c r="C649" s="198"/>
      <c r="D649" s="198"/>
      <c r="E649" s="198"/>
      <c r="F649" s="198"/>
      <c r="G649" s="198"/>
      <c r="H649" s="198"/>
      <c r="I649" s="198"/>
      <c r="J649" s="198"/>
      <c r="K649" s="198"/>
      <c r="L649" s="198"/>
      <c r="M649" s="198"/>
      <c r="N649" s="198"/>
      <c r="O649" s="198"/>
      <c r="P649" s="198"/>
      <c r="Q649" s="198"/>
      <c r="R649" s="198"/>
      <c r="S649" s="198"/>
      <c r="T649" s="198"/>
      <c r="U649" s="198"/>
      <c r="V649" s="198"/>
      <c r="W649" s="198"/>
      <c r="X649" s="198"/>
      <c r="Y649" s="198"/>
      <c r="Z649" s="198"/>
      <c r="AA649" s="198"/>
      <c r="AB649" s="198"/>
      <c r="AC649" s="198"/>
      <c r="AD649" s="198"/>
      <c r="AE649" s="198"/>
      <c r="AF649" s="198"/>
      <c r="AG649" s="198"/>
      <c r="AH649" s="198"/>
      <c r="AI649" s="198"/>
      <c r="AJ649" s="198"/>
      <c r="AK649" s="198"/>
      <c r="AL649" s="198"/>
      <c r="AM649" s="198"/>
      <c r="AN649" s="198"/>
      <c r="AO649" s="198"/>
    </row>
    <row r="650" ht="14.25" customHeight="1" spans="1:41" x14ac:dyDescent="0.25">
      <c r="A650" s="198"/>
      <c r="B650" s="198"/>
      <c r="C650" s="198"/>
      <c r="D650" s="198"/>
      <c r="E650" s="198"/>
      <c r="F650" s="198"/>
      <c r="G650" s="198"/>
      <c r="H650" s="198"/>
      <c r="I650" s="198"/>
      <c r="J650" s="198"/>
      <c r="K650" s="198"/>
      <c r="L650" s="198"/>
      <c r="M650" s="198"/>
      <c r="N650" s="198"/>
      <c r="O650" s="198"/>
      <c r="P650" s="198"/>
      <c r="Q650" s="198"/>
      <c r="R650" s="198"/>
      <c r="S650" s="198"/>
      <c r="T650" s="198"/>
      <c r="U650" s="198"/>
      <c r="V650" s="198"/>
      <c r="W650" s="198"/>
      <c r="X650" s="198"/>
      <c r="Y650" s="198"/>
      <c r="Z650" s="198"/>
      <c r="AA650" s="198"/>
      <c r="AB650" s="198"/>
      <c r="AC650" s="198"/>
      <c r="AD650" s="198"/>
      <c r="AE650" s="198"/>
      <c r="AF650" s="198"/>
      <c r="AG650" s="198"/>
      <c r="AH650" s="198"/>
      <c r="AI650" s="198"/>
      <c r="AJ650" s="198"/>
      <c r="AK650" s="198"/>
      <c r="AL650" s="198"/>
      <c r="AM650" s="198"/>
      <c r="AN650" s="198"/>
      <c r="AO650" s="198"/>
    </row>
    <row r="651" ht="14.25" customHeight="1" spans="1:41" x14ac:dyDescent="0.25">
      <c r="A651" s="198"/>
      <c r="B651" s="198"/>
      <c r="C651" s="198"/>
      <c r="D651" s="198"/>
      <c r="E651" s="198"/>
      <c r="F651" s="198"/>
      <c r="G651" s="198"/>
      <c r="H651" s="198"/>
      <c r="I651" s="198"/>
      <c r="J651" s="198"/>
      <c r="K651" s="198"/>
      <c r="L651" s="198"/>
      <c r="M651" s="198"/>
      <c r="N651" s="198"/>
      <c r="O651" s="198"/>
      <c r="P651" s="198"/>
      <c r="Q651" s="198"/>
      <c r="R651" s="198"/>
      <c r="S651" s="198"/>
      <c r="T651" s="198"/>
      <c r="U651" s="198"/>
      <c r="V651" s="198"/>
      <c r="W651" s="198"/>
      <c r="X651" s="198"/>
      <c r="Y651" s="198"/>
      <c r="Z651" s="198"/>
      <c r="AA651" s="198"/>
      <c r="AB651" s="198"/>
      <c r="AC651" s="198"/>
      <c r="AD651" s="198"/>
      <c r="AE651" s="198"/>
      <c r="AF651" s="198"/>
      <c r="AG651" s="198"/>
      <c r="AH651" s="198"/>
      <c r="AI651" s="198"/>
      <c r="AJ651" s="198"/>
      <c r="AK651" s="198"/>
      <c r="AL651" s="198"/>
      <c r="AM651" s="198"/>
      <c r="AN651" s="198"/>
      <c r="AO651" s="198"/>
    </row>
    <row r="652" ht="14.25" customHeight="1" spans="1:41" x14ac:dyDescent="0.25">
      <c r="A652" s="198"/>
      <c r="B652" s="198"/>
      <c r="C652" s="198"/>
      <c r="D652" s="198"/>
      <c r="E652" s="198"/>
      <c r="F652" s="198"/>
      <c r="G652" s="198"/>
      <c r="H652" s="198"/>
      <c r="I652" s="198"/>
      <c r="J652" s="198"/>
      <c r="K652" s="198"/>
      <c r="L652" s="198"/>
      <c r="M652" s="198"/>
      <c r="N652" s="198"/>
      <c r="O652" s="198"/>
      <c r="P652" s="198"/>
      <c r="Q652" s="198"/>
      <c r="R652" s="198"/>
      <c r="S652" s="198"/>
      <c r="T652" s="198"/>
      <c r="U652" s="198"/>
      <c r="V652" s="198"/>
      <c r="W652" s="198"/>
      <c r="X652" s="198"/>
      <c r="Y652" s="198"/>
      <c r="Z652" s="198"/>
      <c r="AA652" s="198"/>
      <c r="AB652" s="198"/>
      <c r="AC652" s="198"/>
      <c r="AD652" s="198"/>
      <c r="AE652" s="198"/>
      <c r="AF652" s="198"/>
      <c r="AG652" s="198"/>
      <c r="AH652" s="198"/>
      <c r="AI652" s="198"/>
      <c r="AJ652" s="198"/>
      <c r="AK652" s="198"/>
      <c r="AL652" s="198"/>
      <c r="AM652" s="198"/>
      <c r="AN652" s="198"/>
      <c r="AO652" s="198"/>
    </row>
    <row r="653" ht="14.25" customHeight="1" spans="1:41" x14ac:dyDescent="0.25">
      <c r="A653" s="198"/>
      <c r="B653" s="198"/>
      <c r="C653" s="198"/>
      <c r="D653" s="198"/>
      <c r="E653" s="198"/>
      <c r="F653" s="198"/>
      <c r="G653" s="198"/>
      <c r="H653" s="198"/>
      <c r="I653" s="198"/>
      <c r="J653" s="198"/>
      <c r="K653" s="198"/>
      <c r="L653" s="198"/>
      <c r="M653" s="198"/>
      <c r="N653" s="198"/>
      <c r="O653" s="198"/>
      <c r="P653" s="198"/>
      <c r="Q653" s="198"/>
      <c r="R653" s="198"/>
      <c r="S653" s="198"/>
      <c r="T653" s="198"/>
      <c r="U653" s="198"/>
      <c r="V653" s="198"/>
      <c r="W653" s="198"/>
      <c r="X653" s="198"/>
      <c r="Y653" s="198"/>
      <c r="Z653" s="198"/>
      <c r="AA653" s="198"/>
      <c r="AB653" s="198"/>
      <c r="AC653" s="198"/>
      <c r="AD653" s="198"/>
      <c r="AE653" s="198"/>
      <c r="AF653" s="198"/>
      <c r="AG653" s="198"/>
      <c r="AH653" s="198"/>
      <c r="AI653" s="198"/>
      <c r="AJ653" s="198"/>
      <c r="AK653" s="198"/>
      <c r="AL653" s="198"/>
      <c r="AM653" s="198"/>
      <c r="AN653" s="198"/>
      <c r="AO653" s="198"/>
    </row>
    <row r="654" ht="14.25" customHeight="1" spans="1:41" x14ac:dyDescent="0.25">
      <c r="A654" s="198"/>
      <c r="B654" s="198"/>
      <c r="C654" s="198"/>
      <c r="D654" s="198"/>
      <c r="E654" s="198"/>
      <c r="F654" s="198"/>
      <c r="G654" s="198"/>
      <c r="H654" s="198"/>
      <c r="I654" s="198"/>
      <c r="J654" s="198"/>
      <c r="K654" s="198"/>
      <c r="L654" s="198"/>
      <c r="M654" s="198"/>
      <c r="N654" s="198"/>
      <c r="O654" s="198"/>
      <c r="P654" s="198"/>
      <c r="Q654" s="198"/>
      <c r="R654" s="198"/>
      <c r="S654" s="198"/>
      <c r="T654" s="198"/>
      <c r="U654" s="198"/>
      <c r="V654" s="198"/>
      <c r="W654" s="198"/>
      <c r="X654" s="198"/>
      <c r="Y654" s="198"/>
      <c r="Z654" s="198"/>
      <c r="AA654" s="198"/>
      <c r="AB654" s="198"/>
      <c r="AC654" s="198"/>
      <c r="AD654" s="198"/>
      <c r="AE654" s="198"/>
      <c r="AF654" s="198"/>
      <c r="AG654" s="198"/>
      <c r="AH654" s="198"/>
      <c r="AI654" s="198"/>
      <c r="AJ654" s="198"/>
      <c r="AK654" s="198"/>
      <c r="AL654" s="198"/>
      <c r="AM654" s="198"/>
      <c r="AN654" s="198"/>
      <c r="AO654" s="198"/>
    </row>
    <row r="655" ht="14.25" customHeight="1" spans="1:41" x14ac:dyDescent="0.25">
      <c r="A655" s="198"/>
      <c r="B655" s="198"/>
      <c r="C655" s="198"/>
      <c r="D655" s="198"/>
      <c r="E655" s="198"/>
      <c r="F655" s="198"/>
      <c r="G655" s="198"/>
      <c r="H655" s="198"/>
      <c r="I655" s="198"/>
      <c r="J655" s="198"/>
      <c r="K655" s="198"/>
      <c r="L655" s="198"/>
      <c r="M655" s="198"/>
      <c r="N655" s="198"/>
      <c r="O655" s="198"/>
      <c r="P655" s="198"/>
      <c r="Q655" s="198"/>
      <c r="R655" s="198"/>
      <c r="S655" s="198"/>
      <c r="T655" s="198"/>
      <c r="U655" s="198"/>
      <c r="V655" s="198"/>
      <c r="W655" s="198"/>
      <c r="X655" s="198"/>
      <c r="Y655" s="198"/>
      <c r="Z655" s="198"/>
      <c r="AA655" s="198"/>
      <c r="AB655" s="198"/>
      <c r="AC655" s="198"/>
      <c r="AD655" s="198"/>
      <c r="AE655" s="198"/>
      <c r="AF655" s="198"/>
      <c r="AG655" s="198"/>
      <c r="AH655" s="198"/>
      <c r="AI655" s="198"/>
      <c r="AJ655" s="198"/>
      <c r="AK655" s="198"/>
      <c r="AL655" s="198"/>
      <c r="AM655" s="198"/>
      <c r="AN655" s="198"/>
      <c r="AO655" s="198"/>
    </row>
    <row r="656" ht="14.25" customHeight="1" spans="1:41" x14ac:dyDescent="0.25">
      <c r="A656" s="198"/>
      <c r="B656" s="198"/>
      <c r="C656" s="198"/>
      <c r="D656" s="198"/>
      <c r="E656" s="198"/>
      <c r="F656" s="198"/>
      <c r="G656" s="198"/>
      <c r="H656" s="198"/>
      <c r="I656" s="198"/>
      <c r="J656" s="198"/>
      <c r="K656" s="198"/>
      <c r="L656" s="198"/>
      <c r="M656" s="198"/>
      <c r="N656" s="198"/>
      <c r="O656" s="198"/>
      <c r="P656" s="198"/>
      <c r="Q656" s="198"/>
      <c r="R656" s="198"/>
      <c r="S656" s="198"/>
      <c r="T656" s="198"/>
      <c r="U656" s="198"/>
      <c r="V656" s="198"/>
      <c r="W656" s="198"/>
      <c r="X656" s="198"/>
      <c r="Y656" s="198"/>
      <c r="Z656" s="198"/>
      <c r="AA656" s="198"/>
      <c r="AB656" s="198"/>
      <c r="AC656" s="198"/>
      <c r="AD656" s="198"/>
      <c r="AE656" s="198"/>
      <c r="AF656" s="198"/>
      <c r="AG656" s="198"/>
      <c r="AH656" s="198"/>
      <c r="AI656" s="198"/>
      <c r="AJ656" s="198"/>
      <c r="AK656" s="198"/>
      <c r="AL656" s="198"/>
      <c r="AM656" s="198"/>
      <c r="AN656" s="198"/>
      <c r="AO656" s="198"/>
    </row>
    <row r="657" ht="14.25" customHeight="1" spans="1:41" x14ac:dyDescent="0.25">
      <c r="A657" s="198"/>
      <c r="B657" s="198"/>
      <c r="C657" s="198"/>
      <c r="D657" s="198"/>
      <c r="E657" s="198"/>
      <c r="F657" s="198"/>
      <c r="G657" s="198"/>
      <c r="H657" s="198"/>
      <c r="I657" s="198"/>
      <c r="J657" s="198"/>
      <c r="K657" s="198"/>
      <c r="L657" s="198"/>
      <c r="M657" s="198"/>
      <c r="N657" s="198"/>
      <c r="O657" s="198"/>
      <c r="P657" s="198"/>
      <c r="Q657" s="198"/>
      <c r="R657" s="198"/>
      <c r="S657" s="198"/>
      <c r="T657" s="198"/>
      <c r="U657" s="198"/>
      <c r="V657" s="198"/>
      <c r="W657" s="198"/>
      <c r="X657" s="198"/>
      <c r="Y657" s="198"/>
      <c r="Z657" s="198"/>
      <c r="AA657" s="198"/>
      <c r="AB657" s="198"/>
      <c r="AC657" s="198"/>
      <c r="AD657" s="198"/>
      <c r="AE657" s="198"/>
      <c r="AF657" s="198"/>
      <c r="AG657" s="198"/>
      <c r="AH657" s="198"/>
      <c r="AI657" s="198"/>
      <c r="AJ657" s="198"/>
      <c r="AK657" s="198"/>
      <c r="AL657" s="198"/>
      <c r="AM657" s="198"/>
      <c r="AN657" s="198"/>
      <c r="AO657" s="198"/>
    </row>
    <row r="658" ht="14.25" customHeight="1" spans="1:41" x14ac:dyDescent="0.25">
      <c r="A658" s="198"/>
      <c r="B658" s="198"/>
      <c r="C658" s="198"/>
      <c r="D658" s="198"/>
      <c r="E658" s="198"/>
      <c r="F658" s="198"/>
      <c r="G658" s="198"/>
      <c r="H658" s="198"/>
      <c r="I658" s="198"/>
      <c r="J658" s="198"/>
      <c r="K658" s="198"/>
      <c r="L658" s="198"/>
      <c r="M658" s="198"/>
      <c r="N658" s="198"/>
      <c r="O658" s="198"/>
      <c r="P658" s="198"/>
      <c r="Q658" s="198"/>
      <c r="R658" s="198"/>
      <c r="S658" s="198"/>
      <c r="T658" s="198"/>
      <c r="U658" s="198"/>
      <c r="V658" s="198"/>
      <c r="W658" s="198"/>
      <c r="X658" s="198"/>
      <c r="Y658" s="198"/>
      <c r="Z658" s="198"/>
      <c r="AA658" s="198"/>
      <c r="AB658" s="198"/>
      <c r="AC658" s="198"/>
      <c r="AD658" s="198"/>
      <c r="AE658" s="198"/>
      <c r="AF658" s="198"/>
      <c r="AG658" s="198"/>
      <c r="AH658" s="198"/>
      <c r="AI658" s="198"/>
      <c r="AJ658" s="198"/>
      <c r="AK658" s="198"/>
      <c r="AL658" s="198"/>
      <c r="AM658" s="198"/>
      <c r="AN658" s="198"/>
      <c r="AO658" s="198"/>
    </row>
    <row r="659" ht="14.25" customHeight="1" spans="1:41" x14ac:dyDescent="0.25">
      <c r="A659" s="198"/>
      <c r="B659" s="198"/>
      <c r="C659" s="198"/>
      <c r="D659" s="198"/>
      <c r="E659" s="198"/>
      <c r="F659" s="198"/>
      <c r="G659" s="198"/>
      <c r="H659" s="198"/>
      <c r="I659" s="198"/>
      <c r="J659" s="198"/>
      <c r="K659" s="198"/>
      <c r="L659" s="198"/>
      <c r="M659" s="198"/>
      <c r="N659" s="198"/>
      <c r="O659" s="198"/>
      <c r="P659" s="198"/>
      <c r="Q659" s="198"/>
      <c r="R659" s="198"/>
      <c r="S659" s="198"/>
      <c r="T659" s="198"/>
      <c r="U659" s="198"/>
      <c r="V659" s="198"/>
      <c r="W659" s="198"/>
      <c r="X659" s="198"/>
      <c r="Y659" s="198"/>
      <c r="Z659" s="198"/>
      <c r="AA659" s="198"/>
      <c r="AB659" s="198"/>
      <c r="AC659" s="198"/>
      <c r="AD659" s="198"/>
      <c r="AE659" s="198"/>
      <c r="AF659" s="198"/>
      <c r="AG659" s="198"/>
      <c r="AH659" s="198"/>
      <c r="AI659" s="198"/>
      <c r="AJ659" s="198"/>
      <c r="AK659" s="198"/>
      <c r="AL659" s="198"/>
      <c r="AM659" s="198"/>
      <c r="AN659" s="198"/>
      <c r="AO659" s="198"/>
    </row>
    <row r="660" ht="14.25" customHeight="1" spans="1:41" x14ac:dyDescent="0.25">
      <c r="A660" s="198"/>
      <c r="B660" s="198"/>
      <c r="C660" s="198"/>
      <c r="D660" s="198"/>
      <c r="E660" s="198"/>
      <c r="F660" s="198"/>
      <c r="G660" s="198"/>
      <c r="H660" s="198"/>
      <c r="I660" s="198"/>
      <c r="J660" s="198"/>
      <c r="K660" s="198"/>
      <c r="L660" s="198"/>
      <c r="M660" s="198"/>
      <c r="N660" s="198"/>
      <c r="O660" s="198"/>
      <c r="P660" s="198"/>
      <c r="Q660" s="198"/>
      <c r="R660" s="198"/>
      <c r="S660" s="198"/>
      <c r="T660" s="198"/>
      <c r="U660" s="198"/>
      <c r="V660" s="198"/>
      <c r="W660" s="198"/>
      <c r="X660" s="198"/>
      <c r="Y660" s="198"/>
      <c r="Z660" s="198"/>
      <c r="AA660" s="198"/>
      <c r="AB660" s="198"/>
      <c r="AC660" s="198"/>
      <c r="AD660" s="198"/>
      <c r="AE660" s="198"/>
      <c r="AF660" s="198"/>
      <c r="AG660" s="198"/>
      <c r="AH660" s="198"/>
      <c r="AI660" s="198"/>
      <c r="AJ660" s="198"/>
      <c r="AK660" s="198"/>
      <c r="AL660" s="198"/>
      <c r="AM660" s="198"/>
      <c r="AN660" s="198"/>
      <c r="AO660" s="198"/>
    </row>
    <row r="661" ht="14.25" customHeight="1" spans="1:41" x14ac:dyDescent="0.25">
      <c r="A661" s="198"/>
      <c r="B661" s="198"/>
      <c r="C661" s="198"/>
      <c r="D661" s="198"/>
      <c r="E661" s="198"/>
      <c r="F661" s="198"/>
      <c r="G661" s="198"/>
      <c r="H661" s="198"/>
      <c r="I661" s="198"/>
      <c r="J661" s="198"/>
      <c r="K661" s="198"/>
      <c r="L661" s="198"/>
      <c r="M661" s="198"/>
      <c r="N661" s="198"/>
      <c r="O661" s="198"/>
      <c r="P661" s="198"/>
      <c r="Q661" s="198"/>
      <c r="R661" s="198"/>
      <c r="S661" s="198"/>
      <c r="T661" s="198"/>
      <c r="U661" s="198"/>
      <c r="V661" s="198"/>
      <c r="W661" s="198"/>
      <c r="X661" s="198"/>
      <c r="Y661" s="198"/>
      <c r="Z661" s="198"/>
      <c r="AA661" s="198"/>
      <c r="AB661" s="198"/>
      <c r="AC661" s="198"/>
      <c r="AD661" s="198"/>
      <c r="AE661" s="198"/>
      <c r="AF661" s="198"/>
      <c r="AG661" s="198"/>
      <c r="AH661" s="198"/>
      <c r="AI661" s="198"/>
      <c r="AJ661" s="198"/>
      <c r="AK661" s="198"/>
      <c r="AL661" s="198"/>
      <c r="AM661" s="198"/>
      <c r="AN661" s="198"/>
      <c r="AO661" s="198"/>
    </row>
    <row r="662" ht="14.25" customHeight="1" spans="1:41" x14ac:dyDescent="0.25">
      <c r="A662" s="198"/>
      <c r="B662" s="198"/>
      <c r="C662" s="198"/>
      <c r="D662" s="198"/>
      <c r="E662" s="198"/>
      <c r="F662" s="198"/>
      <c r="G662" s="198"/>
      <c r="H662" s="198"/>
      <c r="I662" s="198"/>
      <c r="J662" s="198"/>
      <c r="K662" s="198"/>
      <c r="L662" s="198"/>
      <c r="M662" s="198"/>
      <c r="N662" s="198"/>
      <c r="O662" s="198"/>
      <c r="P662" s="198"/>
      <c r="Q662" s="198"/>
      <c r="R662" s="198"/>
      <c r="S662" s="198"/>
      <c r="T662" s="198"/>
      <c r="U662" s="198"/>
      <c r="V662" s="198"/>
      <c r="W662" s="198"/>
      <c r="X662" s="198"/>
      <c r="Y662" s="198"/>
      <c r="Z662" s="198"/>
      <c r="AA662" s="198"/>
      <c r="AB662" s="198"/>
      <c r="AC662" s="198"/>
      <c r="AD662" s="198"/>
      <c r="AE662" s="198"/>
      <c r="AF662" s="198"/>
      <c r="AG662" s="198"/>
      <c r="AH662" s="198"/>
      <c r="AI662" s="198"/>
      <c r="AJ662" s="198"/>
      <c r="AK662" s="198"/>
      <c r="AL662" s="198"/>
      <c r="AM662" s="198"/>
      <c r="AN662" s="198"/>
      <c r="AO662" s="198"/>
    </row>
    <row r="663" ht="14.25" customHeight="1" spans="1:41" x14ac:dyDescent="0.25">
      <c r="A663" s="198"/>
      <c r="B663" s="198"/>
      <c r="C663" s="198"/>
      <c r="D663" s="198"/>
      <c r="E663" s="198"/>
      <c r="F663" s="198"/>
      <c r="G663" s="198"/>
      <c r="H663" s="198"/>
      <c r="I663" s="198"/>
      <c r="J663" s="198"/>
      <c r="K663" s="198"/>
      <c r="L663" s="198"/>
      <c r="M663" s="198"/>
      <c r="N663" s="198"/>
      <c r="O663" s="198"/>
      <c r="P663" s="198"/>
      <c r="Q663" s="198"/>
      <c r="R663" s="198"/>
      <c r="S663" s="198"/>
      <c r="T663" s="198"/>
      <c r="U663" s="198"/>
      <c r="V663" s="198"/>
      <c r="W663" s="198"/>
      <c r="X663" s="198"/>
      <c r="Y663" s="198"/>
      <c r="Z663" s="198"/>
      <c r="AA663" s="198"/>
      <c r="AB663" s="198"/>
      <c r="AC663" s="198"/>
      <c r="AD663" s="198"/>
      <c r="AE663" s="198"/>
      <c r="AF663" s="198"/>
      <c r="AG663" s="198"/>
      <c r="AH663" s="198"/>
      <c r="AI663" s="198"/>
      <c r="AJ663" s="198"/>
      <c r="AK663" s="198"/>
      <c r="AL663" s="198"/>
      <c r="AM663" s="198"/>
      <c r="AN663" s="198"/>
      <c r="AO663" s="198"/>
    </row>
    <row r="664" ht="14.25" customHeight="1" spans="1:41" x14ac:dyDescent="0.25">
      <c r="A664" s="198"/>
      <c r="B664" s="198"/>
      <c r="C664" s="198"/>
      <c r="D664" s="198"/>
      <c r="E664" s="198"/>
      <c r="F664" s="198"/>
      <c r="G664" s="198"/>
      <c r="H664" s="198"/>
      <c r="I664" s="198"/>
      <c r="J664" s="198"/>
      <c r="K664" s="198"/>
      <c r="L664" s="198"/>
      <c r="M664" s="198"/>
      <c r="N664" s="198"/>
      <c r="O664" s="198"/>
      <c r="P664" s="198"/>
      <c r="Q664" s="198"/>
      <c r="R664" s="198"/>
      <c r="S664" s="198"/>
      <c r="T664" s="198"/>
      <c r="U664" s="198"/>
      <c r="V664" s="198"/>
      <c r="W664" s="198"/>
      <c r="X664" s="198"/>
      <c r="Y664" s="198"/>
      <c r="Z664" s="198"/>
      <c r="AA664" s="198"/>
      <c r="AB664" s="198"/>
      <c r="AC664" s="198"/>
      <c r="AD664" s="198"/>
      <c r="AE664" s="198"/>
      <c r="AF664" s="198"/>
      <c r="AG664" s="198"/>
      <c r="AH664" s="198"/>
      <c r="AI664" s="198"/>
      <c r="AJ664" s="198"/>
      <c r="AK664" s="198"/>
      <c r="AL664" s="198"/>
      <c r="AM664" s="198"/>
      <c r="AN664" s="198"/>
      <c r="AO664" s="198"/>
    </row>
    <row r="665" ht="14.25" customHeight="1" spans="1:41" x14ac:dyDescent="0.25">
      <c r="A665" s="198"/>
      <c r="B665" s="198"/>
      <c r="C665" s="198"/>
      <c r="D665" s="198"/>
      <c r="E665" s="198"/>
      <c r="F665" s="198"/>
      <c r="G665" s="198"/>
      <c r="H665" s="198"/>
      <c r="I665" s="198"/>
      <c r="J665" s="198"/>
      <c r="K665" s="198"/>
      <c r="L665" s="198"/>
      <c r="M665" s="198"/>
      <c r="N665" s="198"/>
      <c r="O665" s="198"/>
      <c r="P665" s="198"/>
      <c r="Q665" s="198"/>
      <c r="R665" s="198"/>
      <c r="S665" s="198"/>
      <c r="T665" s="198"/>
      <c r="U665" s="198"/>
      <c r="V665" s="198"/>
      <c r="W665" s="198"/>
      <c r="X665" s="198"/>
      <c r="Y665" s="198"/>
      <c r="Z665" s="198"/>
      <c r="AA665" s="198"/>
      <c r="AB665" s="198"/>
      <c r="AC665" s="198"/>
      <c r="AD665" s="198"/>
      <c r="AE665" s="198"/>
      <c r="AF665" s="198"/>
      <c r="AG665" s="198"/>
      <c r="AH665" s="198"/>
      <c r="AI665" s="198"/>
      <c r="AJ665" s="198"/>
      <c r="AK665" s="198"/>
      <c r="AL665" s="198"/>
      <c r="AM665" s="198"/>
      <c r="AN665" s="198"/>
      <c r="AO665" s="198"/>
    </row>
    <row r="666" ht="14.25" customHeight="1" spans="1:41" x14ac:dyDescent="0.25">
      <c r="A666" s="198"/>
      <c r="B666" s="198"/>
      <c r="C666" s="198"/>
      <c r="D666" s="198"/>
      <c r="E666" s="198"/>
      <c r="F666" s="198"/>
      <c r="G666" s="198"/>
      <c r="H666" s="198"/>
      <c r="I666" s="198"/>
      <c r="J666" s="198"/>
      <c r="K666" s="198"/>
      <c r="L666" s="198"/>
      <c r="M666" s="198"/>
      <c r="N666" s="198"/>
      <c r="O666" s="198"/>
      <c r="P666" s="198"/>
      <c r="Q666" s="198"/>
      <c r="R666" s="198"/>
      <c r="S666" s="198"/>
      <c r="T666" s="198"/>
      <c r="U666" s="198"/>
      <c r="V666" s="198"/>
      <c r="W666" s="198"/>
      <c r="X666" s="198"/>
      <c r="Y666" s="198"/>
      <c r="Z666" s="198"/>
      <c r="AA666" s="198"/>
      <c r="AB666" s="198"/>
      <c r="AC666" s="198"/>
      <c r="AD666" s="198"/>
      <c r="AE666" s="198"/>
      <c r="AF666" s="198"/>
      <c r="AG666" s="198"/>
      <c r="AH666" s="198"/>
      <c r="AI666" s="198"/>
      <c r="AJ666" s="198"/>
      <c r="AK666" s="198"/>
      <c r="AL666" s="198"/>
      <c r="AM666" s="198"/>
      <c r="AN666" s="198"/>
      <c r="AO666" s="198"/>
    </row>
    <row r="667" ht="14.25" customHeight="1" spans="1:41" x14ac:dyDescent="0.25">
      <c r="A667" s="198"/>
      <c r="B667" s="198"/>
      <c r="C667" s="198"/>
      <c r="D667" s="198"/>
      <c r="E667" s="198"/>
      <c r="F667" s="198"/>
      <c r="G667" s="198"/>
      <c r="H667" s="198"/>
      <c r="I667" s="198"/>
      <c r="J667" s="198"/>
      <c r="K667" s="198"/>
      <c r="L667" s="198"/>
      <c r="M667" s="198"/>
      <c r="N667" s="198"/>
      <c r="O667" s="198"/>
      <c r="P667" s="198"/>
      <c r="Q667" s="198"/>
      <c r="R667" s="198"/>
      <c r="S667" s="198"/>
      <c r="T667" s="198"/>
      <c r="U667" s="198"/>
      <c r="V667" s="198"/>
      <c r="W667" s="198"/>
      <c r="X667" s="198"/>
      <c r="Y667" s="198"/>
      <c r="Z667" s="198"/>
      <c r="AA667" s="198"/>
      <c r="AB667" s="198"/>
      <c r="AC667" s="198"/>
      <c r="AD667" s="198"/>
      <c r="AE667" s="198"/>
      <c r="AF667" s="198"/>
      <c r="AG667" s="198"/>
      <c r="AH667" s="198"/>
      <c r="AI667" s="198"/>
      <c r="AJ667" s="198"/>
      <c r="AK667" s="198"/>
      <c r="AL667" s="198"/>
      <c r="AM667" s="198"/>
      <c r="AN667" s="198"/>
      <c r="AO667" s="198"/>
    </row>
    <row r="668" ht="14.25" customHeight="1" spans="1:41" x14ac:dyDescent="0.25">
      <c r="A668" s="198"/>
      <c r="B668" s="198"/>
      <c r="C668" s="198"/>
      <c r="D668" s="198"/>
      <c r="E668" s="198"/>
      <c r="F668" s="198"/>
      <c r="G668" s="198"/>
      <c r="H668" s="198"/>
      <c r="I668" s="198"/>
      <c r="J668" s="198"/>
      <c r="K668" s="198"/>
      <c r="L668" s="198"/>
      <c r="M668" s="198"/>
      <c r="N668" s="198"/>
      <c r="O668" s="198"/>
      <c r="P668" s="198"/>
      <c r="Q668" s="198"/>
      <c r="R668" s="198"/>
      <c r="S668" s="198"/>
      <c r="T668" s="198"/>
      <c r="U668" s="198"/>
      <c r="V668" s="198"/>
      <c r="W668" s="198"/>
      <c r="X668" s="198"/>
      <c r="Y668" s="198"/>
      <c r="Z668" s="198"/>
      <c r="AA668" s="198"/>
      <c r="AB668" s="198"/>
      <c r="AC668" s="198"/>
      <c r="AD668" s="198"/>
      <c r="AE668" s="198"/>
      <c r="AF668" s="198"/>
      <c r="AG668" s="198"/>
      <c r="AH668" s="198"/>
      <c r="AI668" s="198"/>
      <c r="AJ668" s="198"/>
      <c r="AK668" s="198"/>
      <c r="AL668" s="198"/>
      <c r="AM668" s="198"/>
      <c r="AN668" s="198"/>
      <c r="AO668" s="198"/>
    </row>
    <row r="669" ht="14.25" customHeight="1" spans="1:41" x14ac:dyDescent="0.25">
      <c r="A669" s="198"/>
      <c r="B669" s="198"/>
      <c r="C669" s="198"/>
      <c r="D669" s="198"/>
      <c r="E669" s="198"/>
      <c r="F669" s="198"/>
      <c r="G669" s="198"/>
      <c r="H669" s="198"/>
      <c r="I669" s="198"/>
      <c r="J669" s="198"/>
      <c r="K669" s="198"/>
      <c r="L669" s="198"/>
      <c r="M669" s="198"/>
      <c r="N669" s="198"/>
      <c r="O669" s="198"/>
      <c r="P669" s="198"/>
      <c r="Q669" s="198"/>
      <c r="R669" s="198"/>
      <c r="S669" s="198"/>
      <c r="T669" s="198"/>
      <c r="U669" s="198"/>
      <c r="V669" s="198"/>
      <c r="W669" s="198"/>
      <c r="X669" s="198"/>
      <c r="Y669" s="198"/>
      <c r="Z669" s="198"/>
      <c r="AA669" s="198"/>
      <c r="AB669" s="198"/>
      <c r="AC669" s="198"/>
      <c r="AD669" s="198"/>
      <c r="AE669" s="198"/>
      <c r="AF669" s="198"/>
      <c r="AG669" s="198"/>
      <c r="AH669" s="198"/>
      <c r="AI669" s="198"/>
      <c r="AJ669" s="198"/>
      <c r="AK669" s="198"/>
      <c r="AL669" s="198"/>
      <c r="AM669" s="198"/>
      <c r="AN669" s="198"/>
      <c r="AO669" s="198"/>
    </row>
    <row r="670" ht="14.25" customHeight="1" spans="1:41" x14ac:dyDescent="0.25">
      <c r="A670" s="198"/>
      <c r="B670" s="198"/>
      <c r="C670" s="198"/>
      <c r="D670" s="198"/>
      <c r="E670" s="198"/>
      <c r="F670" s="198"/>
      <c r="G670" s="198"/>
      <c r="H670" s="198"/>
      <c r="I670" s="198"/>
      <c r="J670" s="198"/>
      <c r="K670" s="198"/>
      <c r="L670" s="198"/>
      <c r="M670" s="198"/>
      <c r="N670" s="198"/>
      <c r="O670" s="198"/>
      <c r="P670" s="198"/>
      <c r="Q670" s="198"/>
      <c r="R670" s="198"/>
      <c r="S670" s="198"/>
      <c r="T670" s="198"/>
      <c r="U670" s="198"/>
      <c r="V670" s="198"/>
      <c r="W670" s="198"/>
      <c r="X670" s="198"/>
      <c r="Y670" s="198"/>
      <c r="Z670" s="198"/>
      <c r="AA670" s="198"/>
      <c r="AB670" s="198"/>
      <c r="AC670" s="198"/>
      <c r="AD670" s="198"/>
      <c r="AE670" s="198"/>
      <c r="AF670" s="198"/>
      <c r="AG670" s="198"/>
      <c r="AH670" s="198"/>
      <c r="AI670" s="198"/>
      <c r="AJ670" s="198"/>
      <c r="AK670" s="198"/>
      <c r="AL670" s="198"/>
      <c r="AM670" s="198"/>
      <c r="AN670" s="198"/>
      <c r="AO670" s="198"/>
    </row>
    <row r="671" ht="14.25" customHeight="1" spans="1:41" x14ac:dyDescent="0.25">
      <c r="A671" s="198"/>
      <c r="B671" s="198"/>
      <c r="C671" s="198"/>
      <c r="D671" s="198"/>
      <c r="E671" s="198"/>
      <c r="F671" s="198"/>
      <c r="G671" s="198"/>
      <c r="H671" s="198"/>
      <c r="I671" s="198"/>
      <c r="J671" s="198"/>
      <c r="K671" s="198"/>
      <c r="L671" s="198"/>
      <c r="M671" s="198"/>
      <c r="N671" s="198"/>
      <c r="O671" s="198"/>
      <c r="P671" s="198"/>
      <c r="Q671" s="198"/>
      <c r="R671" s="198"/>
      <c r="S671" s="198"/>
      <c r="T671" s="198"/>
      <c r="U671" s="198"/>
      <c r="V671" s="198"/>
      <c r="W671" s="198"/>
      <c r="X671" s="198"/>
      <c r="Y671" s="198"/>
      <c r="Z671" s="198"/>
      <c r="AA671" s="198"/>
      <c r="AB671" s="198"/>
      <c r="AC671" s="198"/>
      <c r="AD671" s="198"/>
      <c r="AE671" s="198"/>
      <c r="AF671" s="198"/>
      <c r="AG671" s="198"/>
      <c r="AH671" s="198"/>
      <c r="AI671" s="198"/>
      <c r="AJ671" s="198"/>
      <c r="AK671" s="198"/>
      <c r="AL671" s="198"/>
      <c r="AM671" s="198"/>
      <c r="AN671" s="198"/>
      <c r="AO671" s="198"/>
    </row>
    <row r="672" ht="14.25" customHeight="1" spans="1:41" x14ac:dyDescent="0.25">
      <c r="A672" s="198"/>
      <c r="B672" s="198"/>
      <c r="C672" s="198"/>
      <c r="D672" s="198"/>
      <c r="E672" s="198"/>
      <c r="F672" s="198"/>
      <c r="G672" s="198"/>
      <c r="H672" s="198"/>
      <c r="I672" s="198"/>
      <c r="J672" s="198"/>
      <c r="K672" s="198"/>
      <c r="L672" s="198"/>
      <c r="M672" s="198"/>
      <c r="N672" s="198"/>
      <c r="O672" s="198"/>
      <c r="P672" s="198"/>
      <c r="Q672" s="198"/>
      <c r="R672" s="198"/>
      <c r="S672" s="198"/>
      <c r="T672" s="198"/>
      <c r="U672" s="198"/>
      <c r="V672" s="198"/>
      <c r="W672" s="198"/>
      <c r="X672" s="198"/>
      <c r="Y672" s="198"/>
      <c r="Z672" s="198"/>
      <c r="AA672" s="198"/>
      <c r="AB672" s="198"/>
      <c r="AC672" s="198"/>
      <c r="AD672" s="198"/>
      <c r="AE672" s="198"/>
      <c r="AF672" s="198"/>
      <c r="AG672" s="198"/>
      <c r="AH672" s="198"/>
      <c r="AI672" s="198"/>
      <c r="AJ672" s="198"/>
      <c r="AK672" s="198"/>
      <c r="AL672" s="198"/>
      <c r="AM672" s="198"/>
      <c r="AN672" s="198"/>
      <c r="AO672" s="198"/>
    </row>
    <row r="673" ht="14.25" customHeight="1" spans="1:41" x14ac:dyDescent="0.25">
      <c r="A673" s="198"/>
      <c r="B673" s="198"/>
      <c r="C673" s="198"/>
      <c r="D673" s="198"/>
      <c r="E673" s="198"/>
      <c r="F673" s="198"/>
      <c r="G673" s="198"/>
      <c r="H673" s="198"/>
      <c r="I673" s="198"/>
      <c r="J673" s="198"/>
      <c r="K673" s="198"/>
      <c r="L673" s="198"/>
      <c r="M673" s="198"/>
      <c r="N673" s="198"/>
      <c r="O673" s="198"/>
      <c r="P673" s="198"/>
      <c r="Q673" s="198"/>
      <c r="R673" s="198"/>
      <c r="S673" s="198"/>
      <c r="T673" s="198"/>
      <c r="U673" s="198"/>
      <c r="V673" s="198"/>
      <c r="W673" s="198"/>
      <c r="X673" s="198"/>
      <c r="Y673" s="198"/>
      <c r="Z673" s="198"/>
      <c r="AA673" s="198"/>
      <c r="AB673" s="198"/>
      <c r="AC673" s="198"/>
      <c r="AD673" s="198"/>
      <c r="AE673" s="198"/>
      <c r="AF673" s="198"/>
      <c r="AG673" s="198"/>
      <c r="AH673" s="198"/>
      <c r="AI673" s="198"/>
      <c r="AJ673" s="198"/>
      <c r="AK673" s="198"/>
      <c r="AL673" s="198"/>
      <c r="AM673" s="198"/>
      <c r="AN673" s="198"/>
      <c r="AO673" s="198"/>
    </row>
    <row r="674" ht="14.25" customHeight="1" spans="1:41" x14ac:dyDescent="0.25">
      <c r="A674" s="198"/>
      <c r="B674" s="198"/>
      <c r="C674" s="198"/>
      <c r="D674" s="198"/>
      <c r="E674" s="198"/>
      <c r="F674" s="198"/>
      <c r="G674" s="198"/>
      <c r="H674" s="198"/>
      <c r="I674" s="198"/>
      <c r="J674" s="198"/>
      <c r="K674" s="198"/>
      <c r="L674" s="198"/>
      <c r="M674" s="198"/>
      <c r="N674" s="198"/>
      <c r="O674" s="198"/>
      <c r="P674" s="198"/>
      <c r="Q674" s="198"/>
      <c r="R674" s="198"/>
      <c r="S674" s="198"/>
      <c r="T674" s="198"/>
      <c r="U674" s="198"/>
      <c r="V674" s="198"/>
      <c r="W674" s="198"/>
      <c r="X674" s="198"/>
      <c r="Y674" s="198"/>
      <c r="Z674" s="198"/>
      <c r="AA674" s="198"/>
      <c r="AB674" s="198"/>
      <c r="AC674" s="198"/>
      <c r="AD674" s="198"/>
      <c r="AE674" s="198"/>
      <c r="AF674" s="198"/>
      <c r="AG674" s="198"/>
      <c r="AH674" s="198"/>
      <c r="AI674" s="198"/>
      <c r="AJ674" s="198"/>
      <c r="AK674" s="198"/>
      <c r="AL674" s="198"/>
      <c r="AM674" s="198"/>
      <c r="AN674" s="198"/>
      <c r="AO674" s="198"/>
    </row>
    <row r="675" ht="14.25" customHeight="1" spans="1:41" x14ac:dyDescent="0.25">
      <c r="A675" s="198"/>
      <c r="B675" s="198"/>
      <c r="C675" s="198"/>
      <c r="D675" s="198"/>
      <c r="E675" s="198"/>
      <c r="F675" s="198"/>
      <c r="G675" s="198"/>
      <c r="H675" s="198"/>
      <c r="I675" s="198"/>
      <c r="J675" s="198"/>
      <c r="K675" s="198"/>
      <c r="L675" s="198"/>
      <c r="M675" s="198"/>
      <c r="N675" s="198"/>
      <c r="O675" s="198"/>
      <c r="P675" s="198"/>
      <c r="Q675" s="198"/>
      <c r="R675" s="198"/>
      <c r="S675" s="198"/>
      <c r="T675" s="198"/>
      <c r="U675" s="198"/>
      <c r="V675" s="198"/>
      <c r="W675" s="198"/>
      <c r="X675" s="198"/>
      <c r="Y675" s="198"/>
      <c r="Z675" s="198"/>
      <c r="AA675" s="198"/>
      <c r="AB675" s="198"/>
      <c r="AC675" s="198"/>
      <c r="AD675" s="198"/>
      <c r="AE675" s="198"/>
      <c r="AF675" s="198"/>
      <c r="AG675" s="198"/>
      <c r="AH675" s="198"/>
      <c r="AI675" s="198"/>
      <c r="AJ675" s="198"/>
      <c r="AK675" s="198"/>
      <c r="AL675" s="198"/>
      <c r="AM675" s="198"/>
      <c r="AN675" s="198"/>
      <c r="AO675" s="198"/>
    </row>
    <row r="676" ht="14.25" customHeight="1" spans="1:41" x14ac:dyDescent="0.25">
      <c r="A676" s="198"/>
      <c r="B676" s="198"/>
      <c r="C676" s="198"/>
      <c r="D676" s="198"/>
      <c r="E676" s="198"/>
      <c r="F676" s="198"/>
      <c r="G676" s="198"/>
      <c r="H676" s="198"/>
      <c r="I676" s="198"/>
      <c r="J676" s="198"/>
      <c r="K676" s="198"/>
      <c r="L676" s="198"/>
      <c r="M676" s="198"/>
      <c r="N676" s="198"/>
      <c r="O676" s="198"/>
      <c r="P676" s="198"/>
      <c r="Q676" s="198"/>
      <c r="R676" s="198"/>
      <c r="S676" s="198"/>
      <c r="T676" s="198"/>
      <c r="U676" s="198"/>
      <c r="V676" s="198"/>
      <c r="W676" s="198"/>
      <c r="X676" s="198"/>
      <c r="Y676" s="198"/>
      <c r="Z676" s="198"/>
      <c r="AA676" s="198"/>
      <c r="AB676" s="198"/>
      <c r="AC676" s="198"/>
      <c r="AD676" s="198"/>
      <c r="AE676" s="198"/>
      <c r="AF676" s="198"/>
      <c r="AG676" s="198"/>
      <c r="AH676" s="198"/>
      <c r="AI676" s="198"/>
      <c r="AJ676" s="198"/>
      <c r="AK676" s="198"/>
      <c r="AL676" s="198"/>
      <c r="AM676" s="198"/>
      <c r="AN676" s="198"/>
      <c r="AO676" s="198"/>
    </row>
    <row r="677" ht="14.25" customHeight="1" spans="1:41" x14ac:dyDescent="0.25">
      <c r="A677" s="198"/>
      <c r="B677" s="198"/>
      <c r="C677" s="198"/>
      <c r="D677" s="198"/>
      <c r="E677" s="198"/>
      <c r="F677" s="198"/>
      <c r="G677" s="198"/>
      <c r="H677" s="198"/>
      <c r="I677" s="198"/>
      <c r="J677" s="198"/>
      <c r="K677" s="198"/>
      <c r="L677" s="198"/>
      <c r="M677" s="198"/>
      <c r="N677" s="198"/>
      <c r="O677" s="198"/>
      <c r="P677" s="198"/>
      <c r="Q677" s="198"/>
      <c r="R677" s="198"/>
      <c r="S677" s="198"/>
      <c r="T677" s="198"/>
      <c r="U677" s="198"/>
      <c r="V677" s="198"/>
      <c r="W677" s="198"/>
      <c r="X677" s="198"/>
      <c r="Y677" s="198"/>
      <c r="Z677" s="198"/>
      <c r="AA677" s="198"/>
      <c r="AB677" s="198"/>
      <c r="AC677" s="198"/>
      <c r="AD677" s="198"/>
      <c r="AE677" s="198"/>
      <c r="AF677" s="198"/>
      <c r="AG677" s="198"/>
      <c r="AH677" s="198"/>
      <c r="AI677" s="198"/>
      <c r="AJ677" s="198"/>
      <c r="AK677" s="198"/>
      <c r="AL677" s="198"/>
      <c r="AM677" s="198"/>
      <c r="AN677" s="198"/>
      <c r="AO677" s="198"/>
    </row>
    <row r="678" ht="14.25" customHeight="1" spans="1:41" x14ac:dyDescent="0.25">
      <c r="A678" s="198"/>
      <c r="B678" s="198"/>
      <c r="C678" s="198"/>
      <c r="D678" s="198"/>
      <c r="E678" s="198"/>
      <c r="F678" s="198"/>
      <c r="G678" s="198"/>
      <c r="H678" s="198"/>
      <c r="I678" s="198"/>
      <c r="J678" s="198"/>
      <c r="K678" s="198"/>
      <c r="L678" s="198"/>
      <c r="M678" s="198"/>
      <c r="N678" s="198"/>
      <c r="O678" s="198"/>
      <c r="P678" s="198"/>
      <c r="Q678" s="198"/>
      <c r="R678" s="198"/>
      <c r="S678" s="198"/>
      <c r="T678" s="198"/>
      <c r="U678" s="198"/>
      <c r="V678" s="198"/>
      <c r="W678" s="198"/>
      <c r="X678" s="198"/>
      <c r="Y678" s="198"/>
      <c r="Z678" s="198"/>
      <c r="AA678" s="198"/>
      <c r="AB678" s="198"/>
      <c r="AC678" s="198"/>
      <c r="AD678" s="198"/>
      <c r="AE678" s="198"/>
      <c r="AF678" s="198"/>
      <c r="AG678" s="198"/>
      <c r="AH678" s="198"/>
      <c r="AI678" s="198"/>
      <c r="AJ678" s="198"/>
      <c r="AK678" s="198"/>
      <c r="AL678" s="198"/>
      <c r="AM678" s="198"/>
      <c r="AN678" s="198"/>
      <c r="AO678" s="198"/>
    </row>
    <row r="679" ht="14.25" customHeight="1" spans="1:41" x14ac:dyDescent="0.25">
      <c r="A679" s="198"/>
      <c r="B679" s="198"/>
      <c r="C679" s="198"/>
      <c r="D679" s="198"/>
      <c r="E679" s="198"/>
      <c r="F679" s="198"/>
      <c r="G679" s="198"/>
      <c r="H679" s="198"/>
      <c r="I679" s="198"/>
      <c r="J679" s="198"/>
      <c r="K679" s="198"/>
      <c r="L679" s="198"/>
      <c r="M679" s="198"/>
      <c r="N679" s="198"/>
      <c r="O679" s="198"/>
      <c r="P679" s="198"/>
      <c r="Q679" s="198"/>
      <c r="R679" s="198"/>
      <c r="S679" s="198"/>
      <c r="T679" s="198"/>
      <c r="U679" s="198"/>
      <c r="V679" s="198"/>
      <c r="W679" s="198"/>
      <c r="X679" s="198"/>
      <c r="Y679" s="198"/>
      <c r="Z679" s="198"/>
      <c r="AA679" s="198"/>
      <c r="AB679" s="198"/>
      <c r="AC679" s="198"/>
      <c r="AD679" s="198"/>
      <c r="AE679" s="198"/>
      <c r="AF679" s="198"/>
      <c r="AG679" s="198"/>
      <c r="AH679" s="198"/>
      <c r="AI679" s="198"/>
      <c r="AJ679" s="198"/>
      <c r="AK679" s="198"/>
      <c r="AL679" s="198"/>
      <c r="AM679" s="198"/>
      <c r="AN679" s="198"/>
      <c r="AO679" s="198"/>
    </row>
    <row r="680" ht="14.25" customHeight="1" spans="1:41" x14ac:dyDescent="0.25">
      <c r="A680" s="198"/>
      <c r="B680" s="198"/>
      <c r="C680" s="198"/>
      <c r="D680" s="198"/>
      <c r="E680" s="198"/>
      <c r="F680" s="198"/>
      <c r="G680" s="198"/>
      <c r="H680" s="198"/>
      <c r="I680" s="198"/>
      <c r="J680" s="198"/>
      <c r="K680" s="198"/>
      <c r="L680" s="198"/>
      <c r="M680" s="198"/>
      <c r="N680" s="198"/>
      <c r="O680" s="198"/>
      <c r="P680" s="198"/>
      <c r="Q680" s="198"/>
      <c r="R680" s="198"/>
      <c r="S680" s="198"/>
      <c r="T680" s="198"/>
      <c r="U680" s="198"/>
      <c r="V680" s="198"/>
      <c r="W680" s="198"/>
      <c r="X680" s="198"/>
      <c r="Y680" s="198"/>
      <c r="Z680" s="198"/>
      <c r="AA680" s="198"/>
      <c r="AB680" s="198"/>
      <c r="AC680" s="198"/>
      <c r="AD680" s="198"/>
      <c r="AE680" s="198"/>
      <c r="AF680" s="198"/>
      <c r="AG680" s="198"/>
      <c r="AH680" s="198"/>
      <c r="AI680" s="198"/>
      <c r="AJ680" s="198"/>
      <c r="AK680" s="198"/>
      <c r="AL680" s="198"/>
      <c r="AM680" s="198"/>
      <c r="AN680" s="198"/>
      <c r="AO680" s="198"/>
    </row>
    <row r="681" ht="14.25" customHeight="1" spans="1:41" x14ac:dyDescent="0.25">
      <c r="A681" s="198"/>
      <c r="B681" s="198"/>
      <c r="C681" s="198"/>
      <c r="D681" s="198"/>
      <c r="E681" s="198"/>
      <c r="F681" s="198"/>
      <c r="G681" s="198"/>
      <c r="H681" s="198"/>
      <c r="I681" s="198"/>
      <c r="J681" s="198"/>
      <c r="K681" s="198"/>
      <c r="L681" s="198"/>
      <c r="M681" s="198"/>
      <c r="N681" s="198"/>
      <c r="O681" s="198"/>
      <c r="P681" s="198"/>
      <c r="Q681" s="198"/>
      <c r="R681" s="198"/>
      <c r="S681" s="198"/>
      <c r="T681" s="198"/>
      <c r="U681" s="198"/>
      <c r="V681" s="198"/>
      <c r="W681" s="198"/>
      <c r="X681" s="198"/>
      <c r="Y681" s="198"/>
      <c r="Z681" s="198"/>
      <c r="AA681" s="198"/>
      <c r="AB681" s="198"/>
      <c r="AC681" s="198"/>
      <c r="AD681" s="198"/>
      <c r="AE681" s="198"/>
      <c r="AF681" s="198"/>
      <c r="AG681" s="198"/>
      <c r="AH681" s="198"/>
      <c r="AI681" s="198"/>
      <c r="AJ681" s="198"/>
      <c r="AK681" s="198"/>
      <c r="AL681" s="198"/>
      <c r="AM681" s="198"/>
      <c r="AN681" s="198"/>
      <c r="AO681" s="198"/>
    </row>
    <row r="682" ht="14.25" customHeight="1" spans="1:41" x14ac:dyDescent="0.25">
      <c r="A682" s="198"/>
      <c r="B682" s="198"/>
      <c r="C682" s="198"/>
      <c r="D682" s="198"/>
      <c r="E682" s="198"/>
      <c r="F682" s="198"/>
      <c r="G682" s="198"/>
      <c r="H682" s="198"/>
      <c r="I682" s="198"/>
      <c r="J682" s="198"/>
      <c r="K682" s="198"/>
      <c r="L682" s="198"/>
      <c r="M682" s="198"/>
      <c r="N682" s="198"/>
      <c r="O682" s="198"/>
      <c r="P682" s="198"/>
      <c r="Q682" s="198"/>
      <c r="R682" s="198"/>
      <c r="S682" s="198"/>
      <c r="T682" s="198"/>
      <c r="U682" s="198"/>
      <c r="V682" s="198"/>
      <c r="W682" s="198"/>
      <c r="X682" s="198"/>
      <c r="Y682" s="198"/>
      <c r="Z682" s="198"/>
      <c r="AA682" s="198"/>
      <c r="AB682" s="198"/>
      <c r="AC682" s="198"/>
      <c r="AD682" s="198"/>
      <c r="AE682" s="198"/>
      <c r="AF682" s="198"/>
      <c r="AG682" s="198"/>
      <c r="AH682" s="198"/>
      <c r="AI682" s="198"/>
      <c r="AJ682" s="198"/>
      <c r="AK682" s="198"/>
      <c r="AL682" s="198"/>
      <c r="AM682" s="198"/>
      <c r="AN682" s="198"/>
      <c r="AO682" s="198"/>
    </row>
    <row r="683" ht="14.25" customHeight="1" spans="1:41" x14ac:dyDescent="0.25">
      <c r="A683" s="198"/>
      <c r="B683" s="198"/>
      <c r="C683" s="198"/>
      <c r="D683" s="198"/>
      <c r="E683" s="198"/>
      <c r="F683" s="198"/>
      <c r="G683" s="198"/>
      <c r="H683" s="198"/>
      <c r="I683" s="198"/>
      <c r="J683" s="198"/>
      <c r="K683" s="198"/>
      <c r="L683" s="198"/>
      <c r="M683" s="198"/>
      <c r="N683" s="198"/>
      <c r="O683" s="198"/>
      <c r="P683" s="198"/>
      <c r="Q683" s="198"/>
      <c r="R683" s="198"/>
      <c r="S683" s="198"/>
      <c r="T683" s="198"/>
      <c r="U683" s="198"/>
      <c r="V683" s="198"/>
      <c r="W683" s="198"/>
      <c r="X683" s="198"/>
      <c r="Y683" s="198"/>
      <c r="Z683" s="198"/>
      <c r="AA683" s="198"/>
      <c r="AB683" s="198"/>
      <c r="AC683" s="198"/>
      <c r="AD683" s="198"/>
      <c r="AE683" s="198"/>
      <c r="AF683" s="198"/>
      <c r="AG683" s="198"/>
      <c r="AH683" s="198"/>
      <c r="AI683" s="198"/>
      <c r="AJ683" s="198"/>
      <c r="AK683" s="198"/>
      <c r="AL683" s="198"/>
      <c r="AM683" s="198"/>
      <c r="AN683" s="198"/>
      <c r="AO683" s="198"/>
    </row>
    <row r="684" ht="14.25" customHeight="1" spans="1:41" x14ac:dyDescent="0.25">
      <c r="A684" s="198"/>
      <c r="B684" s="198"/>
      <c r="C684" s="198"/>
      <c r="D684" s="198"/>
      <c r="E684" s="198"/>
      <c r="F684" s="198"/>
      <c r="G684" s="198"/>
      <c r="H684" s="198"/>
      <c r="I684" s="198"/>
      <c r="J684" s="198"/>
      <c r="K684" s="198"/>
      <c r="L684" s="198"/>
      <c r="M684" s="198"/>
      <c r="N684" s="198"/>
      <c r="O684" s="198"/>
      <c r="P684" s="198"/>
      <c r="Q684" s="198"/>
      <c r="R684" s="198"/>
      <c r="S684" s="198"/>
      <c r="T684" s="198"/>
      <c r="U684" s="198"/>
      <c r="V684" s="198"/>
      <c r="W684" s="198"/>
      <c r="X684" s="198"/>
      <c r="Y684" s="198"/>
      <c r="Z684" s="198"/>
      <c r="AA684" s="198"/>
      <c r="AB684" s="198"/>
      <c r="AC684" s="198"/>
      <c r="AD684" s="198"/>
      <c r="AE684" s="198"/>
      <c r="AF684" s="198"/>
      <c r="AG684" s="198"/>
      <c r="AH684" s="198"/>
      <c r="AI684" s="198"/>
      <c r="AJ684" s="198"/>
      <c r="AK684" s="198"/>
      <c r="AL684" s="198"/>
      <c r="AM684" s="198"/>
      <c r="AN684" s="198"/>
      <c r="AO684" s="198"/>
    </row>
    <row r="685" ht="14.25" customHeight="1" spans="1:41" x14ac:dyDescent="0.25">
      <c r="A685" s="198"/>
      <c r="B685" s="198"/>
      <c r="C685" s="198"/>
      <c r="D685" s="198"/>
      <c r="E685" s="198"/>
      <c r="F685" s="198"/>
      <c r="G685" s="198"/>
      <c r="H685" s="198"/>
      <c r="I685" s="198"/>
      <c r="J685" s="198"/>
      <c r="K685" s="198"/>
      <c r="L685" s="198"/>
      <c r="M685" s="198"/>
      <c r="N685" s="198"/>
      <c r="O685" s="198"/>
      <c r="P685" s="198"/>
      <c r="Q685" s="198"/>
      <c r="R685" s="198"/>
      <c r="S685" s="198"/>
      <c r="T685" s="198"/>
      <c r="U685" s="198"/>
      <c r="V685" s="198"/>
      <c r="W685" s="198"/>
      <c r="X685" s="198"/>
      <c r="Y685" s="198"/>
      <c r="Z685" s="198"/>
      <c r="AA685" s="198"/>
      <c r="AB685" s="198"/>
      <c r="AC685" s="198"/>
      <c r="AD685" s="198"/>
      <c r="AE685" s="198"/>
      <c r="AF685" s="198"/>
      <c r="AG685" s="198"/>
      <c r="AH685" s="198"/>
      <c r="AI685" s="198"/>
      <c r="AJ685" s="198"/>
      <c r="AK685" s="198"/>
      <c r="AL685" s="198"/>
      <c r="AM685" s="198"/>
      <c r="AN685" s="198"/>
      <c r="AO685" s="198"/>
    </row>
    <row r="686" ht="14.25" customHeight="1" spans="1:41" x14ac:dyDescent="0.25">
      <c r="A686" s="198"/>
      <c r="B686" s="198"/>
      <c r="C686" s="198"/>
      <c r="D686" s="198"/>
      <c r="E686" s="198"/>
      <c r="F686" s="198"/>
      <c r="G686" s="198"/>
      <c r="H686" s="198"/>
      <c r="I686" s="198"/>
      <c r="J686" s="198"/>
      <c r="K686" s="198"/>
      <c r="L686" s="198"/>
      <c r="M686" s="198"/>
      <c r="N686" s="198"/>
      <c r="O686" s="198"/>
      <c r="P686" s="198"/>
      <c r="Q686" s="198"/>
      <c r="R686" s="198"/>
      <c r="S686" s="198"/>
      <c r="T686" s="198"/>
      <c r="U686" s="198"/>
      <c r="V686" s="198"/>
      <c r="W686" s="198"/>
      <c r="X686" s="198"/>
      <c r="Y686" s="198"/>
      <c r="Z686" s="198"/>
      <c r="AA686" s="198"/>
      <c r="AB686" s="198"/>
      <c r="AC686" s="198"/>
      <c r="AD686" s="198"/>
      <c r="AE686" s="198"/>
      <c r="AF686" s="198"/>
      <c r="AG686" s="198"/>
      <c r="AH686" s="198"/>
      <c r="AI686" s="198"/>
      <c r="AJ686" s="198"/>
      <c r="AK686" s="198"/>
      <c r="AL686" s="198"/>
      <c r="AM686" s="198"/>
      <c r="AN686" s="198"/>
      <c r="AO686" s="198"/>
    </row>
    <row r="687" ht="14.25" customHeight="1" spans="1:41" x14ac:dyDescent="0.25">
      <c r="A687" s="198"/>
      <c r="B687" s="198"/>
      <c r="C687" s="198"/>
      <c r="D687" s="198"/>
      <c r="E687" s="198"/>
      <c r="F687" s="198"/>
      <c r="G687" s="198"/>
      <c r="H687" s="198"/>
      <c r="I687" s="198"/>
      <c r="J687" s="198"/>
      <c r="K687" s="198"/>
      <c r="L687" s="198"/>
      <c r="M687" s="198"/>
      <c r="N687" s="198"/>
      <c r="O687" s="198"/>
      <c r="P687" s="198"/>
      <c r="Q687" s="198"/>
      <c r="R687" s="198"/>
      <c r="S687" s="198"/>
      <c r="T687" s="198"/>
      <c r="U687" s="198"/>
      <c r="V687" s="198"/>
      <c r="W687" s="198"/>
      <c r="X687" s="198"/>
      <c r="Y687" s="198"/>
      <c r="Z687" s="198"/>
      <c r="AA687" s="198"/>
      <c r="AB687" s="198"/>
      <c r="AC687" s="198"/>
      <c r="AD687" s="198"/>
      <c r="AE687" s="198"/>
      <c r="AF687" s="198"/>
      <c r="AG687" s="198"/>
      <c r="AH687" s="198"/>
      <c r="AI687" s="198"/>
      <c r="AJ687" s="198"/>
      <c r="AK687" s="198"/>
      <c r="AL687" s="198"/>
      <c r="AM687" s="198"/>
      <c r="AN687" s="198"/>
      <c r="AO687" s="198"/>
    </row>
    <row r="688" ht="14.25" customHeight="1" spans="1:41" x14ac:dyDescent="0.25">
      <c r="A688" s="198"/>
      <c r="B688" s="198"/>
      <c r="C688" s="198"/>
      <c r="D688" s="198"/>
      <c r="E688" s="198"/>
      <c r="F688" s="198"/>
      <c r="G688" s="198"/>
      <c r="H688" s="198"/>
      <c r="I688" s="198"/>
      <c r="J688" s="198"/>
      <c r="K688" s="198"/>
      <c r="L688" s="198"/>
      <c r="M688" s="198"/>
      <c r="N688" s="198"/>
      <c r="O688" s="198"/>
      <c r="P688" s="198"/>
      <c r="Q688" s="198"/>
      <c r="R688" s="198"/>
      <c r="S688" s="198"/>
      <c r="T688" s="198"/>
      <c r="U688" s="198"/>
      <c r="V688" s="198"/>
      <c r="W688" s="198"/>
      <c r="X688" s="198"/>
      <c r="Y688" s="198"/>
      <c r="Z688" s="198"/>
      <c r="AA688" s="198"/>
      <c r="AB688" s="198"/>
      <c r="AC688" s="198"/>
      <c r="AD688" s="198"/>
      <c r="AE688" s="198"/>
      <c r="AF688" s="198"/>
      <c r="AG688" s="198"/>
      <c r="AH688" s="198"/>
      <c r="AI688" s="198"/>
      <c r="AJ688" s="198"/>
      <c r="AK688" s="198"/>
      <c r="AL688" s="198"/>
      <c r="AM688" s="198"/>
      <c r="AN688" s="198"/>
      <c r="AO688" s="198"/>
    </row>
    <row r="689" ht="14.25" customHeight="1" spans="1:41" x14ac:dyDescent="0.25">
      <c r="A689" s="198"/>
      <c r="B689" s="198"/>
      <c r="C689" s="198"/>
      <c r="D689" s="198"/>
      <c r="E689" s="198"/>
      <c r="F689" s="198"/>
      <c r="G689" s="198"/>
      <c r="H689" s="198"/>
      <c r="I689" s="198"/>
      <c r="J689" s="198"/>
      <c r="K689" s="198"/>
      <c r="L689" s="198"/>
      <c r="M689" s="198"/>
      <c r="N689" s="198"/>
      <c r="O689" s="198"/>
      <c r="P689" s="198"/>
      <c r="Q689" s="198"/>
      <c r="R689" s="198"/>
      <c r="S689" s="198"/>
      <c r="T689" s="198"/>
      <c r="U689" s="198"/>
      <c r="V689" s="198"/>
      <c r="W689" s="198"/>
      <c r="X689" s="198"/>
      <c r="Y689" s="198"/>
      <c r="Z689" s="198"/>
      <c r="AA689" s="198"/>
      <c r="AB689" s="198"/>
      <c r="AC689" s="198"/>
      <c r="AD689" s="198"/>
      <c r="AE689" s="198"/>
      <c r="AF689" s="198"/>
      <c r="AG689" s="198"/>
      <c r="AH689" s="198"/>
      <c r="AI689" s="198"/>
      <c r="AJ689" s="198"/>
      <c r="AK689" s="198"/>
      <c r="AL689" s="198"/>
      <c r="AM689" s="198"/>
      <c r="AN689" s="198"/>
      <c r="AO689" s="198"/>
    </row>
    <row r="690" ht="14.25" customHeight="1" spans="1:41" x14ac:dyDescent="0.25">
      <c r="A690" s="198"/>
      <c r="B690" s="198"/>
      <c r="C690" s="198"/>
      <c r="D690" s="198"/>
      <c r="E690" s="198"/>
      <c r="F690" s="198"/>
      <c r="G690" s="198"/>
      <c r="H690" s="198"/>
      <c r="I690" s="198"/>
      <c r="J690" s="198"/>
      <c r="K690" s="198"/>
      <c r="L690" s="198"/>
      <c r="M690" s="198"/>
      <c r="N690" s="198"/>
      <c r="O690" s="198"/>
      <c r="P690" s="198"/>
      <c r="Q690" s="198"/>
      <c r="R690" s="198"/>
      <c r="S690" s="198"/>
      <c r="T690" s="198"/>
      <c r="U690" s="198"/>
      <c r="V690" s="198"/>
      <c r="W690" s="198"/>
      <c r="X690" s="198"/>
      <c r="Y690" s="198"/>
      <c r="Z690" s="198"/>
      <c r="AA690" s="198"/>
      <c r="AB690" s="198"/>
      <c r="AC690" s="198"/>
      <c r="AD690" s="198"/>
      <c r="AE690" s="198"/>
      <c r="AF690" s="198"/>
      <c r="AG690" s="198"/>
      <c r="AH690" s="198"/>
      <c r="AI690" s="198"/>
      <c r="AJ690" s="198"/>
      <c r="AK690" s="198"/>
      <c r="AL690" s="198"/>
      <c r="AM690" s="198"/>
      <c r="AN690" s="198"/>
      <c r="AO690" s="198"/>
    </row>
    <row r="691" ht="14.25" customHeight="1" spans="1:41" x14ac:dyDescent="0.25">
      <c r="A691" s="198"/>
      <c r="B691" s="198"/>
      <c r="C691" s="198"/>
      <c r="D691" s="198"/>
      <c r="E691" s="198"/>
      <c r="F691" s="198"/>
      <c r="G691" s="198"/>
      <c r="H691" s="198"/>
      <c r="I691" s="198"/>
      <c r="J691" s="198"/>
      <c r="K691" s="198"/>
      <c r="L691" s="198"/>
      <c r="M691" s="198"/>
      <c r="N691" s="198"/>
      <c r="O691" s="198"/>
      <c r="P691" s="198"/>
      <c r="Q691" s="198"/>
      <c r="R691" s="198"/>
      <c r="S691" s="198"/>
      <c r="T691" s="198"/>
      <c r="U691" s="198"/>
      <c r="V691" s="198"/>
      <c r="W691" s="198"/>
      <c r="X691" s="198"/>
      <c r="Y691" s="198"/>
      <c r="Z691" s="198"/>
      <c r="AA691" s="198"/>
      <c r="AB691" s="198"/>
      <c r="AC691" s="198"/>
      <c r="AD691" s="198"/>
      <c r="AE691" s="198"/>
      <c r="AF691" s="198"/>
      <c r="AG691" s="198"/>
      <c r="AH691" s="198"/>
      <c r="AI691" s="198"/>
      <c r="AJ691" s="198"/>
      <c r="AK691" s="198"/>
      <c r="AL691" s="198"/>
      <c r="AM691" s="198"/>
      <c r="AN691" s="198"/>
      <c r="AO691" s="198"/>
    </row>
    <row r="692" ht="14.25" customHeight="1" spans="1:41" x14ac:dyDescent="0.25">
      <c r="A692" s="198"/>
      <c r="B692" s="198"/>
      <c r="C692" s="198"/>
      <c r="D692" s="198"/>
      <c r="E692" s="198"/>
      <c r="F692" s="198"/>
      <c r="G692" s="198"/>
      <c r="H692" s="198"/>
      <c r="I692" s="198"/>
      <c r="J692" s="198"/>
      <c r="K692" s="198"/>
      <c r="L692" s="198"/>
      <c r="M692" s="198"/>
      <c r="N692" s="198"/>
      <c r="O692" s="198"/>
      <c r="P692" s="198"/>
      <c r="Q692" s="198"/>
      <c r="R692" s="198"/>
      <c r="S692" s="198"/>
      <c r="T692" s="198"/>
      <c r="U692" s="198"/>
      <c r="V692" s="198"/>
      <c r="W692" s="198"/>
      <c r="X692" s="198"/>
      <c r="Y692" s="198"/>
      <c r="Z692" s="198"/>
      <c r="AA692" s="198"/>
      <c r="AB692" s="198"/>
      <c r="AC692" s="198"/>
      <c r="AD692" s="198"/>
      <c r="AE692" s="198"/>
      <c r="AF692" s="198"/>
      <c r="AG692" s="198"/>
      <c r="AH692" s="198"/>
      <c r="AI692" s="198"/>
      <c r="AJ692" s="198"/>
      <c r="AK692" s="198"/>
      <c r="AL692" s="198"/>
      <c r="AM692" s="198"/>
      <c r="AN692" s="198"/>
      <c r="AO692" s="198"/>
    </row>
    <row r="693" ht="14.25" customHeight="1" spans="1:41" x14ac:dyDescent="0.25">
      <c r="A693" s="198"/>
      <c r="B693" s="198"/>
      <c r="C693" s="198"/>
      <c r="D693" s="198"/>
      <c r="E693" s="198"/>
      <c r="F693" s="198"/>
      <c r="G693" s="198"/>
      <c r="H693" s="198"/>
      <c r="I693" s="198"/>
      <c r="J693" s="198"/>
      <c r="K693" s="198"/>
      <c r="L693" s="198"/>
      <c r="M693" s="198"/>
      <c r="N693" s="198"/>
      <c r="O693" s="198"/>
      <c r="P693" s="198"/>
      <c r="Q693" s="198"/>
      <c r="R693" s="198"/>
      <c r="S693" s="198"/>
      <c r="T693" s="198"/>
      <c r="U693" s="198"/>
      <c r="V693" s="198"/>
      <c r="W693" s="198"/>
      <c r="X693" s="198"/>
      <c r="Y693" s="198"/>
      <c r="Z693" s="198"/>
      <c r="AA693" s="198"/>
      <c r="AB693" s="198"/>
      <c r="AC693" s="198"/>
      <c r="AD693" s="198"/>
      <c r="AE693" s="198"/>
      <c r="AF693" s="198"/>
      <c r="AG693" s="198"/>
      <c r="AH693" s="198"/>
      <c r="AI693" s="198"/>
      <c r="AJ693" s="198"/>
      <c r="AK693" s="198"/>
      <c r="AL693" s="198"/>
      <c r="AM693" s="198"/>
      <c r="AN693" s="198"/>
      <c r="AO693" s="198"/>
    </row>
    <row r="694" ht="14.25" customHeight="1" spans="1:41" x14ac:dyDescent="0.25">
      <c r="A694" s="198"/>
      <c r="B694" s="198"/>
      <c r="C694" s="198"/>
      <c r="D694" s="198"/>
      <c r="E694" s="198"/>
      <c r="F694" s="198"/>
      <c r="G694" s="198"/>
      <c r="H694" s="198"/>
      <c r="I694" s="198"/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  <c r="T694" s="198"/>
      <c r="U694" s="198"/>
      <c r="V694" s="198"/>
      <c r="W694" s="198"/>
      <c r="X694" s="198"/>
      <c r="Y694" s="198"/>
      <c r="Z694" s="198"/>
      <c r="AA694" s="198"/>
      <c r="AB694" s="198"/>
      <c r="AC694" s="198"/>
      <c r="AD694" s="198"/>
      <c r="AE694" s="198"/>
      <c r="AF694" s="198"/>
      <c r="AG694" s="198"/>
      <c r="AH694" s="198"/>
      <c r="AI694" s="198"/>
      <c r="AJ694" s="198"/>
      <c r="AK694" s="198"/>
      <c r="AL694" s="198"/>
      <c r="AM694" s="198"/>
      <c r="AN694" s="198"/>
      <c r="AO694" s="198"/>
    </row>
    <row r="695" ht="14.25" customHeight="1" spans="1:41" x14ac:dyDescent="0.25">
      <c r="A695" s="198"/>
      <c r="B695" s="198"/>
      <c r="C695" s="198"/>
      <c r="D695" s="198"/>
      <c r="E695" s="198"/>
      <c r="F695" s="198"/>
      <c r="G695" s="198"/>
      <c r="H695" s="198"/>
      <c r="I695" s="198"/>
      <c r="J695" s="198"/>
      <c r="K695" s="198"/>
      <c r="L695" s="198"/>
      <c r="M695" s="198"/>
      <c r="N695" s="198"/>
      <c r="O695" s="198"/>
      <c r="P695" s="198"/>
      <c r="Q695" s="198"/>
      <c r="R695" s="198"/>
      <c r="S695" s="198"/>
      <c r="T695" s="198"/>
      <c r="U695" s="198"/>
      <c r="V695" s="198"/>
      <c r="W695" s="198"/>
      <c r="X695" s="198"/>
      <c r="Y695" s="198"/>
      <c r="Z695" s="198"/>
      <c r="AA695" s="198"/>
      <c r="AB695" s="198"/>
      <c r="AC695" s="198"/>
      <c r="AD695" s="198"/>
      <c r="AE695" s="198"/>
      <c r="AF695" s="198"/>
      <c r="AG695" s="198"/>
      <c r="AH695" s="198"/>
      <c r="AI695" s="198"/>
      <c r="AJ695" s="198"/>
      <c r="AK695" s="198"/>
      <c r="AL695" s="198"/>
      <c r="AM695" s="198"/>
      <c r="AN695" s="198"/>
      <c r="AO695" s="198"/>
    </row>
    <row r="696" ht="14.25" customHeight="1" spans="1:41" x14ac:dyDescent="0.25">
      <c r="A696" s="198"/>
      <c r="B696" s="198"/>
      <c r="C696" s="198"/>
      <c r="D696" s="198"/>
      <c r="E696" s="198"/>
      <c r="F696" s="198"/>
      <c r="G696" s="198"/>
      <c r="H696" s="198"/>
      <c r="I696" s="198"/>
      <c r="J696" s="198"/>
      <c r="K696" s="198"/>
      <c r="L696" s="198"/>
      <c r="M696" s="198"/>
      <c r="N696" s="198"/>
      <c r="O696" s="198"/>
      <c r="P696" s="198"/>
      <c r="Q696" s="198"/>
      <c r="R696" s="198"/>
      <c r="S696" s="198"/>
      <c r="T696" s="198"/>
      <c r="U696" s="198"/>
      <c r="V696" s="198"/>
      <c r="W696" s="198"/>
      <c r="X696" s="198"/>
      <c r="Y696" s="198"/>
      <c r="Z696" s="198"/>
      <c r="AA696" s="198"/>
      <c r="AB696" s="198"/>
      <c r="AC696" s="198"/>
      <c r="AD696" s="198"/>
      <c r="AE696" s="198"/>
      <c r="AF696" s="198"/>
      <c r="AG696" s="198"/>
      <c r="AH696" s="198"/>
      <c r="AI696" s="198"/>
      <c r="AJ696" s="198"/>
      <c r="AK696" s="198"/>
      <c r="AL696" s="198"/>
      <c r="AM696" s="198"/>
      <c r="AN696" s="198"/>
      <c r="AO696" s="198"/>
    </row>
    <row r="697" ht="14.25" customHeight="1" spans="1:41" x14ac:dyDescent="0.25">
      <c r="A697" s="198"/>
      <c r="B697" s="198"/>
      <c r="C697" s="198"/>
      <c r="D697" s="198"/>
      <c r="E697" s="198"/>
      <c r="F697" s="198"/>
      <c r="G697" s="198"/>
      <c r="H697" s="198"/>
      <c r="I697" s="198"/>
      <c r="J697" s="198"/>
      <c r="K697" s="198"/>
      <c r="L697" s="198"/>
      <c r="M697" s="198"/>
      <c r="N697" s="198"/>
      <c r="O697" s="198"/>
      <c r="P697" s="198"/>
      <c r="Q697" s="198"/>
      <c r="R697" s="198"/>
      <c r="S697" s="198"/>
      <c r="T697" s="198"/>
      <c r="U697" s="198"/>
      <c r="V697" s="198"/>
      <c r="W697" s="198"/>
      <c r="X697" s="198"/>
      <c r="Y697" s="198"/>
      <c r="Z697" s="198"/>
      <c r="AA697" s="198"/>
      <c r="AB697" s="198"/>
      <c r="AC697" s="198"/>
      <c r="AD697" s="198"/>
      <c r="AE697" s="198"/>
      <c r="AF697" s="198"/>
      <c r="AG697" s="198"/>
      <c r="AH697" s="198"/>
      <c r="AI697" s="198"/>
      <c r="AJ697" s="198"/>
      <c r="AK697" s="198"/>
      <c r="AL697" s="198"/>
      <c r="AM697" s="198"/>
      <c r="AN697" s="198"/>
      <c r="AO697" s="198"/>
    </row>
    <row r="698" ht="14.25" customHeight="1" spans="1:41" x14ac:dyDescent="0.25">
      <c r="A698" s="198"/>
      <c r="B698" s="198"/>
      <c r="C698" s="198"/>
      <c r="D698" s="198"/>
      <c r="E698" s="198"/>
      <c r="F698" s="198"/>
      <c r="G698" s="198"/>
      <c r="H698" s="198"/>
      <c r="I698" s="198"/>
      <c r="J698" s="198"/>
      <c r="K698" s="198"/>
      <c r="L698" s="198"/>
      <c r="M698" s="198"/>
      <c r="N698" s="198"/>
      <c r="O698" s="198"/>
      <c r="P698" s="198"/>
      <c r="Q698" s="198"/>
      <c r="R698" s="198"/>
      <c r="S698" s="198"/>
      <c r="T698" s="198"/>
      <c r="U698" s="198"/>
      <c r="V698" s="198"/>
      <c r="W698" s="198"/>
      <c r="X698" s="198"/>
      <c r="Y698" s="198"/>
      <c r="Z698" s="198"/>
      <c r="AA698" s="198"/>
      <c r="AB698" s="198"/>
      <c r="AC698" s="198"/>
      <c r="AD698" s="198"/>
      <c r="AE698" s="198"/>
      <c r="AF698" s="198"/>
      <c r="AG698" s="198"/>
      <c r="AH698" s="198"/>
      <c r="AI698" s="198"/>
      <c r="AJ698" s="198"/>
      <c r="AK698" s="198"/>
      <c r="AL698" s="198"/>
      <c r="AM698" s="198"/>
      <c r="AN698" s="198"/>
      <c r="AO698" s="198"/>
    </row>
    <row r="699" ht="14.25" customHeight="1" spans="1:41" x14ac:dyDescent="0.25">
      <c r="A699" s="198"/>
      <c r="B699" s="198"/>
      <c r="C699" s="198"/>
      <c r="D699" s="198"/>
      <c r="E699" s="198"/>
      <c r="F699" s="198"/>
      <c r="G699" s="198"/>
      <c r="H699" s="198"/>
      <c r="I699" s="198"/>
      <c r="J699" s="198"/>
      <c r="K699" s="198"/>
      <c r="L699" s="198"/>
      <c r="M699" s="198"/>
      <c r="N699" s="198"/>
      <c r="O699" s="198"/>
      <c r="P699" s="198"/>
      <c r="Q699" s="198"/>
      <c r="R699" s="198"/>
      <c r="S699" s="198"/>
      <c r="T699" s="198"/>
      <c r="U699" s="198"/>
      <c r="V699" s="198"/>
      <c r="W699" s="198"/>
      <c r="X699" s="198"/>
      <c r="Y699" s="198"/>
      <c r="Z699" s="198"/>
      <c r="AA699" s="198"/>
      <c r="AB699" s="198"/>
      <c r="AC699" s="198"/>
      <c r="AD699" s="198"/>
      <c r="AE699" s="198"/>
      <c r="AF699" s="198"/>
      <c r="AG699" s="198"/>
      <c r="AH699" s="198"/>
      <c r="AI699" s="198"/>
      <c r="AJ699" s="198"/>
      <c r="AK699" s="198"/>
      <c r="AL699" s="198"/>
      <c r="AM699" s="198"/>
      <c r="AN699" s="198"/>
      <c r="AO699" s="198"/>
    </row>
    <row r="700" ht="14.25" customHeight="1" spans="1:41" x14ac:dyDescent="0.25">
      <c r="A700" s="198"/>
      <c r="B700" s="198"/>
      <c r="C700" s="198"/>
      <c r="D700" s="198"/>
      <c r="E700" s="198"/>
      <c r="F700" s="198"/>
      <c r="G700" s="198"/>
      <c r="H700" s="198"/>
      <c r="I700" s="198"/>
      <c r="J700" s="198"/>
      <c r="K700" s="198"/>
      <c r="L700" s="198"/>
      <c r="M700" s="198"/>
      <c r="N700" s="198"/>
      <c r="O700" s="198"/>
      <c r="P700" s="198"/>
      <c r="Q700" s="198"/>
      <c r="R700" s="198"/>
      <c r="S700" s="198"/>
      <c r="T700" s="198"/>
      <c r="U700" s="198"/>
      <c r="V700" s="198"/>
      <c r="W700" s="198"/>
      <c r="X700" s="198"/>
      <c r="Y700" s="198"/>
      <c r="Z700" s="198"/>
      <c r="AA700" s="198"/>
      <c r="AB700" s="198"/>
      <c r="AC700" s="198"/>
      <c r="AD700" s="198"/>
      <c r="AE700" s="198"/>
      <c r="AF700" s="198"/>
      <c r="AG700" s="198"/>
      <c r="AH700" s="198"/>
      <c r="AI700" s="198"/>
      <c r="AJ700" s="198"/>
      <c r="AK700" s="198"/>
      <c r="AL700" s="198"/>
      <c r="AM700" s="198"/>
      <c r="AN700" s="198"/>
      <c r="AO700" s="198"/>
    </row>
    <row r="701" ht="14.25" customHeight="1" spans="1:41" x14ac:dyDescent="0.25">
      <c r="A701" s="198"/>
      <c r="B701" s="198"/>
      <c r="C701" s="198"/>
      <c r="D701" s="198"/>
      <c r="E701" s="198"/>
      <c r="F701" s="198"/>
      <c r="G701" s="198"/>
      <c r="H701" s="198"/>
      <c r="I701" s="198"/>
      <c r="J701" s="198"/>
      <c r="K701" s="198"/>
      <c r="L701" s="198"/>
      <c r="M701" s="198"/>
      <c r="N701" s="198"/>
      <c r="O701" s="198"/>
      <c r="P701" s="198"/>
      <c r="Q701" s="198"/>
      <c r="R701" s="198"/>
      <c r="S701" s="198"/>
      <c r="T701" s="198"/>
      <c r="U701" s="198"/>
      <c r="V701" s="198"/>
      <c r="W701" s="198"/>
      <c r="X701" s="198"/>
      <c r="Y701" s="198"/>
      <c r="Z701" s="198"/>
      <c r="AA701" s="198"/>
      <c r="AB701" s="198"/>
      <c r="AC701" s="198"/>
      <c r="AD701" s="198"/>
      <c r="AE701" s="198"/>
      <c r="AF701" s="198"/>
      <c r="AG701" s="198"/>
      <c r="AH701" s="198"/>
      <c r="AI701" s="198"/>
      <c r="AJ701" s="198"/>
      <c r="AK701" s="198"/>
      <c r="AL701" s="198"/>
      <c r="AM701" s="198"/>
      <c r="AN701" s="198"/>
      <c r="AO701" s="198"/>
    </row>
    <row r="702" ht="14.25" customHeight="1" spans="1:41" x14ac:dyDescent="0.25">
      <c r="A702" s="198"/>
      <c r="B702" s="198"/>
      <c r="C702" s="198"/>
      <c r="D702" s="198"/>
      <c r="E702" s="198"/>
      <c r="F702" s="198"/>
      <c r="G702" s="198"/>
      <c r="H702" s="198"/>
      <c r="I702" s="198"/>
      <c r="J702" s="198"/>
      <c r="K702" s="198"/>
      <c r="L702" s="198"/>
      <c r="M702" s="198"/>
      <c r="N702" s="198"/>
      <c r="O702" s="198"/>
      <c r="P702" s="198"/>
      <c r="Q702" s="198"/>
      <c r="R702" s="198"/>
      <c r="S702" s="198"/>
      <c r="T702" s="198"/>
      <c r="U702" s="198"/>
      <c r="V702" s="198"/>
      <c r="W702" s="198"/>
      <c r="X702" s="198"/>
      <c r="Y702" s="198"/>
      <c r="Z702" s="198"/>
      <c r="AA702" s="198"/>
      <c r="AB702" s="198"/>
      <c r="AC702" s="198"/>
      <c r="AD702" s="198"/>
      <c r="AE702" s="198"/>
      <c r="AF702" s="198"/>
      <c r="AG702" s="198"/>
      <c r="AH702" s="198"/>
      <c r="AI702" s="198"/>
      <c r="AJ702" s="198"/>
      <c r="AK702" s="198"/>
      <c r="AL702" s="198"/>
      <c r="AM702" s="198"/>
      <c r="AN702" s="198"/>
      <c r="AO702" s="198"/>
    </row>
    <row r="703" ht="14.25" customHeight="1" spans="1:41" x14ac:dyDescent="0.25">
      <c r="A703" s="198"/>
      <c r="B703" s="198"/>
      <c r="C703" s="198"/>
      <c r="D703" s="198"/>
      <c r="E703" s="198"/>
      <c r="F703" s="198"/>
      <c r="G703" s="198"/>
      <c r="H703" s="198"/>
      <c r="I703" s="198"/>
      <c r="J703" s="198"/>
      <c r="K703" s="198"/>
      <c r="L703" s="198"/>
      <c r="M703" s="198"/>
      <c r="N703" s="198"/>
      <c r="O703" s="198"/>
      <c r="P703" s="198"/>
      <c r="Q703" s="198"/>
      <c r="R703" s="198"/>
      <c r="S703" s="198"/>
      <c r="T703" s="198"/>
      <c r="U703" s="198"/>
      <c r="V703" s="198"/>
      <c r="W703" s="198"/>
      <c r="X703" s="198"/>
      <c r="Y703" s="198"/>
      <c r="Z703" s="198"/>
      <c r="AA703" s="198"/>
      <c r="AB703" s="198"/>
      <c r="AC703" s="198"/>
      <c r="AD703" s="198"/>
      <c r="AE703" s="198"/>
      <c r="AF703" s="198"/>
      <c r="AG703" s="198"/>
      <c r="AH703" s="198"/>
      <c r="AI703" s="198"/>
      <c r="AJ703" s="198"/>
      <c r="AK703" s="198"/>
      <c r="AL703" s="198"/>
      <c r="AM703" s="198"/>
      <c r="AN703" s="198"/>
      <c r="AO703" s="198"/>
    </row>
    <row r="704" ht="14.25" customHeight="1" spans="1:41" x14ac:dyDescent="0.25">
      <c r="A704" s="198"/>
      <c r="B704" s="198"/>
      <c r="C704" s="198"/>
      <c r="D704" s="198"/>
      <c r="E704" s="198"/>
      <c r="F704" s="198"/>
      <c r="G704" s="198"/>
      <c r="H704" s="198"/>
      <c r="I704" s="198"/>
      <c r="J704" s="198"/>
      <c r="K704" s="198"/>
      <c r="L704" s="198"/>
      <c r="M704" s="198"/>
      <c r="N704" s="198"/>
      <c r="O704" s="198"/>
      <c r="P704" s="198"/>
      <c r="Q704" s="198"/>
      <c r="R704" s="198"/>
      <c r="S704" s="198"/>
      <c r="T704" s="198"/>
      <c r="U704" s="198"/>
      <c r="V704" s="198"/>
      <c r="W704" s="198"/>
      <c r="X704" s="198"/>
      <c r="Y704" s="198"/>
      <c r="Z704" s="198"/>
      <c r="AA704" s="198"/>
      <c r="AB704" s="198"/>
      <c r="AC704" s="198"/>
      <c r="AD704" s="198"/>
      <c r="AE704" s="198"/>
      <c r="AF704" s="198"/>
      <c r="AG704" s="198"/>
      <c r="AH704" s="198"/>
      <c r="AI704" s="198"/>
      <c r="AJ704" s="198"/>
      <c r="AK704" s="198"/>
      <c r="AL704" s="198"/>
      <c r="AM704" s="198"/>
      <c r="AN704" s="198"/>
      <c r="AO704" s="198"/>
    </row>
    <row r="705" ht="14.25" customHeight="1" spans="1:41" x14ac:dyDescent="0.25">
      <c r="A705" s="198"/>
      <c r="B705" s="198"/>
      <c r="C705" s="198"/>
      <c r="D705" s="198"/>
      <c r="E705" s="198"/>
      <c r="F705" s="198"/>
      <c r="G705" s="198"/>
      <c r="H705" s="198"/>
      <c r="I705" s="198"/>
      <c r="J705" s="198"/>
      <c r="K705" s="198"/>
      <c r="L705" s="198"/>
      <c r="M705" s="198"/>
      <c r="N705" s="198"/>
      <c r="O705" s="198"/>
      <c r="P705" s="198"/>
      <c r="Q705" s="198"/>
      <c r="R705" s="198"/>
      <c r="S705" s="198"/>
      <c r="T705" s="198"/>
      <c r="U705" s="198"/>
      <c r="V705" s="198"/>
      <c r="W705" s="198"/>
      <c r="X705" s="198"/>
      <c r="Y705" s="198"/>
      <c r="Z705" s="198"/>
      <c r="AA705" s="198"/>
      <c r="AB705" s="198"/>
      <c r="AC705" s="198"/>
      <c r="AD705" s="198"/>
      <c r="AE705" s="198"/>
      <c r="AF705" s="198"/>
      <c r="AG705" s="198"/>
      <c r="AH705" s="198"/>
      <c r="AI705" s="198"/>
      <c r="AJ705" s="198"/>
      <c r="AK705" s="198"/>
      <c r="AL705" s="198"/>
      <c r="AM705" s="198"/>
      <c r="AN705" s="198"/>
      <c r="AO705" s="198"/>
    </row>
    <row r="706" ht="14.25" customHeight="1" spans="1:41" x14ac:dyDescent="0.25">
      <c r="A706" s="198"/>
      <c r="B706" s="198"/>
      <c r="C706" s="198"/>
      <c r="D706" s="198"/>
      <c r="E706" s="198"/>
      <c r="F706" s="198"/>
      <c r="G706" s="198"/>
      <c r="H706" s="198"/>
      <c r="I706" s="198"/>
      <c r="J706" s="198"/>
      <c r="K706" s="198"/>
      <c r="L706" s="198"/>
      <c r="M706" s="198"/>
      <c r="N706" s="198"/>
      <c r="O706" s="198"/>
      <c r="P706" s="198"/>
      <c r="Q706" s="198"/>
      <c r="R706" s="198"/>
      <c r="S706" s="198"/>
      <c r="T706" s="198"/>
      <c r="U706" s="198"/>
      <c r="V706" s="198"/>
      <c r="W706" s="198"/>
      <c r="X706" s="198"/>
      <c r="Y706" s="198"/>
      <c r="Z706" s="198"/>
      <c r="AA706" s="198"/>
      <c r="AB706" s="198"/>
      <c r="AC706" s="198"/>
      <c r="AD706" s="198"/>
      <c r="AE706" s="198"/>
      <c r="AF706" s="198"/>
      <c r="AG706" s="198"/>
      <c r="AH706" s="198"/>
      <c r="AI706" s="198"/>
      <c r="AJ706" s="198"/>
      <c r="AK706" s="198"/>
      <c r="AL706" s="198"/>
      <c r="AM706" s="198"/>
      <c r="AN706" s="198"/>
      <c r="AO706" s="198"/>
    </row>
    <row r="707" ht="14.25" customHeight="1" spans="1:41" x14ac:dyDescent="0.25">
      <c r="A707" s="198"/>
      <c r="B707" s="198"/>
      <c r="C707" s="198"/>
      <c r="D707" s="198"/>
      <c r="E707" s="198"/>
      <c r="F707" s="198"/>
      <c r="G707" s="198"/>
      <c r="H707" s="198"/>
      <c r="I707" s="198"/>
      <c r="J707" s="198"/>
      <c r="K707" s="198"/>
      <c r="L707" s="198"/>
      <c r="M707" s="198"/>
      <c r="N707" s="198"/>
      <c r="O707" s="198"/>
      <c r="P707" s="198"/>
      <c r="Q707" s="198"/>
      <c r="R707" s="198"/>
      <c r="S707" s="198"/>
      <c r="T707" s="198"/>
      <c r="U707" s="198"/>
      <c r="V707" s="198"/>
      <c r="W707" s="198"/>
      <c r="X707" s="198"/>
      <c r="Y707" s="198"/>
      <c r="Z707" s="198"/>
      <c r="AA707" s="198"/>
      <c r="AB707" s="198"/>
      <c r="AC707" s="198"/>
      <c r="AD707" s="198"/>
      <c r="AE707" s="198"/>
      <c r="AF707" s="198"/>
      <c r="AG707" s="198"/>
      <c r="AH707" s="198"/>
      <c r="AI707" s="198"/>
      <c r="AJ707" s="198"/>
      <c r="AK707" s="198"/>
      <c r="AL707" s="198"/>
      <c r="AM707" s="198"/>
      <c r="AN707" s="198"/>
      <c r="AO707" s="198"/>
    </row>
    <row r="708" ht="14.25" customHeight="1" spans="1:41" x14ac:dyDescent="0.25">
      <c r="A708" s="198"/>
      <c r="B708" s="198"/>
      <c r="C708" s="198"/>
      <c r="D708" s="198"/>
      <c r="E708" s="198"/>
      <c r="F708" s="198"/>
      <c r="G708" s="198"/>
      <c r="H708" s="198"/>
      <c r="I708" s="198"/>
      <c r="J708" s="198"/>
      <c r="K708" s="198"/>
      <c r="L708" s="198"/>
      <c r="M708" s="198"/>
      <c r="N708" s="198"/>
      <c r="O708" s="198"/>
      <c r="P708" s="198"/>
      <c r="Q708" s="198"/>
      <c r="R708" s="198"/>
      <c r="S708" s="198"/>
      <c r="T708" s="198"/>
      <c r="U708" s="198"/>
      <c r="V708" s="198"/>
      <c r="W708" s="198"/>
      <c r="X708" s="198"/>
      <c r="Y708" s="198"/>
      <c r="Z708" s="198"/>
      <c r="AA708" s="198"/>
      <c r="AB708" s="198"/>
      <c r="AC708" s="198"/>
      <c r="AD708" s="198"/>
      <c r="AE708" s="198"/>
      <c r="AF708" s="198"/>
      <c r="AG708" s="198"/>
      <c r="AH708" s="198"/>
      <c r="AI708" s="198"/>
      <c r="AJ708" s="198"/>
      <c r="AK708" s="198"/>
      <c r="AL708" s="198"/>
      <c r="AM708" s="198"/>
      <c r="AN708" s="198"/>
      <c r="AO708" s="198"/>
    </row>
    <row r="709" ht="14.25" customHeight="1" spans="1:41" x14ac:dyDescent="0.25">
      <c r="A709" s="198"/>
      <c r="B709" s="198"/>
      <c r="C709" s="198"/>
      <c r="D709" s="198"/>
      <c r="E709" s="198"/>
      <c r="F709" s="198"/>
      <c r="G709" s="198"/>
      <c r="H709" s="198"/>
      <c r="I709" s="198"/>
      <c r="J709" s="198"/>
      <c r="K709" s="198"/>
      <c r="L709" s="198"/>
      <c r="M709" s="198"/>
      <c r="N709" s="198"/>
      <c r="O709" s="198"/>
      <c r="P709" s="198"/>
      <c r="Q709" s="198"/>
      <c r="R709" s="198"/>
      <c r="S709" s="198"/>
      <c r="T709" s="198"/>
      <c r="U709" s="198"/>
      <c r="V709" s="198"/>
      <c r="W709" s="198"/>
      <c r="X709" s="198"/>
      <c r="Y709" s="198"/>
      <c r="Z709" s="198"/>
      <c r="AA709" s="198"/>
      <c r="AB709" s="198"/>
      <c r="AC709" s="198"/>
      <c r="AD709" s="198"/>
      <c r="AE709" s="198"/>
      <c r="AF709" s="198"/>
      <c r="AG709" s="198"/>
      <c r="AH709" s="198"/>
      <c r="AI709" s="198"/>
      <c r="AJ709" s="198"/>
      <c r="AK709" s="198"/>
      <c r="AL709" s="198"/>
      <c r="AM709" s="198"/>
      <c r="AN709" s="198"/>
      <c r="AO709" s="198"/>
    </row>
    <row r="710" ht="14.25" customHeight="1" spans="1:41" x14ac:dyDescent="0.25">
      <c r="A710" s="198"/>
      <c r="B710" s="198"/>
      <c r="C710" s="198"/>
      <c r="D710" s="198"/>
      <c r="E710" s="198"/>
      <c r="F710" s="198"/>
      <c r="G710" s="198"/>
      <c r="H710" s="198"/>
      <c r="I710" s="198"/>
      <c r="J710" s="198"/>
      <c r="K710" s="198"/>
      <c r="L710" s="198"/>
      <c r="M710" s="198"/>
      <c r="N710" s="198"/>
      <c r="O710" s="198"/>
      <c r="P710" s="198"/>
      <c r="Q710" s="198"/>
      <c r="R710" s="198"/>
      <c r="S710" s="198"/>
      <c r="T710" s="198"/>
      <c r="U710" s="198"/>
      <c r="V710" s="198"/>
      <c r="W710" s="198"/>
      <c r="X710" s="198"/>
      <c r="Y710" s="198"/>
      <c r="Z710" s="198"/>
      <c r="AA710" s="198"/>
      <c r="AB710" s="198"/>
      <c r="AC710" s="198"/>
      <c r="AD710" s="198"/>
      <c r="AE710" s="198"/>
      <c r="AF710" s="198"/>
      <c r="AG710" s="198"/>
      <c r="AH710" s="198"/>
      <c r="AI710" s="198"/>
      <c r="AJ710" s="198"/>
      <c r="AK710" s="198"/>
      <c r="AL710" s="198"/>
      <c r="AM710" s="198"/>
      <c r="AN710" s="198"/>
      <c r="AO710" s="198"/>
    </row>
    <row r="711" ht="14.25" customHeight="1" spans="1:41" x14ac:dyDescent="0.25">
      <c r="A711" s="198"/>
      <c r="B711" s="198"/>
      <c r="C711" s="198"/>
      <c r="D711" s="198"/>
      <c r="E711" s="198"/>
      <c r="F711" s="198"/>
      <c r="G711" s="198"/>
      <c r="H711" s="198"/>
      <c r="I711" s="198"/>
      <c r="J711" s="198"/>
      <c r="K711" s="198"/>
      <c r="L711" s="198"/>
      <c r="M711" s="198"/>
      <c r="N711" s="198"/>
      <c r="O711" s="198"/>
      <c r="P711" s="198"/>
      <c r="Q711" s="198"/>
      <c r="R711" s="198"/>
      <c r="S711" s="198"/>
      <c r="T711" s="198"/>
      <c r="U711" s="198"/>
      <c r="V711" s="198"/>
      <c r="W711" s="198"/>
      <c r="X711" s="198"/>
      <c r="Y711" s="198"/>
      <c r="Z711" s="198"/>
      <c r="AA711" s="198"/>
      <c r="AB711" s="198"/>
      <c r="AC711" s="198"/>
      <c r="AD711" s="198"/>
      <c r="AE711" s="198"/>
      <c r="AF711" s="198"/>
      <c r="AG711" s="198"/>
      <c r="AH711" s="198"/>
      <c r="AI711" s="198"/>
      <c r="AJ711" s="198"/>
      <c r="AK711" s="198"/>
      <c r="AL711" s="198"/>
      <c r="AM711" s="198"/>
      <c r="AN711" s="198"/>
      <c r="AO711" s="198"/>
    </row>
    <row r="712" ht="14.25" customHeight="1" spans="1:41" x14ac:dyDescent="0.25">
      <c r="A712" s="198"/>
      <c r="B712" s="198"/>
      <c r="C712" s="198"/>
      <c r="D712" s="198"/>
      <c r="E712" s="198"/>
      <c r="F712" s="198"/>
      <c r="G712" s="198"/>
      <c r="H712" s="198"/>
      <c r="I712" s="198"/>
      <c r="J712" s="198"/>
      <c r="K712" s="198"/>
      <c r="L712" s="198"/>
      <c r="M712" s="198"/>
      <c r="N712" s="198"/>
      <c r="O712" s="198"/>
      <c r="P712" s="198"/>
      <c r="Q712" s="198"/>
      <c r="R712" s="198"/>
      <c r="S712" s="198"/>
      <c r="T712" s="198"/>
      <c r="U712" s="198"/>
      <c r="V712" s="198"/>
      <c r="W712" s="198"/>
      <c r="X712" s="198"/>
      <c r="Y712" s="198"/>
      <c r="Z712" s="198"/>
      <c r="AA712" s="198"/>
      <c r="AB712" s="198"/>
      <c r="AC712" s="198"/>
      <c r="AD712" s="198"/>
      <c r="AE712" s="198"/>
      <c r="AF712" s="198"/>
      <c r="AG712" s="198"/>
      <c r="AH712" s="198"/>
      <c r="AI712" s="198"/>
      <c r="AJ712" s="198"/>
      <c r="AK712" s="198"/>
      <c r="AL712" s="198"/>
      <c r="AM712" s="198"/>
      <c r="AN712" s="198"/>
      <c r="AO712" s="198"/>
    </row>
    <row r="713" ht="14.25" customHeight="1" spans="1:41" x14ac:dyDescent="0.25">
      <c r="A713" s="198"/>
      <c r="B713" s="198"/>
      <c r="C713" s="198"/>
      <c r="D713" s="198"/>
      <c r="E713" s="198"/>
      <c r="F713" s="198"/>
      <c r="G713" s="198"/>
      <c r="H713" s="198"/>
      <c r="I713" s="198"/>
      <c r="J713" s="198"/>
      <c r="K713" s="198"/>
      <c r="L713" s="198"/>
      <c r="M713" s="198"/>
      <c r="N713" s="198"/>
      <c r="O713" s="198"/>
      <c r="P713" s="198"/>
      <c r="Q713" s="198"/>
      <c r="R713" s="198"/>
      <c r="S713" s="198"/>
      <c r="T713" s="198"/>
      <c r="U713" s="198"/>
      <c r="V713" s="198"/>
      <c r="W713" s="198"/>
      <c r="X713" s="198"/>
      <c r="Y713" s="198"/>
      <c r="Z713" s="198"/>
      <c r="AA713" s="198"/>
      <c r="AB713" s="198"/>
      <c r="AC713" s="198"/>
      <c r="AD713" s="198"/>
      <c r="AE713" s="198"/>
      <c r="AF713" s="198"/>
      <c r="AG713" s="198"/>
      <c r="AH713" s="198"/>
      <c r="AI713" s="198"/>
      <c r="AJ713" s="198"/>
      <c r="AK713" s="198"/>
      <c r="AL713" s="198"/>
      <c r="AM713" s="198"/>
      <c r="AN713" s="198"/>
      <c r="AO713" s="198"/>
    </row>
    <row r="714" ht="14.25" customHeight="1" spans="1:41" x14ac:dyDescent="0.25">
      <c r="A714" s="198"/>
      <c r="B714" s="198"/>
      <c r="C714" s="198"/>
      <c r="D714" s="198"/>
      <c r="E714" s="198"/>
      <c r="F714" s="198"/>
      <c r="G714" s="198"/>
      <c r="H714" s="198"/>
      <c r="I714" s="198"/>
      <c r="J714" s="198"/>
      <c r="K714" s="198"/>
      <c r="L714" s="198"/>
      <c r="M714" s="198"/>
      <c r="N714" s="198"/>
      <c r="O714" s="198"/>
      <c r="P714" s="198"/>
      <c r="Q714" s="198"/>
      <c r="R714" s="198"/>
      <c r="S714" s="198"/>
      <c r="T714" s="198"/>
      <c r="U714" s="198"/>
      <c r="V714" s="198"/>
      <c r="W714" s="198"/>
      <c r="X714" s="198"/>
      <c r="Y714" s="198"/>
      <c r="Z714" s="198"/>
      <c r="AA714" s="198"/>
      <c r="AB714" s="198"/>
      <c r="AC714" s="198"/>
      <c r="AD714" s="198"/>
      <c r="AE714" s="198"/>
      <c r="AF714" s="198"/>
      <c r="AG714" s="198"/>
      <c r="AH714" s="198"/>
      <c r="AI714" s="198"/>
      <c r="AJ714" s="198"/>
      <c r="AK714" s="198"/>
      <c r="AL714" s="198"/>
      <c r="AM714" s="198"/>
      <c r="AN714" s="198"/>
      <c r="AO714" s="198"/>
    </row>
    <row r="715" ht="14.25" customHeight="1" spans="1:41" x14ac:dyDescent="0.25">
      <c r="A715" s="198"/>
      <c r="B715" s="198"/>
      <c r="C715" s="198"/>
      <c r="D715" s="198"/>
      <c r="E715" s="198"/>
      <c r="F715" s="198"/>
      <c r="G715" s="198"/>
      <c r="H715" s="198"/>
      <c r="I715" s="198"/>
      <c r="J715" s="198"/>
      <c r="K715" s="198"/>
      <c r="L715" s="198"/>
      <c r="M715" s="198"/>
      <c r="N715" s="198"/>
      <c r="O715" s="198"/>
      <c r="P715" s="198"/>
      <c r="Q715" s="198"/>
      <c r="R715" s="198"/>
      <c r="S715" s="198"/>
      <c r="T715" s="198"/>
      <c r="U715" s="198"/>
      <c r="V715" s="198"/>
      <c r="W715" s="198"/>
      <c r="X715" s="198"/>
      <c r="Y715" s="198"/>
      <c r="Z715" s="198"/>
      <c r="AA715" s="198"/>
      <c r="AB715" s="198"/>
      <c r="AC715" s="198"/>
      <c r="AD715" s="198"/>
      <c r="AE715" s="198"/>
      <c r="AF715" s="198"/>
      <c r="AG715" s="198"/>
      <c r="AH715" s="198"/>
      <c r="AI715" s="198"/>
      <c r="AJ715" s="198"/>
      <c r="AK715" s="198"/>
      <c r="AL715" s="198"/>
      <c r="AM715" s="198"/>
      <c r="AN715" s="198"/>
      <c r="AO715" s="198"/>
    </row>
    <row r="716" ht="14.25" customHeight="1" spans="1:41" x14ac:dyDescent="0.25">
      <c r="A716" s="198"/>
      <c r="B716" s="198"/>
      <c r="C716" s="198"/>
      <c r="D716" s="198"/>
      <c r="E716" s="198"/>
      <c r="F716" s="198"/>
      <c r="G716" s="198"/>
      <c r="H716" s="198"/>
      <c r="I716" s="198"/>
      <c r="J716" s="198"/>
      <c r="K716" s="198"/>
      <c r="L716" s="198"/>
      <c r="M716" s="198"/>
      <c r="N716" s="198"/>
      <c r="O716" s="198"/>
      <c r="P716" s="198"/>
      <c r="Q716" s="198"/>
      <c r="R716" s="198"/>
      <c r="S716" s="198"/>
      <c r="T716" s="198"/>
      <c r="U716" s="198"/>
      <c r="V716" s="198"/>
      <c r="W716" s="198"/>
      <c r="X716" s="198"/>
      <c r="Y716" s="198"/>
      <c r="Z716" s="198"/>
      <c r="AA716" s="198"/>
      <c r="AB716" s="198"/>
      <c r="AC716" s="198"/>
      <c r="AD716" s="198"/>
      <c r="AE716" s="198"/>
      <c r="AF716" s="198"/>
      <c r="AG716" s="198"/>
      <c r="AH716" s="198"/>
      <c r="AI716" s="198"/>
      <c r="AJ716" s="198"/>
      <c r="AK716" s="198"/>
      <c r="AL716" s="198"/>
      <c r="AM716" s="198"/>
      <c r="AN716" s="198"/>
      <c r="AO716" s="198"/>
    </row>
    <row r="717" ht="14.25" customHeight="1" spans="1:41" x14ac:dyDescent="0.25">
      <c r="A717" s="198"/>
      <c r="B717" s="198"/>
      <c r="C717" s="198"/>
      <c r="D717" s="198"/>
      <c r="E717" s="198"/>
      <c r="F717" s="198"/>
      <c r="G717" s="198"/>
      <c r="H717" s="198"/>
      <c r="I717" s="198"/>
      <c r="J717" s="198"/>
      <c r="K717" s="198"/>
      <c r="L717" s="198"/>
      <c r="M717" s="198"/>
      <c r="N717" s="198"/>
      <c r="O717" s="198"/>
      <c r="P717" s="198"/>
      <c r="Q717" s="198"/>
      <c r="R717" s="198"/>
      <c r="S717" s="198"/>
      <c r="T717" s="198"/>
      <c r="U717" s="198"/>
      <c r="V717" s="198"/>
      <c r="W717" s="198"/>
      <c r="X717" s="198"/>
      <c r="Y717" s="198"/>
      <c r="Z717" s="198"/>
      <c r="AA717" s="198"/>
      <c r="AB717" s="198"/>
      <c r="AC717" s="198"/>
      <c r="AD717" s="198"/>
      <c r="AE717" s="198"/>
      <c r="AF717" s="198"/>
      <c r="AG717" s="198"/>
      <c r="AH717" s="198"/>
      <c r="AI717" s="198"/>
      <c r="AJ717" s="198"/>
      <c r="AK717" s="198"/>
      <c r="AL717" s="198"/>
      <c r="AM717" s="198"/>
      <c r="AN717" s="198"/>
      <c r="AO717" s="198"/>
    </row>
    <row r="718" ht="14.25" customHeight="1" spans="1:41" x14ac:dyDescent="0.25">
      <c r="A718" s="198"/>
      <c r="B718" s="198"/>
      <c r="C718" s="198"/>
      <c r="D718" s="198"/>
      <c r="E718" s="198"/>
      <c r="F718" s="198"/>
      <c r="G718" s="198"/>
      <c r="H718" s="198"/>
      <c r="I718" s="198"/>
      <c r="J718" s="198"/>
      <c r="K718" s="198"/>
      <c r="L718" s="198"/>
      <c r="M718" s="198"/>
      <c r="N718" s="198"/>
      <c r="O718" s="198"/>
      <c r="P718" s="198"/>
      <c r="Q718" s="198"/>
      <c r="R718" s="198"/>
      <c r="S718" s="198"/>
      <c r="T718" s="198"/>
      <c r="U718" s="198"/>
      <c r="V718" s="198"/>
      <c r="W718" s="198"/>
      <c r="X718" s="198"/>
      <c r="Y718" s="198"/>
      <c r="Z718" s="198"/>
      <c r="AA718" s="198"/>
      <c r="AB718" s="198"/>
      <c r="AC718" s="198"/>
      <c r="AD718" s="198"/>
      <c r="AE718" s="198"/>
      <c r="AF718" s="198"/>
      <c r="AG718" s="198"/>
      <c r="AH718" s="198"/>
      <c r="AI718" s="198"/>
      <c r="AJ718" s="198"/>
      <c r="AK718" s="198"/>
      <c r="AL718" s="198"/>
      <c r="AM718" s="198"/>
      <c r="AN718" s="198"/>
      <c r="AO718" s="198"/>
    </row>
    <row r="719" ht="14.25" customHeight="1" spans="1:41" x14ac:dyDescent="0.25">
      <c r="A719" s="198"/>
      <c r="B719" s="198"/>
      <c r="C719" s="198"/>
      <c r="D719" s="198"/>
      <c r="E719" s="198"/>
      <c r="F719" s="198"/>
      <c r="G719" s="198"/>
      <c r="H719" s="198"/>
      <c r="I719" s="198"/>
      <c r="J719" s="198"/>
      <c r="K719" s="198"/>
      <c r="L719" s="198"/>
      <c r="M719" s="198"/>
      <c r="N719" s="198"/>
      <c r="O719" s="198"/>
      <c r="P719" s="198"/>
      <c r="Q719" s="198"/>
      <c r="R719" s="198"/>
      <c r="S719" s="198"/>
      <c r="T719" s="198"/>
      <c r="U719" s="198"/>
      <c r="V719" s="198"/>
      <c r="W719" s="198"/>
      <c r="X719" s="198"/>
      <c r="Y719" s="198"/>
      <c r="Z719" s="198"/>
      <c r="AA719" s="198"/>
      <c r="AB719" s="198"/>
      <c r="AC719" s="198"/>
      <c r="AD719" s="198"/>
      <c r="AE719" s="198"/>
      <c r="AF719" s="198"/>
      <c r="AG719" s="198"/>
      <c r="AH719" s="198"/>
      <c r="AI719" s="198"/>
      <c r="AJ719" s="198"/>
      <c r="AK719" s="198"/>
      <c r="AL719" s="198"/>
      <c r="AM719" s="198"/>
      <c r="AN719" s="198"/>
      <c r="AO719" s="198"/>
    </row>
    <row r="720" ht="14.25" customHeight="1" spans="1:41" x14ac:dyDescent="0.25">
      <c r="A720" s="198"/>
      <c r="B720" s="198"/>
      <c r="C720" s="198"/>
      <c r="D720" s="198"/>
      <c r="E720" s="198"/>
      <c r="F720" s="198"/>
      <c r="G720" s="198"/>
      <c r="H720" s="198"/>
      <c r="I720" s="198"/>
      <c r="J720" s="198"/>
      <c r="K720" s="198"/>
      <c r="L720" s="198"/>
      <c r="M720" s="198"/>
      <c r="N720" s="198"/>
      <c r="O720" s="198"/>
      <c r="P720" s="198"/>
      <c r="Q720" s="198"/>
      <c r="R720" s="198"/>
      <c r="S720" s="198"/>
      <c r="T720" s="198"/>
      <c r="U720" s="198"/>
      <c r="V720" s="198"/>
      <c r="W720" s="198"/>
      <c r="X720" s="198"/>
      <c r="Y720" s="198"/>
      <c r="Z720" s="198"/>
      <c r="AA720" s="198"/>
      <c r="AB720" s="198"/>
      <c r="AC720" s="198"/>
      <c r="AD720" s="198"/>
      <c r="AE720" s="198"/>
      <c r="AF720" s="198"/>
      <c r="AG720" s="198"/>
      <c r="AH720" s="198"/>
      <c r="AI720" s="198"/>
      <c r="AJ720" s="198"/>
      <c r="AK720" s="198"/>
      <c r="AL720" s="198"/>
      <c r="AM720" s="198"/>
      <c r="AN720" s="198"/>
      <c r="AO720" s="198"/>
    </row>
    <row r="721" ht="14.25" customHeight="1" spans="1:41" x14ac:dyDescent="0.25">
      <c r="A721" s="198"/>
      <c r="B721" s="198"/>
      <c r="C721" s="198"/>
      <c r="D721" s="198"/>
      <c r="E721" s="198"/>
      <c r="F721" s="198"/>
      <c r="G721" s="198"/>
      <c r="H721" s="198"/>
      <c r="I721" s="198"/>
      <c r="J721" s="198"/>
      <c r="K721" s="198"/>
      <c r="L721" s="198"/>
      <c r="M721" s="198"/>
      <c r="N721" s="198"/>
      <c r="O721" s="198"/>
      <c r="P721" s="198"/>
      <c r="Q721" s="198"/>
      <c r="R721" s="198"/>
      <c r="S721" s="198"/>
      <c r="T721" s="198"/>
      <c r="U721" s="198"/>
      <c r="V721" s="198"/>
      <c r="W721" s="198"/>
      <c r="X721" s="198"/>
      <c r="Y721" s="198"/>
      <c r="Z721" s="198"/>
      <c r="AA721" s="198"/>
      <c r="AB721" s="198"/>
      <c r="AC721" s="198"/>
      <c r="AD721" s="198"/>
      <c r="AE721" s="198"/>
      <c r="AF721" s="198"/>
      <c r="AG721" s="198"/>
      <c r="AH721" s="198"/>
      <c r="AI721" s="198"/>
      <c r="AJ721" s="198"/>
      <c r="AK721" s="198"/>
      <c r="AL721" s="198"/>
      <c r="AM721" s="198"/>
      <c r="AN721" s="198"/>
      <c r="AO721" s="198"/>
    </row>
    <row r="722" ht="14.25" customHeight="1" spans="1:41" x14ac:dyDescent="0.25">
      <c r="A722" s="198"/>
      <c r="B722" s="198"/>
      <c r="C722" s="198"/>
      <c r="D722" s="198"/>
      <c r="E722" s="198"/>
      <c r="F722" s="198"/>
      <c r="G722" s="198"/>
      <c r="H722" s="198"/>
      <c r="I722" s="198"/>
      <c r="J722" s="198"/>
      <c r="K722" s="198"/>
      <c r="L722" s="198"/>
      <c r="M722" s="198"/>
      <c r="N722" s="198"/>
      <c r="O722" s="198"/>
      <c r="P722" s="198"/>
      <c r="Q722" s="198"/>
      <c r="R722" s="198"/>
      <c r="S722" s="198"/>
      <c r="T722" s="198"/>
      <c r="U722" s="198"/>
      <c r="V722" s="198"/>
      <c r="W722" s="198"/>
      <c r="X722" s="198"/>
      <c r="Y722" s="198"/>
      <c r="Z722" s="198"/>
      <c r="AA722" s="198"/>
      <c r="AB722" s="198"/>
      <c r="AC722" s="198"/>
      <c r="AD722" s="198"/>
      <c r="AE722" s="198"/>
      <c r="AF722" s="198"/>
      <c r="AG722" s="198"/>
      <c r="AH722" s="198"/>
      <c r="AI722" s="198"/>
      <c r="AJ722" s="198"/>
      <c r="AK722" s="198"/>
      <c r="AL722" s="198"/>
      <c r="AM722" s="198"/>
      <c r="AN722" s="198"/>
      <c r="AO722" s="198"/>
    </row>
    <row r="723" ht="14.25" customHeight="1" spans="1:41" x14ac:dyDescent="0.25">
      <c r="A723" s="198"/>
      <c r="B723" s="198"/>
      <c r="C723" s="198"/>
      <c r="D723" s="198"/>
      <c r="E723" s="198"/>
      <c r="F723" s="198"/>
      <c r="G723" s="198"/>
      <c r="H723" s="198"/>
      <c r="I723" s="198"/>
      <c r="J723" s="198"/>
      <c r="K723" s="198"/>
      <c r="L723" s="198"/>
      <c r="M723" s="198"/>
      <c r="N723" s="198"/>
      <c r="O723" s="198"/>
      <c r="P723" s="198"/>
      <c r="Q723" s="198"/>
      <c r="R723" s="198"/>
      <c r="S723" s="198"/>
      <c r="T723" s="198"/>
      <c r="U723" s="198"/>
      <c r="V723" s="198"/>
      <c r="W723" s="198"/>
      <c r="X723" s="198"/>
      <c r="Y723" s="198"/>
      <c r="Z723" s="198"/>
      <c r="AA723" s="198"/>
      <c r="AB723" s="198"/>
      <c r="AC723" s="198"/>
      <c r="AD723" s="198"/>
      <c r="AE723" s="198"/>
      <c r="AF723" s="198"/>
      <c r="AG723" s="198"/>
      <c r="AH723" s="198"/>
      <c r="AI723" s="198"/>
      <c r="AJ723" s="198"/>
      <c r="AK723" s="198"/>
      <c r="AL723" s="198"/>
      <c r="AM723" s="198"/>
      <c r="AN723" s="198"/>
      <c r="AO723" s="198"/>
    </row>
    <row r="724" ht="14.25" customHeight="1" spans="1:41" x14ac:dyDescent="0.25">
      <c r="A724" s="198"/>
      <c r="B724" s="198"/>
      <c r="C724" s="198"/>
      <c r="D724" s="198"/>
      <c r="E724" s="198"/>
      <c r="F724" s="198"/>
      <c r="G724" s="198"/>
      <c r="H724" s="198"/>
      <c r="I724" s="198"/>
      <c r="J724" s="198"/>
      <c r="K724" s="198"/>
      <c r="L724" s="198"/>
      <c r="M724" s="198"/>
      <c r="N724" s="198"/>
      <c r="O724" s="198"/>
      <c r="P724" s="198"/>
      <c r="Q724" s="198"/>
      <c r="R724" s="198"/>
      <c r="S724" s="198"/>
      <c r="T724" s="198"/>
      <c r="U724" s="198"/>
      <c r="V724" s="198"/>
      <c r="W724" s="198"/>
      <c r="X724" s="198"/>
      <c r="Y724" s="198"/>
      <c r="Z724" s="198"/>
      <c r="AA724" s="198"/>
      <c r="AB724" s="198"/>
      <c r="AC724" s="198"/>
      <c r="AD724" s="198"/>
      <c r="AE724" s="198"/>
      <c r="AF724" s="198"/>
      <c r="AG724" s="198"/>
      <c r="AH724" s="198"/>
      <c r="AI724" s="198"/>
      <c r="AJ724" s="198"/>
      <c r="AK724" s="198"/>
      <c r="AL724" s="198"/>
      <c r="AM724" s="198"/>
      <c r="AN724" s="198"/>
      <c r="AO724" s="198"/>
    </row>
    <row r="725" ht="14.25" customHeight="1" spans="1:41" x14ac:dyDescent="0.25">
      <c r="A725" s="198"/>
      <c r="B725" s="198"/>
      <c r="C725" s="198"/>
      <c r="D725" s="198"/>
      <c r="E725" s="198"/>
      <c r="F725" s="198"/>
      <c r="G725" s="198"/>
      <c r="H725" s="198"/>
      <c r="I725" s="198"/>
      <c r="J725" s="198"/>
      <c r="K725" s="198"/>
      <c r="L725" s="198"/>
      <c r="M725" s="198"/>
      <c r="N725" s="198"/>
      <c r="O725" s="198"/>
      <c r="P725" s="198"/>
      <c r="Q725" s="198"/>
      <c r="R725" s="198"/>
      <c r="S725" s="198"/>
      <c r="T725" s="198"/>
      <c r="U725" s="198"/>
      <c r="V725" s="198"/>
      <c r="W725" s="198"/>
      <c r="X725" s="198"/>
      <c r="Y725" s="198"/>
      <c r="Z725" s="198"/>
      <c r="AA725" s="198"/>
      <c r="AB725" s="198"/>
      <c r="AC725" s="198"/>
      <c r="AD725" s="198"/>
      <c r="AE725" s="198"/>
      <c r="AF725" s="198"/>
      <c r="AG725" s="198"/>
      <c r="AH725" s="198"/>
      <c r="AI725" s="198"/>
      <c r="AJ725" s="198"/>
      <c r="AK725" s="198"/>
      <c r="AL725" s="198"/>
      <c r="AM725" s="198"/>
      <c r="AN725" s="198"/>
      <c r="AO725" s="198"/>
    </row>
    <row r="726" ht="14.25" customHeight="1" spans="1:41" x14ac:dyDescent="0.25">
      <c r="A726" s="198"/>
      <c r="B726" s="198"/>
      <c r="C726" s="198"/>
      <c r="D726" s="198"/>
      <c r="E726" s="198"/>
      <c r="F726" s="198"/>
      <c r="G726" s="198"/>
      <c r="H726" s="198"/>
      <c r="I726" s="198"/>
      <c r="J726" s="198"/>
      <c r="K726" s="198"/>
      <c r="L726" s="198"/>
      <c r="M726" s="198"/>
      <c r="N726" s="198"/>
      <c r="O726" s="198"/>
      <c r="P726" s="198"/>
      <c r="Q726" s="198"/>
      <c r="R726" s="198"/>
      <c r="S726" s="198"/>
      <c r="T726" s="198"/>
      <c r="U726" s="198"/>
      <c r="V726" s="198"/>
      <c r="W726" s="198"/>
      <c r="X726" s="198"/>
      <c r="Y726" s="198"/>
      <c r="Z726" s="198"/>
      <c r="AA726" s="198"/>
      <c r="AB726" s="198"/>
      <c r="AC726" s="198"/>
      <c r="AD726" s="198"/>
      <c r="AE726" s="198"/>
      <c r="AF726" s="198"/>
      <c r="AG726" s="198"/>
      <c r="AH726" s="198"/>
      <c r="AI726" s="198"/>
      <c r="AJ726" s="198"/>
      <c r="AK726" s="198"/>
      <c r="AL726" s="198"/>
      <c r="AM726" s="198"/>
      <c r="AN726" s="198"/>
      <c r="AO726" s="198"/>
    </row>
    <row r="727" ht="14.25" customHeight="1" spans="1:41" x14ac:dyDescent="0.25">
      <c r="A727" s="198"/>
      <c r="B727" s="198"/>
      <c r="C727" s="198"/>
      <c r="D727" s="198"/>
      <c r="E727" s="198"/>
      <c r="F727" s="198"/>
      <c r="G727" s="198"/>
      <c r="H727" s="198"/>
      <c r="I727" s="198"/>
      <c r="J727" s="198"/>
      <c r="K727" s="198"/>
      <c r="L727" s="198"/>
      <c r="M727" s="198"/>
      <c r="N727" s="198"/>
      <c r="O727" s="198"/>
      <c r="P727" s="198"/>
      <c r="Q727" s="198"/>
      <c r="R727" s="198"/>
      <c r="S727" s="198"/>
      <c r="T727" s="198"/>
      <c r="U727" s="198"/>
      <c r="V727" s="198"/>
      <c r="W727" s="198"/>
      <c r="X727" s="198"/>
      <c r="Y727" s="198"/>
      <c r="Z727" s="198"/>
      <c r="AA727" s="198"/>
      <c r="AB727" s="198"/>
      <c r="AC727" s="198"/>
      <c r="AD727" s="198"/>
      <c r="AE727" s="198"/>
      <c r="AF727" s="198"/>
      <c r="AG727" s="198"/>
      <c r="AH727" s="198"/>
      <c r="AI727" s="198"/>
      <c r="AJ727" s="198"/>
      <c r="AK727" s="198"/>
      <c r="AL727" s="198"/>
      <c r="AM727" s="198"/>
      <c r="AN727" s="198"/>
      <c r="AO727" s="198"/>
    </row>
    <row r="728" ht="14.25" customHeight="1" spans="1:41" x14ac:dyDescent="0.25">
      <c r="A728" s="198"/>
      <c r="B728" s="198"/>
      <c r="C728" s="198"/>
      <c r="D728" s="198"/>
      <c r="E728" s="198"/>
      <c r="F728" s="198"/>
      <c r="G728" s="198"/>
      <c r="H728" s="198"/>
      <c r="I728" s="198"/>
      <c r="J728" s="198"/>
      <c r="K728" s="198"/>
      <c r="L728" s="198"/>
      <c r="M728" s="198"/>
      <c r="N728" s="198"/>
      <c r="O728" s="198"/>
      <c r="P728" s="198"/>
      <c r="Q728" s="198"/>
      <c r="R728" s="198"/>
      <c r="S728" s="198"/>
      <c r="T728" s="198"/>
      <c r="U728" s="198"/>
      <c r="V728" s="198"/>
      <c r="W728" s="198"/>
      <c r="X728" s="198"/>
      <c r="Y728" s="198"/>
      <c r="Z728" s="198"/>
      <c r="AA728" s="198"/>
      <c r="AB728" s="198"/>
      <c r="AC728" s="198"/>
      <c r="AD728" s="198"/>
      <c r="AE728" s="198"/>
      <c r="AF728" s="198"/>
      <c r="AG728" s="198"/>
      <c r="AH728" s="198"/>
      <c r="AI728" s="198"/>
      <c r="AJ728" s="198"/>
      <c r="AK728" s="198"/>
      <c r="AL728" s="198"/>
      <c r="AM728" s="198"/>
      <c r="AN728" s="198"/>
      <c r="AO728" s="198"/>
    </row>
    <row r="729" ht="14.25" customHeight="1" spans="1:41" x14ac:dyDescent="0.25">
      <c r="A729" s="198"/>
      <c r="B729" s="198"/>
      <c r="C729" s="198"/>
      <c r="D729" s="198"/>
      <c r="E729" s="198"/>
      <c r="F729" s="198"/>
      <c r="G729" s="198"/>
      <c r="H729" s="198"/>
      <c r="I729" s="198"/>
      <c r="J729" s="198"/>
      <c r="K729" s="198"/>
      <c r="L729" s="198"/>
      <c r="M729" s="198"/>
      <c r="N729" s="198"/>
      <c r="O729" s="198"/>
      <c r="P729" s="198"/>
      <c r="Q729" s="198"/>
      <c r="R729" s="198"/>
      <c r="S729" s="198"/>
      <c r="T729" s="198"/>
      <c r="U729" s="198"/>
      <c r="V729" s="198"/>
      <c r="W729" s="198"/>
      <c r="X729" s="198"/>
      <c r="Y729" s="198"/>
      <c r="Z729" s="198"/>
      <c r="AA729" s="198"/>
      <c r="AB729" s="198"/>
      <c r="AC729" s="198"/>
      <c r="AD729" s="198"/>
      <c r="AE729" s="198"/>
      <c r="AF729" s="198"/>
      <c r="AG729" s="198"/>
      <c r="AH729" s="198"/>
      <c r="AI729" s="198"/>
      <c r="AJ729" s="198"/>
      <c r="AK729" s="198"/>
      <c r="AL729" s="198"/>
      <c r="AM729" s="198"/>
      <c r="AN729" s="198"/>
      <c r="AO729" s="198"/>
    </row>
    <row r="730" ht="14.25" customHeight="1" spans="1:41" x14ac:dyDescent="0.25">
      <c r="A730" s="198"/>
      <c r="B730" s="198"/>
      <c r="C730" s="198"/>
      <c r="D730" s="198"/>
      <c r="E730" s="198"/>
      <c r="F730" s="198"/>
      <c r="G730" s="198"/>
      <c r="H730" s="198"/>
      <c r="I730" s="198"/>
      <c r="J730" s="198"/>
      <c r="K730" s="198"/>
      <c r="L730" s="198"/>
      <c r="M730" s="198"/>
      <c r="N730" s="198"/>
      <c r="O730" s="198"/>
      <c r="P730" s="198"/>
      <c r="Q730" s="198"/>
      <c r="R730" s="198"/>
      <c r="S730" s="198"/>
      <c r="T730" s="198"/>
      <c r="U730" s="198"/>
      <c r="V730" s="198"/>
      <c r="W730" s="198"/>
      <c r="X730" s="198"/>
      <c r="Y730" s="198"/>
      <c r="Z730" s="198"/>
      <c r="AA730" s="198"/>
      <c r="AB730" s="198"/>
      <c r="AC730" s="198"/>
      <c r="AD730" s="198"/>
      <c r="AE730" s="198"/>
      <c r="AF730" s="198"/>
      <c r="AG730" s="198"/>
      <c r="AH730" s="198"/>
      <c r="AI730" s="198"/>
      <c r="AJ730" s="198"/>
      <c r="AK730" s="198"/>
      <c r="AL730" s="198"/>
      <c r="AM730" s="198"/>
      <c r="AN730" s="198"/>
      <c r="AO730" s="198"/>
    </row>
    <row r="731" ht="14.25" customHeight="1" spans="1:41" x14ac:dyDescent="0.25">
      <c r="A731" s="198"/>
      <c r="B731" s="198"/>
      <c r="C731" s="198"/>
      <c r="D731" s="198"/>
      <c r="E731" s="198"/>
      <c r="F731" s="198"/>
      <c r="G731" s="198"/>
      <c r="H731" s="198"/>
      <c r="I731" s="198"/>
      <c r="J731" s="198"/>
      <c r="K731" s="198"/>
      <c r="L731" s="198"/>
      <c r="M731" s="198"/>
      <c r="N731" s="198"/>
      <c r="O731" s="198"/>
      <c r="P731" s="198"/>
      <c r="Q731" s="198"/>
      <c r="R731" s="198"/>
      <c r="S731" s="198"/>
      <c r="T731" s="198"/>
      <c r="U731" s="198"/>
      <c r="V731" s="198"/>
      <c r="W731" s="198"/>
      <c r="X731" s="198"/>
      <c r="Y731" s="198"/>
      <c r="Z731" s="198"/>
      <c r="AA731" s="198"/>
      <c r="AB731" s="198"/>
      <c r="AC731" s="198"/>
      <c r="AD731" s="198"/>
      <c r="AE731" s="198"/>
      <c r="AF731" s="198"/>
      <c r="AG731" s="198"/>
      <c r="AH731" s="198"/>
      <c r="AI731" s="198"/>
      <c r="AJ731" s="198"/>
      <c r="AK731" s="198"/>
      <c r="AL731" s="198"/>
      <c r="AM731" s="198"/>
      <c r="AN731" s="198"/>
      <c r="AO731" s="198"/>
    </row>
    <row r="732" ht="14.25" customHeight="1" spans="1:41" x14ac:dyDescent="0.25">
      <c r="A732" s="198"/>
      <c r="B732" s="198"/>
      <c r="C732" s="198"/>
      <c r="D732" s="198"/>
      <c r="E732" s="198"/>
      <c r="F732" s="198"/>
      <c r="G732" s="198"/>
      <c r="H732" s="198"/>
      <c r="I732" s="198"/>
      <c r="J732" s="198"/>
      <c r="K732" s="198"/>
      <c r="L732" s="198"/>
      <c r="M732" s="198"/>
      <c r="N732" s="198"/>
      <c r="O732" s="198"/>
      <c r="P732" s="198"/>
      <c r="Q732" s="198"/>
      <c r="R732" s="198"/>
      <c r="S732" s="198"/>
      <c r="T732" s="198"/>
      <c r="U732" s="198"/>
      <c r="V732" s="198"/>
      <c r="W732" s="198"/>
      <c r="X732" s="198"/>
      <c r="Y732" s="198"/>
      <c r="Z732" s="198"/>
      <c r="AA732" s="198"/>
      <c r="AB732" s="198"/>
      <c r="AC732" s="198"/>
      <c r="AD732" s="198"/>
      <c r="AE732" s="198"/>
      <c r="AF732" s="198"/>
      <c r="AG732" s="198"/>
      <c r="AH732" s="198"/>
      <c r="AI732" s="198"/>
      <c r="AJ732" s="198"/>
      <c r="AK732" s="198"/>
      <c r="AL732" s="198"/>
      <c r="AM732" s="198"/>
      <c r="AN732" s="198"/>
      <c r="AO732" s="198"/>
    </row>
    <row r="733" ht="14.25" customHeight="1" spans="1:41" x14ac:dyDescent="0.25">
      <c r="A733" s="198"/>
      <c r="B733" s="198"/>
      <c r="C733" s="198"/>
      <c r="D733" s="198"/>
      <c r="E733" s="198"/>
      <c r="F733" s="198"/>
      <c r="G733" s="198"/>
      <c r="H733" s="198"/>
      <c r="I733" s="198"/>
      <c r="J733" s="198"/>
      <c r="K733" s="198"/>
      <c r="L733" s="198"/>
      <c r="M733" s="198"/>
      <c r="N733" s="198"/>
      <c r="O733" s="198"/>
      <c r="P733" s="198"/>
      <c r="Q733" s="198"/>
      <c r="R733" s="198"/>
      <c r="S733" s="198"/>
      <c r="T733" s="198"/>
      <c r="U733" s="198"/>
      <c r="V733" s="198"/>
      <c r="W733" s="198"/>
      <c r="X733" s="198"/>
      <c r="Y733" s="198"/>
      <c r="Z733" s="198"/>
      <c r="AA733" s="198"/>
      <c r="AB733" s="198"/>
      <c r="AC733" s="198"/>
      <c r="AD733" s="198"/>
      <c r="AE733" s="198"/>
      <c r="AF733" s="198"/>
      <c r="AG733" s="198"/>
      <c r="AH733" s="198"/>
      <c r="AI733" s="198"/>
      <c r="AJ733" s="198"/>
      <c r="AK733" s="198"/>
      <c r="AL733" s="198"/>
      <c r="AM733" s="198"/>
      <c r="AN733" s="198"/>
      <c r="AO733" s="198"/>
    </row>
    <row r="734" ht="14.25" customHeight="1" spans="1:41" x14ac:dyDescent="0.25">
      <c r="A734" s="198"/>
      <c r="B734" s="198"/>
      <c r="C734" s="198"/>
      <c r="D734" s="198"/>
      <c r="E734" s="198"/>
      <c r="F734" s="198"/>
      <c r="G734" s="198"/>
      <c r="H734" s="198"/>
      <c r="I734" s="198"/>
      <c r="J734" s="198"/>
      <c r="K734" s="198"/>
      <c r="L734" s="198"/>
      <c r="M734" s="198"/>
      <c r="N734" s="198"/>
      <c r="O734" s="198"/>
      <c r="P734" s="198"/>
      <c r="Q734" s="198"/>
      <c r="R734" s="198"/>
      <c r="S734" s="198"/>
      <c r="T734" s="198"/>
      <c r="U734" s="198"/>
      <c r="V734" s="198"/>
      <c r="W734" s="198"/>
      <c r="X734" s="198"/>
      <c r="Y734" s="198"/>
      <c r="Z734" s="198"/>
      <c r="AA734" s="198"/>
      <c r="AB734" s="198"/>
      <c r="AC734" s="198"/>
      <c r="AD734" s="198"/>
      <c r="AE734" s="198"/>
      <c r="AF734" s="198"/>
      <c r="AG734" s="198"/>
      <c r="AH734" s="198"/>
      <c r="AI734" s="198"/>
      <c r="AJ734" s="198"/>
      <c r="AK734" s="198"/>
      <c r="AL734" s="198"/>
      <c r="AM734" s="198"/>
      <c r="AN734" s="198"/>
      <c r="AO734" s="198"/>
    </row>
    <row r="735" ht="14.25" customHeight="1" spans="1:41" x14ac:dyDescent="0.25">
      <c r="A735" s="198"/>
      <c r="B735" s="198"/>
      <c r="C735" s="198"/>
      <c r="D735" s="198"/>
      <c r="E735" s="198"/>
      <c r="F735" s="198"/>
      <c r="G735" s="198"/>
      <c r="H735" s="198"/>
      <c r="I735" s="198"/>
      <c r="J735" s="198"/>
      <c r="K735" s="198"/>
      <c r="L735" s="198"/>
      <c r="M735" s="198"/>
      <c r="N735" s="198"/>
      <c r="O735" s="198"/>
      <c r="P735" s="198"/>
      <c r="Q735" s="198"/>
      <c r="R735" s="198"/>
      <c r="S735" s="198"/>
      <c r="T735" s="198"/>
      <c r="U735" s="198"/>
      <c r="V735" s="198"/>
      <c r="W735" s="198"/>
      <c r="X735" s="198"/>
      <c r="Y735" s="198"/>
      <c r="Z735" s="198"/>
      <c r="AA735" s="198"/>
      <c r="AB735" s="198"/>
      <c r="AC735" s="198"/>
      <c r="AD735" s="198"/>
      <c r="AE735" s="198"/>
      <c r="AF735" s="198"/>
      <c r="AG735" s="198"/>
      <c r="AH735" s="198"/>
      <c r="AI735" s="198"/>
      <c r="AJ735" s="198"/>
      <c r="AK735" s="198"/>
      <c r="AL735" s="198"/>
      <c r="AM735" s="198"/>
      <c r="AN735" s="198"/>
      <c r="AO735" s="198"/>
    </row>
    <row r="736" ht="14.25" customHeight="1" spans="1:41" x14ac:dyDescent="0.25">
      <c r="A736" s="198"/>
      <c r="B736" s="198"/>
      <c r="C736" s="198"/>
      <c r="D736" s="198"/>
      <c r="E736" s="198"/>
      <c r="F736" s="198"/>
      <c r="G736" s="198"/>
      <c r="H736" s="198"/>
      <c r="I736" s="198"/>
      <c r="J736" s="198"/>
      <c r="K736" s="198"/>
      <c r="L736" s="198"/>
      <c r="M736" s="198"/>
      <c r="N736" s="198"/>
      <c r="O736" s="198"/>
      <c r="P736" s="198"/>
      <c r="Q736" s="198"/>
      <c r="R736" s="198"/>
      <c r="S736" s="198"/>
      <c r="T736" s="198"/>
      <c r="U736" s="198"/>
      <c r="V736" s="198"/>
      <c r="W736" s="198"/>
      <c r="X736" s="198"/>
      <c r="Y736" s="198"/>
      <c r="Z736" s="198"/>
      <c r="AA736" s="198"/>
      <c r="AB736" s="198"/>
      <c r="AC736" s="198"/>
      <c r="AD736" s="198"/>
      <c r="AE736" s="198"/>
      <c r="AF736" s="198"/>
      <c r="AG736" s="198"/>
      <c r="AH736" s="198"/>
      <c r="AI736" s="198"/>
      <c r="AJ736" s="198"/>
      <c r="AK736" s="198"/>
      <c r="AL736" s="198"/>
      <c r="AM736" s="198"/>
      <c r="AN736" s="198"/>
      <c r="AO736" s="198"/>
    </row>
    <row r="737" ht="14.25" customHeight="1" spans="1:41" x14ac:dyDescent="0.25">
      <c r="A737" s="198"/>
      <c r="B737" s="198"/>
      <c r="C737" s="198"/>
      <c r="D737" s="198"/>
      <c r="E737" s="198"/>
      <c r="F737" s="198"/>
      <c r="G737" s="198"/>
      <c r="H737" s="198"/>
      <c r="I737" s="198"/>
      <c r="J737" s="198"/>
      <c r="K737" s="198"/>
      <c r="L737" s="198"/>
      <c r="M737" s="198"/>
      <c r="N737" s="198"/>
      <c r="O737" s="198"/>
      <c r="P737" s="198"/>
      <c r="Q737" s="198"/>
      <c r="R737" s="198"/>
      <c r="S737" s="198"/>
      <c r="T737" s="198"/>
      <c r="U737" s="198"/>
      <c r="V737" s="198"/>
      <c r="W737" s="198"/>
      <c r="X737" s="198"/>
      <c r="Y737" s="198"/>
      <c r="Z737" s="198"/>
      <c r="AA737" s="198"/>
      <c r="AB737" s="198"/>
      <c r="AC737" s="198"/>
      <c r="AD737" s="198"/>
      <c r="AE737" s="198"/>
      <c r="AF737" s="198"/>
      <c r="AG737" s="198"/>
      <c r="AH737" s="198"/>
      <c r="AI737" s="198"/>
      <c r="AJ737" s="198"/>
      <c r="AK737" s="198"/>
      <c r="AL737" s="198"/>
      <c r="AM737" s="198"/>
      <c r="AN737" s="198"/>
      <c r="AO737" s="198"/>
    </row>
    <row r="738" ht="14.25" customHeight="1" spans="1:41" x14ac:dyDescent="0.25">
      <c r="A738" s="198"/>
      <c r="B738" s="198"/>
      <c r="C738" s="198"/>
      <c r="D738" s="198"/>
      <c r="E738" s="198"/>
      <c r="F738" s="198"/>
      <c r="G738" s="198"/>
      <c r="H738" s="198"/>
      <c r="I738" s="198"/>
      <c r="J738" s="198"/>
      <c r="K738" s="198"/>
      <c r="L738" s="198"/>
      <c r="M738" s="198"/>
      <c r="N738" s="198"/>
      <c r="O738" s="198"/>
      <c r="P738" s="198"/>
      <c r="Q738" s="198"/>
      <c r="R738" s="198"/>
      <c r="S738" s="198"/>
      <c r="T738" s="198"/>
      <c r="U738" s="198"/>
      <c r="V738" s="198"/>
      <c r="W738" s="198"/>
      <c r="X738" s="198"/>
      <c r="Y738" s="198"/>
      <c r="Z738" s="198"/>
      <c r="AA738" s="198"/>
      <c r="AB738" s="198"/>
      <c r="AC738" s="198"/>
      <c r="AD738" s="198"/>
      <c r="AE738" s="198"/>
      <c r="AF738" s="198"/>
      <c r="AG738" s="198"/>
      <c r="AH738" s="198"/>
      <c r="AI738" s="198"/>
      <c r="AJ738" s="198"/>
      <c r="AK738" s="198"/>
      <c r="AL738" s="198"/>
      <c r="AM738" s="198"/>
      <c r="AN738" s="198"/>
      <c r="AO738" s="198"/>
    </row>
    <row r="739" ht="14.25" customHeight="1" spans="1:41" x14ac:dyDescent="0.25">
      <c r="A739" s="198"/>
      <c r="B739" s="198"/>
      <c r="C739" s="198"/>
      <c r="D739" s="198"/>
      <c r="E739" s="198"/>
      <c r="F739" s="198"/>
      <c r="G739" s="198"/>
      <c r="H739" s="198"/>
      <c r="I739" s="198"/>
      <c r="J739" s="198"/>
      <c r="K739" s="198"/>
      <c r="L739" s="198"/>
      <c r="M739" s="198"/>
      <c r="N739" s="198"/>
      <c r="O739" s="198"/>
      <c r="P739" s="198"/>
      <c r="Q739" s="198"/>
      <c r="R739" s="198"/>
      <c r="S739" s="198"/>
      <c r="T739" s="198"/>
      <c r="U739" s="198"/>
      <c r="V739" s="198"/>
      <c r="W739" s="198"/>
      <c r="X739" s="198"/>
      <c r="Y739" s="198"/>
      <c r="Z739" s="198"/>
      <c r="AA739" s="198"/>
      <c r="AB739" s="198"/>
      <c r="AC739" s="198"/>
      <c r="AD739" s="198"/>
      <c r="AE739" s="198"/>
      <c r="AF739" s="198"/>
      <c r="AG739" s="198"/>
      <c r="AH739" s="198"/>
      <c r="AI739" s="198"/>
      <c r="AJ739" s="198"/>
      <c r="AK739" s="198"/>
      <c r="AL739" s="198"/>
      <c r="AM739" s="198"/>
      <c r="AN739" s="198"/>
      <c r="AO739" s="198"/>
    </row>
    <row r="740" ht="14.25" customHeight="1" spans="1:41" x14ac:dyDescent="0.25">
      <c r="A740" s="198"/>
      <c r="B740" s="198"/>
      <c r="C740" s="198"/>
      <c r="D740" s="198"/>
      <c r="E740" s="198"/>
      <c r="F740" s="198"/>
      <c r="G740" s="198"/>
      <c r="H740" s="198"/>
      <c r="I740" s="198"/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  <c r="T740" s="198"/>
      <c r="U740" s="198"/>
      <c r="V740" s="198"/>
      <c r="W740" s="198"/>
      <c r="X740" s="198"/>
      <c r="Y740" s="198"/>
      <c r="Z740" s="198"/>
      <c r="AA740" s="198"/>
      <c r="AB740" s="198"/>
      <c r="AC740" s="198"/>
      <c r="AD740" s="198"/>
      <c r="AE740" s="198"/>
      <c r="AF740" s="198"/>
      <c r="AG740" s="198"/>
      <c r="AH740" s="198"/>
      <c r="AI740" s="198"/>
      <c r="AJ740" s="198"/>
      <c r="AK740" s="198"/>
      <c r="AL740" s="198"/>
      <c r="AM740" s="198"/>
      <c r="AN740" s="198"/>
      <c r="AO740" s="198"/>
    </row>
    <row r="741" ht="14.25" customHeight="1" spans="1:41" x14ac:dyDescent="0.25">
      <c r="A741" s="198"/>
      <c r="B741" s="198"/>
      <c r="C741" s="198"/>
      <c r="D741" s="198"/>
      <c r="E741" s="198"/>
      <c r="F741" s="198"/>
      <c r="G741" s="198"/>
      <c r="H741" s="198"/>
      <c r="I741" s="198"/>
      <c r="J741" s="198"/>
      <c r="K741" s="198"/>
      <c r="L741" s="198"/>
      <c r="M741" s="198"/>
      <c r="N741" s="198"/>
      <c r="O741" s="198"/>
      <c r="P741" s="198"/>
      <c r="Q741" s="198"/>
      <c r="R741" s="198"/>
      <c r="S741" s="198"/>
      <c r="T741" s="198"/>
      <c r="U741" s="198"/>
      <c r="V741" s="198"/>
      <c r="W741" s="198"/>
      <c r="X741" s="198"/>
      <c r="Y741" s="198"/>
      <c r="Z741" s="198"/>
      <c r="AA741" s="198"/>
      <c r="AB741" s="198"/>
      <c r="AC741" s="198"/>
      <c r="AD741" s="198"/>
      <c r="AE741" s="198"/>
      <c r="AF741" s="198"/>
      <c r="AG741" s="198"/>
      <c r="AH741" s="198"/>
      <c r="AI741" s="198"/>
      <c r="AJ741" s="198"/>
      <c r="AK741" s="198"/>
      <c r="AL741" s="198"/>
      <c r="AM741" s="198"/>
      <c r="AN741" s="198"/>
      <c r="AO741" s="198"/>
    </row>
    <row r="742" ht="14.25" customHeight="1" spans="1:41" x14ac:dyDescent="0.25">
      <c r="A742" s="198"/>
      <c r="B742" s="198"/>
      <c r="C742" s="198"/>
      <c r="D742" s="198"/>
      <c r="E742" s="198"/>
      <c r="F742" s="198"/>
      <c r="G742" s="198"/>
      <c r="H742" s="198"/>
      <c r="I742" s="198"/>
      <c r="J742" s="198"/>
      <c r="K742" s="198"/>
      <c r="L742" s="198"/>
      <c r="M742" s="198"/>
      <c r="N742" s="198"/>
      <c r="O742" s="198"/>
      <c r="P742" s="198"/>
      <c r="Q742" s="198"/>
      <c r="R742" s="198"/>
      <c r="S742" s="198"/>
      <c r="T742" s="198"/>
      <c r="U742" s="198"/>
      <c r="V742" s="198"/>
      <c r="W742" s="198"/>
      <c r="X742" s="198"/>
      <c r="Y742" s="198"/>
      <c r="Z742" s="198"/>
      <c r="AA742" s="198"/>
      <c r="AB742" s="198"/>
      <c r="AC742" s="198"/>
      <c r="AD742" s="198"/>
      <c r="AE742" s="198"/>
      <c r="AF742" s="198"/>
      <c r="AG742" s="198"/>
      <c r="AH742" s="198"/>
      <c r="AI742" s="198"/>
      <c r="AJ742" s="198"/>
      <c r="AK742" s="198"/>
      <c r="AL742" s="198"/>
      <c r="AM742" s="198"/>
      <c r="AN742" s="198"/>
      <c r="AO742" s="198"/>
    </row>
    <row r="743" ht="14.25" customHeight="1" spans="1:41" x14ac:dyDescent="0.25">
      <c r="A743" s="198"/>
      <c r="B743" s="198"/>
      <c r="C743" s="198"/>
      <c r="D743" s="198"/>
      <c r="E743" s="198"/>
      <c r="F743" s="198"/>
      <c r="G743" s="198"/>
      <c r="H743" s="198"/>
      <c r="I743" s="198"/>
      <c r="J743" s="198"/>
      <c r="K743" s="198"/>
      <c r="L743" s="198"/>
      <c r="M743" s="198"/>
      <c r="N743" s="198"/>
      <c r="O743" s="198"/>
      <c r="P743" s="198"/>
      <c r="Q743" s="198"/>
      <c r="R743" s="198"/>
      <c r="S743" s="198"/>
      <c r="T743" s="198"/>
      <c r="U743" s="198"/>
      <c r="V743" s="198"/>
      <c r="W743" s="198"/>
      <c r="X743" s="198"/>
      <c r="Y743" s="198"/>
      <c r="Z743" s="198"/>
      <c r="AA743" s="198"/>
      <c r="AB743" s="198"/>
      <c r="AC743" s="198"/>
      <c r="AD743" s="198"/>
      <c r="AE743" s="198"/>
      <c r="AF743" s="198"/>
      <c r="AG743" s="198"/>
      <c r="AH743" s="198"/>
      <c r="AI743" s="198"/>
      <c r="AJ743" s="198"/>
      <c r="AK743" s="198"/>
      <c r="AL743" s="198"/>
      <c r="AM743" s="198"/>
      <c r="AN743" s="198"/>
      <c r="AO743" s="198"/>
    </row>
    <row r="744" ht="14.25" customHeight="1" spans="1:41" x14ac:dyDescent="0.25">
      <c r="A744" s="198"/>
      <c r="B744" s="198"/>
      <c r="C744" s="198"/>
      <c r="D744" s="198"/>
      <c r="E744" s="198"/>
      <c r="F744" s="198"/>
      <c r="G744" s="198"/>
      <c r="H744" s="198"/>
      <c r="I744" s="198"/>
      <c r="J744" s="198"/>
      <c r="K744" s="198"/>
      <c r="L744" s="198"/>
      <c r="M744" s="198"/>
      <c r="N744" s="198"/>
      <c r="O744" s="198"/>
      <c r="P744" s="198"/>
      <c r="Q744" s="198"/>
      <c r="R744" s="198"/>
      <c r="S744" s="198"/>
      <c r="T744" s="198"/>
      <c r="U744" s="198"/>
      <c r="V744" s="198"/>
      <c r="W744" s="198"/>
      <c r="X744" s="198"/>
      <c r="Y744" s="198"/>
      <c r="Z744" s="198"/>
      <c r="AA744" s="198"/>
      <c r="AB744" s="198"/>
      <c r="AC744" s="198"/>
      <c r="AD744" s="198"/>
      <c r="AE744" s="198"/>
      <c r="AF744" s="198"/>
      <c r="AG744" s="198"/>
      <c r="AH744" s="198"/>
      <c r="AI744" s="198"/>
      <c r="AJ744" s="198"/>
      <c r="AK744" s="198"/>
      <c r="AL744" s="198"/>
      <c r="AM744" s="198"/>
      <c r="AN744" s="198"/>
      <c r="AO744" s="198"/>
    </row>
    <row r="745" ht="14.25" customHeight="1" spans="1:41" x14ac:dyDescent="0.25">
      <c r="A745" s="198"/>
      <c r="B745" s="198"/>
      <c r="C745" s="198"/>
      <c r="D745" s="198"/>
      <c r="E745" s="198"/>
      <c r="F745" s="198"/>
      <c r="G745" s="198"/>
      <c r="H745" s="198"/>
      <c r="I745" s="198"/>
      <c r="J745" s="198"/>
      <c r="K745" s="198"/>
      <c r="L745" s="198"/>
      <c r="M745" s="198"/>
      <c r="N745" s="198"/>
      <c r="O745" s="198"/>
      <c r="P745" s="198"/>
      <c r="Q745" s="198"/>
      <c r="R745" s="198"/>
      <c r="S745" s="198"/>
      <c r="T745" s="198"/>
      <c r="U745" s="198"/>
      <c r="V745" s="198"/>
      <c r="W745" s="198"/>
      <c r="X745" s="198"/>
      <c r="Y745" s="198"/>
      <c r="Z745" s="198"/>
      <c r="AA745" s="198"/>
      <c r="AB745" s="198"/>
      <c r="AC745" s="198"/>
      <c r="AD745" s="198"/>
      <c r="AE745" s="198"/>
      <c r="AF745" s="198"/>
      <c r="AG745" s="198"/>
      <c r="AH745" s="198"/>
      <c r="AI745" s="198"/>
      <c r="AJ745" s="198"/>
      <c r="AK745" s="198"/>
      <c r="AL745" s="198"/>
      <c r="AM745" s="198"/>
      <c r="AN745" s="198"/>
      <c r="AO745" s="198"/>
    </row>
    <row r="746" ht="14.25" customHeight="1" spans="1:41" x14ac:dyDescent="0.25">
      <c r="A746" s="198"/>
      <c r="B746" s="198"/>
      <c r="C746" s="198"/>
      <c r="D746" s="198"/>
      <c r="E746" s="198"/>
      <c r="F746" s="198"/>
      <c r="G746" s="198"/>
      <c r="H746" s="198"/>
      <c r="I746" s="198"/>
      <c r="J746" s="198"/>
      <c r="K746" s="198"/>
      <c r="L746" s="198"/>
      <c r="M746" s="198"/>
      <c r="N746" s="198"/>
      <c r="O746" s="198"/>
      <c r="P746" s="198"/>
      <c r="Q746" s="198"/>
      <c r="R746" s="198"/>
      <c r="S746" s="198"/>
      <c r="T746" s="198"/>
      <c r="U746" s="198"/>
      <c r="V746" s="198"/>
      <c r="W746" s="198"/>
      <c r="X746" s="198"/>
      <c r="Y746" s="198"/>
      <c r="Z746" s="198"/>
      <c r="AA746" s="198"/>
      <c r="AB746" s="198"/>
      <c r="AC746" s="198"/>
      <c r="AD746" s="198"/>
      <c r="AE746" s="198"/>
      <c r="AF746" s="198"/>
      <c r="AG746" s="198"/>
      <c r="AH746" s="198"/>
      <c r="AI746" s="198"/>
      <c r="AJ746" s="198"/>
      <c r="AK746" s="198"/>
      <c r="AL746" s="198"/>
      <c r="AM746" s="198"/>
      <c r="AN746" s="198"/>
      <c r="AO746" s="198"/>
    </row>
    <row r="747" ht="14.25" customHeight="1" spans="1:41" x14ac:dyDescent="0.25">
      <c r="A747" s="198"/>
      <c r="B747" s="198"/>
      <c r="C747" s="198"/>
      <c r="D747" s="198"/>
      <c r="E747" s="198"/>
      <c r="F747" s="198"/>
      <c r="G747" s="198"/>
      <c r="H747" s="198"/>
      <c r="I747" s="198"/>
      <c r="J747" s="198"/>
      <c r="K747" s="198"/>
      <c r="L747" s="198"/>
      <c r="M747" s="198"/>
      <c r="N747" s="198"/>
      <c r="O747" s="198"/>
      <c r="P747" s="198"/>
      <c r="Q747" s="198"/>
      <c r="R747" s="198"/>
      <c r="S747" s="198"/>
      <c r="T747" s="198"/>
      <c r="U747" s="198"/>
      <c r="V747" s="198"/>
      <c r="W747" s="198"/>
      <c r="X747" s="198"/>
      <c r="Y747" s="198"/>
      <c r="Z747" s="198"/>
      <c r="AA747" s="198"/>
      <c r="AB747" s="198"/>
      <c r="AC747" s="198"/>
      <c r="AD747" s="198"/>
      <c r="AE747" s="198"/>
      <c r="AF747" s="198"/>
      <c r="AG747" s="198"/>
      <c r="AH747" s="198"/>
      <c r="AI747" s="198"/>
      <c r="AJ747" s="198"/>
      <c r="AK747" s="198"/>
      <c r="AL747" s="198"/>
      <c r="AM747" s="198"/>
      <c r="AN747" s="198"/>
      <c r="AO747" s="198"/>
    </row>
    <row r="748" ht="14.25" customHeight="1" spans="1:41" x14ac:dyDescent="0.25">
      <c r="A748" s="198"/>
      <c r="B748" s="198"/>
      <c r="C748" s="198"/>
      <c r="D748" s="198"/>
      <c r="E748" s="198"/>
      <c r="F748" s="198"/>
      <c r="G748" s="198"/>
      <c r="H748" s="198"/>
      <c r="I748" s="198"/>
      <c r="J748" s="198"/>
      <c r="K748" s="198"/>
      <c r="L748" s="198"/>
      <c r="M748" s="198"/>
      <c r="N748" s="198"/>
      <c r="O748" s="198"/>
      <c r="P748" s="198"/>
      <c r="Q748" s="198"/>
      <c r="R748" s="198"/>
      <c r="S748" s="198"/>
      <c r="T748" s="198"/>
      <c r="U748" s="198"/>
      <c r="V748" s="198"/>
      <c r="W748" s="198"/>
      <c r="X748" s="198"/>
      <c r="Y748" s="198"/>
      <c r="Z748" s="198"/>
      <c r="AA748" s="198"/>
      <c r="AB748" s="198"/>
      <c r="AC748" s="198"/>
      <c r="AD748" s="198"/>
      <c r="AE748" s="198"/>
      <c r="AF748" s="198"/>
      <c r="AG748" s="198"/>
      <c r="AH748" s="198"/>
      <c r="AI748" s="198"/>
      <c r="AJ748" s="198"/>
      <c r="AK748" s="198"/>
      <c r="AL748" s="198"/>
      <c r="AM748" s="198"/>
      <c r="AN748" s="198"/>
      <c r="AO748" s="198"/>
    </row>
    <row r="749" ht="14.25" customHeight="1" spans="1:41" x14ac:dyDescent="0.25">
      <c r="A749" s="198"/>
      <c r="B749" s="198"/>
      <c r="C749" s="198"/>
      <c r="D749" s="198"/>
      <c r="E749" s="198"/>
      <c r="F749" s="198"/>
      <c r="G749" s="198"/>
      <c r="H749" s="198"/>
      <c r="I749" s="198"/>
      <c r="J749" s="198"/>
      <c r="K749" s="198"/>
      <c r="L749" s="198"/>
      <c r="M749" s="198"/>
      <c r="N749" s="198"/>
      <c r="O749" s="198"/>
      <c r="P749" s="198"/>
      <c r="Q749" s="198"/>
      <c r="R749" s="198"/>
      <c r="S749" s="198"/>
      <c r="T749" s="198"/>
      <c r="U749" s="198"/>
      <c r="V749" s="198"/>
      <c r="W749" s="198"/>
      <c r="X749" s="198"/>
      <c r="Y749" s="198"/>
      <c r="Z749" s="198"/>
      <c r="AA749" s="198"/>
      <c r="AB749" s="198"/>
      <c r="AC749" s="198"/>
      <c r="AD749" s="198"/>
      <c r="AE749" s="198"/>
      <c r="AF749" s="198"/>
      <c r="AG749" s="198"/>
      <c r="AH749" s="198"/>
      <c r="AI749" s="198"/>
      <c r="AJ749" s="198"/>
      <c r="AK749" s="198"/>
      <c r="AL749" s="198"/>
      <c r="AM749" s="198"/>
      <c r="AN749" s="198"/>
      <c r="AO749" s="198"/>
    </row>
    <row r="750" ht="14.25" customHeight="1" spans="1:41" x14ac:dyDescent="0.25">
      <c r="A750" s="198"/>
      <c r="B750" s="198"/>
      <c r="C750" s="198"/>
      <c r="D750" s="198"/>
      <c r="E750" s="198"/>
      <c r="F750" s="198"/>
      <c r="G750" s="198"/>
      <c r="H750" s="198"/>
      <c r="I750" s="198"/>
      <c r="J750" s="198"/>
      <c r="K750" s="198"/>
      <c r="L750" s="198"/>
      <c r="M750" s="198"/>
      <c r="N750" s="198"/>
      <c r="O750" s="198"/>
      <c r="P750" s="198"/>
      <c r="Q750" s="198"/>
      <c r="R750" s="198"/>
      <c r="S750" s="198"/>
      <c r="T750" s="198"/>
      <c r="U750" s="198"/>
      <c r="V750" s="198"/>
      <c r="W750" s="198"/>
      <c r="X750" s="198"/>
      <c r="Y750" s="198"/>
      <c r="Z750" s="198"/>
      <c r="AA750" s="198"/>
      <c r="AB750" s="198"/>
      <c r="AC750" s="198"/>
      <c r="AD750" s="198"/>
      <c r="AE750" s="198"/>
      <c r="AF750" s="198"/>
      <c r="AG750" s="198"/>
      <c r="AH750" s="198"/>
      <c r="AI750" s="198"/>
      <c r="AJ750" s="198"/>
      <c r="AK750" s="198"/>
      <c r="AL750" s="198"/>
      <c r="AM750" s="198"/>
      <c r="AN750" s="198"/>
      <c r="AO750" s="198"/>
    </row>
    <row r="751" ht="14.25" customHeight="1" spans="1:41" x14ac:dyDescent="0.25">
      <c r="A751" s="198"/>
      <c r="B751" s="198"/>
      <c r="C751" s="198"/>
      <c r="D751" s="198"/>
      <c r="E751" s="198"/>
      <c r="F751" s="198"/>
      <c r="G751" s="198"/>
      <c r="H751" s="198"/>
      <c r="I751" s="198"/>
      <c r="J751" s="198"/>
      <c r="K751" s="198"/>
      <c r="L751" s="198"/>
      <c r="M751" s="198"/>
      <c r="N751" s="198"/>
      <c r="O751" s="198"/>
      <c r="P751" s="198"/>
      <c r="Q751" s="198"/>
      <c r="R751" s="198"/>
      <c r="S751" s="198"/>
      <c r="T751" s="198"/>
      <c r="U751" s="198"/>
      <c r="V751" s="198"/>
      <c r="W751" s="198"/>
      <c r="X751" s="198"/>
      <c r="Y751" s="198"/>
      <c r="Z751" s="198"/>
      <c r="AA751" s="198"/>
      <c r="AB751" s="198"/>
      <c r="AC751" s="198"/>
      <c r="AD751" s="198"/>
      <c r="AE751" s="198"/>
      <c r="AF751" s="198"/>
      <c r="AG751" s="198"/>
      <c r="AH751" s="198"/>
      <c r="AI751" s="198"/>
      <c r="AJ751" s="198"/>
      <c r="AK751" s="198"/>
      <c r="AL751" s="198"/>
      <c r="AM751" s="198"/>
      <c r="AN751" s="198"/>
      <c r="AO751" s="198"/>
    </row>
    <row r="752" ht="14.25" customHeight="1" spans="1:41" x14ac:dyDescent="0.25">
      <c r="A752" s="198"/>
      <c r="B752" s="198"/>
      <c r="C752" s="198"/>
      <c r="D752" s="198"/>
      <c r="E752" s="198"/>
      <c r="F752" s="198"/>
      <c r="G752" s="198"/>
      <c r="H752" s="198"/>
      <c r="I752" s="198"/>
      <c r="J752" s="198"/>
      <c r="K752" s="198"/>
      <c r="L752" s="198"/>
      <c r="M752" s="198"/>
      <c r="N752" s="198"/>
      <c r="O752" s="198"/>
      <c r="P752" s="198"/>
      <c r="Q752" s="198"/>
      <c r="R752" s="198"/>
      <c r="S752" s="198"/>
      <c r="T752" s="198"/>
      <c r="U752" s="198"/>
      <c r="V752" s="198"/>
      <c r="W752" s="198"/>
      <c r="X752" s="198"/>
      <c r="Y752" s="198"/>
      <c r="Z752" s="198"/>
      <c r="AA752" s="198"/>
      <c r="AB752" s="198"/>
      <c r="AC752" s="198"/>
      <c r="AD752" s="198"/>
      <c r="AE752" s="198"/>
      <c r="AF752" s="198"/>
      <c r="AG752" s="198"/>
      <c r="AH752" s="198"/>
      <c r="AI752" s="198"/>
      <c r="AJ752" s="198"/>
      <c r="AK752" s="198"/>
      <c r="AL752" s="198"/>
      <c r="AM752" s="198"/>
      <c r="AN752" s="198"/>
      <c r="AO752" s="198"/>
    </row>
    <row r="753" ht="14.25" customHeight="1" spans="1:41" x14ac:dyDescent="0.25">
      <c r="A753" s="198"/>
      <c r="B753" s="198"/>
      <c r="C753" s="198"/>
      <c r="D753" s="198"/>
      <c r="E753" s="198"/>
      <c r="F753" s="198"/>
      <c r="G753" s="198"/>
      <c r="H753" s="198"/>
      <c r="I753" s="198"/>
      <c r="J753" s="198"/>
      <c r="K753" s="198"/>
      <c r="L753" s="198"/>
      <c r="M753" s="198"/>
      <c r="N753" s="198"/>
      <c r="O753" s="198"/>
      <c r="P753" s="198"/>
      <c r="Q753" s="198"/>
      <c r="R753" s="198"/>
      <c r="S753" s="198"/>
      <c r="T753" s="198"/>
      <c r="U753" s="198"/>
      <c r="V753" s="198"/>
      <c r="W753" s="198"/>
      <c r="X753" s="198"/>
      <c r="Y753" s="198"/>
      <c r="Z753" s="198"/>
      <c r="AA753" s="198"/>
      <c r="AB753" s="198"/>
      <c r="AC753" s="198"/>
      <c r="AD753" s="198"/>
      <c r="AE753" s="198"/>
      <c r="AF753" s="198"/>
      <c r="AG753" s="198"/>
      <c r="AH753" s="198"/>
      <c r="AI753" s="198"/>
      <c r="AJ753" s="198"/>
      <c r="AK753" s="198"/>
      <c r="AL753" s="198"/>
      <c r="AM753" s="198"/>
      <c r="AN753" s="198"/>
      <c r="AO753" s="198"/>
    </row>
    <row r="754" ht="14.25" customHeight="1" spans="1:41" x14ac:dyDescent="0.25">
      <c r="A754" s="198"/>
      <c r="B754" s="198"/>
      <c r="C754" s="198"/>
      <c r="D754" s="198"/>
      <c r="E754" s="198"/>
      <c r="F754" s="198"/>
      <c r="G754" s="198"/>
      <c r="H754" s="198"/>
      <c r="I754" s="198"/>
      <c r="J754" s="198"/>
      <c r="K754" s="198"/>
      <c r="L754" s="198"/>
      <c r="M754" s="198"/>
      <c r="N754" s="198"/>
      <c r="O754" s="198"/>
      <c r="P754" s="198"/>
      <c r="Q754" s="198"/>
      <c r="R754" s="198"/>
      <c r="S754" s="198"/>
      <c r="T754" s="198"/>
      <c r="U754" s="198"/>
      <c r="V754" s="198"/>
      <c r="W754" s="198"/>
      <c r="X754" s="198"/>
      <c r="Y754" s="198"/>
      <c r="Z754" s="198"/>
      <c r="AA754" s="198"/>
      <c r="AB754" s="198"/>
      <c r="AC754" s="198"/>
      <c r="AD754" s="198"/>
      <c r="AE754" s="198"/>
      <c r="AF754" s="198"/>
      <c r="AG754" s="198"/>
      <c r="AH754" s="198"/>
      <c r="AI754" s="198"/>
      <c r="AJ754" s="198"/>
      <c r="AK754" s="198"/>
      <c r="AL754" s="198"/>
      <c r="AM754" s="198"/>
      <c r="AN754" s="198"/>
      <c r="AO754" s="198"/>
    </row>
    <row r="755" ht="14.25" customHeight="1" spans="1:41" x14ac:dyDescent="0.25">
      <c r="A755" s="198"/>
      <c r="B755" s="198"/>
      <c r="C755" s="198"/>
      <c r="D755" s="198"/>
      <c r="E755" s="198"/>
      <c r="F755" s="198"/>
      <c r="G755" s="198"/>
      <c r="H755" s="198"/>
      <c r="I755" s="198"/>
      <c r="J755" s="198"/>
      <c r="K755" s="198"/>
      <c r="L755" s="198"/>
      <c r="M755" s="198"/>
      <c r="N755" s="198"/>
      <c r="O755" s="198"/>
      <c r="P755" s="198"/>
      <c r="Q755" s="198"/>
      <c r="R755" s="198"/>
      <c r="S755" s="198"/>
      <c r="T755" s="198"/>
      <c r="U755" s="198"/>
      <c r="V755" s="198"/>
      <c r="W755" s="198"/>
      <c r="X755" s="198"/>
      <c r="Y755" s="198"/>
      <c r="Z755" s="198"/>
      <c r="AA755" s="198"/>
      <c r="AB755" s="198"/>
      <c r="AC755" s="198"/>
      <c r="AD755" s="198"/>
      <c r="AE755" s="198"/>
      <c r="AF755" s="198"/>
      <c r="AG755" s="198"/>
      <c r="AH755" s="198"/>
      <c r="AI755" s="198"/>
      <c r="AJ755" s="198"/>
      <c r="AK755" s="198"/>
      <c r="AL755" s="198"/>
      <c r="AM755" s="198"/>
      <c r="AN755" s="198"/>
      <c r="AO755" s="198"/>
    </row>
    <row r="756" ht="14.25" customHeight="1" spans="1:41" x14ac:dyDescent="0.25">
      <c r="A756" s="198"/>
      <c r="B756" s="198"/>
      <c r="C756" s="198"/>
      <c r="D756" s="198"/>
      <c r="E756" s="198"/>
      <c r="F756" s="198"/>
      <c r="G756" s="198"/>
      <c r="H756" s="198"/>
      <c r="I756" s="198"/>
      <c r="J756" s="198"/>
      <c r="K756" s="198"/>
      <c r="L756" s="198"/>
      <c r="M756" s="198"/>
      <c r="N756" s="198"/>
      <c r="O756" s="198"/>
      <c r="P756" s="198"/>
      <c r="Q756" s="198"/>
      <c r="R756" s="198"/>
      <c r="S756" s="198"/>
      <c r="T756" s="198"/>
      <c r="U756" s="198"/>
      <c r="V756" s="198"/>
      <c r="W756" s="198"/>
      <c r="X756" s="198"/>
      <c r="Y756" s="198"/>
      <c r="Z756" s="198"/>
      <c r="AA756" s="198"/>
      <c r="AB756" s="198"/>
      <c r="AC756" s="198"/>
      <c r="AD756" s="198"/>
      <c r="AE756" s="198"/>
      <c r="AF756" s="198"/>
      <c r="AG756" s="198"/>
      <c r="AH756" s="198"/>
      <c r="AI756" s="198"/>
      <c r="AJ756" s="198"/>
      <c r="AK756" s="198"/>
      <c r="AL756" s="198"/>
      <c r="AM756" s="198"/>
      <c r="AN756" s="198"/>
      <c r="AO756" s="198"/>
    </row>
    <row r="757" ht="14.25" customHeight="1" spans="1:41" x14ac:dyDescent="0.25">
      <c r="A757" s="198"/>
      <c r="B757" s="198"/>
      <c r="C757" s="198"/>
      <c r="D757" s="198"/>
      <c r="E757" s="198"/>
      <c r="F757" s="198"/>
      <c r="G757" s="198"/>
      <c r="H757" s="198"/>
      <c r="I757" s="198"/>
      <c r="J757" s="198"/>
      <c r="K757" s="198"/>
      <c r="L757" s="198"/>
      <c r="M757" s="198"/>
      <c r="N757" s="198"/>
      <c r="O757" s="198"/>
      <c r="P757" s="198"/>
      <c r="Q757" s="198"/>
      <c r="R757" s="198"/>
      <c r="S757" s="198"/>
      <c r="T757" s="198"/>
      <c r="U757" s="198"/>
      <c r="V757" s="198"/>
      <c r="W757" s="198"/>
      <c r="X757" s="198"/>
      <c r="Y757" s="198"/>
      <c r="Z757" s="198"/>
      <c r="AA757" s="198"/>
      <c r="AB757" s="198"/>
      <c r="AC757" s="198"/>
      <c r="AD757" s="198"/>
      <c r="AE757" s="198"/>
      <c r="AF757" s="198"/>
      <c r="AG757" s="198"/>
      <c r="AH757" s="198"/>
      <c r="AI757" s="198"/>
      <c r="AJ757" s="198"/>
      <c r="AK757" s="198"/>
      <c r="AL757" s="198"/>
      <c r="AM757" s="198"/>
      <c r="AN757" s="198"/>
      <c r="AO757" s="198"/>
    </row>
    <row r="758" ht="14.25" customHeight="1" spans="1:41" x14ac:dyDescent="0.25">
      <c r="A758" s="198"/>
      <c r="B758" s="198"/>
      <c r="C758" s="198"/>
      <c r="D758" s="198"/>
      <c r="E758" s="198"/>
      <c r="F758" s="198"/>
      <c r="G758" s="198"/>
      <c r="H758" s="198"/>
      <c r="I758" s="198"/>
      <c r="J758" s="198"/>
      <c r="K758" s="198"/>
      <c r="L758" s="198"/>
      <c r="M758" s="198"/>
      <c r="N758" s="198"/>
      <c r="O758" s="198"/>
      <c r="P758" s="198"/>
      <c r="Q758" s="198"/>
      <c r="R758" s="198"/>
      <c r="S758" s="198"/>
      <c r="T758" s="198"/>
      <c r="U758" s="198"/>
      <c r="V758" s="198"/>
      <c r="W758" s="198"/>
      <c r="X758" s="198"/>
      <c r="Y758" s="198"/>
      <c r="Z758" s="198"/>
      <c r="AA758" s="198"/>
      <c r="AB758" s="198"/>
      <c r="AC758" s="198"/>
      <c r="AD758" s="198"/>
      <c r="AE758" s="198"/>
      <c r="AF758" s="198"/>
      <c r="AG758" s="198"/>
      <c r="AH758" s="198"/>
      <c r="AI758" s="198"/>
      <c r="AJ758" s="198"/>
      <c r="AK758" s="198"/>
      <c r="AL758" s="198"/>
      <c r="AM758" s="198"/>
      <c r="AN758" s="198"/>
      <c r="AO758" s="198"/>
    </row>
    <row r="759" ht="14.25" customHeight="1" spans="1:41" x14ac:dyDescent="0.25">
      <c r="A759" s="198"/>
      <c r="B759" s="198"/>
      <c r="C759" s="198"/>
      <c r="D759" s="198"/>
      <c r="E759" s="198"/>
      <c r="F759" s="198"/>
      <c r="G759" s="198"/>
      <c r="H759" s="198"/>
      <c r="I759" s="198"/>
      <c r="J759" s="198"/>
      <c r="K759" s="198"/>
      <c r="L759" s="198"/>
      <c r="M759" s="198"/>
      <c r="N759" s="198"/>
      <c r="O759" s="198"/>
      <c r="P759" s="198"/>
      <c r="Q759" s="198"/>
      <c r="R759" s="198"/>
      <c r="S759" s="198"/>
      <c r="T759" s="198"/>
      <c r="U759" s="198"/>
      <c r="V759" s="198"/>
      <c r="W759" s="198"/>
      <c r="X759" s="198"/>
      <c r="Y759" s="198"/>
      <c r="Z759" s="198"/>
      <c r="AA759" s="198"/>
      <c r="AB759" s="198"/>
      <c r="AC759" s="198"/>
      <c r="AD759" s="198"/>
      <c r="AE759" s="198"/>
      <c r="AF759" s="198"/>
      <c r="AG759" s="198"/>
      <c r="AH759" s="198"/>
      <c r="AI759" s="198"/>
      <c r="AJ759" s="198"/>
      <c r="AK759" s="198"/>
      <c r="AL759" s="198"/>
      <c r="AM759" s="198"/>
      <c r="AN759" s="198"/>
      <c r="AO759" s="198"/>
    </row>
    <row r="760" ht="14.25" customHeight="1" spans="1:41" x14ac:dyDescent="0.25">
      <c r="A760" s="198"/>
      <c r="B760" s="198"/>
      <c r="C760" s="198"/>
      <c r="D760" s="198"/>
      <c r="E760" s="198"/>
      <c r="F760" s="198"/>
      <c r="G760" s="198"/>
      <c r="H760" s="198"/>
      <c r="I760" s="198"/>
      <c r="J760" s="198"/>
      <c r="K760" s="198"/>
      <c r="L760" s="198"/>
      <c r="M760" s="198"/>
      <c r="N760" s="198"/>
      <c r="O760" s="198"/>
      <c r="P760" s="198"/>
      <c r="Q760" s="198"/>
      <c r="R760" s="198"/>
      <c r="S760" s="198"/>
      <c r="T760" s="198"/>
      <c r="U760" s="198"/>
      <c r="V760" s="198"/>
      <c r="W760" s="198"/>
      <c r="X760" s="198"/>
      <c r="Y760" s="198"/>
      <c r="Z760" s="198"/>
      <c r="AA760" s="198"/>
      <c r="AB760" s="198"/>
      <c r="AC760" s="198"/>
      <c r="AD760" s="198"/>
      <c r="AE760" s="198"/>
      <c r="AF760" s="198"/>
      <c r="AG760" s="198"/>
      <c r="AH760" s="198"/>
      <c r="AI760" s="198"/>
      <c r="AJ760" s="198"/>
      <c r="AK760" s="198"/>
      <c r="AL760" s="198"/>
      <c r="AM760" s="198"/>
      <c r="AN760" s="198"/>
      <c r="AO760" s="198"/>
    </row>
    <row r="761" ht="14.25" customHeight="1" spans="1:41" x14ac:dyDescent="0.25">
      <c r="A761" s="198"/>
      <c r="B761" s="198"/>
      <c r="C761" s="198"/>
      <c r="D761" s="198"/>
      <c r="E761" s="198"/>
      <c r="F761" s="198"/>
      <c r="G761" s="198"/>
      <c r="H761" s="198"/>
      <c r="I761" s="198"/>
      <c r="J761" s="198"/>
      <c r="K761" s="198"/>
      <c r="L761" s="198"/>
      <c r="M761" s="198"/>
      <c r="N761" s="198"/>
      <c r="O761" s="198"/>
      <c r="P761" s="198"/>
      <c r="Q761" s="198"/>
      <c r="R761" s="198"/>
      <c r="S761" s="198"/>
      <c r="T761" s="198"/>
      <c r="U761" s="198"/>
      <c r="V761" s="198"/>
      <c r="W761" s="198"/>
      <c r="X761" s="198"/>
      <c r="Y761" s="198"/>
      <c r="Z761" s="198"/>
      <c r="AA761" s="198"/>
      <c r="AB761" s="198"/>
      <c r="AC761" s="198"/>
      <c r="AD761" s="198"/>
      <c r="AE761" s="198"/>
      <c r="AF761" s="198"/>
      <c r="AG761" s="198"/>
      <c r="AH761" s="198"/>
      <c r="AI761" s="198"/>
      <c r="AJ761" s="198"/>
      <c r="AK761" s="198"/>
      <c r="AL761" s="198"/>
      <c r="AM761" s="198"/>
      <c r="AN761" s="198"/>
      <c r="AO761" s="198"/>
    </row>
    <row r="762" ht="14.25" customHeight="1" spans="1:41" x14ac:dyDescent="0.25">
      <c r="A762" s="198"/>
      <c r="B762" s="198"/>
      <c r="C762" s="198"/>
      <c r="D762" s="198"/>
      <c r="E762" s="198"/>
      <c r="F762" s="198"/>
      <c r="G762" s="198"/>
      <c r="H762" s="198"/>
      <c r="I762" s="198"/>
      <c r="J762" s="198"/>
      <c r="K762" s="198"/>
      <c r="L762" s="198"/>
      <c r="M762" s="198"/>
      <c r="N762" s="198"/>
      <c r="O762" s="198"/>
      <c r="P762" s="198"/>
      <c r="Q762" s="198"/>
      <c r="R762" s="198"/>
      <c r="S762" s="198"/>
      <c r="T762" s="198"/>
      <c r="U762" s="198"/>
      <c r="V762" s="198"/>
      <c r="W762" s="198"/>
      <c r="X762" s="198"/>
      <c r="Y762" s="198"/>
      <c r="Z762" s="198"/>
      <c r="AA762" s="198"/>
      <c r="AB762" s="198"/>
      <c r="AC762" s="198"/>
      <c r="AD762" s="198"/>
      <c r="AE762" s="198"/>
      <c r="AF762" s="198"/>
      <c r="AG762" s="198"/>
      <c r="AH762" s="198"/>
      <c r="AI762" s="198"/>
      <c r="AJ762" s="198"/>
      <c r="AK762" s="198"/>
      <c r="AL762" s="198"/>
      <c r="AM762" s="198"/>
      <c r="AN762" s="198"/>
      <c r="AO762" s="198"/>
    </row>
    <row r="763" ht="14.25" customHeight="1" spans="1:41" x14ac:dyDescent="0.25">
      <c r="A763" s="198"/>
      <c r="B763" s="198"/>
      <c r="C763" s="198"/>
      <c r="D763" s="198"/>
      <c r="E763" s="198"/>
      <c r="F763" s="198"/>
      <c r="G763" s="198"/>
      <c r="H763" s="198"/>
      <c r="I763" s="198"/>
      <c r="J763" s="198"/>
      <c r="K763" s="198"/>
      <c r="L763" s="198"/>
      <c r="M763" s="198"/>
      <c r="N763" s="198"/>
      <c r="O763" s="198"/>
      <c r="P763" s="198"/>
      <c r="Q763" s="198"/>
      <c r="R763" s="198"/>
      <c r="S763" s="198"/>
      <c r="T763" s="198"/>
      <c r="U763" s="198"/>
      <c r="V763" s="198"/>
      <c r="W763" s="198"/>
      <c r="X763" s="198"/>
      <c r="Y763" s="198"/>
      <c r="Z763" s="198"/>
      <c r="AA763" s="198"/>
      <c r="AB763" s="198"/>
      <c r="AC763" s="198"/>
      <c r="AD763" s="198"/>
      <c r="AE763" s="198"/>
      <c r="AF763" s="198"/>
      <c r="AG763" s="198"/>
      <c r="AH763" s="198"/>
      <c r="AI763" s="198"/>
      <c r="AJ763" s="198"/>
      <c r="AK763" s="198"/>
      <c r="AL763" s="198"/>
      <c r="AM763" s="198"/>
      <c r="AN763" s="198"/>
      <c r="AO763" s="198"/>
    </row>
    <row r="764" ht="14.25" customHeight="1" spans="1:41" x14ac:dyDescent="0.25">
      <c r="A764" s="198"/>
      <c r="B764" s="198"/>
      <c r="C764" s="198"/>
      <c r="D764" s="198"/>
      <c r="E764" s="198"/>
      <c r="F764" s="198"/>
      <c r="G764" s="198"/>
      <c r="H764" s="198"/>
      <c r="I764" s="198"/>
      <c r="J764" s="198"/>
      <c r="K764" s="198"/>
      <c r="L764" s="198"/>
      <c r="M764" s="198"/>
      <c r="N764" s="198"/>
      <c r="O764" s="198"/>
      <c r="P764" s="198"/>
      <c r="Q764" s="198"/>
      <c r="R764" s="198"/>
      <c r="S764" s="198"/>
      <c r="T764" s="198"/>
      <c r="U764" s="198"/>
      <c r="V764" s="198"/>
      <c r="W764" s="198"/>
      <c r="X764" s="198"/>
      <c r="Y764" s="198"/>
      <c r="Z764" s="198"/>
      <c r="AA764" s="198"/>
      <c r="AB764" s="198"/>
      <c r="AC764" s="198"/>
      <c r="AD764" s="198"/>
      <c r="AE764" s="198"/>
      <c r="AF764" s="198"/>
      <c r="AG764" s="198"/>
      <c r="AH764" s="198"/>
      <c r="AI764" s="198"/>
      <c r="AJ764" s="198"/>
      <c r="AK764" s="198"/>
      <c r="AL764" s="198"/>
      <c r="AM764" s="198"/>
      <c r="AN764" s="198"/>
      <c r="AO764" s="198"/>
    </row>
    <row r="765" ht="14.25" customHeight="1" spans="1:41" x14ac:dyDescent="0.25">
      <c r="A765" s="198"/>
      <c r="B765" s="198"/>
      <c r="C765" s="198"/>
      <c r="D765" s="198"/>
      <c r="E765" s="198"/>
      <c r="F765" s="198"/>
      <c r="G765" s="198"/>
      <c r="H765" s="198"/>
      <c r="I765" s="198"/>
      <c r="J765" s="198"/>
      <c r="K765" s="198"/>
      <c r="L765" s="198"/>
      <c r="M765" s="198"/>
      <c r="N765" s="198"/>
      <c r="O765" s="198"/>
      <c r="P765" s="198"/>
      <c r="Q765" s="198"/>
      <c r="R765" s="198"/>
      <c r="S765" s="198"/>
      <c r="T765" s="198"/>
      <c r="U765" s="198"/>
      <c r="V765" s="198"/>
      <c r="W765" s="198"/>
      <c r="X765" s="198"/>
      <c r="Y765" s="198"/>
      <c r="Z765" s="198"/>
      <c r="AA765" s="198"/>
      <c r="AB765" s="198"/>
      <c r="AC765" s="198"/>
      <c r="AD765" s="198"/>
      <c r="AE765" s="198"/>
      <c r="AF765" s="198"/>
      <c r="AG765" s="198"/>
      <c r="AH765" s="198"/>
      <c r="AI765" s="198"/>
      <c r="AJ765" s="198"/>
      <c r="AK765" s="198"/>
      <c r="AL765" s="198"/>
      <c r="AM765" s="198"/>
      <c r="AN765" s="198"/>
      <c r="AO765" s="198"/>
    </row>
    <row r="766" ht="14.25" customHeight="1" spans="1:41" x14ac:dyDescent="0.25">
      <c r="A766" s="198"/>
      <c r="B766" s="198"/>
      <c r="C766" s="198"/>
      <c r="D766" s="198"/>
      <c r="E766" s="198"/>
      <c r="F766" s="198"/>
      <c r="G766" s="198"/>
      <c r="H766" s="198"/>
      <c r="I766" s="198"/>
      <c r="J766" s="198"/>
      <c r="K766" s="198"/>
      <c r="L766" s="198"/>
      <c r="M766" s="198"/>
      <c r="N766" s="198"/>
      <c r="O766" s="198"/>
      <c r="P766" s="198"/>
      <c r="Q766" s="198"/>
      <c r="R766" s="198"/>
      <c r="S766" s="198"/>
      <c r="T766" s="198"/>
      <c r="U766" s="198"/>
      <c r="V766" s="198"/>
      <c r="W766" s="198"/>
      <c r="X766" s="198"/>
      <c r="Y766" s="198"/>
      <c r="Z766" s="198"/>
      <c r="AA766" s="198"/>
      <c r="AB766" s="198"/>
      <c r="AC766" s="198"/>
      <c r="AD766" s="198"/>
      <c r="AE766" s="198"/>
      <c r="AF766" s="198"/>
      <c r="AG766" s="198"/>
      <c r="AH766" s="198"/>
      <c r="AI766" s="198"/>
      <c r="AJ766" s="198"/>
      <c r="AK766" s="198"/>
      <c r="AL766" s="198"/>
      <c r="AM766" s="198"/>
      <c r="AN766" s="198"/>
      <c r="AO766" s="198"/>
    </row>
    <row r="767" ht="14.25" customHeight="1" spans="1:41" x14ac:dyDescent="0.25">
      <c r="A767" s="198"/>
      <c r="B767" s="198"/>
      <c r="C767" s="198"/>
      <c r="D767" s="198"/>
      <c r="E767" s="198"/>
      <c r="F767" s="198"/>
      <c r="G767" s="198"/>
      <c r="H767" s="198"/>
      <c r="I767" s="198"/>
      <c r="J767" s="198"/>
      <c r="K767" s="198"/>
      <c r="L767" s="198"/>
      <c r="M767" s="198"/>
      <c r="N767" s="198"/>
      <c r="O767" s="198"/>
      <c r="P767" s="198"/>
      <c r="Q767" s="198"/>
      <c r="R767" s="198"/>
      <c r="S767" s="198"/>
      <c r="T767" s="198"/>
      <c r="U767" s="198"/>
      <c r="V767" s="198"/>
      <c r="W767" s="198"/>
      <c r="X767" s="198"/>
      <c r="Y767" s="198"/>
      <c r="Z767" s="198"/>
      <c r="AA767" s="198"/>
      <c r="AB767" s="198"/>
      <c r="AC767" s="198"/>
      <c r="AD767" s="198"/>
      <c r="AE767" s="198"/>
      <c r="AF767" s="198"/>
      <c r="AG767" s="198"/>
      <c r="AH767" s="198"/>
      <c r="AI767" s="198"/>
      <c r="AJ767" s="198"/>
      <c r="AK767" s="198"/>
      <c r="AL767" s="198"/>
      <c r="AM767" s="198"/>
      <c r="AN767" s="198"/>
      <c r="AO767" s="198"/>
    </row>
    <row r="768" ht="14.25" customHeight="1" spans="1:41" x14ac:dyDescent="0.25">
      <c r="A768" s="198"/>
      <c r="B768" s="198"/>
      <c r="C768" s="198"/>
      <c r="D768" s="198"/>
      <c r="E768" s="198"/>
      <c r="F768" s="198"/>
      <c r="G768" s="198"/>
      <c r="H768" s="198"/>
      <c r="I768" s="198"/>
      <c r="J768" s="198"/>
      <c r="K768" s="198"/>
      <c r="L768" s="198"/>
      <c r="M768" s="198"/>
      <c r="N768" s="198"/>
      <c r="O768" s="198"/>
      <c r="P768" s="198"/>
      <c r="Q768" s="198"/>
      <c r="R768" s="198"/>
      <c r="S768" s="198"/>
      <c r="T768" s="198"/>
      <c r="U768" s="198"/>
      <c r="V768" s="198"/>
      <c r="W768" s="198"/>
      <c r="X768" s="198"/>
      <c r="Y768" s="198"/>
      <c r="Z768" s="198"/>
      <c r="AA768" s="198"/>
      <c r="AB768" s="198"/>
      <c r="AC768" s="198"/>
      <c r="AD768" s="198"/>
      <c r="AE768" s="198"/>
      <c r="AF768" s="198"/>
      <c r="AG768" s="198"/>
      <c r="AH768" s="198"/>
      <c r="AI768" s="198"/>
      <c r="AJ768" s="198"/>
      <c r="AK768" s="198"/>
      <c r="AL768" s="198"/>
      <c r="AM768" s="198"/>
      <c r="AN768" s="198"/>
      <c r="AO768" s="198"/>
    </row>
    <row r="769" ht="14.25" customHeight="1" spans="1:41" x14ac:dyDescent="0.25">
      <c r="A769" s="198"/>
      <c r="B769" s="198"/>
      <c r="C769" s="198"/>
      <c r="D769" s="198"/>
      <c r="E769" s="198"/>
      <c r="F769" s="198"/>
      <c r="G769" s="198"/>
      <c r="H769" s="198"/>
      <c r="I769" s="198"/>
      <c r="J769" s="198"/>
      <c r="K769" s="198"/>
      <c r="L769" s="198"/>
      <c r="M769" s="198"/>
      <c r="N769" s="198"/>
      <c r="O769" s="198"/>
      <c r="P769" s="198"/>
      <c r="Q769" s="198"/>
      <c r="R769" s="198"/>
      <c r="S769" s="198"/>
      <c r="T769" s="198"/>
      <c r="U769" s="198"/>
      <c r="V769" s="198"/>
      <c r="W769" s="198"/>
      <c r="X769" s="198"/>
      <c r="Y769" s="198"/>
      <c r="Z769" s="198"/>
      <c r="AA769" s="198"/>
      <c r="AB769" s="198"/>
      <c r="AC769" s="198"/>
      <c r="AD769" s="198"/>
      <c r="AE769" s="198"/>
      <c r="AF769" s="198"/>
      <c r="AG769" s="198"/>
      <c r="AH769" s="198"/>
      <c r="AI769" s="198"/>
      <c r="AJ769" s="198"/>
      <c r="AK769" s="198"/>
      <c r="AL769" s="198"/>
      <c r="AM769" s="198"/>
      <c r="AN769" s="198"/>
      <c r="AO769" s="198"/>
    </row>
    <row r="770" ht="14.25" customHeight="1" spans="1:41" x14ac:dyDescent="0.25">
      <c r="A770" s="198"/>
      <c r="B770" s="198"/>
      <c r="C770" s="198"/>
      <c r="D770" s="198"/>
      <c r="E770" s="198"/>
      <c r="F770" s="198"/>
      <c r="G770" s="198"/>
      <c r="H770" s="198"/>
      <c r="I770" s="198"/>
      <c r="J770" s="198"/>
      <c r="K770" s="198"/>
      <c r="L770" s="198"/>
      <c r="M770" s="198"/>
      <c r="N770" s="198"/>
      <c r="O770" s="198"/>
      <c r="P770" s="198"/>
      <c r="Q770" s="198"/>
      <c r="R770" s="198"/>
      <c r="S770" s="198"/>
      <c r="T770" s="198"/>
      <c r="U770" s="198"/>
      <c r="V770" s="198"/>
      <c r="W770" s="198"/>
      <c r="X770" s="198"/>
      <c r="Y770" s="198"/>
      <c r="Z770" s="198"/>
      <c r="AA770" s="198"/>
      <c r="AB770" s="198"/>
      <c r="AC770" s="198"/>
      <c r="AD770" s="198"/>
      <c r="AE770" s="198"/>
      <c r="AF770" s="198"/>
      <c r="AG770" s="198"/>
      <c r="AH770" s="198"/>
      <c r="AI770" s="198"/>
      <c r="AJ770" s="198"/>
      <c r="AK770" s="198"/>
      <c r="AL770" s="198"/>
      <c r="AM770" s="198"/>
      <c r="AN770" s="198"/>
      <c r="AO770" s="198"/>
    </row>
    <row r="771" ht="14.25" customHeight="1" spans="1:41" x14ac:dyDescent="0.25">
      <c r="A771" s="198"/>
      <c r="B771" s="198"/>
      <c r="C771" s="198"/>
      <c r="D771" s="198"/>
      <c r="E771" s="198"/>
      <c r="F771" s="198"/>
      <c r="G771" s="198"/>
      <c r="H771" s="198"/>
      <c r="I771" s="198"/>
      <c r="J771" s="198"/>
      <c r="K771" s="198"/>
      <c r="L771" s="198"/>
      <c r="M771" s="198"/>
      <c r="N771" s="198"/>
      <c r="O771" s="198"/>
      <c r="P771" s="198"/>
      <c r="Q771" s="198"/>
      <c r="R771" s="198"/>
      <c r="S771" s="198"/>
      <c r="T771" s="198"/>
      <c r="U771" s="198"/>
      <c r="V771" s="198"/>
      <c r="W771" s="198"/>
      <c r="X771" s="198"/>
      <c r="Y771" s="198"/>
      <c r="Z771" s="198"/>
      <c r="AA771" s="198"/>
      <c r="AB771" s="198"/>
      <c r="AC771" s="198"/>
      <c r="AD771" s="198"/>
      <c r="AE771" s="198"/>
      <c r="AF771" s="198"/>
      <c r="AG771" s="198"/>
      <c r="AH771" s="198"/>
      <c r="AI771" s="198"/>
      <c r="AJ771" s="198"/>
      <c r="AK771" s="198"/>
      <c r="AL771" s="198"/>
      <c r="AM771" s="198"/>
      <c r="AN771" s="198"/>
      <c r="AO771" s="198"/>
    </row>
    <row r="772" ht="14.25" customHeight="1" spans="1:41" x14ac:dyDescent="0.25">
      <c r="A772" s="198"/>
      <c r="B772" s="198"/>
      <c r="C772" s="198"/>
      <c r="D772" s="198"/>
      <c r="E772" s="198"/>
      <c r="F772" s="198"/>
      <c r="G772" s="198"/>
      <c r="H772" s="198"/>
      <c r="I772" s="198"/>
      <c r="J772" s="198"/>
      <c r="K772" s="198"/>
      <c r="L772" s="198"/>
      <c r="M772" s="198"/>
      <c r="N772" s="198"/>
      <c r="O772" s="198"/>
      <c r="P772" s="198"/>
      <c r="Q772" s="198"/>
      <c r="R772" s="198"/>
      <c r="S772" s="198"/>
      <c r="T772" s="198"/>
      <c r="U772" s="198"/>
      <c r="V772" s="198"/>
      <c r="W772" s="198"/>
      <c r="X772" s="198"/>
      <c r="Y772" s="198"/>
      <c r="Z772" s="198"/>
      <c r="AA772" s="198"/>
      <c r="AB772" s="198"/>
      <c r="AC772" s="198"/>
      <c r="AD772" s="198"/>
      <c r="AE772" s="198"/>
      <c r="AF772" s="198"/>
      <c r="AG772" s="198"/>
      <c r="AH772" s="198"/>
      <c r="AI772" s="198"/>
      <c r="AJ772" s="198"/>
      <c r="AK772" s="198"/>
      <c r="AL772" s="198"/>
      <c r="AM772" s="198"/>
      <c r="AN772" s="198"/>
      <c r="AO772" s="198"/>
    </row>
    <row r="773" ht="14.25" customHeight="1" spans="1:41" x14ac:dyDescent="0.25">
      <c r="A773" s="198"/>
      <c r="B773" s="198"/>
      <c r="C773" s="198"/>
      <c r="D773" s="198"/>
      <c r="E773" s="198"/>
      <c r="F773" s="198"/>
      <c r="G773" s="198"/>
      <c r="H773" s="198"/>
      <c r="I773" s="198"/>
      <c r="J773" s="198"/>
      <c r="K773" s="198"/>
      <c r="L773" s="198"/>
      <c r="M773" s="198"/>
      <c r="N773" s="198"/>
      <c r="O773" s="198"/>
      <c r="P773" s="198"/>
      <c r="Q773" s="198"/>
      <c r="R773" s="198"/>
      <c r="S773" s="198"/>
      <c r="T773" s="198"/>
      <c r="U773" s="198"/>
      <c r="V773" s="198"/>
      <c r="W773" s="198"/>
      <c r="X773" s="198"/>
      <c r="Y773" s="198"/>
      <c r="Z773" s="198"/>
      <c r="AA773" s="198"/>
      <c r="AB773" s="198"/>
      <c r="AC773" s="198"/>
      <c r="AD773" s="198"/>
      <c r="AE773" s="198"/>
      <c r="AF773" s="198"/>
      <c r="AG773" s="198"/>
      <c r="AH773" s="198"/>
      <c r="AI773" s="198"/>
      <c r="AJ773" s="198"/>
      <c r="AK773" s="198"/>
      <c r="AL773" s="198"/>
      <c r="AM773" s="198"/>
      <c r="AN773" s="198"/>
      <c r="AO773" s="198"/>
    </row>
    <row r="774" ht="14.25" customHeight="1" spans="1:41" x14ac:dyDescent="0.25">
      <c r="A774" s="198"/>
      <c r="B774" s="198"/>
      <c r="C774" s="198"/>
      <c r="D774" s="198"/>
      <c r="E774" s="198"/>
      <c r="F774" s="198"/>
      <c r="G774" s="198"/>
      <c r="H774" s="198"/>
      <c r="I774" s="198"/>
      <c r="J774" s="198"/>
      <c r="K774" s="198"/>
      <c r="L774" s="198"/>
      <c r="M774" s="198"/>
      <c r="N774" s="198"/>
      <c r="O774" s="198"/>
      <c r="P774" s="198"/>
      <c r="Q774" s="198"/>
      <c r="R774" s="198"/>
      <c r="S774" s="198"/>
      <c r="T774" s="198"/>
      <c r="U774" s="198"/>
      <c r="V774" s="198"/>
      <c r="W774" s="198"/>
      <c r="X774" s="198"/>
      <c r="Y774" s="198"/>
      <c r="Z774" s="198"/>
      <c r="AA774" s="198"/>
      <c r="AB774" s="198"/>
      <c r="AC774" s="198"/>
      <c r="AD774" s="198"/>
      <c r="AE774" s="198"/>
      <c r="AF774" s="198"/>
      <c r="AG774" s="198"/>
      <c r="AH774" s="198"/>
      <c r="AI774" s="198"/>
      <c r="AJ774" s="198"/>
      <c r="AK774" s="198"/>
      <c r="AL774" s="198"/>
      <c r="AM774" s="198"/>
      <c r="AN774" s="198"/>
      <c r="AO774" s="198"/>
    </row>
    <row r="775" ht="14.25" customHeight="1" spans="1:41" x14ac:dyDescent="0.25">
      <c r="A775" s="198"/>
      <c r="B775" s="198"/>
      <c r="C775" s="198"/>
      <c r="D775" s="198"/>
      <c r="E775" s="198"/>
      <c r="F775" s="198"/>
      <c r="G775" s="198"/>
      <c r="H775" s="198"/>
      <c r="I775" s="198"/>
      <c r="J775" s="198"/>
      <c r="K775" s="198"/>
      <c r="L775" s="198"/>
      <c r="M775" s="198"/>
      <c r="N775" s="198"/>
      <c r="O775" s="198"/>
      <c r="P775" s="198"/>
      <c r="Q775" s="198"/>
      <c r="R775" s="198"/>
      <c r="S775" s="198"/>
      <c r="T775" s="198"/>
      <c r="U775" s="198"/>
      <c r="V775" s="198"/>
      <c r="W775" s="198"/>
      <c r="X775" s="198"/>
      <c r="Y775" s="198"/>
      <c r="Z775" s="198"/>
      <c r="AA775" s="198"/>
      <c r="AB775" s="198"/>
      <c r="AC775" s="198"/>
      <c r="AD775" s="198"/>
      <c r="AE775" s="198"/>
      <c r="AF775" s="198"/>
      <c r="AG775" s="198"/>
      <c r="AH775" s="198"/>
      <c r="AI775" s="198"/>
      <c r="AJ775" s="198"/>
      <c r="AK775" s="198"/>
      <c r="AL775" s="198"/>
      <c r="AM775" s="198"/>
      <c r="AN775" s="198"/>
      <c r="AO775" s="198"/>
    </row>
    <row r="776" ht="14.25" customHeight="1" spans="1:41" x14ac:dyDescent="0.25">
      <c r="A776" s="198"/>
      <c r="B776" s="198"/>
      <c r="C776" s="198"/>
      <c r="D776" s="198"/>
      <c r="E776" s="198"/>
      <c r="F776" s="198"/>
      <c r="G776" s="198"/>
      <c r="H776" s="198"/>
      <c r="I776" s="198"/>
      <c r="J776" s="198"/>
      <c r="K776" s="198"/>
      <c r="L776" s="198"/>
      <c r="M776" s="198"/>
      <c r="N776" s="198"/>
      <c r="O776" s="198"/>
      <c r="P776" s="198"/>
      <c r="Q776" s="198"/>
      <c r="R776" s="198"/>
      <c r="S776" s="198"/>
      <c r="T776" s="198"/>
      <c r="U776" s="198"/>
      <c r="V776" s="198"/>
      <c r="W776" s="198"/>
      <c r="X776" s="198"/>
      <c r="Y776" s="198"/>
      <c r="Z776" s="198"/>
      <c r="AA776" s="198"/>
      <c r="AB776" s="198"/>
      <c r="AC776" s="198"/>
      <c r="AD776" s="198"/>
      <c r="AE776" s="198"/>
      <c r="AF776" s="198"/>
      <c r="AG776" s="198"/>
      <c r="AH776" s="198"/>
      <c r="AI776" s="198"/>
      <c r="AJ776" s="198"/>
      <c r="AK776" s="198"/>
      <c r="AL776" s="198"/>
      <c r="AM776" s="198"/>
      <c r="AN776" s="198"/>
      <c r="AO776" s="198"/>
    </row>
    <row r="777" ht="14.25" customHeight="1" spans="1:41" x14ac:dyDescent="0.25">
      <c r="A777" s="198"/>
      <c r="B777" s="198"/>
      <c r="C777" s="198"/>
      <c r="D777" s="198"/>
      <c r="E777" s="198"/>
      <c r="F777" s="198"/>
      <c r="G777" s="198"/>
      <c r="H777" s="198"/>
      <c r="I777" s="198"/>
      <c r="J777" s="198"/>
      <c r="K777" s="198"/>
      <c r="L777" s="198"/>
      <c r="M777" s="198"/>
      <c r="N777" s="198"/>
      <c r="O777" s="198"/>
      <c r="P777" s="198"/>
      <c r="Q777" s="198"/>
      <c r="R777" s="198"/>
      <c r="S777" s="198"/>
      <c r="T777" s="198"/>
      <c r="U777" s="198"/>
      <c r="V777" s="198"/>
      <c r="W777" s="198"/>
      <c r="X777" s="198"/>
      <c r="Y777" s="198"/>
      <c r="Z777" s="198"/>
      <c r="AA777" s="198"/>
      <c r="AB777" s="198"/>
      <c r="AC777" s="198"/>
      <c r="AD777" s="198"/>
      <c r="AE777" s="198"/>
      <c r="AF777" s="198"/>
      <c r="AG777" s="198"/>
      <c r="AH777" s="198"/>
      <c r="AI777" s="198"/>
      <c r="AJ777" s="198"/>
      <c r="AK777" s="198"/>
      <c r="AL777" s="198"/>
      <c r="AM777" s="198"/>
      <c r="AN777" s="198"/>
      <c r="AO777" s="198"/>
    </row>
    <row r="778" ht="14.25" customHeight="1" spans="1:41" x14ac:dyDescent="0.25">
      <c r="A778" s="198"/>
      <c r="B778" s="198"/>
      <c r="C778" s="198"/>
      <c r="D778" s="198"/>
      <c r="E778" s="198"/>
      <c r="F778" s="198"/>
      <c r="G778" s="198"/>
      <c r="H778" s="198"/>
      <c r="I778" s="198"/>
      <c r="J778" s="198"/>
      <c r="K778" s="198"/>
      <c r="L778" s="198"/>
      <c r="M778" s="198"/>
      <c r="N778" s="198"/>
      <c r="O778" s="198"/>
      <c r="P778" s="198"/>
      <c r="Q778" s="198"/>
      <c r="R778" s="198"/>
      <c r="S778" s="198"/>
      <c r="T778" s="198"/>
      <c r="U778" s="198"/>
      <c r="V778" s="198"/>
      <c r="W778" s="198"/>
      <c r="X778" s="198"/>
      <c r="Y778" s="198"/>
      <c r="Z778" s="198"/>
      <c r="AA778" s="198"/>
      <c r="AB778" s="198"/>
      <c r="AC778" s="198"/>
      <c r="AD778" s="198"/>
      <c r="AE778" s="198"/>
      <c r="AF778" s="198"/>
      <c r="AG778" s="198"/>
      <c r="AH778" s="198"/>
      <c r="AI778" s="198"/>
      <c r="AJ778" s="198"/>
      <c r="AK778" s="198"/>
      <c r="AL778" s="198"/>
      <c r="AM778" s="198"/>
      <c r="AN778" s="198"/>
      <c r="AO778" s="198"/>
    </row>
    <row r="779" ht="14.25" customHeight="1" spans="1:41" x14ac:dyDescent="0.25">
      <c r="A779" s="198"/>
      <c r="B779" s="198"/>
      <c r="C779" s="198"/>
      <c r="D779" s="198"/>
      <c r="E779" s="198"/>
      <c r="F779" s="198"/>
      <c r="G779" s="198"/>
      <c r="H779" s="198"/>
      <c r="I779" s="198"/>
      <c r="J779" s="198"/>
      <c r="K779" s="198"/>
      <c r="L779" s="198"/>
      <c r="M779" s="198"/>
      <c r="N779" s="198"/>
      <c r="O779" s="198"/>
      <c r="P779" s="198"/>
      <c r="Q779" s="198"/>
      <c r="R779" s="198"/>
      <c r="S779" s="198"/>
      <c r="T779" s="198"/>
      <c r="U779" s="198"/>
      <c r="V779" s="198"/>
      <c r="W779" s="198"/>
      <c r="X779" s="198"/>
      <c r="Y779" s="198"/>
      <c r="Z779" s="198"/>
      <c r="AA779" s="198"/>
      <c r="AB779" s="198"/>
      <c r="AC779" s="198"/>
      <c r="AD779" s="198"/>
      <c r="AE779" s="198"/>
      <c r="AF779" s="198"/>
      <c r="AG779" s="198"/>
      <c r="AH779" s="198"/>
      <c r="AI779" s="198"/>
      <c r="AJ779" s="198"/>
      <c r="AK779" s="198"/>
      <c r="AL779" s="198"/>
      <c r="AM779" s="198"/>
      <c r="AN779" s="198"/>
      <c r="AO779" s="198"/>
    </row>
    <row r="780" ht="14.25" customHeight="1" spans="1:41" x14ac:dyDescent="0.25">
      <c r="A780" s="198"/>
      <c r="B780" s="198"/>
      <c r="C780" s="198"/>
      <c r="D780" s="198"/>
      <c r="E780" s="198"/>
      <c r="F780" s="198"/>
      <c r="G780" s="198"/>
      <c r="H780" s="198"/>
      <c r="I780" s="198"/>
      <c r="J780" s="198"/>
      <c r="K780" s="198"/>
      <c r="L780" s="198"/>
      <c r="M780" s="198"/>
      <c r="N780" s="198"/>
      <c r="O780" s="198"/>
      <c r="P780" s="198"/>
      <c r="Q780" s="198"/>
      <c r="R780" s="198"/>
      <c r="S780" s="198"/>
      <c r="T780" s="198"/>
      <c r="U780" s="198"/>
      <c r="V780" s="198"/>
      <c r="W780" s="198"/>
      <c r="X780" s="198"/>
      <c r="Y780" s="198"/>
      <c r="Z780" s="198"/>
      <c r="AA780" s="198"/>
      <c r="AB780" s="198"/>
      <c r="AC780" s="198"/>
      <c r="AD780" s="198"/>
      <c r="AE780" s="198"/>
      <c r="AF780" s="198"/>
      <c r="AG780" s="198"/>
      <c r="AH780" s="198"/>
      <c r="AI780" s="198"/>
      <c r="AJ780" s="198"/>
      <c r="AK780" s="198"/>
      <c r="AL780" s="198"/>
      <c r="AM780" s="198"/>
      <c r="AN780" s="198"/>
      <c r="AO780" s="198"/>
    </row>
    <row r="781" ht="14.25" customHeight="1" spans="1:41" x14ac:dyDescent="0.25">
      <c r="A781" s="198"/>
      <c r="B781" s="198"/>
      <c r="C781" s="198"/>
      <c r="D781" s="198"/>
      <c r="E781" s="198"/>
      <c r="F781" s="198"/>
      <c r="G781" s="198"/>
      <c r="H781" s="198"/>
      <c r="I781" s="198"/>
      <c r="J781" s="198"/>
      <c r="K781" s="198"/>
      <c r="L781" s="198"/>
      <c r="M781" s="198"/>
      <c r="N781" s="198"/>
      <c r="O781" s="198"/>
      <c r="P781" s="198"/>
      <c r="Q781" s="198"/>
      <c r="R781" s="198"/>
      <c r="S781" s="198"/>
      <c r="T781" s="198"/>
      <c r="U781" s="198"/>
      <c r="V781" s="198"/>
      <c r="W781" s="198"/>
      <c r="X781" s="198"/>
      <c r="Y781" s="198"/>
      <c r="Z781" s="198"/>
      <c r="AA781" s="198"/>
      <c r="AB781" s="198"/>
      <c r="AC781" s="198"/>
      <c r="AD781" s="198"/>
      <c r="AE781" s="198"/>
      <c r="AF781" s="198"/>
      <c r="AG781" s="198"/>
      <c r="AH781" s="198"/>
      <c r="AI781" s="198"/>
      <c r="AJ781" s="198"/>
      <c r="AK781" s="198"/>
      <c r="AL781" s="198"/>
      <c r="AM781" s="198"/>
      <c r="AN781" s="198"/>
      <c r="AO781" s="198"/>
    </row>
    <row r="782" ht="14.25" customHeight="1" spans="1:41" x14ac:dyDescent="0.25">
      <c r="A782" s="198"/>
      <c r="B782" s="198"/>
      <c r="C782" s="198"/>
      <c r="D782" s="198"/>
      <c r="E782" s="198"/>
      <c r="F782" s="198"/>
      <c r="G782" s="198"/>
      <c r="H782" s="198"/>
      <c r="I782" s="198"/>
      <c r="J782" s="198"/>
      <c r="K782" s="198"/>
      <c r="L782" s="198"/>
      <c r="M782" s="198"/>
      <c r="N782" s="198"/>
      <c r="O782" s="198"/>
      <c r="P782" s="198"/>
      <c r="Q782" s="198"/>
      <c r="R782" s="198"/>
      <c r="S782" s="198"/>
      <c r="T782" s="198"/>
      <c r="U782" s="198"/>
      <c r="V782" s="198"/>
      <c r="W782" s="198"/>
      <c r="X782" s="198"/>
      <c r="Y782" s="198"/>
      <c r="Z782" s="198"/>
      <c r="AA782" s="198"/>
      <c r="AB782" s="198"/>
      <c r="AC782" s="198"/>
      <c r="AD782" s="198"/>
      <c r="AE782" s="198"/>
      <c r="AF782" s="198"/>
      <c r="AG782" s="198"/>
      <c r="AH782" s="198"/>
      <c r="AI782" s="198"/>
      <c r="AJ782" s="198"/>
      <c r="AK782" s="198"/>
      <c r="AL782" s="198"/>
      <c r="AM782" s="198"/>
      <c r="AN782" s="198"/>
      <c r="AO782" s="198"/>
    </row>
    <row r="783" ht="14.25" customHeight="1" spans="1:41" x14ac:dyDescent="0.25">
      <c r="A783" s="198"/>
      <c r="B783" s="198"/>
      <c r="C783" s="198"/>
      <c r="D783" s="198"/>
      <c r="E783" s="198"/>
      <c r="F783" s="198"/>
      <c r="G783" s="198"/>
      <c r="H783" s="198"/>
      <c r="I783" s="198"/>
      <c r="J783" s="198"/>
      <c r="K783" s="198"/>
      <c r="L783" s="198"/>
      <c r="M783" s="198"/>
      <c r="N783" s="198"/>
      <c r="O783" s="198"/>
      <c r="P783" s="198"/>
      <c r="Q783" s="198"/>
      <c r="R783" s="198"/>
      <c r="S783" s="198"/>
      <c r="T783" s="198"/>
      <c r="U783" s="198"/>
      <c r="V783" s="198"/>
      <c r="W783" s="198"/>
      <c r="X783" s="198"/>
      <c r="Y783" s="198"/>
      <c r="Z783" s="198"/>
      <c r="AA783" s="198"/>
      <c r="AB783" s="198"/>
      <c r="AC783" s="198"/>
      <c r="AD783" s="198"/>
      <c r="AE783" s="198"/>
      <c r="AF783" s="198"/>
      <c r="AG783" s="198"/>
      <c r="AH783" s="198"/>
      <c r="AI783" s="198"/>
      <c r="AJ783" s="198"/>
      <c r="AK783" s="198"/>
      <c r="AL783" s="198"/>
      <c r="AM783" s="198"/>
      <c r="AN783" s="198"/>
      <c r="AO783" s="198"/>
    </row>
    <row r="784" ht="14.25" customHeight="1" spans="1:41" x14ac:dyDescent="0.25">
      <c r="A784" s="198"/>
      <c r="B784" s="198"/>
      <c r="C784" s="198"/>
      <c r="D784" s="198"/>
      <c r="E784" s="198"/>
      <c r="F784" s="198"/>
      <c r="G784" s="198"/>
      <c r="H784" s="198"/>
      <c r="I784" s="198"/>
      <c r="J784" s="198"/>
      <c r="K784" s="198"/>
      <c r="L784" s="198"/>
      <c r="M784" s="198"/>
      <c r="N784" s="198"/>
      <c r="O784" s="198"/>
      <c r="P784" s="198"/>
      <c r="Q784" s="198"/>
      <c r="R784" s="198"/>
      <c r="S784" s="198"/>
      <c r="T784" s="198"/>
      <c r="U784" s="198"/>
      <c r="V784" s="198"/>
      <c r="W784" s="198"/>
      <c r="X784" s="198"/>
      <c r="Y784" s="198"/>
      <c r="Z784" s="198"/>
      <c r="AA784" s="198"/>
      <c r="AB784" s="198"/>
      <c r="AC784" s="198"/>
      <c r="AD784" s="198"/>
      <c r="AE784" s="198"/>
      <c r="AF784" s="198"/>
      <c r="AG784" s="198"/>
      <c r="AH784" s="198"/>
      <c r="AI784" s="198"/>
      <c r="AJ784" s="198"/>
      <c r="AK784" s="198"/>
      <c r="AL784" s="198"/>
      <c r="AM784" s="198"/>
      <c r="AN784" s="198"/>
      <c r="AO784" s="198"/>
    </row>
    <row r="785" ht="14.25" customHeight="1" spans="1:41" x14ac:dyDescent="0.25">
      <c r="A785" s="198"/>
      <c r="B785" s="198"/>
      <c r="C785" s="198"/>
      <c r="D785" s="198"/>
      <c r="E785" s="198"/>
      <c r="F785" s="198"/>
      <c r="G785" s="198"/>
      <c r="H785" s="198"/>
      <c r="I785" s="198"/>
      <c r="J785" s="198"/>
      <c r="K785" s="198"/>
      <c r="L785" s="198"/>
      <c r="M785" s="198"/>
      <c r="N785" s="198"/>
      <c r="O785" s="198"/>
      <c r="P785" s="198"/>
      <c r="Q785" s="198"/>
      <c r="R785" s="198"/>
      <c r="S785" s="198"/>
      <c r="T785" s="198"/>
      <c r="U785" s="198"/>
      <c r="V785" s="198"/>
      <c r="W785" s="198"/>
      <c r="X785" s="198"/>
      <c r="Y785" s="198"/>
      <c r="Z785" s="198"/>
      <c r="AA785" s="198"/>
      <c r="AB785" s="198"/>
      <c r="AC785" s="198"/>
      <c r="AD785" s="198"/>
      <c r="AE785" s="198"/>
      <c r="AF785" s="198"/>
      <c r="AG785" s="198"/>
      <c r="AH785" s="198"/>
      <c r="AI785" s="198"/>
      <c r="AJ785" s="198"/>
      <c r="AK785" s="198"/>
      <c r="AL785" s="198"/>
      <c r="AM785" s="198"/>
      <c r="AN785" s="198"/>
      <c r="AO785" s="198"/>
    </row>
    <row r="786" ht="14.25" customHeight="1" spans="1:41" x14ac:dyDescent="0.25">
      <c r="A786" s="198"/>
      <c r="B786" s="198"/>
      <c r="C786" s="198"/>
      <c r="D786" s="198"/>
      <c r="E786" s="198"/>
      <c r="F786" s="198"/>
      <c r="G786" s="198"/>
      <c r="H786" s="198"/>
      <c r="I786" s="198"/>
      <c r="J786" s="198"/>
      <c r="K786" s="198"/>
      <c r="L786" s="198"/>
      <c r="M786" s="198"/>
      <c r="N786" s="198"/>
      <c r="O786" s="198"/>
      <c r="P786" s="198"/>
      <c r="Q786" s="198"/>
      <c r="R786" s="198"/>
      <c r="S786" s="198"/>
      <c r="T786" s="198"/>
      <c r="U786" s="198"/>
      <c r="V786" s="198"/>
      <c r="W786" s="198"/>
      <c r="X786" s="198"/>
      <c r="Y786" s="198"/>
      <c r="Z786" s="198"/>
      <c r="AA786" s="198"/>
      <c r="AB786" s="198"/>
      <c r="AC786" s="198"/>
      <c r="AD786" s="198"/>
      <c r="AE786" s="198"/>
      <c r="AF786" s="198"/>
      <c r="AG786" s="198"/>
      <c r="AH786" s="198"/>
      <c r="AI786" s="198"/>
      <c r="AJ786" s="198"/>
      <c r="AK786" s="198"/>
      <c r="AL786" s="198"/>
      <c r="AM786" s="198"/>
      <c r="AN786" s="198"/>
      <c r="AO786" s="198"/>
    </row>
    <row r="787" ht="14.25" customHeight="1" spans="1:41" x14ac:dyDescent="0.25">
      <c r="A787" s="198"/>
      <c r="B787" s="198"/>
      <c r="C787" s="198"/>
      <c r="D787" s="198"/>
      <c r="E787" s="198"/>
      <c r="F787" s="198"/>
      <c r="G787" s="198"/>
      <c r="H787" s="198"/>
      <c r="I787" s="198"/>
      <c r="J787" s="198"/>
      <c r="K787" s="198"/>
      <c r="L787" s="198"/>
      <c r="M787" s="198"/>
      <c r="N787" s="198"/>
      <c r="O787" s="198"/>
      <c r="P787" s="198"/>
      <c r="Q787" s="198"/>
      <c r="R787" s="198"/>
      <c r="S787" s="198"/>
      <c r="T787" s="198"/>
      <c r="U787" s="198"/>
      <c r="V787" s="198"/>
      <c r="W787" s="198"/>
      <c r="X787" s="198"/>
      <c r="Y787" s="198"/>
      <c r="Z787" s="198"/>
      <c r="AA787" s="198"/>
      <c r="AB787" s="198"/>
      <c r="AC787" s="198"/>
      <c r="AD787" s="198"/>
      <c r="AE787" s="198"/>
      <c r="AF787" s="198"/>
      <c r="AG787" s="198"/>
      <c r="AH787" s="198"/>
      <c r="AI787" s="198"/>
      <c r="AJ787" s="198"/>
      <c r="AK787" s="198"/>
      <c r="AL787" s="198"/>
      <c r="AM787" s="198"/>
      <c r="AN787" s="198"/>
      <c r="AO787" s="198"/>
    </row>
    <row r="788" ht="14.25" customHeight="1" spans="1:41" x14ac:dyDescent="0.25">
      <c r="A788" s="198"/>
      <c r="B788" s="198"/>
      <c r="C788" s="198"/>
      <c r="D788" s="198"/>
      <c r="E788" s="198"/>
      <c r="F788" s="198"/>
      <c r="G788" s="198"/>
      <c r="H788" s="198"/>
      <c r="I788" s="198"/>
      <c r="J788" s="198"/>
      <c r="K788" s="198"/>
      <c r="L788" s="198"/>
      <c r="M788" s="198"/>
      <c r="N788" s="198"/>
      <c r="O788" s="198"/>
      <c r="P788" s="198"/>
      <c r="Q788" s="198"/>
      <c r="R788" s="198"/>
      <c r="S788" s="198"/>
      <c r="T788" s="198"/>
      <c r="U788" s="198"/>
      <c r="V788" s="198"/>
      <c r="W788" s="198"/>
      <c r="X788" s="198"/>
      <c r="Y788" s="198"/>
      <c r="Z788" s="198"/>
      <c r="AA788" s="198"/>
      <c r="AB788" s="198"/>
      <c r="AC788" s="198"/>
      <c r="AD788" s="198"/>
      <c r="AE788" s="198"/>
      <c r="AF788" s="198"/>
      <c r="AG788" s="198"/>
      <c r="AH788" s="198"/>
      <c r="AI788" s="198"/>
      <c r="AJ788" s="198"/>
      <c r="AK788" s="198"/>
      <c r="AL788" s="198"/>
      <c r="AM788" s="198"/>
      <c r="AN788" s="198"/>
      <c r="AO788" s="198"/>
    </row>
    <row r="789" ht="14.25" customHeight="1" spans="1:41" x14ac:dyDescent="0.25">
      <c r="A789" s="198"/>
      <c r="B789" s="198"/>
      <c r="C789" s="198"/>
      <c r="D789" s="198"/>
      <c r="E789" s="198"/>
      <c r="F789" s="198"/>
      <c r="G789" s="198"/>
      <c r="H789" s="198"/>
      <c r="I789" s="198"/>
      <c r="J789" s="198"/>
      <c r="K789" s="198"/>
      <c r="L789" s="198"/>
      <c r="M789" s="198"/>
      <c r="N789" s="198"/>
      <c r="O789" s="198"/>
      <c r="P789" s="198"/>
      <c r="Q789" s="198"/>
      <c r="R789" s="198"/>
      <c r="S789" s="198"/>
      <c r="T789" s="198"/>
      <c r="U789" s="198"/>
      <c r="V789" s="198"/>
      <c r="W789" s="198"/>
      <c r="X789" s="198"/>
      <c r="Y789" s="198"/>
      <c r="Z789" s="198"/>
      <c r="AA789" s="198"/>
      <c r="AB789" s="198"/>
      <c r="AC789" s="198"/>
      <c r="AD789" s="198"/>
      <c r="AE789" s="198"/>
      <c r="AF789" s="198"/>
      <c r="AG789" s="198"/>
      <c r="AH789" s="198"/>
      <c r="AI789" s="198"/>
      <c r="AJ789" s="198"/>
      <c r="AK789" s="198"/>
      <c r="AL789" s="198"/>
      <c r="AM789" s="198"/>
      <c r="AN789" s="198"/>
      <c r="AO789" s="198"/>
    </row>
    <row r="790" ht="14.25" customHeight="1" spans="1:41" x14ac:dyDescent="0.25">
      <c r="A790" s="198"/>
      <c r="B790" s="198"/>
      <c r="C790" s="198"/>
      <c r="D790" s="198"/>
      <c r="E790" s="198"/>
      <c r="F790" s="198"/>
      <c r="G790" s="198"/>
      <c r="H790" s="198"/>
      <c r="I790" s="198"/>
      <c r="J790" s="198"/>
      <c r="K790" s="198"/>
      <c r="L790" s="198"/>
      <c r="M790" s="198"/>
      <c r="N790" s="198"/>
      <c r="O790" s="198"/>
      <c r="P790" s="198"/>
      <c r="Q790" s="198"/>
      <c r="R790" s="198"/>
      <c r="S790" s="198"/>
      <c r="T790" s="198"/>
      <c r="U790" s="198"/>
      <c r="V790" s="198"/>
      <c r="W790" s="198"/>
      <c r="X790" s="198"/>
      <c r="Y790" s="198"/>
      <c r="Z790" s="198"/>
      <c r="AA790" s="198"/>
      <c r="AB790" s="198"/>
      <c r="AC790" s="198"/>
      <c r="AD790" s="198"/>
      <c r="AE790" s="198"/>
      <c r="AF790" s="198"/>
      <c r="AG790" s="198"/>
      <c r="AH790" s="198"/>
      <c r="AI790" s="198"/>
      <c r="AJ790" s="198"/>
      <c r="AK790" s="198"/>
      <c r="AL790" s="198"/>
      <c r="AM790" s="198"/>
      <c r="AN790" s="198"/>
      <c r="AO790" s="198"/>
    </row>
    <row r="791" ht="14.25" customHeight="1" spans="1:41" x14ac:dyDescent="0.25">
      <c r="A791" s="198"/>
      <c r="B791" s="198"/>
      <c r="C791" s="198"/>
      <c r="D791" s="198"/>
      <c r="E791" s="198"/>
      <c r="F791" s="198"/>
      <c r="G791" s="198"/>
      <c r="H791" s="198"/>
      <c r="I791" s="198"/>
      <c r="J791" s="198"/>
      <c r="K791" s="198"/>
      <c r="L791" s="198"/>
      <c r="M791" s="198"/>
      <c r="N791" s="198"/>
      <c r="O791" s="198"/>
      <c r="P791" s="198"/>
      <c r="Q791" s="198"/>
      <c r="R791" s="198"/>
      <c r="S791" s="198"/>
      <c r="T791" s="198"/>
      <c r="U791" s="198"/>
      <c r="V791" s="198"/>
      <c r="W791" s="198"/>
      <c r="X791" s="198"/>
      <c r="Y791" s="198"/>
      <c r="Z791" s="198"/>
      <c r="AA791" s="198"/>
      <c r="AB791" s="198"/>
      <c r="AC791" s="198"/>
      <c r="AD791" s="198"/>
      <c r="AE791" s="198"/>
      <c r="AF791" s="198"/>
      <c r="AG791" s="198"/>
      <c r="AH791" s="198"/>
      <c r="AI791" s="198"/>
      <c r="AJ791" s="198"/>
      <c r="AK791" s="198"/>
      <c r="AL791" s="198"/>
      <c r="AM791" s="198"/>
      <c r="AN791" s="198"/>
      <c r="AO791" s="198"/>
    </row>
    <row r="792" ht="14.25" customHeight="1" spans="1:41" x14ac:dyDescent="0.25">
      <c r="A792" s="198"/>
      <c r="B792" s="198"/>
      <c r="C792" s="198"/>
      <c r="D792" s="198"/>
      <c r="E792" s="198"/>
      <c r="F792" s="198"/>
      <c r="G792" s="198"/>
      <c r="H792" s="198"/>
      <c r="I792" s="198"/>
      <c r="J792" s="198"/>
      <c r="K792" s="198"/>
      <c r="L792" s="198"/>
      <c r="M792" s="198"/>
      <c r="N792" s="198"/>
      <c r="O792" s="198"/>
      <c r="P792" s="198"/>
      <c r="Q792" s="198"/>
      <c r="R792" s="198"/>
      <c r="S792" s="198"/>
      <c r="T792" s="198"/>
      <c r="U792" s="198"/>
      <c r="V792" s="198"/>
      <c r="W792" s="198"/>
      <c r="X792" s="198"/>
      <c r="Y792" s="198"/>
      <c r="Z792" s="198"/>
      <c r="AA792" s="198"/>
      <c r="AB792" s="198"/>
      <c r="AC792" s="198"/>
      <c r="AD792" s="198"/>
      <c r="AE792" s="198"/>
      <c r="AF792" s="198"/>
      <c r="AG792" s="198"/>
      <c r="AH792" s="198"/>
      <c r="AI792" s="198"/>
      <c r="AJ792" s="198"/>
      <c r="AK792" s="198"/>
      <c r="AL792" s="198"/>
      <c r="AM792" s="198"/>
      <c r="AN792" s="198"/>
      <c r="AO792" s="198"/>
    </row>
    <row r="793" ht="14.25" customHeight="1" spans="1:41" x14ac:dyDescent="0.25">
      <c r="A793" s="198"/>
      <c r="B793" s="198"/>
      <c r="C793" s="198"/>
      <c r="D793" s="198"/>
      <c r="E793" s="198"/>
      <c r="F793" s="198"/>
      <c r="G793" s="198"/>
      <c r="H793" s="198"/>
      <c r="I793" s="198"/>
      <c r="J793" s="198"/>
      <c r="K793" s="198"/>
      <c r="L793" s="198"/>
      <c r="M793" s="198"/>
      <c r="N793" s="198"/>
      <c r="O793" s="198"/>
      <c r="P793" s="198"/>
      <c r="Q793" s="198"/>
      <c r="R793" s="198"/>
      <c r="S793" s="198"/>
      <c r="T793" s="198"/>
      <c r="U793" s="198"/>
      <c r="V793" s="198"/>
      <c r="W793" s="198"/>
      <c r="X793" s="198"/>
      <c r="Y793" s="198"/>
      <c r="Z793" s="198"/>
      <c r="AA793" s="198"/>
      <c r="AB793" s="198"/>
      <c r="AC793" s="198"/>
      <c r="AD793" s="198"/>
      <c r="AE793" s="198"/>
      <c r="AF793" s="198"/>
      <c r="AG793" s="198"/>
      <c r="AH793" s="198"/>
      <c r="AI793" s="198"/>
      <c r="AJ793" s="198"/>
      <c r="AK793" s="198"/>
      <c r="AL793" s="198"/>
      <c r="AM793" s="198"/>
      <c r="AN793" s="198"/>
      <c r="AO793" s="198"/>
    </row>
    <row r="794" ht="14.25" customHeight="1" spans="1:41" x14ac:dyDescent="0.25">
      <c r="A794" s="198"/>
      <c r="B794" s="198"/>
      <c r="C794" s="198"/>
      <c r="D794" s="198"/>
      <c r="E794" s="198"/>
      <c r="F794" s="198"/>
      <c r="G794" s="198"/>
      <c r="H794" s="198"/>
      <c r="I794" s="198"/>
      <c r="J794" s="198"/>
      <c r="K794" s="198"/>
      <c r="L794" s="198"/>
      <c r="M794" s="198"/>
      <c r="N794" s="198"/>
      <c r="O794" s="198"/>
      <c r="P794" s="198"/>
      <c r="Q794" s="198"/>
      <c r="R794" s="198"/>
      <c r="S794" s="198"/>
      <c r="T794" s="198"/>
      <c r="U794" s="198"/>
      <c r="V794" s="198"/>
      <c r="W794" s="198"/>
      <c r="X794" s="198"/>
      <c r="Y794" s="198"/>
      <c r="Z794" s="198"/>
      <c r="AA794" s="198"/>
      <c r="AB794" s="198"/>
      <c r="AC794" s="198"/>
      <c r="AD794" s="198"/>
      <c r="AE794" s="198"/>
      <c r="AF794" s="198"/>
      <c r="AG794" s="198"/>
      <c r="AH794" s="198"/>
      <c r="AI794" s="198"/>
      <c r="AJ794" s="198"/>
      <c r="AK794" s="198"/>
      <c r="AL794" s="198"/>
      <c r="AM794" s="198"/>
      <c r="AN794" s="198"/>
      <c r="AO794" s="198"/>
    </row>
    <row r="795" ht="14.25" customHeight="1" spans="1:41" x14ac:dyDescent="0.25">
      <c r="A795" s="198"/>
      <c r="B795" s="198"/>
      <c r="C795" s="198"/>
      <c r="D795" s="198"/>
      <c r="E795" s="198"/>
      <c r="F795" s="198"/>
      <c r="G795" s="198"/>
      <c r="H795" s="198"/>
      <c r="I795" s="198"/>
      <c r="J795" s="198"/>
      <c r="K795" s="198"/>
      <c r="L795" s="198"/>
      <c r="M795" s="198"/>
      <c r="N795" s="198"/>
      <c r="O795" s="198"/>
      <c r="P795" s="198"/>
      <c r="Q795" s="198"/>
      <c r="R795" s="198"/>
      <c r="S795" s="198"/>
      <c r="T795" s="198"/>
      <c r="U795" s="198"/>
      <c r="V795" s="198"/>
      <c r="W795" s="198"/>
      <c r="X795" s="198"/>
      <c r="Y795" s="198"/>
      <c r="Z795" s="198"/>
      <c r="AA795" s="198"/>
      <c r="AB795" s="198"/>
      <c r="AC795" s="198"/>
      <c r="AD795" s="198"/>
      <c r="AE795" s="198"/>
      <c r="AF795" s="198"/>
      <c r="AG795" s="198"/>
      <c r="AH795" s="198"/>
      <c r="AI795" s="198"/>
      <c r="AJ795" s="198"/>
      <c r="AK795" s="198"/>
      <c r="AL795" s="198"/>
      <c r="AM795" s="198"/>
      <c r="AN795" s="198"/>
      <c r="AO795" s="198"/>
    </row>
    <row r="796" ht="14.25" customHeight="1" spans="1:41" x14ac:dyDescent="0.25">
      <c r="A796" s="198"/>
      <c r="B796" s="198"/>
      <c r="C796" s="198"/>
      <c r="D796" s="198"/>
      <c r="E796" s="198"/>
      <c r="F796" s="198"/>
      <c r="G796" s="198"/>
      <c r="H796" s="198"/>
      <c r="I796" s="198"/>
      <c r="J796" s="198"/>
      <c r="K796" s="198"/>
      <c r="L796" s="198"/>
      <c r="M796" s="198"/>
      <c r="N796" s="198"/>
      <c r="O796" s="198"/>
      <c r="P796" s="198"/>
      <c r="Q796" s="198"/>
      <c r="R796" s="198"/>
      <c r="S796" s="198"/>
      <c r="T796" s="198"/>
      <c r="U796" s="198"/>
      <c r="V796" s="198"/>
      <c r="W796" s="198"/>
      <c r="X796" s="198"/>
      <c r="Y796" s="198"/>
      <c r="Z796" s="198"/>
      <c r="AA796" s="198"/>
      <c r="AB796" s="198"/>
      <c r="AC796" s="198"/>
      <c r="AD796" s="198"/>
      <c r="AE796" s="198"/>
      <c r="AF796" s="198"/>
      <c r="AG796" s="198"/>
      <c r="AH796" s="198"/>
      <c r="AI796" s="198"/>
      <c r="AJ796" s="198"/>
      <c r="AK796" s="198"/>
      <c r="AL796" s="198"/>
      <c r="AM796" s="198"/>
      <c r="AN796" s="198"/>
      <c r="AO796" s="198"/>
    </row>
    <row r="797" ht="14.25" customHeight="1" spans="1:41" x14ac:dyDescent="0.25">
      <c r="A797" s="198"/>
      <c r="B797" s="198"/>
      <c r="C797" s="198"/>
      <c r="D797" s="198"/>
      <c r="E797" s="198"/>
      <c r="F797" s="198"/>
      <c r="G797" s="198"/>
      <c r="H797" s="198"/>
      <c r="I797" s="198"/>
      <c r="J797" s="198"/>
      <c r="K797" s="198"/>
      <c r="L797" s="198"/>
      <c r="M797" s="198"/>
      <c r="N797" s="198"/>
      <c r="O797" s="198"/>
      <c r="P797" s="198"/>
      <c r="Q797" s="198"/>
      <c r="R797" s="198"/>
      <c r="S797" s="198"/>
      <c r="T797" s="198"/>
      <c r="U797" s="198"/>
      <c r="V797" s="198"/>
      <c r="W797" s="198"/>
      <c r="X797" s="198"/>
      <c r="Y797" s="198"/>
      <c r="Z797" s="198"/>
      <c r="AA797" s="198"/>
      <c r="AB797" s="198"/>
      <c r="AC797" s="198"/>
      <c r="AD797" s="198"/>
      <c r="AE797" s="198"/>
      <c r="AF797" s="198"/>
      <c r="AG797" s="198"/>
      <c r="AH797" s="198"/>
      <c r="AI797" s="198"/>
      <c r="AJ797" s="198"/>
      <c r="AK797" s="198"/>
      <c r="AL797" s="198"/>
      <c r="AM797" s="198"/>
      <c r="AN797" s="198"/>
      <c r="AO797" s="198"/>
    </row>
    <row r="798" ht="14.25" customHeight="1" spans="1:41" x14ac:dyDescent="0.25">
      <c r="A798" s="198"/>
      <c r="B798" s="198"/>
      <c r="C798" s="198"/>
      <c r="D798" s="198"/>
      <c r="E798" s="198"/>
      <c r="F798" s="198"/>
      <c r="G798" s="198"/>
      <c r="H798" s="198"/>
      <c r="I798" s="198"/>
      <c r="J798" s="198"/>
      <c r="K798" s="198"/>
      <c r="L798" s="198"/>
      <c r="M798" s="198"/>
      <c r="N798" s="198"/>
      <c r="O798" s="198"/>
      <c r="P798" s="198"/>
      <c r="Q798" s="198"/>
      <c r="R798" s="198"/>
      <c r="S798" s="198"/>
      <c r="T798" s="198"/>
      <c r="U798" s="198"/>
      <c r="V798" s="198"/>
      <c r="W798" s="198"/>
      <c r="X798" s="198"/>
      <c r="Y798" s="198"/>
      <c r="Z798" s="198"/>
      <c r="AA798" s="198"/>
      <c r="AB798" s="198"/>
      <c r="AC798" s="198"/>
      <c r="AD798" s="198"/>
      <c r="AE798" s="198"/>
      <c r="AF798" s="198"/>
      <c r="AG798" s="198"/>
      <c r="AH798" s="198"/>
      <c r="AI798" s="198"/>
      <c r="AJ798" s="198"/>
      <c r="AK798" s="198"/>
      <c r="AL798" s="198"/>
      <c r="AM798" s="198"/>
      <c r="AN798" s="198"/>
      <c r="AO798" s="198"/>
    </row>
    <row r="799" ht="14.25" customHeight="1" spans="1:41" x14ac:dyDescent="0.25">
      <c r="A799" s="198"/>
      <c r="B799" s="198"/>
      <c r="C799" s="198"/>
      <c r="D799" s="198"/>
      <c r="E799" s="198"/>
      <c r="F799" s="198"/>
      <c r="G799" s="198"/>
      <c r="H799" s="198"/>
      <c r="I799" s="198"/>
      <c r="J799" s="198"/>
      <c r="K799" s="198"/>
      <c r="L799" s="198"/>
      <c r="M799" s="198"/>
      <c r="N799" s="198"/>
      <c r="O799" s="198"/>
      <c r="P799" s="198"/>
      <c r="Q799" s="198"/>
      <c r="R799" s="198"/>
      <c r="S799" s="198"/>
      <c r="T799" s="198"/>
      <c r="U799" s="198"/>
      <c r="V799" s="198"/>
      <c r="W799" s="198"/>
      <c r="X799" s="198"/>
      <c r="Y799" s="198"/>
      <c r="Z799" s="198"/>
      <c r="AA799" s="198"/>
      <c r="AB799" s="198"/>
      <c r="AC799" s="198"/>
      <c r="AD799" s="198"/>
      <c r="AE799" s="198"/>
      <c r="AF799" s="198"/>
      <c r="AG799" s="198"/>
      <c r="AH799" s="198"/>
      <c r="AI799" s="198"/>
      <c r="AJ799" s="198"/>
      <c r="AK799" s="198"/>
      <c r="AL799" s="198"/>
      <c r="AM799" s="198"/>
      <c r="AN799" s="198"/>
      <c r="AO799" s="198"/>
    </row>
    <row r="800" ht="14.25" customHeight="1" spans="1:41" x14ac:dyDescent="0.25">
      <c r="A800" s="198"/>
      <c r="B800" s="198"/>
      <c r="C800" s="198"/>
      <c r="D800" s="198"/>
      <c r="E800" s="198"/>
      <c r="F800" s="198"/>
      <c r="G800" s="198"/>
      <c r="H800" s="198"/>
      <c r="I800" s="198"/>
      <c r="J800" s="198"/>
      <c r="K800" s="198"/>
      <c r="L800" s="198"/>
      <c r="M800" s="198"/>
      <c r="N800" s="198"/>
      <c r="O800" s="198"/>
      <c r="P800" s="198"/>
      <c r="Q800" s="198"/>
      <c r="R800" s="198"/>
      <c r="S800" s="198"/>
      <c r="T800" s="198"/>
      <c r="U800" s="198"/>
      <c r="V800" s="198"/>
      <c r="W800" s="198"/>
      <c r="X800" s="198"/>
      <c r="Y800" s="198"/>
      <c r="Z800" s="198"/>
      <c r="AA800" s="198"/>
      <c r="AB800" s="198"/>
      <c r="AC800" s="198"/>
      <c r="AD800" s="198"/>
      <c r="AE800" s="198"/>
      <c r="AF800" s="198"/>
      <c r="AG800" s="198"/>
      <c r="AH800" s="198"/>
      <c r="AI800" s="198"/>
      <c r="AJ800" s="198"/>
      <c r="AK800" s="198"/>
      <c r="AL800" s="198"/>
      <c r="AM800" s="198"/>
      <c r="AN800" s="198"/>
      <c r="AO800" s="198"/>
    </row>
    <row r="801" ht="14.25" customHeight="1" spans="1:41" x14ac:dyDescent="0.25">
      <c r="A801" s="198"/>
      <c r="B801" s="198"/>
      <c r="C801" s="198"/>
      <c r="D801" s="198"/>
      <c r="E801" s="198"/>
      <c r="F801" s="198"/>
      <c r="G801" s="198"/>
      <c r="H801" s="198"/>
      <c r="I801" s="198"/>
      <c r="J801" s="198"/>
      <c r="K801" s="198"/>
      <c r="L801" s="198"/>
      <c r="M801" s="198"/>
      <c r="N801" s="198"/>
      <c r="O801" s="198"/>
      <c r="P801" s="198"/>
      <c r="Q801" s="198"/>
      <c r="R801" s="198"/>
      <c r="S801" s="198"/>
      <c r="T801" s="198"/>
      <c r="U801" s="198"/>
      <c r="V801" s="198"/>
      <c r="W801" s="198"/>
      <c r="X801" s="198"/>
      <c r="Y801" s="198"/>
      <c r="Z801" s="198"/>
      <c r="AA801" s="198"/>
      <c r="AB801" s="198"/>
      <c r="AC801" s="198"/>
      <c r="AD801" s="198"/>
      <c r="AE801" s="198"/>
      <c r="AF801" s="198"/>
      <c r="AG801" s="198"/>
      <c r="AH801" s="198"/>
      <c r="AI801" s="198"/>
      <c r="AJ801" s="198"/>
      <c r="AK801" s="198"/>
      <c r="AL801" s="198"/>
      <c r="AM801" s="198"/>
      <c r="AN801" s="198"/>
      <c r="AO801" s="198"/>
    </row>
    <row r="802" ht="14.25" customHeight="1" spans="1:41" x14ac:dyDescent="0.25">
      <c r="A802" s="198"/>
      <c r="B802" s="198"/>
      <c r="C802" s="198"/>
      <c r="D802" s="198"/>
      <c r="E802" s="198"/>
      <c r="F802" s="198"/>
      <c r="G802" s="198"/>
      <c r="H802" s="198"/>
      <c r="I802" s="198"/>
      <c r="J802" s="198"/>
      <c r="K802" s="198"/>
      <c r="L802" s="198"/>
      <c r="M802" s="198"/>
      <c r="N802" s="198"/>
      <c r="O802" s="198"/>
      <c r="P802" s="198"/>
      <c r="Q802" s="198"/>
      <c r="R802" s="198"/>
      <c r="S802" s="198"/>
      <c r="T802" s="198"/>
      <c r="U802" s="198"/>
      <c r="V802" s="198"/>
      <c r="W802" s="198"/>
      <c r="X802" s="198"/>
      <c r="Y802" s="198"/>
      <c r="Z802" s="198"/>
      <c r="AA802" s="198"/>
      <c r="AB802" s="198"/>
      <c r="AC802" s="198"/>
      <c r="AD802" s="198"/>
      <c r="AE802" s="198"/>
      <c r="AF802" s="198"/>
      <c r="AG802" s="198"/>
      <c r="AH802" s="198"/>
      <c r="AI802" s="198"/>
      <c r="AJ802" s="198"/>
      <c r="AK802" s="198"/>
      <c r="AL802" s="198"/>
      <c r="AM802" s="198"/>
      <c r="AN802" s="198"/>
      <c r="AO802" s="198"/>
    </row>
    <row r="803" ht="14.25" customHeight="1" spans="1:41" x14ac:dyDescent="0.25">
      <c r="A803" s="198"/>
      <c r="B803" s="198"/>
      <c r="C803" s="198"/>
      <c r="D803" s="198"/>
      <c r="E803" s="198"/>
      <c r="F803" s="198"/>
      <c r="G803" s="198"/>
      <c r="H803" s="198"/>
      <c r="I803" s="198"/>
      <c r="J803" s="198"/>
      <c r="K803" s="198"/>
      <c r="L803" s="198"/>
      <c r="M803" s="198"/>
      <c r="N803" s="198"/>
      <c r="O803" s="198"/>
      <c r="P803" s="198"/>
      <c r="Q803" s="198"/>
      <c r="R803" s="198"/>
      <c r="S803" s="198"/>
      <c r="T803" s="198"/>
      <c r="U803" s="198"/>
      <c r="V803" s="198"/>
      <c r="W803" s="198"/>
      <c r="X803" s="198"/>
      <c r="Y803" s="198"/>
      <c r="Z803" s="198"/>
      <c r="AA803" s="198"/>
      <c r="AB803" s="198"/>
      <c r="AC803" s="198"/>
      <c r="AD803" s="198"/>
      <c r="AE803" s="198"/>
      <c r="AF803" s="198"/>
      <c r="AG803" s="198"/>
      <c r="AH803" s="198"/>
      <c r="AI803" s="198"/>
      <c r="AJ803" s="198"/>
      <c r="AK803" s="198"/>
      <c r="AL803" s="198"/>
      <c r="AM803" s="198"/>
      <c r="AN803" s="198"/>
      <c r="AO803" s="198"/>
    </row>
    <row r="804" ht="14.25" customHeight="1" spans="1:41" x14ac:dyDescent="0.25">
      <c r="A804" s="198"/>
      <c r="B804" s="198"/>
      <c r="C804" s="198"/>
      <c r="D804" s="198"/>
      <c r="E804" s="198"/>
      <c r="F804" s="198"/>
      <c r="G804" s="198"/>
      <c r="H804" s="198"/>
      <c r="I804" s="198"/>
      <c r="J804" s="198"/>
      <c r="K804" s="198"/>
      <c r="L804" s="198"/>
      <c r="M804" s="198"/>
      <c r="N804" s="198"/>
      <c r="O804" s="198"/>
      <c r="P804" s="198"/>
      <c r="Q804" s="198"/>
      <c r="R804" s="198"/>
      <c r="S804" s="198"/>
      <c r="T804" s="198"/>
      <c r="U804" s="198"/>
      <c r="V804" s="198"/>
      <c r="W804" s="198"/>
      <c r="X804" s="198"/>
      <c r="Y804" s="198"/>
      <c r="Z804" s="198"/>
      <c r="AA804" s="198"/>
      <c r="AB804" s="198"/>
      <c r="AC804" s="198"/>
      <c r="AD804" s="198"/>
      <c r="AE804" s="198"/>
      <c r="AF804" s="198"/>
      <c r="AG804" s="198"/>
      <c r="AH804" s="198"/>
      <c r="AI804" s="198"/>
      <c r="AJ804" s="198"/>
      <c r="AK804" s="198"/>
      <c r="AL804" s="198"/>
      <c r="AM804" s="198"/>
      <c r="AN804" s="198"/>
      <c r="AO804" s="198"/>
    </row>
    <row r="805" ht="14.25" customHeight="1" spans="1:41" x14ac:dyDescent="0.25">
      <c r="A805" s="198"/>
      <c r="B805" s="198"/>
      <c r="C805" s="198"/>
      <c r="D805" s="198"/>
      <c r="E805" s="198"/>
      <c r="F805" s="198"/>
      <c r="G805" s="198"/>
      <c r="H805" s="198"/>
      <c r="I805" s="198"/>
      <c r="J805" s="198"/>
      <c r="K805" s="198"/>
      <c r="L805" s="198"/>
      <c r="M805" s="198"/>
      <c r="N805" s="198"/>
      <c r="O805" s="198"/>
      <c r="P805" s="198"/>
      <c r="Q805" s="198"/>
      <c r="R805" s="198"/>
      <c r="S805" s="198"/>
      <c r="T805" s="198"/>
      <c r="U805" s="198"/>
      <c r="V805" s="198"/>
      <c r="W805" s="198"/>
      <c r="X805" s="198"/>
      <c r="Y805" s="198"/>
      <c r="Z805" s="198"/>
      <c r="AA805" s="198"/>
      <c r="AB805" s="198"/>
      <c r="AC805" s="198"/>
      <c r="AD805" s="198"/>
      <c r="AE805" s="198"/>
      <c r="AF805" s="198"/>
      <c r="AG805" s="198"/>
      <c r="AH805" s="198"/>
      <c r="AI805" s="198"/>
      <c r="AJ805" s="198"/>
      <c r="AK805" s="198"/>
      <c r="AL805" s="198"/>
      <c r="AM805" s="198"/>
      <c r="AN805" s="198"/>
      <c r="AO805" s="198"/>
    </row>
    <row r="806" ht="14.25" customHeight="1" spans="1:41" x14ac:dyDescent="0.25">
      <c r="A806" s="198"/>
      <c r="B806" s="198"/>
      <c r="C806" s="198"/>
      <c r="D806" s="198"/>
      <c r="E806" s="198"/>
      <c r="F806" s="198"/>
      <c r="G806" s="198"/>
      <c r="H806" s="198"/>
      <c r="I806" s="198"/>
      <c r="J806" s="198"/>
      <c r="K806" s="198"/>
      <c r="L806" s="198"/>
      <c r="M806" s="198"/>
      <c r="N806" s="198"/>
      <c r="O806" s="198"/>
      <c r="P806" s="198"/>
      <c r="Q806" s="198"/>
      <c r="R806" s="198"/>
      <c r="S806" s="198"/>
      <c r="T806" s="198"/>
      <c r="U806" s="198"/>
      <c r="V806" s="198"/>
      <c r="W806" s="198"/>
      <c r="X806" s="198"/>
      <c r="Y806" s="198"/>
      <c r="Z806" s="198"/>
      <c r="AA806" s="198"/>
      <c r="AB806" s="198"/>
      <c r="AC806" s="198"/>
      <c r="AD806" s="198"/>
      <c r="AE806" s="198"/>
      <c r="AF806" s="198"/>
      <c r="AG806" s="198"/>
      <c r="AH806" s="198"/>
      <c r="AI806" s="198"/>
      <c r="AJ806" s="198"/>
      <c r="AK806" s="198"/>
      <c r="AL806" s="198"/>
      <c r="AM806" s="198"/>
      <c r="AN806" s="198"/>
      <c r="AO806" s="198"/>
    </row>
    <row r="807" ht="14.25" customHeight="1" spans="1:41" x14ac:dyDescent="0.25">
      <c r="A807" s="198"/>
      <c r="B807" s="198"/>
      <c r="C807" s="198"/>
      <c r="D807" s="198"/>
      <c r="E807" s="198"/>
      <c r="F807" s="198"/>
      <c r="G807" s="198"/>
      <c r="H807" s="198"/>
      <c r="I807" s="198"/>
      <c r="J807" s="198"/>
      <c r="K807" s="198"/>
      <c r="L807" s="198"/>
      <c r="M807" s="198"/>
      <c r="N807" s="198"/>
      <c r="O807" s="198"/>
      <c r="P807" s="198"/>
      <c r="Q807" s="198"/>
      <c r="R807" s="198"/>
      <c r="S807" s="198"/>
      <c r="T807" s="198"/>
      <c r="U807" s="198"/>
      <c r="V807" s="198"/>
      <c r="W807" s="198"/>
      <c r="X807" s="198"/>
      <c r="Y807" s="198"/>
      <c r="Z807" s="198"/>
      <c r="AA807" s="198"/>
      <c r="AB807" s="198"/>
      <c r="AC807" s="198"/>
      <c r="AD807" s="198"/>
      <c r="AE807" s="198"/>
      <c r="AF807" s="198"/>
      <c r="AG807" s="198"/>
      <c r="AH807" s="198"/>
      <c r="AI807" s="198"/>
      <c r="AJ807" s="198"/>
      <c r="AK807" s="198"/>
      <c r="AL807" s="198"/>
      <c r="AM807" s="198"/>
      <c r="AN807" s="198"/>
      <c r="AO807" s="198"/>
    </row>
    <row r="808" ht="14.25" customHeight="1" spans="1:41" x14ac:dyDescent="0.25">
      <c r="A808" s="198"/>
      <c r="B808" s="198"/>
      <c r="C808" s="198"/>
      <c r="D808" s="198"/>
      <c r="E808" s="198"/>
      <c r="F808" s="198"/>
      <c r="G808" s="198"/>
      <c r="H808" s="198"/>
      <c r="I808" s="198"/>
      <c r="J808" s="198"/>
      <c r="K808" s="198"/>
      <c r="L808" s="198"/>
      <c r="M808" s="198"/>
      <c r="N808" s="198"/>
      <c r="O808" s="198"/>
      <c r="P808" s="198"/>
      <c r="Q808" s="198"/>
      <c r="R808" s="198"/>
      <c r="S808" s="198"/>
      <c r="T808" s="198"/>
      <c r="U808" s="198"/>
      <c r="V808" s="198"/>
      <c r="W808" s="198"/>
      <c r="X808" s="198"/>
      <c r="Y808" s="198"/>
      <c r="Z808" s="198"/>
      <c r="AA808" s="198"/>
      <c r="AB808" s="198"/>
      <c r="AC808" s="198"/>
      <c r="AD808" s="198"/>
      <c r="AE808" s="198"/>
      <c r="AF808" s="198"/>
      <c r="AG808" s="198"/>
      <c r="AH808" s="198"/>
      <c r="AI808" s="198"/>
      <c r="AJ808" s="198"/>
      <c r="AK808" s="198"/>
      <c r="AL808" s="198"/>
      <c r="AM808" s="198"/>
      <c r="AN808" s="198"/>
      <c r="AO808" s="198"/>
    </row>
    <row r="809" ht="14.25" customHeight="1" spans="1:41" x14ac:dyDescent="0.25">
      <c r="A809" s="198"/>
      <c r="B809" s="198"/>
      <c r="C809" s="198"/>
      <c r="D809" s="198"/>
      <c r="E809" s="198"/>
      <c r="F809" s="198"/>
      <c r="G809" s="198"/>
      <c r="H809" s="198"/>
      <c r="I809" s="198"/>
      <c r="J809" s="198"/>
      <c r="K809" s="198"/>
      <c r="L809" s="198"/>
      <c r="M809" s="198"/>
      <c r="N809" s="198"/>
      <c r="O809" s="198"/>
      <c r="P809" s="198"/>
      <c r="Q809" s="198"/>
      <c r="R809" s="198"/>
      <c r="S809" s="198"/>
      <c r="T809" s="198"/>
      <c r="U809" s="198"/>
      <c r="V809" s="198"/>
      <c r="W809" s="198"/>
      <c r="X809" s="198"/>
      <c r="Y809" s="198"/>
      <c r="Z809" s="198"/>
      <c r="AA809" s="198"/>
      <c r="AB809" s="198"/>
      <c r="AC809" s="198"/>
      <c r="AD809" s="198"/>
      <c r="AE809" s="198"/>
      <c r="AF809" s="198"/>
      <c r="AG809" s="198"/>
      <c r="AH809" s="198"/>
      <c r="AI809" s="198"/>
      <c r="AJ809" s="198"/>
      <c r="AK809" s="198"/>
      <c r="AL809" s="198"/>
      <c r="AM809" s="198"/>
      <c r="AN809" s="198"/>
      <c r="AO809" s="198"/>
    </row>
    <row r="810" ht="14.25" customHeight="1" spans="1:41" x14ac:dyDescent="0.25">
      <c r="A810" s="198"/>
      <c r="B810" s="198"/>
      <c r="C810" s="198"/>
      <c r="D810" s="198"/>
      <c r="E810" s="198"/>
      <c r="F810" s="198"/>
      <c r="G810" s="198"/>
      <c r="H810" s="198"/>
      <c r="I810" s="198"/>
      <c r="J810" s="198"/>
      <c r="K810" s="198"/>
      <c r="L810" s="198"/>
      <c r="M810" s="198"/>
      <c r="N810" s="198"/>
      <c r="O810" s="198"/>
      <c r="P810" s="198"/>
      <c r="Q810" s="198"/>
      <c r="R810" s="198"/>
      <c r="S810" s="198"/>
      <c r="T810" s="198"/>
      <c r="U810" s="198"/>
      <c r="V810" s="198"/>
      <c r="W810" s="198"/>
      <c r="X810" s="198"/>
      <c r="Y810" s="198"/>
      <c r="Z810" s="198"/>
      <c r="AA810" s="198"/>
      <c r="AB810" s="198"/>
      <c r="AC810" s="198"/>
      <c r="AD810" s="198"/>
      <c r="AE810" s="198"/>
      <c r="AF810" s="198"/>
      <c r="AG810" s="198"/>
      <c r="AH810" s="198"/>
      <c r="AI810" s="198"/>
      <c r="AJ810" s="198"/>
      <c r="AK810" s="198"/>
      <c r="AL810" s="198"/>
      <c r="AM810" s="198"/>
      <c r="AN810" s="198"/>
      <c r="AO810" s="198"/>
    </row>
    <row r="811" ht="14.25" customHeight="1" spans="1:41" x14ac:dyDescent="0.25">
      <c r="A811" s="198"/>
      <c r="B811" s="198"/>
      <c r="C811" s="198"/>
      <c r="D811" s="198"/>
      <c r="E811" s="198"/>
      <c r="F811" s="198"/>
      <c r="G811" s="198"/>
      <c r="H811" s="198"/>
      <c r="I811" s="198"/>
      <c r="J811" s="198"/>
      <c r="K811" s="198"/>
      <c r="L811" s="198"/>
      <c r="M811" s="198"/>
      <c r="N811" s="198"/>
      <c r="O811" s="198"/>
      <c r="P811" s="198"/>
      <c r="Q811" s="198"/>
      <c r="R811" s="198"/>
      <c r="S811" s="198"/>
      <c r="T811" s="198"/>
      <c r="U811" s="198"/>
      <c r="V811" s="198"/>
      <c r="W811" s="198"/>
      <c r="X811" s="198"/>
      <c r="Y811" s="198"/>
      <c r="Z811" s="198"/>
      <c r="AA811" s="198"/>
      <c r="AB811" s="198"/>
      <c r="AC811" s="198"/>
      <c r="AD811" s="198"/>
      <c r="AE811" s="198"/>
      <c r="AF811" s="198"/>
      <c r="AG811" s="198"/>
      <c r="AH811" s="198"/>
      <c r="AI811" s="198"/>
      <c r="AJ811" s="198"/>
      <c r="AK811" s="198"/>
      <c r="AL811" s="198"/>
      <c r="AM811" s="198"/>
      <c r="AN811" s="198"/>
      <c r="AO811" s="198"/>
    </row>
    <row r="812" ht="14.25" customHeight="1" spans="1:41" x14ac:dyDescent="0.25">
      <c r="A812" s="198"/>
      <c r="B812" s="198"/>
      <c r="C812" s="198"/>
      <c r="D812" s="198"/>
      <c r="E812" s="198"/>
      <c r="F812" s="198"/>
      <c r="G812" s="198"/>
      <c r="H812" s="198"/>
      <c r="I812" s="198"/>
      <c r="J812" s="198"/>
      <c r="K812" s="198"/>
      <c r="L812" s="198"/>
      <c r="M812" s="198"/>
      <c r="N812" s="198"/>
      <c r="O812" s="198"/>
      <c r="P812" s="198"/>
      <c r="Q812" s="198"/>
      <c r="R812" s="198"/>
      <c r="S812" s="198"/>
      <c r="T812" s="198"/>
      <c r="U812" s="198"/>
      <c r="V812" s="198"/>
      <c r="W812" s="198"/>
      <c r="X812" s="198"/>
      <c r="Y812" s="198"/>
      <c r="Z812" s="198"/>
      <c r="AA812" s="198"/>
      <c r="AB812" s="198"/>
      <c r="AC812" s="198"/>
      <c r="AD812" s="198"/>
      <c r="AE812" s="198"/>
      <c r="AF812" s="198"/>
      <c r="AG812" s="198"/>
      <c r="AH812" s="198"/>
      <c r="AI812" s="198"/>
      <c r="AJ812" s="198"/>
      <c r="AK812" s="198"/>
      <c r="AL812" s="198"/>
      <c r="AM812" s="198"/>
      <c r="AN812" s="198"/>
      <c r="AO812" s="198"/>
    </row>
    <row r="813" ht="14.25" customHeight="1" spans="1:41" x14ac:dyDescent="0.25">
      <c r="A813" s="198"/>
      <c r="B813" s="198"/>
      <c r="C813" s="198"/>
      <c r="D813" s="198"/>
      <c r="E813" s="198"/>
      <c r="F813" s="198"/>
      <c r="G813" s="198"/>
      <c r="H813" s="198"/>
      <c r="I813" s="198"/>
      <c r="J813" s="198"/>
      <c r="K813" s="198"/>
      <c r="L813" s="198"/>
      <c r="M813" s="198"/>
      <c r="N813" s="198"/>
      <c r="O813" s="198"/>
      <c r="P813" s="198"/>
      <c r="Q813" s="198"/>
      <c r="R813" s="198"/>
      <c r="S813" s="198"/>
      <c r="T813" s="198"/>
      <c r="U813" s="198"/>
      <c r="V813" s="198"/>
      <c r="W813" s="198"/>
      <c r="X813" s="198"/>
      <c r="Y813" s="198"/>
      <c r="Z813" s="198"/>
      <c r="AA813" s="198"/>
      <c r="AB813" s="198"/>
      <c r="AC813" s="198"/>
      <c r="AD813" s="198"/>
      <c r="AE813" s="198"/>
      <c r="AF813" s="198"/>
      <c r="AG813" s="198"/>
      <c r="AH813" s="198"/>
      <c r="AI813" s="198"/>
      <c r="AJ813" s="198"/>
      <c r="AK813" s="198"/>
      <c r="AL813" s="198"/>
      <c r="AM813" s="198"/>
      <c r="AN813" s="198"/>
      <c r="AO813" s="198"/>
    </row>
    <row r="814" ht="14.25" customHeight="1" spans="1:41" x14ac:dyDescent="0.25">
      <c r="A814" s="198"/>
      <c r="B814" s="198"/>
      <c r="C814" s="198"/>
      <c r="D814" s="198"/>
      <c r="E814" s="198"/>
      <c r="F814" s="198"/>
      <c r="G814" s="198"/>
      <c r="H814" s="198"/>
      <c r="I814" s="198"/>
      <c r="J814" s="198"/>
      <c r="K814" s="198"/>
      <c r="L814" s="198"/>
      <c r="M814" s="198"/>
      <c r="N814" s="198"/>
      <c r="O814" s="198"/>
      <c r="P814" s="198"/>
      <c r="Q814" s="198"/>
      <c r="R814" s="198"/>
      <c r="S814" s="198"/>
      <c r="T814" s="198"/>
      <c r="U814" s="198"/>
      <c r="V814" s="198"/>
      <c r="W814" s="198"/>
      <c r="X814" s="198"/>
      <c r="Y814" s="198"/>
      <c r="Z814" s="198"/>
      <c r="AA814" s="198"/>
      <c r="AB814" s="198"/>
      <c r="AC814" s="198"/>
      <c r="AD814" s="198"/>
      <c r="AE814" s="198"/>
      <c r="AF814" s="198"/>
      <c r="AG814" s="198"/>
      <c r="AH814" s="198"/>
      <c r="AI814" s="198"/>
      <c r="AJ814" s="198"/>
      <c r="AK814" s="198"/>
      <c r="AL814" s="198"/>
      <c r="AM814" s="198"/>
      <c r="AN814" s="198"/>
      <c r="AO814" s="198"/>
    </row>
    <row r="815" ht="14.25" customHeight="1" spans="1:41" x14ac:dyDescent="0.25">
      <c r="A815" s="198"/>
      <c r="B815" s="198"/>
      <c r="C815" s="198"/>
      <c r="D815" s="198"/>
      <c r="E815" s="198"/>
      <c r="F815" s="198"/>
      <c r="G815" s="198"/>
      <c r="H815" s="198"/>
      <c r="I815" s="198"/>
      <c r="J815" s="198"/>
      <c r="K815" s="198"/>
      <c r="L815" s="198"/>
      <c r="M815" s="198"/>
      <c r="N815" s="198"/>
      <c r="O815" s="198"/>
      <c r="P815" s="198"/>
      <c r="Q815" s="198"/>
      <c r="R815" s="198"/>
      <c r="S815" s="198"/>
      <c r="T815" s="198"/>
      <c r="U815" s="198"/>
      <c r="V815" s="198"/>
      <c r="W815" s="198"/>
      <c r="X815" s="198"/>
      <c r="Y815" s="198"/>
      <c r="Z815" s="198"/>
      <c r="AA815" s="198"/>
      <c r="AB815" s="198"/>
      <c r="AC815" s="198"/>
      <c r="AD815" s="198"/>
      <c r="AE815" s="198"/>
      <c r="AF815" s="198"/>
      <c r="AG815" s="198"/>
      <c r="AH815" s="198"/>
      <c r="AI815" s="198"/>
      <c r="AJ815" s="198"/>
      <c r="AK815" s="198"/>
      <c r="AL815" s="198"/>
      <c r="AM815" s="198"/>
      <c r="AN815" s="198"/>
      <c r="AO815" s="198"/>
    </row>
    <row r="816" ht="14.25" customHeight="1" spans="1:41" x14ac:dyDescent="0.25">
      <c r="A816" s="198"/>
      <c r="B816" s="198"/>
      <c r="C816" s="198"/>
      <c r="D816" s="198"/>
      <c r="E816" s="198"/>
      <c r="F816" s="198"/>
      <c r="G816" s="198"/>
      <c r="H816" s="198"/>
      <c r="I816" s="198"/>
      <c r="J816" s="198"/>
      <c r="K816" s="198"/>
      <c r="L816" s="198"/>
      <c r="M816" s="198"/>
      <c r="N816" s="198"/>
      <c r="O816" s="198"/>
      <c r="P816" s="198"/>
      <c r="Q816" s="198"/>
      <c r="R816" s="198"/>
      <c r="S816" s="198"/>
      <c r="T816" s="198"/>
      <c r="U816" s="198"/>
      <c r="V816" s="198"/>
      <c r="W816" s="198"/>
      <c r="X816" s="198"/>
      <c r="Y816" s="198"/>
      <c r="Z816" s="198"/>
      <c r="AA816" s="198"/>
      <c r="AB816" s="198"/>
      <c r="AC816" s="198"/>
      <c r="AD816" s="198"/>
      <c r="AE816" s="198"/>
      <c r="AF816" s="198"/>
      <c r="AG816" s="198"/>
      <c r="AH816" s="198"/>
      <c r="AI816" s="198"/>
      <c r="AJ816" s="198"/>
      <c r="AK816" s="198"/>
      <c r="AL816" s="198"/>
      <c r="AM816" s="198"/>
      <c r="AN816" s="198"/>
      <c r="AO816" s="198"/>
    </row>
    <row r="817" ht="14.25" customHeight="1" spans="1:41" x14ac:dyDescent="0.25">
      <c r="A817" s="198"/>
      <c r="B817" s="198"/>
      <c r="C817" s="198"/>
      <c r="D817" s="198"/>
      <c r="E817" s="198"/>
      <c r="F817" s="198"/>
      <c r="G817" s="198"/>
      <c r="H817" s="198"/>
      <c r="I817" s="198"/>
      <c r="J817" s="198"/>
      <c r="K817" s="198"/>
      <c r="L817" s="198"/>
      <c r="M817" s="198"/>
      <c r="N817" s="198"/>
      <c r="O817" s="198"/>
      <c r="P817" s="198"/>
      <c r="Q817" s="198"/>
      <c r="R817" s="198"/>
      <c r="S817" s="198"/>
      <c r="T817" s="198"/>
      <c r="U817" s="198"/>
      <c r="V817" s="198"/>
      <c r="W817" s="198"/>
      <c r="X817" s="198"/>
      <c r="Y817" s="198"/>
      <c r="Z817" s="198"/>
      <c r="AA817" s="198"/>
      <c r="AB817" s="198"/>
      <c r="AC817" s="198"/>
      <c r="AD817" s="198"/>
      <c r="AE817" s="198"/>
      <c r="AF817" s="198"/>
      <c r="AG817" s="198"/>
      <c r="AH817" s="198"/>
      <c r="AI817" s="198"/>
      <c r="AJ817" s="198"/>
      <c r="AK817" s="198"/>
      <c r="AL817" s="198"/>
      <c r="AM817" s="198"/>
      <c r="AN817" s="198"/>
      <c r="AO817" s="198"/>
    </row>
    <row r="818" ht="14.25" customHeight="1" spans="1:41" x14ac:dyDescent="0.25">
      <c r="A818" s="198"/>
      <c r="B818" s="198"/>
      <c r="C818" s="198"/>
      <c r="D818" s="198"/>
      <c r="E818" s="198"/>
      <c r="F818" s="198"/>
      <c r="G818" s="198"/>
      <c r="H818" s="198"/>
      <c r="I818" s="198"/>
      <c r="J818" s="198"/>
      <c r="K818" s="198"/>
      <c r="L818" s="198"/>
      <c r="M818" s="198"/>
      <c r="N818" s="198"/>
      <c r="O818" s="198"/>
      <c r="P818" s="198"/>
      <c r="Q818" s="198"/>
      <c r="R818" s="198"/>
      <c r="S818" s="198"/>
      <c r="T818" s="198"/>
      <c r="U818" s="198"/>
      <c r="V818" s="198"/>
      <c r="W818" s="198"/>
      <c r="X818" s="198"/>
      <c r="Y818" s="198"/>
      <c r="Z818" s="198"/>
      <c r="AA818" s="198"/>
      <c r="AB818" s="198"/>
      <c r="AC818" s="198"/>
      <c r="AD818" s="198"/>
      <c r="AE818" s="198"/>
      <c r="AF818" s="198"/>
      <c r="AG818" s="198"/>
      <c r="AH818" s="198"/>
      <c r="AI818" s="198"/>
      <c r="AJ818" s="198"/>
      <c r="AK818" s="198"/>
      <c r="AL818" s="198"/>
      <c r="AM818" s="198"/>
      <c r="AN818" s="198"/>
      <c r="AO818" s="198"/>
    </row>
    <row r="819" ht="14.25" customHeight="1" spans="1:41" x14ac:dyDescent="0.25">
      <c r="A819" s="198"/>
      <c r="B819" s="198"/>
      <c r="C819" s="198"/>
      <c r="D819" s="198"/>
      <c r="E819" s="198"/>
      <c r="F819" s="198"/>
      <c r="G819" s="198"/>
      <c r="H819" s="198"/>
      <c r="I819" s="198"/>
      <c r="J819" s="198"/>
      <c r="K819" s="198"/>
      <c r="L819" s="198"/>
      <c r="M819" s="198"/>
      <c r="N819" s="198"/>
      <c r="O819" s="198"/>
      <c r="P819" s="198"/>
      <c r="Q819" s="198"/>
      <c r="R819" s="198"/>
      <c r="S819" s="198"/>
      <c r="T819" s="198"/>
      <c r="U819" s="198"/>
      <c r="V819" s="198"/>
      <c r="W819" s="198"/>
      <c r="X819" s="198"/>
      <c r="Y819" s="198"/>
      <c r="Z819" s="198"/>
      <c r="AA819" s="198"/>
      <c r="AB819" s="198"/>
      <c r="AC819" s="198"/>
      <c r="AD819" s="198"/>
      <c r="AE819" s="198"/>
      <c r="AF819" s="198"/>
      <c r="AG819" s="198"/>
      <c r="AH819" s="198"/>
      <c r="AI819" s="198"/>
      <c r="AJ819" s="198"/>
      <c r="AK819" s="198"/>
      <c r="AL819" s="198"/>
      <c r="AM819" s="198"/>
      <c r="AN819" s="198"/>
      <c r="AO819" s="198"/>
    </row>
    <row r="820" ht="14.25" customHeight="1" spans="1:41" x14ac:dyDescent="0.25">
      <c r="A820" s="198"/>
      <c r="B820" s="198"/>
      <c r="C820" s="198"/>
      <c r="D820" s="198"/>
      <c r="E820" s="198"/>
      <c r="F820" s="198"/>
      <c r="G820" s="198"/>
      <c r="H820" s="198"/>
      <c r="I820" s="198"/>
      <c r="J820" s="198"/>
      <c r="K820" s="198"/>
      <c r="L820" s="198"/>
      <c r="M820" s="198"/>
      <c r="N820" s="198"/>
      <c r="O820" s="198"/>
      <c r="P820" s="198"/>
      <c r="Q820" s="198"/>
      <c r="R820" s="198"/>
      <c r="S820" s="198"/>
      <c r="T820" s="198"/>
      <c r="U820" s="198"/>
      <c r="V820" s="198"/>
      <c r="W820" s="198"/>
      <c r="X820" s="198"/>
      <c r="Y820" s="198"/>
      <c r="Z820" s="198"/>
      <c r="AA820" s="198"/>
      <c r="AB820" s="198"/>
      <c r="AC820" s="198"/>
      <c r="AD820" s="198"/>
      <c r="AE820" s="198"/>
      <c r="AF820" s="198"/>
      <c r="AG820" s="198"/>
      <c r="AH820" s="198"/>
      <c r="AI820" s="198"/>
      <c r="AJ820" s="198"/>
      <c r="AK820" s="198"/>
      <c r="AL820" s="198"/>
      <c r="AM820" s="198"/>
      <c r="AN820" s="198"/>
      <c r="AO820" s="198"/>
    </row>
    <row r="821" ht="14.25" customHeight="1" spans="1:41" x14ac:dyDescent="0.25">
      <c r="A821" s="198"/>
      <c r="B821" s="198"/>
      <c r="C821" s="198"/>
      <c r="D821" s="198"/>
      <c r="E821" s="198"/>
      <c r="F821" s="198"/>
      <c r="G821" s="198"/>
      <c r="H821" s="198"/>
      <c r="I821" s="198"/>
      <c r="J821" s="198"/>
      <c r="K821" s="198"/>
      <c r="L821" s="198"/>
      <c r="M821" s="198"/>
      <c r="N821" s="198"/>
      <c r="O821" s="198"/>
      <c r="P821" s="198"/>
      <c r="Q821" s="198"/>
      <c r="R821" s="198"/>
      <c r="S821" s="198"/>
      <c r="T821" s="198"/>
      <c r="U821" s="198"/>
      <c r="V821" s="198"/>
      <c r="W821" s="198"/>
      <c r="X821" s="198"/>
      <c r="Y821" s="198"/>
      <c r="Z821" s="198"/>
      <c r="AA821" s="198"/>
      <c r="AB821" s="198"/>
      <c r="AC821" s="198"/>
      <c r="AD821" s="198"/>
      <c r="AE821" s="198"/>
      <c r="AF821" s="198"/>
      <c r="AG821" s="198"/>
      <c r="AH821" s="198"/>
      <c r="AI821" s="198"/>
      <c r="AJ821" s="198"/>
      <c r="AK821" s="198"/>
      <c r="AL821" s="198"/>
      <c r="AM821" s="198"/>
      <c r="AN821" s="198"/>
      <c r="AO821" s="198"/>
    </row>
    <row r="822" ht="14.25" customHeight="1" spans="1:41" x14ac:dyDescent="0.25">
      <c r="A822" s="198"/>
      <c r="B822" s="198"/>
      <c r="C822" s="198"/>
      <c r="D822" s="198"/>
      <c r="E822" s="198"/>
      <c r="F822" s="198"/>
      <c r="G822" s="198"/>
      <c r="H822" s="198"/>
      <c r="I822" s="198"/>
      <c r="J822" s="198"/>
      <c r="K822" s="198"/>
      <c r="L822" s="198"/>
      <c r="M822" s="198"/>
      <c r="N822" s="198"/>
      <c r="O822" s="198"/>
      <c r="P822" s="198"/>
      <c r="Q822" s="198"/>
      <c r="R822" s="198"/>
      <c r="S822" s="198"/>
      <c r="T822" s="198"/>
      <c r="U822" s="198"/>
      <c r="V822" s="198"/>
      <c r="W822" s="198"/>
      <c r="X822" s="198"/>
      <c r="Y822" s="198"/>
      <c r="Z822" s="198"/>
      <c r="AA822" s="198"/>
      <c r="AB822" s="198"/>
      <c r="AC822" s="198"/>
      <c r="AD822" s="198"/>
      <c r="AE822" s="198"/>
      <c r="AF822" s="198"/>
      <c r="AG822" s="198"/>
      <c r="AH822" s="198"/>
      <c r="AI822" s="198"/>
      <c r="AJ822" s="198"/>
      <c r="AK822" s="198"/>
      <c r="AL822" s="198"/>
      <c r="AM822" s="198"/>
      <c r="AN822" s="198"/>
      <c r="AO822" s="198"/>
    </row>
    <row r="823" ht="14.25" customHeight="1" spans="1:41" x14ac:dyDescent="0.25">
      <c r="A823" s="198"/>
      <c r="B823" s="198"/>
      <c r="C823" s="198"/>
      <c r="D823" s="198"/>
      <c r="E823" s="198"/>
      <c r="F823" s="198"/>
      <c r="G823" s="198"/>
      <c r="H823" s="198"/>
      <c r="I823" s="198"/>
      <c r="J823" s="198"/>
      <c r="K823" s="198"/>
      <c r="L823" s="198"/>
      <c r="M823" s="198"/>
      <c r="N823" s="198"/>
      <c r="O823" s="198"/>
      <c r="P823" s="198"/>
      <c r="Q823" s="198"/>
      <c r="R823" s="198"/>
      <c r="S823" s="198"/>
      <c r="T823" s="198"/>
      <c r="U823" s="198"/>
      <c r="V823" s="198"/>
      <c r="W823" s="198"/>
      <c r="X823" s="198"/>
      <c r="Y823" s="198"/>
      <c r="Z823" s="198"/>
      <c r="AA823" s="198"/>
      <c r="AB823" s="198"/>
      <c r="AC823" s="198"/>
      <c r="AD823" s="198"/>
      <c r="AE823" s="198"/>
      <c r="AF823" s="198"/>
      <c r="AG823" s="198"/>
      <c r="AH823" s="198"/>
      <c r="AI823" s="198"/>
      <c r="AJ823" s="198"/>
      <c r="AK823" s="198"/>
      <c r="AL823" s="198"/>
      <c r="AM823" s="198"/>
      <c r="AN823" s="198"/>
      <c r="AO823" s="198"/>
    </row>
    <row r="824" ht="14.25" customHeight="1" spans="1:41" x14ac:dyDescent="0.25">
      <c r="A824" s="198"/>
      <c r="B824" s="198"/>
      <c r="C824" s="198"/>
      <c r="D824" s="198"/>
      <c r="E824" s="198"/>
      <c r="F824" s="198"/>
      <c r="G824" s="198"/>
      <c r="H824" s="198"/>
      <c r="I824" s="198"/>
      <c r="J824" s="198"/>
      <c r="K824" s="198"/>
      <c r="L824" s="198"/>
      <c r="M824" s="198"/>
      <c r="N824" s="198"/>
      <c r="O824" s="198"/>
      <c r="P824" s="198"/>
      <c r="Q824" s="198"/>
      <c r="R824" s="198"/>
      <c r="S824" s="198"/>
      <c r="T824" s="198"/>
      <c r="U824" s="198"/>
      <c r="V824" s="198"/>
      <c r="W824" s="198"/>
      <c r="X824" s="198"/>
      <c r="Y824" s="198"/>
      <c r="Z824" s="198"/>
      <c r="AA824" s="198"/>
      <c r="AB824" s="198"/>
      <c r="AC824" s="198"/>
      <c r="AD824" s="198"/>
      <c r="AE824" s="198"/>
      <c r="AF824" s="198"/>
      <c r="AG824" s="198"/>
      <c r="AH824" s="198"/>
      <c r="AI824" s="198"/>
      <c r="AJ824" s="198"/>
      <c r="AK824" s="198"/>
      <c r="AL824" s="198"/>
      <c r="AM824" s="198"/>
      <c r="AN824" s="198"/>
      <c r="AO824" s="198"/>
    </row>
    <row r="825" ht="14.25" customHeight="1" spans="1:41" x14ac:dyDescent="0.25">
      <c r="A825" s="198"/>
      <c r="B825" s="198"/>
      <c r="C825" s="198"/>
      <c r="D825" s="198"/>
      <c r="E825" s="198"/>
      <c r="F825" s="198"/>
      <c r="G825" s="198"/>
      <c r="H825" s="198"/>
      <c r="I825" s="198"/>
      <c r="J825" s="198"/>
      <c r="K825" s="198"/>
      <c r="L825" s="198"/>
      <c r="M825" s="198"/>
      <c r="N825" s="198"/>
      <c r="O825" s="198"/>
      <c r="P825" s="198"/>
      <c r="Q825" s="198"/>
      <c r="R825" s="198"/>
      <c r="S825" s="198"/>
      <c r="T825" s="198"/>
      <c r="U825" s="198"/>
      <c r="V825" s="198"/>
      <c r="W825" s="198"/>
      <c r="X825" s="198"/>
      <c r="Y825" s="198"/>
      <c r="Z825" s="198"/>
      <c r="AA825" s="198"/>
      <c r="AB825" s="198"/>
      <c r="AC825" s="198"/>
      <c r="AD825" s="198"/>
      <c r="AE825" s="198"/>
      <c r="AF825" s="198"/>
      <c r="AG825" s="198"/>
      <c r="AH825" s="198"/>
      <c r="AI825" s="198"/>
      <c r="AJ825" s="198"/>
      <c r="AK825" s="198"/>
      <c r="AL825" s="198"/>
      <c r="AM825" s="198"/>
      <c r="AN825" s="198"/>
      <c r="AO825" s="198"/>
    </row>
    <row r="826" ht="14.25" customHeight="1" spans="1:41" x14ac:dyDescent="0.25">
      <c r="A826" s="198"/>
      <c r="B826" s="198"/>
      <c r="C826" s="198"/>
      <c r="D826" s="198"/>
      <c r="E826" s="198"/>
      <c r="F826" s="198"/>
      <c r="G826" s="198"/>
      <c r="H826" s="198"/>
      <c r="I826" s="198"/>
      <c r="J826" s="198"/>
      <c r="K826" s="198"/>
      <c r="L826" s="198"/>
      <c r="M826" s="198"/>
      <c r="N826" s="198"/>
      <c r="O826" s="198"/>
      <c r="P826" s="198"/>
      <c r="Q826" s="198"/>
      <c r="R826" s="198"/>
      <c r="S826" s="198"/>
      <c r="T826" s="198"/>
      <c r="U826" s="198"/>
      <c r="V826" s="198"/>
      <c r="W826" s="198"/>
      <c r="X826" s="198"/>
      <c r="Y826" s="198"/>
      <c r="Z826" s="198"/>
      <c r="AA826" s="198"/>
      <c r="AB826" s="198"/>
      <c r="AC826" s="198"/>
      <c r="AD826" s="198"/>
      <c r="AE826" s="198"/>
      <c r="AF826" s="198"/>
      <c r="AG826" s="198"/>
      <c r="AH826" s="198"/>
      <c r="AI826" s="198"/>
      <c r="AJ826" s="198"/>
      <c r="AK826" s="198"/>
      <c r="AL826" s="198"/>
      <c r="AM826" s="198"/>
      <c r="AN826" s="198"/>
      <c r="AO826" s="198"/>
    </row>
    <row r="827" ht="14.25" customHeight="1" spans="1:41" x14ac:dyDescent="0.25">
      <c r="A827" s="198"/>
      <c r="B827" s="198"/>
      <c r="C827" s="198"/>
      <c r="D827" s="198"/>
      <c r="E827" s="198"/>
      <c r="F827" s="198"/>
      <c r="G827" s="198"/>
      <c r="H827" s="198"/>
      <c r="I827" s="198"/>
      <c r="J827" s="198"/>
      <c r="K827" s="198"/>
      <c r="L827" s="198"/>
      <c r="M827" s="198"/>
      <c r="N827" s="198"/>
      <c r="O827" s="198"/>
      <c r="P827" s="198"/>
      <c r="Q827" s="198"/>
      <c r="R827" s="198"/>
      <c r="S827" s="198"/>
      <c r="T827" s="198"/>
      <c r="U827" s="198"/>
      <c r="V827" s="198"/>
      <c r="W827" s="198"/>
      <c r="X827" s="198"/>
      <c r="Y827" s="198"/>
      <c r="Z827" s="198"/>
      <c r="AA827" s="198"/>
      <c r="AB827" s="198"/>
      <c r="AC827" s="198"/>
      <c r="AD827" s="198"/>
      <c r="AE827" s="198"/>
      <c r="AF827" s="198"/>
      <c r="AG827" s="198"/>
      <c r="AH827" s="198"/>
      <c r="AI827" s="198"/>
      <c r="AJ827" s="198"/>
      <c r="AK827" s="198"/>
      <c r="AL827" s="198"/>
      <c r="AM827" s="198"/>
      <c r="AN827" s="198"/>
      <c r="AO827" s="198"/>
    </row>
    <row r="828" ht="14.25" customHeight="1" spans="1:41" x14ac:dyDescent="0.25">
      <c r="A828" s="198"/>
      <c r="B828" s="198"/>
      <c r="C828" s="198"/>
      <c r="D828" s="198"/>
      <c r="E828" s="198"/>
      <c r="F828" s="198"/>
      <c r="G828" s="198"/>
      <c r="H828" s="198"/>
      <c r="I828" s="198"/>
      <c r="J828" s="198"/>
      <c r="K828" s="198"/>
      <c r="L828" s="198"/>
      <c r="M828" s="198"/>
      <c r="N828" s="198"/>
      <c r="O828" s="198"/>
      <c r="P828" s="198"/>
      <c r="Q828" s="198"/>
      <c r="R828" s="198"/>
      <c r="S828" s="198"/>
      <c r="T828" s="198"/>
      <c r="U828" s="198"/>
      <c r="V828" s="198"/>
      <c r="W828" s="198"/>
      <c r="X828" s="198"/>
      <c r="Y828" s="198"/>
      <c r="Z828" s="198"/>
      <c r="AA828" s="198"/>
      <c r="AB828" s="198"/>
      <c r="AC828" s="198"/>
      <c r="AD828" s="198"/>
      <c r="AE828" s="198"/>
      <c r="AF828" s="198"/>
      <c r="AG828" s="198"/>
      <c r="AH828" s="198"/>
      <c r="AI828" s="198"/>
      <c r="AJ828" s="198"/>
      <c r="AK828" s="198"/>
      <c r="AL828" s="198"/>
      <c r="AM828" s="198"/>
      <c r="AN828" s="198"/>
      <c r="AO828" s="198"/>
    </row>
    <row r="829" ht="14.25" customHeight="1" spans="1:41" x14ac:dyDescent="0.25">
      <c r="A829" s="198"/>
      <c r="B829" s="198"/>
      <c r="C829" s="198"/>
      <c r="D829" s="198"/>
      <c r="E829" s="198"/>
      <c r="F829" s="198"/>
      <c r="G829" s="198"/>
      <c r="H829" s="198"/>
      <c r="I829" s="198"/>
      <c r="J829" s="198"/>
      <c r="K829" s="198"/>
      <c r="L829" s="198"/>
      <c r="M829" s="198"/>
      <c r="N829" s="198"/>
      <c r="O829" s="198"/>
      <c r="P829" s="198"/>
      <c r="Q829" s="198"/>
      <c r="R829" s="198"/>
      <c r="S829" s="198"/>
      <c r="T829" s="198"/>
      <c r="U829" s="198"/>
      <c r="V829" s="198"/>
      <c r="W829" s="198"/>
      <c r="X829" s="198"/>
      <c r="Y829" s="198"/>
      <c r="Z829" s="198"/>
      <c r="AA829" s="198"/>
      <c r="AB829" s="198"/>
      <c r="AC829" s="198"/>
      <c r="AD829" s="198"/>
      <c r="AE829" s="198"/>
      <c r="AF829" s="198"/>
      <c r="AG829" s="198"/>
      <c r="AH829" s="198"/>
      <c r="AI829" s="198"/>
      <c r="AJ829" s="198"/>
      <c r="AK829" s="198"/>
      <c r="AL829" s="198"/>
      <c r="AM829" s="198"/>
      <c r="AN829" s="198"/>
      <c r="AO829" s="198"/>
    </row>
    <row r="830" ht="14.25" customHeight="1" spans="1:41" x14ac:dyDescent="0.25">
      <c r="A830" s="198"/>
      <c r="B830" s="198"/>
      <c r="C830" s="198"/>
      <c r="D830" s="198"/>
      <c r="E830" s="198"/>
      <c r="F830" s="198"/>
      <c r="G830" s="198"/>
      <c r="H830" s="198"/>
      <c r="I830" s="198"/>
      <c r="J830" s="198"/>
      <c r="K830" s="198"/>
      <c r="L830" s="198"/>
      <c r="M830" s="198"/>
      <c r="N830" s="198"/>
      <c r="O830" s="198"/>
      <c r="P830" s="198"/>
      <c r="Q830" s="198"/>
      <c r="R830" s="198"/>
      <c r="S830" s="198"/>
      <c r="T830" s="198"/>
      <c r="U830" s="198"/>
      <c r="V830" s="198"/>
      <c r="W830" s="198"/>
      <c r="X830" s="198"/>
      <c r="Y830" s="198"/>
      <c r="Z830" s="198"/>
      <c r="AA830" s="198"/>
      <c r="AB830" s="198"/>
      <c r="AC830" s="198"/>
      <c r="AD830" s="198"/>
      <c r="AE830" s="198"/>
      <c r="AF830" s="198"/>
      <c r="AG830" s="198"/>
      <c r="AH830" s="198"/>
      <c r="AI830" s="198"/>
      <c r="AJ830" s="198"/>
      <c r="AK830" s="198"/>
      <c r="AL830" s="198"/>
      <c r="AM830" s="198"/>
      <c r="AN830" s="198"/>
      <c r="AO830" s="198"/>
    </row>
    <row r="831" ht="14.25" customHeight="1" spans="1:41" x14ac:dyDescent="0.25">
      <c r="A831" s="198"/>
      <c r="B831" s="198"/>
      <c r="C831" s="198"/>
      <c r="D831" s="198"/>
      <c r="E831" s="198"/>
      <c r="F831" s="198"/>
      <c r="G831" s="198"/>
      <c r="H831" s="198"/>
      <c r="I831" s="198"/>
      <c r="J831" s="198"/>
      <c r="K831" s="198"/>
      <c r="L831" s="198"/>
      <c r="M831" s="198"/>
      <c r="N831" s="198"/>
      <c r="O831" s="198"/>
      <c r="P831" s="198"/>
      <c r="Q831" s="198"/>
      <c r="R831" s="198"/>
      <c r="S831" s="198"/>
      <c r="T831" s="198"/>
      <c r="U831" s="198"/>
      <c r="V831" s="198"/>
      <c r="W831" s="198"/>
      <c r="X831" s="198"/>
      <c r="Y831" s="198"/>
      <c r="Z831" s="198"/>
      <c r="AA831" s="198"/>
      <c r="AB831" s="198"/>
      <c r="AC831" s="198"/>
      <c r="AD831" s="198"/>
      <c r="AE831" s="198"/>
      <c r="AF831" s="198"/>
      <c r="AG831" s="198"/>
      <c r="AH831" s="198"/>
      <c r="AI831" s="198"/>
      <c r="AJ831" s="198"/>
      <c r="AK831" s="198"/>
      <c r="AL831" s="198"/>
      <c r="AM831" s="198"/>
      <c r="AN831" s="198"/>
      <c r="AO831" s="198"/>
    </row>
    <row r="832" ht="14.25" customHeight="1" spans="1:41" x14ac:dyDescent="0.25">
      <c r="A832" s="198"/>
      <c r="B832" s="198"/>
      <c r="C832" s="198"/>
      <c r="D832" s="198"/>
      <c r="E832" s="198"/>
      <c r="F832" s="198"/>
      <c r="G832" s="198"/>
      <c r="H832" s="198"/>
      <c r="I832" s="198"/>
      <c r="J832" s="198"/>
      <c r="K832" s="198"/>
      <c r="L832" s="198"/>
      <c r="M832" s="198"/>
      <c r="N832" s="198"/>
      <c r="O832" s="198"/>
      <c r="P832" s="198"/>
      <c r="Q832" s="198"/>
      <c r="R832" s="198"/>
      <c r="S832" s="198"/>
      <c r="T832" s="198"/>
      <c r="U832" s="198"/>
      <c r="V832" s="198"/>
      <c r="W832" s="198"/>
      <c r="X832" s="198"/>
      <c r="Y832" s="198"/>
      <c r="Z832" s="198"/>
      <c r="AA832" s="198"/>
      <c r="AB832" s="198"/>
      <c r="AC832" s="198"/>
      <c r="AD832" s="198"/>
      <c r="AE832" s="198"/>
      <c r="AF832" s="198"/>
      <c r="AG832" s="198"/>
      <c r="AH832" s="198"/>
      <c r="AI832" s="198"/>
      <c r="AJ832" s="198"/>
      <c r="AK832" s="198"/>
      <c r="AL832" s="198"/>
      <c r="AM832" s="198"/>
      <c r="AN832" s="198"/>
      <c r="AO832" s="198"/>
    </row>
    <row r="833" ht="14.25" customHeight="1" spans="1:41" x14ac:dyDescent="0.25">
      <c r="A833" s="198"/>
      <c r="B833" s="198"/>
      <c r="C833" s="198"/>
      <c r="D833" s="198"/>
      <c r="E833" s="198"/>
      <c r="F833" s="198"/>
      <c r="G833" s="198"/>
      <c r="H833" s="198"/>
      <c r="I833" s="198"/>
      <c r="J833" s="198"/>
      <c r="K833" s="198"/>
      <c r="L833" s="198"/>
      <c r="M833" s="198"/>
      <c r="N833" s="198"/>
      <c r="O833" s="198"/>
      <c r="P833" s="198"/>
      <c r="Q833" s="198"/>
      <c r="R833" s="198"/>
      <c r="S833" s="198"/>
      <c r="T833" s="198"/>
      <c r="U833" s="198"/>
      <c r="V833" s="198"/>
      <c r="W833" s="198"/>
      <c r="X833" s="198"/>
      <c r="Y833" s="198"/>
      <c r="Z833" s="198"/>
      <c r="AA833" s="198"/>
      <c r="AB833" s="198"/>
      <c r="AC833" s="198"/>
      <c r="AD833" s="198"/>
      <c r="AE833" s="198"/>
      <c r="AF833" s="198"/>
      <c r="AG833" s="198"/>
      <c r="AH833" s="198"/>
      <c r="AI833" s="198"/>
      <c r="AJ833" s="198"/>
      <c r="AK833" s="198"/>
      <c r="AL833" s="198"/>
      <c r="AM833" s="198"/>
      <c r="AN833" s="198"/>
      <c r="AO833" s="198"/>
    </row>
    <row r="834" ht="14.25" customHeight="1" spans="1:41" x14ac:dyDescent="0.25">
      <c r="A834" s="198"/>
      <c r="B834" s="198"/>
      <c r="C834" s="198"/>
      <c r="D834" s="198"/>
      <c r="E834" s="198"/>
      <c r="F834" s="198"/>
      <c r="G834" s="198"/>
      <c r="H834" s="198"/>
      <c r="I834" s="198"/>
      <c r="J834" s="198"/>
      <c r="K834" s="198"/>
      <c r="L834" s="198"/>
      <c r="M834" s="198"/>
      <c r="N834" s="198"/>
      <c r="O834" s="198"/>
      <c r="P834" s="198"/>
      <c r="Q834" s="198"/>
      <c r="R834" s="198"/>
      <c r="S834" s="198"/>
      <c r="T834" s="198"/>
      <c r="U834" s="198"/>
      <c r="V834" s="198"/>
      <c r="W834" s="198"/>
      <c r="X834" s="198"/>
      <c r="Y834" s="198"/>
      <c r="Z834" s="198"/>
      <c r="AA834" s="198"/>
      <c r="AB834" s="198"/>
      <c r="AC834" s="198"/>
      <c r="AD834" s="198"/>
      <c r="AE834" s="198"/>
      <c r="AF834" s="198"/>
      <c r="AG834" s="198"/>
      <c r="AH834" s="198"/>
      <c r="AI834" s="198"/>
      <c r="AJ834" s="198"/>
      <c r="AK834" s="198"/>
      <c r="AL834" s="198"/>
      <c r="AM834" s="198"/>
      <c r="AN834" s="198"/>
      <c r="AO834" s="198"/>
    </row>
    <row r="835" ht="14.25" customHeight="1" spans="1:41" x14ac:dyDescent="0.25">
      <c r="A835" s="198"/>
      <c r="B835" s="198"/>
      <c r="C835" s="198"/>
      <c r="D835" s="198"/>
      <c r="E835" s="198"/>
      <c r="F835" s="198"/>
      <c r="G835" s="198"/>
      <c r="H835" s="198"/>
      <c r="I835" s="198"/>
      <c r="J835" s="198"/>
      <c r="K835" s="198"/>
      <c r="L835" s="198"/>
      <c r="M835" s="198"/>
      <c r="N835" s="198"/>
      <c r="O835" s="198"/>
      <c r="P835" s="198"/>
      <c r="Q835" s="198"/>
      <c r="R835" s="198"/>
      <c r="S835" s="198"/>
      <c r="T835" s="198"/>
      <c r="U835" s="198"/>
      <c r="V835" s="198"/>
      <c r="W835" s="198"/>
      <c r="X835" s="198"/>
      <c r="Y835" s="198"/>
      <c r="Z835" s="198"/>
      <c r="AA835" s="198"/>
      <c r="AB835" s="198"/>
      <c r="AC835" s="198"/>
      <c r="AD835" s="198"/>
      <c r="AE835" s="198"/>
      <c r="AF835" s="198"/>
      <c r="AG835" s="198"/>
      <c r="AH835" s="198"/>
      <c r="AI835" s="198"/>
      <c r="AJ835" s="198"/>
      <c r="AK835" s="198"/>
      <c r="AL835" s="198"/>
      <c r="AM835" s="198"/>
      <c r="AN835" s="198"/>
      <c r="AO835" s="198"/>
    </row>
    <row r="836" ht="14.25" customHeight="1" spans="1:41" x14ac:dyDescent="0.25">
      <c r="A836" s="198"/>
      <c r="B836" s="198"/>
      <c r="C836" s="198"/>
      <c r="D836" s="198"/>
      <c r="E836" s="198"/>
      <c r="F836" s="198"/>
      <c r="G836" s="198"/>
      <c r="H836" s="198"/>
      <c r="I836" s="198"/>
      <c r="J836" s="198"/>
      <c r="K836" s="198"/>
      <c r="L836" s="198"/>
      <c r="M836" s="198"/>
      <c r="N836" s="198"/>
      <c r="O836" s="198"/>
      <c r="P836" s="198"/>
      <c r="Q836" s="198"/>
      <c r="R836" s="198"/>
      <c r="S836" s="198"/>
      <c r="T836" s="198"/>
      <c r="U836" s="198"/>
      <c r="V836" s="198"/>
      <c r="W836" s="198"/>
      <c r="X836" s="198"/>
      <c r="Y836" s="198"/>
      <c r="Z836" s="198"/>
      <c r="AA836" s="198"/>
      <c r="AB836" s="198"/>
      <c r="AC836" s="198"/>
      <c r="AD836" s="198"/>
      <c r="AE836" s="198"/>
      <c r="AF836" s="198"/>
      <c r="AG836" s="198"/>
      <c r="AH836" s="198"/>
      <c r="AI836" s="198"/>
      <c r="AJ836" s="198"/>
      <c r="AK836" s="198"/>
      <c r="AL836" s="198"/>
      <c r="AM836" s="198"/>
      <c r="AN836" s="198"/>
      <c r="AO836" s="198"/>
    </row>
    <row r="837" ht="14.25" customHeight="1" spans="1:41" x14ac:dyDescent="0.25">
      <c r="A837" s="198"/>
      <c r="B837" s="198"/>
      <c r="C837" s="198"/>
      <c r="D837" s="198"/>
      <c r="E837" s="198"/>
      <c r="F837" s="198"/>
      <c r="G837" s="198"/>
      <c r="H837" s="198"/>
      <c r="I837" s="198"/>
      <c r="J837" s="198"/>
      <c r="K837" s="198"/>
      <c r="L837" s="198"/>
      <c r="M837" s="198"/>
      <c r="N837" s="198"/>
      <c r="O837" s="198"/>
      <c r="P837" s="198"/>
      <c r="Q837" s="198"/>
      <c r="R837" s="198"/>
      <c r="S837" s="198"/>
      <c r="T837" s="198"/>
      <c r="U837" s="198"/>
      <c r="V837" s="198"/>
      <c r="W837" s="198"/>
      <c r="X837" s="198"/>
      <c r="Y837" s="198"/>
      <c r="Z837" s="198"/>
      <c r="AA837" s="198"/>
      <c r="AB837" s="198"/>
      <c r="AC837" s="198"/>
      <c r="AD837" s="198"/>
      <c r="AE837" s="198"/>
      <c r="AF837" s="198"/>
      <c r="AG837" s="198"/>
      <c r="AH837" s="198"/>
      <c r="AI837" s="198"/>
      <c r="AJ837" s="198"/>
      <c r="AK837" s="198"/>
      <c r="AL837" s="198"/>
      <c r="AM837" s="198"/>
      <c r="AN837" s="198"/>
      <c r="AO837" s="198"/>
    </row>
    <row r="838" ht="14.25" customHeight="1" spans="1:41" x14ac:dyDescent="0.25">
      <c r="A838" s="198"/>
      <c r="B838" s="198"/>
      <c r="C838" s="198"/>
      <c r="D838" s="198"/>
      <c r="E838" s="198"/>
      <c r="F838" s="198"/>
      <c r="G838" s="198"/>
      <c r="H838" s="198"/>
      <c r="I838" s="198"/>
      <c r="J838" s="198"/>
      <c r="K838" s="198"/>
      <c r="L838" s="198"/>
      <c r="M838" s="198"/>
      <c r="N838" s="198"/>
      <c r="O838" s="198"/>
      <c r="P838" s="198"/>
      <c r="Q838" s="198"/>
      <c r="R838" s="198"/>
      <c r="S838" s="198"/>
      <c r="T838" s="198"/>
      <c r="U838" s="198"/>
      <c r="V838" s="198"/>
      <c r="W838" s="198"/>
      <c r="X838" s="198"/>
      <c r="Y838" s="198"/>
      <c r="Z838" s="198"/>
      <c r="AA838" s="198"/>
      <c r="AB838" s="198"/>
      <c r="AC838" s="198"/>
      <c r="AD838" s="198"/>
      <c r="AE838" s="198"/>
      <c r="AF838" s="198"/>
      <c r="AG838" s="198"/>
      <c r="AH838" s="198"/>
      <c r="AI838" s="198"/>
      <c r="AJ838" s="198"/>
      <c r="AK838" s="198"/>
      <c r="AL838" s="198"/>
      <c r="AM838" s="198"/>
      <c r="AN838" s="198"/>
      <c r="AO838" s="198"/>
    </row>
    <row r="839" ht="14.25" customHeight="1" spans="1:41" x14ac:dyDescent="0.25">
      <c r="A839" s="198"/>
      <c r="B839" s="198"/>
      <c r="C839" s="198"/>
      <c r="D839" s="198"/>
      <c r="E839" s="198"/>
      <c r="F839" s="198"/>
      <c r="G839" s="198"/>
      <c r="H839" s="198"/>
      <c r="I839" s="198"/>
      <c r="J839" s="198"/>
      <c r="K839" s="198"/>
      <c r="L839" s="198"/>
      <c r="M839" s="198"/>
      <c r="N839" s="198"/>
      <c r="O839" s="198"/>
      <c r="P839" s="198"/>
      <c r="Q839" s="198"/>
      <c r="R839" s="198"/>
      <c r="S839" s="198"/>
      <c r="T839" s="198"/>
      <c r="U839" s="198"/>
      <c r="V839" s="198"/>
      <c r="W839" s="198"/>
      <c r="X839" s="198"/>
      <c r="Y839" s="198"/>
      <c r="Z839" s="198"/>
      <c r="AA839" s="198"/>
      <c r="AB839" s="198"/>
      <c r="AC839" s="198"/>
      <c r="AD839" s="198"/>
      <c r="AE839" s="198"/>
      <c r="AF839" s="198"/>
      <c r="AG839" s="198"/>
      <c r="AH839" s="198"/>
      <c r="AI839" s="198"/>
      <c r="AJ839" s="198"/>
      <c r="AK839" s="198"/>
      <c r="AL839" s="198"/>
      <c r="AM839" s="198"/>
      <c r="AN839" s="198"/>
      <c r="AO839" s="198"/>
    </row>
    <row r="840" ht="14.25" customHeight="1" spans="1:41" x14ac:dyDescent="0.25">
      <c r="A840" s="198"/>
      <c r="B840" s="198"/>
      <c r="C840" s="198"/>
      <c r="D840" s="198"/>
      <c r="E840" s="198"/>
      <c r="F840" s="198"/>
      <c r="G840" s="198"/>
      <c r="H840" s="198"/>
      <c r="I840" s="198"/>
      <c r="J840" s="198"/>
      <c r="K840" s="198"/>
      <c r="L840" s="198"/>
      <c r="M840" s="198"/>
      <c r="N840" s="198"/>
      <c r="O840" s="198"/>
      <c r="P840" s="198"/>
      <c r="Q840" s="198"/>
      <c r="R840" s="198"/>
      <c r="S840" s="198"/>
      <c r="T840" s="198"/>
      <c r="U840" s="198"/>
      <c r="V840" s="198"/>
      <c r="W840" s="198"/>
      <c r="X840" s="198"/>
      <c r="Y840" s="198"/>
      <c r="Z840" s="198"/>
      <c r="AA840" s="198"/>
      <c r="AB840" s="198"/>
      <c r="AC840" s="198"/>
      <c r="AD840" s="198"/>
      <c r="AE840" s="198"/>
      <c r="AF840" s="198"/>
      <c r="AG840" s="198"/>
      <c r="AH840" s="198"/>
      <c r="AI840" s="198"/>
      <c r="AJ840" s="198"/>
      <c r="AK840" s="198"/>
      <c r="AL840" s="198"/>
      <c r="AM840" s="198"/>
      <c r="AN840" s="198"/>
      <c r="AO840" s="198"/>
    </row>
    <row r="841" ht="14.25" customHeight="1" spans="1:41" x14ac:dyDescent="0.25">
      <c r="A841" s="198"/>
      <c r="B841" s="198"/>
      <c r="C841" s="198"/>
      <c r="D841" s="198"/>
      <c r="E841" s="198"/>
      <c r="F841" s="198"/>
      <c r="G841" s="198"/>
      <c r="H841" s="198"/>
      <c r="I841" s="198"/>
      <c r="J841" s="198"/>
      <c r="K841" s="198"/>
      <c r="L841" s="198"/>
      <c r="M841" s="198"/>
      <c r="N841" s="198"/>
      <c r="O841" s="198"/>
      <c r="P841" s="198"/>
      <c r="Q841" s="198"/>
      <c r="R841" s="198"/>
      <c r="S841" s="198"/>
      <c r="T841" s="198"/>
      <c r="U841" s="198"/>
      <c r="V841" s="198"/>
      <c r="W841" s="198"/>
      <c r="X841" s="198"/>
      <c r="Y841" s="198"/>
      <c r="Z841" s="198"/>
      <c r="AA841" s="198"/>
      <c r="AB841" s="198"/>
      <c r="AC841" s="198"/>
      <c r="AD841" s="198"/>
      <c r="AE841" s="198"/>
      <c r="AF841" s="198"/>
      <c r="AG841" s="198"/>
      <c r="AH841" s="198"/>
      <c r="AI841" s="198"/>
      <c r="AJ841" s="198"/>
      <c r="AK841" s="198"/>
      <c r="AL841" s="198"/>
      <c r="AM841" s="198"/>
      <c r="AN841" s="198"/>
      <c r="AO841" s="198"/>
    </row>
    <row r="842" ht="14.25" customHeight="1" spans="1:41" x14ac:dyDescent="0.25">
      <c r="A842" s="198"/>
      <c r="B842" s="198"/>
      <c r="C842" s="198"/>
      <c r="D842" s="198"/>
      <c r="E842" s="198"/>
      <c r="F842" s="198"/>
      <c r="G842" s="198"/>
      <c r="H842" s="198"/>
      <c r="I842" s="198"/>
      <c r="J842" s="198"/>
      <c r="K842" s="198"/>
      <c r="L842" s="198"/>
      <c r="M842" s="198"/>
      <c r="N842" s="198"/>
      <c r="O842" s="198"/>
      <c r="P842" s="198"/>
      <c r="Q842" s="198"/>
      <c r="R842" s="198"/>
      <c r="S842" s="198"/>
      <c r="T842" s="198"/>
      <c r="U842" s="198"/>
      <c r="V842" s="198"/>
      <c r="W842" s="198"/>
      <c r="X842" s="198"/>
      <c r="Y842" s="198"/>
      <c r="Z842" s="198"/>
      <c r="AA842" s="198"/>
      <c r="AB842" s="198"/>
      <c r="AC842" s="198"/>
      <c r="AD842" s="198"/>
      <c r="AE842" s="198"/>
      <c r="AF842" s="198"/>
      <c r="AG842" s="198"/>
      <c r="AH842" s="198"/>
      <c r="AI842" s="198"/>
      <c r="AJ842" s="198"/>
      <c r="AK842" s="198"/>
      <c r="AL842" s="198"/>
      <c r="AM842" s="198"/>
      <c r="AN842" s="198"/>
      <c r="AO842" s="198"/>
    </row>
    <row r="843" ht="14.25" customHeight="1" spans="1:41" x14ac:dyDescent="0.25">
      <c r="A843" s="198"/>
      <c r="B843" s="198"/>
      <c r="C843" s="198"/>
      <c r="D843" s="198"/>
      <c r="E843" s="198"/>
      <c r="F843" s="198"/>
      <c r="G843" s="198"/>
      <c r="H843" s="198"/>
      <c r="I843" s="198"/>
      <c r="J843" s="198"/>
      <c r="K843" s="198"/>
      <c r="L843" s="198"/>
      <c r="M843" s="198"/>
      <c r="N843" s="198"/>
      <c r="O843" s="198"/>
      <c r="P843" s="198"/>
      <c r="Q843" s="198"/>
      <c r="R843" s="198"/>
      <c r="S843" s="198"/>
      <c r="T843" s="198"/>
      <c r="U843" s="198"/>
      <c r="V843" s="198"/>
      <c r="W843" s="198"/>
      <c r="X843" s="198"/>
      <c r="Y843" s="198"/>
      <c r="Z843" s="198"/>
      <c r="AA843" s="198"/>
      <c r="AB843" s="198"/>
      <c r="AC843" s="198"/>
      <c r="AD843" s="198"/>
      <c r="AE843" s="198"/>
      <c r="AF843" s="198"/>
      <c r="AG843" s="198"/>
      <c r="AH843" s="198"/>
      <c r="AI843" s="198"/>
      <c r="AJ843" s="198"/>
      <c r="AK843" s="198"/>
      <c r="AL843" s="198"/>
      <c r="AM843" s="198"/>
      <c r="AN843" s="198"/>
      <c r="AO843" s="198"/>
    </row>
    <row r="844" ht="14.25" customHeight="1" spans="1:41" x14ac:dyDescent="0.25">
      <c r="A844" s="198"/>
      <c r="B844" s="198"/>
      <c r="C844" s="198"/>
      <c r="D844" s="198"/>
      <c r="E844" s="198"/>
      <c r="F844" s="198"/>
      <c r="G844" s="198"/>
      <c r="H844" s="198"/>
      <c r="I844" s="198"/>
      <c r="J844" s="198"/>
      <c r="K844" s="198"/>
      <c r="L844" s="198"/>
      <c r="M844" s="198"/>
      <c r="N844" s="198"/>
      <c r="O844" s="198"/>
      <c r="P844" s="198"/>
      <c r="Q844" s="198"/>
      <c r="R844" s="198"/>
      <c r="S844" s="198"/>
      <c r="T844" s="198"/>
      <c r="U844" s="198"/>
      <c r="V844" s="198"/>
      <c r="W844" s="198"/>
      <c r="X844" s="198"/>
      <c r="Y844" s="198"/>
      <c r="Z844" s="198"/>
      <c r="AA844" s="198"/>
      <c r="AB844" s="198"/>
      <c r="AC844" s="198"/>
      <c r="AD844" s="198"/>
      <c r="AE844" s="198"/>
      <c r="AF844" s="198"/>
      <c r="AG844" s="198"/>
      <c r="AH844" s="198"/>
      <c r="AI844" s="198"/>
      <c r="AJ844" s="198"/>
      <c r="AK844" s="198"/>
      <c r="AL844" s="198"/>
      <c r="AM844" s="198"/>
      <c r="AN844" s="198"/>
      <c r="AO844" s="198"/>
    </row>
    <row r="845" ht="14.25" customHeight="1" spans="1:41" x14ac:dyDescent="0.25">
      <c r="A845" s="198"/>
      <c r="B845" s="198"/>
      <c r="C845" s="198"/>
      <c r="D845" s="198"/>
      <c r="E845" s="198"/>
      <c r="F845" s="198"/>
      <c r="G845" s="198"/>
      <c r="H845" s="198"/>
      <c r="I845" s="198"/>
      <c r="J845" s="198"/>
      <c r="K845" s="198"/>
      <c r="L845" s="198"/>
      <c r="M845" s="198"/>
      <c r="N845" s="198"/>
      <c r="O845" s="198"/>
      <c r="P845" s="198"/>
      <c r="Q845" s="198"/>
      <c r="R845" s="198"/>
      <c r="S845" s="198"/>
      <c r="T845" s="198"/>
      <c r="U845" s="198"/>
      <c r="V845" s="198"/>
      <c r="W845" s="198"/>
      <c r="X845" s="198"/>
      <c r="Y845" s="198"/>
      <c r="Z845" s="198"/>
      <c r="AA845" s="198"/>
      <c r="AB845" s="198"/>
      <c r="AC845" s="198"/>
      <c r="AD845" s="198"/>
      <c r="AE845" s="198"/>
      <c r="AF845" s="198"/>
      <c r="AG845" s="198"/>
      <c r="AH845" s="198"/>
      <c r="AI845" s="198"/>
      <c r="AJ845" s="198"/>
      <c r="AK845" s="198"/>
      <c r="AL845" s="198"/>
      <c r="AM845" s="198"/>
      <c r="AN845" s="198"/>
      <c r="AO845" s="198"/>
    </row>
    <row r="846" ht="14.25" customHeight="1" spans="1:41" x14ac:dyDescent="0.25">
      <c r="A846" s="198"/>
      <c r="B846" s="198"/>
      <c r="C846" s="198"/>
      <c r="D846" s="198"/>
      <c r="E846" s="198"/>
      <c r="F846" s="198"/>
      <c r="G846" s="198"/>
      <c r="H846" s="198"/>
      <c r="I846" s="198"/>
      <c r="J846" s="198"/>
      <c r="K846" s="198"/>
      <c r="L846" s="198"/>
      <c r="M846" s="198"/>
      <c r="N846" s="198"/>
      <c r="O846" s="198"/>
      <c r="P846" s="198"/>
      <c r="Q846" s="198"/>
      <c r="R846" s="198"/>
      <c r="S846" s="198"/>
      <c r="T846" s="198"/>
      <c r="U846" s="198"/>
      <c r="V846" s="198"/>
      <c r="W846" s="198"/>
      <c r="X846" s="198"/>
      <c r="Y846" s="198"/>
      <c r="Z846" s="198"/>
      <c r="AA846" s="198"/>
      <c r="AB846" s="198"/>
      <c r="AC846" s="198"/>
      <c r="AD846" s="198"/>
      <c r="AE846" s="198"/>
      <c r="AF846" s="198"/>
      <c r="AG846" s="198"/>
      <c r="AH846" s="198"/>
      <c r="AI846" s="198"/>
      <c r="AJ846" s="198"/>
      <c r="AK846" s="198"/>
      <c r="AL846" s="198"/>
      <c r="AM846" s="198"/>
      <c r="AN846" s="198"/>
      <c r="AO846" s="198"/>
    </row>
    <row r="847" ht="14.25" customHeight="1" spans="1:41" x14ac:dyDescent="0.25">
      <c r="A847" s="198"/>
      <c r="B847" s="198"/>
      <c r="C847" s="198"/>
      <c r="D847" s="198"/>
      <c r="E847" s="198"/>
      <c r="F847" s="198"/>
      <c r="G847" s="198"/>
      <c r="H847" s="198"/>
      <c r="I847" s="198"/>
      <c r="J847" s="198"/>
      <c r="K847" s="198"/>
      <c r="L847" s="198"/>
      <c r="M847" s="198"/>
      <c r="N847" s="198"/>
      <c r="O847" s="198"/>
      <c r="P847" s="198"/>
      <c r="Q847" s="198"/>
      <c r="R847" s="198"/>
      <c r="S847" s="198"/>
      <c r="T847" s="198"/>
      <c r="U847" s="198"/>
      <c r="V847" s="198"/>
      <c r="W847" s="198"/>
      <c r="X847" s="198"/>
      <c r="Y847" s="198"/>
      <c r="Z847" s="198"/>
      <c r="AA847" s="198"/>
      <c r="AB847" s="198"/>
      <c r="AC847" s="198"/>
      <c r="AD847" s="198"/>
      <c r="AE847" s="198"/>
      <c r="AF847" s="198"/>
      <c r="AG847" s="198"/>
      <c r="AH847" s="198"/>
      <c r="AI847" s="198"/>
      <c r="AJ847" s="198"/>
      <c r="AK847" s="198"/>
      <c r="AL847" s="198"/>
      <c r="AM847" s="198"/>
      <c r="AN847" s="198"/>
      <c r="AO847" s="198"/>
    </row>
    <row r="848" ht="14.25" customHeight="1" spans="1:41" x14ac:dyDescent="0.25">
      <c r="A848" s="198"/>
      <c r="B848" s="198"/>
      <c r="C848" s="198"/>
      <c r="D848" s="198"/>
      <c r="E848" s="198"/>
      <c r="F848" s="198"/>
      <c r="G848" s="198"/>
      <c r="H848" s="198"/>
      <c r="I848" s="198"/>
      <c r="J848" s="198"/>
      <c r="K848" s="198"/>
      <c r="L848" s="198"/>
      <c r="M848" s="198"/>
      <c r="N848" s="198"/>
      <c r="O848" s="198"/>
      <c r="P848" s="198"/>
      <c r="Q848" s="198"/>
      <c r="R848" s="198"/>
      <c r="S848" s="198"/>
      <c r="T848" s="198"/>
      <c r="U848" s="198"/>
      <c r="V848" s="198"/>
      <c r="W848" s="198"/>
      <c r="X848" s="198"/>
      <c r="Y848" s="198"/>
      <c r="Z848" s="198"/>
      <c r="AA848" s="198"/>
      <c r="AB848" s="198"/>
      <c r="AC848" s="198"/>
      <c r="AD848" s="198"/>
      <c r="AE848" s="198"/>
      <c r="AF848" s="198"/>
      <c r="AG848" s="198"/>
      <c r="AH848" s="198"/>
      <c r="AI848" s="198"/>
      <c r="AJ848" s="198"/>
      <c r="AK848" s="198"/>
      <c r="AL848" s="198"/>
      <c r="AM848" s="198"/>
      <c r="AN848" s="198"/>
      <c r="AO848" s="198"/>
    </row>
    <row r="849" ht="14.25" customHeight="1" spans="1:41" x14ac:dyDescent="0.25">
      <c r="A849" s="198"/>
      <c r="B849" s="198"/>
      <c r="C849" s="198"/>
      <c r="D849" s="198"/>
      <c r="E849" s="198"/>
      <c r="F849" s="198"/>
      <c r="G849" s="198"/>
      <c r="H849" s="198"/>
      <c r="I849" s="198"/>
      <c r="J849" s="198"/>
      <c r="K849" s="198"/>
      <c r="L849" s="198"/>
      <c r="M849" s="198"/>
      <c r="N849" s="198"/>
      <c r="O849" s="198"/>
      <c r="P849" s="198"/>
      <c r="Q849" s="198"/>
      <c r="R849" s="198"/>
      <c r="S849" s="198"/>
      <c r="T849" s="198"/>
      <c r="U849" s="198"/>
      <c r="V849" s="198"/>
      <c r="W849" s="198"/>
      <c r="X849" s="198"/>
      <c r="Y849" s="198"/>
      <c r="Z849" s="198"/>
      <c r="AA849" s="198"/>
      <c r="AB849" s="198"/>
      <c r="AC849" s="198"/>
      <c r="AD849" s="198"/>
      <c r="AE849" s="198"/>
      <c r="AF849" s="198"/>
      <c r="AG849" s="198"/>
      <c r="AH849" s="198"/>
      <c r="AI849" s="198"/>
      <c r="AJ849" s="198"/>
      <c r="AK849" s="198"/>
      <c r="AL849" s="198"/>
      <c r="AM849" s="198"/>
      <c r="AN849" s="198"/>
      <c r="AO849" s="198"/>
    </row>
    <row r="850" ht="14.25" customHeight="1" spans="1:41" x14ac:dyDescent="0.25">
      <c r="A850" s="198"/>
      <c r="B850" s="198"/>
      <c r="C850" s="198"/>
      <c r="D850" s="198"/>
      <c r="E850" s="198"/>
      <c r="F850" s="198"/>
      <c r="G850" s="198"/>
      <c r="H850" s="198"/>
      <c r="I850" s="198"/>
      <c r="J850" s="198"/>
      <c r="K850" s="198"/>
      <c r="L850" s="198"/>
      <c r="M850" s="198"/>
      <c r="N850" s="198"/>
      <c r="O850" s="198"/>
      <c r="P850" s="198"/>
      <c r="Q850" s="198"/>
      <c r="R850" s="198"/>
      <c r="S850" s="198"/>
      <c r="T850" s="198"/>
      <c r="U850" s="198"/>
      <c r="V850" s="198"/>
      <c r="W850" s="198"/>
      <c r="X850" s="198"/>
      <c r="Y850" s="198"/>
      <c r="Z850" s="198"/>
      <c r="AA850" s="198"/>
      <c r="AB850" s="198"/>
      <c r="AC850" s="198"/>
      <c r="AD850" s="198"/>
      <c r="AE850" s="198"/>
      <c r="AF850" s="198"/>
      <c r="AG850" s="198"/>
      <c r="AH850" s="198"/>
      <c r="AI850" s="198"/>
      <c r="AJ850" s="198"/>
      <c r="AK850" s="198"/>
      <c r="AL850" s="198"/>
      <c r="AM850" s="198"/>
      <c r="AN850" s="198"/>
      <c r="AO850" s="198"/>
    </row>
    <row r="851" ht="14.25" customHeight="1" spans="1:41" x14ac:dyDescent="0.25">
      <c r="A851" s="198"/>
      <c r="B851" s="198"/>
      <c r="C851" s="198"/>
      <c r="D851" s="198"/>
      <c r="E851" s="198"/>
      <c r="F851" s="198"/>
      <c r="G851" s="198"/>
      <c r="H851" s="198"/>
      <c r="I851" s="198"/>
      <c r="J851" s="198"/>
      <c r="K851" s="198"/>
      <c r="L851" s="198"/>
      <c r="M851" s="198"/>
      <c r="N851" s="198"/>
      <c r="O851" s="198"/>
      <c r="P851" s="198"/>
      <c r="Q851" s="198"/>
      <c r="R851" s="198"/>
      <c r="S851" s="198"/>
      <c r="T851" s="198"/>
      <c r="U851" s="198"/>
      <c r="V851" s="198"/>
      <c r="W851" s="198"/>
      <c r="X851" s="198"/>
      <c r="Y851" s="198"/>
      <c r="Z851" s="198"/>
      <c r="AA851" s="198"/>
      <c r="AB851" s="198"/>
      <c r="AC851" s="198"/>
      <c r="AD851" s="198"/>
      <c r="AE851" s="198"/>
      <c r="AF851" s="198"/>
      <c r="AG851" s="198"/>
      <c r="AH851" s="198"/>
      <c r="AI851" s="198"/>
      <c r="AJ851" s="198"/>
      <c r="AK851" s="198"/>
      <c r="AL851" s="198"/>
      <c r="AM851" s="198"/>
      <c r="AN851" s="198"/>
      <c r="AO851" s="198"/>
    </row>
    <row r="852" ht="14.25" customHeight="1" spans="1:41" x14ac:dyDescent="0.25">
      <c r="A852" s="198"/>
      <c r="B852" s="198"/>
      <c r="C852" s="198"/>
      <c r="D852" s="198"/>
      <c r="E852" s="198"/>
      <c r="F852" s="198"/>
      <c r="G852" s="198"/>
      <c r="H852" s="198"/>
      <c r="I852" s="198"/>
      <c r="J852" s="198"/>
      <c r="K852" s="198"/>
      <c r="L852" s="198"/>
      <c r="M852" s="198"/>
      <c r="N852" s="198"/>
      <c r="O852" s="198"/>
      <c r="P852" s="198"/>
      <c r="Q852" s="198"/>
      <c r="R852" s="198"/>
      <c r="S852" s="198"/>
      <c r="T852" s="198"/>
      <c r="U852" s="198"/>
      <c r="V852" s="198"/>
      <c r="W852" s="198"/>
      <c r="X852" s="198"/>
      <c r="Y852" s="198"/>
      <c r="Z852" s="198"/>
      <c r="AA852" s="198"/>
      <c r="AB852" s="198"/>
      <c r="AC852" s="198"/>
      <c r="AD852" s="198"/>
      <c r="AE852" s="198"/>
      <c r="AF852" s="198"/>
      <c r="AG852" s="198"/>
      <c r="AH852" s="198"/>
      <c r="AI852" s="198"/>
      <c r="AJ852" s="198"/>
      <c r="AK852" s="198"/>
      <c r="AL852" s="198"/>
      <c r="AM852" s="198"/>
      <c r="AN852" s="198"/>
      <c r="AO852" s="198"/>
    </row>
    <row r="853" ht="14.25" customHeight="1" spans="1:41" x14ac:dyDescent="0.25">
      <c r="A853" s="198"/>
      <c r="B853" s="198"/>
      <c r="C853" s="198"/>
      <c r="D853" s="198"/>
      <c r="E853" s="198"/>
      <c r="F853" s="198"/>
      <c r="G853" s="198"/>
      <c r="H853" s="198"/>
      <c r="I853" s="198"/>
      <c r="J853" s="198"/>
      <c r="K853" s="198"/>
      <c r="L853" s="198"/>
      <c r="M853" s="198"/>
      <c r="N853" s="198"/>
      <c r="O853" s="198"/>
      <c r="P853" s="198"/>
      <c r="Q853" s="198"/>
      <c r="R853" s="198"/>
      <c r="S853" s="198"/>
      <c r="T853" s="198"/>
      <c r="U853" s="198"/>
      <c r="V853" s="198"/>
      <c r="W853" s="198"/>
      <c r="X853" s="198"/>
      <c r="Y853" s="198"/>
      <c r="Z853" s="198"/>
      <c r="AA853" s="198"/>
      <c r="AB853" s="198"/>
      <c r="AC853" s="198"/>
      <c r="AD853" s="198"/>
      <c r="AE853" s="198"/>
      <c r="AF853" s="198"/>
      <c r="AG853" s="198"/>
      <c r="AH853" s="198"/>
      <c r="AI853" s="198"/>
      <c r="AJ853" s="198"/>
      <c r="AK853" s="198"/>
      <c r="AL853" s="198"/>
      <c r="AM853" s="198"/>
      <c r="AN853" s="198"/>
      <c r="AO853" s="198"/>
    </row>
    <row r="854" ht="14.25" customHeight="1" spans="1:41" x14ac:dyDescent="0.25">
      <c r="A854" s="198"/>
      <c r="B854" s="198"/>
      <c r="C854" s="198"/>
      <c r="D854" s="198"/>
      <c r="E854" s="198"/>
      <c r="F854" s="198"/>
      <c r="G854" s="198"/>
      <c r="H854" s="198"/>
      <c r="I854" s="198"/>
      <c r="J854" s="198"/>
      <c r="K854" s="198"/>
      <c r="L854" s="198"/>
      <c r="M854" s="198"/>
      <c r="N854" s="198"/>
      <c r="O854" s="198"/>
      <c r="P854" s="198"/>
      <c r="Q854" s="198"/>
      <c r="R854" s="198"/>
      <c r="S854" s="198"/>
      <c r="T854" s="198"/>
      <c r="U854" s="198"/>
      <c r="V854" s="198"/>
      <c r="W854" s="198"/>
      <c r="X854" s="198"/>
      <c r="Y854" s="198"/>
      <c r="Z854" s="198"/>
      <c r="AA854" s="198"/>
      <c r="AB854" s="198"/>
      <c r="AC854" s="198"/>
      <c r="AD854" s="198"/>
      <c r="AE854" s="198"/>
      <c r="AF854" s="198"/>
      <c r="AG854" s="198"/>
      <c r="AH854" s="198"/>
      <c r="AI854" s="198"/>
      <c r="AJ854" s="198"/>
      <c r="AK854" s="198"/>
      <c r="AL854" s="198"/>
      <c r="AM854" s="198"/>
      <c r="AN854" s="198"/>
      <c r="AO854" s="198"/>
    </row>
    <row r="855" ht="14.25" customHeight="1" spans="1:41" x14ac:dyDescent="0.25">
      <c r="A855" s="198"/>
      <c r="B855" s="198"/>
      <c r="C855" s="198"/>
      <c r="D855" s="198"/>
      <c r="E855" s="198"/>
      <c r="F855" s="198"/>
      <c r="G855" s="198"/>
      <c r="H855" s="198"/>
      <c r="I855" s="198"/>
      <c r="J855" s="198"/>
      <c r="K855" s="198"/>
      <c r="L855" s="198"/>
      <c r="M855" s="198"/>
      <c r="N855" s="198"/>
      <c r="O855" s="198"/>
      <c r="P855" s="198"/>
      <c r="Q855" s="198"/>
      <c r="R855" s="198"/>
      <c r="S855" s="198"/>
      <c r="T855" s="198"/>
      <c r="U855" s="198"/>
      <c r="V855" s="198"/>
      <c r="W855" s="198"/>
      <c r="X855" s="198"/>
      <c r="Y855" s="198"/>
      <c r="Z855" s="198"/>
      <c r="AA855" s="198"/>
      <c r="AB855" s="198"/>
      <c r="AC855" s="198"/>
      <c r="AD855" s="198"/>
      <c r="AE855" s="198"/>
      <c r="AF855" s="198"/>
      <c r="AG855" s="198"/>
      <c r="AH855" s="198"/>
      <c r="AI855" s="198"/>
      <c r="AJ855" s="198"/>
      <c r="AK855" s="198"/>
      <c r="AL855" s="198"/>
      <c r="AM855" s="198"/>
      <c r="AN855" s="198"/>
      <c r="AO855" s="198"/>
    </row>
    <row r="856" ht="14.25" customHeight="1" spans="1:41" x14ac:dyDescent="0.25">
      <c r="A856" s="198"/>
      <c r="B856" s="198"/>
      <c r="C856" s="198"/>
      <c r="D856" s="198"/>
      <c r="E856" s="198"/>
      <c r="F856" s="198"/>
      <c r="G856" s="198"/>
      <c r="H856" s="198"/>
      <c r="I856" s="198"/>
      <c r="J856" s="198"/>
      <c r="K856" s="198"/>
      <c r="L856" s="198"/>
      <c r="M856" s="198"/>
      <c r="N856" s="198"/>
      <c r="O856" s="198"/>
      <c r="P856" s="198"/>
      <c r="Q856" s="198"/>
      <c r="R856" s="198"/>
      <c r="S856" s="198"/>
      <c r="T856" s="198"/>
      <c r="U856" s="198"/>
      <c r="V856" s="198"/>
      <c r="W856" s="198"/>
      <c r="X856" s="198"/>
      <c r="Y856" s="198"/>
      <c r="Z856" s="198"/>
      <c r="AA856" s="198"/>
      <c r="AB856" s="198"/>
      <c r="AC856" s="198"/>
      <c r="AD856" s="198"/>
      <c r="AE856" s="198"/>
      <c r="AF856" s="198"/>
      <c r="AG856" s="198"/>
      <c r="AH856" s="198"/>
      <c r="AI856" s="198"/>
      <c r="AJ856" s="198"/>
      <c r="AK856" s="198"/>
      <c r="AL856" s="198"/>
      <c r="AM856" s="198"/>
      <c r="AN856" s="198"/>
      <c r="AO856" s="198"/>
    </row>
    <row r="857" ht="14.25" customHeight="1" spans="1:41" x14ac:dyDescent="0.25">
      <c r="A857" s="198"/>
      <c r="B857" s="198"/>
      <c r="C857" s="198"/>
      <c r="D857" s="198"/>
      <c r="E857" s="198"/>
      <c r="F857" s="198"/>
      <c r="G857" s="198"/>
      <c r="H857" s="198"/>
      <c r="I857" s="198"/>
      <c r="J857" s="198"/>
      <c r="K857" s="198"/>
      <c r="L857" s="198"/>
      <c r="M857" s="198"/>
      <c r="N857" s="198"/>
      <c r="O857" s="198"/>
      <c r="P857" s="198"/>
      <c r="Q857" s="198"/>
      <c r="R857" s="198"/>
      <c r="S857" s="198"/>
      <c r="T857" s="198"/>
      <c r="U857" s="198"/>
      <c r="V857" s="198"/>
      <c r="W857" s="198"/>
      <c r="X857" s="198"/>
      <c r="Y857" s="198"/>
      <c r="Z857" s="198"/>
      <c r="AA857" s="198"/>
      <c r="AB857" s="198"/>
      <c r="AC857" s="198"/>
      <c r="AD857" s="198"/>
      <c r="AE857" s="198"/>
      <c r="AF857" s="198"/>
      <c r="AG857" s="198"/>
      <c r="AH857" s="198"/>
      <c r="AI857" s="198"/>
      <c r="AJ857" s="198"/>
      <c r="AK857" s="198"/>
      <c r="AL857" s="198"/>
      <c r="AM857" s="198"/>
      <c r="AN857" s="198"/>
      <c r="AO857" s="198"/>
    </row>
    <row r="858" ht="14.25" customHeight="1" spans="1:41" x14ac:dyDescent="0.25">
      <c r="A858" s="198"/>
      <c r="B858" s="198"/>
      <c r="C858" s="198"/>
      <c r="D858" s="198"/>
      <c r="E858" s="198"/>
      <c r="F858" s="198"/>
      <c r="G858" s="198"/>
      <c r="H858" s="198"/>
      <c r="I858" s="198"/>
      <c r="J858" s="198"/>
      <c r="K858" s="198"/>
      <c r="L858" s="198"/>
      <c r="M858" s="198"/>
      <c r="N858" s="198"/>
      <c r="O858" s="198"/>
      <c r="P858" s="198"/>
      <c r="Q858" s="198"/>
      <c r="R858" s="198"/>
      <c r="S858" s="198"/>
      <c r="T858" s="198"/>
      <c r="U858" s="198"/>
      <c r="V858" s="198"/>
      <c r="W858" s="198"/>
      <c r="X858" s="198"/>
      <c r="Y858" s="198"/>
      <c r="Z858" s="198"/>
      <c r="AA858" s="198"/>
      <c r="AB858" s="198"/>
      <c r="AC858" s="198"/>
      <c r="AD858" s="198"/>
      <c r="AE858" s="198"/>
      <c r="AF858" s="198"/>
      <c r="AG858" s="198"/>
      <c r="AH858" s="198"/>
      <c r="AI858" s="198"/>
      <c r="AJ858" s="198"/>
      <c r="AK858" s="198"/>
      <c r="AL858" s="198"/>
      <c r="AM858" s="198"/>
      <c r="AN858" s="198"/>
      <c r="AO858" s="198"/>
    </row>
    <row r="859" ht="14.25" customHeight="1" spans="1:41" x14ac:dyDescent="0.25">
      <c r="A859" s="198"/>
      <c r="B859" s="198"/>
      <c r="C859" s="198"/>
      <c r="D859" s="198"/>
      <c r="E859" s="198"/>
      <c r="F859" s="198"/>
      <c r="G859" s="198"/>
      <c r="H859" s="198"/>
      <c r="I859" s="198"/>
      <c r="J859" s="198"/>
      <c r="K859" s="198"/>
      <c r="L859" s="198"/>
      <c r="M859" s="198"/>
      <c r="N859" s="198"/>
      <c r="O859" s="198"/>
      <c r="P859" s="198"/>
      <c r="Q859" s="198"/>
      <c r="R859" s="198"/>
      <c r="S859" s="198"/>
      <c r="T859" s="198"/>
      <c r="U859" s="198"/>
      <c r="V859" s="198"/>
      <c r="W859" s="198"/>
      <c r="X859" s="198"/>
      <c r="Y859" s="198"/>
      <c r="Z859" s="198"/>
      <c r="AA859" s="198"/>
      <c r="AB859" s="198"/>
      <c r="AC859" s="198"/>
      <c r="AD859" s="198"/>
      <c r="AE859" s="198"/>
      <c r="AF859" s="198"/>
      <c r="AG859" s="198"/>
      <c r="AH859" s="198"/>
      <c r="AI859" s="198"/>
      <c r="AJ859" s="198"/>
      <c r="AK859" s="198"/>
      <c r="AL859" s="198"/>
      <c r="AM859" s="198"/>
      <c r="AN859" s="198"/>
      <c r="AO859" s="198"/>
    </row>
    <row r="860" ht="14.25" customHeight="1" spans="1:41" x14ac:dyDescent="0.25">
      <c r="A860" s="198"/>
      <c r="B860" s="198"/>
      <c r="C860" s="198"/>
      <c r="D860" s="198"/>
      <c r="E860" s="198"/>
      <c r="F860" s="198"/>
      <c r="G860" s="198"/>
      <c r="H860" s="198"/>
      <c r="I860" s="198"/>
      <c r="J860" s="198"/>
      <c r="K860" s="198"/>
      <c r="L860" s="198"/>
      <c r="M860" s="198"/>
      <c r="N860" s="198"/>
      <c r="O860" s="198"/>
      <c r="P860" s="198"/>
      <c r="Q860" s="198"/>
      <c r="R860" s="198"/>
      <c r="S860" s="198"/>
      <c r="T860" s="198"/>
      <c r="U860" s="198"/>
      <c r="V860" s="198"/>
      <c r="W860" s="198"/>
      <c r="X860" s="198"/>
      <c r="Y860" s="198"/>
      <c r="Z860" s="198"/>
      <c r="AA860" s="198"/>
      <c r="AB860" s="198"/>
      <c r="AC860" s="198"/>
      <c r="AD860" s="198"/>
      <c r="AE860" s="198"/>
      <c r="AF860" s="198"/>
      <c r="AG860" s="198"/>
      <c r="AH860" s="198"/>
      <c r="AI860" s="198"/>
      <c r="AJ860" s="198"/>
      <c r="AK860" s="198"/>
      <c r="AL860" s="198"/>
      <c r="AM860" s="198"/>
      <c r="AN860" s="198"/>
      <c r="AO860" s="198"/>
    </row>
    <row r="861" ht="14.25" customHeight="1" spans="1:41" x14ac:dyDescent="0.25">
      <c r="A861" s="198"/>
      <c r="B861" s="198"/>
      <c r="C861" s="198"/>
      <c r="D861" s="198"/>
      <c r="E861" s="198"/>
      <c r="F861" s="198"/>
      <c r="G861" s="198"/>
      <c r="H861" s="198"/>
      <c r="I861" s="198"/>
      <c r="J861" s="198"/>
      <c r="K861" s="198"/>
      <c r="L861" s="198"/>
      <c r="M861" s="198"/>
      <c r="N861" s="198"/>
      <c r="O861" s="198"/>
      <c r="P861" s="198"/>
      <c r="Q861" s="198"/>
      <c r="R861" s="198"/>
      <c r="S861" s="198"/>
      <c r="T861" s="198"/>
      <c r="U861" s="198"/>
      <c r="V861" s="198"/>
      <c r="W861" s="198"/>
      <c r="X861" s="198"/>
      <c r="Y861" s="198"/>
      <c r="Z861" s="198"/>
      <c r="AA861" s="198"/>
      <c r="AB861" s="198"/>
      <c r="AC861" s="198"/>
      <c r="AD861" s="198"/>
      <c r="AE861" s="198"/>
      <c r="AF861" s="198"/>
      <c r="AG861" s="198"/>
      <c r="AH861" s="198"/>
      <c r="AI861" s="198"/>
      <c r="AJ861" s="198"/>
      <c r="AK861" s="198"/>
      <c r="AL861" s="198"/>
      <c r="AM861" s="198"/>
      <c r="AN861" s="198"/>
      <c r="AO861" s="198"/>
    </row>
    <row r="862" ht="14.25" customHeight="1" spans="1:41" x14ac:dyDescent="0.25">
      <c r="A862" s="198"/>
      <c r="B862" s="198"/>
      <c r="C862" s="198"/>
      <c r="D862" s="198"/>
      <c r="E862" s="198"/>
      <c r="F862" s="198"/>
      <c r="G862" s="198"/>
      <c r="H862" s="198"/>
      <c r="I862" s="198"/>
      <c r="J862" s="198"/>
      <c r="K862" s="198"/>
      <c r="L862" s="198"/>
      <c r="M862" s="198"/>
      <c r="N862" s="198"/>
      <c r="O862" s="198"/>
      <c r="P862" s="198"/>
      <c r="Q862" s="198"/>
      <c r="R862" s="198"/>
      <c r="S862" s="198"/>
      <c r="T862" s="198"/>
      <c r="U862" s="198"/>
      <c r="V862" s="198"/>
      <c r="W862" s="198"/>
      <c r="X862" s="198"/>
      <c r="Y862" s="198"/>
      <c r="Z862" s="198"/>
      <c r="AA862" s="198"/>
      <c r="AB862" s="198"/>
      <c r="AC862" s="198"/>
      <c r="AD862" s="198"/>
      <c r="AE862" s="198"/>
      <c r="AF862" s="198"/>
      <c r="AG862" s="198"/>
      <c r="AH862" s="198"/>
      <c r="AI862" s="198"/>
      <c r="AJ862" s="198"/>
      <c r="AK862" s="198"/>
      <c r="AL862" s="198"/>
      <c r="AM862" s="198"/>
      <c r="AN862" s="198"/>
      <c r="AO862" s="198"/>
    </row>
    <row r="863" ht="14.25" customHeight="1" spans="1:41" x14ac:dyDescent="0.25">
      <c r="A863" s="198"/>
      <c r="B863" s="198"/>
      <c r="C863" s="198"/>
      <c r="D863" s="198"/>
      <c r="E863" s="198"/>
      <c r="F863" s="198"/>
      <c r="G863" s="198"/>
      <c r="H863" s="198"/>
      <c r="I863" s="198"/>
      <c r="J863" s="198"/>
      <c r="K863" s="198"/>
      <c r="L863" s="198"/>
      <c r="M863" s="198"/>
      <c r="N863" s="198"/>
      <c r="O863" s="198"/>
      <c r="P863" s="198"/>
      <c r="Q863" s="198"/>
      <c r="R863" s="198"/>
      <c r="S863" s="198"/>
      <c r="T863" s="198"/>
      <c r="U863" s="198"/>
      <c r="V863" s="198"/>
      <c r="W863" s="198"/>
      <c r="X863" s="198"/>
      <c r="Y863" s="198"/>
      <c r="Z863" s="198"/>
      <c r="AA863" s="198"/>
      <c r="AB863" s="198"/>
      <c r="AC863" s="198"/>
      <c r="AD863" s="198"/>
      <c r="AE863" s="198"/>
      <c r="AF863" s="198"/>
      <c r="AG863" s="198"/>
      <c r="AH863" s="198"/>
      <c r="AI863" s="198"/>
      <c r="AJ863" s="198"/>
      <c r="AK863" s="198"/>
      <c r="AL863" s="198"/>
      <c r="AM863" s="198"/>
      <c r="AN863" s="198"/>
      <c r="AO863" s="198"/>
    </row>
    <row r="864" ht="14.25" customHeight="1" spans="1:41" x14ac:dyDescent="0.25">
      <c r="A864" s="198"/>
      <c r="B864" s="198"/>
      <c r="C864" s="198"/>
      <c r="D864" s="198"/>
      <c r="E864" s="198"/>
      <c r="F864" s="198"/>
      <c r="G864" s="198"/>
      <c r="H864" s="198"/>
      <c r="I864" s="198"/>
      <c r="J864" s="198"/>
      <c r="K864" s="198"/>
      <c r="L864" s="198"/>
      <c r="M864" s="198"/>
      <c r="N864" s="198"/>
      <c r="O864" s="198"/>
      <c r="P864" s="198"/>
      <c r="Q864" s="198"/>
      <c r="R864" s="198"/>
      <c r="S864" s="198"/>
      <c r="T864" s="198"/>
      <c r="U864" s="198"/>
      <c r="V864" s="198"/>
      <c r="W864" s="198"/>
      <c r="X864" s="198"/>
      <c r="Y864" s="198"/>
      <c r="Z864" s="198"/>
      <c r="AA864" s="198"/>
      <c r="AB864" s="198"/>
      <c r="AC864" s="198"/>
      <c r="AD864" s="198"/>
      <c r="AE864" s="198"/>
      <c r="AF864" s="198"/>
      <c r="AG864" s="198"/>
      <c r="AH864" s="198"/>
      <c r="AI864" s="198"/>
      <c r="AJ864" s="198"/>
      <c r="AK864" s="198"/>
      <c r="AL864" s="198"/>
      <c r="AM864" s="198"/>
      <c r="AN864" s="198"/>
      <c r="AO864" s="198"/>
    </row>
    <row r="865" ht="14.25" customHeight="1" spans="1:41" x14ac:dyDescent="0.25">
      <c r="A865" s="198"/>
      <c r="B865" s="198"/>
      <c r="C865" s="198"/>
      <c r="D865" s="198"/>
      <c r="E865" s="198"/>
      <c r="F865" s="198"/>
      <c r="G865" s="198"/>
      <c r="H865" s="198"/>
      <c r="I865" s="198"/>
      <c r="J865" s="198"/>
      <c r="K865" s="198"/>
      <c r="L865" s="198"/>
      <c r="M865" s="198"/>
      <c r="N865" s="198"/>
      <c r="O865" s="198"/>
      <c r="P865" s="198"/>
      <c r="Q865" s="198"/>
      <c r="R865" s="198"/>
      <c r="S865" s="198"/>
      <c r="T865" s="198"/>
      <c r="U865" s="198"/>
      <c r="V865" s="198"/>
      <c r="W865" s="198"/>
      <c r="X865" s="198"/>
      <c r="Y865" s="198"/>
      <c r="Z865" s="198"/>
      <c r="AA865" s="198"/>
      <c r="AB865" s="198"/>
      <c r="AC865" s="198"/>
      <c r="AD865" s="198"/>
      <c r="AE865" s="198"/>
      <c r="AF865" s="198"/>
      <c r="AG865" s="198"/>
      <c r="AH865" s="198"/>
      <c r="AI865" s="198"/>
      <c r="AJ865" s="198"/>
      <c r="AK865" s="198"/>
      <c r="AL865" s="198"/>
      <c r="AM865" s="198"/>
      <c r="AN865" s="198"/>
      <c r="AO865" s="198"/>
    </row>
    <row r="866" ht="14.25" customHeight="1" spans="1:41" x14ac:dyDescent="0.25">
      <c r="A866" s="198"/>
      <c r="B866" s="198"/>
      <c r="C866" s="198"/>
      <c r="D866" s="198"/>
      <c r="E866" s="198"/>
      <c r="F866" s="198"/>
      <c r="G866" s="198"/>
      <c r="H866" s="198"/>
      <c r="I866" s="198"/>
      <c r="J866" s="198"/>
      <c r="K866" s="198"/>
      <c r="L866" s="198"/>
      <c r="M866" s="198"/>
      <c r="N866" s="198"/>
      <c r="O866" s="198"/>
      <c r="P866" s="198"/>
      <c r="Q866" s="198"/>
      <c r="R866" s="198"/>
      <c r="S866" s="198"/>
      <c r="T866" s="198"/>
      <c r="U866" s="198"/>
      <c r="V866" s="198"/>
      <c r="W866" s="198"/>
      <c r="X866" s="198"/>
      <c r="Y866" s="198"/>
      <c r="Z866" s="198"/>
      <c r="AA866" s="198"/>
      <c r="AB866" s="198"/>
      <c r="AC866" s="198"/>
      <c r="AD866" s="198"/>
      <c r="AE866" s="198"/>
      <c r="AF866" s="198"/>
      <c r="AG866" s="198"/>
      <c r="AH866" s="198"/>
      <c r="AI866" s="198"/>
      <c r="AJ866" s="198"/>
      <c r="AK866" s="198"/>
      <c r="AL866" s="198"/>
      <c r="AM866" s="198"/>
      <c r="AN866" s="198"/>
      <c r="AO866" s="198"/>
    </row>
    <row r="867" ht="14.25" customHeight="1" spans="1:41" x14ac:dyDescent="0.25">
      <c r="A867" s="198"/>
      <c r="B867" s="198"/>
      <c r="C867" s="198"/>
      <c r="D867" s="198"/>
      <c r="E867" s="198"/>
      <c r="F867" s="198"/>
      <c r="G867" s="198"/>
      <c r="H867" s="198"/>
      <c r="I867" s="198"/>
      <c r="J867" s="198"/>
      <c r="K867" s="198"/>
      <c r="L867" s="198"/>
      <c r="M867" s="198"/>
      <c r="N867" s="198"/>
      <c r="O867" s="198"/>
      <c r="P867" s="198"/>
      <c r="Q867" s="198"/>
      <c r="R867" s="198"/>
      <c r="S867" s="198"/>
      <c r="T867" s="198"/>
      <c r="U867" s="198"/>
      <c r="V867" s="198"/>
      <c r="W867" s="198"/>
      <c r="X867" s="198"/>
      <c r="Y867" s="198"/>
      <c r="Z867" s="198"/>
      <c r="AA867" s="198"/>
      <c r="AB867" s="198"/>
      <c r="AC867" s="198"/>
      <c r="AD867" s="198"/>
      <c r="AE867" s="198"/>
      <c r="AF867" s="198"/>
      <c r="AG867" s="198"/>
      <c r="AH867" s="198"/>
      <c r="AI867" s="198"/>
      <c r="AJ867" s="198"/>
      <c r="AK867" s="198"/>
      <c r="AL867" s="198"/>
      <c r="AM867" s="198"/>
      <c r="AN867" s="198"/>
      <c r="AO867" s="198"/>
    </row>
    <row r="868" ht="14.25" customHeight="1" spans="1:41" x14ac:dyDescent="0.25">
      <c r="A868" s="198"/>
      <c r="B868" s="198"/>
      <c r="C868" s="198"/>
      <c r="D868" s="198"/>
      <c r="E868" s="198"/>
      <c r="F868" s="198"/>
      <c r="G868" s="198"/>
      <c r="H868" s="198"/>
      <c r="I868" s="198"/>
      <c r="J868" s="198"/>
      <c r="K868" s="198"/>
      <c r="L868" s="198"/>
      <c r="M868" s="198"/>
      <c r="N868" s="198"/>
      <c r="O868" s="198"/>
      <c r="P868" s="198"/>
      <c r="Q868" s="198"/>
      <c r="R868" s="198"/>
      <c r="S868" s="198"/>
      <c r="T868" s="198"/>
      <c r="U868" s="198"/>
      <c r="V868" s="198"/>
      <c r="W868" s="198"/>
      <c r="X868" s="198"/>
      <c r="Y868" s="198"/>
      <c r="Z868" s="198"/>
      <c r="AA868" s="198"/>
      <c r="AB868" s="198"/>
      <c r="AC868" s="198"/>
      <c r="AD868" s="198"/>
      <c r="AE868" s="198"/>
      <c r="AF868" s="198"/>
      <c r="AG868" s="198"/>
      <c r="AH868" s="198"/>
      <c r="AI868" s="198"/>
      <c r="AJ868" s="198"/>
      <c r="AK868" s="198"/>
      <c r="AL868" s="198"/>
      <c r="AM868" s="198"/>
      <c r="AN868" s="198"/>
      <c r="AO868" s="198"/>
    </row>
    <row r="869" ht="14.25" customHeight="1" spans="1:41" x14ac:dyDescent="0.25">
      <c r="A869" s="198"/>
      <c r="B869" s="198"/>
      <c r="C869" s="198"/>
      <c r="D869" s="198"/>
      <c r="E869" s="198"/>
      <c r="F869" s="198"/>
      <c r="G869" s="198"/>
      <c r="H869" s="198"/>
      <c r="I869" s="198"/>
      <c r="J869" s="198"/>
      <c r="K869" s="198"/>
      <c r="L869" s="198"/>
      <c r="M869" s="198"/>
      <c r="N869" s="198"/>
      <c r="O869" s="198"/>
      <c r="P869" s="198"/>
      <c r="Q869" s="198"/>
      <c r="R869" s="198"/>
      <c r="S869" s="198"/>
      <c r="T869" s="198"/>
      <c r="U869" s="198"/>
      <c r="V869" s="198"/>
      <c r="W869" s="198"/>
      <c r="X869" s="198"/>
      <c r="Y869" s="198"/>
      <c r="Z869" s="198"/>
      <c r="AA869" s="198"/>
      <c r="AB869" s="198"/>
      <c r="AC869" s="198"/>
      <c r="AD869" s="198"/>
      <c r="AE869" s="198"/>
      <c r="AF869" s="198"/>
      <c r="AG869" s="198"/>
      <c r="AH869" s="198"/>
      <c r="AI869" s="198"/>
      <c r="AJ869" s="198"/>
      <c r="AK869" s="198"/>
      <c r="AL869" s="198"/>
      <c r="AM869" s="198"/>
      <c r="AN869" s="198"/>
      <c r="AO869" s="198"/>
    </row>
    <row r="870" ht="14.25" customHeight="1" spans="1:41" x14ac:dyDescent="0.25">
      <c r="A870" s="198"/>
      <c r="B870" s="198"/>
      <c r="C870" s="198"/>
      <c r="D870" s="198"/>
      <c r="E870" s="198"/>
      <c r="F870" s="198"/>
      <c r="G870" s="198"/>
      <c r="H870" s="198"/>
      <c r="I870" s="198"/>
      <c r="J870" s="198"/>
      <c r="K870" s="198"/>
      <c r="L870" s="198"/>
      <c r="M870" s="198"/>
      <c r="N870" s="198"/>
      <c r="O870" s="198"/>
      <c r="P870" s="198"/>
      <c r="Q870" s="198"/>
      <c r="R870" s="198"/>
      <c r="S870" s="198"/>
      <c r="T870" s="198"/>
      <c r="U870" s="198"/>
      <c r="V870" s="198"/>
      <c r="W870" s="198"/>
      <c r="X870" s="198"/>
      <c r="Y870" s="198"/>
      <c r="Z870" s="198"/>
      <c r="AA870" s="198"/>
      <c r="AB870" s="198"/>
      <c r="AC870" s="198"/>
      <c r="AD870" s="198"/>
      <c r="AE870" s="198"/>
      <c r="AF870" s="198"/>
      <c r="AG870" s="198"/>
      <c r="AH870" s="198"/>
      <c r="AI870" s="198"/>
      <c r="AJ870" s="198"/>
      <c r="AK870" s="198"/>
      <c r="AL870" s="198"/>
      <c r="AM870" s="198"/>
      <c r="AN870" s="198"/>
      <c r="AO870" s="198"/>
    </row>
    <row r="871" ht="14.25" customHeight="1" spans="1:41" x14ac:dyDescent="0.25">
      <c r="A871" s="198"/>
      <c r="B871" s="198"/>
      <c r="C871" s="198"/>
      <c r="D871" s="198"/>
      <c r="E871" s="198"/>
      <c r="F871" s="198"/>
      <c r="G871" s="198"/>
      <c r="H871" s="198"/>
      <c r="I871" s="198"/>
      <c r="J871" s="198"/>
      <c r="K871" s="198"/>
      <c r="L871" s="198"/>
      <c r="M871" s="198"/>
      <c r="N871" s="198"/>
      <c r="O871" s="198"/>
      <c r="P871" s="198"/>
      <c r="Q871" s="198"/>
      <c r="R871" s="198"/>
      <c r="S871" s="198"/>
      <c r="T871" s="198"/>
      <c r="U871" s="198"/>
      <c r="V871" s="198"/>
      <c r="W871" s="198"/>
      <c r="X871" s="198"/>
      <c r="Y871" s="198"/>
      <c r="Z871" s="198"/>
      <c r="AA871" s="198"/>
      <c r="AB871" s="198"/>
      <c r="AC871" s="198"/>
      <c r="AD871" s="198"/>
      <c r="AE871" s="198"/>
      <c r="AF871" s="198"/>
      <c r="AG871" s="198"/>
      <c r="AH871" s="198"/>
      <c r="AI871" s="198"/>
      <c r="AJ871" s="198"/>
      <c r="AK871" s="198"/>
      <c r="AL871" s="198"/>
      <c r="AM871" s="198"/>
      <c r="AN871" s="198"/>
      <c r="AO871" s="198"/>
    </row>
    <row r="872" ht="14.25" customHeight="1" spans="1:41" x14ac:dyDescent="0.25">
      <c r="A872" s="198"/>
      <c r="B872" s="198"/>
      <c r="C872" s="198"/>
      <c r="D872" s="198"/>
      <c r="E872" s="198"/>
      <c r="F872" s="198"/>
      <c r="G872" s="198"/>
      <c r="H872" s="198"/>
      <c r="I872" s="198"/>
      <c r="J872" s="198"/>
      <c r="K872" s="198"/>
      <c r="L872" s="198"/>
      <c r="M872" s="198"/>
      <c r="N872" s="198"/>
      <c r="O872" s="198"/>
      <c r="P872" s="198"/>
      <c r="Q872" s="198"/>
      <c r="R872" s="198"/>
      <c r="S872" s="198"/>
      <c r="T872" s="198"/>
      <c r="U872" s="198"/>
      <c r="V872" s="198"/>
      <c r="W872" s="198"/>
      <c r="X872" s="198"/>
      <c r="Y872" s="198"/>
      <c r="Z872" s="198"/>
      <c r="AA872" s="198"/>
      <c r="AB872" s="198"/>
      <c r="AC872" s="198"/>
      <c r="AD872" s="198"/>
      <c r="AE872" s="198"/>
      <c r="AF872" s="198"/>
      <c r="AG872" s="198"/>
      <c r="AH872" s="198"/>
      <c r="AI872" s="198"/>
      <c r="AJ872" s="198"/>
      <c r="AK872" s="198"/>
      <c r="AL872" s="198"/>
      <c r="AM872" s="198"/>
      <c r="AN872" s="198"/>
      <c r="AO872" s="198"/>
    </row>
    <row r="873" ht="14.25" customHeight="1" spans="1:41" x14ac:dyDescent="0.25">
      <c r="A873" s="198"/>
      <c r="B873" s="198"/>
      <c r="C873" s="198"/>
      <c r="D873" s="198"/>
      <c r="E873" s="198"/>
      <c r="F873" s="198"/>
      <c r="G873" s="198"/>
      <c r="H873" s="198"/>
      <c r="I873" s="198"/>
      <c r="J873" s="198"/>
      <c r="K873" s="198"/>
      <c r="L873" s="198"/>
      <c r="M873" s="198"/>
      <c r="N873" s="198"/>
      <c r="O873" s="198"/>
      <c r="P873" s="198"/>
      <c r="Q873" s="198"/>
      <c r="R873" s="198"/>
      <c r="S873" s="198"/>
      <c r="T873" s="198"/>
      <c r="U873" s="198"/>
      <c r="V873" s="198"/>
      <c r="W873" s="198"/>
      <c r="X873" s="198"/>
      <c r="Y873" s="198"/>
      <c r="Z873" s="198"/>
      <c r="AA873" s="198"/>
      <c r="AB873" s="198"/>
      <c r="AC873" s="198"/>
      <c r="AD873" s="198"/>
      <c r="AE873" s="198"/>
      <c r="AF873" s="198"/>
      <c r="AG873" s="198"/>
      <c r="AH873" s="198"/>
      <c r="AI873" s="198"/>
      <c r="AJ873" s="198"/>
      <c r="AK873" s="198"/>
      <c r="AL873" s="198"/>
      <c r="AM873" s="198"/>
      <c r="AN873" s="198"/>
      <c r="AO873" s="198"/>
    </row>
    <row r="874" ht="14.25" customHeight="1" spans="1:41" x14ac:dyDescent="0.25">
      <c r="A874" s="198"/>
      <c r="B874" s="198"/>
      <c r="C874" s="198"/>
      <c r="D874" s="198"/>
      <c r="E874" s="198"/>
      <c r="F874" s="198"/>
      <c r="G874" s="198"/>
      <c r="H874" s="198"/>
      <c r="I874" s="198"/>
      <c r="J874" s="198"/>
      <c r="K874" s="198"/>
      <c r="L874" s="198"/>
      <c r="M874" s="198"/>
      <c r="N874" s="198"/>
      <c r="O874" s="198"/>
      <c r="P874" s="198"/>
      <c r="Q874" s="198"/>
      <c r="R874" s="198"/>
      <c r="S874" s="198"/>
      <c r="T874" s="198"/>
      <c r="U874" s="198"/>
      <c r="V874" s="198"/>
      <c r="W874" s="198"/>
      <c r="X874" s="198"/>
      <c r="Y874" s="198"/>
      <c r="Z874" s="198"/>
      <c r="AA874" s="198"/>
      <c r="AB874" s="198"/>
      <c r="AC874" s="198"/>
      <c r="AD874" s="198"/>
      <c r="AE874" s="198"/>
      <c r="AF874" s="198"/>
      <c r="AG874" s="198"/>
      <c r="AH874" s="198"/>
      <c r="AI874" s="198"/>
      <c r="AJ874" s="198"/>
      <c r="AK874" s="198"/>
      <c r="AL874" s="198"/>
      <c r="AM874" s="198"/>
      <c r="AN874" s="198"/>
      <c r="AO874" s="198"/>
    </row>
    <row r="875" ht="14.25" customHeight="1" spans="1:41" x14ac:dyDescent="0.25">
      <c r="A875" s="198"/>
      <c r="B875" s="198"/>
      <c r="C875" s="198"/>
      <c r="D875" s="198"/>
      <c r="E875" s="198"/>
      <c r="F875" s="198"/>
      <c r="G875" s="198"/>
      <c r="H875" s="198"/>
      <c r="I875" s="198"/>
      <c r="J875" s="198"/>
      <c r="K875" s="198"/>
      <c r="L875" s="198"/>
      <c r="M875" s="198"/>
      <c r="N875" s="198"/>
      <c r="O875" s="198"/>
      <c r="P875" s="198"/>
      <c r="Q875" s="198"/>
      <c r="R875" s="198"/>
      <c r="S875" s="198"/>
      <c r="T875" s="198"/>
      <c r="U875" s="198"/>
      <c r="V875" s="198"/>
      <c r="W875" s="198"/>
      <c r="X875" s="198"/>
      <c r="Y875" s="198"/>
      <c r="Z875" s="198"/>
      <c r="AA875" s="198"/>
      <c r="AB875" s="198"/>
      <c r="AC875" s="198"/>
      <c r="AD875" s="198"/>
      <c r="AE875" s="198"/>
      <c r="AF875" s="198"/>
      <c r="AG875" s="198"/>
      <c r="AH875" s="198"/>
      <c r="AI875" s="198"/>
      <c r="AJ875" s="198"/>
      <c r="AK875" s="198"/>
      <c r="AL875" s="198"/>
      <c r="AM875" s="198"/>
      <c r="AN875" s="198"/>
      <c r="AO875" s="198"/>
    </row>
    <row r="876" ht="14.25" customHeight="1" spans="1:41" x14ac:dyDescent="0.25">
      <c r="A876" s="198"/>
      <c r="B876" s="198"/>
      <c r="C876" s="198"/>
      <c r="D876" s="198"/>
      <c r="E876" s="198"/>
      <c r="F876" s="198"/>
      <c r="G876" s="198"/>
      <c r="H876" s="198"/>
      <c r="I876" s="198"/>
      <c r="J876" s="198"/>
      <c r="K876" s="198"/>
      <c r="L876" s="198"/>
      <c r="M876" s="198"/>
      <c r="N876" s="198"/>
      <c r="O876" s="198"/>
      <c r="P876" s="198"/>
      <c r="Q876" s="198"/>
      <c r="R876" s="198"/>
      <c r="S876" s="198"/>
      <c r="T876" s="198"/>
      <c r="U876" s="198"/>
      <c r="V876" s="198"/>
      <c r="W876" s="198"/>
      <c r="X876" s="198"/>
      <c r="Y876" s="198"/>
      <c r="Z876" s="198"/>
      <c r="AA876" s="198"/>
      <c r="AB876" s="198"/>
      <c r="AC876" s="198"/>
      <c r="AD876" s="198"/>
      <c r="AE876" s="198"/>
      <c r="AF876" s="198"/>
      <c r="AG876" s="198"/>
      <c r="AH876" s="198"/>
      <c r="AI876" s="198"/>
      <c r="AJ876" s="198"/>
      <c r="AK876" s="198"/>
      <c r="AL876" s="198"/>
      <c r="AM876" s="198"/>
      <c r="AN876" s="198"/>
      <c r="AO876" s="198"/>
    </row>
    <row r="877" ht="14.25" customHeight="1" spans="1:41" x14ac:dyDescent="0.25">
      <c r="A877" s="198"/>
      <c r="B877" s="198"/>
      <c r="C877" s="198"/>
      <c r="D877" s="198"/>
      <c r="E877" s="198"/>
      <c r="F877" s="198"/>
      <c r="G877" s="198"/>
      <c r="H877" s="198"/>
      <c r="I877" s="198"/>
      <c r="J877" s="198"/>
      <c r="K877" s="198"/>
      <c r="L877" s="198"/>
      <c r="M877" s="198"/>
      <c r="N877" s="198"/>
      <c r="O877" s="198"/>
      <c r="P877" s="198"/>
      <c r="Q877" s="198"/>
      <c r="R877" s="198"/>
      <c r="S877" s="198"/>
      <c r="T877" s="198"/>
      <c r="U877" s="198"/>
      <c r="V877" s="198"/>
      <c r="W877" s="198"/>
      <c r="X877" s="198"/>
      <c r="Y877" s="198"/>
      <c r="Z877" s="198"/>
      <c r="AA877" s="198"/>
      <c r="AB877" s="198"/>
      <c r="AC877" s="198"/>
      <c r="AD877" s="198"/>
      <c r="AE877" s="198"/>
      <c r="AF877" s="198"/>
      <c r="AG877" s="198"/>
      <c r="AH877" s="198"/>
      <c r="AI877" s="198"/>
      <c r="AJ877" s="198"/>
      <c r="AK877" s="198"/>
      <c r="AL877" s="198"/>
      <c r="AM877" s="198"/>
      <c r="AN877" s="198"/>
      <c r="AO877" s="198"/>
    </row>
    <row r="878" ht="14.25" customHeight="1" spans="1:41" x14ac:dyDescent="0.25">
      <c r="A878" s="198"/>
      <c r="B878" s="198"/>
      <c r="C878" s="198"/>
      <c r="D878" s="198"/>
      <c r="E878" s="198"/>
      <c r="F878" s="198"/>
      <c r="G878" s="198"/>
      <c r="H878" s="198"/>
      <c r="I878" s="198"/>
      <c r="J878" s="198"/>
      <c r="K878" s="198"/>
      <c r="L878" s="198"/>
      <c r="M878" s="198"/>
      <c r="N878" s="198"/>
      <c r="O878" s="198"/>
      <c r="P878" s="198"/>
      <c r="Q878" s="198"/>
      <c r="R878" s="198"/>
      <c r="S878" s="198"/>
      <c r="T878" s="198"/>
      <c r="U878" s="198"/>
      <c r="V878" s="198"/>
      <c r="W878" s="198"/>
      <c r="X878" s="198"/>
      <c r="Y878" s="198"/>
      <c r="Z878" s="198"/>
      <c r="AA878" s="198"/>
      <c r="AB878" s="198"/>
      <c r="AC878" s="198"/>
      <c r="AD878" s="198"/>
      <c r="AE878" s="198"/>
      <c r="AF878" s="198"/>
      <c r="AG878" s="198"/>
      <c r="AH878" s="198"/>
      <c r="AI878" s="198"/>
      <c r="AJ878" s="198"/>
      <c r="AK878" s="198"/>
      <c r="AL878" s="198"/>
      <c r="AM878" s="198"/>
      <c r="AN878" s="198"/>
      <c r="AO878" s="198"/>
    </row>
    <row r="879" ht="14.25" customHeight="1" spans="1:41" x14ac:dyDescent="0.25">
      <c r="A879" s="198"/>
      <c r="B879" s="198"/>
      <c r="C879" s="198"/>
      <c r="D879" s="198"/>
      <c r="E879" s="198"/>
      <c r="F879" s="198"/>
      <c r="G879" s="198"/>
      <c r="H879" s="198"/>
      <c r="I879" s="198"/>
      <c r="J879" s="198"/>
      <c r="K879" s="198"/>
      <c r="L879" s="198"/>
      <c r="M879" s="198"/>
      <c r="N879" s="198"/>
      <c r="O879" s="198"/>
      <c r="P879" s="198"/>
      <c r="Q879" s="198"/>
      <c r="R879" s="198"/>
      <c r="S879" s="198"/>
      <c r="T879" s="198"/>
      <c r="U879" s="198"/>
      <c r="V879" s="198"/>
      <c r="W879" s="198"/>
      <c r="X879" s="198"/>
      <c r="Y879" s="198"/>
      <c r="Z879" s="198"/>
      <c r="AA879" s="198"/>
      <c r="AB879" s="198"/>
      <c r="AC879" s="198"/>
      <c r="AD879" s="198"/>
      <c r="AE879" s="198"/>
      <c r="AF879" s="198"/>
      <c r="AG879" s="198"/>
      <c r="AH879" s="198"/>
      <c r="AI879" s="198"/>
      <c r="AJ879" s="198"/>
      <c r="AK879" s="198"/>
      <c r="AL879" s="198"/>
      <c r="AM879" s="198"/>
      <c r="AN879" s="198"/>
      <c r="AO879" s="198"/>
    </row>
    <row r="880" ht="14.25" customHeight="1" spans="1:41" x14ac:dyDescent="0.25">
      <c r="A880" s="198"/>
      <c r="B880" s="198"/>
      <c r="C880" s="198"/>
      <c r="D880" s="198"/>
      <c r="E880" s="198"/>
      <c r="F880" s="198"/>
      <c r="G880" s="198"/>
      <c r="H880" s="198"/>
      <c r="I880" s="198"/>
      <c r="J880" s="198"/>
      <c r="K880" s="198"/>
      <c r="L880" s="198"/>
      <c r="M880" s="198"/>
      <c r="N880" s="198"/>
      <c r="O880" s="198"/>
      <c r="P880" s="198"/>
      <c r="Q880" s="198"/>
      <c r="R880" s="198"/>
      <c r="S880" s="198"/>
      <c r="T880" s="198"/>
      <c r="U880" s="198"/>
      <c r="V880" s="198"/>
      <c r="W880" s="198"/>
      <c r="X880" s="198"/>
      <c r="Y880" s="198"/>
      <c r="Z880" s="198"/>
      <c r="AA880" s="198"/>
      <c r="AB880" s="198"/>
      <c r="AC880" s="198"/>
      <c r="AD880" s="198"/>
      <c r="AE880" s="198"/>
      <c r="AF880" s="198"/>
      <c r="AG880" s="198"/>
      <c r="AH880" s="198"/>
      <c r="AI880" s="198"/>
      <c r="AJ880" s="198"/>
      <c r="AK880" s="198"/>
      <c r="AL880" s="198"/>
      <c r="AM880" s="198"/>
      <c r="AN880" s="198"/>
      <c r="AO880" s="198"/>
    </row>
    <row r="881" ht="14.25" customHeight="1" spans="1:41" x14ac:dyDescent="0.25">
      <c r="A881" s="198"/>
      <c r="B881" s="198"/>
      <c r="C881" s="198"/>
      <c r="D881" s="198"/>
      <c r="E881" s="198"/>
      <c r="F881" s="198"/>
      <c r="G881" s="198"/>
      <c r="H881" s="198"/>
      <c r="I881" s="198"/>
      <c r="J881" s="198"/>
      <c r="K881" s="198"/>
      <c r="L881" s="198"/>
      <c r="M881" s="198"/>
      <c r="N881" s="198"/>
      <c r="O881" s="198"/>
      <c r="P881" s="198"/>
      <c r="Q881" s="198"/>
      <c r="R881" s="198"/>
      <c r="S881" s="198"/>
      <c r="T881" s="198"/>
      <c r="U881" s="198"/>
      <c r="V881" s="198"/>
      <c r="W881" s="198"/>
      <c r="X881" s="198"/>
      <c r="Y881" s="198"/>
      <c r="Z881" s="198"/>
      <c r="AA881" s="198"/>
      <c r="AB881" s="198"/>
      <c r="AC881" s="198"/>
      <c r="AD881" s="198"/>
      <c r="AE881" s="198"/>
      <c r="AF881" s="198"/>
      <c r="AG881" s="198"/>
      <c r="AH881" s="198"/>
      <c r="AI881" s="198"/>
      <c r="AJ881" s="198"/>
      <c r="AK881" s="198"/>
      <c r="AL881" s="198"/>
      <c r="AM881" s="198"/>
      <c r="AN881" s="198"/>
      <c r="AO881" s="198"/>
    </row>
    <row r="882" ht="14.25" customHeight="1" spans="1:41" x14ac:dyDescent="0.25">
      <c r="A882" s="198"/>
      <c r="B882" s="198"/>
      <c r="C882" s="198"/>
      <c r="D882" s="198"/>
      <c r="E882" s="198"/>
      <c r="F882" s="198"/>
      <c r="G882" s="198"/>
      <c r="H882" s="198"/>
      <c r="I882" s="198"/>
      <c r="J882" s="198"/>
      <c r="K882" s="198"/>
      <c r="L882" s="198"/>
      <c r="M882" s="198"/>
      <c r="N882" s="198"/>
      <c r="O882" s="198"/>
      <c r="P882" s="198"/>
      <c r="Q882" s="198"/>
      <c r="R882" s="198"/>
      <c r="S882" s="198"/>
      <c r="T882" s="198"/>
      <c r="U882" s="198"/>
      <c r="V882" s="198"/>
      <c r="W882" s="198"/>
      <c r="X882" s="198"/>
      <c r="Y882" s="198"/>
      <c r="Z882" s="198"/>
      <c r="AA882" s="198"/>
      <c r="AB882" s="198"/>
      <c r="AC882" s="198"/>
      <c r="AD882" s="198"/>
      <c r="AE882" s="198"/>
      <c r="AF882" s="198"/>
      <c r="AG882" s="198"/>
      <c r="AH882" s="198"/>
      <c r="AI882" s="198"/>
      <c r="AJ882" s="198"/>
      <c r="AK882" s="198"/>
      <c r="AL882" s="198"/>
      <c r="AM882" s="198"/>
      <c r="AN882" s="198"/>
      <c r="AO882" s="198"/>
    </row>
    <row r="883" ht="14.25" customHeight="1" spans="1:41" x14ac:dyDescent="0.25">
      <c r="A883" s="198"/>
      <c r="B883" s="198"/>
      <c r="C883" s="198"/>
      <c r="D883" s="198"/>
      <c r="E883" s="198"/>
      <c r="F883" s="198"/>
      <c r="G883" s="198"/>
      <c r="H883" s="198"/>
      <c r="I883" s="198"/>
      <c r="J883" s="198"/>
      <c r="K883" s="198"/>
      <c r="L883" s="198"/>
      <c r="M883" s="198"/>
      <c r="N883" s="198"/>
      <c r="O883" s="198"/>
      <c r="P883" s="198"/>
      <c r="Q883" s="198"/>
      <c r="R883" s="198"/>
      <c r="S883" s="198"/>
      <c r="T883" s="198"/>
      <c r="U883" s="198"/>
      <c r="V883" s="198"/>
      <c r="W883" s="198"/>
      <c r="X883" s="198"/>
      <c r="Y883" s="198"/>
      <c r="Z883" s="198"/>
      <c r="AA883" s="198"/>
      <c r="AB883" s="198"/>
      <c r="AC883" s="198"/>
      <c r="AD883" s="198"/>
      <c r="AE883" s="198"/>
      <c r="AF883" s="198"/>
      <c r="AG883" s="198"/>
      <c r="AH883" s="198"/>
      <c r="AI883" s="198"/>
      <c r="AJ883" s="198"/>
      <c r="AK883" s="198"/>
      <c r="AL883" s="198"/>
      <c r="AM883" s="198"/>
      <c r="AN883" s="198"/>
      <c r="AO883" s="198"/>
    </row>
    <row r="884" ht="14.25" customHeight="1" spans="1:41" x14ac:dyDescent="0.25">
      <c r="A884" s="198"/>
      <c r="B884" s="198"/>
      <c r="C884" s="198"/>
      <c r="D884" s="198"/>
      <c r="E884" s="198"/>
      <c r="F884" s="198"/>
      <c r="G884" s="198"/>
      <c r="H884" s="198"/>
      <c r="I884" s="198"/>
      <c r="J884" s="198"/>
      <c r="K884" s="198"/>
      <c r="L884" s="198"/>
      <c r="M884" s="198"/>
      <c r="N884" s="198"/>
      <c r="O884" s="198"/>
      <c r="P884" s="198"/>
      <c r="Q884" s="198"/>
      <c r="R884" s="198"/>
      <c r="S884" s="198"/>
      <c r="T884" s="198"/>
      <c r="U884" s="198"/>
      <c r="V884" s="198"/>
      <c r="W884" s="198"/>
      <c r="X884" s="198"/>
      <c r="Y884" s="198"/>
      <c r="Z884" s="198"/>
      <c r="AA884" s="198"/>
      <c r="AB884" s="198"/>
      <c r="AC884" s="198"/>
      <c r="AD884" s="198"/>
      <c r="AE884" s="198"/>
      <c r="AF884" s="198"/>
      <c r="AG884" s="198"/>
      <c r="AH884" s="198"/>
      <c r="AI884" s="198"/>
      <c r="AJ884" s="198"/>
      <c r="AK884" s="198"/>
      <c r="AL884" s="198"/>
      <c r="AM884" s="198"/>
      <c r="AN884" s="198"/>
      <c r="AO884" s="198"/>
    </row>
    <row r="885" ht="14.25" customHeight="1" spans="1:41" x14ac:dyDescent="0.25">
      <c r="A885" s="198"/>
      <c r="B885" s="198"/>
      <c r="C885" s="198"/>
      <c r="D885" s="198"/>
      <c r="E885" s="198"/>
      <c r="F885" s="198"/>
      <c r="G885" s="198"/>
      <c r="H885" s="198"/>
      <c r="I885" s="198"/>
      <c r="J885" s="198"/>
      <c r="K885" s="198"/>
      <c r="L885" s="198"/>
      <c r="M885" s="198"/>
      <c r="N885" s="198"/>
      <c r="O885" s="198"/>
      <c r="P885" s="198"/>
      <c r="Q885" s="198"/>
      <c r="R885" s="198"/>
      <c r="S885" s="198"/>
      <c r="T885" s="198"/>
      <c r="U885" s="198"/>
      <c r="V885" s="198"/>
      <c r="W885" s="198"/>
      <c r="X885" s="198"/>
      <c r="Y885" s="198"/>
      <c r="Z885" s="198"/>
      <c r="AA885" s="198"/>
      <c r="AB885" s="198"/>
      <c r="AC885" s="198"/>
      <c r="AD885" s="198"/>
      <c r="AE885" s="198"/>
      <c r="AF885" s="198"/>
      <c r="AG885" s="198"/>
      <c r="AH885" s="198"/>
      <c r="AI885" s="198"/>
      <c r="AJ885" s="198"/>
      <c r="AK885" s="198"/>
      <c r="AL885" s="198"/>
      <c r="AM885" s="198"/>
      <c r="AN885" s="198"/>
      <c r="AO885" s="198"/>
    </row>
    <row r="886" ht="14.25" customHeight="1" spans="1:41" x14ac:dyDescent="0.25">
      <c r="A886" s="198"/>
      <c r="B886" s="198"/>
      <c r="C886" s="198"/>
      <c r="D886" s="198"/>
      <c r="E886" s="198"/>
      <c r="F886" s="198"/>
      <c r="G886" s="198"/>
      <c r="H886" s="198"/>
      <c r="I886" s="198"/>
      <c r="J886" s="198"/>
      <c r="K886" s="198"/>
      <c r="L886" s="198"/>
      <c r="M886" s="198"/>
      <c r="N886" s="198"/>
      <c r="O886" s="198"/>
      <c r="P886" s="198"/>
      <c r="Q886" s="198"/>
      <c r="R886" s="198"/>
      <c r="S886" s="198"/>
      <c r="T886" s="198"/>
      <c r="U886" s="198"/>
      <c r="V886" s="198"/>
      <c r="W886" s="198"/>
      <c r="X886" s="198"/>
      <c r="Y886" s="198"/>
      <c r="Z886" s="198"/>
      <c r="AA886" s="198"/>
      <c r="AB886" s="198"/>
      <c r="AC886" s="198"/>
      <c r="AD886" s="198"/>
      <c r="AE886" s="198"/>
      <c r="AF886" s="198"/>
      <c r="AG886" s="198"/>
      <c r="AH886" s="198"/>
      <c r="AI886" s="198"/>
      <c r="AJ886" s="198"/>
      <c r="AK886" s="198"/>
      <c r="AL886" s="198"/>
      <c r="AM886" s="198"/>
      <c r="AN886" s="198"/>
      <c r="AO886" s="198"/>
    </row>
    <row r="887" ht="14.25" customHeight="1" spans="1:41" x14ac:dyDescent="0.25">
      <c r="A887" s="198"/>
      <c r="B887" s="198"/>
      <c r="C887" s="198"/>
      <c r="D887" s="198"/>
      <c r="E887" s="198"/>
      <c r="F887" s="198"/>
      <c r="G887" s="198"/>
      <c r="H887" s="198"/>
      <c r="I887" s="198"/>
      <c r="J887" s="198"/>
      <c r="K887" s="198"/>
      <c r="L887" s="198"/>
      <c r="M887" s="198"/>
      <c r="N887" s="198"/>
      <c r="O887" s="198"/>
      <c r="P887" s="198"/>
      <c r="Q887" s="198"/>
      <c r="R887" s="198"/>
      <c r="S887" s="198"/>
      <c r="T887" s="198"/>
      <c r="U887" s="198"/>
      <c r="V887" s="198"/>
      <c r="W887" s="198"/>
      <c r="X887" s="198"/>
      <c r="Y887" s="198"/>
      <c r="Z887" s="198"/>
      <c r="AA887" s="198"/>
      <c r="AB887" s="198"/>
      <c r="AC887" s="198"/>
      <c r="AD887" s="198"/>
      <c r="AE887" s="198"/>
      <c r="AF887" s="198"/>
      <c r="AG887" s="198"/>
      <c r="AH887" s="198"/>
      <c r="AI887" s="198"/>
      <c r="AJ887" s="198"/>
      <c r="AK887" s="198"/>
      <c r="AL887" s="198"/>
      <c r="AM887" s="198"/>
      <c r="AN887" s="198"/>
      <c r="AO887" s="198"/>
    </row>
    <row r="888" ht="14.25" customHeight="1" spans="1:41" x14ac:dyDescent="0.25">
      <c r="A888" s="198"/>
      <c r="B888" s="198"/>
      <c r="C888" s="198"/>
      <c r="D888" s="198"/>
      <c r="E888" s="198"/>
      <c r="F888" s="198"/>
      <c r="G888" s="198"/>
      <c r="H888" s="198"/>
      <c r="I888" s="198"/>
      <c r="J888" s="198"/>
      <c r="K888" s="198"/>
      <c r="L888" s="198"/>
      <c r="M888" s="198"/>
      <c r="N888" s="198"/>
      <c r="O888" s="198"/>
      <c r="P888" s="198"/>
      <c r="Q888" s="198"/>
      <c r="R888" s="198"/>
      <c r="S888" s="198"/>
      <c r="T888" s="198"/>
      <c r="U888" s="198"/>
      <c r="V888" s="198"/>
      <c r="W888" s="198"/>
      <c r="X888" s="198"/>
      <c r="Y888" s="198"/>
      <c r="Z888" s="198"/>
      <c r="AA888" s="198"/>
      <c r="AB888" s="198"/>
      <c r="AC888" s="198"/>
      <c r="AD888" s="198"/>
      <c r="AE888" s="198"/>
      <c r="AF888" s="198"/>
      <c r="AG888" s="198"/>
      <c r="AH888" s="198"/>
      <c r="AI888" s="198"/>
      <c r="AJ888" s="198"/>
      <c r="AK888" s="198"/>
      <c r="AL888" s="198"/>
      <c r="AM888" s="198"/>
      <c r="AN888" s="198"/>
      <c r="AO888" s="198"/>
    </row>
    <row r="889" ht="14.25" customHeight="1" spans="1:41" x14ac:dyDescent="0.25">
      <c r="A889" s="198"/>
      <c r="B889" s="198"/>
      <c r="C889" s="198"/>
      <c r="D889" s="198"/>
      <c r="E889" s="198"/>
      <c r="F889" s="198"/>
      <c r="G889" s="198"/>
      <c r="H889" s="198"/>
      <c r="I889" s="198"/>
      <c r="J889" s="198"/>
      <c r="K889" s="198"/>
      <c r="L889" s="198"/>
      <c r="M889" s="198"/>
      <c r="N889" s="198"/>
      <c r="O889" s="198"/>
      <c r="P889" s="198"/>
      <c r="Q889" s="198"/>
      <c r="R889" s="198"/>
      <c r="S889" s="198"/>
      <c r="T889" s="198"/>
      <c r="U889" s="198"/>
      <c r="V889" s="198"/>
      <c r="W889" s="198"/>
      <c r="X889" s="198"/>
      <c r="Y889" s="198"/>
      <c r="Z889" s="198"/>
      <c r="AA889" s="198"/>
      <c r="AB889" s="198"/>
      <c r="AC889" s="198"/>
      <c r="AD889" s="198"/>
      <c r="AE889" s="198"/>
      <c r="AF889" s="198"/>
      <c r="AG889" s="198"/>
      <c r="AH889" s="198"/>
      <c r="AI889" s="198"/>
      <c r="AJ889" s="198"/>
      <c r="AK889" s="198"/>
      <c r="AL889" s="198"/>
      <c r="AM889" s="198"/>
      <c r="AN889" s="198"/>
      <c r="AO889" s="198"/>
    </row>
    <row r="890" ht="14.25" customHeight="1" spans="1:41" x14ac:dyDescent="0.25">
      <c r="A890" s="198"/>
      <c r="B890" s="198"/>
      <c r="C890" s="198"/>
      <c r="D890" s="198"/>
      <c r="E890" s="198"/>
      <c r="F890" s="198"/>
      <c r="G890" s="198"/>
      <c r="H890" s="198"/>
      <c r="I890" s="198"/>
      <c r="J890" s="198"/>
      <c r="K890" s="198"/>
      <c r="L890" s="198"/>
      <c r="M890" s="198"/>
      <c r="N890" s="198"/>
      <c r="O890" s="198"/>
      <c r="P890" s="198"/>
      <c r="Q890" s="198"/>
      <c r="R890" s="198"/>
      <c r="S890" s="198"/>
      <c r="T890" s="198"/>
      <c r="U890" s="198"/>
      <c r="V890" s="198"/>
      <c r="W890" s="198"/>
      <c r="X890" s="198"/>
      <c r="Y890" s="198"/>
      <c r="Z890" s="198"/>
      <c r="AA890" s="198"/>
      <c r="AB890" s="198"/>
      <c r="AC890" s="198"/>
      <c r="AD890" s="198"/>
      <c r="AE890" s="198"/>
      <c r="AF890" s="198"/>
      <c r="AG890" s="198"/>
      <c r="AH890" s="198"/>
      <c r="AI890" s="198"/>
      <c r="AJ890" s="198"/>
      <c r="AK890" s="198"/>
      <c r="AL890" s="198"/>
      <c r="AM890" s="198"/>
      <c r="AN890" s="198"/>
      <c r="AO890" s="198"/>
    </row>
    <row r="891" ht="14.25" customHeight="1" spans="1:41" x14ac:dyDescent="0.25">
      <c r="A891" s="198"/>
      <c r="B891" s="198"/>
      <c r="C891" s="198"/>
      <c r="D891" s="198"/>
      <c r="E891" s="198"/>
      <c r="F891" s="198"/>
      <c r="G891" s="198"/>
      <c r="H891" s="198"/>
      <c r="I891" s="198"/>
      <c r="J891" s="198"/>
      <c r="K891" s="198"/>
      <c r="L891" s="198"/>
      <c r="M891" s="198"/>
      <c r="N891" s="198"/>
      <c r="O891" s="198"/>
      <c r="P891" s="198"/>
      <c r="Q891" s="198"/>
      <c r="R891" s="198"/>
      <c r="S891" s="198"/>
      <c r="T891" s="198"/>
      <c r="U891" s="198"/>
      <c r="V891" s="198"/>
      <c r="W891" s="198"/>
      <c r="X891" s="198"/>
      <c r="Y891" s="198"/>
      <c r="Z891" s="198"/>
      <c r="AA891" s="198"/>
      <c r="AB891" s="198"/>
      <c r="AC891" s="198"/>
      <c r="AD891" s="198"/>
      <c r="AE891" s="198"/>
      <c r="AF891" s="198"/>
      <c r="AG891" s="198"/>
      <c r="AH891" s="198"/>
      <c r="AI891" s="198"/>
      <c r="AJ891" s="198"/>
      <c r="AK891" s="198"/>
      <c r="AL891" s="198"/>
      <c r="AM891" s="198"/>
      <c r="AN891" s="198"/>
      <c r="AO891" s="198"/>
    </row>
    <row r="892" ht="14.25" customHeight="1" spans="1:41" x14ac:dyDescent="0.25">
      <c r="A892" s="198"/>
      <c r="B892" s="198"/>
      <c r="C892" s="198"/>
      <c r="D892" s="198"/>
      <c r="E892" s="198"/>
      <c r="F892" s="198"/>
      <c r="G892" s="198"/>
      <c r="H892" s="198"/>
      <c r="I892" s="198"/>
      <c r="J892" s="198"/>
      <c r="K892" s="198"/>
      <c r="L892" s="198"/>
      <c r="M892" s="198"/>
      <c r="N892" s="198"/>
      <c r="O892" s="198"/>
      <c r="P892" s="198"/>
      <c r="Q892" s="198"/>
      <c r="R892" s="198"/>
      <c r="S892" s="198"/>
      <c r="T892" s="198"/>
      <c r="U892" s="198"/>
      <c r="V892" s="198"/>
      <c r="W892" s="198"/>
      <c r="X892" s="198"/>
      <c r="Y892" s="198"/>
      <c r="Z892" s="198"/>
      <c r="AA892" s="198"/>
      <c r="AB892" s="198"/>
      <c r="AC892" s="198"/>
      <c r="AD892" s="198"/>
      <c r="AE892" s="198"/>
      <c r="AF892" s="198"/>
      <c r="AG892" s="198"/>
      <c r="AH892" s="198"/>
      <c r="AI892" s="198"/>
      <c r="AJ892" s="198"/>
      <c r="AK892" s="198"/>
      <c r="AL892" s="198"/>
      <c r="AM892" s="198"/>
      <c r="AN892" s="198"/>
      <c r="AO892" s="198"/>
    </row>
    <row r="893" ht="14.25" customHeight="1" spans="1:41" x14ac:dyDescent="0.25">
      <c r="A893" s="198"/>
      <c r="B893" s="198"/>
      <c r="C893" s="198"/>
      <c r="D893" s="198"/>
      <c r="E893" s="198"/>
      <c r="F893" s="198"/>
      <c r="G893" s="198"/>
      <c r="H893" s="198"/>
      <c r="I893" s="198"/>
      <c r="J893" s="198"/>
      <c r="K893" s="198"/>
      <c r="L893" s="198"/>
      <c r="M893" s="198"/>
      <c r="N893" s="198"/>
      <c r="O893" s="198"/>
      <c r="P893" s="198"/>
      <c r="Q893" s="198"/>
      <c r="R893" s="198"/>
      <c r="S893" s="198"/>
      <c r="T893" s="198"/>
      <c r="U893" s="198"/>
      <c r="V893" s="198"/>
      <c r="W893" s="198"/>
      <c r="X893" s="198"/>
      <c r="Y893" s="198"/>
      <c r="Z893" s="198"/>
      <c r="AA893" s="198"/>
      <c r="AB893" s="198"/>
      <c r="AC893" s="198"/>
      <c r="AD893" s="198"/>
      <c r="AE893" s="198"/>
      <c r="AF893" s="198"/>
      <c r="AG893" s="198"/>
      <c r="AH893" s="198"/>
      <c r="AI893" s="198"/>
      <c r="AJ893" s="198"/>
      <c r="AK893" s="198"/>
      <c r="AL893" s="198"/>
      <c r="AM893" s="198"/>
      <c r="AN893" s="198"/>
      <c r="AO893" s="198"/>
    </row>
    <row r="894" ht="14.25" customHeight="1" spans="1:41" x14ac:dyDescent="0.25">
      <c r="A894" s="198"/>
      <c r="B894" s="198"/>
      <c r="C894" s="198"/>
      <c r="D894" s="198"/>
      <c r="E894" s="198"/>
      <c r="F894" s="198"/>
      <c r="G894" s="198"/>
      <c r="H894" s="198"/>
      <c r="I894" s="198"/>
      <c r="J894" s="198"/>
      <c r="K894" s="198"/>
      <c r="L894" s="198"/>
      <c r="M894" s="198"/>
      <c r="N894" s="198"/>
      <c r="O894" s="198"/>
      <c r="P894" s="198"/>
      <c r="Q894" s="198"/>
      <c r="R894" s="198"/>
      <c r="S894" s="198"/>
      <c r="T894" s="198"/>
      <c r="U894" s="198"/>
      <c r="V894" s="198"/>
      <c r="W894" s="198"/>
      <c r="X894" s="198"/>
      <c r="Y894" s="198"/>
      <c r="Z894" s="198"/>
      <c r="AA894" s="198"/>
      <c r="AB894" s="198"/>
      <c r="AC894" s="198"/>
      <c r="AD894" s="198"/>
      <c r="AE894" s="198"/>
      <c r="AF894" s="198"/>
      <c r="AG894" s="198"/>
      <c r="AH894" s="198"/>
      <c r="AI894" s="198"/>
      <c r="AJ894" s="198"/>
      <c r="AK894" s="198"/>
      <c r="AL894" s="198"/>
      <c r="AM894" s="198"/>
      <c r="AN894" s="198"/>
      <c r="AO894" s="198"/>
    </row>
    <row r="895" ht="14.25" customHeight="1" spans="1:41" x14ac:dyDescent="0.25">
      <c r="A895" s="198"/>
      <c r="B895" s="198"/>
      <c r="C895" s="198"/>
      <c r="D895" s="198"/>
      <c r="E895" s="198"/>
      <c r="F895" s="198"/>
      <c r="G895" s="198"/>
      <c r="H895" s="198"/>
      <c r="I895" s="198"/>
      <c r="J895" s="198"/>
      <c r="K895" s="198"/>
      <c r="L895" s="198"/>
      <c r="M895" s="198"/>
      <c r="N895" s="198"/>
      <c r="O895" s="198"/>
      <c r="P895" s="198"/>
      <c r="Q895" s="198"/>
      <c r="R895" s="198"/>
      <c r="S895" s="198"/>
      <c r="T895" s="198"/>
      <c r="U895" s="198"/>
      <c r="V895" s="198"/>
      <c r="W895" s="198"/>
      <c r="X895" s="198"/>
      <c r="Y895" s="198"/>
      <c r="Z895" s="198"/>
      <c r="AA895" s="198"/>
      <c r="AB895" s="198"/>
      <c r="AC895" s="198"/>
      <c r="AD895" s="198"/>
      <c r="AE895" s="198"/>
      <c r="AF895" s="198"/>
      <c r="AG895" s="198"/>
      <c r="AH895" s="198"/>
      <c r="AI895" s="198"/>
      <c r="AJ895" s="198"/>
      <c r="AK895" s="198"/>
      <c r="AL895" s="198"/>
      <c r="AM895" s="198"/>
      <c r="AN895" s="198"/>
      <c r="AO895" s="198"/>
    </row>
    <row r="896" ht="14.25" customHeight="1" spans="1:41" x14ac:dyDescent="0.25">
      <c r="A896" s="198"/>
      <c r="B896" s="198"/>
      <c r="C896" s="198"/>
      <c r="D896" s="198"/>
      <c r="E896" s="198"/>
      <c r="F896" s="198"/>
      <c r="G896" s="198"/>
      <c r="H896" s="198"/>
      <c r="I896" s="198"/>
      <c r="J896" s="198"/>
      <c r="K896" s="198"/>
      <c r="L896" s="198"/>
      <c r="M896" s="198"/>
      <c r="N896" s="198"/>
      <c r="O896" s="198"/>
      <c r="P896" s="198"/>
      <c r="Q896" s="198"/>
      <c r="R896" s="198"/>
      <c r="S896" s="198"/>
      <c r="T896" s="198"/>
      <c r="U896" s="198"/>
      <c r="V896" s="198"/>
      <c r="W896" s="198"/>
      <c r="X896" s="198"/>
      <c r="Y896" s="198"/>
      <c r="Z896" s="198"/>
      <c r="AA896" s="198"/>
      <c r="AB896" s="198"/>
      <c r="AC896" s="198"/>
      <c r="AD896" s="198"/>
      <c r="AE896" s="198"/>
      <c r="AF896" s="198"/>
      <c r="AG896" s="198"/>
      <c r="AH896" s="198"/>
      <c r="AI896" s="198"/>
      <c r="AJ896" s="198"/>
      <c r="AK896" s="198"/>
      <c r="AL896" s="198"/>
      <c r="AM896" s="198"/>
      <c r="AN896" s="198"/>
      <c r="AO896" s="198"/>
    </row>
    <row r="897" ht="14.25" customHeight="1" spans="1:41" x14ac:dyDescent="0.25">
      <c r="A897" s="198"/>
      <c r="B897" s="198"/>
      <c r="C897" s="198"/>
      <c r="D897" s="198"/>
      <c r="E897" s="198"/>
      <c r="F897" s="198"/>
      <c r="G897" s="198"/>
      <c r="H897" s="198"/>
      <c r="I897" s="198"/>
      <c r="J897" s="198"/>
      <c r="K897" s="198"/>
      <c r="L897" s="198"/>
      <c r="M897" s="198"/>
      <c r="N897" s="198"/>
      <c r="O897" s="198"/>
      <c r="P897" s="198"/>
      <c r="Q897" s="198"/>
      <c r="R897" s="198"/>
      <c r="S897" s="198"/>
      <c r="T897" s="198"/>
      <c r="U897" s="198"/>
      <c r="V897" s="198"/>
      <c r="W897" s="198"/>
      <c r="X897" s="198"/>
      <c r="Y897" s="198"/>
      <c r="Z897" s="198"/>
      <c r="AA897" s="198"/>
      <c r="AB897" s="198"/>
      <c r="AC897" s="198"/>
      <c r="AD897" s="198"/>
      <c r="AE897" s="198"/>
      <c r="AF897" s="198"/>
      <c r="AG897" s="198"/>
      <c r="AH897" s="198"/>
      <c r="AI897" s="198"/>
      <c r="AJ897" s="198"/>
      <c r="AK897" s="198"/>
      <c r="AL897" s="198"/>
      <c r="AM897" s="198"/>
      <c r="AN897" s="198"/>
      <c r="AO897" s="198"/>
    </row>
    <row r="898" ht="14.25" customHeight="1" spans="1:41" x14ac:dyDescent="0.25">
      <c r="A898" s="198"/>
      <c r="B898" s="198"/>
      <c r="C898" s="198"/>
      <c r="D898" s="198"/>
      <c r="E898" s="198"/>
      <c r="F898" s="198"/>
      <c r="G898" s="198"/>
      <c r="H898" s="198"/>
      <c r="I898" s="198"/>
      <c r="J898" s="198"/>
      <c r="K898" s="198"/>
      <c r="L898" s="198"/>
      <c r="M898" s="198"/>
      <c r="N898" s="198"/>
      <c r="O898" s="198"/>
      <c r="P898" s="198"/>
      <c r="Q898" s="198"/>
      <c r="R898" s="198"/>
      <c r="S898" s="198"/>
      <c r="T898" s="198"/>
      <c r="U898" s="198"/>
      <c r="V898" s="198"/>
      <c r="W898" s="198"/>
      <c r="X898" s="198"/>
      <c r="Y898" s="198"/>
      <c r="Z898" s="198"/>
      <c r="AA898" s="198"/>
      <c r="AB898" s="198"/>
      <c r="AC898" s="198"/>
      <c r="AD898" s="198"/>
      <c r="AE898" s="198"/>
      <c r="AF898" s="198"/>
      <c r="AG898" s="198"/>
      <c r="AH898" s="198"/>
      <c r="AI898" s="198"/>
      <c r="AJ898" s="198"/>
      <c r="AK898" s="198"/>
      <c r="AL898" s="198"/>
      <c r="AM898" s="198"/>
      <c r="AN898" s="198"/>
      <c r="AO898" s="198"/>
    </row>
    <row r="899" ht="14.25" customHeight="1" spans="1:41" x14ac:dyDescent="0.25">
      <c r="A899" s="198"/>
      <c r="B899" s="198"/>
      <c r="C899" s="198"/>
      <c r="D899" s="198"/>
      <c r="E899" s="198"/>
      <c r="F899" s="198"/>
      <c r="G899" s="198"/>
      <c r="H899" s="198"/>
      <c r="I899" s="198"/>
      <c r="J899" s="198"/>
      <c r="K899" s="198"/>
      <c r="L899" s="198"/>
      <c r="M899" s="198"/>
      <c r="N899" s="198"/>
      <c r="O899" s="198"/>
      <c r="P899" s="198"/>
      <c r="Q899" s="198"/>
      <c r="R899" s="198"/>
      <c r="S899" s="198"/>
      <c r="T899" s="198"/>
      <c r="U899" s="198"/>
      <c r="V899" s="198"/>
      <c r="W899" s="198"/>
      <c r="X899" s="198"/>
      <c r="Y899" s="198"/>
      <c r="Z899" s="198"/>
      <c r="AA899" s="198"/>
      <c r="AB899" s="198"/>
      <c r="AC899" s="198"/>
      <c r="AD899" s="198"/>
      <c r="AE899" s="198"/>
      <c r="AF899" s="198"/>
      <c r="AG899" s="198"/>
      <c r="AH899" s="198"/>
      <c r="AI899" s="198"/>
      <c r="AJ899" s="198"/>
      <c r="AK899" s="198"/>
      <c r="AL899" s="198"/>
      <c r="AM899" s="198"/>
      <c r="AN899" s="198"/>
      <c r="AO899" s="198"/>
    </row>
    <row r="900" ht="14.25" customHeight="1" spans="1:41" x14ac:dyDescent="0.25">
      <c r="A900" s="198"/>
      <c r="B900" s="198"/>
      <c r="C900" s="198"/>
      <c r="D900" s="198"/>
      <c r="E900" s="198"/>
      <c r="F900" s="198"/>
      <c r="G900" s="198"/>
      <c r="H900" s="198"/>
      <c r="I900" s="198"/>
      <c r="J900" s="198"/>
      <c r="K900" s="198"/>
      <c r="L900" s="198"/>
      <c r="M900" s="198"/>
      <c r="N900" s="198"/>
      <c r="O900" s="198"/>
      <c r="P900" s="198"/>
      <c r="Q900" s="198"/>
      <c r="R900" s="198"/>
      <c r="S900" s="198"/>
      <c r="T900" s="198"/>
      <c r="U900" s="198"/>
      <c r="V900" s="198"/>
      <c r="W900" s="198"/>
      <c r="X900" s="198"/>
      <c r="Y900" s="198"/>
      <c r="Z900" s="198"/>
      <c r="AA900" s="198"/>
      <c r="AB900" s="198"/>
      <c r="AC900" s="198"/>
      <c r="AD900" s="198"/>
      <c r="AE900" s="198"/>
      <c r="AF900" s="198"/>
      <c r="AG900" s="198"/>
      <c r="AH900" s="198"/>
      <c r="AI900" s="198"/>
      <c r="AJ900" s="198"/>
      <c r="AK900" s="198"/>
      <c r="AL900" s="198"/>
      <c r="AM900" s="198"/>
      <c r="AN900" s="198"/>
      <c r="AO900" s="198"/>
    </row>
    <row r="901" ht="14.25" customHeight="1" spans="1:41" x14ac:dyDescent="0.25">
      <c r="A901" s="198"/>
      <c r="B901" s="198"/>
      <c r="C901" s="198"/>
      <c r="D901" s="198"/>
      <c r="E901" s="198"/>
      <c r="F901" s="198"/>
      <c r="G901" s="198"/>
      <c r="H901" s="198"/>
      <c r="I901" s="198"/>
      <c r="J901" s="198"/>
      <c r="K901" s="198"/>
      <c r="L901" s="198"/>
      <c r="M901" s="198"/>
      <c r="N901" s="198"/>
      <c r="O901" s="198"/>
      <c r="P901" s="198"/>
      <c r="Q901" s="198"/>
      <c r="R901" s="198"/>
      <c r="S901" s="198"/>
      <c r="T901" s="198"/>
      <c r="U901" s="198"/>
      <c r="V901" s="198"/>
      <c r="W901" s="198"/>
      <c r="X901" s="198"/>
      <c r="Y901" s="198"/>
      <c r="Z901" s="198"/>
      <c r="AA901" s="198"/>
      <c r="AB901" s="198"/>
      <c r="AC901" s="198"/>
      <c r="AD901" s="198"/>
      <c r="AE901" s="198"/>
      <c r="AF901" s="198"/>
      <c r="AG901" s="198"/>
      <c r="AH901" s="198"/>
      <c r="AI901" s="198"/>
      <c r="AJ901" s="198"/>
      <c r="AK901" s="198"/>
      <c r="AL901" s="198"/>
      <c r="AM901" s="198"/>
      <c r="AN901" s="198"/>
      <c r="AO901" s="198"/>
    </row>
    <row r="902" ht="14.25" customHeight="1" spans="1:41" x14ac:dyDescent="0.25">
      <c r="A902" s="198"/>
      <c r="B902" s="198"/>
      <c r="C902" s="198"/>
      <c r="D902" s="198"/>
      <c r="E902" s="198"/>
      <c r="F902" s="198"/>
      <c r="G902" s="198"/>
      <c r="H902" s="198"/>
      <c r="I902" s="198"/>
      <c r="J902" s="198"/>
      <c r="K902" s="198"/>
      <c r="L902" s="198"/>
      <c r="M902" s="198"/>
      <c r="N902" s="198"/>
      <c r="O902" s="198"/>
      <c r="P902" s="198"/>
      <c r="Q902" s="198"/>
      <c r="R902" s="198"/>
      <c r="S902" s="198"/>
      <c r="T902" s="198"/>
      <c r="U902" s="198"/>
      <c r="V902" s="198"/>
      <c r="W902" s="198"/>
      <c r="X902" s="198"/>
      <c r="Y902" s="198"/>
      <c r="Z902" s="198"/>
      <c r="AA902" s="198"/>
      <c r="AB902" s="198"/>
      <c r="AC902" s="198"/>
      <c r="AD902" s="198"/>
      <c r="AE902" s="198"/>
      <c r="AF902" s="198"/>
      <c r="AG902" s="198"/>
      <c r="AH902" s="198"/>
      <c r="AI902" s="198"/>
      <c r="AJ902" s="198"/>
      <c r="AK902" s="198"/>
      <c r="AL902" s="198"/>
      <c r="AM902" s="198"/>
      <c r="AN902" s="198"/>
      <c r="AO902" s="198"/>
    </row>
    <row r="903" ht="14.25" customHeight="1" spans="1:41" x14ac:dyDescent="0.25">
      <c r="A903" s="198"/>
      <c r="B903" s="198"/>
      <c r="C903" s="198"/>
      <c r="D903" s="198"/>
      <c r="E903" s="198"/>
      <c r="F903" s="198"/>
      <c r="G903" s="198"/>
      <c r="H903" s="198"/>
      <c r="I903" s="198"/>
      <c r="J903" s="198"/>
      <c r="K903" s="198"/>
      <c r="L903" s="198"/>
      <c r="M903" s="198"/>
      <c r="N903" s="198"/>
      <c r="O903" s="198"/>
      <c r="P903" s="198"/>
      <c r="Q903" s="198"/>
      <c r="R903" s="198"/>
      <c r="S903" s="198"/>
      <c r="T903" s="198"/>
      <c r="U903" s="198"/>
      <c r="V903" s="198"/>
      <c r="W903" s="198"/>
      <c r="X903" s="198"/>
      <c r="Y903" s="198"/>
      <c r="Z903" s="198"/>
      <c r="AA903" s="198"/>
      <c r="AB903" s="198"/>
      <c r="AC903" s="198"/>
      <c r="AD903" s="198"/>
      <c r="AE903" s="198"/>
      <c r="AF903" s="198"/>
      <c r="AG903" s="198"/>
      <c r="AH903" s="198"/>
      <c r="AI903" s="198"/>
      <c r="AJ903" s="198"/>
      <c r="AK903" s="198"/>
      <c r="AL903" s="198"/>
      <c r="AM903" s="198"/>
      <c r="AN903" s="198"/>
      <c r="AO903" s="198"/>
    </row>
    <row r="904" ht="14.25" customHeight="1" spans="1:41" x14ac:dyDescent="0.25">
      <c r="A904" s="198"/>
      <c r="B904" s="198"/>
      <c r="C904" s="198"/>
      <c r="D904" s="198"/>
      <c r="E904" s="198"/>
      <c r="F904" s="198"/>
      <c r="G904" s="198"/>
      <c r="H904" s="198"/>
      <c r="I904" s="198"/>
      <c r="J904" s="198"/>
      <c r="K904" s="198"/>
      <c r="L904" s="198"/>
      <c r="M904" s="198"/>
      <c r="N904" s="198"/>
      <c r="O904" s="198"/>
      <c r="P904" s="198"/>
      <c r="Q904" s="198"/>
      <c r="R904" s="198"/>
      <c r="S904" s="198"/>
      <c r="T904" s="198"/>
      <c r="U904" s="198"/>
      <c r="V904" s="198"/>
      <c r="W904" s="198"/>
      <c r="X904" s="198"/>
      <c r="Y904" s="198"/>
      <c r="Z904" s="198"/>
      <c r="AA904" s="198"/>
      <c r="AB904" s="198"/>
      <c r="AC904" s="198"/>
      <c r="AD904" s="198"/>
      <c r="AE904" s="198"/>
      <c r="AF904" s="198"/>
      <c r="AG904" s="198"/>
      <c r="AH904" s="198"/>
      <c r="AI904" s="198"/>
      <c r="AJ904" s="198"/>
      <c r="AK904" s="198"/>
      <c r="AL904" s="198"/>
      <c r="AM904" s="198"/>
      <c r="AN904" s="198"/>
      <c r="AO904" s="198"/>
    </row>
    <row r="905" ht="14.25" customHeight="1" spans="1:41" x14ac:dyDescent="0.25">
      <c r="A905" s="198"/>
      <c r="B905" s="198"/>
      <c r="C905" s="198"/>
      <c r="D905" s="198"/>
      <c r="E905" s="198"/>
      <c r="F905" s="198"/>
      <c r="G905" s="198"/>
      <c r="H905" s="198"/>
      <c r="I905" s="198"/>
      <c r="J905" s="198"/>
      <c r="K905" s="198"/>
      <c r="L905" s="198"/>
      <c r="M905" s="198"/>
      <c r="N905" s="198"/>
      <c r="O905" s="198"/>
      <c r="P905" s="198"/>
      <c r="Q905" s="198"/>
      <c r="R905" s="198"/>
      <c r="S905" s="198"/>
      <c r="T905" s="198"/>
      <c r="U905" s="198"/>
      <c r="V905" s="198"/>
      <c r="W905" s="198"/>
      <c r="X905" s="198"/>
      <c r="Y905" s="198"/>
      <c r="Z905" s="198"/>
      <c r="AA905" s="198"/>
      <c r="AB905" s="198"/>
      <c r="AC905" s="198"/>
      <c r="AD905" s="198"/>
      <c r="AE905" s="198"/>
      <c r="AF905" s="198"/>
      <c r="AG905" s="198"/>
      <c r="AH905" s="198"/>
      <c r="AI905" s="198"/>
      <c r="AJ905" s="198"/>
      <c r="AK905" s="198"/>
      <c r="AL905" s="198"/>
      <c r="AM905" s="198"/>
      <c r="AN905" s="198"/>
      <c r="AO905" s="198"/>
    </row>
    <row r="906" ht="14.25" customHeight="1" spans="1:41" x14ac:dyDescent="0.25">
      <c r="A906" s="198"/>
      <c r="B906" s="198"/>
      <c r="C906" s="198"/>
      <c r="D906" s="198"/>
      <c r="E906" s="198"/>
      <c r="F906" s="198"/>
      <c r="G906" s="198"/>
      <c r="H906" s="198"/>
      <c r="I906" s="198"/>
      <c r="J906" s="198"/>
      <c r="K906" s="198"/>
      <c r="L906" s="198"/>
      <c r="M906" s="198"/>
      <c r="N906" s="198"/>
      <c r="O906" s="198"/>
      <c r="P906" s="198"/>
      <c r="Q906" s="198"/>
      <c r="R906" s="198"/>
      <c r="S906" s="198"/>
      <c r="T906" s="198"/>
      <c r="U906" s="198"/>
      <c r="V906" s="198"/>
      <c r="W906" s="198"/>
      <c r="X906" s="198"/>
      <c r="Y906" s="198"/>
      <c r="Z906" s="198"/>
      <c r="AA906" s="198"/>
      <c r="AB906" s="198"/>
      <c r="AC906" s="198"/>
      <c r="AD906" s="198"/>
      <c r="AE906" s="198"/>
      <c r="AF906" s="198"/>
      <c r="AG906" s="198"/>
      <c r="AH906" s="198"/>
      <c r="AI906" s="198"/>
      <c r="AJ906" s="198"/>
      <c r="AK906" s="198"/>
      <c r="AL906" s="198"/>
      <c r="AM906" s="198"/>
      <c r="AN906" s="198"/>
      <c r="AO906" s="198"/>
    </row>
    <row r="907" ht="14.25" customHeight="1" spans="1:41" x14ac:dyDescent="0.25">
      <c r="A907" s="198"/>
      <c r="B907" s="198"/>
      <c r="C907" s="198"/>
      <c r="D907" s="198"/>
      <c r="E907" s="198"/>
      <c r="F907" s="198"/>
      <c r="G907" s="198"/>
      <c r="H907" s="198"/>
      <c r="I907" s="198"/>
      <c r="J907" s="198"/>
      <c r="K907" s="198"/>
      <c r="L907" s="198"/>
      <c r="M907" s="198"/>
      <c r="N907" s="198"/>
      <c r="O907" s="198"/>
      <c r="P907" s="198"/>
      <c r="Q907" s="198"/>
      <c r="R907" s="198"/>
      <c r="S907" s="198"/>
      <c r="T907" s="198"/>
      <c r="U907" s="198"/>
      <c r="V907" s="198"/>
      <c r="W907" s="198"/>
      <c r="X907" s="198"/>
      <c r="Y907" s="198"/>
      <c r="Z907" s="198"/>
      <c r="AA907" s="198"/>
      <c r="AB907" s="198"/>
      <c r="AC907" s="198"/>
      <c r="AD907" s="198"/>
      <c r="AE907" s="198"/>
      <c r="AF907" s="198"/>
      <c r="AG907" s="198"/>
      <c r="AH907" s="198"/>
      <c r="AI907" s="198"/>
      <c r="AJ907" s="198"/>
      <c r="AK907" s="198"/>
      <c r="AL907" s="198"/>
      <c r="AM907" s="198"/>
      <c r="AN907" s="198"/>
      <c r="AO907" s="198"/>
    </row>
    <row r="908" ht="14.25" customHeight="1" spans="1:41" x14ac:dyDescent="0.25">
      <c r="A908" s="198"/>
      <c r="B908" s="198"/>
      <c r="C908" s="198"/>
      <c r="D908" s="198"/>
      <c r="E908" s="198"/>
      <c r="F908" s="198"/>
      <c r="G908" s="198"/>
      <c r="H908" s="198"/>
      <c r="I908" s="198"/>
      <c r="J908" s="198"/>
      <c r="K908" s="198"/>
      <c r="L908" s="198"/>
      <c r="M908" s="198"/>
      <c r="N908" s="198"/>
      <c r="O908" s="198"/>
      <c r="P908" s="198"/>
      <c r="Q908" s="198"/>
      <c r="R908" s="198"/>
      <c r="S908" s="198"/>
      <c r="T908" s="198"/>
      <c r="U908" s="198"/>
      <c r="V908" s="198"/>
      <c r="W908" s="198"/>
      <c r="X908" s="198"/>
      <c r="Y908" s="198"/>
      <c r="Z908" s="198"/>
      <c r="AA908" s="198"/>
      <c r="AB908" s="198"/>
      <c r="AC908" s="198"/>
      <c r="AD908" s="198"/>
      <c r="AE908" s="198"/>
      <c r="AF908" s="198"/>
      <c r="AG908" s="198"/>
      <c r="AH908" s="198"/>
      <c r="AI908" s="198"/>
      <c r="AJ908" s="198"/>
      <c r="AK908" s="198"/>
      <c r="AL908" s="198"/>
      <c r="AM908" s="198"/>
      <c r="AN908" s="198"/>
      <c r="AO908" s="198"/>
    </row>
    <row r="909" ht="14.25" customHeight="1" spans="1:41" x14ac:dyDescent="0.25">
      <c r="A909" s="198"/>
      <c r="B909" s="198"/>
      <c r="C909" s="198"/>
      <c r="D909" s="198"/>
      <c r="E909" s="198"/>
      <c r="F909" s="198"/>
      <c r="G909" s="198"/>
      <c r="H909" s="198"/>
      <c r="I909" s="198"/>
      <c r="J909" s="198"/>
      <c r="K909" s="198"/>
      <c r="L909" s="198"/>
      <c r="M909" s="198"/>
      <c r="N909" s="198"/>
      <c r="O909" s="198"/>
      <c r="P909" s="198"/>
      <c r="Q909" s="198"/>
      <c r="R909" s="198"/>
      <c r="S909" s="198"/>
      <c r="T909" s="198"/>
      <c r="U909" s="198"/>
      <c r="V909" s="198"/>
      <c r="W909" s="198"/>
      <c r="X909" s="198"/>
      <c r="Y909" s="198"/>
      <c r="Z909" s="198"/>
      <c r="AA909" s="198"/>
      <c r="AB909" s="198"/>
      <c r="AC909" s="198"/>
      <c r="AD909" s="198"/>
      <c r="AE909" s="198"/>
      <c r="AF909" s="198"/>
      <c r="AG909" s="198"/>
      <c r="AH909" s="198"/>
      <c r="AI909" s="198"/>
      <c r="AJ909" s="198"/>
      <c r="AK909" s="198"/>
      <c r="AL909" s="198"/>
      <c r="AM909" s="198"/>
      <c r="AN909" s="198"/>
      <c r="AO909" s="198"/>
    </row>
    <row r="910" ht="14.25" customHeight="1" spans="1:41" x14ac:dyDescent="0.25">
      <c r="A910" s="198"/>
      <c r="B910" s="198"/>
      <c r="C910" s="198"/>
      <c r="D910" s="198"/>
      <c r="E910" s="198"/>
      <c r="F910" s="198"/>
      <c r="G910" s="198"/>
      <c r="H910" s="198"/>
      <c r="I910" s="198"/>
      <c r="J910" s="198"/>
      <c r="K910" s="198"/>
      <c r="L910" s="198"/>
      <c r="M910" s="198"/>
      <c r="N910" s="198"/>
      <c r="O910" s="198"/>
      <c r="P910" s="198"/>
      <c r="Q910" s="198"/>
      <c r="R910" s="198"/>
      <c r="S910" s="198"/>
      <c r="T910" s="198"/>
      <c r="U910" s="198"/>
      <c r="V910" s="198"/>
      <c r="W910" s="198"/>
      <c r="X910" s="198"/>
      <c r="Y910" s="198"/>
      <c r="Z910" s="198"/>
      <c r="AA910" s="198"/>
      <c r="AB910" s="198"/>
      <c r="AC910" s="198"/>
      <c r="AD910" s="198"/>
      <c r="AE910" s="198"/>
      <c r="AF910" s="198"/>
      <c r="AG910" s="198"/>
      <c r="AH910" s="198"/>
      <c r="AI910" s="198"/>
      <c r="AJ910" s="198"/>
      <c r="AK910" s="198"/>
      <c r="AL910" s="198"/>
      <c r="AM910" s="198"/>
      <c r="AN910" s="198"/>
      <c r="AO910" s="198"/>
    </row>
    <row r="911" ht="14.25" customHeight="1" spans="1:41" x14ac:dyDescent="0.25">
      <c r="A911" s="198"/>
      <c r="B911" s="198"/>
      <c r="C911" s="198"/>
      <c r="D911" s="198"/>
      <c r="E911" s="198"/>
      <c r="F911" s="198"/>
      <c r="G911" s="198"/>
      <c r="H911" s="198"/>
      <c r="I911" s="198"/>
      <c r="J911" s="198"/>
      <c r="K911" s="198"/>
      <c r="L911" s="198"/>
      <c r="M911" s="198"/>
      <c r="N911" s="198"/>
      <c r="O911" s="198"/>
      <c r="P911" s="198"/>
      <c r="Q911" s="198"/>
      <c r="R911" s="198"/>
      <c r="S911" s="198"/>
      <c r="T911" s="198"/>
      <c r="U911" s="198"/>
      <c r="V911" s="198"/>
      <c r="W911" s="198"/>
      <c r="X911" s="198"/>
      <c r="Y911" s="198"/>
      <c r="Z911" s="198"/>
      <c r="AA911" s="198"/>
      <c r="AB911" s="198"/>
      <c r="AC911" s="198"/>
      <c r="AD911" s="198"/>
      <c r="AE911" s="198"/>
      <c r="AF911" s="198"/>
      <c r="AG911" s="198"/>
      <c r="AH911" s="198"/>
      <c r="AI911" s="198"/>
      <c r="AJ911" s="198"/>
      <c r="AK911" s="198"/>
      <c r="AL911" s="198"/>
      <c r="AM911" s="198"/>
      <c r="AN911" s="198"/>
      <c r="AO911" s="198"/>
    </row>
    <row r="912" ht="14.25" customHeight="1" spans="1:41" x14ac:dyDescent="0.25">
      <c r="A912" s="198"/>
      <c r="B912" s="198"/>
      <c r="C912" s="198"/>
      <c r="D912" s="198"/>
      <c r="E912" s="198"/>
      <c r="F912" s="198"/>
      <c r="G912" s="198"/>
      <c r="H912" s="198"/>
      <c r="I912" s="198"/>
      <c r="J912" s="198"/>
      <c r="K912" s="198"/>
      <c r="L912" s="198"/>
      <c r="M912" s="198"/>
      <c r="N912" s="198"/>
      <c r="O912" s="198"/>
      <c r="P912" s="198"/>
      <c r="Q912" s="198"/>
      <c r="R912" s="198"/>
      <c r="S912" s="198"/>
      <c r="T912" s="198"/>
      <c r="U912" s="198"/>
      <c r="V912" s="198"/>
      <c r="W912" s="198"/>
      <c r="X912" s="198"/>
      <c r="Y912" s="198"/>
      <c r="Z912" s="198"/>
      <c r="AA912" s="198"/>
      <c r="AB912" s="198"/>
      <c r="AC912" s="198"/>
      <c r="AD912" s="198"/>
      <c r="AE912" s="198"/>
      <c r="AF912" s="198"/>
      <c r="AG912" s="198"/>
      <c r="AH912" s="198"/>
      <c r="AI912" s="198"/>
      <c r="AJ912" s="198"/>
      <c r="AK912" s="198"/>
      <c r="AL912" s="198"/>
      <c r="AM912" s="198"/>
      <c r="AN912" s="198"/>
      <c r="AO912" s="198"/>
    </row>
    <row r="913" ht="14.25" customHeight="1" spans="1:41" x14ac:dyDescent="0.25">
      <c r="A913" s="198"/>
      <c r="B913" s="198"/>
      <c r="C913" s="198"/>
      <c r="D913" s="198"/>
      <c r="E913" s="198"/>
      <c r="F913" s="198"/>
      <c r="G913" s="198"/>
      <c r="H913" s="198"/>
      <c r="I913" s="198"/>
      <c r="J913" s="198"/>
      <c r="K913" s="198"/>
      <c r="L913" s="198"/>
      <c r="M913" s="198"/>
      <c r="N913" s="198"/>
      <c r="O913" s="198"/>
      <c r="P913" s="198"/>
      <c r="Q913" s="198"/>
      <c r="R913" s="198"/>
      <c r="S913" s="198"/>
      <c r="T913" s="198"/>
      <c r="U913" s="198"/>
      <c r="V913" s="198"/>
      <c r="W913" s="198"/>
      <c r="X913" s="198"/>
      <c r="Y913" s="198"/>
      <c r="Z913" s="198"/>
      <c r="AA913" s="198"/>
      <c r="AB913" s="198"/>
      <c r="AC913" s="198"/>
      <c r="AD913" s="198"/>
      <c r="AE913" s="198"/>
      <c r="AF913" s="198"/>
      <c r="AG913" s="198"/>
      <c r="AH913" s="198"/>
      <c r="AI913" s="198"/>
      <c r="AJ913" s="198"/>
      <c r="AK913" s="198"/>
      <c r="AL913" s="198"/>
      <c r="AM913" s="198"/>
      <c r="AN913" s="198"/>
      <c r="AO913" s="198"/>
    </row>
    <row r="914" ht="14.25" customHeight="1" spans="1:41" x14ac:dyDescent="0.25">
      <c r="A914" s="198"/>
      <c r="B914" s="198"/>
      <c r="C914" s="198"/>
      <c r="D914" s="198"/>
      <c r="E914" s="198"/>
      <c r="F914" s="198"/>
      <c r="G914" s="198"/>
      <c r="H914" s="198"/>
      <c r="I914" s="198"/>
      <c r="J914" s="198"/>
      <c r="K914" s="198"/>
      <c r="L914" s="198"/>
      <c r="M914" s="198"/>
      <c r="N914" s="198"/>
      <c r="O914" s="198"/>
      <c r="P914" s="198"/>
      <c r="Q914" s="198"/>
      <c r="R914" s="198"/>
      <c r="S914" s="198"/>
      <c r="T914" s="198"/>
      <c r="U914" s="198"/>
      <c r="V914" s="198"/>
      <c r="W914" s="198"/>
      <c r="X914" s="198"/>
      <c r="Y914" s="198"/>
      <c r="Z914" s="198"/>
      <c r="AA914" s="198"/>
      <c r="AB914" s="198"/>
      <c r="AC914" s="198"/>
      <c r="AD914" s="198"/>
      <c r="AE914" s="198"/>
      <c r="AF914" s="198"/>
      <c r="AG914" s="198"/>
      <c r="AH914" s="198"/>
      <c r="AI914" s="198"/>
      <c r="AJ914" s="198"/>
      <c r="AK914" s="198"/>
      <c r="AL914" s="198"/>
      <c r="AM914" s="198"/>
      <c r="AN914" s="198"/>
      <c r="AO914" s="198"/>
    </row>
    <row r="915" ht="14.25" customHeight="1" spans="1:41" x14ac:dyDescent="0.25">
      <c r="A915" s="198"/>
      <c r="B915" s="198"/>
      <c r="C915" s="198"/>
      <c r="D915" s="198"/>
      <c r="E915" s="198"/>
      <c r="F915" s="198"/>
      <c r="G915" s="198"/>
      <c r="H915" s="198"/>
      <c r="I915" s="198"/>
      <c r="J915" s="198"/>
      <c r="K915" s="198"/>
      <c r="L915" s="198"/>
      <c r="M915" s="198"/>
      <c r="N915" s="198"/>
      <c r="O915" s="198"/>
      <c r="P915" s="198"/>
      <c r="Q915" s="198"/>
      <c r="R915" s="198"/>
      <c r="S915" s="198"/>
      <c r="T915" s="198"/>
      <c r="U915" s="198"/>
      <c r="V915" s="198"/>
      <c r="W915" s="198"/>
      <c r="X915" s="198"/>
      <c r="Y915" s="198"/>
      <c r="Z915" s="198"/>
      <c r="AA915" s="198"/>
      <c r="AB915" s="198"/>
      <c r="AC915" s="198"/>
      <c r="AD915" s="198"/>
      <c r="AE915" s="198"/>
      <c r="AF915" s="198"/>
      <c r="AG915" s="198"/>
      <c r="AH915" s="198"/>
      <c r="AI915" s="198"/>
      <c r="AJ915" s="198"/>
      <c r="AK915" s="198"/>
      <c r="AL915" s="198"/>
      <c r="AM915" s="198"/>
      <c r="AN915" s="198"/>
      <c r="AO915" s="198"/>
    </row>
    <row r="916" ht="14.25" customHeight="1" spans="1:41" x14ac:dyDescent="0.25">
      <c r="A916" s="198"/>
      <c r="B916" s="198"/>
      <c r="C916" s="198"/>
      <c r="D916" s="198"/>
      <c r="E916" s="198"/>
      <c r="F916" s="198"/>
      <c r="G916" s="198"/>
      <c r="H916" s="198"/>
      <c r="I916" s="198"/>
      <c r="J916" s="198"/>
      <c r="K916" s="198"/>
      <c r="L916" s="198"/>
      <c r="M916" s="198"/>
      <c r="N916" s="198"/>
      <c r="O916" s="198"/>
      <c r="P916" s="198"/>
      <c r="Q916" s="198"/>
      <c r="R916" s="198"/>
      <c r="S916" s="198"/>
      <c r="T916" s="198"/>
      <c r="U916" s="198"/>
      <c r="V916" s="198"/>
      <c r="W916" s="198"/>
      <c r="X916" s="198"/>
      <c r="Y916" s="198"/>
      <c r="Z916" s="198"/>
      <c r="AA916" s="198"/>
      <c r="AB916" s="198"/>
      <c r="AC916" s="198"/>
      <c r="AD916" s="198"/>
      <c r="AE916" s="198"/>
      <c r="AF916" s="198"/>
      <c r="AG916" s="198"/>
      <c r="AH916" s="198"/>
      <c r="AI916" s="198"/>
      <c r="AJ916" s="198"/>
      <c r="AK916" s="198"/>
      <c r="AL916" s="198"/>
      <c r="AM916" s="198"/>
      <c r="AN916" s="198"/>
      <c r="AO916" s="198"/>
    </row>
    <row r="917" ht="14.25" customHeight="1" spans="1:41" x14ac:dyDescent="0.25">
      <c r="A917" s="198"/>
      <c r="B917" s="198"/>
      <c r="C917" s="198"/>
      <c r="D917" s="198"/>
      <c r="E917" s="198"/>
      <c r="F917" s="198"/>
      <c r="G917" s="198"/>
      <c r="H917" s="198"/>
      <c r="I917" s="198"/>
      <c r="J917" s="198"/>
      <c r="K917" s="198"/>
      <c r="L917" s="198"/>
      <c r="M917" s="198"/>
      <c r="N917" s="198"/>
      <c r="O917" s="198"/>
      <c r="P917" s="198"/>
      <c r="Q917" s="198"/>
      <c r="R917" s="198"/>
      <c r="S917" s="198"/>
      <c r="T917" s="198"/>
      <c r="U917" s="198"/>
      <c r="V917" s="198"/>
      <c r="W917" s="198"/>
      <c r="X917" s="198"/>
      <c r="Y917" s="198"/>
      <c r="Z917" s="198"/>
      <c r="AA917" s="198"/>
      <c r="AB917" s="198"/>
      <c r="AC917" s="198"/>
      <c r="AD917" s="198"/>
      <c r="AE917" s="198"/>
      <c r="AF917" s="198"/>
      <c r="AG917" s="198"/>
      <c r="AH917" s="198"/>
      <c r="AI917" s="198"/>
      <c r="AJ917" s="198"/>
      <c r="AK917" s="198"/>
      <c r="AL917" s="198"/>
      <c r="AM917" s="198"/>
      <c r="AN917" s="198"/>
      <c r="AO917" s="198"/>
    </row>
    <row r="918" ht="14.25" customHeight="1" spans="1:41" x14ac:dyDescent="0.25">
      <c r="A918" s="198"/>
      <c r="B918" s="198"/>
      <c r="C918" s="198"/>
      <c r="D918" s="198"/>
      <c r="E918" s="198"/>
      <c r="F918" s="198"/>
      <c r="G918" s="198"/>
      <c r="H918" s="198"/>
      <c r="I918" s="198"/>
      <c r="J918" s="198"/>
      <c r="K918" s="198"/>
      <c r="L918" s="198"/>
      <c r="M918" s="198"/>
      <c r="N918" s="198"/>
      <c r="O918" s="198"/>
      <c r="P918" s="198"/>
      <c r="Q918" s="198"/>
      <c r="R918" s="198"/>
      <c r="S918" s="198"/>
      <c r="T918" s="198"/>
      <c r="U918" s="198"/>
      <c r="V918" s="198"/>
      <c r="W918" s="198"/>
      <c r="X918" s="198"/>
      <c r="Y918" s="198"/>
      <c r="Z918" s="198"/>
      <c r="AA918" s="198"/>
      <c r="AB918" s="198"/>
      <c r="AC918" s="198"/>
      <c r="AD918" s="198"/>
      <c r="AE918" s="198"/>
      <c r="AF918" s="198"/>
      <c r="AG918" s="198"/>
      <c r="AH918" s="198"/>
      <c r="AI918" s="198"/>
      <c r="AJ918" s="198"/>
      <c r="AK918" s="198"/>
      <c r="AL918" s="198"/>
      <c r="AM918" s="198"/>
      <c r="AN918" s="198"/>
      <c r="AO918" s="198"/>
    </row>
    <row r="919" ht="14.25" customHeight="1" spans="1:41" x14ac:dyDescent="0.25">
      <c r="A919" s="198"/>
      <c r="B919" s="198"/>
      <c r="C919" s="198"/>
      <c r="D919" s="198"/>
      <c r="E919" s="198"/>
      <c r="F919" s="198"/>
      <c r="G919" s="198"/>
      <c r="H919" s="198"/>
      <c r="I919" s="198"/>
      <c r="J919" s="198"/>
      <c r="K919" s="198"/>
      <c r="L919" s="198"/>
      <c r="M919" s="198"/>
      <c r="N919" s="198"/>
      <c r="O919" s="198"/>
      <c r="P919" s="198"/>
      <c r="Q919" s="198"/>
      <c r="R919" s="198"/>
      <c r="S919" s="198"/>
      <c r="T919" s="198"/>
      <c r="U919" s="198"/>
      <c r="V919" s="198"/>
      <c r="W919" s="198"/>
      <c r="X919" s="198"/>
      <c r="Y919" s="198"/>
      <c r="Z919" s="198"/>
      <c r="AA919" s="198"/>
      <c r="AB919" s="198"/>
      <c r="AC919" s="198"/>
      <c r="AD919" s="198"/>
      <c r="AE919" s="198"/>
      <c r="AF919" s="198"/>
      <c r="AG919" s="198"/>
      <c r="AH919" s="198"/>
      <c r="AI919" s="198"/>
      <c r="AJ919" s="198"/>
      <c r="AK919" s="198"/>
      <c r="AL919" s="198"/>
      <c r="AM919" s="198"/>
      <c r="AN919" s="198"/>
      <c r="AO919" s="198"/>
    </row>
    <row r="920" ht="14.25" customHeight="1" spans="1:41" x14ac:dyDescent="0.25">
      <c r="A920" s="198"/>
      <c r="B920" s="198"/>
      <c r="C920" s="198"/>
      <c r="D920" s="198"/>
      <c r="E920" s="198"/>
      <c r="F920" s="198"/>
      <c r="G920" s="198"/>
      <c r="H920" s="198"/>
      <c r="I920" s="198"/>
      <c r="J920" s="198"/>
      <c r="K920" s="198"/>
      <c r="L920" s="198"/>
      <c r="M920" s="198"/>
      <c r="N920" s="198"/>
      <c r="O920" s="198"/>
      <c r="P920" s="198"/>
      <c r="Q920" s="198"/>
      <c r="R920" s="198"/>
      <c r="S920" s="198"/>
      <c r="T920" s="198"/>
      <c r="U920" s="198"/>
      <c r="V920" s="198"/>
      <c r="W920" s="198"/>
      <c r="X920" s="198"/>
      <c r="Y920" s="198"/>
      <c r="Z920" s="198"/>
      <c r="AA920" s="198"/>
      <c r="AB920" s="198"/>
      <c r="AC920" s="198"/>
      <c r="AD920" s="198"/>
      <c r="AE920" s="198"/>
      <c r="AF920" s="198"/>
      <c r="AG920" s="198"/>
      <c r="AH920" s="198"/>
      <c r="AI920" s="198"/>
      <c r="AJ920" s="198"/>
      <c r="AK920" s="198"/>
      <c r="AL920" s="198"/>
      <c r="AM920" s="198"/>
      <c r="AN920" s="198"/>
      <c r="AO920" s="198"/>
    </row>
    <row r="921" ht="14.25" customHeight="1" spans="1:41" x14ac:dyDescent="0.25">
      <c r="A921" s="198"/>
      <c r="B921" s="198"/>
      <c r="C921" s="198"/>
      <c r="D921" s="198"/>
      <c r="E921" s="198"/>
      <c r="F921" s="198"/>
      <c r="G921" s="198"/>
      <c r="H921" s="198"/>
      <c r="I921" s="198"/>
      <c r="J921" s="198"/>
      <c r="K921" s="198"/>
      <c r="L921" s="198"/>
      <c r="M921" s="198"/>
      <c r="N921" s="198"/>
      <c r="O921" s="198"/>
      <c r="P921" s="198"/>
      <c r="Q921" s="198"/>
      <c r="R921" s="198"/>
      <c r="S921" s="198"/>
      <c r="T921" s="198"/>
      <c r="U921" s="198"/>
      <c r="V921" s="198"/>
      <c r="W921" s="198"/>
      <c r="X921" s="198"/>
      <c r="Y921" s="198"/>
      <c r="Z921" s="198"/>
      <c r="AA921" s="198"/>
      <c r="AB921" s="198"/>
      <c r="AC921" s="198"/>
      <c r="AD921" s="198"/>
      <c r="AE921" s="198"/>
      <c r="AF921" s="198"/>
      <c r="AG921" s="198"/>
      <c r="AH921" s="198"/>
      <c r="AI921" s="198"/>
      <c r="AJ921" s="198"/>
      <c r="AK921" s="198"/>
      <c r="AL921" s="198"/>
      <c r="AM921" s="198"/>
      <c r="AN921" s="198"/>
      <c r="AO921" s="198"/>
    </row>
    <row r="922" ht="14.25" customHeight="1" spans="1:41" x14ac:dyDescent="0.25">
      <c r="A922" s="198"/>
      <c r="B922" s="198"/>
      <c r="C922" s="198"/>
      <c r="D922" s="198"/>
      <c r="E922" s="198"/>
      <c r="F922" s="198"/>
      <c r="G922" s="198"/>
      <c r="H922" s="198"/>
      <c r="I922" s="198"/>
      <c r="J922" s="198"/>
      <c r="K922" s="198"/>
      <c r="L922" s="198"/>
      <c r="M922" s="198"/>
      <c r="N922" s="198"/>
      <c r="O922" s="198"/>
      <c r="P922" s="198"/>
      <c r="Q922" s="198"/>
      <c r="R922" s="198"/>
      <c r="S922" s="198"/>
      <c r="T922" s="198"/>
      <c r="U922" s="198"/>
      <c r="V922" s="198"/>
      <c r="W922" s="198"/>
      <c r="X922" s="198"/>
      <c r="Y922" s="198"/>
      <c r="Z922" s="198"/>
      <c r="AA922" s="198"/>
      <c r="AB922" s="198"/>
      <c r="AC922" s="198"/>
      <c r="AD922" s="198"/>
      <c r="AE922" s="198"/>
      <c r="AF922" s="198"/>
      <c r="AG922" s="198"/>
      <c r="AH922" s="198"/>
      <c r="AI922" s="198"/>
      <c r="AJ922" s="198"/>
      <c r="AK922" s="198"/>
      <c r="AL922" s="198"/>
      <c r="AM922" s="198"/>
      <c r="AN922" s="198"/>
      <c r="AO922" s="198"/>
    </row>
    <row r="923" ht="14.25" customHeight="1" spans="1:41" x14ac:dyDescent="0.25">
      <c r="A923" s="198"/>
      <c r="B923" s="198"/>
      <c r="C923" s="198"/>
      <c r="D923" s="198"/>
      <c r="E923" s="198"/>
      <c r="F923" s="198"/>
      <c r="G923" s="198"/>
      <c r="H923" s="198"/>
      <c r="I923" s="198"/>
      <c r="J923" s="198"/>
      <c r="K923" s="198"/>
      <c r="L923" s="198"/>
      <c r="M923" s="198"/>
      <c r="N923" s="198"/>
      <c r="O923" s="198"/>
      <c r="P923" s="198"/>
      <c r="Q923" s="198"/>
      <c r="R923" s="198"/>
      <c r="S923" s="198"/>
      <c r="T923" s="198"/>
      <c r="U923" s="198"/>
      <c r="V923" s="198"/>
      <c r="W923" s="198"/>
      <c r="X923" s="198"/>
      <c r="Y923" s="198"/>
      <c r="Z923" s="198"/>
      <c r="AA923" s="198"/>
      <c r="AB923" s="198"/>
      <c r="AC923" s="198"/>
      <c r="AD923" s="198"/>
      <c r="AE923" s="198"/>
      <c r="AF923" s="198"/>
      <c r="AG923" s="198"/>
      <c r="AH923" s="198"/>
      <c r="AI923" s="198"/>
      <c r="AJ923" s="198"/>
      <c r="AK923" s="198"/>
      <c r="AL923" s="198"/>
      <c r="AM923" s="198"/>
      <c r="AN923" s="198"/>
      <c r="AO923" s="198"/>
    </row>
    <row r="924" ht="14.25" customHeight="1" spans="1:41" x14ac:dyDescent="0.25">
      <c r="A924" s="198"/>
      <c r="B924" s="198"/>
      <c r="C924" s="198"/>
      <c r="D924" s="198"/>
      <c r="E924" s="198"/>
      <c r="F924" s="198"/>
      <c r="G924" s="198"/>
      <c r="H924" s="198"/>
      <c r="I924" s="198"/>
      <c r="J924" s="198"/>
      <c r="K924" s="198"/>
      <c r="L924" s="198"/>
      <c r="M924" s="198"/>
      <c r="N924" s="198"/>
      <c r="O924" s="198"/>
      <c r="P924" s="198"/>
      <c r="Q924" s="198"/>
      <c r="R924" s="198"/>
      <c r="S924" s="198"/>
      <c r="T924" s="198"/>
      <c r="U924" s="198"/>
      <c r="V924" s="198"/>
      <c r="W924" s="198"/>
      <c r="X924" s="198"/>
      <c r="Y924" s="198"/>
      <c r="Z924" s="198"/>
      <c r="AA924" s="198"/>
      <c r="AB924" s="198"/>
      <c r="AC924" s="198"/>
      <c r="AD924" s="198"/>
      <c r="AE924" s="198"/>
      <c r="AF924" s="198"/>
      <c r="AG924" s="198"/>
      <c r="AH924" s="198"/>
      <c r="AI924" s="198"/>
      <c r="AJ924" s="198"/>
      <c r="AK924" s="198"/>
      <c r="AL924" s="198"/>
      <c r="AM924" s="198"/>
      <c r="AN924" s="198"/>
      <c r="AO924" s="198"/>
    </row>
    <row r="925" ht="14.25" customHeight="1" spans="1:41" x14ac:dyDescent="0.25">
      <c r="A925" s="198"/>
      <c r="B925" s="198"/>
      <c r="C925" s="198"/>
      <c r="D925" s="198"/>
      <c r="E925" s="198"/>
      <c r="F925" s="198"/>
      <c r="G925" s="198"/>
      <c r="H925" s="198"/>
      <c r="I925" s="198"/>
      <c r="J925" s="198"/>
      <c r="K925" s="198"/>
      <c r="L925" s="198"/>
      <c r="M925" s="198"/>
      <c r="N925" s="198"/>
      <c r="O925" s="198"/>
      <c r="P925" s="198"/>
      <c r="Q925" s="198"/>
      <c r="R925" s="198"/>
      <c r="S925" s="198"/>
      <c r="T925" s="198"/>
      <c r="U925" s="198"/>
      <c r="V925" s="198"/>
      <c r="W925" s="198"/>
      <c r="X925" s="198"/>
      <c r="Y925" s="198"/>
      <c r="Z925" s="198"/>
      <c r="AA925" s="198"/>
      <c r="AB925" s="198"/>
      <c r="AC925" s="198"/>
      <c r="AD925" s="198"/>
      <c r="AE925" s="198"/>
      <c r="AF925" s="198"/>
      <c r="AG925" s="198"/>
      <c r="AH925" s="198"/>
      <c r="AI925" s="198"/>
      <c r="AJ925" s="198"/>
      <c r="AK925" s="198"/>
      <c r="AL925" s="198"/>
      <c r="AM925" s="198"/>
      <c r="AN925" s="198"/>
      <c r="AO925" s="198"/>
    </row>
    <row r="926" ht="14.25" customHeight="1" spans="1:41" x14ac:dyDescent="0.25">
      <c r="A926" s="198"/>
      <c r="B926" s="198"/>
      <c r="C926" s="198"/>
      <c r="D926" s="198"/>
      <c r="E926" s="198"/>
      <c r="F926" s="198"/>
      <c r="G926" s="198"/>
      <c r="H926" s="198"/>
      <c r="I926" s="198"/>
      <c r="J926" s="198"/>
      <c r="K926" s="198"/>
      <c r="L926" s="198"/>
      <c r="M926" s="198"/>
      <c r="N926" s="198"/>
      <c r="O926" s="198"/>
      <c r="P926" s="198"/>
      <c r="Q926" s="198"/>
      <c r="R926" s="198"/>
      <c r="S926" s="198"/>
      <c r="T926" s="198"/>
      <c r="U926" s="198"/>
      <c r="V926" s="198"/>
      <c r="W926" s="198"/>
      <c r="X926" s="198"/>
      <c r="Y926" s="198"/>
      <c r="Z926" s="198"/>
      <c r="AA926" s="198"/>
      <c r="AB926" s="198"/>
      <c r="AC926" s="198"/>
      <c r="AD926" s="198"/>
      <c r="AE926" s="198"/>
      <c r="AF926" s="198"/>
      <c r="AG926" s="198"/>
      <c r="AH926" s="198"/>
      <c r="AI926" s="198"/>
      <c r="AJ926" s="198"/>
      <c r="AK926" s="198"/>
      <c r="AL926" s="198"/>
      <c r="AM926" s="198"/>
      <c r="AN926" s="198"/>
      <c r="AO926" s="198"/>
    </row>
    <row r="927" ht="14.25" customHeight="1" spans="1:41" x14ac:dyDescent="0.25">
      <c r="A927" s="198"/>
      <c r="B927" s="198"/>
      <c r="C927" s="198"/>
      <c r="D927" s="198"/>
      <c r="E927" s="198"/>
      <c r="F927" s="198"/>
      <c r="G927" s="198"/>
      <c r="H927" s="198"/>
      <c r="I927" s="198"/>
      <c r="J927" s="198"/>
      <c r="K927" s="198"/>
      <c r="L927" s="198"/>
      <c r="M927" s="198"/>
      <c r="N927" s="198"/>
      <c r="O927" s="198"/>
      <c r="P927" s="198"/>
      <c r="Q927" s="198"/>
      <c r="R927" s="198"/>
      <c r="S927" s="198"/>
      <c r="T927" s="198"/>
      <c r="U927" s="198"/>
      <c r="V927" s="198"/>
      <c r="W927" s="198"/>
      <c r="X927" s="198"/>
      <c r="Y927" s="198"/>
      <c r="Z927" s="198"/>
      <c r="AA927" s="198"/>
      <c r="AB927" s="198"/>
      <c r="AC927" s="198"/>
      <c r="AD927" s="198"/>
      <c r="AE927" s="198"/>
      <c r="AF927" s="198"/>
      <c r="AG927" s="198"/>
      <c r="AH927" s="198"/>
      <c r="AI927" s="198"/>
      <c r="AJ927" s="198"/>
      <c r="AK927" s="198"/>
      <c r="AL927" s="198"/>
      <c r="AM927" s="198"/>
      <c r="AN927" s="198"/>
      <c r="AO927" s="198"/>
    </row>
    <row r="928" ht="14.25" customHeight="1" spans="1:41" x14ac:dyDescent="0.25">
      <c r="A928" s="198"/>
      <c r="B928" s="198"/>
      <c r="C928" s="198"/>
      <c r="D928" s="198"/>
      <c r="E928" s="198"/>
      <c r="F928" s="198"/>
      <c r="G928" s="198"/>
      <c r="H928" s="198"/>
      <c r="I928" s="198"/>
      <c r="J928" s="198"/>
      <c r="K928" s="198"/>
      <c r="L928" s="198"/>
      <c r="M928" s="198"/>
      <c r="N928" s="198"/>
      <c r="O928" s="198"/>
      <c r="P928" s="198"/>
      <c r="Q928" s="198"/>
      <c r="R928" s="198"/>
      <c r="S928" s="198"/>
      <c r="T928" s="198"/>
      <c r="U928" s="198"/>
      <c r="V928" s="198"/>
      <c r="W928" s="198"/>
      <c r="X928" s="198"/>
      <c r="Y928" s="198"/>
      <c r="Z928" s="198"/>
      <c r="AA928" s="198"/>
      <c r="AB928" s="198"/>
      <c r="AC928" s="198"/>
      <c r="AD928" s="198"/>
      <c r="AE928" s="198"/>
      <c r="AF928" s="198"/>
      <c r="AG928" s="198"/>
      <c r="AH928" s="198"/>
      <c r="AI928" s="198"/>
      <c r="AJ928" s="198"/>
      <c r="AK928" s="198"/>
      <c r="AL928" s="198"/>
      <c r="AM928" s="198"/>
      <c r="AN928" s="198"/>
      <c r="AO928" s="198"/>
    </row>
    <row r="929" ht="14.25" customHeight="1" spans="1:41" x14ac:dyDescent="0.25">
      <c r="A929" s="198"/>
      <c r="B929" s="198"/>
      <c r="C929" s="198"/>
      <c r="D929" s="198"/>
      <c r="E929" s="198"/>
      <c r="F929" s="198"/>
      <c r="G929" s="198"/>
      <c r="H929" s="198"/>
      <c r="I929" s="198"/>
      <c r="J929" s="198"/>
      <c r="K929" s="198"/>
      <c r="L929" s="198"/>
      <c r="M929" s="198"/>
      <c r="N929" s="198"/>
      <c r="O929" s="198"/>
      <c r="P929" s="198"/>
      <c r="Q929" s="198"/>
      <c r="R929" s="198"/>
      <c r="S929" s="198"/>
      <c r="T929" s="198"/>
      <c r="U929" s="198"/>
      <c r="V929" s="198"/>
      <c r="W929" s="198"/>
      <c r="X929" s="198"/>
      <c r="Y929" s="198"/>
      <c r="Z929" s="198"/>
      <c r="AA929" s="198"/>
      <c r="AB929" s="198"/>
      <c r="AC929" s="198"/>
      <c r="AD929" s="198"/>
      <c r="AE929" s="198"/>
      <c r="AF929" s="198"/>
      <c r="AG929" s="198"/>
      <c r="AH929" s="198"/>
      <c r="AI929" s="198"/>
      <c r="AJ929" s="198"/>
      <c r="AK929" s="198"/>
      <c r="AL929" s="198"/>
      <c r="AM929" s="198"/>
      <c r="AN929" s="198"/>
      <c r="AO929" s="198"/>
    </row>
    <row r="930" ht="14.25" customHeight="1" spans="1:41" x14ac:dyDescent="0.25">
      <c r="A930" s="198"/>
      <c r="B930" s="198"/>
      <c r="C930" s="198"/>
      <c r="D930" s="198"/>
      <c r="E930" s="198"/>
      <c r="F930" s="198"/>
      <c r="G930" s="198"/>
      <c r="H930" s="198"/>
      <c r="I930" s="198"/>
      <c r="J930" s="198"/>
      <c r="K930" s="198"/>
      <c r="L930" s="198"/>
      <c r="M930" s="198"/>
      <c r="N930" s="198"/>
      <c r="O930" s="198"/>
      <c r="P930" s="198"/>
      <c r="Q930" s="198"/>
      <c r="R930" s="198"/>
      <c r="S930" s="198"/>
      <c r="T930" s="198"/>
      <c r="U930" s="198"/>
      <c r="V930" s="198"/>
      <c r="W930" s="198"/>
      <c r="X930" s="198"/>
      <c r="Y930" s="198"/>
      <c r="Z930" s="198"/>
      <c r="AA930" s="198"/>
      <c r="AB930" s="198"/>
      <c r="AC930" s="198"/>
      <c r="AD930" s="198"/>
      <c r="AE930" s="198"/>
      <c r="AF930" s="198"/>
      <c r="AG930" s="198"/>
      <c r="AH930" s="198"/>
      <c r="AI930" s="198"/>
      <c r="AJ930" s="198"/>
      <c r="AK930" s="198"/>
      <c r="AL930" s="198"/>
      <c r="AM930" s="198"/>
      <c r="AN930" s="198"/>
      <c r="AO930" s="198"/>
    </row>
    <row r="931" ht="14.25" customHeight="1" spans="1:41" x14ac:dyDescent="0.25">
      <c r="A931" s="198"/>
      <c r="B931" s="198"/>
      <c r="C931" s="198"/>
      <c r="D931" s="198"/>
      <c r="E931" s="198"/>
      <c r="F931" s="198"/>
      <c r="G931" s="198"/>
      <c r="H931" s="198"/>
      <c r="I931" s="198"/>
      <c r="J931" s="198"/>
      <c r="K931" s="198"/>
      <c r="L931" s="198"/>
      <c r="M931" s="198"/>
      <c r="N931" s="198"/>
      <c r="O931" s="198"/>
      <c r="P931" s="198"/>
      <c r="Q931" s="198"/>
      <c r="R931" s="198"/>
      <c r="S931" s="198"/>
      <c r="T931" s="198"/>
      <c r="U931" s="198"/>
      <c r="V931" s="198"/>
      <c r="W931" s="198"/>
      <c r="X931" s="198"/>
      <c r="Y931" s="198"/>
      <c r="Z931" s="198"/>
      <c r="AA931" s="198"/>
      <c r="AB931" s="198"/>
      <c r="AC931" s="198"/>
      <c r="AD931" s="198"/>
      <c r="AE931" s="198"/>
      <c r="AF931" s="198"/>
      <c r="AG931" s="198"/>
      <c r="AH931" s="198"/>
      <c r="AI931" s="198"/>
      <c r="AJ931" s="198"/>
      <c r="AK931" s="198"/>
      <c r="AL931" s="198"/>
      <c r="AM931" s="198"/>
      <c r="AN931" s="198"/>
      <c r="AO931" s="198"/>
    </row>
    <row r="932" ht="14.25" customHeight="1" spans="1:41" x14ac:dyDescent="0.25">
      <c r="A932" s="198"/>
      <c r="B932" s="198"/>
      <c r="C932" s="198"/>
      <c r="D932" s="198"/>
      <c r="E932" s="198"/>
      <c r="F932" s="198"/>
      <c r="G932" s="198"/>
      <c r="H932" s="198"/>
      <c r="I932" s="198"/>
      <c r="J932" s="198"/>
      <c r="K932" s="198"/>
      <c r="L932" s="198"/>
      <c r="M932" s="198"/>
      <c r="N932" s="198"/>
      <c r="O932" s="198"/>
      <c r="P932" s="198"/>
      <c r="Q932" s="198"/>
      <c r="R932" s="198"/>
      <c r="S932" s="198"/>
      <c r="T932" s="198"/>
      <c r="U932" s="198"/>
      <c r="V932" s="198"/>
      <c r="W932" s="198"/>
      <c r="X932" s="198"/>
      <c r="Y932" s="198"/>
      <c r="Z932" s="198"/>
      <c r="AA932" s="198"/>
      <c r="AB932" s="198"/>
      <c r="AC932" s="198"/>
      <c r="AD932" s="198"/>
      <c r="AE932" s="198"/>
      <c r="AF932" s="198"/>
      <c r="AG932" s="198"/>
      <c r="AH932" s="198"/>
      <c r="AI932" s="198"/>
      <c r="AJ932" s="198"/>
      <c r="AK932" s="198"/>
      <c r="AL932" s="198"/>
      <c r="AM932" s="198"/>
      <c r="AN932" s="198"/>
      <c r="AO932" s="198"/>
    </row>
    <row r="933" ht="14.25" customHeight="1" spans="1:41" x14ac:dyDescent="0.25">
      <c r="A933" s="198"/>
      <c r="B933" s="198"/>
      <c r="C933" s="198"/>
      <c r="D933" s="198"/>
      <c r="E933" s="198"/>
      <c r="F933" s="198"/>
      <c r="G933" s="198"/>
      <c r="H933" s="198"/>
      <c r="I933" s="198"/>
      <c r="J933" s="198"/>
      <c r="K933" s="198"/>
      <c r="L933" s="198"/>
      <c r="M933" s="198"/>
      <c r="N933" s="198"/>
      <c r="O933" s="198"/>
      <c r="P933" s="198"/>
      <c r="Q933" s="198"/>
      <c r="R933" s="198"/>
      <c r="S933" s="198"/>
      <c r="T933" s="198"/>
      <c r="U933" s="198"/>
      <c r="V933" s="198"/>
      <c r="W933" s="198"/>
      <c r="X933" s="198"/>
      <c r="Y933" s="198"/>
      <c r="Z933" s="198"/>
      <c r="AA933" s="198"/>
      <c r="AB933" s="198"/>
      <c r="AC933" s="198"/>
      <c r="AD933" s="198"/>
      <c r="AE933" s="198"/>
      <c r="AF933" s="198"/>
      <c r="AG933" s="198"/>
      <c r="AH933" s="198"/>
      <c r="AI933" s="198"/>
      <c r="AJ933" s="198"/>
      <c r="AK933" s="198"/>
      <c r="AL933" s="198"/>
      <c r="AM933" s="198"/>
      <c r="AN933" s="198"/>
      <c r="AO933" s="198"/>
    </row>
    <row r="934" ht="14.25" customHeight="1" spans="1:41" x14ac:dyDescent="0.25">
      <c r="A934" s="198"/>
      <c r="B934" s="198"/>
      <c r="C934" s="198"/>
      <c r="D934" s="198"/>
      <c r="E934" s="198"/>
      <c r="F934" s="198"/>
      <c r="G934" s="198"/>
      <c r="H934" s="198"/>
      <c r="I934" s="198"/>
      <c r="J934" s="198"/>
      <c r="K934" s="198"/>
      <c r="L934" s="198"/>
      <c r="M934" s="198"/>
      <c r="N934" s="198"/>
      <c r="O934" s="198"/>
      <c r="P934" s="198"/>
      <c r="Q934" s="198"/>
      <c r="R934" s="198"/>
      <c r="S934" s="198"/>
      <c r="T934" s="198"/>
      <c r="U934" s="198"/>
      <c r="V934" s="198"/>
      <c r="W934" s="198"/>
      <c r="X934" s="198"/>
      <c r="Y934" s="198"/>
      <c r="Z934" s="198"/>
      <c r="AA934" s="198"/>
      <c r="AB934" s="198"/>
      <c r="AC934" s="198"/>
      <c r="AD934" s="198"/>
      <c r="AE934" s="198"/>
      <c r="AF934" s="198"/>
      <c r="AG934" s="198"/>
      <c r="AH934" s="198"/>
      <c r="AI934" s="198"/>
      <c r="AJ934" s="198"/>
      <c r="AK934" s="198"/>
      <c r="AL934" s="198"/>
      <c r="AM934" s="198"/>
      <c r="AN934" s="198"/>
      <c r="AO934" s="198"/>
    </row>
    <row r="935" ht="14.25" customHeight="1" spans="1:41" x14ac:dyDescent="0.25">
      <c r="A935" s="198"/>
      <c r="B935" s="198"/>
      <c r="C935" s="198"/>
      <c r="D935" s="198"/>
      <c r="E935" s="198"/>
      <c r="F935" s="198"/>
      <c r="G935" s="198"/>
      <c r="H935" s="198"/>
      <c r="I935" s="198"/>
      <c r="J935" s="198"/>
      <c r="K935" s="198"/>
      <c r="L935" s="198"/>
      <c r="M935" s="198"/>
      <c r="N935" s="198"/>
      <c r="O935" s="198"/>
      <c r="P935" s="198"/>
      <c r="Q935" s="198"/>
      <c r="R935" s="198"/>
      <c r="S935" s="198"/>
      <c r="T935" s="198"/>
      <c r="U935" s="198"/>
      <c r="V935" s="198"/>
      <c r="W935" s="198"/>
      <c r="X935" s="198"/>
      <c r="Y935" s="198"/>
      <c r="Z935" s="198"/>
      <c r="AA935" s="198"/>
      <c r="AB935" s="198"/>
      <c r="AC935" s="198"/>
      <c r="AD935" s="198"/>
      <c r="AE935" s="198"/>
      <c r="AF935" s="198"/>
      <c r="AG935" s="198"/>
      <c r="AH935" s="198"/>
      <c r="AI935" s="198"/>
      <c r="AJ935" s="198"/>
      <c r="AK935" s="198"/>
      <c r="AL935" s="198"/>
      <c r="AM935" s="198"/>
      <c r="AN935" s="198"/>
      <c r="AO935" s="198"/>
    </row>
    <row r="936" ht="14.25" customHeight="1" spans="1:41" x14ac:dyDescent="0.25">
      <c r="A936" s="198"/>
      <c r="B936" s="198"/>
      <c r="C936" s="198"/>
      <c r="D936" s="198"/>
      <c r="E936" s="198"/>
      <c r="F936" s="198"/>
      <c r="G936" s="198"/>
      <c r="H936" s="198"/>
      <c r="I936" s="198"/>
      <c r="J936" s="198"/>
      <c r="K936" s="198"/>
      <c r="L936" s="198"/>
      <c r="M936" s="198"/>
      <c r="N936" s="198"/>
      <c r="O936" s="198"/>
      <c r="P936" s="198"/>
      <c r="Q936" s="198"/>
      <c r="R936" s="198"/>
      <c r="S936" s="198"/>
      <c r="T936" s="198"/>
      <c r="U936" s="198"/>
      <c r="V936" s="198"/>
      <c r="W936" s="198"/>
      <c r="X936" s="198"/>
      <c r="Y936" s="198"/>
      <c r="Z936" s="198"/>
      <c r="AA936" s="198"/>
      <c r="AB936" s="198"/>
      <c r="AC936" s="198"/>
      <c r="AD936" s="198"/>
      <c r="AE936" s="198"/>
      <c r="AF936" s="198"/>
      <c r="AG936" s="198"/>
      <c r="AH936" s="198"/>
      <c r="AI936" s="198"/>
      <c r="AJ936" s="198"/>
      <c r="AK936" s="198"/>
      <c r="AL936" s="198"/>
      <c r="AM936" s="198"/>
      <c r="AN936" s="198"/>
      <c r="AO936" s="198"/>
    </row>
    <row r="937" ht="14.25" customHeight="1" spans="1:41" x14ac:dyDescent="0.25">
      <c r="A937" s="198"/>
      <c r="B937" s="198"/>
      <c r="C937" s="198"/>
      <c r="D937" s="198"/>
      <c r="E937" s="198"/>
      <c r="F937" s="198"/>
      <c r="G937" s="198"/>
      <c r="H937" s="198"/>
      <c r="I937" s="198"/>
      <c r="J937" s="198"/>
      <c r="K937" s="198"/>
      <c r="L937" s="198"/>
      <c r="M937" s="198"/>
      <c r="N937" s="198"/>
      <c r="O937" s="198"/>
      <c r="P937" s="198"/>
      <c r="Q937" s="198"/>
      <c r="R937" s="198"/>
      <c r="S937" s="198"/>
      <c r="T937" s="198"/>
      <c r="U937" s="198"/>
      <c r="V937" s="198"/>
      <c r="W937" s="198"/>
      <c r="X937" s="198"/>
      <c r="Y937" s="198"/>
      <c r="Z937" s="198"/>
      <c r="AA937" s="198"/>
      <c r="AB937" s="198"/>
      <c r="AC937" s="198"/>
      <c r="AD937" s="198"/>
      <c r="AE937" s="198"/>
      <c r="AF937" s="198"/>
      <c r="AG937" s="198"/>
      <c r="AH937" s="198"/>
      <c r="AI937" s="198"/>
      <c r="AJ937" s="198"/>
      <c r="AK937" s="198"/>
      <c r="AL937" s="198"/>
      <c r="AM937" s="198"/>
      <c r="AN937" s="198"/>
      <c r="AO937" s="198"/>
    </row>
    <row r="938" ht="14.25" customHeight="1" spans="1:41" x14ac:dyDescent="0.25">
      <c r="A938" s="198"/>
      <c r="B938" s="198"/>
      <c r="C938" s="198"/>
      <c r="D938" s="198"/>
      <c r="E938" s="198"/>
      <c r="F938" s="198"/>
      <c r="G938" s="198"/>
      <c r="H938" s="198"/>
      <c r="I938" s="198"/>
      <c r="J938" s="198"/>
      <c r="K938" s="198"/>
      <c r="L938" s="198"/>
      <c r="M938" s="198"/>
      <c r="N938" s="198"/>
      <c r="O938" s="198"/>
      <c r="P938" s="198"/>
      <c r="Q938" s="198"/>
      <c r="R938" s="198"/>
      <c r="S938" s="198"/>
      <c r="T938" s="198"/>
      <c r="U938" s="198"/>
      <c r="V938" s="198"/>
      <c r="W938" s="198"/>
      <c r="X938" s="198"/>
      <c r="Y938" s="198"/>
      <c r="Z938" s="198"/>
      <c r="AA938" s="198"/>
      <c r="AB938" s="198"/>
      <c r="AC938" s="198"/>
      <c r="AD938" s="198"/>
      <c r="AE938" s="198"/>
      <c r="AF938" s="198"/>
      <c r="AG938" s="198"/>
      <c r="AH938" s="198"/>
      <c r="AI938" s="198"/>
      <c r="AJ938" s="198"/>
      <c r="AK938" s="198"/>
      <c r="AL938" s="198"/>
      <c r="AM938" s="198"/>
      <c r="AN938" s="198"/>
      <c r="AO938" s="198"/>
    </row>
    <row r="939" ht="14.25" customHeight="1" spans="1:41" x14ac:dyDescent="0.25">
      <c r="A939" s="198"/>
      <c r="B939" s="198"/>
      <c r="C939" s="198"/>
      <c r="D939" s="198"/>
      <c r="E939" s="198"/>
      <c r="F939" s="198"/>
      <c r="G939" s="198"/>
      <c r="H939" s="198"/>
      <c r="I939" s="198"/>
      <c r="J939" s="198"/>
      <c r="K939" s="198"/>
      <c r="L939" s="198"/>
      <c r="M939" s="198"/>
      <c r="N939" s="198"/>
      <c r="O939" s="198"/>
      <c r="P939" s="198"/>
      <c r="Q939" s="198"/>
      <c r="R939" s="198"/>
      <c r="S939" s="198"/>
      <c r="T939" s="198"/>
      <c r="U939" s="198"/>
      <c r="V939" s="198"/>
      <c r="W939" s="198"/>
      <c r="X939" s="198"/>
      <c r="Y939" s="198"/>
      <c r="Z939" s="198"/>
      <c r="AA939" s="198"/>
      <c r="AB939" s="198"/>
      <c r="AC939" s="198"/>
      <c r="AD939" s="198"/>
      <c r="AE939" s="198"/>
      <c r="AF939" s="198"/>
      <c r="AG939" s="198"/>
      <c r="AH939" s="198"/>
      <c r="AI939" s="198"/>
      <c r="AJ939" s="198"/>
      <c r="AK939" s="198"/>
      <c r="AL939" s="198"/>
      <c r="AM939" s="198"/>
      <c r="AN939" s="198"/>
      <c r="AO939" s="198"/>
    </row>
    <row r="940" ht="14.25" customHeight="1" spans="1:41" x14ac:dyDescent="0.25">
      <c r="A940" s="198"/>
      <c r="B940" s="198"/>
      <c r="C940" s="198"/>
      <c r="D940" s="198"/>
      <c r="E940" s="198"/>
      <c r="F940" s="198"/>
      <c r="G940" s="198"/>
      <c r="H940" s="198"/>
      <c r="I940" s="198"/>
      <c r="J940" s="198"/>
      <c r="K940" s="198"/>
      <c r="L940" s="198"/>
      <c r="M940" s="198"/>
      <c r="N940" s="198"/>
      <c r="O940" s="198"/>
      <c r="P940" s="198"/>
      <c r="Q940" s="198"/>
      <c r="R940" s="198"/>
      <c r="S940" s="198"/>
      <c r="T940" s="198"/>
      <c r="U940" s="198"/>
      <c r="V940" s="198"/>
      <c r="W940" s="198"/>
      <c r="X940" s="198"/>
      <c r="Y940" s="198"/>
      <c r="Z940" s="198"/>
      <c r="AA940" s="198"/>
      <c r="AB940" s="198"/>
      <c r="AC940" s="198"/>
      <c r="AD940" s="198"/>
      <c r="AE940" s="198"/>
      <c r="AF940" s="198"/>
      <c r="AG940" s="198"/>
      <c r="AH940" s="198"/>
      <c r="AI940" s="198"/>
      <c r="AJ940" s="198"/>
      <c r="AK940" s="198"/>
      <c r="AL940" s="198"/>
      <c r="AM940" s="198"/>
      <c r="AN940" s="198"/>
      <c r="AO940" s="198"/>
    </row>
    <row r="941" ht="14.25" customHeight="1" spans="1:41" x14ac:dyDescent="0.25">
      <c r="A941" s="198"/>
      <c r="B941" s="198"/>
      <c r="C941" s="198"/>
      <c r="D941" s="198"/>
      <c r="E941" s="198"/>
      <c r="F941" s="198"/>
      <c r="G941" s="198"/>
      <c r="H941" s="198"/>
      <c r="I941" s="198"/>
      <c r="J941" s="198"/>
      <c r="K941" s="198"/>
      <c r="L941" s="198"/>
      <c r="M941" s="198"/>
      <c r="N941" s="198"/>
      <c r="O941" s="198"/>
      <c r="P941" s="198"/>
      <c r="Q941" s="198"/>
      <c r="R941" s="198"/>
      <c r="S941" s="198"/>
      <c r="T941" s="198"/>
      <c r="U941" s="198"/>
      <c r="V941" s="198"/>
      <c r="W941" s="198"/>
      <c r="X941" s="198"/>
      <c r="Y941" s="198"/>
      <c r="Z941" s="198"/>
      <c r="AA941" s="198"/>
      <c r="AB941" s="198"/>
      <c r="AC941" s="198"/>
      <c r="AD941" s="198"/>
      <c r="AE941" s="198"/>
      <c r="AF941" s="198"/>
      <c r="AG941" s="198"/>
      <c r="AH941" s="198"/>
      <c r="AI941" s="198"/>
      <c r="AJ941" s="198"/>
      <c r="AK941" s="198"/>
      <c r="AL941" s="198"/>
      <c r="AM941" s="198"/>
      <c r="AN941" s="198"/>
      <c r="AO941" s="198"/>
    </row>
    <row r="942" ht="14.25" customHeight="1" spans="1:41" x14ac:dyDescent="0.25">
      <c r="A942" s="198"/>
      <c r="B942" s="198"/>
      <c r="C942" s="198"/>
      <c r="D942" s="198"/>
      <c r="E942" s="198"/>
      <c r="F942" s="198"/>
      <c r="G942" s="198"/>
      <c r="H942" s="198"/>
      <c r="I942" s="198"/>
      <c r="J942" s="198"/>
      <c r="K942" s="198"/>
      <c r="L942" s="198"/>
      <c r="M942" s="198"/>
      <c r="N942" s="198"/>
      <c r="O942" s="198"/>
      <c r="P942" s="198"/>
      <c r="Q942" s="198"/>
      <c r="R942" s="198"/>
      <c r="S942" s="198"/>
      <c r="T942" s="198"/>
      <c r="U942" s="198"/>
      <c r="V942" s="198"/>
      <c r="W942" s="198"/>
      <c r="X942" s="198"/>
      <c r="Y942" s="198"/>
      <c r="Z942" s="198"/>
      <c r="AA942" s="198"/>
      <c r="AB942" s="198"/>
      <c r="AC942" s="198"/>
      <c r="AD942" s="198"/>
      <c r="AE942" s="198"/>
      <c r="AF942" s="198"/>
      <c r="AG942" s="198"/>
      <c r="AH942" s="198"/>
      <c r="AI942" s="198"/>
      <c r="AJ942" s="198"/>
      <c r="AK942" s="198"/>
      <c r="AL942" s="198"/>
      <c r="AM942" s="198"/>
      <c r="AN942" s="198"/>
      <c r="AO942" s="198"/>
    </row>
    <row r="943" ht="14.25" customHeight="1" spans="1:41" x14ac:dyDescent="0.25">
      <c r="A943" s="198"/>
      <c r="B943" s="198"/>
      <c r="C943" s="198"/>
      <c r="D943" s="198"/>
      <c r="E943" s="198"/>
      <c r="F943" s="198"/>
      <c r="G943" s="198"/>
      <c r="H943" s="198"/>
      <c r="I943" s="198"/>
      <c r="J943" s="198"/>
      <c r="K943" s="198"/>
      <c r="L943" s="198"/>
      <c r="M943" s="198"/>
      <c r="N943" s="198"/>
      <c r="O943" s="198"/>
      <c r="P943" s="198"/>
      <c r="Q943" s="198"/>
      <c r="R943" s="198"/>
      <c r="S943" s="198"/>
      <c r="T943" s="198"/>
      <c r="U943" s="198"/>
      <c r="V943" s="198"/>
      <c r="W943" s="198"/>
      <c r="X943" s="198"/>
      <c r="Y943" s="198"/>
      <c r="Z943" s="198"/>
      <c r="AA943" s="198"/>
      <c r="AB943" s="198"/>
      <c r="AC943" s="198"/>
      <c r="AD943" s="198"/>
      <c r="AE943" s="198"/>
      <c r="AF943" s="198"/>
      <c r="AG943" s="198"/>
      <c r="AH943" s="198"/>
      <c r="AI943" s="198"/>
      <c r="AJ943" s="198"/>
      <c r="AK943" s="198"/>
      <c r="AL943" s="198"/>
      <c r="AM943" s="198"/>
      <c r="AN943" s="198"/>
      <c r="AO943" s="198"/>
    </row>
    <row r="944" ht="14.25" customHeight="1" spans="1:41" x14ac:dyDescent="0.25">
      <c r="A944" s="198"/>
      <c r="B944" s="198"/>
      <c r="C944" s="198"/>
      <c r="D944" s="198"/>
      <c r="E944" s="198"/>
      <c r="F944" s="198"/>
      <c r="G944" s="198"/>
      <c r="H944" s="198"/>
      <c r="I944" s="198"/>
      <c r="J944" s="198"/>
      <c r="K944" s="198"/>
      <c r="L944" s="198"/>
      <c r="M944" s="198"/>
      <c r="N944" s="198"/>
      <c r="O944" s="198"/>
      <c r="P944" s="198"/>
      <c r="Q944" s="198"/>
      <c r="R944" s="198"/>
      <c r="S944" s="198"/>
      <c r="T944" s="198"/>
      <c r="U944" s="198"/>
      <c r="V944" s="198"/>
      <c r="W944" s="198"/>
      <c r="X944" s="198"/>
      <c r="Y944" s="198"/>
      <c r="Z944" s="198"/>
      <c r="AA944" s="198"/>
      <c r="AB944" s="198"/>
      <c r="AC944" s="198"/>
      <c r="AD944" s="198"/>
      <c r="AE944" s="198"/>
      <c r="AF944" s="198"/>
      <c r="AG944" s="198"/>
      <c r="AH944" s="198"/>
      <c r="AI944" s="198"/>
      <c r="AJ944" s="198"/>
      <c r="AK944" s="198"/>
      <c r="AL944" s="198"/>
      <c r="AM944" s="198"/>
      <c r="AN944" s="198"/>
      <c r="AO944" s="198"/>
    </row>
    <row r="945" ht="14.25" customHeight="1" spans="1:41" x14ac:dyDescent="0.25">
      <c r="A945" s="198"/>
      <c r="B945" s="198"/>
      <c r="C945" s="198"/>
      <c r="D945" s="198"/>
      <c r="E945" s="198"/>
      <c r="F945" s="198"/>
      <c r="G945" s="198"/>
      <c r="H945" s="198"/>
      <c r="I945" s="198"/>
      <c r="J945" s="198"/>
      <c r="K945" s="198"/>
      <c r="L945" s="198"/>
      <c r="M945" s="198"/>
      <c r="N945" s="198"/>
      <c r="O945" s="198"/>
      <c r="P945" s="198"/>
      <c r="Q945" s="198"/>
      <c r="R945" s="198"/>
      <c r="S945" s="198"/>
      <c r="T945" s="198"/>
      <c r="U945" s="198"/>
      <c r="V945" s="198"/>
      <c r="W945" s="198"/>
      <c r="X945" s="198"/>
      <c r="Y945" s="198"/>
      <c r="Z945" s="198"/>
      <c r="AA945" s="198"/>
      <c r="AB945" s="198"/>
      <c r="AC945" s="198"/>
      <c r="AD945" s="198"/>
      <c r="AE945" s="198"/>
      <c r="AF945" s="198"/>
      <c r="AG945" s="198"/>
      <c r="AH945" s="198"/>
      <c r="AI945" s="198"/>
      <c r="AJ945" s="198"/>
      <c r="AK945" s="198"/>
      <c r="AL945" s="198"/>
      <c r="AM945" s="198"/>
      <c r="AN945" s="198"/>
      <c r="AO945" s="198"/>
    </row>
    <row r="946" ht="14.25" customHeight="1" spans="1:41" x14ac:dyDescent="0.25">
      <c r="A946" s="198"/>
      <c r="B946" s="198"/>
      <c r="C946" s="198"/>
      <c r="D946" s="198"/>
      <c r="E946" s="198"/>
      <c r="F946" s="198"/>
      <c r="G946" s="198"/>
      <c r="H946" s="198"/>
      <c r="I946" s="198"/>
      <c r="J946" s="198"/>
      <c r="K946" s="198"/>
      <c r="L946" s="198"/>
      <c r="M946" s="198"/>
      <c r="N946" s="198"/>
      <c r="O946" s="198"/>
      <c r="P946" s="198"/>
      <c r="Q946" s="198"/>
      <c r="R946" s="198"/>
      <c r="S946" s="198"/>
      <c r="T946" s="198"/>
      <c r="U946" s="198"/>
      <c r="V946" s="198"/>
      <c r="W946" s="198"/>
      <c r="X946" s="198"/>
      <c r="Y946" s="198"/>
      <c r="Z946" s="198"/>
      <c r="AA946" s="198"/>
      <c r="AB946" s="198"/>
      <c r="AC946" s="198"/>
      <c r="AD946" s="198"/>
      <c r="AE946" s="198"/>
      <c r="AF946" s="198"/>
      <c r="AG946" s="198"/>
      <c r="AH946" s="198"/>
      <c r="AI946" s="198"/>
      <c r="AJ946" s="198"/>
      <c r="AK946" s="198"/>
      <c r="AL946" s="198"/>
      <c r="AM946" s="198"/>
      <c r="AN946" s="198"/>
      <c r="AO946" s="198"/>
    </row>
    <row r="947" ht="14.25" customHeight="1" spans="1:41" x14ac:dyDescent="0.25">
      <c r="A947" s="198"/>
      <c r="B947" s="198"/>
      <c r="C947" s="198"/>
      <c r="D947" s="198"/>
      <c r="E947" s="198"/>
      <c r="F947" s="198"/>
      <c r="G947" s="198"/>
      <c r="H947" s="198"/>
      <c r="I947" s="198"/>
      <c r="J947" s="198"/>
      <c r="K947" s="198"/>
      <c r="L947" s="198"/>
      <c r="M947" s="198"/>
      <c r="N947" s="198"/>
      <c r="O947" s="198"/>
      <c r="P947" s="198"/>
      <c r="Q947" s="198"/>
      <c r="R947" s="198"/>
      <c r="S947" s="198"/>
      <c r="T947" s="198"/>
      <c r="U947" s="198"/>
      <c r="V947" s="198"/>
      <c r="W947" s="198"/>
      <c r="X947" s="198"/>
      <c r="Y947" s="198"/>
      <c r="Z947" s="198"/>
      <c r="AA947" s="198"/>
      <c r="AB947" s="198"/>
      <c r="AC947" s="198"/>
      <c r="AD947" s="198"/>
      <c r="AE947" s="198"/>
      <c r="AF947" s="198"/>
      <c r="AG947" s="198"/>
      <c r="AH947" s="198"/>
      <c r="AI947" s="198"/>
      <c r="AJ947" s="198"/>
      <c r="AK947" s="198"/>
      <c r="AL947" s="198"/>
      <c r="AM947" s="198"/>
      <c r="AN947" s="198"/>
      <c r="AO947" s="198"/>
    </row>
    <row r="948" ht="14.25" customHeight="1" spans="1:41" x14ac:dyDescent="0.25">
      <c r="A948" s="198"/>
      <c r="B948" s="198"/>
      <c r="C948" s="198"/>
      <c r="D948" s="198"/>
      <c r="E948" s="198"/>
      <c r="F948" s="198"/>
      <c r="G948" s="198"/>
      <c r="H948" s="198"/>
      <c r="I948" s="198"/>
      <c r="J948" s="198"/>
      <c r="K948" s="198"/>
      <c r="L948" s="198"/>
      <c r="M948" s="198"/>
      <c r="N948" s="198"/>
      <c r="O948" s="198"/>
      <c r="P948" s="198"/>
      <c r="Q948" s="198"/>
      <c r="R948" s="198"/>
      <c r="S948" s="198"/>
      <c r="T948" s="198"/>
      <c r="U948" s="198"/>
      <c r="V948" s="198"/>
      <c r="W948" s="198"/>
      <c r="X948" s="198"/>
      <c r="Y948" s="198"/>
      <c r="Z948" s="198"/>
      <c r="AA948" s="198"/>
      <c r="AB948" s="198"/>
      <c r="AC948" s="198"/>
      <c r="AD948" s="198"/>
      <c r="AE948" s="198"/>
      <c r="AF948" s="198"/>
      <c r="AG948" s="198"/>
      <c r="AH948" s="198"/>
      <c r="AI948" s="198"/>
      <c r="AJ948" s="198"/>
      <c r="AK948" s="198"/>
      <c r="AL948" s="198"/>
      <c r="AM948" s="198"/>
      <c r="AN948" s="198"/>
      <c r="AO948" s="198"/>
    </row>
    <row r="949" ht="14.25" customHeight="1" spans="1:41" x14ac:dyDescent="0.25">
      <c r="A949" s="198"/>
      <c r="B949" s="198"/>
      <c r="C949" s="198"/>
      <c r="D949" s="198"/>
      <c r="E949" s="198"/>
      <c r="F949" s="198"/>
      <c r="G949" s="198"/>
      <c r="H949" s="198"/>
      <c r="I949" s="198"/>
      <c r="J949" s="198"/>
      <c r="K949" s="198"/>
      <c r="L949" s="198"/>
      <c r="M949" s="198"/>
      <c r="N949" s="198"/>
      <c r="O949" s="198"/>
      <c r="P949" s="198"/>
      <c r="Q949" s="198"/>
      <c r="R949" s="198"/>
      <c r="S949" s="198"/>
      <c r="T949" s="198"/>
      <c r="U949" s="198"/>
      <c r="V949" s="198"/>
      <c r="W949" s="198"/>
      <c r="X949" s="198"/>
      <c r="Y949" s="198"/>
      <c r="Z949" s="198"/>
      <c r="AA949" s="198"/>
      <c r="AB949" s="198"/>
      <c r="AC949" s="198"/>
      <c r="AD949" s="198"/>
      <c r="AE949" s="198"/>
      <c r="AF949" s="198"/>
      <c r="AG949" s="198"/>
      <c r="AH949" s="198"/>
      <c r="AI949" s="198"/>
      <c r="AJ949" s="198"/>
      <c r="AK949" s="198"/>
      <c r="AL949" s="198"/>
      <c r="AM949" s="198"/>
      <c r="AN949" s="198"/>
      <c r="AO949" s="198"/>
    </row>
    <row r="950" ht="14.25" customHeight="1" spans="1:41" x14ac:dyDescent="0.25">
      <c r="A950" s="198"/>
      <c r="B950" s="198"/>
      <c r="C950" s="198"/>
      <c r="D950" s="198"/>
      <c r="E950" s="198"/>
      <c r="F950" s="198"/>
      <c r="G950" s="198"/>
      <c r="H950" s="198"/>
      <c r="I950" s="198"/>
      <c r="J950" s="198"/>
      <c r="K950" s="198"/>
      <c r="L950" s="198"/>
      <c r="M950" s="198"/>
      <c r="N950" s="198"/>
      <c r="O950" s="198"/>
      <c r="P950" s="198"/>
      <c r="Q950" s="198"/>
      <c r="R950" s="198"/>
      <c r="S950" s="198"/>
      <c r="T950" s="198"/>
      <c r="U950" s="198"/>
      <c r="V950" s="198"/>
      <c r="W950" s="198"/>
      <c r="X950" s="198"/>
      <c r="Y950" s="198"/>
      <c r="Z950" s="198"/>
      <c r="AA950" s="198"/>
      <c r="AB950" s="198"/>
      <c r="AC950" s="198"/>
      <c r="AD950" s="198"/>
      <c r="AE950" s="198"/>
      <c r="AF950" s="198"/>
      <c r="AG950" s="198"/>
      <c r="AH950" s="198"/>
      <c r="AI950" s="198"/>
      <c r="AJ950" s="198"/>
      <c r="AK950" s="198"/>
      <c r="AL950" s="198"/>
      <c r="AM950" s="198"/>
      <c r="AN950" s="198"/>
      <c r="AO950" s="198"/>
    </row>
    <row r="951" ht="14.25" customHeight="1" spans="1:41" x14ac:dyDescent="0.25">
      <c r="A951" s="198"/>
      <c r="B951" s="198"/>
      <c r="C951" s="198"/>
      <c r="D951" s="198"/>
      <c r="E951" s="198"/>
      <c r="F951" s="198"/>
      <c r="G951" s="198"/>
      <c r="H951" s="198"/>
      <c r="I951" s="198"/>
      <c r="J951" s="198"/>
      <c r="K951" s="198"/>
      <c r="L951" s="198"/>
      <c r="M951" s="198"/>
      <c r="N951" s="198"/>
      <c r="O951" s="198"/>
      <c r="P951" s="198"/>
      <c r="Q951" s="198"/>
      <c r="R951" s="198"/>
      <c r="S951" s="198"/>
      <c r="T951" s="198"/>
      <c r="U951" s="198"/>
      <c r="V951" s="198"/>
      <c r="W951" s="198"/>
      <c r="X951" s="198"/>
      <c r="Y951" s="198"/>
      <c r="Z951" s="198"/>
      <c r="AA951" s="198"/>
      <c r="AB951" s="198"/>
      <c r="AC951" s="198"/>
      <c r="AD951" s="198"/>
      <c r="AE951" s="198"/>
      <c r="AF951" s="198"/>
      <c r="AG951" s="198"/>
      <c r="AH951" s="198"/>
      <c r="AI951" s="198"/>
      <c r="AJ951" s="198"/>
      <c r="AK951" s="198"/>
      <c r="AL951" s="198"/>
      <c r="AM951" s="198"/>
      <c r="AN951" s="198"/>
      <c r="AO951" s="198"/>
    </row>
    <row r="952" ht="14.25" customHeight="1" spans="1:41" x14ac:dyDescent="0.25">
      <c r="A952" s="198"/>
      <c r="B952" s="198"/>
      <c r="C952" s="198"/>
      <c r="D952" s="198"/>
      <c r="E952" s="198"/>
      <c r="F952" s="198"/>
      <c r="G952" s="198"/>
      <c r="H952" s="198"/>
      <c r="I952" s="198"/>
      <c r="J952" s="198"/>
      <c r="K952" s="198"/>
      <c r="L952" s="198"/>
      <c r="M952" s="198"/>
      <c r="N952" s="198"/>
      <c r="O952" s="198"/>
      <c r="P952" s="198"/>
      <c r="Q952" s="198"/>
      <c r="R952" s="198"/>
      <c r="S952" s="198"/>
      <c r="T952" s="198"/>
      <c r="U952" s="198"/>
      <c r="V952" s="198"/>
      <c r="W952" s="198"/>
      <c r="X952" s="198"/>
      <c r="Y952" s="198"/>
      <c r="Z952" s="198"/>
      <c r="AA952" s="198"/>
      <c r="AB952" s="198"/>
      <c r="AC952" s="198"/>
      <c r="AD952" s="198"/>
      <c r="AE952" s="198"/>
      <c r="AF952" s="198"/>
      <c r="AG952" s="198"/>
      <c r="AH952" s="198"/>
      <c r="AI952" s="198"/>
      <c r="AJ952" s="198"/>
      <c r="AK952" s="198"/>
      <c r="AL952" s="198"/>
      <c r="AM952" s="198"/>
      <c r="AN952" s="198"/>
      <c r="AO952" s="198"/>
    </row>
    <row r="953" ht="14.25" customHeight="1" spans="1:41" x14ac:dyDescent="0.25">
      <c r="A953" s="198"/>
      <c r="B953" s="198"/>
      <c r="C953" s="198"/>
      <c r="D953" s="198"/>
      <c r="E953" s="198"/>
      <c r="F953" s="198"/>
      <c r="G953" s="198"/>
      <c r="H953" s="198"/>
      <c r="I953" s="198"/>
      <c r="J953" s="198"/>
      <c r="K953" s="198"/>
      <c r="L953" s="198"/>
      <c r="M953" s="198"/>
      <c r="N953" s="198"/>
      <c r="O953" s="198"/>
      <c r="P953" s="198"/>
      <c r="Q953" s="198"/>
      <c r="R953" s="198"/>
      <c r="S953" s="198"/>
      <c r="T953" s="198"/>
      <c r="U953" s="198"/>
      <c r="V953" s="198"/>
      <c r="W953" s="198"/>
      <c r="X953" s="198"/>
      <c r="Y953" s="198"/>
      <c r="Z953" s="198"/>
      <c r="AA953" s="198"/>
      <c r="AB953" s="198"/>
      <c r="AC953" s="198"/>
      <c r="AD953" s="198"/>
      <c r="AE953" s="198"/>
      <c r="AF953" s="198"/>
      <c r="AG953" s="198"/>
      <c r="AH953" s="198"/>
      <c r="AI953" s="198"/>
      <c r="AJ953" s="198"/>
      <c r="AK953" s="198"/>
      <c r="AL953" s="198"/>
      <c r="AM953" s="198"/>
      <c r="AN953" s="198"/>
      <c r="AO953" s="198"/>
    </row>
    <row r="954" ht="14.25" customHeight="1" spans="1:41" x14ac:dyDescent="0.25">
      <c r="A954" s="198"/>
      <c r="B954" s="198"/>
      <c r="C954" s="198"/>
      <c r="D954" s="198"/>
      <c r="E954" s="198"/>
      <c r="F954" s="198"/>
      <c r="G954" s="198"/>
      <c r="H954" s="198"/>
      <c r="I954" s="198"/>
      <c r="J954" s="198"/>
      <c r="K954" s="198"/>
      <c r="L954" s="198"/>
      <c r="M954" s="198"/>
      <c r="N954" s="198"/>
      <c r="O954" s="198"/>
      <c r="P954" s="198"/>
      <c r="Q954" s="198"/>
      <c r="R954" s="198"/>
      <c r="S954" s="198"/>
      <c r="T954" s="198"/>
      <c r="U954" s="198"/>
      <c r="V954" s="198"/>
      <c r="W954" s="198"/>
      <c r="X954" s="198"/>
      <c r="Y954" s="198"/>
      <c r="Z954" s="198"/>
      <c r="AA954" s="198"/>
      <c r="AB954" s="198"/>
      <c r="AC954" s="198"/>
      <c r="AD954" s="198"/>
      <c r="AE954" s="198"/>
      <c r="AF954" s="198"/>
      <c r="AG954" s="198"/>
      <c r="AH954" s="198"/>
      <c r="AI954" s="198"/>
      <c r="AJ954" s="198"/>
      <c r="AK954" s="198"/>
      <c r="AL954" s="198"/>
      <c r="AM954" s="198"/>
      <c r="AN954" s="198"/>
      <c r="AO954" s="198"/>
    </row>
    <row r="955" ht="14.25" customHeight="1" spans="1:41" x14ac:dyDescent="0.25">
      <c r="A955" s="198"/>
      <c r="B955" s="198"/>
      <c r="C955" s="198"/>
      <c r="D955" s="198"/>
      <c r="E955" s="198"/>
      <c r="F955" s="198"/>
      <c r="G955" s="198"/>
      <c r="H955" s="198"/>
      <c r="I955" s="198"/>
      <c r="J955" s="198"/>
      <c r="K955" s="198"/>
      <c r="L955" s="198"/>
      <c r="M955" s="198"/>
      <c r="N955" s="198"/>
      <c r="O955" s="198"/>
      <c r="P955" s="198"/>
      <c r="Q955" s="198"/>
      <c r="R955" s="198"/>
      <c r="S955" s="198"/>
      <c r="T955" s="198"/>
      <c r="U955" s="198"/>
      <c r="V955" s="198"/>
      <c r="W955" s="198"/>
      <c r="X955" s="198"/>
      <c r="Y955" s="198"/>
      <c r="Z955" s="198"/>
      <c r="AA955" s="198"/>
      <c r="AB955" s="198"/>
      <c r="AC955" s="198"/>
      <c r="AD955" s="198"/>
      <c r="AE955" s="198"/>
      <c r="AF955" s="198"/>
      <c r="AG955" s="198"/>
      <c r="AH955" s="198"/>
      <c r="AI955" s="198"/>
      <c r="AJ955" s="198"/>
      <c r="AK955" s="198"/>
      <c r="AL955" s="198"/>
      <c r="AM955" s="198"/>
      <c r="AN955" s="198"/>
      <c r="AO955" s="198"/>
    </row>
    <row r="956" ht="14.25" customHeight="1" spans="1:41" x14ac:dyDescent="0.25">
      <c r="A956" s="198"/>
      <c r="B956" s="198"/>
      <c r="C956" s="198"/>
      <c r="D956" s="198"/>
      <c r="E956" s="198"/>
      <c r="F956" s="198"/>
      <c r="G956" s="198"/>
      <c r="H956" s="198"/>
      <c r="I956" s="198"/>
      <c r="J956" s="198"/>
      <c r="K956" s="198"/>
      <c r="L956" s="198"/>
      <c r="M956" s="198"/>
      <c r="N956" s="198"/>
      <c r="O956" s="198"/>
      <c r="P956" s="198"/>
      <c r="Q956" s="198"/>
      <c r="R956" s="198"/>
      <c r="S956" s="198"/>
      <c r="T956" s="198"/>
      <c r="U956" s="198"/>
      <c r="V956" s="198"/>
      <c r="W956" s="198"/>
      <c r="X956" s="198"/>
      <c r="Y956" s="198"/>
      <c r="Z956" s="198"/>
      <c r="AA956" s="198"/>
      <c r="AB956" s="198"/>
      <c r="AC956" s="198"/>
      <c r="AD956" s="198"/>
      <c r="AE956" s="198"/>
      <c r="AF956" s="198"/>
      <c r="AG956" s="198"/>
      <c r="AH956" s="198"/>
      <c r="AI956" s="198"/>
      <c r="AJ956" s="198"/>
      <c r="AK956" s="198"/>
      <c r="AL956" s="198"/>
      <c r="AM956" s="198"/>
      <c r="AN956" s="198"/>
      <c r="AO956" s="198"/>
    </row>
    <row r="957" ht="14.25" customHeight="1" spans="1:41" x14ac:dyDescent="0.25">
      <c r="A957" s="198"/>
      <c r="B957" s="198"/>
      <c r="C957" s="198"/>
      <c r="D957" s="198"/>
      <c r="E957" s="198"/>
      <c r="F957" s="198"/>
      <c r="G957" s="198"/>
      <c r="H957" s="198"/>
      <c r="I957" s="198"/>
      <c r="J957" s="198"/>
      <c r="K957" s="198"/>
      <c r="L957" s="198"/>
      <c r="M957" s="198"/>
      <c r="N957" s="198"/>
      <c r="O957" s="198"/>
      <c r="P957" s="198"/>
      <c r="Q957" s="198"/>
      <c r="R957" s="198"/>
      <c r="S957" s="198"/>
      <c r="T957" s="198"/>
      <c r="U957" s="198"/>
      <c r="V957" s="198"/>
      <c r="W957" s="198"/>
      <c r="X957" s="198"/>
      <c r="Y957" s="198"/>
      <c r="Z957" s="198"/>
      <c r="AA957" s="198"/>
      <c r="AB957" s="198"/>
      <c r="AC957" s="198"/>
      <c r="AD957" s="198"/>
      <c r="AE957" s="198"/>
      <c r="AF957" s="198"/>
      <c r="AG957" s="198"/>
      <c r="AH957" s="198"/>
      <c r="AI957" s="198"/>
      <c r="AJ957" s="198"/>
      <c r="AK957" s="198"/>
      <c r="AL957" s="198"/>
      <c r="AM957" s="198"/>
      <c r="AN957" s="198"/>
      <c r="AO957" s="198"/>
    </row>
    <row r="958" ht="14.25" customHeight="1" spans="1:41" x14ac:dyDescent="0.25">
      <c r="A958" s="198"/>
      <c r="B958" s="198"/>
      <c r="C958" s="198"/>
      <c r="D958" s="198"/>
      <c r="E958" s="198"/>
      <c r="F958" s="198"/>
      <c r="G958" s="198"/>
      <c r="H958" s="198"/>
      <c r="I958" s="198"/>
      <c r="J958" s="198"/>
      <c r="K958" s="198"/>
      <c r="L958" s="198"/>
      <c r="M958" s="198"/>
      <c r="N958" s="198"/>
      <c r="O958" s="198"/>
      <c r="P958" s="198"/>
      <c r="Q958" s="198"/>
      <c r="R958" s="198"/>
      <c r="S958" s="198"/>
      <c r="T958" s="198"/>
      <c r="U958" s="198"/>
      <c r="V958" s="198"/>
      <c r="W958" s="198"/>
      <c r="X958" s="198"/>
      <c r="Y958" s="198"/>
      <c r="Z958" s="198"/>
      <c r="AA958" s="198"/>
      <c r="AB958" s="198"/>
      <c r="AC958" s="198"/>
      <c r="AD958" s="198"/>
      <c r="AE958" s="198"/>
      <c r="AF958" s="198"/>
      <c r="AG958" s="198"/>
      <c r="AH958" s="198"/>
      <c r="AI958" s="198"/>
      <c r="AJ958" s="198"/>
      <c r="AK958" s="198"/>
      <c r="AL958" s="198"/>
      <c r="AM958" s="198"/>
      <c r="AN958" s="198"/>
      <c r="AO958" s="198"/>
    </row>
    <row r="959" ht="14.25" customHeight="1" spans="1:41" x14ac:dyDescent="0.25">
      <c r="A959" s="198"/>
      <c r="B959" s="198"/>
      <c r="C959" s="198"/>
      <c r="D959" s="198"/>
      <c r="E959" s="198"/>
      <c r="F959" s="198"/>
      <c r="G959" s="198"/>
      <c r="H959" s="198"/>
      <c r="I959" s="198"/>
      <c r="J959" s="198"/>
      <c r="K959" s="198"/>
      <c r="L959" s="198"/>
      <c r="M959" s="198"/>
      <c r="N959" s="198"/>
      <c r="O959" s="198"/>
      <c r="P959" s="198"/>
      <c r="Q959" s="198"/>
      <c r="R959" s="198"/>
      <c r="S959" s="198"/>
      <c r="T959" s="198"/>
      <c r="U959" s="198"/>
      <c r="V959" s="198"/>
      <c r="W959" s="198"/>
      <c r="X959" s="198"/>
      <c r="Y959" s="198"/>
      <c r="Z959" s="198"/>
      <c r="AA959" s="198"/>
      <c r="AB959" s="198"/>
      <c r="AC959" s="198"/>
      <c r="AD959" s="198"/>
      <c r="AE959" s="198"/>
      <c r="AF959" s="198"/>
      <c r="AG959" s="198"/>
      <c r="AH959" s="198"/>
      <c r="AI959" s="198"/>
      <c r="AJ959" s="198"/>
      <c r="AK959" s="198"/>
      <c r="AL959" s="198"/>
      <c r="AM959" s="198"/>
      <c r="AN959" s="198"/>
      <c r="AO959" s="198"/>
    </row>
    <row r="960" ht="14.25" customHeight="1" spans="1:41" x14ac:dyDescent="0.25">
      <c r="A960" s="198"/>
      <c r="B960" s="198"/>
      <c r="C960" s="198"/>
      <c r="D960" s="198"/>
      <c r="E960" s="198"/>
      <c r="F960" s="198"/>
      <c r="G960" s="198"/>
      <c r="H960" s="198"/>
      <c r="I960" s="198"/>
      <c r="J960" s="198"/>
      <c r="K960" s="198"/>
      <c r="L960" s="198"/>
      <c r="M960" s="198"/>
      <c r="N960" s="198"/>
      <c r="O960" s="198"/>
      <c r="P960" s="198"/>
      <c r="Q960" s="198"/>
      <c r="R960" s="198"/>
      <c r="S960" s="198"/>
      <c r="T960" s="198"/>
      <c r="U960" s="198"/>
      <c r="V960" s="198"/>
      <c r="W960" s="198"/>
      <c r="X960" s="198"/>
      <c r="Y960" s="198"/>
      <c r="Z960" s="198"/>
      <c r="AA960" s="198"/>
      <c r="AB960" s="198"/>
      <c r="AC960" s="198"/>
      <c r="AD960" s="198"/>
      <c r="AE960" s="198"/>
      <c r="AF960" s="198"/>
      <c r="AG960" s="198"/>
      <c r="AH960" s="198"/>
      <c r="AI960" s="198"/>
      <c r="AJ960" s="198"/>
      <c r="AK960" s="198"/>
      <c r="AL960" s="198"/>
      <c r="AM960" s="198"/>
      <c r="AN960" s="198"/>
      <c r="AO960" s="198"/>
    </row>
    <row r="961" ht="14.25" customHeight="1" spans="1:41" x14ac:dyDescent="0.25">
      <c r="A961" s="198"/>
      <c r="B961" s="198"/>
      <c r="C961" s="198"/>
      <c r="D961" s="198"/>
      <c r="E961" s="198"/>
      <c r="F961" s="198"/>
      <c r="G961" s="198"/>
      <c r="H961" s="198"/>
      <c r="I961" s="198"/>
      <c r="J961" s="198"/>
      <c r="K961" s="198"/>
      <c r="L961" s="198"/>
      <c r="M961" s="198"/>
      <c r="N961" s="198"/>
      <c r="O961" s="198"/>
      <c r="P961" s="198"/>
      <c r="Q961" s="198"/>
      <c r="R961" s="198"/>
      <c r="S961" s="198"/>
      <c r="T961" s="198"/>
      <c r="U961" s="198"/>
      <c r="V961" s="198"/>
      <c r="W961" s="198"/>
      <c r="X961" s="198"/>
      <c r="Y961" s="198"/>
      <c r="Z961" s="198"/>
      <c r="AA961" s="198"/>
      <c r="AB961" s="198"/>
      <c r="AC961" s="198"/>
      <c r="AD961" s="198"/>
      <c r="AE961" s="198"/>
      <c r="AF961" s="198"/>
      <c r="AG961" s="198"/>
      <c r="AH961" s="198"/>
      <c r="AI961" s="198"/>
      <c r="AJ961" s="198"/>
      <c r="AK961" s="198"/>
      <c r="AL961" s="198"/>
      <c r="AM961" s="198"/>
      <c r="AN961" s="198"/>
      <c r="AO961" s="198"/>
    </row>
    <row r="962" ht="14.25" customHeight="1" spans="1:41" x14ac:dyDescent="0.25">
      <c r="A962" s="198"/>
      <c r="B962" s="198"/>
      <c r="C962" s="198"/>
      <c r="D962" s="198"/>
      <c r="E962" s="198"/>
      <c r="F962" s="198"/>
      <c r="G962" s="198"/>
      <c r="H962" s="198"/>
      <c r="I962" s="198"/>
      <c r="J962" s="198"/>
      <c r="K962" s="198"/>
      <c r="L962" s="198"/>
      <c r="M962" s="198"/>
      <c r="N962" s="198"/>
      <c r="O962" s="198"/>
      <c r="P962" s="198"/>
      <c r="Q962" s="198"/>
      <c r="R962" s="198"/>
      <c r="S962" s="198"/>
      <c r="T962" s="198"/>
      <c r="U962" s="198"/>
      <c r="V962" s="198"/>
      <c r="W962" s="198"/>
      <c r="X962" s="198"/>
      <c r="Y962" s="198"/>
      <c r="Z962" s="198"/>
      <c r="AA962" s="198"/>
      <c r="AB962" s="198"/>
      <c r="AC962" s="198"/>
      <c r="AD962" s="198"/>
      <c r="AE962" s="198"/>
      <c r="AF962" s="198"/>
      <c r="AG962" s="198"/>
      <c r="AH962" s="198"/>
      <c r="AI962" s="198"/>
      <c r="AJ962" s="198"/>
      <c r="AK962" s="198"/>
      <c r="AL962" s="198"/>
      <c r="AM962" s="198"/>
      <c r="AN962" s="198"/>
      <c r="AO962" s="198"/>
    </row>
    <row r="963" ht="14.25" customHeight="1" spans="1:41" x14ac:dyDescent="0.25">
      <c r="A963" s="198"/>
      <c r="B963" s="198"/>
      <c r="C963" s="198"/>
      <c r="D963" s="198"/>
      <c r="E963" s="198"/>
      <c r="F963" s="198"/>
      <c r="G963" s="198"/>
      <c r="H963" s="198"/>
      <c r="I963" s="198"/>
      <c r="J963" s="198"/>
      <c r="K963" s="198"/>
      <c r="L963" s="198"/>
      <c r="M963" s="198"/>
      <c r="N963" s="198"/>
      <c r="O963" s="198"/>
      <c r="P963" s="198"/>
      <c r="Q963" s="198"/>
      <c r="R963" s="198"/>
      <c r="S963" s="198"/>
      <c r="T963" s="198"/>
      <c r="U963" s="198"/>
      <c r="V963" s="198"/>
      <c r="W963" s="198"/>
      <c r="X963" s="198"/>
      <c r="Y963" s="198"/>
      <c r="Z963" s="198"/>
      <c r="AA963" s="198"/>
      <c r="AB963" s="198"/>
      <c r="AC963" s="198"/>
      <c r="AD963" s="198"/>
      <c r="AE963" s="198"/>
      <c r="AF963" s="198"/>
      <c r="AG963" s="198"/>
      <c r="AH963" s="198"/>
      <c r="AI963" s="198"/>
      <c r="AJ963" s="198"/>
      <c r="AK963" s="198"/>
      <c r="AL963" s="198"/>
      <c r="AM963" s="198"/>
      <c r="AN963" s="198"/>
      <c r="AO963" s="198"/>
    </row>
    <row r="964" ht="14.25" customHeight="1" spans="1:41" x14ac:dyDescent="0.25">
      <c r="A964" s="198"/>
      <c r="B964" s="198"/>
      <c r="C964" s="198"/>
      <c r="D964" s="198"/>
      <c r="E964" s="198"/>
      <c r="F964" s="198"/>
      <c r="G964" s="198"/>
      <c r="H964" s="198"/>
      <c r="I964" s="198"/>
      <c r="J964" s="198"/>
      <c r="K964" s="198"/>
      <c r="L964" s="198"/>
      <c r="M964" s="198"/>
      <c r="N964" s="198"/>
      <c r="O964" s="198"/>
      <c r="P964" s="198"/>
      <c r="Q964" s="198"/>
      <c r="R964" s="198"/>
      <c r="S964" s="198"/>
      <c r="T964" s="198"/>
      <c r="U964" s="198"/>
      <c r="V964" s="198"/>
      <c r="W964" s="198"/>
      <c r="X964" s="198"/>
      <c r="Y964" s="198"/>
      <c r="Z964" s="198"/>
      <c r="AA964" s="198"/>
      <c r="AB964" s="198"/>
      <c r="AC964" s="198"/>
      <c r="AD964" s="198"/>
      <c r="AE964" s="198"/>
      <c r="AF964" s="198"/>
      <c r="AG964" s="198"/>
      <c r="AH964" s="198"/>
      <c r="AI964" s="198"/>
      <c r="AJ964" s="198"/>
      <c r="AK964" s="198"/>
      <c r="AL964" s="198"/>
      <c r="AM964" s="198"/>
      <c r="AN964" s="198"/>
      <c r="AO964" s="198"/>
    </row>
    <row r="965" ht="14.25" customHeight="1" spans="1:41" x14ac:dyDescent="0.25">
      <c r="A965" s="198"/>
      <c r="B965" s="198"/>
      <c r="C965" s="198"/>
      <c r="D965" s="198"/>
      <c r="E965" s="198"/>
      <c r="F965" s="198"/>
      <c r="G965" s="198"/>
      <c r="H965" s="198"/>
      <c r="I965" s="198"/>
      <c r="J965" s="198"/>
      <c r="K965" s="198"/>
      <c r="L965" s="198"/>
      <c r="M965" s="198"/>
      <c r="N965" s="198"/>
      <c r="O965" s="198"/>
      <c r="P965" s="198"/>
      <c r="Q965" s="198"/>
      <c r="R965" s="198"/>
      <c r="S965" s="198"/>
      <c r="T965" s="198"/>
      <c r="U965" s="198"/>
      <c r="V965" s="198"/>
      <c r="W965" s="198"/>
      <c r="X965" s="198"/>
      <c r="Y965" s="198"/>
      <c r="Z965" s="198"/>
      <c r="AA965" s="198"/>
      <c r="AB965" s="198"/>
      <c r="AC965" s="198"/>
      <c r="AD965" s="198"/>
      <c r="AE965" s="198"/>
      <c r="AF965" s="198"/>
      <c r="AG965" s="198"/>
      <c r="AH965" s="198"/>
      <c r="AI965" s="198"/>
      <c r="AJ965" s="198"/>
      <c r="AK965" s="198"/>
      <c r="AL965" s="198"/>
      <c r="AM965" s="198"/>
      <c r="AN965" s="198"/>
      <c r="AO965" s="198"/>
    </row>
    <row r="966" ht="14.25" customHeight="1" spans="1:41" x14ac:dyDescent="0.25">
      <c r="A966" s="198"/>
      <c r="B966" s="198"/>
      <c r="C966" s="198"/>
      <c r="D966" s="198"/>
      <c r="E966" s="198"/>
      <c r="F966" s="198"/>
      <c r="G966" s="198"/>
      <c r="H966" s="198"/>
      <c r="I966" s="198"/>
      <c r="J966" s="198"/>
      <c r="K966" s="198"/>
      <c r="L966" s="198"/>
      <c r="M966" s="198"/>
      <c r="N966" s="198"/>
      <c r="O966" s="198"/>
      <c r="P966" s="198"/>
      <c r="Q966" s="198"/>
      <c r="R966" s="198"/>
      <c r="S966" s="198"/>
      <c r="T966" s="198"/>
      <c r="U966" s="198"/>
      <c r="V966" s="198"/>
      <c r="W966" s="198"/>
      <c r="X966" s="198"/>
      <c r="Y966" s="198"/>
      <c r="Z966" s="198"/>
      <c r="AA966" s="198"/>
      <c r="AB966" s="198"/>
      <c r="AC966" s="198"/>
      <c r="AD966" s="198"/>
      <c r="AE966" s="198"/>
      <c r="AF966" s="198"/>
      <c r="AG966" s="198"/>
      <c r="AH966" s="198"/>
      <c r="AI966" s="198"/>
      <c r="AJ966" s="198"/>
      <c r="AK966" s="198"/>
      <c r="AL966" s="198"/>
      <c r="AM966" s="198"/>
      <c r="AN966" s="198"/>
      <c r="AO966" s="198"/>
    </row>
    <row r="967" ht="14.25" customHeight="1" spans="1:41" x14ac:dyDescent="0.25">
      <c r="A967" s="198"/>
      <c r="B967" s="198"/>
      <c r="C967" s="198"/>
      <c r="D967" s="198"/>
      <c r="E967" s="198"/>
      <c r="F967" s="198"/>
      <c r="G967" s="198"/>
      <c r="H967" s="198"/>
      <c r="I967" s="198"/>
      <c r="J967" s="198"/>
      <c r="K967" s="198"/>
      <c r="L967" s="198"/>
      <c r="M967" s="198"/>
      <c r="N967" s="198"/>
      <c r="O967" s="198"/>
      <c r="P967" s="198"/>
      <c r="Q967" s="198"/>
      <c r="R967" s="198"/>
      <c r="S967" s="198"/>
      <c r="T967" s="198"/>
      <c r="U967" s="198"/>
      <c r="V967" s="198"/>
      <c r="W967" s="198"/>
      <c r="X967" s="198"/>
      <c r="Y967" s="198"/>
      <c r="Z967" s="198"/>
      <c r="AA967" s="198"/>
      <c r="AB967" s="198"/>
      <c r="AC967" s="198"/>
      <c r="AD967" s="198"/>
      <c r="AE967" s="198"/>
      <c r="AF967" s="198"/>
      <c r="AG967" s="198"/>
      <c r="AH967" s="198"/>
      <c r="AI967" s="198"/>
      <c r="AJ967" s="198"/>
      <c r="AK967" s="198"/>
      <c r="AL967" s="198"/>
      <c r="AM967" s="198"/>
      <c r="AN967" s="198"/>
      <c r="AO967" s="198"/>
    </row>
    <row r="968" ht="14.25" customHeight="1" spans="1:41" x14ac:dyDescent="0.25">
      <c r="A968" s="198"/>
      <c r="B968" s="198"/>
      <c r="C968" s="198"/>
      <c r="D968" s="198"/>
      <c r="E968" s="198"/>
      <c r="F968" s="198"/>
      <c r="G968" s="198"/>
      <c r="H968" s="198"/>
      <c r="I968" s="198"/>
      <c r="J968" s="198"/>
      <c r="K968" s="198"/>
      <c r="L968" s="198"/>
      <c r="M968" s="198"/>
      <c r="N968" s="198"/>
      <c r="O968" s="198"/>
      <c r="P968" s="198"/>
      <c r="Q968" s="198"/>
      <c r="R968" s="198"/>
      <c r="S968" s="198"/>
      <c r="T968" s="198"/>
      <c r="U968" s="198"/>
      <c r="V968" s="198"/>
      <c r="W968" s="198"/>
      <c r="X968" s="198"/>
      <c r="Y968" s="198"/>
      <c r="Z968" s="198"/>
      <c r="AA968" s="198"/>
      <c r="AB968" s="198"/>
      <c r="AC968" s="198"/>
      <c r="AD968" s="198"/>
      <c r="AE968" s="198"/>
      <c r="AF968" s="198"/>
      <c r="AG968" s="198"/>
      <c r="AH968" s="198"/>
      <c r="AI968" s="198"/>
      <c r="AJ968" s="198"/>
      <c r="AK968" s="198"/>
      <c r="AL968" s="198"/>
      <c r="AM968" s="198"/>
      <c r="AN968" s="198"/>
      <c r="AO968" s="198"/>
    </row>
    <row r="969" ht="14.25" customHeight="1" spans="1:41" x14ac:dyDescent="0.25">
      <c r="A969" s="198"/>
      <c r="B969" s="198"/>
      <c r="C969" s="198"/>
      <c r="D969" s="198"/>
      <c r="E969" s="198"/>
      <c r="F969" s="198"/>
      <c r="G969" s="198"/>
      <c r="H969" s="198"/>
      <c r="I969" s="198"/>
      <c r="J969" s="198"/>
      <c r="K969" s="198"/>
      <c r="L969" s="198"/>
      <c r="M969" s="198"/>
      <c r="N969" s="198"/>
      <c r="O969" s="198"/>
      <c r="P969" s="198"/>
      <c r="Q969" s="198"/>
      <c r="R969" s="198"/>
      <c r="S969" s="198"/>
      <c r="T969" s="198"/>
      <c r="U969" s="198"/>
      <c r="V969" s="198"/>
      <c r="W969" s="198"/>
      <c r="X969" s="198"/>
      <c r="Y969" s="198"/>
      <c r="Z969" s="198"/>
      <c r="AA969" s="198"/>
      <c r="AB969" s="198"/>
      <c r="AC969" s="198"/>
      <c r="AD969" s="198"/>
      <c r="AE969" s="198"/>
      <c r="AF969" s="198"/>
      <c r="AG969" s="198"/>
      <c r="AH969" s="198"/>
      <c r="AI969" s="198"/>
      <c r="AJ969" s="198"/>
      <c r="AK969" s="198"/>
      <c r="AL969" s="198"/>
      <c r="AM969" s="198"/>
      <c r="AN969" s="198"/>
      <c r="AO969" s="198"/>
    </row>
    <row r="970" ht="14.25" customHeight="1" spans="1:41" x14ac:dyDescent="0.25">
      <c r="A970" s="198"/>
      <c r="B970" s="198"/>
      <c r="C970" s="198"/>
      <c r="D970" s="198"/>
      <c r="E970" s="198"/>
      <c r="F970" s="198"/>
      <c r="G970" s="198"/>
      <c r="H970" s="198"/>
      <c r="I970" s="198"/>
      <c r="J970" s="198"/>
      <c r="K970" s="198"/>
      <c r="L970" s="198"/>
      <c r="M970" s="198"/>
      <c r="N970" s="198"/>
      <c r="O970" s="198"/>
      <c r="P970" s="198"/>
      <c r="Q970" s="198"/>
      <c r="R970" s="198"/>
      <c r="S970" s="198"/>
      <c r="T970" s="198"/>
      <c r="U970" s="198"/>
      <c r="V970" s="198"/>
      <c r="W970" s="198"/>
      <c r="X970" s="198"/>
      <c r="Y970" s="198"/>
      <c r="Z970" s="198"/>
      <c r="AA970" s="198"/>
      <c r="AB970" s="198"/>
      <c r="AC970" s="198"/>
      <c r="AD970" s="198"/>
      <c r="AE970" s="198"/>
      <c r="AF970" s="198"/>
      <c r="AG970" s="198"/>
      <c r="AH970" s="198"/>
      <c r="AI970" s="198"/>
      <c r="AJ970" s="198"/>
      <c r="AK970" s="198"/>
      <c r="AL970" s="198"/>
      <c r="AM970" s="198"/>
      <c r="AN970" s="198"/>
      <c r="AO970" s="198"/>
    </row>
    <row r="971" ht="14.25" customHeight="1" spans="1:41" x14ac:dyDescent="0.25">
      <c r="A971" s="198"/>
      <c r="B971" s="198"/>
      <c r="C971" s="198"/>
      <c r="D971" s="198"/>
      <c r="E971" s="198"/>
      <c r="F971" s="198"/>
      <c r="G971" s="198"/>
      <c r="H971" s="198"/>
      <c r="I971" s="198"/>
      <c r="J971" s="198"/>
      <c r="K971" s="198"/>
      <c r="L971" s="198"/>
      <c r="M971" s="198"/>
      <c r="N971" s="198"/>
      <c r="O971" s="198"/>
      <c r="P971" s="198"/>
      <c r="Q971" s="198"/>
      <c r="R971" s="198"/>
      <c r="S971" s="198"/>
      <c r="T971" s="198"/>
      <c r="U971" s="198"/>
      <c r="V971" s="198"/>
      <c r="W971" s="198"/>
      <c r="X971" s="198"/>
      <c r="Y971" s="198"/>
      <c r="Z971" s="198"/>
      <c r="AA971" s="198"/>
      <c r="AB971" s="198"/>
      <c r="AC971" s="198"/>
      <c r="AD971" s="198"/>
      <c r="AE971" s="198"/>
      <c r="AF971" s="198"/>
      <c r="AG971" s="198"/>
      <c r="AH971" s="198"/>
      <c r="AI971" s="198"/>
      <c r="AJ971" s="198"/>
      <c r="AK971" s="198"/>
      <c r="AL971" s="198"/>
      <c r="AM971" s="198"/>
      <c r="AN971" s="198"/>
      <c r="AO971" s="198"/>
    </row>
    <row r="972" ht="14.25" customHeight="1" spans="1:41" x14ac:dyDescent="0.25">
      <c r="A972" s="198"/>
      <c r="B972" s="198"/>
      <c r="C972" s="198"/>
      <c r="D972" s="198"/>
      <c r="E972" s="198"/>
      <c r="F972" s="198"/>
      <c r="G972" s="198"/>
      <c r="H972" s="198"/>
      <c r="I972" s="198"/>
      <c r="J972" s="198"/>
      <c r="K972" s="198"/>
      <c r="L972" s="198"/>
      <c r="M972" s="198"/>
      <c r="N972" s="198"/>
      <c r="O972" s="198"/>
      <c r="P972" s="198"/>
      <c r="Q972" s="198"/>
      <c r="R972" s="198"/>
      <c r="S972" s="198"/>
      <c r="T972" s="198"/>
      <c r="U972" s="198"/>
      <c r="V972" s="198"/>
      <c r="W972" s="198"/>
      <c r="X972" s="198"/>
      <c r="Y972" s="198"/>
      <c r="Z972" s="198"/>
      <c r="AA972" s="198"/>
      <c r="AB972" s="198"/>
      <c r="AC972" s="198"/>
      <c r="AD972" s="198"/>
      <c r="AE972" s="198"/>
      <c r="AF972" s="198"/>
      <c r="AG972" s="198"/>
      <c r="AH972" s="198"/>
      <c r="AI972" s="198"/>
      <c r="AJ972" s="198"/>
      <c r="AK972" s="198"/>
      <c r="AL972" s="198"/>
      <c r="AM972" s="198"/>
      <c r="AN972" s="198"/>
      <c r="AO972" s="198"/>
    </row>
    <row r="973" ht="14.25" customHeight="1" spans="1:41" x14ac:dyDescent="0.25">
      <c r="A973" s="198"/>
      <c r="B973" s="198"/>
      <c r="C973" s="198"/>
      <c r="D973" s="198"/>
      <c r="E973" s="198"/>
      <c r="F973" s="198"/>
      <c r="G973" s="198"/>
      <c r="H973" s="198"/>
      <c r="I973" s="198"/>
      <c r="J973" s="198"/>
      <c r="K973" s="198"/>
      <c r="L973" s="198"/>
      <c r="M973" s="198"/>
      <c r="N973" s="198"/>
      <c r="O973" s="198"/>
      <c r="P973" s="198"/>
      <c r="Q973" s="198"/>
      <c r="R973" s="198"/>
      <c r="S973" s="198"/>
      <c r="T973" s="198"/>
      <c r="U973" s="198"/>
      <c r="V973" s="198"/>
      <c r="W973" s="198"/>
      <c r="X973" s="198"/>
      <c r="Y973" s="198"/>
      <c r="Z973" s="198"/>
      <c r="AA973" s="198"/>
      <c r="AB973" s="198"/>
      <c r="AC973" s="198"/>
      <c r="AD973" s="198"/>
      <c r="AE973" s="198"/>
      <c r="AF973" s="198"/>
      <c r="AG973" s="198"/>
      <c r="AH973" s="198"/>
      <c r="AI973" s="198"/>
      <c r="AJ973" s="198"/>
      <c r="AK973" s="198"/>
      <c r="AL973" s="198"/>
      <c r="AM973" s="198"/>
      <c r="AN973" s="198"/>
      <c r="AO973" s="198"/>
    </row>
    <row r="974" ht="14.25" customHeight="1" spans="1:41" x14ac:dyDescent="0.25">
      <c r="A974" s="198"/>
      <c r="B974" s="198"/>
      <c r="C974" s="198"/>
      <c r="D974" s="198"/>
      <c r="E974" s="198"/>
      <c r="F974" s="198"/>
      <c r="G974" s="198"/>
      <c r="H974" s="198"/>
      <c r="I974" s="198"/>
      <c r="J974" s="198"/>
      <c r="K974" s="198"/>
      <c r="L974" s="198"/>
      <c r="M974" s="198"/>
      <c r="N974" s="198"/>
      <c r="O974" s="198"/>
      <c r="P974" s="198"/>
      <c r="Q974" s="198"/>
      <c r="R974" s="198"/>
      <c r="S974" s="198"/>
      <c r="T974" s="198"/>
      <c r="U974" s="198"/>
      <c r="V974" s="198"/>
      <c r="W974" s="198"/>
      <c r="X974" s="198"/>
      <c r="Y974" s="198"/>
      <c r="Z974" s="198"/>
      <c r="AA974" s="198"/>
      <c r="AB974" s="198"/>
      <c r="AC974" s="198"/>
      <c r="AD974" s="198"/>
      <c r="AE974" s="198"/>
      <c r="AF974" s="198"/>
      <c r="AG974" s="198"/>
      <c r="AH974" s="198"/>
      <c r="AI974" s="198"/>
      <c r="AJ974" s="198"/>
      <c r="AK974" s="198"/>
      <c r="AL974" s="198"/>
      <c r="AM974" s="198"/>
      <c r="AN974" s="198"/>
      <c r="AO974" s="198"/>
    </row>
    <row r="975" ht="14.25" customHeight="1" spans="1:41" x14ac:dyDescent="0.25">
      <c r="A975" s="198"/>
      <c r="B975" s="198"/>
      <c r="C975" s="198"/>
      <c r="D975" s="198"/>
      <c r="E975" s="198"/>
      <c r="F975" s="198"/>
      <c r="G975" s="198"/>
      <c r="H975" s="198"/>
      <c r="I975" s="198"/>
      <c r="J975" s="198"/>
      <c r="K975" s="198"/>
      <c r="L975" s="198"/>
      <c r="M975" s="198"/>
      <c r="N975" s="198"/>
      <c r="O975" s="198"/>
      <c r="P975" s="198"/>
      <c r="Q975" s="198"/>
      <c r="R975" s="198"/>
      <c r="S975" s="198"/>
      <c r="T975" s="198"/>
      <c r="U975" s="198"/>
      <c r="V975" s="198"/>
      <c r="W975" s="198"/>
      <c r="X975" s="198"/>
      <c r="Y975" s="198"/>
      <c r="Z975" s="198"/>
      <c r="AA975" s="198"/>
      <c r="AB975" s="198"/>
      <c r="AC975" s="198"/>
      <c r="AD975" s="198"/>
      <c r="AE975" s="198"/>
      <c r="AF975" s="198"/>
      <c r="AG975" s="198"/>
      <c r="AH975" s="198"/>
      <c r="AI975" s="198"/>
      <c r="AJ975" s="198"/>
      <c r="AK975" s="198"/>
      <c r="AL975" s="198"/>
      <c r="AM975" s="198"/>
      <c r="AN975" s="198"/>
      <c r="AO975" s="198"/>
    </row>
    <row r="976" ht="14.25" customHeight="1" spans="1:41" x14ac:dyDescent="0.25">
      <c r="A976" s="198"/>
      <c r="B976" s="198"/>
      <c r="C976" s="198"/>
      <c r="D976" s="198"/>
      <c r="E976" s="198"/>
      <c r="F976" s="198"/>
      <c r="G976" s="198"/>
      <c r="H976" s="198"/>
      <c r="I976" s="198"/>
      <c r="J976" s="198"/>
      <c r="K976" s="198"/>
      <c r="L976" s="198"/>
      <c r="M976" s="198"/>
      <c r="N976" s="198"/>
      <c r="O976" s="198"/>
      <c r="P976" s="198"/>
      <c r="Q976" s="198"/>
      <c r="R976" s="198"/>
      <c r="S976" s="198"/>
      <c r="T976" s="198"/>
      <c r="U976" s="198"/>
      <c r="V976" s="198"/>
      <c r="W976" s="198"/>
      <c r="X976" s="198"/>
      <c r="Y976" s="198"/>
      <c r="Z976" s="198"/>
      <c r="AA976" s="198"/>
      <c r="AB976" s="198"/>
      <c r="AC976" s="198"/>
      <c r="AD976" s="198"/>
      <c r="AE976" s="198"/>
      <c r="AF976" s="198"/>
      <c r="AG976" s="198"/>
      <c r="AH976" s="198"/>
      <c r="AI976" s="198"/>
      <c r="AJ976" s="198"/>
      <c r="AK976" s="198"/>
      <c r="AL976" s="198"/>
      <c r="AM976" s="198"/>
      <c r="AN976" s="198"/>
      <c r="AO976" s="198"/>
    </row>
    <row r="977" ht="14.25" customHeight="1" spans="1:41" x14ac:dyDescent="0.25">
      <c r="A977" s="198"/>
      <c r="B977" s="198"/>
      <c r="C977" s="198"/>
      <c r="D977" s="198"/>
      <c r="E977" s="198"/>
      <c r="F977" s="198"/>
      <c r="G977" s="198"/>
      <c r="H977" s="198"/>
      <c r="I977" s="198"/>
      <c r="J977" s="198"/>
      <c r="K977" s="198"/>
      <c r="L977" s="198"/>
      <c r="M977" s="198"/>
      <c r="N977" s="198"/>
      <c r="O977" s="198"/>
      <c r="P977" s="198"/>
      <c r="Q977" s="198"/>
      <c r="R977" s="198"/>
      <c r="S977" s="198"/>
      <c r="T977" s="198"/>
      <c r="U977" s="198"/>
      <c r="V977" s="198"/>
      <c r="W977" s="198"/>
      <c r="X977" s="198"/>
      <c r="Y977" s="198"/>
      <c r="Z977" s="198"/>
      <c r="AA977" s="198"/>
      <c r="AB977" s="198"/>
      <c r="AC977" s="198"/>
      <c r="AD977" s="198"/>
      <c r="AE977" s="198"/>
      <c r="AF977" s="198"/>
      <c r="AG977" s="198"/>
      <c r="AH977" s="198"/>
      <c r="AI977" s="198"/>
      <c r="AJ977" s="198"/>
      <c r="AK977" s="198"/>
      <c r="AL977" s="198"/>
      <c r="AM977" s="198"/>
      <c r="AN977" s="198"/>
      <c r="AO977" s="198"/>
    </row>
    <row r="978" ht="14.25" customHeight="1" spans="1:41" x14ac:dyDescent="0.25">
      <c r="A978" s="198"/>
      <c r="B978" s="198"/>
      <c r="C978" s="198"/>
      <c r="D978" s="198"/>
      <c r="E978" s="198"/>
      <c r="F978" s="198"/>
      <c r="G978" s="198"/>
      <c r="H978" s="198"/>
      <c r="I978" s="198"/>
      <c r="J978" s="198"/>
      <c r="K978" s="198"/>
      <c r="L978" s="198"/>
      <c r="M978" s="198"/>
      <c r="N978" s="198"/>
      <c r="O978" s="198"/>
      <c r="P978" s="198"/>
      <c r="Q978" s="198"/>
      <c r="R978" s="198"/>
      <c r="S978" s="198"/>
      <c r="T978" s="198"/>
      <c r="U978" s="198"/>
      <c r="V978" s="198"/>
      <c r="W978" s="198"/>
      <c r="X978" s="198"/>
      <c r="Y978" s="198"/>
      <c r="Z978" s="198"/>
      <c r="AA978" s="198"/>
      <c r="AB978" s="198"/>
      <c r="AC978" s="198"/>
      <c r="AD978" s="198"/>
      <c r="AE978" s="198"/>
      <c r="AF978" s="198"/>
      <c r="AG978" s="198"/>
      <c r="AH978" s="198"/>
      <c r="AI978" s="198"/>
      <c r="AJ978" s="198"/>
      <c r="AK978" s="198"/>
      <c r="AL978" s="198"/>
      <c r="AM978" s="198"/>
      <c r="AN978" s="198"/>
      <c r="AO978" s="198"/>
    </row>
    <row r="979" ht="14.25" customHeight="1" spans="1:41" x14ac:dyDescent="0.25">
      <c r="A979" s="198"/>
      <c r="B979" s="198"/>
      <c r="C979" s="198"/>
      <c r="D979" s="198"/>
      <c r="E979" s="198"/>
      <c r="F979" s="198"/>
      <c r="G979" s="198"/>
      <c r="H979" s="198"/>
      <c r="I979" s="198"/>
      <c r="J979" s="198"/>
      <c r="K979" s="198"/>
      <c r="L979" s="198"/>
      <c r="M979" s="198"/>
      <c r="N979" s="198"/>
      <c r="O979" s="198"/>
      <c r="P979" s="198"/>
      <c r="Q979" s="198"/>
      <c r="R979" s="198"/>
      <c r="S979" s="198"/>
      <c r="T979" s="198"/>
      <c r="U979" s="198"/>
      <c r="V979" s="198"/>
      <c r="W979" s="198"/>
      <c r="X979" s="198"/>
      <c r="Y979" s="198"/>
      <c r="Z979" s="198"/>
      <c r="AA979" s="198"/>
      <c r="AB979" s="198"/>
      <c r="AC979" s="198"/>
      <c r="AD979" s="198"/>
      <c r="AE979" s="198"/>
      <c r="AF979" s="198"/>
      <c r="AG979" s="198"/>
      <c r="AH979" s="198"/>
      <c r="AI979" s="198"/>
      <c r="AJ979" s="198"/>
      <c r="AK979" s="198"/>
      <c r="AL979" s="198"/>
      <c r="AM979" s="198"/>
      <c r="AN979" s="198"/>
      <c r="AO979" s="198"/>
    </row>
    <row r="980" ht="14.25" customHeight="1" spans="1:41" x14ac:dyDescent="0.25">
      <c r="A980" s="198"/>
      <c r="B980" s="198"/>
      <c r="C980" s="198"/>
      <c r="D980" s="198"/>
      <c r="E980" s="198"/>
      <c r="F980" s="198"/>
      <c r="G980" s="198"/>
      <c r="H980" s="198"/>
      <c r="I980" s="198"/>
      <c r="J980" s="198"/>
      <c r="K980" s="198"/>
      <c r="L980" s="198"/>
      <c r="M980" s="198"/>
      <c r="N980" s="198"/>
      <c r="O980" s="198"/>
      <c r="P980" s="198"/>
      <c r="Q980" s="198"/>
      <c r="R980" s="198"/>
      <c r="S980" s="198"/>
      <c r="T980" s="198"/>
      <c r="U980" s="198"/>
      <c r="V980" s="198"/>
      <c r="W980" s="198"/>
      <c r="X980" s="198"/>
      <c r="Y980" s="198"/>
      <c r="Z980" s="198"/>
      <c r="AA980" s="198"/>
      <c r="AB980" s="198"/>
      <c r="AC980" s="198"/>
      <c r="AD980" s="198"/>
      <c r="AE980" s="198"/>
      <c r="AF980" s="198"/>
      <c r="AG980" s="198"/>
      <c r="AH980" s="198"/>
      <c r="AI980" s="198"/>
      <c r="AJ980" s="198"/>
      <c r="AK980" s="198"/>
      <c r="AL980" s="198"/>
      <c r="AM980" s="198"/>
      <c r="AN980" s="198"/>
      <c r="AO980" s="198"/>
    </row>
    <row r="981" ht="14.25" customHeight="1" spans="1:41" x14ac:dyDescent="0.25">
      <c r="A981" s="198"/>
      <c r="B981" s="198"/>
      <c r="C981" s="198"/>
      <c r="D981" s="198"/>
      <c r="E981" s="198"/>
      <c r="F981" s="198"/>
      <c r="G981" s="198"/>
      <c r="H981" s="198"/>
      <c r="I981" s="198"/>
      <c r="J981" s="198"/>
      <c r="K981" s="198"/>
      <c r="L981" s="198"/>
      <c r="M981" s="198"/>
      <c r="N981" s="198"/>
      <c r="O981" s="198"/>
      <c r="P981" s="198"/>
      <c r="Q981" s="198"/>
      <c r="R981" s="198"/>
      <c r="S981" s="198"/>
      <c r="T981" s="198"/>
      <c r="U981" s="198"/>
      <c r="V981" s="198"/>
      <c r="W981" s="198"/>
      <c r="X981" s="198"/>
      <c r="Y981" s="198"/>
      <c r="Z981" s="198"/>
      <c r="AA981" s="198"/>
      <c r="AB981" s="198"/>
      <c r="AC981" s="198"/>
      <c r="AD981" s="198"/>
      <c r="AE981" s="198"/>
      <c r="AF981" s="198"/>
      <c r="AG981" s="198"/>
      <c r="AH981" s="198"/>
      <c r="AI981" s="198"/>
      <c r="AJ981" s="198"/>
      <c r="AK981" s="198"/>
      <c r="AL981" s="198"/>
      <c r="AM981" s="198"/>
      <c r="AN981" s="198"/>
      <c r="AO981" s="198"/>
    </row>
    <row r="982" ht="14.25" customHeight="1" spans="1:41" x14ac:dyDescent="0.25">
      <c r="A982" s="198"/>
      <c r="B982" s="198"/>
      <c r="C982" s="198"/>
      <c r="D982" s="198"/>
      <c r="E982" s="198"/>
      <c r="F982" s="198"/>
      <c r="G982" s="198"/>
      <c r="H982" s="198"/>
      <c r="I982" s="198"/>
      <c r="J982" s="198"/>
      <c r="K982" s="198"/>
      <c r="L982" s="198"/>
      <c r="M982" s="198"/>
      <c r="N982" s="198"/>
      <c r="O982" s="198"/>
      <c r="P982" s="198"/>
      <c r="Q982" s="198"/>
      <c r="R982" s="198"/>
      <c r="S982" s="198"/>
      <c r="T982" s="198"/>
      <c r="U982" s="198"/>
      <c r="V982" s="198"/>
      <c r="W982" s="198"/>
      <c r="X982" s="198"/>
      <c r="Y982" s="198"/>
      <c r="Z982" s="198"/>
      <c r="AA982" s="198"/>
      <c r="AB982" s="198"/>
      <c r="AC982" s="198"/>
      <c r="AD982" s="198"/>
      <c r="AE982" s="198"/>
      <c r="AF982" s="198"/>
      <c r="AG982" s="198"/>
      <c r="AH982" s="198"/>
      <c r="AI982" s="198"/>
      <c r="AJ982" s="198"/>
      <c r="AK982" s="198"/>
      <c r="AL982" s="198"/>
      <c r="AM982" s="198"/>
      <c r="AN982" s="198"/>
      <c r="AO982" s="198"/>
    </row>
    <row r="983" ht="14.25" customHeight="1" spans="1:41" x14ac:dyDescent="0.25">
      <c r="A983" s="198"/>
      <c r="B983" s="198"/>
      <c r="C983" s="198"/>
      <c r="D983" s="198"/>
      <c r="E983" s="198"/>
      <c r="F983" s="198"/>
      <c r="G983" s="198"/>
      <c r="H983" s="198"/>
      <c r="I983" s="198"/>
      <c r="J983" s="198"/>
      <c r="K983" s="198"/>
      <c r="L983" s="198"/>
      <c r="M983" s="198"/>
      <c r="N983" s="198"/>
      <c r="O983" s="198"/>
      <c r="P983" s="198"/>
      <c r="Q983" s="198"/>
      <c r="R983" s="198"/>
      <c r="S983" s="198"/>
      <c r="T983" s="198"/>
      <c r="U983" s="198"/>
      <c r="V983" s="198"/>
      <c r="W983" s="198"/>
      <c r="X983" s="198"/>
      <c r="Y983" s="198"/>
      <c r="Z983" s="198"/>
      <c r="AA983" s="198"/>
      <c r="AB983" s="198"/>
      <c r="AC983" s="198"/>
      <c r="AD983" s="198"/>
      <c r="AE983" s="198"/>
      <c r="AF983" s="198"/>
      <c r="AG983" s="198"/>
      <c r="AH983" s="198"/>
      <c r="AI983" s="198"/>
      <c r="AJ983" s="198"/>
      <c r="AK983" s="198"/>
      <c r="AL983" s="198"/>
      <c r="AM983" s="198"/>
      <c r="AN983" s="198"/>
      <c r="AO983" s="198"/>
    </row>
    <row r="984" ht="14.25" customHeight="1" spans="1:41" x14ac:dyDescent="0.25">
      <c r="A984" s="198"/>
      <c r="B984" s="198"/>
      <c r="C984" s="198"/>
      <c r="D984" s="198"/>
      <c r="E984" s="198"/>
      <c r="F984" s="198"/>
      <c r="G984" s="198"/>
      <c r="H984" s="198"/>
      <c r="I984" s="198"/>
      <c r="J984" s="198"/>
      <c r="K984" s="198"/>
      <c r="L984" s="198"/>
      <c r="M984" s="198"/>
      <c r="N984" s="198"/>
      <c r="O984" s="198"/>
      <c r="P984" s="198"/>
      <c r="Q984" s="198"/>
      <c r="R984" s="198"/>
      <c r="S984" s="198"/>
      <c r="T984" s="198"/>
      <c r="U984" s="198"/>
      <c r="V984" s="198"/>
      <c r="W984" s="198"/>
      <c r="X984" s="198"/>
      <c r="Y984" s="198"/>
      <c r="Z984" s="198"/>
      <c r="AA984" s="198"/>
      <c r="AB984" s="198"/>
      <c r="AC984" s="198"/>
      <c r="AD984" s="198"/>
      <c r="AE984" s="198"/>
      <c r="AF984" s="198"/>
      <c r="AG984" s="198"/>
      <c r="AH984" s="198"/>
      <c r="AI984" s="198"/>
      <c r="AJ984" s="198"/>
      <c r="AK984" s="198"/>
      <c r="AL984" s="198"/>
      <c r="AM984" s="198"/>
      <c r="AN984" s="198"/>
      <c r="AO984" s="198"/>
    </row>
    <row r="985" ht="14.25" customHeight="1" spans="1:41" x14ac:dyDescent="0.25">
      <c r="A985" s="198"/>
      <c r="B985" s="198"/>
      <c r="C985" s="198"/>
      <c r="D985" s="198"/>
      <c r="E985" s="198"/>
      <c r="F985" s="198"/>
      <c r="G985" s="198"/>
      <c r="H985" s="198"/>
      <c r="I985" s="198"/>
      <c r="J985" s="198"/>
      <c r="K985" s="198"/>
      <c r="L985" s="198"/>
      <c r="M985" s="198"/>
      <c r="N985" s="198"/>
      <c r="O985" s="198"/>
      <c r="P985" s="198"/>
      <c r="Q985" s="198"/>
      <c r="R985" s="198"/>
      <c r="S985" s="198"/>
      <c r="T985" s="198"/>
      <c r="U985" s="198"/>
      <c r="V985" s="198"/>
      <c r="W985" s="198"/>
      <c r="X985" s="198"/>
      <c r="Y985" s="198"/>
      <c r="Z985" s="198"/>
      <c r="AA985" s="198"/>
      <c r="AB985" s="198"/>
      <c r="AC985" s="198"/>
      <c r="AD985" s="198"/>
      <c r="AE985" s="198"/>
      <c r="AF985" s="198"/>
      <c r="AG985" s="198"/>
      <c r="AH985" s="198"/>
      <c r="AI985" s="198"/>
      <c r="AJ985" s="198"/>
      <c r="AK985" s="198"/>
      <c r="AL985" s="198"/>
      <c r="AM985" s="198"/>
      <c r="AN985" s="198"/>
      <c r="AO985" s="198"/>
    </row>
    <row r="986" ht="14.25" customHeight="1" spans="1:41" x14ac:dyDescent="0.25">
      <c r="A986" s="198"/>
      <c r="B986" s="198"/>
      <c r="C986" s="198"/>
      <c r="D986" s="198"/>
      <c r="E986" s="198"/>
      <c r="F986" s="198"/>
      <c r="G986" s="198"/>
      <c r="H986" s="198"/>
      <c r="I986" s="198"/>
      <c r="J986" s="198"/>
      <c r="K986" s="198"/>
      <c r="L986" s="198"/>
      <c r="M986" s="198"/>
      <c r="N986" s="198"/>
      <c r="O986" s="198"/>
      <c r="P986" s="198"/>
      <c r="Q986" s="198"/>
      <c r="R986" s="198"/>
      <c r="S986" s="198"/>
      <c r="T986" s="198"/>
      <c r="U986" s="198"/>
      <c r="V986" s="198"/>
      <c r="W986" s="198"/>
      <c r="X986" s="198"/>
      <c r="Y986" s="198"/>
      <c r="Z986" s="198"/>
      <c r="AA986" s="198"/>
      <c r="AB986" s="198"/>
      <c r="AC986" s="198"/>
      <c r="AD986" s="198"/>
      <c r="AE986" s="198"/>
      <c r="AF986" s="198"/>
      <c r="AG986" s="198"/>
      <c r="AH986" s="198"/>
      <c r="AI986" s="198"/>
      <c r="AJ986" s="198"/>
      <c r="AK986" s="198"/>
      <c r="AL986" s="198"/>
      <c r="AM986" s="198"/>
      <c r="AN986" s="198"/>
      <c r="AO986" s="198"/>
    </row>
    <row r="987" ht="14.25" customHeight="1" spans="1:41" x14ac:dyDescent="0.25">
      <c r="A987" s="198"/>
      <c r="B987" s="198"/>
      <c r="C987" s="198"/>
      <c r="D987" s="198"/>
      <c r="E987" s="198"/>
      <c r="F987" s="198"/>
      <c r="G987" s="198"/>
      <c r="H987" s="198"/>
      <c r="I987" s="198"/>
      <c r="J987" s="198"/>
      <c r="K987" s="198"/>
      <c r="L987" s="198"/>
      <c r="M987" s="198"/>
      <c r="N987" s="198"/>
      <c r="O987" s="198"/>
      <c r="P987" s="198"/>
      <c r="Q987" s="198"/>
      <c r="R987" s="198"/>
      <c r="S987" s="198"/>
      <c r="T987" s="198"/>
      <c r="U987" s="198"/>
      <c r="V987" s="198"/>
      <c r="W987" s="198"/>
      <c r="X987" s="198"/>
      <c r="Y987" s="198"/>
      <c r="Z987" s="198"/>
      <c r="AA987" s="198"/>
      <c r="AB987" s="198"/>
      <c r="AC987" s="198"/>
      <c r="AD987" s="198"/>
      <c r="AE987" s="198"/>
      <c r="AF987" s="198"/>
      <c r="AG987" s="198"/>
      <c r="AH987" s="198"/>
      <c r="AI987" s="198"/>
      <c r="AJ987" s="198"/>
      <c r="AK987" s="198"/>
      <c r="AL987" s="198"/>
      <c r="AM987" s="198"/>
      <c r="AN987" s="198"/>
      <c r="AO987" s="198"/>
    </row>
    <row r="988" ht="14.25" customHeight="1" spans="1:41" x14ac:dyDescent="0.25">
      <c r="A988" s="198"/>
      <c r="B988" s="198"/>
      <c r="C988" s="198"/>
      <c r="D988" s="198"/>
      <c r="E988" s="198"/>
      <c r="F988" s="198"/>
      <c r="G988" s="198"/>
      <c r="H988" s="198"/>
      <c r="I988" s="198"/>
      <c r="J988" s="198"/>
      <c r="K988" s="198"/>
      <c r="L988" s="198"/>
      <c r="M988" s="198"/>
      <c r="N988" s="198"/>
      <c r="O988" s="198"/>
      <c r="P988" s="198"/>
      <c r="Q988" s="198"/>
      <c r="R988" s="198"/>
      <c r="S988" s="198"/>
      <c r="T988" s="198"/>
      <c r="U988" s="198"/>
      <c r="V988" s="198"/>
      <c r="W988" s="198"/>
      <c r="X988" s="198"/>
      <c r="Y988" s="198"/>
      <c r="Z988" s="198"/>
      <c r="AA988" s="198"/>
      <c r="AB988" s="198"/>
      <c r="AC988" s="198"/>
      <c r="AD988" s="198"/>
      <c r="AE988" s="198"/>
      <c r="AF988" s="198"/>
      <c r="AG988" s="198"/>
      <c r="AH988" s="198"/>
      <c r="AI988" s="198"/>
      <c r="AJ988" s="198"/>
      <c r="AK988" s="198"/>
      <c r="AL988" s="198"/>
      <c r="AM988" s="198"/>
      <c r="AN988" s="198"/>
      <c r="AO988" s="198"/>
    </row>
    <row r="989" ht="14.25" customHeight="1" spans="1:41" x14ac:dyDescent="0.25">
      <c r="A989" s="198"/>
      <c r="B989" s="198"/>
      <c r="C989" s="198"/>
      <c r="D989" s="198"/>
      <c r="E989" s="198"/>
      <c r="F989" s="198"/>
      <c r="G989" s="198"/>
      <c r="H989" s="198"/>
      <c r="I989" s="198"/>
      <c r="J989" s="198"/>
      <c r="K989" s="198"/>
      <c r="L989" s="198"/>
      <c r="M989" s="198"/>
      <c r="N989" s="198"/>
      <c r="O989" s="198"/>
      <c r="P989" s="198"/>
      <c r="Q989" s="198"/>
      <c r="R989" s="198"/>
      <c r="S989" s="198"/>
      <c r="T989" s="198"/>
      <c r="U989" s="198"/>
      <c r="V989" s="198"/>
      <c r="W989" s="198"/>
      <c r="X989" s="198"/>
      <c r="Y989" s="198"/>
      <c r="Z989" s="198"/>
      <c r="AA989" s="198"/>
      <c r="AB989" s="198"/>
      <c r="AC989" s="198"/>
      <c r="AD989" s="198"/>
      <c r="AE989" s="198"/>
      <c r="AF989" s="198"/>
      <c r="AG989" s="198"/>
      <c r="AH989" s="198"/>
      <c r="AI989" s="198"/>
      <c r="AJ989" s="198"/>
      <c r="AK989" s="198"/>
      <c r="AL989" s="198"/>
      <c r="AM989" s="198"/>
      <c r="AN989" s="198"/>
      <c r="AO989" s="198"/>
    </row>
    <row r="990" ht="14.25" customHeight="1" spans="1:41" x14ac:dyDescent="0.25">
      <c r="A990" s="198"/>
      <c r="B990" s="198"/>
      <c r="C990" s="198"/>
      <c r="D990" s="198"/>
      <c r="E990" s="198"/>
      <c r="F990" s="198"/>
      <c r="G990" s="198"/>
      <c r="H990" s="198"/>
      <c r="I990" s="198"/>
      <c r="J990" s="198"/>
      <c r="K990" s="198"/>
      <c r="L990" s="198"/>
      <c r="M990" s="198"/>
      <c r="N990" s="198"/>
      <c r="O990" s="198"/>
      <c r="P990" s="198"/>
      <c r="Q990" s="198"/>
      <c r="R990" s="198"/>
      <c r="S990" s="198"/>
      <c r="T990" s="198"/>
      <c r="U990" s="198"/>
      <c r="V990" s="198"/>
      <c r="W990" s="198"/>
      <c r="X990" s="198"/>
      <c r="Y990" s="198"/>
      <c r="Z990" s="198"/>
      <c r="AA990" s="198"/>
      <c r="AB990" s="198"/>
      <c r="AC990" s="198"/>
      <c r="AD990" s="198"/>
      <c r="AE990" s="198"/>
      <c r="AF990" s="198"/>
      <c r="AG990" s="198"/>
      <c r="AH990" s="198"/>
      <c r="AI990" s="198"/>
      <c r="AJ990" s="198"/>
      <c r="AK990" s="198"/>
      <c r="AL990" s="198"/>
      <c r="AM990" s="198"/>
      <c r="AN990" s="198"/>
      <c r="AO990" s="198"/>
    </row>
    <row r="991" ht="14.25" customHeight="1" spans="1:41" x14ac:dyDescent="0.25">
      <c r="A991" s="198"/>
      <c r="B991" s="198"/>
      <c r="C991" s="198"/>
      <c r="D991" s="198"/>
      <c r="E991" s="198"/>
      <c r="F991" s="198"/>
      <c r="G991" s="198"/>
      <c r="H991" s="198"/>
      <c r="I991" s="198"/>
      <c r="J991" s="198"/>
      <c r="K991" s="198"/>
      <c r="L991" s="198"/>
      <c r="M991" s="198"/>
      <c r="N991" s="198"/>
      <c r="O991" s="198"/>
      <c r="P991" s="198"/>
      <c r="Q991" s="198"/>
      <c r="R991" s="198"/>
      <c r="S991" s="198"/>
      <c r="T991" s="198"/>
      <c r="U991" s="198"/>
      <c r="V991" s="198"/>
      <c r="W991" s="198"/>
      <c r="X991" s="198"/>
      <c r="Y991" s="198"/>
      <c r="Z991" s="198"/>
      <c r="AA991" s="198"/>
      <c r="AB991" s="198"/>
      <c r="AC991" s="198"/>
      <c r="AD991" s="198"/>
      <c r="AE991" s="198"/>
      <c r="AF991" s="198"/>
      <c r="AG991" s="198"/>
      <c r="AH991" s="198"/>
      <c r="AI991" s="198"/>
      <c r="AJ991" s="198"/>
      <c r="AK991" s="198"/>
      <c r="AL991" s="198"/>
      <c r="AM991" s="198"/>
      <c r="AN991" s="198"/>
      <c r="AO991" s="198"/>
    </row>
    <row r="992" ht="14.25" customHeight="1" spans="1:41" x14ac:dyDescent="0.25">
      <c r="A992" s="198"/>
      <c r="B992" s="198"/>
      <c r="C992" s="198"/>
      <c r="D992" s="198"/>
      <c r="E992" s="198"/>
      <c r="F992" s="198"/>
      <c r="G992" s="198"/>
      <c r="H992" s="198"/>
      <c r="I992" s="198"/>
      <c r="J992" s="198"/>
      <c r="K992" s="198"/>
      <c r="L992" s="198"/>
      <c r="M992" s="198"/>
      <c r="N992" s="198"/>
      <c r="O992" s="198"/>
      <c r="P992" s="198"/>
      <c r="Q992" s="198"/>
      <c r="R992" s="198"/>
      <c r="S992" s="198"/>
      <c r="T992" s="198"/>
      <c r="U992" s="198"/>
      <c r="V992" s="198"/>
      <c r="W992" s="198"/>
      <c r="X992" s="198"/>
      <c r="Y992" s="198"/>
      <c r="Z992" s="198"/>
      <c r="AA992" s="198"/>
      <c r="AB992" s="198"/>
      <c r="AC992" s="198"/>
      <c r="AD992" s="198"/>
      <c r="AE992" s="198"/>
      <c r="AF992" s="198"/>
      <c r="AG992" s="198"/>
      <c r="AH992" s="198"/>
      <c r="AI992" s="198"/>
      <c r="AJ992" s="198"/>
      <c r="AK992" s="198"/>
      <c r="AL992" s="198"/>
      <c r="AM992" s="198"/>
      <c r="AN992" s="198"/>
      <c r="AO992" s="198"/>
    </row>
    <row r="993" ht="14.25" customHeight="1" spans="1:41" x14ac:dyDescent="0.25">
      <c r="A993" s="198"/>
      <c r="B993" s="198"/>
      <c r="C993" s="198"/>
      <c r="D993" s="198"/>
      <c r="E993" s="198"/>
      <c r="F993" s="198"/>
      <c r="G993" s="198"/>
      <c r="H993" s="198"/>
      <c r="I993" s="198"/>
      <c r="J993" s="198"/>
      <c r="K993" s="198"/>
      <c r="L993" s="198"/>
      <c r="M993" s="198"/>
      <c r="N993" s="198"/>
      <c r="O993" s="198"/>
      <c r="P993" s="198"/>
      <c r="Q993" s="198"/>
      <c r="R993" s="198"/>
      <c r="S993" s="198"/>
      <c r="T993" s="198"/>
      <c r="U993" s="198"/>
      <c r="V993" s="198"/>
      <c r="W993" s="198"/>
      <c r="X993" s="198"/>
      <c r="Y993" s="198"/>
      <c r="Z993" s="198"/>
      <c r="AA993" s="198"/>
      <c r="AB993" s="198"/>
      <c r="AC993" s="198"/>
      <c r="AD993" s="198"/>
      <c r="AE993" s="198"/>
      <c r="AF993" s="198"/>
      <c r="AG993" s="198"/>
      <c r="AH993" s="198"/>
      <c r="AI993" s="198"/>
      <c r="AJ993" s="198"/>
      <c r="AK993" s="198"/>
      <c r="AL993" s="198"/>
      <c r="AM993" s="198"/>
      <c r="AN993" s="198"/>
      <c r="AO993" s="198"/>
    </row>
    <row r="994" ht="14.25" customHeight="1" spans="1:41" x14ac:dyDescent="0.25">
      <c r="A994" s="198"/>
      <c r="B994" s="198"/>
      <c r="C994" s="198"/>
      <c r="D994" s="198"/>
      <c r="E994" s="198"/>
      <c r="F994" s="198"/>
      <c r="G994" s="198"/>
      <c r="H994" s="198"/>
      <c r="I994" s="198"/>
      <c r="J994" s="198"/>
      <c r="K994" s="198"/>
      <c r="L994" s="198"/>
      <c r="M994" s="198"/>
      <c r="N994" s="198"/>
      <c r="O994" s="198"/>
      <c r="P994" s="198"/>
      <c r="Q994" s="198"/>
      <c r="R994" s="198"/>
      <c r="S994" s="198"/>
      <c r="T994" s="198"/>
      <c r="U994" s="198"/>
      <c r="V994" s="198"/>
      <c r="W994" s="198"/>
      <c r="X994" s="198"/>
      <c r="Y994" s="198"/>
      <c r="Z994" s="198"/>
      <c r="AA994" s="198"/>
      <c r="AB994" s="198"/>
      <c r="AC994" s="198"/>
      <c r="AD994" s="198"/>
      <c r="AE994" s="198"/>
      <c r="AF994" s="198"/>
      <c r="AG994" s="198"/>
      <c r="AH994" s="198"/>
      <c r="AI994" s="198"/>
      <c r="AJ994" s="198"/>
      <c r="AK994" s="198"/>
      <c r="AL994" s="198"/>
      <c r="AM994" s="198"/>
      <c r="AN994" s="198"/>
      <c r="AO994" s="198"/>
    </row>
    <row r="995" ht="14.25" customHeight="1" spans="1:41" x14ac:dyDescent="0.25">
      <c r="A995" s="198"/>
      <c r="B995" s="198"/>
      <c r="C995" s="198"/>
      <c r="D995" s="198"/>
      <c r="E995" s="198"/>
      <c r="F995" s="198"/>
      <c r="G995" s="198"/>
      <c r="H995" s="198"/>
      <c r="I995" s="198"/>
      <c r="J995" s="198"/>
      <c r="K995" s="198"/>
      <c r="L995" s="198"/>
      <c r="M995" s="198"/>
      <c r="N995" s="198"/>
      <c r="O995" s="198"/>
      <c r="P995" s="198"/>
      <c r="Q995" s="198"/>
      <c r="R995" s="198"/>
      <c r="S995" s="198"/>
      <c r="T995" s="198"/>
      <c r="U995" s="198"/>
      <c r="V995" s="198"/>
      <c r="W995" s="198"/>
      <c r="X995" s="198"/>
      <c r="Y995" s="198"/>
      <c r="Z995" s="198"/>
      <c r="AA995" s="198"/>
      <c r="AB995" s="198"/>
      <c r="AC995" s="198"/>
      <c r="AD995" s="198"/>
      <c r="AE995" s="198"/>
      <c r="AF995" s="198"/>
      <c r="AG995" s="198"/>
      <c r="AH995" s="198"/>
      <c r="AI995" s="198"/>
      <c r="AJ995" s="198"/>
      <c r="AK995" s="198"/>
      <c r="AL995" s="198"/>
      <c r="AM995" s="198"/>
      <c r="AN995" s="198"/>
      <c r="AO995" s="198"/>
    </row>
    <row r="996" ht="14.25" customHeight="1" spans="1:41" x14ac:dyDescent="0.25">
      <c r="A996" s="198"/>
      <c r="B996" s="198"/>
      <c r="C996" s="198"/>
      <c r="D996" s="198"/>
      <c r="E996" s="198"/>
      <c r="F996" s="198"/>
      <c r="G996" s="198"/>
      <c r="H996" s="198"/>
      <c r="I996" s="198"/>
      <c r="J996" s="198"/>
      <c r="K996" s="198"/>
      <c r="L996" s="198"/>
      <c r="M996" s="198"/>
      <c r="N996" s="198"/>
      <c r="O996" s="198"/>
      <c r="P996" s="198"/>
      <c r="Q996" s="198"/>
      <c r="R996" s="198"/>
      <c r="S996" s="198"/>
      <c r="T996" s="198"/>
      <c r="U996" s="198"/>
      <c r="V996" s="198"/>
      <c r="W996" s="198"/>
      <c r="X996" s="198"/>
      <c r="Y996" s="198"/>
      <c r="Z996" s="198"/>
      <c r="AA996" s="198"/>
      <c r="AB996" s="198"/>
      <c r="AC996" s="198"/>
      <c r="AD996" s="198"/>
      <c r="AE996" s="198"/>
      <c r="AF996" s="198"/>
      <c r="AG996" s="198"/>
      <c r="AH996" s="198"/>
      <c r="AI996" s="198"/>
      <c r="AJ996" s="198"/>
      <c r="AK996" s="198"/>
      <c r="AL996" s="198"/>
      <c r="AM996" s="198"/>
      <c r="AN996" s="198"/>
      <c r="AO996" s="198"/>
    </row>
    <row r="997" ht="14.25" customHeight="1" spans="1:41" x14ac:dyDescent="0.25">
      <c r="A997" s="198"/>
      <c r="B997" s="198"/>
      <c r="C997" s="198"/>
      <c r="D997" s="198"/>
      <c r="E997" s="198"/>
      <c r="F997" s="198"/>
      <c r="G997" s="198"/>
      <c r="H997" s="198"/>
      <c r="I997" s="198"/>
      <c r="J997" s="198"/>
      <c r="K997" s="198"/>
      <c r="L997" s="198"/>
      <c r="M997" s="198"/>
      <c r="N997" s="198"/>
      <c r="O997" s="198"/>
      <c r="P997" s="198"/>
      <c r="Q997" s="198"/>
      <c r="R997" s="198"/>
      <c r="S997" s="198"/>
      <c r="T997" s="198"/>
      <c r="U997" s="198"/>
      <c r="V997" s="198"/>
      <c r="W997" s="198"/>
      <c r="X997" s="198"/>
      <c r="Y997" s="198"/>
      <c r="Z997" s="198"/>
      <c r="AA997" s="198"/>
      <c r="AB997" s="198"/>
      <c r="AC997" s="198"/>
      <c r="AD997" s="198"/>
      <c r="AE997" s="198"/>
      <c r="AF997" s="198"/>
      <c r="AG997" s="198"/>
      <c r="AH997" s="198"/>
      <c r="AI997" s="198"/>
      <c r="AJ997" s="198"/>
      <c r="AK997" s="198"/>
      <c r="AL997" s="198"/>
      <c r="AM997" s="198"/>
      <c r="AN997" s="198"/>
      <c r="AO997" s="198"/>
    </row>
    <row r="998" ht="14.25" customHeight="1" spans="1:41" x14ac:dyDescent="0.25">
      <c r="A998" s="198"/>
      <c r="B998" s="198"/>
      <c r="C998" s="198"/>
      <c r="D998" s="198"/>
      <c r="E998" s="198"/>
      <c r="F998" s="198"/>
      <c r="G998" s="198"/>
      <c r="H998" s="198"/>
      <c r="I998" s="198"/>
      <c r="J998" s="198"/>
      <c r="K998" s="198"/>
      <c r="L998" s="198"/>
      <c r="M998" s="198"/>
      <c r="N998" s="198"/>
      <c r="O998" s="198"/>
      <c r="P998" s="198"/>
      <c r="Q998" s="198"/>
      <c r="R998" s="198"/>
      <c r="S998" s="198"/>
      <c r="T998" s="198"/>
      <c r="U998" s="198"/>
      <c r="V998" s="198"/>
      <c r="W998" s="198"/>
      <c r="X998" s="198"/>
      <c r="Y998" s="198"/>
      <c r="Z998" s="198"/>
      <c r="AA998" s="198"/>
      <c r="AB998" s="198"/>
      <c r="AC998" s="198"/>
      <c r="AD998" s="198"/>
      <c r="AE998" s="198"/>
      <c r="AF998" s="198"/>
      <c r="AG998" s="198"/>
      <c r="AH998" s="198"/>
      <c r="AI998" s="198"/>
      <c r="AJ998" s="198"/>
      <c r="AK998" s="198"/>
      <c r="AL998" s="198"/>
      <c r="AM998" s="198"/>
      <c r="AN998" s="198"/>
      <c r="AO998" s="198"/>
    </row>
    <row r="999" ht="14.25" customHeight="1" spans="1:41" x14ac:dyDescent="0.25">
      <c r="A999" s="198"/>
      <c r="B999" s="198"/>
      <c r="C999" s="198"/>
      <c r="D999" s="198"/>
      <c r="E999" s="198"/>
      <c r="F999" s="198"/>
      <c r="G999" s="198"/>
      <c r="H999" s="198"/>
      <c r="I999" s="198"/>
      <c r="J999" s="198"/>
      <c r="K999" s="198"/>
      <c r="L999" s="198"/>
      <c r="M999" s="198"/>
      <c r="N999" s="198"/>
      <c r="O999" s="198"/>
      <c r="P999" s="198"/>
      <c r="Q999" s="198"/>
      <c r="R999" s="198"/>
      <c r="S999" s="198"/>
      <c r="T999" s="198"/>
      <c r="U999" s="198"/>
      <c r="V999" s="198"/>
      <c r="W999" s="198"/>
      <c r="X999" s="198"/>
      <c r="Y999" s="198"/>
      <c r="Z999" s="198"/>
      <c r="AA999" s="198"/>
      <c r="AB999" s="198"/>
      <c r="AC999" s="198"/>
      <c r="AD999" s="198"/>
      <c r="AE999" s="198"/>
      <c r="AF999" s="198"/>
      <c r="AG999" s="198"/>
      <c r="AH999" s="198"/>
      <c r="AI999" s="198"/>
      <c r="AJ999" s="198"/>
      <c r="AK999" s="198"/>
      <c r="AL999" s="198"/>
      <c r="AM999" s="198"/>
      <c r="AN999" s="198"/>
      <c r="AO999" s="198"/>
    </row>
    <row r="1000" ht="14.25" customHeight="1" spans="1:41" x14ac:dyDescent="0.25">
      <c r="A1000" s="198"/>
      <c r="B1000" s="198"/>
      <c r="C1000" s="198"/>
      <c r="D1000" s="198"/>
      <c r="E1000" s="198"/>
      <c r="F1000" s="198"/>
      <c r="G1000" s="198"/>
      <c r="H1000" s="198"/>
      <c r="I1000" s="198"/>
      <c r="J1000" s="198"/>
      <c r="K1000" s="198"/>
      <c r="L1000" s="198"/>
      <c r="M1000" s="198"/>
      <c r="N1000" s="198"/>
      <c r="O1000" s="198"/>
      <c r="P1000" s="198"/>
      <c r="Q1000" s="198"/>
      <c r="R1000" s="198"/>
      <c r="S1000" s="198"/>
      <c r="T1000" s="198"/>
      <c r="U1000" s="198"/>
      <c r="V1000" s="198"/>
      <c r="W1000" s="198"/>
      <c r="X1000" s="198"/>
      <c r="Y1000" s="198"/>
      <c r="Z1000" s="198"/>
      <c r="AA1000" s="198"/>
      <c r="AB1000" s="198"/>
      <c r="AC1000" s="198"/>
      <c r="AD1000" s="198"/>
      <c r="AE1000" s="198"/>
      <c r="AF1000" s="198"/>
      <c r="AG1000" s="198"/>
      <c r="AH1000" s="198"/>
      <c r="AI1000" s="198"/>
      <c r="AJ1000" s="198"/>
      <c r="AK1000" s="198"/>
      <c r="AL1000" s="198"/>
      <c r="AM1000" s="198"/>
      <c r="AN1000" s="198"/>
      <c r="AO1000" s="198"/>
    </row>
  </sheetData>
  <mergeCells count="1">
    <mergeCell ref="D1:O1"/>
  </mergeCells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00"/>
  <sheetViews>
    <sheetView workbookViewId="0" zoomScale="100" zoomScaleNormal="100"/>
  </sheetViews>
  <sheetFormatPr defaultRowHeight="15" outlineLevelRow="0" outlineLevelCol="0" x14ac:dyDescent="0" defaultColWidth="14.43"/>
  <cols>
    <col min="1" max="2" width="8.86" customWidth="1"/>
    <col min="3" max="14" width="5.71" customWidth="1"/>
    <col min="15" max="15" width="3.57" customWidth="1"/>
    <col min="16" max="27" width="5.71" customWidth="1"/>
    <col min="28" max="28" width="2.71" customWidth="1"/>
    <col min="29" max="40" width="5.71" customWidth="1"/>
  </cols>
  <sheetData>
    <row r="1" ht="26.25" customHeight="1" spans="1:40" x14ac:dyDescent="0.25">
      <c r="A1" s="4"/>
      <c r="B1" s="1" t="str">
        <f>CT!A1</f>
        <v>CSE 2203+CSE 2204: Microprocessor and Microcontroller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14.25" customHeight="1" spans="1:40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ht="14.25" customHeight="1" spans="1:40" x14ac:dyDescent="0.25">
      <c r="A3" s="4"/>
      <c r="B3" s="226" t="s">
        <v>139</v>
      </c>
      <c r="C3" s="1"/>
      <c r="D3" s="2"/>
      <c r="E3" s="83">
        <f>COAttainment!K3/100</f>
        <v>0.55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14.25" customHeight="1" spans="1:40" x14ac:dyDescent="0.25">
      <c r="A4" s="4"/>
      <c r="B4" s="4"/>
      <c r="C4" s="4"/>
      <c r="D4" s="4"/>
      <c r="E4" s="4"/>
      <c r="F4" s="4"/>
      <c r="G4" s="4" t="s">
        <v>222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 t="s">
        <v>223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 t="s">
        <v>224</v>
      </c>
      <c r="AH4" s="4"/>
      <c r="AI4" s="4"/>
      <c r="AJ4" s="4"/>
      <c r="AK4" s="4"/>
      <c r="AL4" s="4"/>
      <c r="AM4" s="4"/>
      <c r="AN4" s="4"/>
    </row>
    <row r="5" ht="14.25" customHeight="1" spans="1:40" x14ac:dyDescent="0.25">
      <c r="A5" s="4"/>
      <c r="B5" s="73" t="s">
        <v>39</v>
      </c>
      <c r="C5" s="73" t="s">
        <v>191</v>
      </c>
      <c r="D5" s="73" t="s">
        <v>192</v>
      </c>
      <c r="E5" s="73" t="s">
        <v>193</v>
      </c>
      <c r="F5" s="73" t="s">
        <v>194</v>
      </c>
      <c r="G5" s="73" t="s">
        <v>195</v>
      </c>
      <c r="H5" s="73" t="s">
        <v>196</v>
      </c>
      <c r="I5" s="73" t="s">
        <v>197</v>
      </c>
      <c r="J5" s="73" t="s">
        <v>198</v>
      </c>
      <c r="K5" s="73" t="s">
        <v>199</v>
      </c>
      <c r="L5" s="73" t="s">
        <v>200</v>
      </c>
      <c r="M5" s="73" t="s">
        <v>201</v>
      </c>
      <c r="N5" s="73" t="s">
        <v>202</v>
      </c>
      <c r="O5" s="4"/>
      <c r="P5" s="73" t="s">
        <v>191</v>
      </c>
      <c r="Q5" s="73" t="s">
        <v>192</v>
      </c>
      <c r="R5" s="73" t="s">
        <v>193</v>
      </c>
      <c r="S5" s="73" t="s">
        <v>194</v>
      </c>
      <c r="T5" s="73" t="s">
        <v>195</v>
      </c>
      <c r="U5" s="73" t="s">
        <v>196</v>
      </c>
      <c r="V5" s="73" t="s">
        <v>197</v>
      </c>
      <c r="W5" s="73" t="s">
        <v>198</v>
      </c>
      <c r="X5" s="73" t="s">
        <v>199</v>
      </c>
      <c r="Y5" s="73" t="s">
        <v>200</v>
      </c>
      <c r="Z5" s="73" t="s">
        <v>201</v>
      </c>
      <c r="AA5" s="73" t="s">
        <v>202</v>
      </c>
      <c r="AB5" s="4"/>
      <c r="AC5" s="73" t="s">
        <v>191</v>
      </c>
      <c r="AD5" s="73" t="s">
        <v>192</v>
      </c>
      <c r="AE5" s="73" t="s">
        <v>193</v>
      </c>
      <c r="AF5" s="73" t="s">
        <v>194</v>
      </c>
      <c r="AG5" s="73" t="s">
        <v>195</v>
      </c>
      <c r="AH5" s="73" t="s">
        <v>196</v>
      </c>
      <c r="AI5" s="73" t="s">
        <v>197</v>
      </c>
      <c r="AJ5" s="73" t="s">
        <v>198</v>
      </c>
      <c r="AK5" s="73" t="s">
        <v>199</v>
      </c>
      <c r="AL5" s="73" t="s">
        <v>200</v>
      </c>
      <c r="AM5" s="73" t="s">
        <v>201</v>
      </c>
      <c r="AN5" s="73" t="s">
        <v>202</v>
      </c>
    </row>
    <row r="6" ht="14.25" customHeight="1" spans="1:40" x14ac:dyDescent="0.25">
      <c r="A6" s="4"/>
      <c r="B6" s="68">
        <f>IF(ISBLANK(CT!A32),"",CT!A32)</f>
      </c>
      <c r="C6" s="6">
        <f t="array" ref="C6">MMULT(COCalc!$AB5:$AG5,COPOMap!P$13:P$18)</f>
        <v>0</v>
      </c>
      <c r="D6" s="6">
        <f t="array" ref="D6">MMULT(COCalc!$AB5:$AG5,COPOMap!Q$13:Q$18)</f>
        <v>0</v>
      </c>
      <c r="E6" s="6">
        <f t="array" ref="E6">MMULT(COCalc!$AB5:$AG5,COPOMap!R$13:R$18)</f>
        <v>0</v>
      </c>
      <c r="F6" s="6">
        <f t="array" ref="F6">MMULT(COCalc!$AB5:$AG5,COPOMap!S$13:S$18)</f>
        <v>0</v>
      </c>
      <c r="G6" s="6">
        <f t="array" ref="G6">MMULT(COCalc!$AB5:$AG5,COPOMap!T$13:T$18)</f>
        <v>0</v>
      </c>
      <c r="H6" s="6">
        <f t="array" ref="H6">MMULT(COCalc!$AB5:$AG5,COPOMap!U$13:U$18)</f>
        <v>0</v>
      </c>
      <c r="I6" s="6">
        <f t="array" ref="I6">MMULT(COCalc!$AB5:$AG5,COPOMap!V$13:V$18)</f>
        <v>0</v>
      </c>
      <c r="J6" s="6">
        <f t="array" ref="J6">MMULT(COCalc!$AB5:$AG5,COPOMap!W$13:W$18)</f>
        <v>0</v>
      </c>
      <c r="K6" s="6">
        <f t="array" ref="K6">MMULT(COCalc!$AB5:$AG5,COPOMap!X$13:X$18)</f>
        <v>0</v>
      </c>
      <c r="L6" s="6">
        <f t="array" ref="L6">MMULT(COCalc!$AB5:$AG5,COPOMap!Y$13:Y$18)</f>
        <v>0</v>
      </c>
      <c r="M6" s="6">
        <f t="array" ref="M6">MMULT(COCalc!$AB5:$AG5,COPOMap!Z$13:Z$18)</f>
        <v>0</v>
      </c>
      <c r="N6" s="6">
        <f t="array" ref="N6">MMULT(COCalc!$AB5:$AG5,COPOMap!AA$13:AA$18)</f>
        <v>0</v>
      </c>
      <c r="O6" s="4"/>
      <c r="P6" s="6">
        <f t="array" ref="P6">IF($B6="","",MMULT(LabActivity!$AK32:$AP32,COPOMap!P$23:P$28))</f>
      </c>
      <c r="Q6" s="6">
        <f t="array" ref="Q6">IF($B6="","",MMULT(LabActivity!$AK32:$AP32,COPOMap!Q$23:Q$28))</f>
      </c>
      <c r="R6" s="6">
        <f t="array" ref="R6">IF($B6="","",MMULT(LabActivity!$AK32:$AP32,COPOMap!R$23:R$28))</f>
      </c>
      <c r="S6" s="6">
        <f t="array" ref="S6">IF($B6="","",MMULT(LabActivity!$AK32:$AP32,COPOMap!S$23:S$28))</f>
      </c>
      <c r="T6" s="6">
        <f t="array" ref="T6">IF($B6="","",MMULT(LabActivity!$AK32:$AP32,COPOMap!T$23:T$28))</f>
      </c>
      <c r="U6" s="6">
        <f t="array" ref="U6">IF($B6="","",MMULT(LabActivity!$AK32:$AP32,COPOMap!U$23:U$28))</f>
      </c>
      <c r="V6" s="6">
        <f t="array" ref="V6">IF($B6="","",MMULT(LabActivity!$AK32:$AP32,COPOMap!V$23:V$28))</f>
      </c>
      <c r="W6" s="6">
        <f t="array" ref="W6">IF($B6="","",MMULT(LabActivity!$AK32:$AP32,COPOMap!W$23:W$28))</f>
      </c>
      <c r="X6" s="6">
        <f t="array" ref="X6">IF($B6="","",MMULT(LabActivity!$AK32:$AP32,COPOMap!X$23:X$28))</f>
      </c>
      <c r="Y6" s="6">
        <f t="array" ref="Y6">IF($B6="","",MMULT(LabActivity!$AK32:$AP32,COPOMap!Y$23:Y$28))</f>
      </c>
      <c r="Z6" s="6">
        <f t="array" ref="Z6">IF($B6="","",MMULT(LabActivity!$AK32:$AP32,COPOMap!Z$23:Z$28))</f>
      </c>
      <c r="AA6" s="6">
        <f t="array" ref="AA6">IF($B6="","",MMULT(LabActivity!$AK32:$AP32,COPOMap!AA$23:AA$28))</f>
      </c>
      <c r="AB6" s="4"/>
      <c r="AC6" s="6">
        <f t="array" ref="AC6">MMULT(COCalc!$CC5:$CH5,COPOMap!P$33:P$38)</f>
        <v>0</v>
      </c>
      <c r="AD6" s="6">
        <f t="array" ref="AD6">MMULT(COCalc!$CC5:$CH5,COPOMap!Q$33:Q$38)</f>
        <v>0</v>
      </c>
      <c r="AE6" s="6">
        <f t="array" ref="AE6">MMULT(COCalc!$CC5:$CH5,COPOMap!R$33:R$38)</f>
        <v>0</v>
      </c>
      <c r="AF6" s="6">
        <f t="array" ref="AF6">MMULT(COCalc!$CC5:$CH5,COPOMap!S$33:S$38)</f>
        <v>0</v>
      </c>
      <c r="AG6" s="6">
        <f t="array" ref="AG6">MMULT(COCalc!$CC5:$CH5,COPOMap!T$33:T$38)</f>
        <v>0</v>
      </c>
      <c r="AH6" s="6">
        <f t="array" ref="AH6">MMULT(COCalc!$CC5:$CH5,COPOMap!U$33:U$38)</f>
        <v>0</v>
      </c>
      <c r="AI6" s="6">
        <f t="array" ref="AI6">MMULT(COCalc!$CC5:$CH5,COPOMap!V$33:V$38)</f>
        <v>0</v>
      </c>
      <c r="AJ6" s="6">
        <f t="array" ref="AJ6">MMULT(COCalc!$CC5:$CH5,COPOMap!W$33:W$38)</f>
        <v>0</v>
      </c>
      <c r="AK6" s="6">
        <f t="array" ref="AK6">MMULT(COCalc!$CC5:$CH5,COPOMap!X$33:X$38)</f>
        <v>0</v>
      </c>
      <c r="AL6" s="6">
        <f t="array" ref="AL6">MMULT(COCalc!$CC5:$CH5,COPOMap!Y$33:Y$38)</f>
        <v>0</v>
      </c>
      <c r="AM6" s="6">
        <f t="array" ref="AM6">MMULT(COCalc!$CC5:$CH5,COPOMap!Z$33:Z$38)</f>
        <v>0</v>
      </c>
      <c r="AN6" s="6">
        <f t="array" ref="AN6">MMULT(COCalc!$CC5:$CH5,COPOMap!AA$33:AA$38)</f>
        <v>0</v>
      </c>
    </row>
    <row r="7" ht="14.25" customHeight="1" spans="1:40" x14ac:dyDescent="0.25">
      <c r="A7" s="4"/>
      <c r="B7" s="68">
        <f>IF(ISBLANK(CT!A33),"",CT!A33)</f>
      </c>
      <c r="C7" s="6">
        <f t="array" ref="C7">MMULT(COCalc!$AB6:$AG6,COPOMap!P$13:P$18)</f>
        <v>0</v>
      </c>
      <c r="D7" s="6">
        <f t="array" ref="D7">MMULT(COCalc!$AB6:$AG6,COPOMap!Q$13:Q$18)</f>
        <v>0</v>
      </c>
      <c r="E7" s="6">
        <f t="array" ref="E7">MMULT(COCalc!$AB6:$AG6,COPOMap!R$13:R$18)</f>
        <v>0</v>
      </c>
      <c r="F7" s="6">
        <f t="array" ref="F7">MMULT(COCalc!$AB6:$AG6,COPOMap!S$13:S$18)</f>
        <v>0</v>
      </c>
      <c r="G7" s="6">
        <f t="array" ref="G7">MMULT(COCalc!$AB6:$AG6,COPOMap!T$13:T$18)</f>
        <v>0</v>
      </c>
      <c r="H7" s="6">
        <f t="array" ref="H7">MMULT(COCalc!$AB6:$AG6,COPOMap!U$13:U$18)</f>
        <v>0</v>
      </c>
      <c r="I7" s="6">
        <f t="array" ref="I7">MMULT(COCalc!$AB6:$AG6,COPOMap!V$13:V$18)</f>
        <v>0</v>
      </c>
      <c r="J7" s="6">
        <f t="array" ref="J7">MMULT(COCalc!$AB6:$AG6,COPOMap!W$13:W$18)</f>
        <v>0</v>
      </c>
      <c r="K7" s="6">
        <f t="array" ref="K7">MMULT(COCalc!$AB6:$AG6,COPOMap!X$13:X$18)</f>
        <v>0</v>
      </c>
      <c r="L7" s="6">
        <f t="array" ref="L7">MMULT(COCalc!$AB6:$AG6,COPOMap!Y$13:Y$18)</f>
        <v>0</v>
      </c>
      <c r="M7" s="6">
        <f t="array" ref="M7">MMULT(COCalc!$AB6:$AG6,COPOMap!Z$13:Z$18)</f>
        <v>0</v>
      </c>
      <c r="N7" s="6">
        <f t="array" ref="N7">MMULT(COCalc!$AB6:$AG6,COPOMap!AA$13:AA$18)</f>
        <v>0</v>
      </c>
      <c r="O7" s="4"/>
      <c r="P7" s="6">
        <f t="array" ref="P7">IF($B7="","",MMULT(LabActivity!$AK33:$AP33,COPOMap!P$23:P$28))</f>
      </c>
      <c r="Q7" s="6">
        <f t="array" ref="Q7">IF($B7="","",MMULT(LabActivity!$AK33:$AP33,COPOMap!Q$23:Q$28))</f>
      </c>
      <c r="R7" s="6">
        <f t="array" ref="R7">IF($B7="","",MMULT(LabActivity!$AK33:$AP33,COPOMap!R$23:R$28))</f>
      </c>
      <c r="S7" s="6">
        <f t="array" ref="S7">IF($B7="","",MMULT(LabActivity!$AK33:$AP33,COPOMap!S$23:S$28))</f>
      </c>
      <c r="T7" s="6">
        <f t="array" ref="T7">IF($B7="","",MMULT(LabActivity!$AK33:$AP33,COPOMap!T$23:T$28))</f>
      </c>
      <c r="U7" s="6">
        <f t="array" ref="U7">IF($B7="","",MMULT(LabActivity!$AK33:$AP33,COPOMap!U$23:U$28))</f>
      </c>
      <c r="V7" s="6">
        <f t="array" ref="V7">IF($B7="","",MMULT(LabActivity!$AK33:$AP33,COPOMap!V$23:V$28))</f>
      </c>
      <c r="W7" s="6">
        <f t="array" ref="W7">IF($B7="","",MMULT(LabActivity!$AK33:$AP33,COPOMap!W$23:W$28))</f>
      </c>
      <c r="X7" s="6">
        <f t="array" ref="X7">IF($B7="","",MMULT(LabActivity!$AK33:$AP33,COPOMap!X$23:X$28))</f>
      </c>
      <c r="Y7" s="6">
        <f t="array" ref="Y7">IF($B7="","",MMULT(LabActivity!$AK33:$AP33,COPOMap!Y$23:Y$28))</f>
      </c>
      <c r="Z7" s="6">
        <f t="array" ref="Z7">IF($B7="","",MMULT(LabActivity!$AK33:$AP33,COPOMap!Z$23:Z$28))</f>
      </c>
      <c r="AA7" s="6">
        <f t="array" ref="AA7">IF($B7="","",MMULT(LabActivity!$AK33:$AP33,COPOMap!AA$23:AA$28))</f>
      </c>
      <c r="AB7" s="4"/>
      <c r="AC7" s="6">
        <f t="array" ref="AC7">MMULT(COCalc!$CC6:$CH6,COPOMap!P$33:P$38)</f>
        <v>0</v>
      </c>
      <c r="AD7" s="6">
        <f t="array" ref="AD7">MMULT(COCalc!$CC6:$CH6,COPOMap!Q$33:Q$38)</f>
        <v>0</v>
      </c>
      <c r="AE7" s="6">
        <f t="array" ref="AE7">MMULT(COCalc!$CC6:$CH6,COPOMap!R$33:R$38)</f>
        <v>0</v>
      </c>
      <c r="AF7" s="6">
        <f t="array" ref="AF7">MMULT(COCalc!$CC6:$CH6,COPOMap!S$33:S$38)</f>
        <v>0</v>
      </c>
      <c r="AG7" s="6">
        <f t="array" ref="AG7">MMULT(COCalc!$CC6:$CH6,COPOMap!T$33:T$38)</f>
        <v>0</v>
      </c>
      <c r="AH7" s="6">
        <f t="array" ref="AH7">MMULT(COCalc!$CC6:$CH6,COPOMap!U$33:U$38)</f>
        <v>0</v>
      </c>
      <c r="AI7" s="6">
        <f t="array" ref="AI7">MMULT(COCalc!$CC6:$CH6,COPOMap!V$33:V$38)</f>
        <v>0</v>
      </c>
      <c r="AJ7" s="6">
        <f t="array" ref="AJ7">MMULT(COCalc!$CC6:$CH6,COPOMap!W$33:W$38)</f>
        <v>0</v>
      </c>
      <c r="AK7" s="6">
        <f t="array" ref="AK7">MMULT(COCalc!$CC6:$CH6,COPOMap!X$33:X$38)</f>
        <v>0</v>
      </c>
      <c r="AL7" s="6">
        <f t="array" ref="AL7">MMULT(COCalc!$CC6:$CH6,COPOMap!Y$33:Y$38)</f>
        <v>0</v>
      </c>
      <c r="AM7" s="6">
        <f t="array" ref="AM7">MMULT(COCalc!$CC6:$CH6,COPOMap!Z$33:Z$38)</f>
        <v>0</v>
      </c>
      <c r="AN7" s="6">
        <f t="array" ref="AN7">MMULT(COCalc!$CC6:$CH6,COPOMap!AA$33:AA$38)</f>
        <v>0</v>
      </c>
    </row>
    <row r="8" ht="14.25" customHeight="1" spans="1:40" x14ac:dyDescent="0.25">
      <c r="A8" s="4"/>
      <c r="B8" s="68">
        <f>IF(ISBLANK(CT!A34),"",CT!A34)</f>
      </c>
      <c r="C8" s="6">
        <f t="array" ref="C8">MMULT(COCalc!$AB7:$AG7,COPOMap!P$13:P$18)</f>
        <v>0</v>
      </c>
      <c r="D8" s="6">
        <f t="array" ref="D8">MMULT(COCalc!$AB7:$AG7,COPOMap!Q$13:Q$18)</f>
        <v>0</v>
      </c>
      <c r="E8" s="6">
        <f t="array" ref="E8">MMULT(COCalc!$AB7:$AG7,COPOMap!R$13:R$18)</f>
        <v>0</v>
      </c>
      <c r="F8" s="6">
        <f t="array" ref="F8">MMULT(COCalc!$AB7:$AG7,COPOMap!S$13:S$18)</f>
        <v>0</v>
      </c>
      <c r="G8" s="6">
        <f t="array" ref="G8">MMULT(COCalc!$AB7:$AG7,COPOMap!T$13:T$18)</f>
        <v>0</v>
      </c>
      <c r="H8" s="6">
        <f t="array" ref="H8">MMULT(COCalc!$AB7:$AG7,COPOMap!U$13:U$18)</f>
        <v>0</v>
      </c>
      <c r="I8" s="6">
        <f t="array" ref="I8">MMULT(COCalc!$AB7:$AG7,COPOMap!V$13:V$18)</f>
        <v>0</v>
      </c>
      <c r="J8" s="6">
        <f t="array" ref="J8">MMULT(COCalc!$AB7:$AG7,COPOMap!W$13:W$18)</f>
        <v>0</v>
      </c>
      <c r="K8" s="6">
        <f t="array" ref="K8">MMULT(COCalc!$AB7:$AG7,COPOMap!X$13:X$18)</f>
        <v>0</v>
      </c>
      <c r="L8" s="6">
        <f t="array" ref="L8">MMULT(COCalc!$AB7:$AG7,COPOMap!Y$13:Y$18)</f>
        <v>0</v>
      </c>
      <c r="M8" s="6">
        <f t="array" ref="M8">MMULT(COCalc!$AB7:$AG7,COPOMap!Z$13:Z$18)</f>
        <v>0</v>
      </c>
      <c r="N8" s="6">
        <f t="array" ref="N8">MMULT(COCalc!$AB7:$AG7,COPOMap!AA$13:AA$18)</f>
        <v>0</v>
      </c>
      <c r="O8" s="4"/>
      <c r="P8" s="6">
        <f t="array" ref="P8">IF($B8="","",MMULT(LabActivity!$AK34:$AP34,COPOMap!P$23:P$28))</f>
      </c>
      <c r="Q8" s="6">
        <f t="array" ref="Q8">IF($B8="","",MMULT(LabActivity!$AK34:$AP34,COPOMap!Q$23:Q$28))</f>
      </c>
      <c r="R8" s="6">
        <f t="array" ref="R8">IF($B8="","",MMULT(LabActivity!$AK34:$AP34,COPOMap!R$23:R$28))</f>
      </c>
      <c r="S8" s="6">
        <f t="array" ref="S8">IF($B8="","",MMULT(LabActivity!$AK34:$AP34,COPOMap!S$23:S$28))</f>
      </c>
      <c r="T8" s="6">
        <f t="array" ref="T8">IF($B8="","",MMULT(LabActivity!$AK34:$AP34,COPOMap!T$23:T$28))</f>
      </c>
      <c r="U8" s="6">
        <f t="array" ref="U8">IF($B8="","",MMULT(LabActivity!$AK34:$AP34,COPOMap!U$23:U$28))</f>
      </c>
      <c r="V8" s="6">
        <f t="array" ref="V8">IF($B8="","",MMULT(LabActivity!$AK34:$AP34,COPOMap!V$23:V$28))</f>
      </c>
      <c r="W8" s="6">
        <f t="array" ref="W8">IF($B8="","",MMULT(LabActivity!$AK34:$AP34,COPOMap!W$23:W$28))</f>
      </c>
      <c r="X8" s="6">
        <f t="array" ref="X8">IF($B8="","",MMULT(LabActivity!$AK34:$AP34,COPOMap!X$23:X$28))</f>
      </c>
      <c r="Y8" s="6">
        <f t="array" ref="Y8">IF($B8="","",MMULT(LabActivity!$AK34:$AP34,COPOMap!Y$23:Y$28))</f>
      </c>
      <c r="Z8" s="6">
        <f t="array" ref="Z8">IF($B8="","",MMULT(LabActivity!$AK34:$AP34,COPOMap!Z$23:Z$28))</f>
      </c>
      <c r="AA8" s="6">
        <f t="array" ref="AA8">IF($B8="","",MMULT(LabActivity!$AK34:$AP34,COPOMap!AA$23:AA$28))</f>
      </c>
      <c r="AB8" s="4"/>
      <c r="AC8" s="6">
        <f t="array" ref="AC8">MMULT(COCalc!$CC7:$CH7,COPOMap!P$33:P$38)</f>
        <v>0</v>
      </c>
      <c r="AD8" s="6">
        <f t="array" ref="AD8">MMULT(COCalc!$CC7:$CH7,COPOMap!Q$33:Q$38)</f>
        <v>0</v>
      </c>
      <c r="AE8" s="6">
        <f t="array" ref="AE8">MMULT(COCalc!$CC7:$CH7,COPOMap!R$33:R$38)</f>
        <v>0</v>
      </c>
      <c r="AF8" s="6">
        <f t="array" ref="AF8">MMULT(COCalc!$CC7:$CH7,COPOMap!S$33:S$38)</f>
        <v>0</v>
      </c>
      <c r="AG8" s="6">
        <f t="array" ref="AG8">MMULT(COCalc!$CC7:$CH7,COPOMap!T$33:T$38)</f>
        <v>0</v>
      </c>
      <c r="AH8" s="6">
        <f t="array" ref="AH8">MMULT(COCalc!$CC7:$CH7,COPOMap!U$33:U$38)</f>
        <v>0</v>
      </c>
      <c r="AI8" s="6">
        <f t="array" ref="AI8">MMULT(COCalc!$CC7:$CH7,COPOMap!V$33:V$38)</f>
        <v>0</v>
      </c>
      <c r="AJ8" s="6">
        <f t="array" ref="AJ8">MMULT(COCalc!$CC7:$CH7,COPOMap!W$33:W$38)</f>
        <v>0</v>
      </c>
      <c r="AK8" s="6">
        <f t="array" ref="AK8">MMULT(COCalc!$CC7:$CH7,COPOMap!X$33:X$38)</f>
        <v>0</v>
      </c>
      <c r="AL8" s="6">
        <f t="array" ref="AL8">MMULT(COCalc!$CC7:$CH7,COPOMap!Y$33:Y$38)</f>
        <v>0</v>
      </c>
      <c r="AM8" s="6">
        <f t="array" ref="AM8">MMULT(COCalc!$CC7:$CH7,COPOMap!Z$33:Z$38)</f>
        <v>0</v>
      </c>
      <c r="AN8" s="6">
        <f t="array" ref="AN8">MMULT(COCalc!$CC7:$CH7,COPOMap!AA$33:AA$38)</f>
        <v>0</v>
      </c>
    </row>
    <row r="9" ht="14.25" customHeight="1" spans="1:40" x14ac:dyDescent="0.25">
      <c r="A9" s="4"/>
      <c r="B9" s="68">
        <f>IF(ISBLANK(CT!A35),"",CT!A35)</f>
      </c>
      <c r="C9" s="6">
        <f t="array" ref="C9">MMULT(COCalc!$AB8:$AG8,COPOMap!P$13:P$18)</f>
        <v>0</v>
      </c>
      <c r="D9" s="6">
        <f t="array" ref="D9">MMULT(COCalc!$AB8:$AG8,COPOMap!Q$13:Q$18)</f>
        <v>0</v>
      </c>
      <c r="E9" s="6">
        <f t="array" ref="E9">MMULT(COCalc!$AB8:$AG8,COPOMap!R$13:R$18)</f>
        <v>0</v>
      </c>
      <c r="F9" s="6">
        <f t="array" ref="F9">MMULT(COCalc!$AB8:$AG8,COPOMap!S$13:S$18)</f>
        <v>0</v>
      </c>
      <c r="G9" s="6">
        <f t="array" ref="G9">MMULT(COCalc!$AB8:$AG8,COPOMap!T$13:T$18)</f>
        <v>0</v>
      </c>
      <c r="H9" s="6">
        <f t="array" ref="H9">MMULT(COCalc!$AB8:$AG8,COPOMap!U$13:U$18)</f>
        <v>0</v>
      </c>
      <c r="I9" s="6">
        <f t="array" ref="I9">MMULT(COCalc!$AB8:$AG8,COPOMap!V$13:V$18)</f>
        <v>0</v>
      </c>
      <c r="J9" s="6">
        <f t="array" ref="J9">MMULT(COCalc!$AB8:$AG8,COPOMap!W$13:W$18)</f>
        <v>0</v>
      </c>
      <c r="K9" s="6">
        <f t="array" ref="K9">MMULT(COCalc!$AB8:$AG8,COPOMap!X$13:X$18)</f>
        <v>0</v>
      </c>
      <c r="L9" s="6">
        <f t="array" ref="L9">MMULT(COCalc!$AB8:$AG8,COPOMap!Y$13:Y$18)</f>
        <v>0</v>
      </c>
      <c r="M9" s="6">
        <f t="array" ref="M9">MMULT(COCalc!$AB8:$AG8,COPOMap!Z$13:Z$18)</f>
        <v>0</v>
      </c>
      <c r="N9" s="6">
        <f t="array" ref="N9">MMULT(COCalc!$AB8:$AG8,COPOMap!AA$13:AA$18)</f>
        <v>0</v>
      </c>
      <c r="O9" s="4"/>
      <c r="P9" s="6">
        <f t="array" ref="P9">IF($B9="","",MMULT(LabActivity!$AK35:$AP35,COPOMap!P$23:P$28))</f>
      </c>
      <c r="Q9" s="6">
        <f t="array" ref="Q9">IF($B9="","",MMULT(LabActivity!$AK35:$AP35,COPOMap!Q$23:Q$28))</f>
      </c>
      <c r="R9" s="6">
        <f t="array" ref="R9">IF($B9="","",MMULT(LabActivity!$AK35:$AP35,COPOMap!R$23:R$28))</f>
      </c>
      <c r="S9" s="6">
        <f t="array" ref="S9">IF($B9="","",MMULT(LabActivity!$AK35:$AP35,COPOMap!S$23:S$28))</f>
      </c>
      <c r="T9" s="6">
        <f t="array" ref="T9">IF($B9="","",MMULT(LabActivity!$AK35:$AP35,COPOMap!T$23:T$28))</f>
      </c>
      <c r="U9" s="6">
        <f t="array" ref="U9">IF($B9="","",MMULT(LabActivity!$AK35:$AP35,COPOMap!U$23:U$28))</f>
      </c>
      <c r="V9" s="6">
        <f t="array" ref="V9">IF($B9="","",MMULT(LabActivity!$AK35:$AP35,COPOMap!V$23:V$28))</f>
      </c>
      <c r="W9" s="6">
        <f t="array" ref="W9">IF($B9="","",MMULT(LabActivity!$AK35:$AP35,COPOMap!W$23:W$28))</f>
      </c>
      <c r="X9" s="6">
        <f t="array" ref="X9">IF($B9="","",MMULT(LabActivity!$AK35:$AP35,COPOMap!X$23:X$28))</f>
      </c>
      <c r="Y9" s="6">
        <f t="array" ref="Y9">IF($B9="","",MMULT(LabActivity!$AK35:$AP35,COPOMap!Y$23:Y$28))</f>
      </c>
      <c r="Z9" s="6">
        <f t="array" ref="Z9">IF($B9="","",MMULT(LabActivity!$AK35:$AP35,COPOMap!Z$23:Z$28))</f>
      </c>
      <c r="AA9" s="6">
        <f t="array" ref="AA9">IF($B9="","",MMULT(LabActivity!$AK35:$AP35,COPOMap!AA$23:AA$28))</f>
      </c>
      <c r="AB9" s="4"/>
      <c r="AC9" s="6">
        <f t="array" ref="AC9">MMULT(COCalc!$CC8:$CH8,COPOMap!P$33:P$38)</f>
        <v>0</v>
      </c>
      <c r="AD9" s="6">
        <f t="array" ref="AD9">MMULT(COCalc!$CC8:$CH8,COPOMap!Q$33:Q$38)</f>
        <v>0</v>
      </c>
      <c r="AE9" s="6">
        <f t="array" ref="AE9">MMULT(COCalc!$CC8:$CH8,COPOMap!R$33:R$38)</f>
        <v>0</v>
      </c>
      <c r="AF9" s="6">
        <f t="array" ref="AF9">MMULT(COCalc!$CC8:$CH8,COPOMap!S$33:S$38)</f>
        <v>0</v>
      </c>
      <c r="AG9" s="6">
        <f t="array" ref="AG9">MMULT(COCalc!$CC8:$CH8,COPOMap!T$33:T$38)</f>
        <v>0</v>
      </c>
      <c r="AH9" s="6">
        <f t="array" ref="AH9">MMULT(COCalc!$CC8:$CH8,COPOMap!U$33:U$38)</f>
        <v>0</v>
      </c>
      <c r="AI9" s="6">
        <f t="array" ref="AI9">MMULT(COCalc!$CC8:$CH8,COPOMap!V$33:V$38)</f>
        <v>0</v>
      </c>
      <c r="AJ9" s="6">
        <f t="array" ref="AJ9">MMULT(COCalc!$CC8:$CH8,COPOMap!W$33:W$38)</f>
        <v>0</v>
      </c>
      <c r="AK9" s="6">
        <f t="array" ref="AK9">MMULT(COCalc!$CC8:$CH8,COPOMap!X$33:X$38)</f>
        <v>0</v>
      </c>
      <c r="AL9" s="6">
        <f t="array" ref="AL9">MMULT(COCalc!$CC8:$CH8,COPOMap!Y$33:Y$38)</f>
        <v>0</v>
      </c>
      <c r="AM9" s="6">
        <f t="array" ref="AM9">MMULT(COCalc!$CC8:$CH8,COPOMap!Z$33:Z$38)</f>
        <v>0</v>
      </c>
      <c r="AN9" s="6">
        <f t="array" ref="AN9">MMULT(COCalc!$CC8:$CH8,COPOMap!AA$33:AA$38)</f>
        <v>0</v>
      </c>
    </row>
    <row r="10" ht="14.25" customHeight="1" spans="1:40" x14ac:dyDescent="0.25">
      <c r="A10" s="4"/>
      <c r="B10" s="68">
        <f>IF(ISBLANK(CT!A36),"",CT!A36)</f>
      </c>
      <c r="C10" s="6">
        <f t="array" ref="C10">MMULT(COCalc!$AB9:$AG9,COPOMap!P$13:P$18)</f>
        <v>0</v>
      </c>
      <c r="D10" s="6">
        <f t="array" ref="D10">MMULT(COCalc!$AB9:$AG9,COPOMap!Q$13:Q$18)</f>
        <v>0</v>
      </c>
      <c r="E10" s="6">
        <f t="array" ref="E10">MMULT(COCalc!$AB9:$AG9,COPOMap!R$13:R$18)</f>
        <v>0</v>
      </c>
      <c r="F10" s="6">
        <f t="array" ref="F10">MMULT(COCalc!$AB9:$AG9,COPOMap!S$13:S$18)</f>
        <v>0</v>
      </c>
      <c r="G10" s="6">
        <f t="array" ref="G10">MMULT(COCalc!$AB9:$AG9,COPOMap!T$13:T$18)</f>
        <v>0</v>
      </c>
      <c r="H10" s="6">
        <f t="array" ref="H10">MMULT(COCalc!$AB9:$AG9,COPOMap!U$13:U$18)</f>
        <v>0</v>
      </c>
      <c r="I10" s="6">
        <f t="array" ref="I10">MMULT(COCalc!$AB9:$AG9,COPOMap!V$13:V$18)</f>
        <v>0</v>
      </c>
      <c r="J10" s="6">
        <f t="array" ref="J10">MMULT(COCalc!$AB9:$AG9,COPOMap!W$13:W$18)</f>
        <v>0</v>
      </c>
      <c r="K10" s="6">
        <f t="array" ref="K10">MMULT(COCalc!$AB9:$AG9,COPOMap!X$13:X$18)</f>
        <v>0</v>
      </c>
      <c r="L10" s="6">
        <f t="array" ref="L10">MMULT(COCalc!$AB9:$AG9,COPOMap!Y$13:Y$18)</f>
        <v>0</v>
      </c>
      <c r="M10" s="6">
        <f t="array" ref="M10">MMULT(COCalc!$AB9:$AG9,COPOMap!Z$13:Z$18)</f>
        <v>0</v>
      </c>
      <c r="N10" s="6">
        <f t="array" ref="N10">MMULT(COCalc!$AB9:$AG9,COPOMap!AA$13:AA$18)</f>
        <v>0</v>
      </c>
      <c r="O10" s="4"/>
      <c r="P10" s="6">
        <f t="array" ref="P10">IF($B10="","",MMULT(LabActivity!$AK36:$AP36,COPOMap!P$23:P$28))</f>
      </c>
      <c r="Q10" s="6">
        <f t="array" ref="Q10">IF($B10="","",MMULT(LabActivity!$AK36:$AP36,COPOMap!Q$23:Q$28))</f>
      </c>
      <c r="R10" s="6">
        <f t="array" ref="R10">IF($B10="","",MMULT(LabActivity!$AK36:$AP36,COPOMap!R$23:R$28))</f>
      </c>
      <c r="S10" s="6">
        <f t="array" ref="S10">IF($B10="","",MMULT(LabActivity!$AK36:$AP36,COPOMap!S$23:S$28))</f>
      </c>
      <c r="T10" s="6">
        <f t="array" ref="T10">IF($B10="","",MMULT(LabActivity!$AK36:$AP36,COPOMap!T$23:T$28))</f>
      </c>
      <c r="U10" s="6">
        <f t="array" ref="U10">IF($B10="","",MMULT(LabActivity!$AK36:$AP36,COPOMap!U$23:U$28))</f>
      </c>
      <c r="V10" s="6">
        <f t="array" ref="V10">IF($B10="","",MMULT(LabActivity!$AK36:$AP36,COPOMap!V$23:V$28))</f>
      </c>
      <c r="W10" s="6">
        <f t="array" ref="W10">IF($B10="","",MMULT(LabActivity!$AK36:$AP36,COPOMap!W$23:W$28))</f>
      </c>
      <c r="X10" s="6">
        <f t="array" ref="X10">IF($B10="","",MMULT(LabActivity!$AK36:$AP36,COPOMap!X$23:X$28))</f>
      </c>
      <c r="Y10" s="6">
        <f t="array" ref="Y10">IF($B10="","",MMULT(LabActivity!$AK36:$AP36,COPOMap!Y$23:Y$28))</f>
      </c>
      <c r="Z10" s="6">
        <f t="array" ref="Z10">IF($B10="","",MMULT(LabActivity!$AK36:$AP36,COPOMap!Z$23:Z$28))</f>
      </c>
      <c r="AA10" s="6">
        <f t="array" ref="AA10">IF($B10="","",MMULT(LabActivity!$AK36:$AP36,COPOMap!AA$23:AA$28))</f>
      </c>
      <c r="AB10" s="4"/>
      <c r="AC10" s="6">
        <f t="array" ref="AC10">MMULT(COCalc!$CC9:$CH9,COPOMap!P$33:P$38)</f>
        <v>0</v>
      </c>
      <c r="AD10" s="6">
        <f t="array" ref="AD10">MMULT(COCalc!$CC9:$CH9,COPOMap!Q$33:Q$38)</f>
        <v>0</v>
      </c>
      <c r="AE10" s="6">
        <f t="array" ref="AE10">MMULT(COCalc!$CC9:$CH9,COPOMap!R$33:R$38)</f>
        <v>0</v>
      </c>
      <c r="AF10" s="6">
        <f t="array" ref="AF10">MMULT(COCalc!$CC9:$CH9,COPOMap!S$33:S$38)</f>
        <v>0</v>
      </c>
      <c r="AG10" s="6">
        <f t="array" ref="AG10">MMULT(COCalc!$CC9:$CH9,COPOMap!T$33:T$38)</f>
        <v>0</v>
      </c>
      <c r="AH10" s="6">
        <f t="array" ref="AH10">MMULT(COCalc!$CC9:$CH9,COPOMap!U$33:U$38)</f>
        <v>0</v>
      </c>
      <c r="AI10" s="6">
        <f t="array" ref="AI10">MMULT(COCalc!$CC9:$CH9,COPOMap!V$33:V$38)</f>
        <v>0</v>
      </c>
      <c r="AJ10" s="6">
        <f t="array" ref="AJ10">MMULT(COCalc!$CC9:$CH9,COPOMap!W$33:W$38)</f>
        <v>0</v>
      </c>
      <c r="AK10" s="6">
        <f t="array" ref="AK10">MMULT(COCalc!$CC9:$CH9,COPOMap!X$33:X$38)</f>
        <v>0</v>
      </c>
      <c r="AL10" s="6">
        <f t="array" ref="AL10">MMULT(COCalc!$CC9:$CH9,COPOMap!Y$33:Y$38)</f>
        <v>0</v>
      </c>
      <c r="AM10" s="6">
        <f t="array" ref="AM10">MMULT(COCalc!$CC9:$CH9,COPOMap!Z$33:Z$38)</f>
        <v>0</v>
      </c>
      <c r="AN10" s="6">
        <f t="array" ref="AN10">MMULT(COCalc!$CC9:$CH9,COPOMap!AA$33:AA$38)</f>
        <v>0</v>
      </c>
    </row>
    <row r="11" ht="14.25" customHeight="1" spans="1:40" x14ac:dyDescent="0.25">
      <c r="A11" s="4"/>
      <c r="B11" s="68">
        <f>IF(ISBLANK(CT!A37),"",CT!A37)</f>
      </c>
      <c r="C11" s="6">
        <f t="array" ref="C11">MMULT(COCalc!$AB10:$AG10,COPOMap!P$13:P$18)</f>
        <v>0</v>
      </c>
      <c r="D11" s="6">
        <f t="array" ref="D11">MMULT(COCalc!$AB10:$AG10,COPOMap!Q$13:Q$18)</f>
        <v>0</v>
      </c>
      <c r="E11" s="6">
        <f t="array" ref="E11">MMULT(COCalc!$AB10:$AG10,COPOMap!R$13:R$18)</f>
        <v>0</v>
      </c>
      <c r="F11" s="6">
        <f t="array" ref="F11">MMULT(COCalc!$AB10:$AG10,COPOMap!S$13:S$18)</f>
        <v>0</v>
      </c>
      <c r="G11" s="6">
        <f t="array" ref="G11">MMULT(COCalc!$AB10:$AG10,COPOMap!T$13:T$18)</f>
        <v>0</v>
      </c>
      <c r="H11" s="6">
        <f t="array" ref="H11">MMULT(COCalc!$AB10:$AG10,COPOMap!U$13:U$18)</f>
        <v>0</v>
      </c>
      <c r="I11" s="6">
        <f t="array" ref="I11">MMULT(COCalc!$AB10:$AG10,COPOMap!V$13:V$18)</f>
        <v>0</v>
      </c>
      <c r="J11" s="6">
        <f t="array" ref="J11">MMULT(COCalc!$AB10:$AG10,COPOMap!W$13:W$18)</f>
        <v>0</v>
      </c>
      <c r="K11" s="6">
        <f t="array" ref="K11">MMULT(COCalc!$AB10:$AG10,COPOMap!X$13:X$18)</f>
        <v>0</v>
      </c>
      <c r="L11" s="6">
        <f t="array" ref="L11">MMULT(COCalc!$AB10:$AG10,COPOMap!Y$13:Y$18)</f>
        <v>0</v>
      </c>
      <c r="M11" s="6">
        <f t="array" ref="M11">MMULT(COCalc!$AB10:$AG10,COPOMap!Z$13:Z$18)</f>
        <v>0</v>
      </c>
      <c r="N11" s="6">
        <f t="array" ref="N11">MMULT(COCalc!$AB10:$AG10,COPOMap!AA$13:AA$18)</f>
        <v>0</v>
      </c>
      <c r="O11" s="4"/>
      <c r="P11" s="6">
        <f t="array" ref="P11">IF($B11="","",MMULT(LabActivity!$AK37:$AP37,COPOMap!P$23:P$28))</f>
      </c>
      <c r="Q11" s="6">
        <f t="array" ref="Q11">IF($B11="","",MMULT(LabActivity!$AK37:$AP37,COPOMap!Q$23:Q$28))</f>
      </c>
      <c r="R11" s="6">
        <f t="array" ref="R11">IF($B11="","",MMULT(LabActivity!$AK37:$AP37,COPOMap!R$23:R$28))</f>
      </c>
      <c r="S11" s="6">
        <f t="array" ref="S11">IF($B11="","",MMULT(LabActivity!$AK37:$AP37,COPOMap!S$23:S$28))</f>
      </c>
      <c r="T11" s="6">
        <f t="array" ref="T11">IF($B11="","",MMULT(LabActivity!$AK37:$AP37,COPOMap!T$23:T$28))</f>
      </c>
      <c r="U11" s="6">
        <f t="array" ref="U11">IF($B11="","",MMULT(LabActivity!$AK37:$AP37,COPOMap!U$23:U$28))</f>
      </c>
      <c r="V11" s="6">
        <f t="array" ref="V11">IF($B11="","",MMULT(LabActivity!$AK37:$AP37,COPOMap!V$23:V$28))</f>
      </c>
      <c r="W11" s="6">
        <f t="array" ref="W11">IF($B11="","",MMULT(LabActivity!$AK37:$AP37,COPOMap!W$23:W$28))</f>
      </c>
      <c r="X11" s="6">
        <f t="array" ref="X11">IF($B11="","",MMULT(LabActivity!$AK37:$AP37,COPOMap!X$23:X$28))</f>
      </c>
      <c r="Y11" s="6">
        <f t="array" ref="Y11">IF($B11="","",MMULT(LabActivity!$AK37:$AP37,COPOMap!Y$23:Y$28))</f>
      </c>
      <c r="Z11" s="6">
        <f t="array" ref="Z11">IF($B11="","",MMULT(LabActivity!$AK37:$AP37,COPOMap!Z$23:Z$28))</f>
      </c>
      <c r="AA11" s="6">
        <f t="array" ref="AA11">IF($B11="","",MMULT(LabActivity!$AK37:$AP37,COPOMap!AA$23:AA$28))</f>
      </c>
      <c r="AB11" s="4"/>
      <c r="AC11" s="6">
        <f t="array" ref="AC11">MMULT(COCalc!$CC10:$CH10,COPOMap!P$33:P$38)</f>
        <v>0</v>
      </c>
      <c r="AD11" s="6">
        <f t="array" ref="AD11">MMULT(COCalc!$CC10:$CH10,COPOMap!Q$33:Q$38)</f>
        <v>0</v>
      </c>
      <c r="AE11" s="6">
        <f t="array" ref="AE11">MMULT(COCalc!$CC10:$CH10,COPOMap!R$33:R$38)</f>
        <v>0</v>
      </c>
      <c r="AF11" s="6">
        <f t="array" ref="AF11">MMULT(COCalc!$CC10:$CH10,COPOMap!S$33:S$38)</f>
        <v>0</v>
      </c>
      <c r="AG11" s="6">
        <f t="array" ref="AG11">MMULT(COCalc!$CC10:$CH10,COPOMap!T$33:T$38)</f>
        <v>0</v>
      </c>
      <c r="AH11" s="6">
        <f t="array" ref="AH11">MMULT(COCalc!$CC10:$CH10,COPOMap!U$33:U$38)</f>
        <v>0</v>
      </c>
      <c r="AI11" s="6">
        <f t="array" ref="AI11">MMULT(COCalc!$CC10:$CH10,COPOMap!V$33:V$38)</f>
        <v>0</v>
      </c>
      <c r="AJ11" s="6">
        <f t="array" ref="AJ11">MMULT(COCalc!$CC10:$CH10,COPOMap!W$33:W$38)</f>
        <v>0</v>
      </c>
      <c r="AK11" s="6">
        <f t="array" ref="AK11">MMULT(COCalc!$CC10:$CH10,COPOMap!X$33:X$38)</f>
        <v>0</v>
      </c>
      <c r="AL11" s="6">
        <f t="array" ref="AL11">MMULT(COCalc!$CC10:$CH10,COPOMap!Y$33:Y$38)</f>
        <v>0</v>
      </c>
      <c r="AM11" s="6">
        <f t="array" ref="AM11">MMULT(COCalc!$CC10:$CH10,COPOMap!Z$33:Z$38)</f>
        <v>0</v>
      </c>
      <c r="AN11" s="6">
        <f t="array" ref="AN11">MMULT(COCalc!$CC10:$CH10,COPOMap!AA$33:AA$38)</f>
        <v>0</v>
      </c>
    </row>
    <row r="12" ht="14.25" customHeight="1" spans="1:40" x14ac:dyDescent="0.25">
      <c r="A12" s="4"/>
      <c r="B12" s="68">
        <f>IF(ISBLANK(CT!A38),"",CT!A38)</f>
      </c>
      <c r="C12" s="6">
        <f t="array" ref="C12">MMULT(COCalc!$AB11:$AG11,COPOMap!P$13:P$18)</f>
        <v>0</v>
      </c>
      <c r="D12" s="6">
        <f t="array" ref="D12">MMULT(COCalc!$AB11:$AG11,COPOMap!Q$13:Q$18)</f>
        <v>0</v>
      </c>
      <c r="E12" s="6">
        <f t="array" ref="E12">MMULT(COCalc!$AB11:$AG11,COPOMap!R$13:R$18)</f>
        <v>0</v>
      </c>
      <c r="F12" s="6">
        <f t="array" ref="F12">MMULT(COCalc!$AB11:$AG11,COPOMap!S$13:S$18)</f>
        <v>0</v>
      </c>
      <c r="G12" s="6">
        <f t="array" ref="G12">MMULT(COCalc!$AB11:$AG11,COPOMap!T$13:T$18)</f>
        <v>0</v>
      </c>
      <c r="H12" s="6">
        <f t="array" ref="H12">MMULT(COCalc!$AB11:$AG11,COPOMap!U$13:U$18)</f>
        <v>0</v>
      </c>
      <c r="I12" s="6">
        <f t="array" ref="I12">MMULT(COCalc!$AB11:$AG11,COPOMap!V$13:V$18)</f>
        <v>0</v>
      </c>
      <c r="J12" s="6">
        <f t="array" ref="J12">MMULT(COCalc!$AB11:$AG11,COPOMap!W$13:W$18)</f>
        <v>0</v>
      </c>
      <c r="K12" s="6">
        <f t="array" ref="K12">MMULT(COCalc!$AB11:$AG11,COPOMap!X$13:X$18)</f>
        <v>0</v>
      </c>
      <c r="L12" s="6">
        <f t="array" ref="L12">MMULT(COCalc!$AB11:$AG11,COPOMap!Y$13:Y$18)</f>
        <v>0</v>
      </c>
      <c r="M12" s="6">
        <f t="array" ref="M12">MMULT(COCalc!$AB11:$AG11,COPOMap!Z$13:Z$18)</f>
        <v>0</v>
      </c>
      <c r="N12" s="6">
        <f t="array" ref="N12">MMULT(COCalc!$AB11:$AG11,COPOMap!AA$13:AA$18)</f>
        <v>0</v>
      </c>
      <c r="O12" s="4"/>
      <c r="P12" s="6">
        <f t="array" ref="P12">IF($B12="","",MMULT(LabActivity!$AK38:$AP38,COPOMap!P$23:P$28))</f>
      </c>
      <c r="Q12" s="6">
        <f t="array" ref="Q12">IF($B12="","",MMULT(LabActivity!$AK38:$AP38,COPOMap!Q$23:Q$28))</f>
      </c>
      <c r="R12" s="6">
        <f t="array" ref="R12">IF($B12="","",MMULT(LabActivity!$AK38:$AP38,COPOMap!R$23:R$28))</f>
      </c>
      <c r="S12" s="6">
        <f t="array" ref="S12">IF($B12="","",MMULT(LabActivity!$AK38:$AP38,COPOMap!S$23:S$28))</f>
      </c>
      <c r="T12" s="6">
        <f t="array" ref="T12">IF($B12="","",MMULT(LabActivity!$AK38:$AP38,COPOMap!T$23:T$28))</f>
      </c>
      <c r="U12" s="6">
        <f t="array" ref="U12">IF($B12="","",MMULT(LabActivity!$AK38:$AP38,COPOMap!U$23:U$28))</f>
      </c>
      <c r="V12" s="6">
        <f t="array" ref="V12">IF($B12="","",MMULT(LabActivity!$AK38:$AP38,COPOMap!V$23:V$28))</f>
      </c>
      <c r="W12" s="6">
        <f t="array" ref="W12">IF($B12="","",MMULT(LabActivity!$AK38:$AP38,COPOMap!W$23:W$28))</f>
      </c>
      <c r="X12" s="6">
        <f t="array" ref="X12">IF($B12="","",MMULT(LabActivity!$AK38:$AP38,COPOMap!X$23:X$28))</f>
      </c>
      <c r="Y12" s="6">
        <f t="array" ref="Y12">IF($B12="","",MMULT(LabActivity!$AK38:$AP38,COPOMap!Y$23:Y$28))</f>
      </c>
      <c r="Z12" s="6">
        <f t="array" ref="Z12">IF($B12="","",MMULT(LabActivity!$AK38:$AP38,COPOMap!Z$23:Z$28))</f>
      </c>
      <c r="AA12" s="6">
        <f t="array" ref="AA12">IF($B12="","",MMULT(LabActivity!$AK38:$AP38,COPOMap!AA$23:AA$28))</f>
      </c>
      <c r="AB12" s="4"/>
      <c r="AC12" s="6">
        <f t="array" ref="AC12">MMULT(COCalc!$CC11:$CH11,COPOMap!P$33:P$38)</f>
        <v>0</v>
      </c>
      <c r="AD12" s="6">
        <f t="array" ref="AD12">MMULT(COCalc!$CC11:$CH11,COPOMap!Q$33:Q$38)</f>
        <v>0</v>
      </c>
      <c r="AE12" s="6">
        <f t="array" ref="AE12">MMULT(COCalc!$CC11:$CH11,COPOMap!R$33:R$38)</f>
        <v>0</v>
      </c>
      <c r="AF12" s="6">
        <f t="array" ref="AF12">MMULT(COCalc!$CC11:$CH11,COPOMap!S$33:S$38)</f>
        <v>0</v>
      </c>
      <c r="AG12" s="6">
        <f t="array" ref="AG12">MMULT(COCalc!$CC11:$CH11,COPOMap!T$33:T$38)</f>
        <v>0</v>
      </c>
      <c r="AH12" s="6">
        <f t="array" ref="AH12">MMULT(COCalc!$CC11:$CH11,COPOMap!U$33:U$38)</f>
        <v>0</v>
      </c>
      <c r="AI12" s="6">
        <f t="array" ref="AI12">MMULT(COCalc!$CC11:$CH11,COPOMap!V$33:V$38)</f>
        <v>0</v>
      </c>
      <c r="AJ12" s="6">
        <f t="array" ref="AJ12">MMULT(COCalc!$CC11:$CH11,COPOMap!W$33:W$38)</f>
        <v>0</v>
      </c>
      <c r="AK12" s="6">
        <f t="array" ref="AK12">MMULT(COCalc!$CC11:$CH11,COPOMap!X$33:X$38)</f>
        <v>0</v>
      </c>
      <c r="AL12" s="6">
        <f t="array" ref="AL12">MMULT(COCalc!$CC11:$CH11,COPOMap!Y$33:Y$38)</f>
        <v>0</v>
      </c>
      <c r="AM12" s="6">
        <f t="array" ref="AM12">MMULT(COCalc!$CC11:$CH11,COPOMap!Z$33:Z$38)</f>
        <v>0</v>
      </c>
      <c r="AN12" s="6">
        <f t="array" ref="AN12">MMULT(COCalc!$CC11:$CH11,COPOMap!AA$33:AA$38)</f>
        <v>0</v>
      </c>
    </row>
    <row r="13" ht="14.25" customHeight="1" spans="1:40" x14ac:dyDescent="0.25">
      <c r="A13" s="4"/>
      <c r="B13" s="68">
        <f>IF(ISBLANK(CT!A39),"",CT!A39)</f>
      </c>
      <c r="C13" s="6">
        <f t="array" ref="C13">MMULT(COCalc!$AB12:$AG12,COPOMap!P$13:P$18)</f>
        <v>0</v>
      </c>
      <c r="D13" s="6">
        <f t="array" ref="D13">MMULT(COCalc!$AB12:$AG12,COPOMap!Q$13:Q$18)</f>
        <v>0</v>
      </c>
      <c r="E13" s="6">
        <f t="array" ref="E13">MMULT(COCalc!$AB12:$AG12,COPOMap!R$13:R$18)</f>
        <v>0</v>
      </c>
      <c r="F13" s="6">
        <f t="array" ref="F13">MMULT(COCalc!$AB12:$AG12,COPOMap!S$13:S$18)</f>
        <v>0</v>
      </c>
      <c r="G13" s="6">
        <f t="array" ref="G13">MMULT(COCalc!$AB12:$AG12,COPOMap!T$13:T$18)</f>
        <v>0</v>
      </c>
      <c r="H13" s="6">
        <f t="array" ref="H13">MMULT(COCalc!$AB12:$AG12,COPOMap!U$13:U$18)</f>
        <v>0</v>
      </c>
      <c r="I13" s="6">
        <f t="array" ref="I13">MMULT(COCalc!$AB12:$AG12,COPOMap!V$13:V$18)</f>
        <v>0</v>
      </c>
      <c r="J13" s="6">
        <f t="array" ref="J13">MMULT(COCalc!$AB12:$AG12,COPOMap!W$13:W$18)</f>
        <v>0</v>
      </c>
      <c r="K13" s="6">
        <f t="array" ref="K13">MMULT(COCalc!$AB12:$AG12,COPOMap!X$13:X$18)</f>
        <v>0</v>
      </c>
      <c r="L13" s="6">
        <f t="array" ref="L13">MMULT(COCalc!$AB12:$AG12,COPOMap!Y$13:Y$18)</f>
        <v>0</v>
      </c>
      <c r="M13" s="6">
        <f t="array" ref="M13">MMULT(COCalc!$AB12:$AG12,COPOMap!Z$13:Z$18)</f>
        <v>0</v>
      </c>
      <c r="N13" s="6">
        <f t="array" ref="N13">MMULT(COCalc!$AB12:$AG12,COPOMap!AA$13:AA$18)</f>
        <v>0</v>
      </c>
      <c r="O13" s="4"/>
      <c r="P13" s="6">
        <f t="array" ref="P13">IF($B13="","",MMULT(LabActivity!$AK39:$AP39,COPOMap!P$23:P$28))</f>
      </c>
      <c r="Q13" s="6">
        <f t="array" ref="Q13">IF($B13="","",MMULT(LabActivity!$AK39:$AP39,COPOMap!Q$23:Q$28))</f>
      </c>
      <c r="R13" s="6">
        <f t="array" ref="R13">IF($B13="","",MMULT(LabActivity!$AK39:$AP39,COPOMap!R$23:R$28))</f>
      </c>
      <c r="S13" s="6">
        <f t="array" ref="S13">IF($B13="","",MMULT(LabActivity!$AK39:$AP39,COPOMap!S$23:S$28))</f>
      </c>
      <c r="T13" s="6">
        <f t="array" ref="T13">IF($B13="","",MMULT(LabActivity!$AK39:$AP39,COPOMap!T$23:T$28))</f>
      </c>
      <c r="U13" s="6">
        <f t="array" ref="U13">IF($B13="","",MMULT(LabActivity!$AK39:$AP39,COPOMap!U$23:U$28))</f>
      </c>
      <c r="V13" s="6">
        <f t="array" ref="V13">IF($B13="","",MMULT(LabActivity!$AK39:$AP39,COPOMap!V$23:V$28))</f>
      </c>
      <c r="W13" s="6">
        <f t="array" ref="W13">IF($B13="","",MMULT(LabActivity!$AK39:$AP39,COPOMap!W$23:W$28))</f>
      </c>
      <c r="X13" s="6">
        <f t="array" ref="X13">IF($B13="","",MMULT(LabActivity!$AK39:$AP39,COPOMap!X$23:X$28))</f>
      </c>
      <c r="Y13" s="6">
        <f t="array" ref="Y13">IF($B13="","",MMULT(LabActivity!$AK39:$AP39,COPOMap!Y$23:Y$28))</f>
      </c>
      <c r="Z13" s="6">
        <f t="array" ref="Z13">IF($B13="","",MMULT(LabActivity!$AK39:$AP39,COPOMap!Z$23:Z$28))</f>
      </c>
      <c r="AA13" s="6">
        <f t="array" ref="AA13">IF($B13="","",MMULT(LabActivity!$AK39:$AP39,COPOMap!AA$23:AA$28))</f>
      </c>
      <c r="AB13" s="4"/>
      <c r="AC13" s="6">
        <f t="array" ref="AC13">MMULT(COCalc!$CC12:$CH12,COPOMap!P$33:P$38)</f>
        <v>0</v>
      </c>
      <c r="AD13" s="6">
        <f t="array" ref="AD13">MMULT(COCalc!$CC12:$CH12,COPOMap!Q$33:Q$38)</f>
        <v>0</v>
      </c>
      <c r="AE13" s="6">
        <f t="array" ref="AE13">MMULT(COCalc!$CC12:$CH12,COPOMap!R$33:R$38)</f>
        <v>0</v>
      </c>
      <c r="AF13" s="6">
        <f t="array" ref="AF13">MMULT(COCalc!$CC12:$CH12,COPOMap!S$33:S$38)</f>
        <v>0</v>
      </c>
      <c r="AG13" s="6">
        <f t="array" ref="AG13">MMULT(COCalc!$CC12:$CH12,COPOMap!T$33:T$38)</f>
        <v>0</v>
      </c>
      <c r="AH13" s="6">
        <f t="array" ref="AH13">MMULT(COCalc!$CC12:$CH12,COPOMap!U$33:U$38)</f>
        <v>0</v>
      </c>
      <c r="AI13" s="6">
        <f t="array" ref="AI13">MMULT(COCalc!$CC12:$CH12,COPOMap!V$33:V$38)</f>
        <v>0</v>
      </c>
      <c r="AJ13" s="6">
        <f t="array" ref="AJ13">MMULT(COCalc!$CC12:$CH12,COPOMap!W$33:W$38)</f>
        <v>0</v>
      </c>
      <c r="AK13" s="6">
        <f t="array" ref="AK13">MMULT(COCalc!$CC12:$CH12,COPOMap!X$33:X$38)</f>
        <v>0</v>
      </c>
      <c r="AL13" s="6">
        <f t="array" ref="AL13">MMULT(COCalc!$CC12:$CH12,COPOMap!Y$33:Y$38)</f>
        <v>0</v>
      </c>
      <c r="AM13" s="6">
        <f t="array" ref="AM13">MMULT(COCalc!$CC12:$CH12,COPOMap!Z$33:Z$38)</f>
        <v>0</v>
      </c>
      <c r="AN13" s="6">
        <f t="array" ref="AN13">MMULT(COCalc!$CC12:$CH12,COPOMap!AA$33:AA$38)</f>
        <v>0</v>
      </c>
    </row>
    <row r="14" ht="14.25" customHeight="1" spans="1:40" x14ac:dyDescent="0.25">
      <c r="A14" s="4"/>
      <c r="B14" s="68">
        <f>IF(ISBLANK(CT!A40),"",CT!A40)</f>
      </c>
      <c r="C14" s="6">
        <f t="array" ref="C14">MMULT(COCalc!$AB13:$AG13,COPOMap!P$13:P$18)</f>
        <v>0</v>
      </c>
      <c r="D14" s="6">
        <f t="array" ref="D14">MMULT(COCalc!$AB13:$AG13,COPOMap!Q$13:Q$18)</f>
        <v>0</v>
      </c>
      <c r="E14" s="6">
        <f t="array" ref="E14">MMULT(COCalc!$AB13:$AG13,COPOMap!R$13:R$18)</f>
        <v>0</v>
      </c>
      <c r="F14" s="6">
        <f t="array" ref="F14">MMULT(COCalc!$AB13:$AG13,COPOMap!S$13:S$18)</f>
        <v>0</v>
      </c>
      <c r="G14" s="6">
        <f t="array" ref="G14">MMULT(COCalc!$AB13:$AG13,COPOMap!T$13:T$18)</f>
        <v>0</v>
      </c>
      <c r="H14" s="6">
        <f t="array" ref="H14">MMULT(COCalc!$AB13:$AG13,COPOMap!U$13:U$18)</f>
        <v>0</v>
      </c>
      <c r="I14" s="6">
        <f t="array" ref="I14">MMULT(COCalc!$AB13:$AG13,COPOMap!V$13:V$18)</f>
        <v>0</v>
      </c>
      <c r="J14" s="6">
        <f t="array" ref="J14">MMULT(COCalc!$AB13:$AG13,COPOMap!W$13:W$18)</f>
        <v>0</v>
      </c>
      <c r="K14" s="6">
        <f t="array" ref="K14">MMULT(COCalc!$AB13:$AG13,COPOMap!X$13:X$18)</f>
        <v>0</v>
      </c>
      <c r="L14" s="6">
        <f t="array" ref="L14">MMULT(COCalc!$AB13:$AG13,COPOMap!Y$13:Y$18)</f>
        <v>0</v>
      </c>
      <c r="M14" s="6">
        <f t="array" ref="M14">MMULT(COCalc!$AB13:$AG13,COPOMap!Z$13:Z$18)</f>
        <v>0</v>
      </c>
      <c r="N14" s="6">
        <f t="array" ref="N14">MMULT(COCalc!$AB13:$AG13,COPOMap!AA$13:AA$18)</f>
        <v>0</v>
      </c>
      <c r="O14" s="4"/>
      <c r="P14" s="6">
        <f t="array" ref="P14">IF($B14="","",MMULT(LabActivity!$AK40:$AP40,COPOMap!P$23:P$28))</f>
      </c>
      <c r="Q14" s="6">
        <f t="array" ref="Q14">IF($B14="","",MMULT(LabActivity!$AK40:$AP40,COPOMap!Q$23:Q$28))</f>
      </c>
      <c r="R14" s="6">
        <f t="array" ref="R14">IF($B14="","",MMULT(LabActivity!$AK40:$AP40,COPOMap!R$23:R$28))</f>
      </c>
      <c r="S14" s="6">
        <f t="array" ref="S14">IF($B14="","",MMULT(LabActivity!$AK40:$AP40,COPOMap!S$23:S$28))</f>
      </c>
      <c r="T14" s="6">
        <f t="array" ref="T14">IF($B14="","",MMULT(LabActivity!$AK40:$AP40,COPOMap!T$23:T$28))</f>
      </c>
      <c r="U14" s="6">
        <f t="array" ref="U14">IF($B14="","",MMULT(LabActivity!$AK40:$AP40,COPOMap!U$23:U$28))</f>
      </c>
      <c r="V14" s="6">
        <f t="array" ref="V14">IF($B14="","",MMULT(LabActivity!$AK40:$AP40,COPOMap!V$23:V$28))</f>
      </c>
      <c r="W14" s="6">
        <f t="array" ref="W14">IF($B14="","",MMULT(LabActivity!$AK40:$AP40,COPOMap!W$23:W$28))</f>
      </c>
      <c r="X14" s="6">
        <f t="array" ref="X14">IF($B14="","",MMULT(LabActivity!$AK40:$AP40,COPOMap!X$23:X$28))</f>
      </c>
      <c r="Y14" s="6">
        <f t="array" ref="Y14">IF($B14="","",MMULT(LabActivity!$AK40:$AP40,COPOMap!Y$23:Y$28))</f>
      </c>
      <c r="Z14" s="6">
        <f t="array" ref="Z14">IF($B14="","",MMULT(LabActivity!$AK40:$AP40,COPOMap!Z$23:Z$28))</f>
      </c>
      <c r="AA14" s="6">
        <f t="array" ref="AA14">IF($B14="","",MMULT(LabActivity!$AK40:$AP40,COPOMap!AA$23:AA$28))</f>
      </c>
      <c r="AB14" s="4"/>
      <c r="AC14" s="6">
        <f t="array" ref="AC14">MMULT(COCalc!$CC13:$CH13,COPOMap!P$33:P$38)</f>
        <v>0</v>
      </c>
      <c r="AD14" s="6">
        <f t="array" ref="AD14">MMULT(COCalc!$CC13:$CH13,COPOMap!Q$33:Q$38)</f>
        <v>0</v>
      </c>
      <c r="AE14" s="6">
        <f t="array" ref="AE14">MMULT(COCalc!$CC13:$CH13,COPOMap!R$33:R$38)</f>
        <v>0</v>
      </c>
      <c r="AF14" s="6">
        <f t="array" ref="AF14">MMULT(COCalc!$CC13:$CH13,COPOMap!S$33:S$38)</f>
        <v>0</v>
      </c>
      <c r="AG14" s="6">
        <f t="array" ref="AG14">MMULT(COCalc!$CC13:$CH13,COPOMap!T$33:T$38)</f>
        <v>0</v>
      </c>
      <c r="AH14" s="6">
        <f t="array" ref="AH14">MMULT(COCalc!$CC13:$CH13,COPOMap!U$33:U$38)</f>
        <v>0</v>
      </c>
      <c r="AI14" s="6">
        <f t="array" ref="AI14">MMULT(COCalc!$CC13:$CH13,COPOMap!V$33:V$38)</f>
        <v>0</v>
      </c>
      <c r="AJ14" s="6">
        <f t="array" ref="AJ14">MMULT(COCalc!$CC13:$CH13,COPOMap!W$33:W$38)</f>
        <v>0</v>
      </c>
      <c r="AK14" s="6">
        <f t="array" ref="AK14">MMULT(COCalc!$CC13:$CH13,COPOMap!X$33:X$38)</f>
        <v>0</v>
      </c>
      <c r="AL14" s="6">
        <f t="array" ref="AL14">MMULT(COCalc!$CC13:$CH13,COPOMap!Y$33:Y$38)</f>
        <v>0</v>
      </c>
      <c r="AM14" s="6">
        <f t="array" ref="AM14">MMULT(COCalc!$CC13:$CH13,COPOMap!Z$33:Z$38)</f>
        <v>0</v>
      </c>
      <c r="AN14" s="6">
        <f t="array" ref="AN14">MMULT(COCalc!$CC13:$CH13,COPOMap!AA$33:AA$38)</f>
        <v>0</v>
      </c>
    </row>
    <row r="15" ht="14.25" customHeight="1" spans="1:40" x14ac:dyDescent="0.25">
      <c r="A15" s="4"/>
      <c r="B15" s="68">
        <f>IF(ISBLANK(CT!A41),"",CT!A41)</f>
      </c>
      <c r="C15" s="6">
        <f t="array" ref="C15">MMULT(COCalc!$AB14:$AG14,COPOMap!P$13:P$18)</f>
        <v>0</v>
      </c>
      <c r="D15" s="6">
        <f t="array" ref="D15">MMULT(COCalc!$AB14:$AG14,COPOMap!Q$13:Q$18)</f>
        <v>0</v>
      </c>
      <c r="E15" s="6">
        <f t="array" ref="E15">MMULT(COCalc!$AB14:$AG14,COPOMap!R$13:R$18)</f>
        <v>0</v>
      </c>
      <c r="F15" s="6">
        <f t="array" ref="F15">MMULT(COCalc!$AB14:$AG14,COPOMap!S$13:S$18)</f>
        <v>0</v>
      </c>
      <c r="G15" s="6">
        <f t="array" ref="G15">MMULT(COCalc!$AB14:$AG14,COPOMap!T$13:T$18)</f>
        <v>0</v>
      </c>
      <c r="H15" s="6">
        <f t="array" ref="H15">MMULT(COCalc!$AB14:$AG14,COPOMap!U$13:U$18)</f>
        <v>0</v>
      </c>
      <c r="I15" s="6">
        <f t="array" ref="I15">MMULT(COCalc!$AB14:$AG14,COPOMap!V$13:V$18)</f>
        <v>0</v>
      </c>
      <c r="J15" s="6">
        <f t="array" ref="J15">MMULT(COCalc!$AB14:$AG14,COPOMap!W$13:W$18)</f>
        <v>0</v>
      </c>
      <c r="K15" s="6">
        <f t="array" ref="K15">MMULT(COCalc!$AB14:$AG14,COPOMap!X$13:X$18)</f>
        <v>0</v>
      </c>
      <c r="L15" s="6">
        <f t="array" ref="L15">MMULT(COCalc!$AB14:$AG14,COPOMap!Y$13:Y$18)</f>
        <v>0</v>
      </c>
      <c r="M15" s="6">
        <f t="array" ref="M15">MMULT(COCalc!$AB14:$AG14,COPOMap!Z$13:Z$18)</f>
        <v>0</v>
      </c>
      <c r="N15" s="6">
        <f t="array" ref="N15">MMULT(COCalc!$AB14:$AG14,COPOMap!AA$13:AA$18)</f>
        <v>0</v>
      </c>
      <c r="O15" s="4"/>
      <c r="P15" s="6">
        <f t="array" ref="P15">IF($B15="","",MMULT(LabActivity!$AK41:$AP41,COPOMap!P$23:P$28))</f>
      </c>
      <c r="Q15" s="6">
        <f t="array" ref="Q15">IF($B15="","",MMULT(LabActivity!$AK41:$AP41,COPOMap!Q$23:Q$28))</f>
      </c>
      <c r="R15" s="6">
        <f t="array" ref="R15">IF($B15="","",MMULT(LabActivity!$AK41:$AP41,COPOMap!R$23:R$28))</f>
      </c>
      <c r="S15" s="6">
        <f t="array" ref="S15">IF($B15="","",MMULT(LabActivity!$AK41:$AP41,COPOMap!S$23:S$28))</f>
      </c>
      <c r="T15" s="6">
        <f t="array" ref="T15">IF($B15="","",MMULT(LabActivity!$AK41:$AP41,COPOMap!T$23:T$28))</f>
      </c>
      <c r="U15" s="6">
        <f t="array" ref="U15">IF($B15="","",MMULT(LabActivity!$AK41:$AP41,COPOMap!U$23:U$28))</f>
      </c>
      <c r="V15" s="6">
        <f t="array" ref="V15">IF($B15="","",MMULT(LabActivity!$AK41:$AP41,COPOMap!V$23:V$28))</f>
      </c>
      <c r="W15" s="6">
        <f t="array" ref="W15">IF($B15="","",MMULT(LabActivity!$AK41:$AP41,COPOMap!W$23:W$28))</f>
      </c>
      <c r="X15" s="6">
        <f t="array" ref="X15">IF($B15="","",MMULT(LabActivity!$AK41:$AP41,COPOMap!X$23:X$28))</f>
      </c>
      <c r="Y15" s="6">
        <f t="array" ref="Y15">IF($B15="","",MMULT(LabActivity!$AK41:$AP41,COPOMap!Y$23:Y$28))</f>
      </c>
      <c r="Z15" s="6">
        <f t="array" ref="Z15">IF($B15="","",MMULT(LabActivity!$AK41:$AP41,COPOMap!Z$23:Z$28))</f>
      </c>
      <c r="AA15" s="6">
        <f t="array" ref="AA15">IF($B15="","",MMULT(LabActivity!$AK41:$AP41,COPOMap!AA$23:AA$28))</f>
      </c>
      <c r="AB15" s="4"/>
      <c r="AC15" s="6">
        <f t="array" ref="AC15">MMULT(COCalc!$CC14:$CH14,COPOMap!P$33:P$38)</f>
        <v>0</v>
      </c>
      <c r="AD15" s="6">
        <f t="array" ref="AD15">MMULT(COCalc!$CC14:$CH14,COPOMap!Q$33:Q$38)</f>
        <v>0</v>
      </c>
      <c r="AE15" s="6">
        <f t="array" ref="AE15">MMULT(COCalc!$CC14:$CH14,COPOMap!R$33:R$38)</f>
        <v>0</v>
      </c>
      <c r="AF15" s="6">
        <f t="array" ref="AF15">MMULT(COCalc!$CC14:$CH14,COPOMap!S$33:S$38)</f>
        <v>0</v>
      </c>
      <c r="AG15" s="6">
        <f t="array" ref="AG15">MMULT(COCalc!$CC14:$CH14,COPOMap!T$33:T$38)</f>
        <v>0</v>
      </c>
      <c r="AH15" s="6">
        <f t="array" ref="AH15">MMULT(COCalc!$CC14:$CH14,COPOMap!U$33:U$38)</f>
        <v>0</v>
      </c>
      <c r="AI15" s="6">
        <f t="array" ref="AI15">MMULT(COCalc!$CC14:$CH14,COPOMap!V$33:V$38)</f>
        <v>0</v>
      </c>
      <c r="AJ15" s="6">
        <f t="array" ref="AJ15">MMULT(COCalc!$CC14:$CH14,COPOMap!W$33:W$38)</f>
        <v>0</v>
      </c>
      <c r="AK15" s="6">
        <f t="array" ref="AK15">MMULT(COCalc!$CC14:$CH14,COPOMap!X$33:X$38)</f>
        <v>0</v>
      </c>
      <c r="AL15" s="6">
        <f t="array" ref="AL15">MMULT(COCalc!$CC14:$CH14,COPOMap!Y$33:Y$38)</f>
        <v>0</v>
      </c>
      <c r="AM15" s="6">
        <f t="array" ref="AM15">MMULT(COCalc!$CC14:$CH14,COPOMap!Z$33:Z$38)</f>
        <v>0</v>
      </c>
      <c r="AN15" s="6">
        <f t="array" ref="AN15">MMULT(COCalc!$CC14:$CH14,COPOMap!AA$33:AA$38)</f>
        <v>0</v>
      </c>
    </row>
    <row r="16" ht="14.25" customHeight="1" spans="1:40" x14ac:dyDescent="0.25">
      <c r="A16" s="4"/>
      <c r="B16" s="68">
        <f>IF(ISBLANK(CT!A42),"",CT!A42)</f>
      </c>
      <c r="C16" s="6">
        <f t="array" ref="C16">MMULT(COCalc!$AB15:$AG15,COPOMap!P$13:P$18)</f>
        <v>0</v>
      </c>
      <c r="D16" s="6">
        <f t="array" ref="D16">MMULT(COCalc!$AB15:$AG15,COPOMap!Q$13:Q$18)</f>
        <v>0</v>
      </c>
      <c r="E16" s="6">
        <f t="array" ref="E16">MMULT(COCalc!$AB15:$AG15,COPOMap!R$13:R$18)</f>
        <v>0</v>
      </c>
      <c r="F16" s="6">
        <f t="array" ref="F16">MMULT(COCalc!$AB15:$AG15,COPOMap!S$13:S$18)</f>
        <v>0</v>
      </c>
      <c r="G16" s="6">
        <f t="array" ref="G16">MMULT(COCalc!$AB15:$AG15,COPOMap!T$13:T$18)</f>
        <v>0</v>
      </c>
      <c r="H16" s="6">
        <f t="array" ref="H16">MMULT(COCalc!$AB15:$AG15,COPOMap!U$13:U$18)</f>
        <v>0</v>
      </c>
      <c r="I16" s="6">
        <f t="array" ref="I16">MMULT(COCalc!$AB15:$AG15,COPOMap!V$13:V$18)</f>
        <v>0</v>
      </c>
      <c r="J16" s="6">
        <f t="array" ref="J16">MMULT(COCalc!$AB15:$AG15,COPOMap!W$13:W$18)</f>
        <v>0</v>
      </c>
      <c r="K16" s="6">
        <f t="array" ref="K16">MMULT(COCalc!$AB15:$AG15,COPOMap!X$13:X$18)</f>
        <v>0</v>
      </c>
      <c r="L16" s="6">
        <f t="array" ref="L16">MMULT(COCalc!$AB15:$AG15,COPOMap!Y$13:Y$18)</f>
        <v>0</v>
      </c>
      <c r="M16" s="6">
        <f t="array" ref="M16">MMULT(COCalc!$AB15:$AG15,COPOMap!Z$13:Z$18)</f>
        <v>0</v>
      </c>
      <c r="N16" s="6">
        <f t="array" ref="N16">MMULT(COCalc!$AB15:$AG15,COPOMap!AA$13:AA$18)</f>
        <v>0</v>
      </c>
      <c r="O16" s="4"/>
      <c r="P16" s="6">
        <f t="array" ref="P16">IF($B16="","",MMULT(LabActivity!$AK42:$AP42,COPOMap!P$23:P$28))</f>
      </c>
      <c r="Q16" s="6">
        <f t="array" ref="Q16">IF($B16="","",MMULT(LabActivity!$AK42:$AP42,COPOMap!Q$23:Q$28))</f>
      </c>
      <c r="R16" s="6">
        <f t="array" ref="R16">IF($B16="","",MMULT(LabActivity!$AK42:$AP42,COPOMap!R$23:R$28))</f>
      </c>
      <c r="S16" s="6">
        <f t="array" ref="S16">IF($B16="","",MMULT(LabActivity!$AK42:$AP42,COPOMap!S$23:S$28))</f>
      </c>
      <c r="T16" s="6">
        <f t="array" ref="T16">IF($B16="","",MMULT(LabActivity!$AK42:$AP42,COPOMap!T$23:T$28))</f>
      </c>
      <c r="U16" s="6">
        <f t="array" ref="U16">IF($B16="","",MMULT(LabActivity!$AK42:$AP42,COPOMap!U$23:U$28))</f>
      </c>
      <c r="V16" s="6">
        <f t="array" ref="V16">IF($B16="","",MMULT(LabActivity!$AK42:$AP42,COPOMap!V$23:V$28))</f>
      </c>
      <c r="W16" s="6">
        <f t="array" ref="W16">IF($B16="","",MMULT(LabActivity!$AK42:$AP42,COPOMap!W$23:W$28))</f>
      </c>
      <c r="X16" s="6">
        <f t="array" ref="X16">IF($B16="","",MMULT(LabActivity!$AK42:$AP42,COPOMap!X$23:X$28))</f>
      </c>
      <c r="Y16" s="6">
        <f t="array" ref="Y16">IF($B16="","",MMULT(LabActivity!$AK42:$AP42,COPOMap!Y$23:Y$28))</f>
      </c>
      <c r="Z16" s="6">
        <f t="array" ref="Z16">IF($B16="","",MMULT(LabActivity!$AK42:$AP42,COPOMap!Z$23:Z$28))</f>
      </c>
      <c r="AA16" s="6">
        <f t="array" ref="AA16">IF($B16="","",MMULT(LabActivity!$AK42:$AP42,COPOMap!AA$23:AA$28))</f>
      </c>
      <c r="AB16" s="4"/>
      <c r="AC16" s="6">
        <f t="array" ref="AC16">MMULT(COCalc!$CC15:$CH15,COPOMap!P$33:P$38)</f>
        <v>0</v>
      </c>
      <c r="AD16" s="6">
        <f t="array" ref="AD16">MMULT(COCalc!$CC15:$CH15,COPOMap!Q$33:Q$38)</f>
        <v>0</v>
      </c>
      <c r="AE16" s="6">
        <f t="array" ref="AE16">MMULT(COCalc!$CC15:$CH15,COPOMap!R$33:R$38)</f>
        <v>0</v>
      </c>
      <c r="AF16" s="6">
        <f t="array" ref="AF16">MMULT(COCalc!$CC15:$CH15,COPOMap!S$33:S$38)</f>
        <v>0</v>
      </c>
      <c r="AG16" s="6">
        <f t="array" ref="AG16">MMULT(COCalc!$CC15:$CH15,COPOMap!T$33:T$38)</f>
        <v>0</v>
      </c>
      <c r="AH16" s="6">
        <f t="array" ref="AH16">MMULT(COCalc!$CC15:$CH15,COPOMap!U$33:U$38)</f>
        <v>0</v>
      </c>
      <c r="AI16" s="6">
        <f t="array" ref="AI16">MMULT(COCalc!$CC15:$CH15,COPOMap!V$33:V$38)</f>
        <v>0</v>
      </c>
      <c r="AJ16" s="6">
        <f t="array" ref="AJ16">MMULT(COCalc!$CC15:$CH15,COPOMap!W$33:W$38)</f>
        <v>0</v>
      </c>
      <c r="AK16" s="6">
        <f t="array" ref="AK16">MMULT(COCalc!$CC15:$CH15,COPOMap!X$33:X$38)</f>
        <v>0</v>
      </c>
      <c r="AL16" s="6">
        <f t="array" ref="AL16">MMULT(COCalc!$CC15:$CH15,COPOMap!Y$33:Y$38)</f>
        <v>0</v>
      </c>
      <c r="AM16" s="6">
        <f t="array" ref="AM16">MMULT(COCalc!$CC15:$CH15,COPOMap!Z$33:Z$38)</f>
        <v>0</v>
      </c>
      <c r="AN16" s="6">
        <f t="array" ref="AN16">MMULT(COCalc!$CC15:$CH15,COPOMap!AA$33:AA$38)</f>
        <v>0</v>
      </c>
    </row>
    <row r="17" ht="14.25" customHeight="1" spans="1:40" x14ac:dyDescent="0.25">
      <c r="A17" s="4"/>
      <c r="B17" s="68">
        <f>IF(ISBLANK(CT!A43),"",CT!A43)</f>
      </c>
      <c r="C17" s="6">
        <f t="array" ref="C17">MMULT(COCalc!$AB16:$AG16,COPOMap!P$13:P$18)</f>
        <v>0</v>
      </c>
      <c r="D17" s="6">
        <f t="array" ref="D17">MMULT(COCalc!$AB16:$AG16,COPOMap!Q$13:Q$18)</f>
        <v>0</v>
      </c>
      <c r="E17" s="6">
        <f t="array" ref="E17">MMULT(COCalc!$AB16:$AG16,COPOMap!R$13:R$18)</f>
        <v>0</v>
      </c>
      <c r="F17" s="6">
        <f t="array" ref="F17">MMULT(COCalc!$AB16:$AG16,COPOMap!S$13:S$18)</f>
        <v>0</v>
      </c>
      <c r="G17" s="6">
        <f t="array" ref="G17">MMULT(COCalc!$AB16:$AG16,COPOMap!T$13:T$18)</f>
        <v>0</v>
      </c>
      <c r="H17" s="6">
        <f t="array" ref="H17">MMULT(COCalc!$AB16:$AG16,COPOMap!U$13:U$18)</f>
        <v>0</v>
      </c>
      <c r="I17" s="6">
        <f t="array" ref="I17">MMULT(COCalc!$AB16:$AG16,COPOMap!V$13:V$18)</f>
        <v>0</v>
      </c>
      <c r="J17" s="6">
        <f t="array" ref="J17">MMULT(COCalc!$AB16:$AG16,COPOMap!W$13:W$18)</f>
        <v>0</v>
      </c>
      <c r="K17" s="6">
        <f t="array" ref="K17">MMULT(COCalc!$AB16:$AG16,COPOMap!X$13:X$18)</f>
        <v>0</v>
      </c>
      <c r="L17" s="6">
        <f t="array" ref="L17">MMULT(COCalc!$AB16:$AG16,COPOMap!Y$13:Y$18)</f>
        <v>0</v>
      </c>
      <c r="M17" s="6">
        <f t="array" ref="M17">MMULT(COCalc!$AB16:$AG16,COPOMap!Z$13:Z$18)</f>
        <v>0</v>
      </c>
      <c r="N17" s="6">
        <f t="array" ref="N17">MMULT(COCalc!$AB16:$AG16,COPOMap!AA$13:AA$18)</f>
        <v>0</v>
      </c>
      <c r="O17" s="4"/>
      <c r="P17" s="6">
        <f t="array" ref="P17">IF($B17="","",MMULT(LabActivity!$AK43:$AP43,COPOMap!P$23:P$28))</f>
      </c>
      <c r="Q17" s="6">
        <f t="array" ref="Q17">IF($B17="","",MMULT(LabActivity!$AK43:$AP43,COPOMap!Q$23:Q$28))</f>
      </c>
      <c r="R17" s="6">
        <f t="array" ref="R17">IF($B17="","",MMULT(LabActivity!$AK43:$AP43,COPOMap!R$23:R$28))</f>
      </c>
      <c r="S17" s="6">
        <f t="array" ref="S17">IF($B17="","",MMULT(LabActivity!$AK43:$AP43,COPOMap!S$23:S$28))</f>
      </c>
      <c r="T17" s="6">
        <f t="array" ref="T17">IF($B17="","",MMULT(LabActivity!$AK43:$AP43,COPOMap!T$23:T$28))</f>
      </c>
      <c r="U17" s="6">
        <f t="array" ref="U17">IF($B17="","",MMULT(LabActivity!$AK43:$AP43,COPOMap!U$23:U$28))</f>
      </c>
      <c r="V17" s="6">
        <f t="array" ref="V17">IF($B17="","",MMULT(LabActivity!$AK43:$AP43,COPOMap!V$23:V$28))</f>
      </c>
      <c r="W17" s="6">
        <f t="array" ref="W17">IF($B17="","",MMULT(LabActivity!$AK43:$AP43,COPOMap!W$23:W$28))</f>
      </c>
      <c r="X17" s="6">
        <f t="array" ref="X17">IF($B17="","",MMULT(LabActivity!$AK43:$AP43,COPOMap!X$23:X$28))</f>
      </c>
      <c r="Y17" s="6">
        <f t="array" ref="Y17">IF($B17="","",MMULT(LabActivity!$AK43:$AP43,COPOMap!Y$23:Y$28))</f>
      </c>
      <c r="Z17" s="6">
        <f t="array" ref="Z17">IF($B17="","",MMULT(LabActivity!$AK43:$AP43,COPOMap!Z$23:Z$28))</f>
      </c>
      <c r="AA17" s="6">
        <f t="array" ref="AA17">IF($B17="","",MMULT(LabActivity!$AK43:$AP43,COPOMap!AA$23:AA$28))</f>
      </c>
      <c r="AB17" s="4"/>
      <c r="AC17" s="6">
        <f t="array" ref="AC17">MMULT(COCalc!$CC16:$CH16,COPOMap!P$33:P$38)</f>
        <v>0</v>
      </c>
      <c r="AD17" s="6">
        <f t="array" ref="AD17">MMULT(COCalc!$CC16:$CH16,COPOMap!Q$33:Q$38)</f>
        <v>0</v>
      </c>
      <c r="AE17" s="6">
        <f t="array" ref="AE17">MMULT(COCalc!$CC16:$CH16,COPOMap!R$33:R$38)</f>
        <v>0</v>
      </c>
      <c r="AF17" s="6">
        <f t="array" ref="AF17">MMULT(COCalc!$CC16:$CH16,COPOMap!S$33:S$38)</f>
        <v>0</v>
      </c>
      <c r="AG17" s="6">
        <f t="array" ref="AG17">MMULT(COCalc!$CC16:$CH16,COPOMap!T$33:T$38)</f>
        <v>0</v>
      </c>
      <c r="AH17" s="6">
        <f t="array" ref="AH17">MMULT(COCalc!$CC16:$CH16,COPOMap!U$33:U$38)</f>
        <v>0</v>
      </c>
      <c r="AI17" s="6">
        <f t="array" ref="AI17">MMULT(COCalc!$CC16:$CH16,COPOMap!V$33:V$38)</f>
        <v>0</v>
      </c>
      <c r="AJ17" s="6">
        <f t="array" ref="AJ17">MMULT(COCalc!$CC16:$CH16,COPOMap!W$33:W$38)</f>
        <v>0</v>
      </c>
      <c r="AK17" s="6">
        <f t="array" ref="AK17">MMULT(COCalc!$CC16:$CH16,COPOMap!X$33:X$38)</f>
        <v>0</v>
      </c>
      <c r="AL17" s="6">
        <f t="array" ref="AL17">MMULT(COCalc!$CC16:$CH16,COPOMap!Y$33:Y$38)</f>
        <v>0</v>
      </c>
      <c r="AM17" s="6">
        <f t="array" ref="AM17">MMULT(COCalc!$CC16:$CH16,COPOMap!Z$33:Z$38)</f>
        <v>0</v>
      </c>
      <c r="AN17" s="6">
        <f t="array" ref="AN17">MMULT(COCalc!$CC16:$CH16,COPOMap!AA$33:AA$38)</f>
        <v>0</v>
      </c>
    </row>
    <row r="18" ht="14.25" customHeight="1" spans="1:40" x14ac:dyDescent="0.25">
      <c r="A18" s="4"/>
      <c r="B18" s="68">
        <f>IF(ISBLANK(CT!A44),"",CT!A44)</f>
      </c>
      <c r="C18" s="6">
        <f t="array" ref="C18">MMULT(COCalc!$AB17:$AG17,COPOMap!P$13:P$18)</f>
        <v>0</v>
      </c>
      <c r="D18" s="6">
        <f t="array" ref="D18">MMULT(COCalc!$AB17:$AG17,COPOMap!Q$13:Q$18)</f>
        <v>0</v>
      </c>
      <c r="E18" s="6">
        <f t="array" ref="E18">MMULT(COCalc!$AB17:$AG17,COPOMap!R$13:R$18)</f>
        <v>0</v>
      </c>
      <c r="F18" s="6">
        <f t="array" ref="F18">MMULT(COCalc!$AB17:$AG17,COPOMap!S$13:S$18)</f>
        <v>0</v>
      </c>
      <c r="G18" s="6">
        <f t="array" ref="G18">MMULT(COCalc!$AB17:$AG17,COPOMap!T$13:T$18)</f>
        <v>0</v>
      </c>
      <c r="H18" s="6">
        <f t="array" ref="H18">MMULT(COCalc!$AB17:$AG17,COPOMap!U$13:U$18)</f>
        <v>0</v>
      </c>
      <c r="I18" s="6">
        <f t="array" ref="I18">MMULT(COCalc!$AB17:$AG17,COPOMap!V$13:V$18)</f>
        <v>0</v>
      </c>
      <c r="J18" s="6">
        <f t="array" ref="J18">MMULT(COCalc!$AB17:$AG17,COPOMap!W$13:W$18)</f>
        <v>0</v>
      </c>
      <c r="K18" s="6">
        <f t="array" ref="K18">MMULT(COCalc!$AB17:$AG17,COPOMap!X$13:X$18)</f>
        <v>0</v>
      </c>
      <c r="L18" s="6">
        <f t="array" ref="L18">MMULT(COCalc!$AB17:$AG17,COPOMap!Y$13:Y$18)</f>
        <v>0</v>
      </c>
      <c r="M18" s="6">
        <f t="array" ref="M18">MMULT(COCalc!$AB17:$AG17,COPOMap!Z$13:Z$18)</f>
        <v>0</v>
      </c>
      <c r="N18" s="6">
        <f t="array" ref="N18">MMULT(COCalc!$AB17:$AG17,COPOMap!AA$13:AA$18)</f>
        <v>0</v>
      </c>
      <c r="O18" s="4"/>
      <c r="P18" s="6">
        <f t="array" ref="P18">IF($B18="","",MMULT(LabActivity!$AK44:$AP44,COPOMap!P$23:P$28))</f>
      </c>
      <c r="Q18" s="6">
        <f t="array" ref="Q18">IF($B18="","",MMULT(LabActivity!$AK44:$AP44,COPOMap!Q$23:Q$28))</f>
      </c>
      <c r="R18" s="6">
        <f t="array" ref="R18">IF($B18="","",MMULT(LabActivity!$AK44:$AP44,COPOMap!R$23:R$28))</f>
      </c>
      <c r="S18" s="6">
        <f t="array" ref="S18">IF($B18="","",MMULT(LabActivity!$AK44:$AP44,COPOMap!S$23:S$28))</f>
      </c>
      <c r="T18" s="6">
        <f t="array" ref="T18">IF($B18="","",MMULT(LabActivity!$AK44:$AP44,COPOMap!T$23:T$28))</f>
      </c>
      <c r="U18" s="6">
        <f t="array" ref="U18">IF($B18="","",MMULT(LabActivity!$AK44:$AP44,COPOMap!U$23:U$28))</f>
      </c>
      <c r="V18" s="6">
        <f t="array" ref="V18">IF($B18="","",MMULT(LabActivity!$AK44:$AP44,COPOMap!V$23:V$28))</f>
      </c>
      <c r="W18" s="6">
        <f t="array" ref="W18">IF($B18="","",MMULT(LabActivity!$AK44:$AP44,COPOMap!W$23:W$28))</f>
      </c>
      <c r="X18" s="6">
        <f t="array" ref="X18">IF($B18="","",MMULT(LabActivity!$AK44:$AP44,COPOMap!X$23:X$28))</f>
      </c>
      <c r="Y18" s="6">
        <f t="array" ref="Y18">IF($B18="","",MMULT(LabActivity!$AK44:$AP44,COPOMap!Y$23:Y$28))</f>
      </c>
      <c r="Z18" s="6">
        <f t="array" ref="Z18">IF($B18="","",MMULT(LabActivity!$AK44:$AP44,COPOMap!Z$23:Z$28))</f>
      </c>
      <c r="AA18" s="6">
        <f t="array" ref="AA18">IF($B18="","",MMULT(LabActivity!$AK44:$AP44,COPOMap!AA$23:AA$28))</f>
      </c>
      <c r="AB18" s="4"/>
      <c r="AC18" s="6">
        <f t="array" ref="AC18">MMULT(COCalc!$CC17:$CH17,COPOMap!P$33:P$38)</f>
        <v>0</v>
      </c>
      <c r="AD18" s="6">
        <f t="array" ref="AD18">MMULT(COCalc!$CC17:$CH17,COPOMap!Q$33:Q$38)</f>
        <v>0</v>
      </c>
      <c r="AE18" s="6">
        <f t="array" ref="AE18">MMULT(COCalc!$CC17:$CH17,COPOMap!R$33:R$38)</f>
        <v>0</v>
      </c>
      <c r="AF18" s="6">
        <f t="array" ref="AF18">MMULT(COCalc!$CC17:$CH17,COPOMap!S$33:S$38)</f>
        <v>0</v>
      </c>
      <c r="AG18" s="6">
        <f t="array" ref="AG18">MMULT(COCalc!$CC17:$CH17,COPOMap!T$33:T$38)</f>
        <v>0</v>
      </c>
      <c r="AH18" s="6">
        <f t="array" ref="AH18">MMULT(COCalc!$CC17:$CH17,COPOMap!U$33:U$38)</f>
        <v>0</v>
      </c>
      <c r="AI18" s="6">
        <f t="array" ref="AI18">MMULT(COCalc!$CC17:$CH17,COPOMap!V$33:V$38)</f>
        <v>0</v>
      </c>
      <c r="AJ18" s="6">
        <f t="array" ref="AJ18">MMULT(COCalc!$CC17:$CH17,COPOMap!W$33:W$38)</f>
        <v>0</v>
      </c>
      <c r="AK18" s="6">
        <f t="array" ref="AK18">MMULT(COCalc!$CC17:$CH17,COPOMap!X$33:X$38)</f>
        <v>0</v>
      </c>
      <c r="AL18" s="6">
        <f t="array" ref="AL18">MMULT(COCalc!$CC17:$CH17,COPOMap!Y$33:Y$38)</f>
        <v>0</v>
      </c>
      <c r="AM18" s="6">
        <f t="array" ref="AM18">MMULT(COCalc!$CC17:$CH17,COPOMap!Z$33:Z$38)</f>
        <v>0</v>
      </c>
      <c r="AN18" s="6">
        <f t="array" ref="AN18">MMULT(COCalc!$CC17:$CH17,COPOMap!AA$33:AA$38)</f>
        <v>0</v>
      </c>
    </row>
    <row r="19" ht="14.25" customHeight="1" spans="1:40" x14ac:dyDescent="0.25">
      <c r="A19" s="4"/>
      <c r="B19" s="68">
        <f>IF(ISBLANK(CT!A45),"",CT!A45)</f>
      </c>
      <c r="C19" s="6">
        <f t="array" ref="C19">MMULT(COCalc!$AB18:$AG18,COPOMap!P$13:P$18)</f>
        <v>0</v>
      </c>
      <c r="D19" s="6">
        <f t="array" ref="D19">MMULT(COCalc!$AB18:$AG18,COPOMap!Q$13:Q$18)</f>
        <v>0</v>
      </c>
      <c r="E19" s="6">
        <f t="array" ref="E19">MMULT(COCalc!$AB18:$AG18,COPOMap!R$13:R$18)</f>
        <v>0</v>
      </c>
      <c r="F19" s="6">
        <f t="array" ref="F19">MMULT(COCalc!$AB18:$AG18,COPOMap!S$13:S$18)</f>
        <v>0</v>
      </c>
      <c r="G19" s="6">
        <f t="array" ref="G19">MMULT(COCalc!$AB18:$AG18,COPOMap!T$13:T$18)</f>
        <v>0</v>
      </c>
      <c r="H19" s="6">
        <f t="array" ref="H19">MMULT(COCalc!$AB18:$AG18,COPOMap!U$13:U$18)</f>
        <v>0</v>
      </c>
      <c r="I19" s="6">
        <f t="array" ref="I19">MMULT(COCalc!$AB18:$AG18,COPOMap!V$13:V$18)</f>
        <v>0</v>
      </c>
      <c r="J19" s="6">
        <f t="array" ref="J19">MMULT(COCalc!$AB18:$AG18,COPOMap!W$13:W$18)</f>
        <v>0</v>
      </c>
      <c r="K19" s="6">
        <f t="array" ref="K19">MMULT(COCalc!$AB18:$AG18,COPOMap!X$13:X$18)</f>
        <v>0</v>
      </c>
      <c r="L19" s="6">
        <f t="array" ref="L19">MMULT(COCalc!$AB18:$AG18,COPOMap!Y$13:Y$18)</f>
        <v>0</v>
      </c>
      <c r="M19" s="6">
        <f t="array" ref="M19">MMULT(COCalc!$AB18:$AG18,COPOMap!Z$13:Z$18)</f>
        <v>0</v>
      </c>
      <c r="N19" s="6">
        <f t="array" ref="N19">MMULT(COCalc!$AB18:$AG18,COPOMap!AA$13:AA$18)</f>
        <v>0</v>
      </c>
      <c r="O19" s="4"/>
      <c r="P19" s="6">
        <f t="array" ref="P19">IF($B19="","",MMULT(LabActivity!$AK45:$AP45,COPOMap!P$23:P$28))</f>
      </c>
      <c r="Q19" s="6">
        <f t="array" ref="Q19">IF($B19="","",MMULT(LabActivity!$AK45:$AP45,COPOMap!Q$23:Q$28))</f>
      </c>
      <c r="R19" s="6">
        <f t="array" ref="R19">IF($B19="","",MMULT(LabActivity!$AK45:$AP45,COPOMap!R$23:R$28))</f>
      </c>
      <c r="S19" s="6">
        <f t="array" ref="S19">IF($B19="","",MMULT(LabActivity!$AK45:$AP45,COPOMap!S$23:S$28))</f>
      </c>
      <c r="T19" s="6">
        <f t="array" ref="T19">IF($B19="","",MMULT(LabActivity!$AK45:$AP45,COPOMap!T$23:T$28))</f>
      </c>
      <c r="U19" s="6">
        <f t="array" ref="U19">IF($B19="","",MMULT(LabActivity!$AK45:$AP45,COPOMap!U$23:U$28))</f>
      </c>
      <c r="V19" s="6">
        <f t="array" ref="V19">IF($B19="","",MMULT(LabActivity!$AK45:$AP45,COPOMap!V$23:V$28))</f>
      </c>
      <c r="W19" s="6">
        <f t="array" ref="W19">IF($B19="","",MMULT(LabActivity!$AK45:$AP45,COPOMap!W$23:W$28))</f>
      </c>
      <c r="X19" s="6">
        <f t="array" ref="X19">IF($B19="","",MMULT(LabActivity!$AK45:$AP45,COPOMap!X$23:X$28))</f>
      </c>
      <c r="Y19" s="6">
        <f t="array" ref="Y19">IF($B19="","",MMULT(LabActivity!$AK45:$AP45,COPOMap!Y$23:Y$28))</f>
      </c>
      <c r="Z19" s="6">
        <f t="array" ref="Z19">IF($B19="","",MMULT(LabActivity!$AK45:$AP45,COPOMap!Z$23:Z$28))</f>
      </c>
      <c r="AA19" s="6">
        <f t="array" ref="AA19">IF($B19="","",MMULT(LabActivity!$AK45:$AP45,COPOMap!AA$23:AA$28))</f>
      </c>
      <c r="AB19" s="4"/>
      <c r="AC19" s="6">
        <f t="array" ref="AC19">MMULT(COCalc!$CC18:$CH18,COPOMap!P$33:P$38)</f>
        <v>0</v>
      </c>
      <c r="AD19" s="6">
        <f t="array" ref="AD19">MMULT(COCalc!$CC18:$CH18,COPOMap!Q$33:Q$38)</f>
        <v>0</v>
      </c>
      <c r="AE19" s="6">
        <f t="array" ref="AE19">MMULT(COCalc!$CC18:$CH18,COPOMap!R$33:R$38)</f>
        <v>0</v>
      </c>
      <c r="AF19" s="6">
        <f t="array" ref="AF19">MMULT(COCalc!$CC18:$CH18,COPOMap!S$33:S$38)</f>
        <v>0</v>
      </c>
      <c r="AG19" s="6">
        <f t="array" ref="AG19">MMULT(COCalc!$CC18:$CH18,COPOMap!T$33:T$38)</f>
        <v>0</v>
      </c>
      <c r="AH19" s="6">
        <f t="array" ref="AH19">MMULT(COCalc!$CC18:$CH18,COPOMap!U$33:U$38)</f>
        <v>0</v>
      </c>
      <c r="AI19" s="6">
        <f t="array" ref="AI19">MMULT(COCalc!$CC18:$CH18,COPOMap!V$33:V$38)</f>
        <v>0</v>
      </c>
      <c r="AJ19" s="6">
        <f t="array" ref="AJ19">MMULT(COCalc!$CC18:$CH18,COPOMap!W$33:W$38)</f>
        <v>0</v>
      </c>
      <c r="AK19" s="6">
        <f t="array" ref="AK19">MMULT(COCalc!$CC18:$CH18,COPOMap!X$33:X$38)</f>
        <v>0</v>
      </c>
      <c r="AL19" s="6">
        <f t="array" ref="AL19">MMULT(COCalc!$CC18:$CH18,COPOMap!Y$33:Y$38)</f>
        <v>0</v>
      </c>
      <c r="AM19" s="6">
        <f t="array" ref="AM19">MMULT(COCalc!$CC18:$CH18,COPOMap!Z$33:Z$38)</f>
        <v>0</v>
      </c>
      <c r="AN19" s="6">
        <f t="array" ref="AN19">MMULT(COCalc!$CC18:$CH18,COPOMap!AA$33:AA$38)</f>
        <v>0</v>
      </c>
    </row>
    <row r="20" ht="14.25" customHeight="1" spans="1:40" x14ac:dyDescent="0.25">
      <c r="A20" s="4"/>
      <c r="B20" s="68">
        <f>IF(ISBLANK(CT!A46),"",CT!A46)</f>
      </c>
      <c r="C20" s="6">
        <f t="array" ref="C20">MMULT(COCalc!$AB19:$AG19,COPOMap!P$13:P$18)</f>
        <v>0</v>
      </c>
      <c r="D20" s="6">
        <f t="array" ref="D20">MMULT(COCalc!$AB19:$AG19,COPOMap!Q$13:Q$18)</f>
        <v>0</v>
      </c>
      <c r="E20" s="6">
        <f t="array" ref="E20">MMULT(COCalc!$AB19:$AG19,COPOMap!R$13:R$18)</f>
        <v>0</v>
      </c>
      <c r="F20" s="6">
        <f t="array" ref="F20">MMULT(COCalc!$AB19:$AG19,COPOMap!S$13:S$18)</f>
        <v>0</v>
      </c>
      <c r="G20" s="6">
        <f t="array" ref="G20">MMULT(COCalc!$AB19:$AG19,COPOMap!T$13:T$18)</f>
        <v>0</v>
      </c>
      <c r="H20" s="6">
        <f t="array" ref="H20">MMULT(COCalc!$AB19:$AG19,COPOMap!U$13:U$18)</f>
        <v>0</v>
      </c>
      <c r="I20" s="6">
        <f t="array" ref="I20">MMULT(COCalc!$AB19:$AG19,COPOMap!V$13:V$18)</f>
        <v>0</v>
      </c>
      <c r="J20" s="6">
        <f t="array" ref="J20">MMULT(COCalc!$AB19:$AG19,COPOMap!W$13:W$18)</f>
        <v>0</v>
      </c>
      <c r="K20" s="6">
        <f t="array" ref="K20">MMULT(COCalc!$AB19:$AG19,COPOMap!X$13:X$18)</f>
        <v>0</v>
      </c>
      <c r="L20" s="6">
        <f t="array" ref="L20">MMULT(COCalc!$AB19:$AG19,COPOMap!Y$13:Y$18)</f>
        <v>0</v>
      </c>
      <c r="M20" s="6">
        <f t="array" ref="M20">MMULT(COCalc!$AB19:$AG19,COPOMap!Z$13:Z$18)</f>
        <v>0</v>
      </c>
      <c r="N20" s="6">
        <f t="array" ref="N20">MMULT(COCalc!$AB19:$AG19,COPOMap!AA$13:AA$18)</f>
        <v>0</v>
      </c>
      <c r="O20" s="4"/>
      <c r="P20" s="6">
        <f t="array" ref="P20">IF($B20="","",MMULT(LabActivity!$AK46:$AP46,COPOMap!P$23:P$28))</f>
      </c>
      <c r="Q20" s="6">
        <f t="array" ref="Q20">IF($B20="","",MMULT(LabActivity!$AK46:$AP46,COPOMap!Q$23:Q$28))</f>
      </c>
      <c r="R20" s="6">
        <f t="array" ref="R20">IF($B20="","",MMULT(LabActivity!$AK46:$AP46,COPOMap!R$23:R$28))</f>
      </c>
      <c r="S20" s="6">
        <f t="array" ref="S20">IF($B20="","",MMULT(LabActivity!$AK46:$AP46,COPOMap!S$23:S$28))</f>
      </c>
      <c r="T20" s="6">
        <f t="array" ref="T20">IF($B20="","",MMULT(LabActivity!$AK46:$AP46,COPOMap!T$23:T$28))</f>
      </c>
      <c r="U20" s="6">
        <f t="array" ref="U20">IF($B20="","",MMULT(LabActivity!$AK46:$AP46,COPOMap!U$23:U$28))</f>
      </c>
      <c r="V20" s="6">
        <f t="array" ref="V20">IF($B20="","",MMULT(LabActivity!$AK46:$AP46,COPOMap!V$23:V$28))</f>
      </c>
      <c r="W20" s="6">
        <f t="array" ref="W20">IF($B20="","",MMULT(LabActivity!$AK46:$AP46,COPOMap!W$23:W$28))</f>
      </c>
      <c r="X20" s="6">
        <f t="array" ref="X20">IF($B20="","",MMULT(LabActivity!$AK46:$AP46,COPOMap!X$23:X$28))</f>
      </c>
      <c r="Y20" s="6">
        <f t="array" ref="Y20">IF($B20="","",MMULT(LabActivity!$AK46:$AP46,COPOMap!Y$23:Y$28))</f>
      </c>
      <c r="Z20" s="6">
        <f t="array" ref="Z20">IF($B20="","",MMULT(LabActivity!$AK46:$AP46,COPOMap!Z$23:Z$28))</f>
      </c>
      <c r="AA20" s="6">
        <f t="array" ref="AA20">IF($B20="","",MMULT(LabActivity!$AK46:$AP46,COPOMap!AA$23:AA$28))</f>
      </c>
      <c r="AB20" s="4"/>
      <c r="AC20" s="6">
        <f t="array" ref="AC20">MMULT(COCalc!$CC19:$CH19,COPOMap!P$33:P$38)</f>
        <v>0</v>
      </c>
      <c r="AD20" s="6">
        <f t="array" ref="AD20">MMULT(COCalc!$CC19:$CH19,COPOMap!Q$33:Q$38)</f>
        <v>0</v>
      </c>
      <c r="AE20" s="6">
        <f t="array" ref="AE20">MMULT(COCalc!$CC19:$CH19,COPOMap!R$33:R$38)</f>
        <v>0</v>
      </c>
      <c r="AF20" s="6">
        <f t="array" ref="AF20">MMULT(COCalc!$CC19:$CH19,COPOMap!S$33:S$38)</f>
        <v>0</v>
      </c>
      <c r="AG20" s="6">
        <f t="array" ref="AG20">MMULT(COCalc!$CC19:$CH19,COPOMap!T$33:T$38)</f>
        <v>0</v>
      </c>
      <c r="AH20" s="6">
        <f t="array" ref="AH20">MMULT(COCalc!$CC19:$CH19,COPOMap!U$33:U$38)</f>
        <v>0</v>
      </c>
      <c r="AI20" s="6">
        <f t="array" ref="AI20">MMULT(COCalc!$CC19:$CH19,COPOMap!V$33:V$38)</f>
        <v>0</v>
      </c>
      <c r="AJ20" s="6">
        <f t="array" ref="AJ20">MMULT(COCalc!$CC19:$CH19,COPOMap!W$33:W$38)</f>
        <v>0</v>
      </c>
      <c r="AK20" s="6">
        <f t="array" ref="AK20">MMULT(COCalc!$CC19:$CH19,COPOMap!X$33:X$38)</f>
        <v>0</v>
      </c>
      <c r="AL20" s="6">
        <f t="array" ref="AL20">MMULT(COCalc!$CC19:$CH19,COPOMap!Y$33:Y$38)</f>
        <v>0</v>
      </c>
      <c r="AM20" s="6">
        <f t="array" ref="AM20">MMULT(COCalc!$CC19:$CH19,COPOMap!Z$33:Z$38)</f>
        <v>0</v>
      </c>
      <c r="AN20" s="6">
        <f t="array" ref="AN20">MMULT(COCalc!$CC19:$CH19,COPOMap!AA$33:AA$38)</f>
        <v>0</v>
      </c>
    </row>
    <row r="21" ht="14.25" customHeight="1" spans="1:40" x14ac:dyDescent="0.25">
      <c r="A21" s="4"/>
      <c r="B21" s="68">
        <f>IF(ISBLANK(CT!A47),"",CT!A47)</f>
      </c>
      <c r="C21" s="6">
        <f t="array" ref="C21">MMULT(COCalc!$AB20:$AG20,COPOMap!P$13:P$18)</f>
        <v>0</v>
      </c>
      <c r="D21" s="6">
        <f t="array" ref="D21">MMULT(COCalc!$AB20:$AG20,COPOMap!Q$13:Q$18)</f>
        <v>0</v>
      </c>
      <c r="E21" s="6">
        <f t="array" ref="E21">MMULT(COCalc!$AB20:$AG20,COPOMap!R$13:R$18)</f>
        <v>0</v>
      </c>
      <c r="F21" s="6">
        <f t="array" ref="F21">MMULT(COCalc!$AB20:$AG20,COPOMap!S$13:S$18)</f>
        <v>0</v>
      </c>
      <c r="G21" s="6">
        <f t="array" ref="G21">MMULT(COCalc!$AB20:$AG20,COPOMap!T$13:T$18)</f>
        <v>0</v>
      </c>
      <c r="H21" s="6">
        <f t="array" ref="H21">MMULT(COCalc!$AB20:$AG20,COPOMap!U$13:U$18)</f>
        <v>0</v>
      </c>
      <c r="I21" s="6">
        <f t="array" ref="I21">MMULT(COCalc!$AB20:$AG20,COPOMap!V$13:V$18)</f>
        <v>0</v>
      </c>
      <c r="J21" s="6">
        <f t="array" ref="J21">MMULT(COCalc!$AB20:$AG20,COPOMap!W$13:W$18)</f>
        <v>0</v>
      </c>
      <c r="K21" s="6">
        <f t="array" ref="K21">MMULT(COCalc!$AB20:$AG20,COPOMap!X$13:X$18)</f>
        <v>0</v>
      </c>
      <c r="L21" s="6">
        <f t="array" ref="L21">MMULT(COCalc!$AB20:$AG20,COPOMap!Y$13:Y$18)</f>
        <v>0</v>
      </c>
      <c r="M21" s="6">
        <f t="array" ref="M21">MMULT(COCalc!$AB20:$AG20,COPOMap!Z$13:Z$18)</f>
        <v>0</v>
      </c>
      <c r="N21" s="6">
        <f t="array" ref="N21">MMULT(COCalc!$AB20:$AG20,COPOMap!AA$13:AA$18)</f>
        <v>0</v>
      </c>
      <c r="O21" s="4"/>
      <c r="P21" s="6">
        <f t="array" ref="P21">IF($B21="","",MMULT(LabActivity!$AK47:$AP47,COPOMap!P$23:P$28))</f>
      </c>
      <c r="Q21" s="6">
        <f t="array" ref="Q21">IF($B21="","",MMULT(LabActivity!$AK47:$AP47,COPOMap!Q$23:Q$28))</f>
      </c>
      <c r="R21" s="6">
        <f t="array" ref="R21">IF($B21="","",MMULT(LabActivity!$AK47:$AP47,COPOMap!R$23:R$28))</f>
      </c>
      <c r="S21" s="6">
        <f t="array" ref="S21">IF($B21="","",MMULT(LabActivity!$AK47:$AP47,COPOMap!S$23:S$28))</f>
      </c>
      <c r="T21" s="6">
        <f t="array" ref="T21">IF($B21="","",MMULT(LabActivity!$AK47:$AP47,COPOMap!T$23:T$28))</f>
      </c>
      <c r="U21" s="6">
        <f t="array" ref="U21">IF($B21="","",MMULT(LabActivity!$AK47:$AP47,COPOMap!U$23:U$28))</f>
      </c>
      <c r="V21" s="6">
        <f t="array" ref="V21">IF($B21="","",MMULT(LabActivity!$AK47:$AP47,COPOMap!V$23:V$28))</f>
      </c>
      <c r="W21" s="6">
        <f t="array" ref="W21">IF($B21="","",MMULT(LabActivity!$AK47:$AP47,COPOMap!W$23:W$28))</f>
      </c>
      <c r="X21" s="6">
        <f t="array" ref="X21">IF($B21="","",MMULT(LabActivity!$AK47:$AP47,COPOMap!X$23:X$28))</f>
      </c>
      <c r="Y21" s="6">
        <f t="array" ref="Y21">IF($B21="","",MMULT(LabActivity!$AK47:$AP47,COPOMap!Y$23:Y$28))</f>
      </c>
      <c r="Z21" s="6">
        <f t="array" ref="Z21">IF($B21="","",MMULT(LabActivity!$AK47:$AP47,COPOMap!Z$23:Z$28))</f>
      </c>
      <c r="AA21" s="6">
        <f t="array" ref="AA21">IF($B21="","",MMULT(LabActivity!$AK47:$AP47,COPOMap!AA$23:AA$28))</f>
      </c>
      <c r="AB21" s="4"/>
      <c r="AC21" s="6">
        <f t="array" ref="AC21">MMULT(COCalc!$CC20:$CH20,COPOMap!P$33:P$38)</f>
        <v>0</v>
      </c>
      <c r="AD21" s="6">
        <f t="array" ref="AD21">MMULT(COCalc!$CC20:$CH20,COPOMap!Q$33:Q$38)</f>
        <v>0</v>
      </c>
      <c r="AE21" s="6">
        <f t="array" ref="AE21">MMULT(COCalc!$CC20:$CH20,COPOMap!R$33:R$38)</f>
        <v>0</v>
      </c>
      <c r="AF21" s="6">
        <f t="array" ref="AF21">MMULT(COCalc!$CC20:$CH20,COPOMap!S$33:S$38)</f>
        <v>0</v>
      </c>
      <c r="AG21" s="6">
        <f t="array" ref="AG21">MMULT(COCalc!$CC20:$CH20,COPOMap!T$33:T$38)</f>
        <v>0</v>
      </c>
      <c r="AH21" s="6">
        <f t="array" ref="AH21">MMULT(COCalc!$CC20:$CH20,COPOMap!U$33:U$38)</f>
        <v>0</v>
      </c>
      <c r="AI21" s="6">
        <f t="array" ref="AI21">MMULT(COCalc!$CC20:$CH20,COPOMap!V$33:V$38)</f>
        <v>0</v>
      </c>
      <c r="AJ21" s="6">
        <f t="array" ref="AJ21">MMULT(COCalc!$CC20:$CH20,COPOMap!W$33:W$38)</f>
        <v>0</v>
      </c>
      <c r="AK21" s="6">
        <f t="array" ref="AK21">MMULT(COCalc!$CC20:$CH20,COPOMap!X$33:X$38)</f>
        <v>0</v>
      </c>
      <c r="AL21" s="6">
        <f t="array" ref="AL21">MMULT(COCalc!$CC20:$CH20,COPOMap!Y$33:Y$38)</f>
        <v>0</v>
      </c>
      <c r="AM21" s="6">
        <f t="array" ref="AM21">MMULT(COCalc!$CC20:$CH20,COPOMap!Z$33:Z$38)</f>
        <v>0</v>
      </c>
      <c r="AN21" s="6">
        <f t="array" ref="AN21">MMULT(COCalc!$CC20:$CH20,COPOMap!AA$33:AA$38)</f>
        <v>0</v>
      </c>
    </row>
    <row r="22" ht="14.25" customHeight="1" spans="1:40" x14ac:dyDescent="0.25">
      <c r="A22" s="4"/>
      <c r="B22" s="68">
        <f>IF(ISBLANK(CT!A48),"",CT!A48)</f>
      </c>
      <c r="C22" s="6">
        <f t="array" ref="C22">MMULT(COCalc!$AB21:$AG21,COPOMap!P$13:P$18)</f>
        <v>0</v>
      </c>
      <c r="D22" s="6">
        <f t="array" ref="D22">MMULT(COCalc!$AB21:$AG21,COPOMap!Q$13:Q$18)</f>
        <v>0</v>
      </c>
      <c r="E22" s="6">
        <f t="array" ref="E22">MMULT(COCalc!$AB21:$AG21,COPOMap!R$13:R$18)</f>
        <v>0</v>
      </c>
      <c r="F22" s="6">
        <f t="array" ref="F22">MMULT(COCalc!$AB21:$AG21,COPOMap!S$13:S$18)</f>
        <v>0</v>
      </c>
      <c r="G22" s="6">
        <f t="array" ref="G22">MMULT(COCalc!$AB21:$AG21,COPOMap!T$13:T$18)</f>
        <v>0</v>
      </c>
      <c r="H22" s="6">
        <f t="array" ref="H22">MMULT(COCalc!$AB21:$AG21,COPOMap!U$13:U$18)</f>
        <v>0</v>
      </c>
      <c r="I22" s="6">
        <f t="array" ref="I22">MMULT(COCalc!$AB21:$AG21,COPOMap!V$13:V$18)</f>
        <v>0</v>
      </c>
      <c r="J22" s="6">
        <f t="array" ref="J22">MMULT(COCalc!$AB21:$AG21,COPOMap!W$13:W$18)</f>
        <v>0</v>
      </c>
      <c r="K22" s="6">
        <f t="array" ref="K22">MMULT(COCalc!$AB21:$AG21,COPOMap!X$13:X$18)</f>
        <v>0</v>
      </c>
      <c r="L22" s="6">
        <f t="array" ref="L22">MMULT(COCalc!$AB21:$AG21,COPOMap!Y$13:Y$18)</f>
        <v>0</v>
      </c>
      <c r="M22" s="6">
        <f t="array" ref="M22">MMULT(COCalc!$AB21:$AG21,COPOMap!Z$13:Z$18)</f>
        <v>0</v>
      </c>
      <c r="N22" s="6">
        <f t="array" ref="N22">MMULT(COCalc!$AB21:$AG21,COPOMap!AA$13:AA$18)</f>
        <v>0</v>
      </c>
      <c r="O22" s="4"/>
      <c r="P22" s="6">
        <f t="array" ref="P22">IF($B22="","",MMULT(LabActivity!$AK48:$AP48,COPOMap!P$23:P$28))</f>
      </c>
      <c r="Q22" s="6">
        <f t="array" ref="Q22">IF($B22="","",MMULT(LabActivity!$AK48:$AP48,COPOMap!Q$23:Q$28))</f>
      </c>
      <c r="R22" s="6">
        <f t="array" ref="R22">IF($B22="","",MMULT(LabActivity!$AK48:$AP48,COPOMap!R$23:R$28))</f>
      </c>
      <c r="S22" s="6">
        <f t="array" ref="S22">IF($B22="","",MMULT(LabActivity!$AK48:$AP48,COPOMap!S$23:S$28))</f>
      </c>
      <c r="T22" s="6">
        <f t="array" ref="T22">IF($B22="","",MMULT(LabActivity!$AK48:$AP48,COPOMap!T$23:T$28))</f>
      </c>
      <c r="U22" s="6">
        <f t="array" ref="U22">IF($B22="","",MMULT(LabActivity!$AK48:$AP48,COPOMap!U$23:U$28))</f>
      </c>
      <c r="V22" s="6">
        <f t="array" ref="V22">IF($B22="","",MMULT(LabActivity!$AK48:$AP48,COPOMap!V$23:V$28))</f>
      </c>
      <c r="W22" s="6">
        <f t="array" ref="W22">IF($B22="","",MMULT(LabActivity!$AK48:$AP48,COPOMap!W$23:W$28))</f>
      </c>
      <c r="X22" s="6">
        <f t="array" ref="X22">IF($B22="","",MMULT(LabActivity!$AK48:$AP48,COPOMap!X$23:X$28))</f>
      </c>
      <c r="Y22" s="6">
        <f t="array" ref="Y22">IF($B22="","",MMULT(LabActivity!$AK48:$AP48,COPOMap!Y$23:Y$28))</f>
      </c>
      <c r="Z22" s="6">
        <f t="array" ref="Z22">IF($B22="","",MMULT(LabActivity!$AK48:$AP48,COPOMap!Z$23:Z$28))</f>
      </c>
      <c r="AA22" s="6">
        <f t="array" ref="AA22">IF($B22="","",MMULT(LabActivity!$AK48:$AP48,COPOMap!AA$23:AA$28))</f>
      </c>
      <c r="AB22" s="4"/>
      <c r="AC22" s="6">
        <f t="array" ref="AC22">MMULT(COCalc!$CC21:$CH21,COPOMap!P$33:P$38)</f>
        <v>0</v>
      </c>
      <c r="AD22" s="6">
        <f t="array" ref="AD22">MMULT(COCalc!$CC21:$CH21,COPOMap!Q$33:Q$38)</f>
        <v>0</v>
      </c>
      <c r="AE22" s="6">
        <f t="array" ref="AE22">MMULT(COCalc!$CC21:$CH21,COPOMap!R$33:R$38)</f>
        <v>0</v>
      </c>
      <c r="AF22" s="6">
        <f t="array" ref="AF22">MMULT(COCalc!$CC21:$CH21,COPOMap!S$33:S$38)</f>
        <v>0</v>
      </c>
      <c r="AG22" s="6">
        <f t="array" ref="AG22">MMULT(COCalc!$CC21:$CH21,COPOMap!T$33:T$38)</f>
        <v>0</v>
      </c>
      <c r="AH22" s="6">
        <f t="array" ref="AH22">MMULT(COCalc!$CC21:$CH21,COPOMap!U$33:U$38)</f>
        <v>0</v>
      </c>
      <c r="AI22" s="6">
        <f t="array" ref="AI22">MMULT(COCalc!$CC21:$CH21,COPOMap!V$33:V$38)</f>
        <v>0</v>
      </c>
      <c r="AJ22" s="6">
        <f t="array" ref="AJ22">MMULT(COCalc!$CC21:$CH21,COPOMap!W$33:W$38)</f>
        <v>0</v>
      </c>
      <c r="AK22" s="6">
        <f t="array" ref="AK22">MMULT(COCalc!$CC21:$CH21,COPOMap!X$33:X$38)</f>
        <v>0</v>
      </c>
      <c r="AL22" s="6">
        <f t="array" ref="AL22">MMULT(COCalc!$CC21:$CH21,COPOMap!Y$33:Y$38)</f>
        <v>0</v>
      </c>
      <c r="AM22" s="6">
        <f t="array" ref="AM22">MMULT(COCalc!$CC21:$CH21,COPOMap!Z$33:Z$38)</f>
        <v>0</v>
      </c>
      <c r="AN22" s="6">
        <f t="array" ref="AN22">MMULT(COCalc!$CC21:$CH21,COPOMap!AA$33:AA$38)</f>
        <v>0</v>
      </c>
    </row>
    <row r="23" ht="14.25" customHeight="1" spans="1:40" x14ac:dyDescent="0.25">
      <c r="A23" s="4"/>
      <c r="B23" s="68">
        <f>IF(ISBLANK(CT!A49),"",CT!A49)</f>
      </c>
      <c r="C23" s="6">
        <f t="array" ref="C23">MMULT(COCalc!$AB22:$AG22,COPOMap!P$13:P$18)</f>
        <v>0</v>
      </c>
      <c r="D23" s="6">
        <f t="array" ref="D23">MMULT(COCalc!$AB22:$AG22,COPOMap!Q$13:Q$18)</f>
        <v>0</v>
      </c>
      <c r="E23" s="6">
        <f t="array" ref="E23">MMULT(COCalc!$AB22:$AG22,COPOMap!R$13:R$18)</f>
        <v>0</v>
      </c>
      <c r="F23" s="6">
        <f t="array" ref="F23">MMULT(COCalc!$AB22:$AG22,COPOMap!S$13:S$18)</f>
        <v>0</v>
      </c>
      <c r="G23" s="6">
        <f t="array" ref="G23">MMULT(COCalc!$AB22:$AG22,COPOMap!T$13:T$18)</f>
        <v>0</v>
      </c>
      <c r="H23" s="6">
        <f t="array" ref="H23">MMULT(COCalc!$AB22:$AG22,COPOMap!U$13:U$18)</f>
        <v>0</v>
      </c>
      <c r="I23" s="6">
        <f t="array" ref="I23">MMULT(COCalc!$AB22:$AG22,COPOMap!V$13:V$18)</f>
        <v>0</v>
      </c>
      <c r="J23" s="6">
        <f t="array" ref="J23">MMULT(COCalc!$AB22:$AG22,COPOMap!W$13:W$18)</f>
        <v>0</v>
      </c>
      <c r="K23" s="6">
        <f t="array" ref="K23">MMULT(COCalc!$AB22:$AG22,COPOMap!X$13:X$18)</f>
        <v>0</v>
      </c>
      <c r="L23" s="6">
        <f t="array" ref="L23">MMULT(COCalc!$AB22:$AG22,COPOMap!Y$13:Y$18)</f>
        <v>0</v>
      </c>
      <c r="M23" s="6">
        <f t="array" ref="M23">MMULT(COCalc!$AB22:$AG22,COPOMap!Z$13:Z$18)</f>
        <v>0</v>
      </c>
      <c r="N23" s="6">
        <f t="array" ref="N23">MMULT(COCalc!$AB22:$AG22,COPOMap!AA$13:AA$18)</f>
        <v>0</v>
      </c>
      <c r="O23" s="4"/>
      <c r="P23" s="6">
        <f t="array" ref="P23">IF($B23="","",MMULT(LabActivity!$AK49:$AP49,COPOMap!P$23:P$28))</f>
      </c>
      <c r="Q23" s="6">
        <f t="array" ref="Q23">IF($B23="","",MMULT(LabActivity!$AK49:$AP49,COPOMap!Q$23:Q$28))</f>
      </c>
      <c r="R23" s="6">
        <f t="array" ref="R23">IF($B23="","",MMULT(LabActivity!$AK49:$AP49,COPOMap!R$23:R$28))</f>
      </c>
      <c r="S23" s="6">
        <f t="array" ref="S23">IF($B23="","",MMULT(LabActivity!$AK49:$AP49,COPOMap!S$23:S$28))</f>
      </c>
      <c r="T23" s="6">
        <f t="array" ref="T23">IF($B23="","",MMULT(LabActivity!$AK49:$AP49,COPOMap!T$23:T$28))</f>
      </c>
      <c r="U23" s="6">
        <f t="array" ref="U23">IF($B23="","",MMULT(LabActivity!$AK49:$AP49,COPOMap!U$23:U$28))</f>
      </c>
      <c r="V23" s="6">
        <f t="array" ref="V23">IF($B23="","",MMULT(LabActivity!$AK49:$AP49,COPOMap!V$23:V$28))</f>
      </c>
      <c r="W23" s="6">
        <f t="array" ref="W23">IF($B23="","",MMULT(LabActivity!$AK49:$AP49,COPOMap!W$23:W$28))</f>
      </c>
      <c r="X23" s="6">
        <f t="array" ref="X23">IF($B23="","",MMULT(LabActivity!$AK49:$AP49,COPOMap!X$23:X$28))</f>
      </c>
      <c r="Y23" s="6">
        <f t="array" ref="Y23">IF($B23="","",MMULT(LabActivity!$AK49:$AP49,COPOMap!Y$23:Y$28))</f>
      </c>
      <c r="Z23" s="6">
        <f t="array" ref="Z23">IF($B23="","",MMULT(LabActivity!$AK49:$AP49,COPOMap!Z$23:Z$28))</f>
      </c>
      <c r="AA23" s="6">
        <f t="array" ref="AA23">IF($B23="","",MMULT(LabActivity!$AK49:$AP49,COPOMap!AA$23:AA$28))</f>
      </c>
      <c r="AB23" s="4"/>
      <c r="AC23" s="6">
        <f t="array" ref="AC23">MMULT(COCalc!$CC22:$CH22,COPOMap!P$33:P$38)</f>
        <v>0</v>
      </c>
      <c r="AD23" s="6">
        <f t="array" ref="AD23">MMULT(COCalc!$CC22:$CH22,COPOMap!Q$33:Q$38)</f>
        <v>0</v>
      </c>
      <c r="AE23" s="6">
        <f t="array" ref="AE23">MMULT(COCalc!$CC22:$CH22,COPOMap!R$33:R$38)</f>
        <v>0</v>
      </c>
      <c r="AF23" s="6">
        <f t="array" ref="AF23">MMULT(COCalc!$CC22:$CH22,COPOMap!S$33:S$38)</f>
        <v>0</v>
      </c>
      <c r="AG23" s="6">
        <f t="array" ref="AG23">MMULT(COCalc!$CC22:$CH22,COPOMap!T$33:T$38)</f>
        <v>0</v>
      </c>
      <c r="AH23" s="6">
        <f t="array" ref="AH23">MMULT(COCalc!$CC22:$CH22,COPOMap!U$33:U$38)</f>
        <v>0</v>
      </c>
      <c r="AI23" s="6">
        <f t="array" ref="AI23">MMULT(COCalc!$CC22:$CH22,COPOMap!V$33:V$38)</f>
        <v>0</v>
      </c>
      <c r="AJ23" s="6">
        <f t="array" ref="AJ23">MMULT(COCalc!$CC22:$CH22,COPOMap!W$33:W$38)</f>
        <v>0</v>
      </c>
      <c r="AK23" s="6">
        <f t="array" ref="AK23">MMULT(COCalc!$CC22:$CH22,COPOMap!X$33:X$38)</f>
        <v>0</v>
      </c>
      <c r="AL23" s="6">
        <f t="array" ref="AL23">MMULT(COCalc!$CC22:$CH22,COPOMap!Y$33:Y$38)</f>
        <v>0</v>
      </c>
      <c r="AM23" s="6">
        <f t="array" ref="AM23">MMULT(COCalc!$CC22:$CH22,COPOMap!Z$33:Z$38)</f>
        <v>0</v>
      </c>
      <c r="AN23" s="6">
        <f t="array" ref="AN23">MMULT(COCalc!$CC22:$CH22,COPOMap!AA$33:AA$38)</f>
        <v>0</v>
      </c>
    </row>
    <row r="24" ht="14.25" customHeight="1" spans="1:40" x14ac:dyDescent="0.25">
      <c r="A24" s="4"/>
      <c r="B24" s="68">
        <f>IF(ISBLANK(CT!A50),"",CT!A50)</f>
      </c>
      <c r="C24" s="6">
        <f t="array" ref="C24">MMULT(COCalc!$AB23:$AG23,COPOMap!P$13:P$18)</f>
        <v>0</v>
      </c>
      <c r="D24" s="6">
        <f t="array" ref="D24">MMULT(COCalc!$AB23:$AG23,COPOMap!Q$13:Q$18)</f>
        <v>0</v>
      </c>
      <c r="E24" s="6">
        <f t="array" ref="E24">MMULT(COCalc!$AB23:$AG23,COPOMap!R$13:R$18)</f>
        <v>0</v>
      </c>
      <c r="F24" s="6">
        <f t="array" ref="F24">MMULT(COCalc!$AB23:$AG23,COPOMap!S$13:S$18)</f>
        <v>0</v>
      </c>
      <c r="G24" s="6">
        <f t="array" ref="G24">MMULT(COCalc!$AB23:$AG23,COPOMap!T$13:T$18)</f>
        <v>0</v>
      </c>
      <c r="H24" s="6">
        <f t="array" ref="H24">MMULT(COCalc!$AB23:$AG23,COPOMap!U$13:U$18)</f>
        <v>0</v>
      </c>
      <c r="I24" s="6">
        <f t="array" ref="I24">MMULT(COCalc!$AB23:$AG23,COPOMap!V$13:V$18)</f>
        <v>0</v>
      </c>
      <c r="J24" s="6">
        <f t="array" ref="J24">MMULT(COCalc!$AB23:$AG23,COPOMap!W$13:W$18)</f>
        <v>0</v>
      </c>
      <c r="K24" s="6">
        <f t="array" ref="K24">MMULT(COCalc!$AB23:$AG23,COPOMap!X$13:X$18)</f>
        <v>0</v>
      </c>
      <c r="L24" s="6">
        <f t="array" ref="L24">MMULT(COCalc!$AB23:$AG23,COPOMap!Y$13:Y$18)</f>
        <v>0</v>
      </c>
      <c r="M24" s="6">
        <f t="array" ref="M24">MMULT(COCalc!$AB23:$AG23,COPOMap!Z$13:Z$18)</f>
        <v>0</v>
      </c>
      <c r="N24" s="6">
        <f t="array" ref="N24">MMULT(COCalc!$AB23:$AG23,COPOMap!AA$13:AA$18)</f>
        <v>0</v>
      </c>
      <c r="O24" s="4"/>
      <c r="P24" s="6">
        <f t="array" ref="P24">IF($B24="","",MMULT(LabActivity!$AK50:$AP50,COPOMap!P$23:P$28))</f>
      </c>
      <c r="Q24" s="6">
        <f t="array" ref="Q24">IF($B24="","",MMULT(LabActivity!$AK50:$AP50,COPOMap!Q$23:Q$28))</f>
      </c>
      <c r="R24" s="6">
        <f t="array" ref="R24">IF($B24="","",MMULT(LabActivity!$AK50:$AP50,COPOMap!R$23:R$28))</f>
      </c>
      <c r="S24" s="6">
        <f t="array" ref="S24">IF($B24="","",MMULT(LabActivity!$AK50:$AP50,COPOMap!S$23:S$28))</f>
      </c>
      <c r="T24" s="6">
        <f t="array" ref="T24">IF($B24="","",MMULT(LabActivity!$AK50:$AP50,COPOMap!T$23:T$28))</f>
      </c>
      <c r="U24" s="6">
        <f t="array" ref="U24">IF($B24="","",MMULT(LabActivity!$AK50:$AP50,COPOMap!U$23:U$28))</f>
      </c>
      <c r="V24" s="6">
        <f t="array" ref="V24">IF($B24="","",MMULT(LabActivity!$AK50:$AP50,COPOMap!V$23:V$28))</f>
      </c>
      <c r="W24" s="6">
        <f t="array" ref="W24">IF($B24="","",MMULT(LabActivity!$AK50:$AP50,COPOMap!W$23:W$28))</f>
      </c>
      <c r="X24" s="6">
        <f t="array" ref="X24">IF($B24="","",MMULT(LabActivity!$AK50:$AP50,COPOMap!X$23:X$28))</f>
      </c>
      <c r="Y24" s="6">
        <f t="array" ref="Y24">IF($B24="","",MMULT(LabActivity!$AK50:$AP50,COPOMap!Y$23:Y$28))</f>
      </c>
      <c r="Z24" s="6">
        <f t="array" ref="Z24">IF($B24="","",MMULT(LabActivity!$AK50:$AP50,COPOMap!Z$23:Z$28))</f>
      </c>
      <c r="AA24" s="6">
        <f t="array" ref="AA24">IF($B24="","",MMULT(LabActivity!$AK50:$AP50,COPOMap!AA$23:AA$28))</f>
      </c>
      <c r="AB24" s="4"/>
      <c r="AC24" s="6">
        <f t="array" ref="AC24">MMULT(COCalc!$CC23:$CH23,COPOMap!P$33:P$38)</f>
        <v>0</v>
      </c>
      <c r="AD24" s="6">
        <f t="array" ref="AD24">MMULT(COCalc!$CC23:$CH23,COPOMap!Q$33:Q$38)</f>
        <v>0</v>
      </c>
      <c r="AE24" s="6">
        <f t="array" ref="AE24">MMULT(COCalc!$CC23:$CH23,COPOMap!R$33:R$38)</f>
        <v>0</v>
      </c>
      <c r="AF24" s="6">
        <f t="array" ref="AF24">MMULT(COCalc!$CC23:$CH23,COPOMap!S$33:S$38)</f>
        <v>0</v>
      </c>
      <c r="AG24" s="6">
        <f t="array" ref="AG24">MMULT(COCalc!$CC23:$CH23,COPOMap!T$33:T$38)</f>
        <v>0</v>
      </c>
      <c r="AH24" s="6">
        <f t="array" ref="AH24">MMULT(COCalc!$CC23:$CH23,COPOMap!U$33:U$38)</f>
        <v>0</v>
      </c>
      <c r="AI24" s="6">
        <f t="array" ref="AI24">MMULT(COCalc!$CC23:$CH23,COPOMap!V$33:V$38)</f>
        <v>0</v>
      </c>
      <c r="AJ24" s="6">
        <f t="array" ref="AJ24">MMULT(COCalc!$CC23:$CH23,COPOMap!W$33:W$38)</f>
        <v>0</v>
      </c>
      <c r="AK24" s="6">
        <f t="array" ref="AK24">MMULT(COCalc!$CC23:$CH23,COPOMap!X$33:X$38)</f>
        <v>0</v>
      </c>
      <c r="AL24" s="6">
        <f t="array" ref="AL24">MMULT(COCalc!$CC23:$CH23,COPOMap!Y$33:Y$38)</f>
        <v>0</v>
      </c>
      <c r="AM24" s="6">
        <f t="array" ref="AM24">MMULT(COCalc!$CC23:$CH23,COPOMap!Z$33:Z$38)</f>
        <v>0</v>
      </c>
      <c r="AN24" s="6">
        <f t="array" ref="AN24">MMULT(COCalc!$CC23:$CH23,COPOMap!AA$33:AA$38)</f>
        <v>0</v>
      </c>
    </row>
    <row r="25" ht="14.25" customHeight="1" spans="1:40" x14ac:dyDescent="0.25">
      <c r="A25" s="4"/>
      <c r="B25" s="68">
        <f>IF(ISBLANK(CT!A51),"",CT!A51)</f>
      </c>
      <c r="C25" s="6">
        <f t="array" ref="C25">MMULT(COCalc!$AB24:$AG24,COPOMap!P$13:P$18)</f>
        <v>0</v>
      </c>
      <c r="D25" s="6">
        <f t="array" ref="D25">MMULT(COCalc!$AB24:$AG24,COPOMap!Q$13:Q$18)</f>
        <v>0</v>
      </c>
      <c r="E25" s="6">
        <f t="array" ref="E25">MMULT(COCalc!$AB24:$AG24,COPOMap!R$13:R$18)</f>
        <v>0</v>
      </c>
      <c r="F25" s="6">
        <f t="array" ref="F25">MMULT(COCalc!$AB24:$AG24,COPOMap!S$13:S$18)</f>
        <v>0</v>
      </c>
      <c r="G25" s="6">
        <f t="array" ref="G25">MMULT(COCalc!$AB24:$AG24,COPOMap!T$13:T$18)</f>
        <v>0</v>
      </c>
      <c r="H25" s="6">
        <f t="array" ref="H25">MMULT(COCalc!$AB24:$AG24,COPOMap!U$13:U$18)</f>
        <v>0</v>
      </c>
      <c r="I25" s="6">
        <f t="array" ref="I25">MMULT(COCalc!$AB24:$AG24,COPOMap!V$13:V$18)</f>
        <v>0</v>
      </c>
      <c r="J25" s="6">
        <f t="array" ref="J25">MMULT(COCalc!$AB24:$AG24,COPOMap!W$13:W$18)</f>
        <v>0</v>
      </c>
      <c r="K25" s="6">
        <f t="array" ref="K25">MMULT(COCalc!$AB24:$AG24,COPOMap!X$13:X$18)</f>
        <v>0</v>
      </c>
      <c r="L25" s="6">
        <f t="array" ref="L25">MMULT(COCalc!$AB24:$AG24,COPOMap!Y$13:Y$18)</f>
        <v>0</v>
      </c>
      <c r="M25" s="6">
        <f t="array" ref="M25">MMULT(COCalc!$AB24:$AG24,COPOMap!Z$13:Z$18)</f>
        <v>0</v>
      </c>
      <c r="N25" s="6">
        <f t="array" ref="N25">MMULT(COCalc!$AB24:$AG24,COPOMap!AA$13:AA$18)</f>
        <v>0</v>
      </c>
      <c r="O25" s="4"/>
      <c r="P25" s="6">
        <f t="array" ref="P25">IF($B25="","",MMULT(LabActivity!$AK51:$AP51,COPOMap!P$23:P$28))</f>
      </c>
      <c r="Q25" s="6">
        <f t="array" ref="Q25">IF($B25="","",MMULT(LabActivity!$AK51:$AP51,COPOMap!Q$23:Q$28))</f>
      </c>
      <c r="R25" s="6">
        <f t="array" ref="R25">IF($B25="","",MMULT(LabActivity!$AK51:$AP51,COPOMap!R$23:R$28))</f>
      </c>
      <c r="S25" s="6">
        <f t="array" ref="S25">IF($B25="","",MMULT(LabActivity!$AK51:$AP51,COPOMap!S$23:S$28))</f>
      </c>
      <c r="T25" s="6">
        <f t="array" ref="T25">IF($B25="","",MMULT(LabActivity!$AK51:$AP51,COPOMap!T$23:T$28))</f>
      </c>
      <c r="U25" s="6">
        <f t="array" ref="U25">IF($B25="","",MMULT(LabActivity!$AK51:$AP51,COPOMap!U$23:U$28))</f>
      </c>
      <c r="V25" s="6">
        <f t="array" ref="V25">IF($B25="","",MMULT(LabActivity!$AK51:$AP51,COPOMap!V$23:V$28))</f>
      </c>
      <c r="W25" s="6">
        <f t="array" ref="W25">IF($B25="","",MMULT(LabActivity!$AK51:$AP51,COPOMap!W$23:W$28))</f>
      </c>
      <c r="X25" s="6">
        <f t="array" ref="X25">IF($B25="","",MMULT(LabActivity!$AK51:$AP51,COPOMap!X$23:X$28))</f>
      </c>
      <c r="Y25" s="6">
        <f t="array" ref="Y25">IF($B25="","",MMULT(LabActivity!$AK51:$AP51,COPOMap!Y$23:Y$28))</f>
      </c>
      <c r="Z25" s="6">
        <f t="array" ref="Z25">IF($B25="","",MMULT(LabActivity!$AK51:$AP51,COPOMap!Z$23:Z$28))</f>
      </c>
      <c r="AA25" s="6">
        <f t="array" ref="AA25">IF($B25="","",MMULT(LabActivity!$AK51:$AP51,COPOMap!AA$23:AA$28))</f>
      </c>
      <c r="AB25" s="4"/>
      <c r="AC25" s="6">
        <f t="array" ref="AC25">MMULT(COCalc!$CC24:$CH24,COPOMap!P$33:P$38)</f>
        <v>0</v>
      </c>
      <c r="AD25" s="6">
        <f t="array" ref="AD25">MMULT(COCalc!$CC24:$CH24,COPOMap!Q$33:Q$38)</f>
        <v>0</v>
      </c>
      <c r="AE25" s="6">
        <f t="array" ref="AE25">MMULT(COCalc!$CC24:$CH24,COPOMap!R$33:R$38)</f>
        <v>0</v>
      </c>
      <c r="AF25" s="6">
        <f t="array" ref="AF25">MMULT(COCalc!$CC24:$CH24,COPOMap!S$33:S$38)</f>
        <v>0</v>
      </c>
      <c r="AG25" s="6">
        <f t="array" ref="AG25">MMULT(COCalc!$CC24:$CH24,COPOMap!T$33:T$38)</f>
        <v>0</v>
      </c>
      <c r="AH25" s="6">
        <f t="array" ref="AH25">MMULT(COCalc!$CC24:$CH24,COPOMap!U$33:U$38)</f>
        <v>0</v>
      </c>
      <c r="AI25" s="6">
        <f t="array" ref="AI25">MMULT(COCalc!$CC24:$CH24,COPOMap!V$33:V$38)</f>
        <v>0</v>
      </c>
      <c r="AJ25" s="6">
        <f t="array" ref="AJ25">MMULT(COCalc!$CC24:$CH24,COPOMap!W$33:W$38)</f>
        <v>0</v>
      </c>
      <c r="AK25" s="6">
        <f t="array" ref="AK25">MMULT(COCalc!$CC24:$CH24,COPOMap!X$33:X$38)</f>
        <v>0</v>
      </c>
      <c r="AL25" s="6">
        <f t="array" ref="AL25">MMULT(COCalc!$CC24:$CH24,COPOMap!Y$33:Y$38)</f>
        <v>0</v>
      </c>
      <c r="AM25" s="6">
        <f t="array" ref="AM25">MMULT(COCalc!$CC24:$CH24,COPOMap!Z$33:Z$38)</f>
        <v>0</v>
      </c>
      <c r="AN25" s="6">
        <f t="array" ref="AN25">MMULT(COCalc!$CC24:$CH24,COPOMap!AA$33:AA$38)</f>
        <v>0</v>
      </c>
    </row>
    <row r="26" ht="14.25" customHeight="1" spans="1:40" x14ac:dyDescent="0.25">
      <c r="A26" s="4"/>
      <c r="B26" s="68">
        <f>IF(ISBLANK(CT!A52),"",CT!A52)</f>
      </c>
      <c r="C26" s="6">
        <f t="array" ref="C26">MMULT(COCalc!$AB25:$AG25,COPOMap!P$13:P$18)</f>
        <v>0</v>
      </c>
      <c r="D26" s="6">
        <f t="array" ref="D26">MMULT(COCalc!$AB25:$AG25,COPOMap!Q$13:Q$18)</f>
        <v>0</v>
      </c>
      <c r="E26" s="6">
        <f t="array" ref="E26">MMULT(COCalc!$AB25:$AG25,COPOMap!R$13:R$18)</f>
        <v>0</v>
      </c>
      <c r="F26" s="6">
        <f t="array" ref="F26">MMULT(COCalc!$AB25:$AG25,COPOMap!S$13:S$18)</f>
        <v>0</v>
      </c>
      <c r="G26" s="6">
        <f t="array" ref="G26">MMULT(COCalc!$AB25:$AG25,COPOMap!T$13:T$18)</f>
        <v>0</v>
      </c>
      <c r="H26" s="6">
        <f t="array" ref="H26">MMULT(COCalc!$AB25:$AG25,COPOMap!U$13:U$18)</f>
        <v>0</v>
      </c>
      <c r="I26" s="6">
        <f t="array" ref="I26">MMULT(COCalc!$AB25:$AG25,COPOMap!V$13:V$18)</f>
        <v>0</v>
      </c>
      <c r="J26" s="6">
        <f t="array" ref="J26">MMULT(COCalc!$AB25:$AG25,COPOMap!W$13:W$18)</f>
        <v>0</v>
      </c>
      <c r="K26" s="6">
        <f t="array" ref="K26">MMULT(COCalc!$AB25:$AG25,COPOMap!X$13:X$18)</f>
        <v>0</v>
      </c>
      <c r="L26" s="6">
        <f t="array" ref="L26">MMULT(COCalc!$AB25:$AG25,COPOMap!Y$13:Y$18)</f>
        <v>0</v>
      </c>
      <c r="M26" s="6">
        <f t="array" ref="M26">MMULT(COCalc!$AB25:$AG25,COPOMap!Z$13:Z$18)</f>
        <v>0</v>
      </c>
      <c r="N26" s="6">
        <f t="array" ref="N26">MMULT(COCalc!$AB25:$AG25,COPOMap!AA$13:AA$18)</f>
        <v>0</v>
      </c>
      <c r="O26" s="4"/>
      <c r="P26" s="6">
        <f t="array" ref="P26">IF($B26="","",MMULT(LabActivity!$AK52:$AP52,COPOMap!P$23:P$28))</f>
      </c>
      <c r="Q26" s="6">
        <f t="array" ref="Q26">IF($B26="","",MMULT(LabActivity!$AK52:$AP52,COPOMap!Q$23:Q$28))</f>
      </c>
      <c r="R26" s="6">
        <f t="array" ref="R26">IF($B26="","",MMULT(LabActivity!$AK52:$AP52,COPOMap!R$23:R$28))</f>
      </c>
      <c r="S26" s="6">
        <f t="array" ref="S26">IF($B26="","",MMULT(LabActivity!$AK52:$AP52,COPOMap!S$23:S$28))</f>
      </c>
      <c r="T26" s="6">
        <f t="array" ref="T26">IF($B26="","",MMULT(LabActivity!$AK52:$AP52,COPOMap!T$23:T$28))</f>
      </c>
      <c r="U26" s="6">
        <f t="array" ref="U26">IF($B26="","",MMULT(LabActivity!$AK52:$AP52,COPOMap!U$23:U$28))</f>
      </c>
      <c r="V26" s="6">
        <f t="array" ref="V26">IF($B26="","",MMULT(LabActivity!$AK52:$AP52,COPOMap!V$23:V$28))</f>
      </c>
      <c r="W26" s="6">
        <f t="array" ref="W26">IF($B26="","",MMULT(LabActivity!$AK52:$AP52,COPOMap!W$23:W$28))</f>
      </c>
      <c r="X26" s="6">
        <f t="array" ref="X26">IF($B26="","",MMULT(LabActivity!$AK52:$AP52,COPOMap!X$23:X$28))</f>
      </c>
      <c r="Y26" s="6">
        <f t="array" ref="Y26">IF($B26="","",MMULT(LabActivity!$AK52:$AP52,COPOMap!Y$23:Y$28))</f>
      </c>
      <c r="Z26" s="6">
        <f t="array" ref="Z26">IF($B26="","",MMULT(LabActivity!$AK52:$AP52,COPOMap!Z$23:Z$28))</f>
      </c>
      <c r="AA26" s="6">
        <f t="array" ref="AA26">IF($B26="","",MMULT(LabActivity!$AK52:$AP52,COPOMap!AA$23:AA$28))</f>
      </c>
      <c r="AB26" s="4"/>
      <c r="AC26" s="6">
        <f t="array" ref="AC26">MMULT(COCalc!$CC25:$CH25,COPOMap!P$33:P$38)</f>
        <v>0</v>
      </c>
      <c r="AD26" s="6">
        <f t="array" ref="AD26">MMULT(COCalc!$CC25:$CH25,COPOMap!Q$33:Q$38)</f>
        <v>0</v>
      </c>
      <c r="AE26" s="6">
        <f t="array" ref="AE26">MMULT(COCalc!$CC25:$CH25,COPOMap!R$33:R$38)</f>
        <v>0</v>
      </c>
      <c r="AF26" s="6">
        <f t="array" ref="AF26">MMULT(COCalc!$CC25:$CH25,COPOMap!S$33:S$38)</f>
        <v>0</v>
      </c>
      <c r="AG26" s="6">
        <f t="array" ref="AG26">MMULT(COCalc!$CC25:$CH25,COPOMap!T$33:T$38)</f>
        <v>0</v>
      </c>
      <c r="AH26" s="6">
        <f t="array" ref="AH26">MMULT(COCalc!$CC25:$CH25,COPOMap!U$33:U$38)</f>
        <v>0</v>
      </c>
      <c r="AI26" s="6">
        <f t="array" ref="AI26">MMULT(COCalc!$CC25:$CH25,COPOMap!V$33:V$38)</f>
        <v>0</v>
      </c>
      <c r="AJ26" s="6">
        <f t="array" ref="AJ26">MMULT(COCalc!$CC25:$CH25,COPOMap!W$33:W$38)</f>
        <v>0</v>
      </c>
      <c r="AK26" s="6">
        <f t="array" ref="AK26">MMULT(COCalc!$CC25:$CH25,COPOMap!X$33:X$38)</f>
        <v>0</v>
      </c>
      <c r="AL26" s="6">
        <f t="array" ref="AL26">MMULT(COCalc!$CC25:$CH25,COPOMap!Y$33:Y$38)</f>
        <v>0</v>
      </c>
      <c r="AM26" s="6">
        <f t="array" ref="AM26">MMULT(COCalc!$CC25:$CH25,COPOMap!Z$33:Z$38)</f>
        <v>0</v>
      </c>
      <c r="AN26" s="6">
        <f t="array" ref="AN26">MMULT(COCalc!$CC25:$CH25,COPOMap!AA$33:AA$38)</f>
        <v>0</v>
      </c>
    </row>
    <row r="27" ht="14.25" customHeight="1" spans="1:40" x14ac:dyDescent="0.25">
      <c r="A27" s="4"/>
      <c r="B27" s="68">
        <f>IF(ISBLANK(CT!A53),"",CT!A53)</f>
      </c>
      <c r="C27" s="6">
        <f t="array" ref="C27">MMULT(COCalc!$AB26:$AG26,COPOMap!P$13:P$18)</f>
        <v>0</v>
      </c>
      <c r="D27" s="6">
        <f t="array" ref="D27">MMULT(COCalc!$AB26:$AG26,COPOMap!Q$13:Q$18)</f>
        <v>0</v>
      </c>
      <c r="E27" s="6">
        <f t="array" ref="E27">MMULT(COCalc!$AB26:$AG26,COPOMap!R$13:R$18)</f>
        <v>0</v>
      </c>
      <c r="F27" s="6">
        <f t="array" ref="F27">MMULT(COCalc!$AB26:$AG26,COPOMap!S$13:S$18)</f>
        <v>0</v>
      </c>
      <c r="G27" s="6">
        <f t="array" ref="G27">MMULT(COCalc!$AB26:$AG26,COPOMap!T$13:T$18)</f>
        <v>0</v>
      </c>
      <c r="H27" s="6">
        <f t="array" ref="H27">MMULT(COCalc!$AB26:$AG26,COPOMap!U$13:U$18)</f>
        <v>0</v>
      </c>
      <c r="I27" s="6">
        <f t="array" ref="I27">MMULT(COCalc!$AB26:$AG26,COPOMap!V$13:V$18)</f>
        <v>0</v>
      </c>
      <c r="J27" s="6">
        <f t="array" ref="J27">MMULT(COCalc!$AB26:$AG26,COPOMap!W$13:W$18)</f>
        <v>0</v>
      </c>
      <c r="K27" s="6">
        <f t="array" ref="K27">MMULT(COCalc!$AB26:$AG26,COPOMap!X$13:X$18)</f>
        <v>0</v>
      </c>
      <c r="L27" s="6">
        <f t="array" ref="L27">MMULT(COCalc!$AB26:$AG26,COPOMap!Y$13:Y$18)</f>
        <v>0</v>
      </c>
      <c r="M27" s="6">
        <f t="array" ref="M27">MMULT(COCalc!$AB26:$AG26,COPOMap!Z$13:Z$18)</f>
        <v>0</v>
      </c>
      <c r="N27" s="6">
        <f t="array" ref="N27">MMULT(COCalc!$AB26:$AG26,COPOMap!AA$13:AA$18)</f>
        <v>0</v>
      </c>
      <c r="O27" s="4"/>
      <c r="P27" s="6">
        <f t="array" ref="P27">IF($B27="","",MMULT(LabActivity!$AK53:$AP53,COPOMap!P$23:P$28))</f>
      </c>
      <c r="Q27" s="6">
        <f t="array" ref="Q27">IF($B27="","",MMULT(LabActivity!$AK53:$AP53,COPOMap!Q$23:Q$28))</f>
      </c>
      <c r="R27" s="6">
        <f t="array" ref="R27">IF($B27="","",MMULT(LabActivity!$AK53:$AP53,COPOMap!R$23:R$28))</f>
      </c>
      <c r="S27" s="6">
        <f t="array" ref="S27">IF($B27="","",MMULT(LabActivity!$AK53:$AP53,COPOMap!S$23:S$28))</f>
      </c>
      <c r="T27" s="6">
        <f t="array" ref="T27">IF($B27="","",MMULT(LabActivity!$AK53:$AP53,COPOMap!T$23:T$28))</f>
      </c>
      <c r="U27" s="6">
        <f t="array" ref="U27">IF($B27="","",MMULT(LabActivity!$AK53:$AP53,COPOMap!U$23:U$28))</f>
      </c>
      <c r="V27" s="6">
        <f t="array" ref="V27">IF($B27="","",MMULT(LabActivity!$AK53:$AP53,COPOMap!V$23:V$28))</f>
      </c>
      <c r="W27" s="6">
        <f t="array" ref="W27">IF($B27="","",MMULT(LabActivity!$AK53:$AP53,COPOMap!W$23:W$28))</f>
      </c>
      <c r="X27" s="6">
        <f t="array" ref="X27">IF($B27="","",MMULT(LabActivity!$AK53:$AP53,COPOMap!X$23:X$28))</f>
      </c>
      <c r="Y27" s="6">
        <f t="array" ref="Y27">IF($B27="","",MMULT(LabActivity!$AK53:$AP53,COPOMap!Y$23:Y$28))</f>
      </c>
      <c r="Z27" s="6">
        <f t="array" ref="Z27">IF($B27="","",MMULT(LabActivity!$AK53:$AP53,COPOMap!Z$23:Z$28))</f>
      </c>
      <c r="AA27" s="6">
        <f t="array" ref="AA27">IF($B27="","",MMULT(LabActivity!$AK53:$AP53,COPOMap!AA$23:AA$28))</f>
      </c>
      <c r="AB27" s="4"/>
      <c r="AC27" s="6">
        <f t="array" ref="AC27">MMULT(COCalc!$CC26:$CH26,COPOMap!P$33:P$38)</f>
        <v>0</v>
      </c>
      <c r="AD27" s="6">
        <f t="array" ref="AD27">MMULT(COCalc!$CC26:$CH26,COPOMap!Q$33:Q$38)</f>
        <v>0</v>
      </c>
      <c r="AE27" s="6">
        <f t="array" ref="AE27">MMULT(COCalc!$CC26:$CH26,COPOMap!R$33:R$38)</f>
        <v>0</v>
      </c>
      <c r="AF27" s="6">
        <f t="array" ref="AF27">MMULT(COCalc!$CC26:$CH26,COPOMap!S$33:S$38)</f>
        <v>0</v>
      </c>
      <c r="AG27" s="6">
        <f t="array" ref="AG27">MMULT(COCalc!$CC26:$CH26,COPOMap!T$33:T$38)</f>
        <v>0</v>
      </c>
      <c r="AH27" s="6">
        <f t="array" ref="AH27">MMULT(COCalc!$CC26:$CH26,COPOMap!U$33:U$38)</f>
        <v>0</v>
      </c>
      <c r="AI27" s="6">
        <f t="array" ref="AI27">MMULT(COCalc!$CC26:$CH26,COPOMap!V$33:V$38)</f>
        <v>0</v>
      </c>
      <c r="AJ27" s="6">
        <f t="array" ref="AJ27">MMULT(COCalc!$CC26:$CH26,COPOMap!W$33:W$38)</f>
        <v>0</v>
      </c>
      <c r="AK27" s="6">
        <f t="array" ref="AK27">MMULT(COCalc!$CC26:$CH26,COPOMap!X$33:X$38)</f>
        <v>0</v>
      </c>
      <c r="AL27" s="6">
        <f t="array" ref="AL27">MMULT(COCalc!$CC26:$CH26,COPOMap!Y$33:Y$38)</f>
        <v>0</v>
      </c>
      <c r="AM27" s="6">
        <f t="array" ref="AM27">MMULT(COCalc!$CC26:$CH26,COPOMap!Z$33:Z$38)</f>
        <v>0</v>
      </c>
      <c r="AN27" s="6">
        <f t="array" ref="AN27">MMULT(COCalc!$CC26:$CH26,COPOMap!AA$33:AA$38)</f>
        <v>0</v>
      </c>
    </row>
    <row r="28" ht="14.25" customHeight="1" spans="1:40" x14ac:dyDescent="0.25">
      <c r="A28" s="4"/>
      <c r="B28" s="68">
        <f>IF(ISBLANK(CT!A54),"",CT!A54)</f>
      </c>
      <c r="C28" s="6">
        <f t="array" ref="C28">MMULT(COCalc!$AB27:$AG27,COPOMap!P$13:P$18)</f>
        <v>0</v>
      </c>
      <c r="D28" s="6">
        <f t="array" ref="D28">MMULT(COCalc!$AB27:$AG27,COPOMap!Q$13:Q$18)</f>
        <v>0</v>
      </c>
      <c r="E28" s="6">
        <f t="array" ref="E28">MMULT(COCalc!$AB27:$AG27,COPOMap!R$13:R$18)</f>
        <v>0</v>
      </c>
      <c r="F28" s="6">
        <f t="array" ref="F28">MMULT(COCalc!$AB27:$AG27,COPOMap!S$13:S$18)</f>
        <v>0</v>
      </c>
      <c r="G28" s="6">
        <f t="array" ref="G28">MMULT(COCalc!$AB27:$AG27,COPOMap!T$13:T$18)</f>
        <v>0</v>
      </c>
      <c r="H28" s="6">
        <f t="array" ref="H28">MMULT(COCalc!$AB27:$AG27,COPOMap!U$13:U$18)</f>
        <v>0</v>
      </c>
      <c r="I28" s="6">
        <f t="array" ref="I28">MMULT(COCalc!$AB27:$AG27,COPOMap!V$13:V$18)</f>
        <v>0</v>
      </c>
      <c r="J28" s="6">
        <f t="array" ref="J28">MMULT(COCalc!$AB27:$AG27,COPOMap!W$13:W$18)</f>
        <v>0</v>
      </c>
      <c r="K28" s="6">
        <f t="array" ref="K28">MMULT(COCalc!$AB27:$AG27,COPOMap!X$13:X$18)</f>
        <v>0</v>
      </c>
      <c r="L28" s="6">
        <f t="array" ref="L28">MMULT(COCalc!$AB27:$AG27,COPOMap!Y$13:Y$18)</f>
        <v>0</v>
      </c>
      <c r="M28" s="6">
        <f t="array" ref="M28">MMULT(COCalc!$AB27:$AG27,COPOMap!Z$13:Z$18)</f>
        <v>0</v>
      </c>
      <c r="N28" s="6">
        <f t="array" ref="N28">MMULT(COCalc!$AB27:$AG27,COPOMap!AA$13:AA$18)</f>
        <v>0</v>
      </c>
      <c r="O28" s="4"/>
      <c r="P28" s="6">
        <f t="array" ref="P28">IF($B28="","",MMULT(LabActivity!$AK54:$AP54,COPOMap!P$23:P$28))</f>
      </c>
      <c r="Q28" s="6">
        <f t="array" ref="Q28">IF($B28="","",MMULT(LabActivity!$AK54:$AP54,COPOMap!Q$23:Q$28))</f>
      </c>
      <c r="R28" s="6">
        <f t="array" ref="R28">IF($B28="","",MMULT(LabActivity!$AK54:$AP54,COPOMap!R$23:R$28))</f>
      </c>
      <c r="S28" s="6">
        <f t="array" ref="S28">IF($B28="","",MMULT(LabActivity!$AK54:$AP54,COPOMap!S$23:S$28))</f>
      </c>
      <c r="T28" s="6">
        <f t="array" ref="T28">IF($B28="","",MMULT(LabActivity!$AK54:$AP54,COPOMap!T$23:T$28))</f>
      </c>
      <c r="U28" s="6">
        <f t="array" ref="U28">IF($B28="","",MMULT(LabActivity!$AK54:$AP54,COPOMap!U$23:U$28))</f>
      </c>
      <c r="V28" s="6">
        <f t="array" ref="V28">IF($B28="","",MMULT(LabActivity!$AK54:$AP54,COPOMap!V$23:V$28))</f>
      </c>
      <c r="W28" s="6">
        <f t="array" ref="W28">IF($B28="","",MMULT(LabActivity!$AK54:$AP54,COPOMap!W$23:W$28))</f>
      </c>
      <c r="X28" s="6">
        <f t="array" ref="X28">IF($B28="","",MMULT(LabActivity!$AK54:$AP54,COPOMap!X$23:X$28))</f>
      </c>
      <c r="Y28" s="6">
        <f t="array" ref="Y28">IF($B28="","",MMULT(LabActivity!$AK54:$AP54,COPOMap!Y$23:Y$28))</f>
      </c>
      <c r="Z28" s="6">
        <f t="array" ref="Z28">IF($B28="","",MMULT(LabActivity!$AK54:$AP54,COPOMap!Z$23:Z$28))</f>
      </c>
      <c r="AA28" s="6">
        <f t="array" ref="AA28">IF($B28="","",MMULT(LabActivity!$AK54:$AP54,COPOMap!AA$23:AA$28))</f>
      </c>
      <c r="AB28" s="4"/>
      <c r="AC28" s="6">
        <f t="array" ref="AC28">MMULT(COCalc!$CC27:$CH27,COPOMap!P$33:P$38)</f>
        <v>0</v>
      </c>
      <c r="AD28" s="6">
        <f t="array" ref="AD28">MMULT(COCalc!$CC27:$CH27,COPOMap!Q$33:Q$38)</f>
        <v>0</v>
      </c>
      <c r="AE28" s="6">
        <f t="array" ref="AE28">MMULT(COCalc!$CC27:$CH27,COPOMap!R$33:R$38)</f>
        <v>0</v>
      </c>
      <c r="AF28" s="6">
        <f t="array" ref="AF28">MMULT(COCalc!$CC27:$CH27,COPOMap!S$33:S$38)</f>
        <v>0</v>
      </c>
      <c r="AG28" s="6">
        <f t="array" ref="AG28">MMULT(COCalc!$CC27:$CH27,COPOMap!T$33:T$38)</f>
        <v>0</v>
      </c>
      <c r="AH28" s="6">
        <f t="array" ref="AH28">MMULT(COCalc!$CC27:$CH27,COPOMap!U$33:U$38)</f>
        <v>0</v>
      </c>
      <c r="AI28" s="6">
        <f t="array" ref="AI28">MMULT(COCalc!$CC27:$CH27,COPOMap!V$33:V$38)</f>
        <v>0</v>
      </c>
      <c r="AJ28" s="6">
        <f t="array" ref="AJ28">MMULT(COCalc!$CC27:$CH27,COPOMap!W$33:W$38)</f>
        <v>0</v>
      </c>
      <c r="AK28" s="6">
        <f t="array" ref="AK28">MMULT(COCalc!$CC27:$CH27,COPOMap!X$33:X$38)</f>
        <v>0</v>
      </c>
      <c r="AL28" s="6">
        <f t="array" ref="AL28">MMULT(COCalc!$CC27:$CH27,COPOMap!Y$33:Y$38)</f>
        <v>0</v>
      </c>
      <c r="AM28" s="6">
        <f t="array" ref="AM28">MMULT(COCalc!$CC27:$CH27,COPOMap!Z$33:Z$38)</f>
        <v>0</v>
      </c>
      <c r="AN28" s="6">
        <f t="array" ref="AN28">MMULT(COCalc!$CC27:$CH27,COPOMap!AA$33:AA$38)</f>
        <v>0</v>
      </c>
    </row>
    <row r="29" ht="14.25" customHeight="1" spans="1:40" x14ac:dyDescent="0.25">
      <c r="A29" s="4"/>
      <c r="B29" s="68">
        <f>IF(ISBLANK(CT!A55),"",CT!A55)</f>
      </c>
      <c r="C29" s="6">
        <f t="array" ref="C29">MMULT(COCalc!$AB28:$AG28,COPOMap!P$13:P$18)</f>
        <v>0</v>
      </c>
      <c r="D29" s="6">
        <f t="array" ref="D29">MMULT(COCalc!$AB28:$AG28,COPOMap!Q$13:Q$18)</f>
        <v>0</v>
      </c>
      <c r="E29" s="6">
        <f t="array" ref="E29">MMULT(COCalc!$AB28:$AG28,COPOMap!R$13:R$18)</f>
        <v>0</v>
      </c>
      <c r="F29" s="6">
        <f t="array" ref="F29">MMULT(COCalc!$AB28:$AG28,COPOMap!S$13:S$18)</f>
        <v>0</v>
      </c>
      <c r="G29" s="6">
        <f t="array" ref="G29">MMULT(COCalc!$AB28:$AG28,COPOMap!T$13:T$18)</f>
        <v>0</v>
      </c>
      <c r="H29" s="6">
        <f t="array" ref="H29">MMULT(COCalc!$AB28:$AG28,COPOMap!U$13:U$18)</f>
        <v>0</v>
      </c>
      <c r="I29" s="6">
        <f t="array" ref="I29">MMULT(COCalc!$AB28:$AG28,COPOMap!V$13:V$18)</f>
        <v>0</v>
      </c>
      <c r="J29" s="6">
        <f t="array" ref="J29">MMULT(COCalc!$AB28:$AG28,COPOMap!W$13:W$18)</f>
        <v>0</v>
      </c>
      <c r="K29" s="6">
        <f t="array" ref="K29">MMULT(COCalc!$AB28:$AG28,COPOMap!X$13:X$18)</f>
        <v>0</v>
      </c>
      <c r="L29" s="6">
        <f t="array" ref="L29">MMULT(COCalc!$AB28:$AG28,COPOMap!Y$13:Y$18)</f>
        <v>0</v>
      </c>
      <c r="M29" s="6">
        <f t="array" ref="M29">MMULT(COCalc!$AB28:$AG28,COPOMap!Z$13:Z$18)</f>
        <v>0</v>
      </c>
      <c r="N29" s="6">
        <f t="array" ref="N29">MMULT(COCalc!$AB28:$AG28,COPOMap!AA$13:AA$18)</f>
        <v>0</v>
      </c>
      <c r="O29" s="4"/>
      <c r="P29" s="6">
        <f t="array" ref="P29">IF($B29="","",MMULT(LabActivity!$AK55:$AP55,COPOMap!P$23:P$28))</f>
      </c>
      <c r="Q29" s="6">
        <f t="array" ref="Q29">IF($B29="","",MMULT(LabActivity!$AK55:$AP55,COPOMap!Q$23:Q$28))</f>
      </c>
      <c r="R29" s="6">
        <f t="array" ref="R29">IF($B29="","",MMULT(LabActivity!$AK55:$AP55,COPOMap!R$23:R$28))</f>
      </c>
      <c r="S29" s="6">
        <f t="array" ref="S29">IF($B29="","",MMULT(LabActivity!$AK55:$AP55,COPOMap!S$23:S$28))</f>
      </c>
      <c r="T29" s="6">
        <f t="array" ref="T29">IF($B29="","",MMULT(LabActivity!$AK55:$AP55,COPOMap!T$23:T$28))</f>
      </c>
      <c r="U29" s="6">
        <f t="array" ref="U29">IF($B29="","",MMULT(LabActivity!$AK55:$AP55,COPOMap!U$23:U$28))</f>
      </c>
      <c r="V29" s="6">
        <f t="array" ref="V29">IF($B29="","",MMULT(LabActivity!$AK55:$AP55,COPOMap!V$23:V$28))</f>
      </c>
      <c r="W29" s="6">
        <f t="array" ref="W29">IF($B29="","",MMULT(LabActivity!$AK55:$AP55,COPOMap!W$23:W$28))</f>
      </c>
      <c r="X29" s="6">
        <f t="array" ref="X29">IF($B29="","",MMULT(LabActivity!$AK55:$AP55,COPOMap!X$23:X$28))</f>
      </c>
      <c r="Y29" s="6">
        <f t="array" ref="Y29">IF($B29="","",MMULT(LabActivity!$AK55:$AP55,COPOMap!Y$23:Y$28))</f>
      </c>
      <c r="Z29" s="6">
        <f t="array" ref="Z29">IF($B29="","",MMULT(LabActivity!$AK55:$AP55,COPOMap!Z$23:Z$28))</f>
      </c>
      <c r="AA29" s="6">
        <f t="array" ref="AA29">IF($B29="","",MMULT(LabActivity!$AK55:$AP55,COPOMap!AA$23:AA$28))</f>
      </c>
      <c r="AB29" s="4"/>
      <c r="AC29" s="6">
        <f t="array" ref="AC29">MMULT(COCalc!$CC28:$CH28,COPOMap!P$33:P$38)</f>
        <v>0</v>
      </c>
      <c r="AD29" s="6">
        <f t="array" ref="AD29">MMULT(COCalc!$CC28:$CH28,COPOMap!Q$33:Q$38)</f>
        <v>0</v>
      </c>
      <c r="AE29" s="6">
        <f t="array" ref="AE29">MMULT(COCalc!$CC28:$CH28,COPOMap!R$33:R$38)</f>
        <v>0</v>
      </c>
      <c r="AF29" s="6">
        <f t="array" ref="AF29">MMULT(COCalc!$CC28:$CH28,COPOMap!S$33:S$38)</f>
        <v>0</v>
      </c>
      <c r="AG29" s="6">
        <f t="array" ref="AG29">MMULT(COCalc!$CC28:$CH28,COPOMap!T$33:T$38)</f>
        <v>0</v>
      </c>
      <c r="AH29" s="6">
        <f t="array" ref="AH29">MMULT(COCalc!$CC28:$CH28,COPOMap!U$33:U$38)</f>
        <v>0</v>
      </c>
      <c r="AI29" s="6">
        <f t="array" ref="AI29">MMULT(COCalc!$CC28:$CH28,COPOMap!V$33:V$38)</f>
        <v>0</v>
      </c>
      <c r="AJ29" s="6">
        <f t="array" ref="AJ29">MMULT(COCalc!$CC28:$CH28,COPOMap!W$33:W$38)</f>
        <v>0</v>
      </c>
      <c r="AK29" s="6">
        <f t="array" ref="AK29">MMULT(COCalc!$CC28:$CH28,COPOMap!X$33:X$38)</f>
        <v>0</v>
      </c>
      <c r="AL29" s="6">
        <f t="array" ref="AL29">MMULT(COCalc!$CC28:$CH28,COPOMap!Y$33:Y$38)</f>
        <v>0</v>
      </c>
      <c r="AM29" s="6">
        <f t="array" ref="AM29">MMULT(COCalc!$CC28:$CH28,COPOMap!Z$33:Z$38)</f>
        <v>0</v>
      </c>
      <c r="AN29" s="6">
        <f t="array" ref="AN29">MMULT(COCalc!$CC28:$CH28,COPOMap!AA$33:AA$38)</f>
        <v>0</v>
      </c>
    </row>
    <row r="30" ht="14.25" customHeight="1" spans="1:40" x14ac:dyDescent="0.25">
      <c r="A30" s="4"/>
      <c r="B30" s="68">
        <f>IF(ISBLANK(CT!A56),"",CT!A56)</f>
      </c>
      <c r="C30" s="6">
        <f t="array" ref="C30">MMULT(COCalc!$AB29:$AG29,COPOMap!P$13:P$18)</f>
        <v>0</v>
      </c>
      <c r="D30" s="6">
        <f t="array" ref="D30">MMULT(COCalc!$AB29:$AG29,COPOMap!Q$13:Q$18)</f>
        <v>0</v>
      </c>
      <c r="E30" s="6">
        <f t="array" ref="E30">MMULT(COCalc!$AB29:$AG29,COPOMap!R$13:R$18)</f>
        <v>0</v>
      </c>
      <c r="F30" s="6">
        <f t="array" ref="F30">MMULT(COCalc!$AB29:$AG29,COPOMap!S$13:S$18)</f>
        <v>0</v>
      </c>
      <c r="G30" s="6">
        <f t="array" ref="G30">MMULT(COCalc!$AB29:$AG29,COPOMap!T$13:T$18)</f>
        <v>0</v>
      </c>
      <c r="H30" s="6">
        <f t="array" ref="H30">MMULT(COCalc!$AB29:$AG29,COPOMap!U$13:U$18)</f>
        <v>0</v>
      </c>
      <c r="I30" s="6">
        <f t="array" ref="I30">MMULT(COCalc!$AB29:$AG29,COPOMap!V$13:V$18)</f>
        <v>0</v>
      </c>
      <c r="J30" s="6">
        <f t="array" ref="J30">MMULT(COCalc!$AB29:$AG29,COPOMap!W$13:W$18)</f>
        <v>0</v>
      </c>
      <c r="K30" s="6">
        <f t="array" ref="K30">MMULT(COCalc!$AB29:$AG29,COPOMap!X$13:X$18)</f>
        <v>0</v>
      </c>
      <c r="L30" s="6">
        <f t="array" ref="L30">MMULT(COCalc!$AB29:$AG29,COPOMap!Y$13:Y$18)</f>
        <v>0</v>
      </c>
      <c r="M30" s="6">
        <f t="array" ref="M30">MMULT(COCalc!$AB29:$AG29,COPOMap!Z$13:Z$18)</f>
        <v>0</v>
      </c>
      <c r="N30" s="6">
        <f t="array" ref="N30">MMULT(COCalc!$AB29:$AG29,COPOMap!AA$13:AA$18)</f>
        <v>0</v>
      </c>
      <c r="O30" s="4"/>
      <c r="P30" s="6">
        <f t="array" ref="P30">IF($B30="","",MMULT(LabActivity!$AK56:$AP56,COPOMap!P$23:P$28))</f>
      </c>
      <c r="Q30" s="6">
        <f t="array" ref="Q30">IF($B30="","",MMULT(LabActivity!$AK56:$AP56,COPOMap!Q$23:Q$28))</f>
      </c>
      <c r="R30" s="6">
        <f t="array" ref="R30">IF($B30="","",MMULT(LabActivity!$AK56:$AP56,COPOMap!R$23:R$28))</f>
      </c>
      <c r="S30" s="6">
        <f t="array" ref="S30">IF($B30="","",MMULT(LabActivity!$AK56:$AP56,COPOMap!S$23:S$28))</f>
      </c>
      <c r="T30" s="6">
        <f t="array" ref="T30">IF($B30="","",MMULT(LabActivity!$AK56:$AP56,COPOMap!T$23:T$28))</f>
      </c>
      <c r="U30" s="6">
        <f t="array" ref="U30">IF($B30="","",MMULT(LabActivity!$AK56:$AP56,COPOMap!U$23:U$28))</f>
      </c>
      <c r="V30" s="6">
        <f t="array" ref="V30">IF($B30="","",MMULT(LabActivity!$AK56:$AP56,COPOMap!V$23:V$28))</f>
      </c>
      <c r="W30" s="6">
        <f t="array" ref="W30">IF($B30="","",MMULT(LabActivity!$AK56:$AP56,COPOMap!W$23:W$28))</f>
      </c>
      <c r="X30" s="6">
        <f t="array" ref="X30">IF($B30="","",MMULT(LabActivity!$AK56:$AP56,COPOMap!X$23:X$28))</f>
      </c>
      <c r="Y30" s="6">
        <f t="array" ref="Y30">IF($B30="","",MMULT(LabActivity!$AK56:$AP56,COPOMap!Y$23:Y$28))</f>
      </c>
      <c r="Z30" s="6">
        <f t="array" ref="Z30">IF($B30="","",MMULT(LabActivity!$AK56:$AP56,COPOMap!Z$23:Z$28))</f>
      </c>
      <c r="AA30" s="6">
        <f t="array" ref="AA30">IF($B30="","",MMULT(LabActivity!$AK56:$AP56,COPOMap!AA$23:AA$28))</f>
      </c>
      <c r="AB30" s="4"/>
      <c r="AC30" s="6">
        <f t="array" ref="AC30">MMULT(COCalc!$CC29:$CH29,COPOMap!P$33:P$38)</f>
        <v>0</v>
      </c>
      <c r="AD30" s="6">
        <f t="array" ref="AD30">MMULT(COCalc!$CC29:$CH29,COPOMap!Q$33:Q$38)</f>
        <v>0</v>
      </c>
      <c r="AE30" s="6">
        <f t="array" ref="AE30">MMULT(COCalc!$CC29:$CH29,COPOMap!R$33:R$38)</f>
        <v>0</v>
      </c>
      <c r="AF30" s="6">
        <f t="array" ref="AF30">MMULT(COCalc!$CC29:$CH29,COPOMap!S$33:S$38)</f>
        <v>0</v>
      </c>
      <c r="AG30" s="6">
        <f t="array" ref="AG30">MMULT(COCalc!$CC29:$CH29,COPOMap!T$33:T$38)</f>
        <v>0</v>
      </c>
      <c r="AH30" s="6">
        <f t="array" ref="AH30">MMULT(COCalc!$CC29:$CH29,COPOMap!U$33:U$38)</f>
        <v>0</v>
      </c>
      <c r="AI30" s="6">
        <f t="array" ref="AI30">MMULT(COCalc!$CC29:$CH29,COPOMap!V$33:V$38)</f>
        <v>0</v>
      </c>
      <c r="AJ30" s="6">
        <f t="array" ref="AJ30">MMULT(COCalc!$CC29:$CH29,COPOMap!W$33:W$38)</f>
        <v>0</v>
      </c>
      <c r="AK30" s="6">
        <f t="array" ref="AK30">MMULT(COCalc!$CC29:$CH29,COPOMap!X$33:X$38)</f>
        <v>0</v>
      </c>
      <c r="AL30" s="6">
        <f t="array" ref="AL30">MMULT(COCalc!$CC29:$CH29,COPOMap!Y$33:Y$38)</f>
        <v>0</v>
      </c>
      <c r="AM30" s="6">
        <f t="array" ref="AM30">MMULT(COCalc!$CC29:$CH29,COPOMap!Z$33:Z$38)</f>
        <v>0</v>
      </c>
      <c r="AN30" s="6">
        <f t="array" ref="AN30">MMULT(COCalc!$CC29:$CH29,COPOMap!AA$33:AA$38)</f>
        <v>0</v>
      </c>
    </row>
    <row r="31" ht="14.25" customHeight="1" spans="1:40" x14ac:dyDescent="0.25">
      <c r="A31" s="4"/>
      <c r="B31" s="68">
        <f>IF(ISBLANK(CT!A57),"",CT!A57)</f>
      </c>
      <c r="C31" s="6">
        <f t="array" ref="C31">MMULT(COCalc!$AB30:$AG30,COPOMap!P$13:P$18)</f>
        <v>0</v>
      </c>
      <c r="D31" s="6">
        <f t="array" ref="D31">MMULT(COCalc!$AB30:$AG30,COPOMap!Q$13:Q$18)</f>
        <v>0</v>
      </c>
      <c r="E31" s="6">
        <f t="array" ref="E31">MMULT(COCalc!$AB30:$AG30,COPOMap!R$13:R$18)</f>
        <v>0</v>
      </c>
      <c r="F31" s="6">
        <f t="array" ref="F31">MMULT(COCalc!$AB30:$AG30,COPOMap!S$13:S$18)</f>
        <v>0</v>
      </c>
      <c r="G31" s="6">
        <f t="array" ref="G31">MMULT(COCalc!$AB30:$AG30,COPOMap!T$13:T$18)</f>
        <v>0</v>
      </c>
      <c r="H31" s="6">
        <f t="array" ref="H31">MMULT(COCalc!$AB30:$AG30,COPOMap!U$13:U$18)</f>
        <v>0</v>
      </c>
      <c r="I31" s="6">
        <f t="array" ref="I31">MMULT(COCalc!$AB30:$AG30,COPOMap!V$13:V$18)</f>
        <v>0</v>
      </c>
      <c r="J31" s="6">
        <f t="array" ref="J31">MMULT(COCalc!$AB30:$AG30,COPOMap!W$13:W$18)</f>
        <v>0</v>
      </c>
      <c r="K31" s="6">
        <f t="array" ref="K31">MMULT(COCalc!$AB30:$AG30,COPOMap!X$13:X$18)</f>
        <v>0</v>
      </c>
      <c r="L31" s="6">
        <f t="array" ref="L31">MMULT(COCalc!$AB30:$AG30,COPOMap!Y$13:Y$18)</f>
        <v>0</v>
      </c>
      <c r="M31" s="6">
        <f t="array" ref="M31">MMULT(COCalc!$AB30:$AG30,COPOMap!Z$13:Z$18)</f>
        <v>0</v>
      </c>
      <c r="N31" s="6">
        <f t="array" ref="N31">MMULT(COCalc!$AB30:$AG30,COPOMap!AA$13:AA$18)</f>
        <v>0</v>
      </c>
      <c r="O31" s="4"/>
      <c r="P31" s="6">
        <f t="array" ref="P31">IF($B31="","",MMULT(LabActivity!$AK57:$AP57,COPOMap!P$23:P$28))</f>
      </c>
      <c r="Q31" s="6">
        <f t="array" ref="Q31">IF($B31="","",MMULT(LabActivity!$AK57:$AP57,COPOMap!Q$23:Q$28))</f>
      </c>
      <c r="R31" s="6">
        <f t="array" ref="R31">IF($B31="","",MMULT(LabActivity!$AK57:$AP57,COPOMap!R$23:R$28))</f>
      </c>
      <c r="S31" s="6">
        <f t="array" ref="S31">IF($B31="","",MMULT(LabActivity!$AK57:$AP57,COPOMap!S$23:S$28))</f>
      </c>
      <c r="T31" s="6">
        <f t="array" ref="T31">IF($B31="","",MMULT(LabActivity!$AK57:$AP57,COPOMap!T$23:T$28))</f>
      </c>
      <c r="U31" s="6">
        <f t="array" ref="U31">IF($B31="","",MMULT(LabActivity!$AK57:$AP57,COPOMap!U$23:U$28))</f>
      </c>
      <c r="V31" s="6">
        <f t="array" ref="V31">IF($B31="","",MMULT(LabActivity!$AK57:$AP57,COPOMap!V$23:V$28))</f>
      </c>
      <c r="W31" s="6">
        <f t="array" ref="W31">IF($B31="","",MMULT(LabActivity!$AK57:$AP57,COPOMap!W$23:W$28))</f>
      </c>
      <c r="X31" s="6">
        <f t="array" ref="X31">IF($B31="","",MMULT(LabActivity!$AK57:$AP57,COPOMap!X$23:X$28))</f>
      </c>
      <c r="Y31" s="6">
        <f t="array" ref="Y31">IF($B31="","",MMULT(LabActivity!$AK57:$AP57,COPOMap!Y$23:Y$28))</f>
      </c>
      <c r="Z31" s="6">
        <f t="array" ref="Z31">IF($B31="","",MMULT(LabActivity!$AK57:$AP57,COPOMap!Z$23:Z$28))</f>
      </c>
      <c r="AA31" s="6">
        <f t="array" ref="AA31">IF($B31="","",MMULT(LabActivity!$AK57:$AP57,COPOMap!AA$23:AA$28))</f>
      </c>
      <c r="AB31" s="4"/>
      <c r="AC31" s="6">
        <f t="array" ref="AC31">MMULT(COCalc!$CC30:$CH30,COPOMap!P$33:P$38)</f>
        <v>0</v>
      </c>
      <c r="AD31" s="6">
        <f t="array" ref="AD31">MMULT(COCalc!$CC30:$CH30,COPOMap!Q$33:Q$38)</f>
        <v>0</v>
      </c>
      <c r="AE31" s="6">
        <f t="array" ref="AE31">MMULT(COCalc!$CC30:$CH30,COPOMap!R$33:R$38)</f>
        <v>0</v>
      </c>
      <c r="AF31" s="6">
        <f t="array" ref="AF31">MMULT(COCalc!$CC30:$CH30,COPOMap!S$33:S$38)</f>
        <v>0</v>
      </c>
      <c r="AG31" s="6">
        <f t="array" ref="AG31">MMULT(COCalc!$CC30:$CH30,COPOMap!T$33:T$38)</f>
        <v>0</v>
      </c>
      <c r="AH31" s="6">
        <f t="array" ref="AH31">MMULT(COCalc!$CC30:$CH30,COPOMap!U$33:U$38)</f>
        <v>0</v>
      </c>
      <c r="AI31" s="6">
        <f t="array" ref="AI31">MMULT(COCalc!$CC30:$CH30,COPOMap!V$33:V$38)</f>
        <v>0</v>
      </c>
      <c r="AJ31" s="6">
        <f t="array" ref="AJ31">MMULT(COCalc!$CC30:$CH30,COPOMap!W$33:W$38)</f>
        <v>0</v>
      </c>
      <c r="AK31" s="6">
        <f t="array" ref="AK31">MMULT(COCalc!$CC30:$CH30,COPOMap!X$33:X$38)</f>
        <v>0</v>
      </c>
      <c r="AL31" s="6">
        <f t="array" ref="AL31">MMULT(COCalc!$CC30:$CH30,COPOMap!Y$33:Y$38)</f>
        <v>0</v>
      </c>
      <c r="AM31" s="6">
        <f t="array" ref="AM31">MMULT(COCalc!$CC30:$CH30,COPOMap!Z$33:Z$38)</f>
        <v>0</v>
      </c>
      <c r="AN31" s="6">
        <f t="array" ref="AN31">MMULT(COCalc!$CC30:$CH30,COPOMap!AA$33:AA$38)</f>
        <v>0</v>
      </c>
    </row>
    <row r="32" ht="14.25" customHeight="1" spans="1:40" x14ac:dyDescent="0.25">
      <c r="A32" s="4"/>
      <c r="B32" s="68">
        <f>IF(ISBLANK(CT!A58),"",CT!A58)</f>
      </c>
      <c r="C32" s="6">
        <f t="array" ref="C32">MMULT(COCalc!$AB31:$AG31,COPOMap!P$13:P$18)</f>
        <v>0</v>
      </c>
      <c r="D32" s="6">
        <f t="array" ref="D32">MMULT(COCalc!$AB31:$AG31,COPOMap!Q$13:Q$18)</f>
        <v>0</v>
      </c>
      <c r="E32" s="6">
        <f t="array" ref="E32">MMULT(COCalc!$AB31:$AG31,COPOMap!R$13:R$18)</f>
        <v>0</v>
      </c>
      <c r="F32" s="6">
        <f t="array" ref="F32">MMULT(COCalc!$AB31:$AG31,COPOMap!S$13:S$18)</f>
        <v>0</v>
      </c>
      <c r="G32" s="6">
        <f t="array" ref="G32">MMULT(COCalc!$AB31:$AG31,COPOMap!T$13:T$18)</f>
        <v>0</v>
      </c>
      <c r="H32" s="6">
        <f t="array" ref="H32">MMULT(COCalc!$AB31:$AG31,COPOMap!U$13:U$18)</f>
        <v>0</v>
      </c>
      <c r="I32" s="6">
        <f t="array" ref="I32">MMULT(COCalc!$AB31:$AG31,COPOMap!V$13:V$18)</f>
        <v>0</v>
      </c>
      <c r="J32" s="6">
        <f t="array" ref="J32">MMULT(COCalc!$AB31:$AG31,COPOMap!W$13:W$18)</f>
        <v>0</v>
      </c>
      <c r="K32" s="6">
        <f t="array" ref="K32">MMULT(COCalc!$AB31:$AG31,COPOMap!X$13:X$18)</f>
        <v>0</v>
      </c>
      <c r="L32" s="6">
        <f t="array" ref="L32">MMULT(COCalc!$AB31:$AG31,COPOMap!Y$13:Y$18)</f>
        <v>0</v>
      </c>
      <c r="M32" s="6">
        <f t="array" ref="M32">MMULT(COCalc!$AB31:$AG31,COPOMap!Z$13:Z$18)</f>
        <v>0</v>
      </c>
      <c r="N32" s="6">
        <f t="array" ref="N32">MMULT(COCalc!$AB31:$AG31,COPOMap!AA$13:AA$18)</f>
        <v>0</v>
      </c>
      <c r="O32" s="4"/>
      <c r="P32" s="6">
        <f t="array" ref="P32">IF($B32="","",MMULT(LabActivity!$AK58:$AP58,COPOMap!P$23:P$28))</f>
      </c>
      <c r="Q32" s="6">
        <f t="array" ref="Q32">IF($B32="","",MMULT(LabActivity!$AK58:$AP58,COPOMap!Q$23:Q$28))</f>
      </c>
      <c r="R32" s="6">
        <f t="array" ref="R32">IF($B32="","",MMULT(LabActivity!$AK58:$AP58,COPOMap!R$23:R$28))</f>
      </c>
      <c r="S32" s="6">
        <f t="array" ref="S32">IF($B32="","",MMULT(LabActivity!$AK58:$AP58,COPOMap!S$23:S$28))</f>
      </c>
      <c r="T32" s="6">
        <f t="array" ref="T32">IF($B32="","",MMULT(LabActivity!$AK58:$AP58,COPOMap!T$23:T$28))</f>
      </c>
      <c r="U32" s="6">
        <f t="array" ref="U32">IF($B32="","",MMULT(LabActivity!$AK58:$AP58,COPOMap!U$23:U$28))</f>
      </c>
      <c r="V32" s="6">
        <f t="array" ref="V32">IF($B32="","",MMULT(LabActivity!$AK58:$AP58,COPOMap!V$23:V$28))</f>
      </c>
      <c r="W32" s="6">
        <f t="array" ref="W32">IF($B32="","",MMULT(LabActivity!$AK58:$AP58,COPOMap!W$23:W$28))</f>
      </c>
      <c r="X32" s="6">
        <f t="array" ref="X32">IF($B32="","",MMULT(LabActivity!$AK58:$AP58,COPOMap!X$23:X$28))</f>
      </c>
      <c r="Y32" s="6">
        <f t="array" ref="Y32">IF($B32="","",MMULT(LabActivity!$AK58:$AP58,COPOMap!Y$23:Y$28))</f>
      </c>
      <c r="Z32" s="6">
        <f t="array" ref="Z32">IF($B32="","",MMULT(LabActivity!$AK58:$AP58,COPOMap!Z$23:Z$28))</f>
      </c>
      <c r="AA32" s="6">
        <f t="array" ref="AA32">IF($B32="","",MMULT(LabActivity!$AK58:$AP58,COPOMap!AA$23:AA$28))</f>
      </c>
      <c r="AB32" s="4"/>
      <c r="AC32" s="6">
        <f t="array" ref="AC32">MMULT(COCalc!$CC31:$CH31,COPOMap!P$33:P$38)</f>
        <v>0</v>
      </c>
      <c r="AD32" s="6">
        <f t="array" ref="AD32">MMULT(COCalc!$CC31:$CH31,COPOMap!Q$33:Q$38)</f>
        <v>0</v>
      </c>
      <c r="AE32" s="6">
        <f t="array" ref="AE32">MMULT(COCalc!$CC31:$CH31,COPOMap!R$33:R$38)</f>
        <v>0</v>
      </c>
      <c r="AF32" s="6">
        <f t="array" ref="AF32">MMULT(COCalc!$CC31:$CH31,COPOMap!S$33:S$38)</f>
        <v>0</v>
      </c>
      <c r="AG32" s="6">
        <f t="array" ref="AG32">MMULT(COCalc!$CC31:$CH31,COPOMap!T$33:T$38)</f>
        <v>0</v>
      </c>
      <c r="AH32" s="6">
        <f t="array" ref="AH32">MMULT(COCalc!$CC31:$CH31,COPOMap!U$33:U$38)</f>
        <v>0</v>
      </c>
      <c r="AI32" s="6">
        <f t="array" ref="AI32">MMULT(COCalc!$CC31:$CH31,COPOMap!V$33:V$38)</f>
        <v>0</v>
      </c>
      <c r="AJ32" s="6">
        <f t="array" ref="AJ32">MMULT(COCalc!$CC31:$CH31,COPOMap!W$33:W$38)</f>
        <v>0</v>
      </c>
      <c r="AK32" s="6">
        <f t="array" ref="AK32">MMULT(COCalc!$CC31:$CH31,COPOMap!X$33:X$38)</f>
        <v>0</v>
      </c>
      <c r="AL32" s="6">
        <f t="array" ref="AL32">MMULT(COCalc!$CC31:$CH31,COPOMap!Y$33:Y$38)</f>
        <v>0</v>
      </c>
      <c r="AM32" s="6">
        <f t="array" ref="AM32">MMULT(COCalc!$CC31:$CH31,COPOMap!Z$33:Z$38)</f>
        <v>0</v>
      </c>
      <c r="AN32" s="6">
        <f t="array" ref="AN32">MMULT(COCalc!$CC31:$CH31,COPOMap!AA$33:AA$38)</f>
        <v>0</v>
      </c>
    </row>
    <row r="33" ht="14.25" customHeight="1" spans="1:40" x14ac:dyDescent="0.25">
      <c r="A33" s="4"/>
      <c r="B33" s="68">
        <f>IF(ISBLANK(CT!A59),"",CT!A59)</f>
      </c>
      <c r="C33" s="6">
        <f t="array" ref="C33">MMULT(COCalc!$AB32:$AG32,COPOMap!P$13:P$18)</f>
        <v>0</v>
      </c>
      <c r="D33" s="6">
        <f t="array" ref="D33">MMULT(COCalc!$AB32:$AG32,COPOMap!Q$13:Q$18)</f>
        <v>0</v>
      </c>
      <c r="E33" s="6">
        <f t="array" ref="E33">MMULT(COCalc!$AB32:$AG32,COPOMap!R$13:R$18)</f>
        <v>0</v>
      </c>
      <c r="F33" s="6">
        <f t="array" ref="F33">MMULT(COCalc!$AB32:$AG32,COPOMap!S$13:S$18)</f>
        <v>0</v>
      </c>
      <c r="G33" s="6">
        <f t="array" ref="G33">MMULT(COCalc!$AB32:$AG32,COPOMap!T$13:T$18)</f>
        <v>0</v>
      </c>
      <c r="H33" s="6">
        <f t="array" ref="H33">MMULT(COCalc!$AB32:$AG32,COPOMap!U$13:U$18)</f>
        <v>0</v>
      </c>
      <c r="I33" s="6">
        <f t="array" ref="I33">MMULT(COCalc!$AB32:$AG32,COPOMap!V$13:V$18)</f>
        <v>0</v>
      </c>
      <c r="J33" s="6">
        <f t="array" ref="J33">MMULT(COCalc!$AB32:$AG32,COPOMap!W$13:W$18)</f>
        <v>0</v>
      </c>
      <c r="K33" s="6">
        <f t="array" ref="K33">MMULT(COCalc!$AB32:$AG32,COPOMap!X$13:X$18)</f>
        <v>0</v>
      </c>
      <c r="L33" s="6">
        <f t="array" ref="L33">MMULT(COCalc!$AB32:$AG32,COPOMap!Y$13:Y$18)</f>
        <v>0</v>
      </c>
      <c r="M33" s="6">
        <f t="array" ref="M33">MMULT(COCalc!$AB32:$AG32,COPOMap!Z$13:Z$18)</f>
        <v>0</v>
      </c>
      <c r="N33" s="6">
        <f t="array" ref="N33">MMULT(COCalc!$AB32:$AG32,COPOMap!AA$13:AA$18)</f>
        <v>0</v>
      </c>
      <c r="O33" s="4"/>
      <c r="P33" s="6">
        <f t="array" ref="P33">IF($B33="","",MMULT(LabActivity!$AK59:$AP59,COPOMap!P$23:P$28))</f>
      </c>
      <c r="Q33" s="6">
        <f t="array" ref="Q33">IF($B33="","",MMULT(LabActivity!$AK59:$AP59,COPOMap!Q$23:Q$28))</f>
      </c>
      <c r="R33" s="6">
        <f t="array" ref="R33">IF($B33="","",MMULT(LabActivity!$AK59:$AP59,COPOMap!R$23:R$28))</f>
      </c>
      <c r="S33" s="6">
        <f t="array" ref="S33">IF($B33="","",MMULT(LabActivity!$AK59:$AP59,COPOMap!S$23:S$28))</f>
      </c>
      <c r="T33" s="6">
        <f t="array" ref="T33">IF($B33="","",MMULT(LabActivity!$AK59:$AP59,COPOMap!T$23:T$28))</f>
      </c>
      <c r="U33" s="6">
        <f t="array" ref="U33">IF($B33="","",MMULT(LabActivity!$AK59:$AP59,COPOMap!U$23:U$28))</f>
      </c>
      <c r="V33" s="6">
        <f t="array" ref="V33">IF($B33="","",MMULT(LabActivity!$AK59:$AP59,COPOMap!V$23:V$28))</f>
      </c>
      <c r="W33" s="6">
        <f t="array" ref="W33">IF($B33="","",MMULT(LabActivity!$AK59:$AP59,COPOMap!W$23:W$28))</f>
      </c>
      <c r="X33" s="6">
        <f t="array" ref="X33">IF($B33="","",MMULT(LabActivity!$AK59:$AP59,COPOMap!X$23:X$28))</f>
      </c>
      <c r="Y33" s="6">
        <f t="array" ref="Y33">IF($B33="","",MMULT(LabActivity!$AK59:$AP59,COPOMap!Y$23:Y$28))</f>
      </c>
      <c r="Z33" s="6">
        <f t="array" ref="Z33">IF($B33="","",MMULT(LabActivity!$AK59:$AP59,COPOMap!Z$23:Z$28))</f>
      </c>
      <c r="AA33" s="6">
        <f t="array" ref="AA33">IF($B33="","",MMULT(LabActivity!$AK59:$AP59,COPOMap!AA$23:AA$28))</f>
      </c>
      <c r="AB33" s="4"/>
      <c r="AC33" s="6">
        <f t="array" ref="AC33">MMULT(COCalc!$CC32:$CH32,COPOMap!P$33:P$38)</f>
        <v>0</v>
      </c>
      <c r="AD33" s="6">
        <f t="array" ref="AD33">MMULT(COCalc!$CC32:$CH32,COPOMap!Q$33:Q$38)</f>
        <v>0</v>
      </c>
      <c r="AE33" s="6">
        <f t="array" ref="AE33">MMULT(COCalc!$CC32:$CH32,COPOMap!R$33:R$38)</f>
        <v>0</v>
      </c>
      <c r="AF33" s="6">
        <f t="array" ref="AF33">MMULT(COCalc!$CC32:$CH32,COPOMap!S$33:S$38)</f>
        <v>0</v>
      </c>
      <c r="AG33" s="6">
        <f t="array" ref="AG33">MMULT(COCalc!$CC32:$CH32,COPOMap!T$33:T$38)</f>
        <v>0</v>
      </c>
      <c r="AH33" s="6">
        <f t="array" ref="AH33">MMULT(COCalc!$CC32:$CH32,COPOMap!U$33:U$38)</f>
        <v>0</v>
      </c>
      <c r="AI33" s="6">
        <f t="array" ref="AI33">MMULT(COCalc!$CC32:$CH32,COPOMap!V$33:V$38)</f>
        <v>0</v>
      </c>
      <c r="AJ33" s="6">
        <f t="array" ref="AJ33">MMULT(COCalc!$CC32:$CH32,COPOMap!W$33:W$38)</f>
        <v>0</v>
      </c>
      <c r="AK33" s="6">
        <f t="array" ref="AK33">MMULT(COCalc!$CC32:$CH32,COPOMap!X$33:X$38)</f>
        <v>0</v>
      </c>
      <c r="AL33" s="6">
        <f t="array" ref="AL33">MMULT(COCalc!$CC32:$CH32,COPOMap!Y$33:Y$38)</f>
        <v>0</v>
      </c>
      <c r="AM33" s="6">
        <f t="array" ref="AM33">MMULT(COCalc!$CC32:$CH32,COPOMap!Z$33:Z$38)</f>
        <v>0</v>
      </c>
      <c r="AN33" s="6">
        <f t="array" ref="AN33">MMULT(COCalc!$CC32:$CH32,COPOMap!AA$33:AA$38)</f>
        <v>0</v>
      </c>
    </row>
    <row r="34" ht="14.25" customHeight="1" spans="1:40" x14ac:dyDescent="0.25">
      <c r="A34" s="4"/>
      <c r="B34" s="68">
        <f>IF(ISBLANK(CT!A60),"",CT!A60)</f>
      </c>
      <c r="C34" s="6">
        <f t="array" ref="C34">MMULT(COCalc!$AB33:$AG33,COPOMap!P$13:P$18)</f>
        <v>0</v>
      </c>
      <c r="D34" s="6">
        <f t="array" ref="D34">MMULT(COCalc!$AB33:$AG33,COPOMap!Q$13:Q$18)</f>
        <v>0</v>
      </c>
      <c r="E34" s="6">
        <f t="array" ref="E34">MMULT(COCalc!$AB33:$AG33,COPOMap!R$13:R$18)</f>
        <v>0</v>
      </c>
      <c r="F34" s="6">
        <f t="array" ref="F34">MMULT(COCalc!$AB33:$AG33,COPOMap!S$13:S$18)</f>
        <v>0</v>
      </c>
      <c r="G34" s="6">
        <f t="array" ref="G34">MMULT(COCalc!$AB33:$AG33,COPOMap!T$13:T$18)</f>
        <v>0</v>
      </c>
      <c r="H34" s="6">
        <f t="array" ref="H34">MMULT(COCalc!$AB33:$AG33,COPOMap!U$13:U$18)</f>
        <v>0</v>
      </c>
      <c r="I34" s="6">
        <f t="array" ref="I34">MMULT(COCalc!$AB33:$AG33,COPOMap!V$13:V$18)</f>
        <v>0</v>
      </c>
      <c r="J34" s="6">
        <f t="array" ref="J34">MMULT(COCalc!$AB33:$AG33,COPOMap!W$13:W$18)</f>
        <v>0</v>
      </c>
      <c r="K34" s="6">
        <f t="array" ref="K34">MMULT(COCalc!$AB33:$AG33,COPOMap!X$13:X$18)</f>
        <v>0</v>
      </c>
      <c r="L34" s="6">
        <f t="array" ref="L34">MMULT(COCalc!$AB33:$AG33,COPOMap!Y$13:Y$18)</f>
        <v>0</v>
      </c>
      <c r="M34" s="6">
        <f t="array" ref="M34">MMULT(COCalc!$AB33:$AG33,COPOMap!Z$13:Z$18)</f>
        <v>0</v>
      </c>
      <c r="N34" s="6">
        <f t="array" ref="N34">MMULT(COCalc!$AB33:$AG33,COPOMap!AA$13:AA$18)</f>
        <v>0</v>
      </c>
      <c r="O34" s="4"/>
      <c r="P34" s="6">
        <f t="array" ref="P34">IF($B34="","",MMULT(LabActivity!$AK60:$AP60,COPOMap!P$23:P$28))</f>
      </c>
      <c r="Q34" s="6">
        <f t="array" ref="Q34">IF($B34="","",MMULT(LabActivity!$AK60:$AP60,COPOMap!Q$23:Q$28))</f>
      </c>
      <c r="R34" s="6">
        <f t="array" ref="R34">IF($B34="","",MMULT(LabActivity!$AK60:$AP60,COPOMap!R$23:R$28))</f>
      </c>
      <c r="S34" s="6">
        <f t="array" ref="S34">IF($B34="","",MMULT(LabActivity!$AK60:$AP60,COPOMap!S$23:S$28))</f>
      </c>
      <c r="T34" s="6">
        <f t="array" ref="T34">IF($B34="","",MMULT(LabActivity!$AK60:$AP60,COPOMap!T$23:T$28))</f>
      </c>
      <c r="U34" s="6">
        <f t="array" ref="U34">IF($B34="","",MMULT(LabActivity!$AK60:$AP60,COPOMap!U$23:U$28))</f>
      </c>
      <c r="V34" s="6">
        <f t="array" ref="V34">IF($B34="","",MMULT(LabActivity!$AK60:$AP60,COPOMap!V$23:V$28))</f>
      </c>
      <c r="W34" s="6">
        <f t="array" ref="W34">IF($B34="","",MMULT(LabActivity!$AK60:$AP60,COPOMap!W$23:W$28))</f>
      </c>
      <c r="X34" s="6">
        <f t="array" ref="X34">IF($B34="","",MMULT(LabActivity!$AK60:$AP60,COPOMap!X$23:X$28))</f>
      </c>
      <c r="Y34" s="6">
        <f t="array" ref="Y34">IF($B34="","",MMULT(LabActivity!$AK60:$AP60,COPOMap!Y$23:Y$28))</f>
      </c>
      <c r="Z34" s="6">
        <f t="array" ref="Z34">IF($B34="","",MMULT(LabActivity!$AK60:$AP60,COPOMap!Z$23:Z$28))</f>
      </c>
      <c r="AA34" s="6">
        <f t="array" ref="AA34">IF($B34="","",MMULT(LabActivity!$AK60:$AP60,COPOMap!AA$23:AA$28))</f>
      </c>
      <c r="AB34" s="4"/>
      <c r="AC34" s="6">
        <f t="array" ref="AC34">MMULT(COCalc!$CC33:$CH33,COPOMap!P$33:P$38)</f>
        <v>0</v>
      </c>
      <c r="AD34" s="6">
        <f t="array" ref="AD34">MMULT(COCalc!$CC33:$CH33,COPOMap!Q$33:Q$38)</f>
        <v>0</v>
      </c>
      <c r="AE34" s="6">
        <f t="array" ref="AE34">MMULT(COCalc!$CC33:$CH33,COPOMap!R$33:R$38)</f>
        <v>0</v>
      </c>
      <c r="AF34" s="6">
        <f t="array" ref="AF34">MMULT(COCalc!$CC33:$CH33,COPOMap!S$33:S$38)</f>
        <v>0</v>
      </c>
      <c r="AG34" s="6">
        <f t="array" ref="AG34">MMULT(COCalc!$CC33:$CH33,COPOMap!T$33:T$38)</f>
        <v>0</v>
      </c>
      <c r="AH34" s="6">
        <f t="array" ref="AH34">MMULT(COCalc!$CC33:$CH33,COPOMap!U$33:U$38)</f>
        <v>0</v>
      </c>
      <c r="AI34" s="6">
        <f t="array" ref="AI34">MMULT(COCalc!$CC33:$CH33,COPOMap!V$33:V$38)</f>
        <v>0</v>
      </c>
      <c r="AJ34" s="6">
        <f t="array" ref="AJ34">MMULT(COCalc!$CC33:$CH33,COPOMap!W$33:W$38)</f>
        <v>0</v>
      </c>
      <c r="AK34" s="6">
        <f t="array" ref="AK34">MMULT(COCalc!$CC33:$CH33,COPOMap!X$33:X$38)</f>
        <v>0</v>
      </c>
      <c r="AL34" s="6">
        <f t="array" ref="AL34">MMULT(COCalc!$CC33:$CH33,COPOMap!Y$33:Y$38)</f>
        <v>0</v>
      </c>
      <c r="AM34" s="6">
        <f t="array" ref="AM34">MMULT(COCalc!$CC33:$CH33,COPOMap!Z$33:Z$38)</f>
        <v>0</v>
      </c>
      <c r="AN34" s="6">
        <f t="array" ref="AN34">MMULT(COCalc!$CC33:$CH33,COPOMap!AA$33:AA$38)</f>
        <v>0</v>
      </c>
    </row>
    <row r="35" ht="14.25" customHeight="1" spans="1:40" x14ac:dyDescent="0.25">
      <c r="A35" s="4"/>
      <c r="B35" s="68">
        <f>IF(ISBLANK(CT!A61),"",CT!A61)</f>
      </c>
      <c r="C35" s="6">
        <f t="array" ref="C35">MMULT(COCalc!$AB34:$AG34,COPOMap!P$13:P$18)</f>
        <v>0</v>
      </c>
      <c r="D35" s="6">
        <f t="array" ref="D35">MMULT(COCalc!$AB34:$AG34,COPOMap!Q$13:Q$18)</f>
        <v>0</v>
      </c>
      <c r="E35" s="6">
        <f t="array" ref="E35">MMULT(COCalc!$AB34:$AG34,COPOMap!R$13:R$18)</f>
        <v>0</v>
      </c>
      <c r="F35" s="6">
        <f t="array" ref="F35">MMULT(COCalc!$AB34:$AG34,COPOMap!S$13:S$18)</f>
        <v>0</v>
      </c>
      <c r="G35" s="6">
        <f t="array" ref="G35">MMULT(COCalc!$AB34:$AG34,COPOMap!T$13:T$18)</f>
        <v>0</v>
      </c>
      <c r="H35" s="6">
        <f t="array" ref="H35">MMULT(COCalc!$AB34:$AG34,COPOMap!U$13:U$18)</f>
        <v>0</v>
      </c>
      <c r="I35" s="6">
        <f t="array" ref="I35">MMULT(COCalc!$AB34:$AG34,COPOMap!V$13:V$18)</f>
        <v>0</v>
      </c>
      <c r="J35" s="6">
        <f t="array" ref="J35">MMULT(COCalc!$AB34:$AG34,COPOMap!W$13:W$18)</f>
        <v>0</v>
      </c>
      <c r="K35" s="6">
        <f t="array" ref="K35">MMULT(COCalc!$AB34:$AG34,COPOMap!X$13:X$18)</f>
        <v>0</v>
      </c>
      <c r="L35" s="6">
        <f t="array" ref="L35">MMULT(COCalc!$AB34:$AG34,COPOMap!Y$13:Y$18)</f>
        <v>0</v>
      </c>
      <c r="M35" s="6">
        <f t="array" ref="M35">MMULT(COCalc!$AB34:$AG34,COPOMap!Z$13:Z$18)</f>
        <v>0</v>
      </c>
      <c r="N35" s="6">
        <f t="array" ref="N35">MMULT(COCalc!$AB34:$AG34,COPOMap!AA$13:AA$18)</f>
        <v>0</v>
      </c>
      <c r="O35" s="4"/>
      <c r="P35" s="6">
        <f t="array" ref="P35">IF($B35="","",MMULT(LabActivity!$AK61:$AP61,COPOMap!P$23:P$28))</f>
      </c>
      <c r="Q35" s="6">
        <f t="array" ref="Q35">IF($B35="","",MMULT(LabActivity!$AK61:$AP61,COPOMap!Q$23:Q$28))</f>
      </c>
      <c r="R35" s="6">
        <f t="array" ref="R35">IF($B35="","",MMULT(LabActivity!$AK61:$AP61,COPOMap!R$23:R$28))</f>
      </c>
      <c r="S35" s="6">
        <f t="array" ref="S35">IF($B35="","",MMULT(LabActivity!$AK61:$AP61,COPOMap!S$23:S$28))</f>
      </c>
      <c r="T35" s="6">
        <f t="array" ref="T35">IF($B35="","",MMULT(LabActivity!$AK61:$AP61,COPOMap!T$23:T$28))</f>
      </c>
      <c r="U35" s="6">
        <f t="array" ref="U35">IF($B35="","",MMULT(LabActivity!$AK61:$AP61,COPOMap!U$23:U$28))</f>
      </c>
      <c r="V35" s="6">
        <f t="array" ref="V35">IF($B35="","",MMULT(LabActivity!$AK61:$AP61,COPOMap!V$23:V$28))</f>
      </c>
      <c r="W35" s="6">
        <f t="array" ref="W35">IF($B35="","",MMULT(LabActivity!$AK61:$AP61,COPOMap!W$23:W$28))</f>
      </c>
      <c r="X35" s="6">
        <f t="array" ref="X35">IF($B35="","",MMULT(LabActivity!$AK61:$AP61,COPOMap!X$23:X$28))</f>
      </c>
      <c r="Y35" s="6">
        <f t="array" ref="Y35">IF($B35="","",MMULT(LabActivity!$AK61:$AP61,COPOMap!Y$23:Y$28))</f>
      </c>
      <c r="Z35" s="6">
        <f t="array" ref="Z35">IF($B35="","",MMULT(LabActivity!$AK61:$AP61,COPOMap!Z$23:Z$28))</f>
      </c>
      <c r="AA35" s="6">
        <f t="array" ref="AA35">IF($B35="","",MMULT(LabActivity!$AK61:$AP61,COPOMap!AA$23:AA$28))</f>
      </c>
      <c r="AB35" s="4"/>
      <c r="AC35" s="6">
        <f t="array" ref="AC35">MMULT(COCalc!$CC34:$CH34,COPOMap!P$33:P$38)</f>
        <v>0</v>
      </c>
      <c r="AD35" s="6">
        <f t="array" ref="AD35">MMULT(COCalc!$CC34:$CH34,COPOMap!Q$33:Q$38)</f>
        <v>0</v>
      </c>
      <c r="AE35" s="6">
        <f t="array" ref="AE35">MMULT(COCalc!$CC34:$CH34,COPOMap!R$33:R$38)</f>
        <v>0</v>
      </c>
      <c r="AF35" s="6">
        <f t="array" ref="AF35">MMULT(COCalc!$CC34:$CH34,COPOMap!S$33:S$38)</f>
        <v>0</v>
      </c>
      <c r="AG35" s="6">
        <f t="array" ref="AG35">MMULT(COCalc!$CC34:$CH34,COPOMap!T$33:T$38)</f>
        <v>0</v>
      </c>
      <c r="AH35" s="6">
        <f t="array" ref="AH35">MMULT(COCalc!$CC34:$CH34,COPOMap!U$33:U$38)</f>
        <v>0</v>
      </c>
      <c r="AI35" s="6">
        <f t="array" ref="AI35">MMULT(COCalc!$CC34:$CH34,COPOMap!V$33:V$38)</f>
        <v>0</v>
      </c>
      <c r="AJ35" s="6">
        <f t="array" ref="AJ35">MMULT(COCalc!$CC34:$CH34,COPOMap!W$33:W$38)</f>
        <v>0</v>
      </c>
      <c r="AK35" s="6">
        <f t="array" ref="AK35">MMULT(COCalc!$CC34:$CH34,COPOMap!X$33:X$38)</f>
        <v>0</v>
      </c>
      <c r="AL35" s="6">
        <f t="array" ref="AL35">MMULT(COCalc!$CC34:$CH34,COPOMap!Y$33:Y$38)</f>
        <v>0</v>
      </c>
      <c r="AM35" s="6">
        <f t="array" ref="AM35">MMULT(COCalc!$CC34:$CH34,COPOMap!Z$33:Z$38)</f>
        <v>0</v>
      </c>
      <c r="AN35" s="6">
        <f t="array" ref="AN35">MMULT(COCalc!$CC34:$CH34,COPOMap!AA$33:AA$38)</f>
        <v>0</v>
      </c>
    </row>
    <row r="36" ht="14.25" customHeight="1" spans="1:40" x14ac:dyDescent="0.25">
      <c r="A36" s="4"/>
      <c r="B36" s="68">
        <f>IF(ISBLANK(CT!A62),"",CT!A62)</f>
      </c>
      <c r="C36" s="6">
        <f t="array" ref="C36">MMULT(COCalc!$AB35:$AG35,COPOMap!P$13:P$18)</f>
        <v>0</v>
      </c>
      <c r="D36" s="6">
        <f t="array" ref="D36">MMULT(COCalc!$AB35:$AG35,COPOMap!Q$13:Q$18)</f>
        <v>0</v>
      </c>
      <c r="E36" s="6">
        <f t="array" ref="E36">MMULT(COCalc!$AB35:$AG35,COPOMap!R$13:R$18)</f>
        <v>0</v>
      </c>
      <c r="F36" s="6">
        <f t="array" ref="F36">MMULT(COCalc!$AB35:$AG35,COPOMap!S$13:S$18)</f>
        <v>0</v>
      </c>
      <c r="G36" s="6">
        <f t="array" ref="G36">MMULT(COCalc!$AB35:$AG35,COPOMap!T$13:T$18)</f>
        <v>0</v>
      </c>
      <c r="H36" s="6">
        <f t="array" ref="H36">MMULT(COCalc!$AB35:$AG35,COPOMap!U$13:U$18)</f>
        <v>0</v>
      </c>
      <c r="I36" s="6">
        <f t="array" ref="I36">MMULT(COCalc!$AB35:$AG35,COPOMap!V$13:V$18)</f>
        <v>0</v>
      </c>
      <c r="J36" s="6">
        <f t="array" ref="J36">MMULT(COCalc!$AB35:$AG35,COPOMap!W$13:W$18)</f>
        <v>0</v>
      </c>
      <c r="K36" s="6">
        <f t="array" ref="K36">MMULT(COCalc!$AB35:$AG35,COPOMap!X$13:X$18)</f>
        <v>0</v>
      </c>
      <c r="L36" s="6">
        <f t="array" ref="L36">MMULT(COCalc!$AB35:$AG35,COPOMap!Y$13:Y$18)</f>
        <v>0</v>
      </c>
      <c r="M36" s="6">
        <f t="array" ref="M36">MMULT(COCalc!$AB35:$AG35,COPOMap!Z$13:Z$18)</f>
        <v>0</v>
      </c>
      <c r="N36" s="6">
        <f t="array" ref="N36">MMULT(COCalc!$AB35:$AG35,COPOMap!AA$13:AA$18)</f>
        <v>0</v>
      </c>
      <c r="O36" s="4"/>
      <c r="P36" s="6">
        <f t="array" ref="P36">IF($B36="","",MMULT(LabActivity!$AK62:$AP62,COPOMap!P$23:P$28))</f>
      </c>
      <c r="Q36" s="6">
        <f t="array" ref="Q36">IF($B36="","",MMULT(LabActivity!$AK62:$AP62,COPOMap!Q$23:Q$28))</f>
      </c>
      <c r="R36" s="6">
        <f t="array" ref="R36">IF($B36="","",MMULT(LabActivity!$AK62:$AP62,COPOMap!R$23:R$28))</f>
      </c>
      <c r="S36" s="6">
        <f t="array" ref="S36">IF($B36="","",MMULT(LabActivity!$AK62:$AP62,COPOMap!S$23:S$28))</f>
      </c>
      <c r="T36" s="6">
        <f t="array" ref="T36">IF($B36="","",MMULT(LabActivity!$AK62:$AP62,COPOMap!T$23:T$28))</f>
      </c>
      <c r="U36" s="6">
        <f t="array" ref="U36">IF($B36="","",MMULT(LabActivity!$AK62:$AP62,COPOMap!U$23:U$28))</f>
      </c>
      <c r="V36" s="6">
        <f t="array" ref="V36">IF($B36="","",MMULT(LabActivity!$AK62:$AP62,COPOMap!V$23:V$28))</f>
      </c>
      <c r="W36" s="6">
        <f t="array" ref="W36">IF($B36="","",MMULT(LabActivity!$AK62:$AP62,COPOMap!W$23:W$28))</f>
      </c>
      <c r="X36" s="6">
        <f t="array" ref="X36">IF($B36="","",MMULT(LabActivity!$AK62:$AP62,COPOMap!X$23:X$28))</f>
      </c>
      <c r="Y36" s="6">
        <f t="array" ref="Y36">IF($B36="","",MMULT(LabActivity!$AK62:$AP62,COPOMap!Y$23:Y$28))</f>
      </c>
      <c r="Z36" s="6">
        <f t="array" ref="Z36">IF($B36="","",MMULT(LabActivity!$AK62:$AP62,COPOMap!Z$23:Z$28))</f>
      </c>
      <c r="AA36" s="6">
        <f t="array" ref="AA36">IF($B36="","",MMULT(LabActivity!$AK62:$AP62,COPOMap!AA$23:AA$28))</f>
      </c>
      <c r="AB36" s="4"/>
      <c r="AC36" s="6">
        <f t="array" ref="AC36">MMULT(COCalc!$CC35:$CH35,COPOMap!P$33:P$38)</f>
        <v>0</v>
      </c>
      <c r="AD36" s="6">
        <f t="array" ref="AD36">MMULT(COCalc!$CC35:$CH35,COPOMap!Q$33:Q$38)</f>
        <v>0</v>
      </c>
      <c r="AE36" s="6">
        <f t="array" ref="AE36">MMULT(COCalc!$CC35:$CH35,COPOMap!R$33:R$38)</f>
        <v>0</v>
      </c>
      <c r="AF36" s="6">
        <f t="array" ref="AF36">MMULT(COCalc!$CC35:$CH35,COPOMap!S$33:S$38)</f>
        <v>0</v>
      </c>
      <c r="AG36" s="6">
        <f t="array" ref="AG36">MMULT(COCalc!$CC35:$CH35,COPOMap!T$33:T$38)</f>
        <v>0</v>
      </c>
      <c r="AH36" s="6">
        <f t="array" ref="AH36">MMULT(COCalc!$CC35:$CH35,COPOMap!U$33:U$38)</f>
        <v>0</v>
      </c>
      <c r="AI36" s="6">
        <f t="array" ref="AI36">MMULT(COCalc!$CC35:$CH35,COPOMap!V$33:V$38)</f>
        <v>0</v>
      </c>
      <c r="AJ36" s="6">
        <f t="array" ref="AJ36">MMULT(COCalc!$CC35:$CH35,COPOMap!W$33:W$38)</f>
        <v>0</v>
      </c>
      <c r="AK36" s="6">
        <f t="array" ref="AK36">MMULT(COCalc!$CC35:$CH35,COPOMap!X$33:X$38)</f>
        <v>0</v>
      </c>
      <c r="AL36" s="6">
        <f t="array" ref="AL36">MMULT(COCalc!$CC35:$CH35,COPOMap!Y$33:Y$38)</f>
        <v>0</v>
      </c>
      <c r="AM36" s="6">
        <f t="array" ref="AM36">MMULT(COCalc!$CC35:$CH35,COPOMap!Z$33:Z$38)</f>
        <v>0</v>
      </c>
      <c r="AN36" s="6">
        <f t="array" ref="AN36">MMULT(COCalc!$CC35:$CH35,COPOMap!AA$33:AA$38)</f>
        <v>0</v>
      </c>
    </row>
    <row r="37" ht="14.25" customHeight="1" spans="1:40" x14ac:dyDescent="0.25">
      <c r="A37" s="4"/>
      <c r="B37" s="68">
        <f>IF(ISBLANK(CT!A63),"",CT!A63)</f>
      </c>
      <c r="C37" s="6">
        <f t="array" ref="C37">MMULT(COCalc!$AB36:$AG36,COPOMap!P$13:P$18)</f>
        <v>0</v>
      </c>
      <c r="D37" s="6">
        <f t="array" ref="D37">MMULT(COCalc!$AB36:$AG36,COPOMap!Q$13:Q$18)</f>
        <v>0</v>
      </c>
      <c r="E37" s="6">
        <f t="array" ref="E37">MMULT(COCalc!$AB36:$AG36,COPOMap!R$13:R$18)</f>
        <v>0</v>
      </c>
      <c r="F37" s="6">
        <f t="array" ref="F37">MMULT(COCalc!$AB36:$AG36,COPOMap!S$13:S$18)</f>
        <v>0</v>
      </c>
      <c r="G37" s="6">
        <f t="array" ref="G37">MMULT(COCalc!$AB36:$AG36,COPOMap!T$13:T$18)</f>
        <v>0</v>
      </c>
      <c r="H37" s="6">
        <f t="array" ref="H37">MMULT(COCalc!$AB36:$AG36,COPOMap!U$13:U$18)</f>
        <v>0</v>
      </c>
      <c r="I37" s="6">
        <f t="array" ref="I37">MMULT(COCalc!$AB36:$AG36,COPOMap!V$13:V$18)</f>
        <v>0</v>
      </c>
      <c r="J37" s="6">
        <f t="array" ref="J37">MMULT(COCalc!$AB36:$AG36,COPOMap!W$13:W$18)</f>
        <v>0</v>
      </c>
      <c r="K37" s="6">
        <f t="array" ref="K37">MMULT(COCalc!$AB36:$AG36,COPOMap!X$13:X$18)</f>
        <v>0</v>
      </c>
      <c r="L37" s="6">
        <f t="array" ref="L37">MMULT(COCalc!$AB36:$AG36,COPOMap!Y$13:Y$18)</f>
        <v>0</v>
      </c>
      <c r="M37" s="6">
        <f t="array" ref="M37">MMULT(COCalc!$AB36:$AG36,COPOMap!Z$13:Z$18)</f>
        <v>0</v>
      </c>
      <c r="N37" s="6">
        <f t="array" ref="N37">MMULT(COCalc!$AB36:$AG36,COPOMap!AA$13:AA$18)</f>
        <v>0</v>
      </c>
      <c r="O37" s="4"/>
      <c r="P37" s="6">
        <f t="array" ref="P37">IF($B37="","",MMULT(LabActivity!$AK63:$AP63,COPOMap!P$23:P$28))</f>
      </c>
      <c r="Q37" s="6">
        <f t="array" ref="Q37">IF($B37="","",MMULT(LabActivity!$AK63:$AP63,COPOMap!Q$23:Q$28))</f>
      </c>
      <c r="R37" s="6">
        <f t="array" ref="R37">IF($B37="","",MMULT(LabActivity!$AK63:$AP63,COPOMap!R$23:R$28))</f>
      </c>
      <c r="S37" s="6">
        <f t="array" ref="S37">IF($B37="","",MMULT(LabActivity!$AK63:$AP63,COPOMap!S$23:S$28))</f>
      </c>
      <c r="T37" s="6">
        <f t="array" ref="T37">IF($B37="","",MMULT(LabActivity!$AK63:$AP63,COPOMap!T$23:T$28))</f>
      </c>
      <c r="U37" s="6">
        <f t="array" ref="U37">IF($B37="","",MMULT(LabActivity!$AK63:$AP63,COPOMap!U$23:U$28))</f>
      </c>
      <c r="V37" s="6">
        <f t="array" ref="V37">IF($B37="","",MMULT(LabActivity!$AK63:$AP63,COPOMap!V$23:V$28))</f>
      </c>
      <c r="W37" s="6">
        <f t="array" ref="W37">IF($B37="","",MMULT(LabActivity!$AK63:$AP63,COPOMap!W$23:W$28))</f>
      </c>
      <c r="X37" s="6">
        <f t="array" ref="X37">IF($B37="","",MMULT(LabActivity!$AK63:$AP63,COPOMap!X$23:X$28))</f>
      </c>
      <c r="Y37" s="6">
        <f t="array" ref="Y37">IF($B37="","",MMULT(LabActivity!$AK63:$AP63,COPOMap!Y$23:Y$28))</f>
      </c>
      <c r="Z37" s="6">
        <f t="array" ref="Z37">IF($B37="","",MMULT(LabActivity!$AK63:$AP63,COPOMap!Z$23:Z$28))</f>
      </c>
      <c r="AA37" s="6">
        <f t="array" ref="AA37">IF($B37="","",MMULT(LabActivity!$AK63:$AP63,COPOMap!AA$23:AA$28))</f>
      </c>
      <c r="AB37" s="4"/>
      <c r="AC37" s="6">
        <f t="array" ref="AC37">MMULT(COCalc!$CC36:$CH36,COPOMap!P$33:P$38)</f>
        <v>0</v>
      </c>
      <c r="AD37" s="6">
        <f t="array" ref="AD37">MMULT(COCalc!$CC36:$CH36,COPOMap!Q$33:Q$38)</f>
        <v>0</v>
      </c>
      <c r="AE37" s="6">
        <f t="array" ref="AE37">MMULT(COCalc!$CC36:$CH36,COPOMap!R$33:R$38)</f>
        <v>0</v>
      </c>
      <c r="AF37" s="6">
        <f t="array" ref="AF37">MMULT(COCalc!$CC36:$CH36,COPOMap!S$33:S$38)</f>
        <v>0</v>
      </c>
      <c r="AG37" s="6">
        <f t="array" ref="AG37">MMULT(COCalc!$CC36:$CH36,COPOMap!T$33:T$38)</f>
        <v>0</v>
      </c>
      <c r="AH37" s="6">
        <f t="array" ref="AH37">MMULT(COCalc!$CC36:$CH36,COPOMap!U$33:U$38)</f>
        <v>0</v>
      </c>
      <c r="AI37" s="6">
        <f t="array" ref="AI37">MMULT(COCalc!$CC36:$CH36,COPOMap!V$33:V$38)</f>
        <v>0</v>
      </c>
      <c r="AJ37" s="6">
        <f t="array" ref="AJ37">MMULT(COCalc!$CC36:$CH36,COPOMap!W$33:W$38)</f>
        <v>0</v>
      </c>
      <c r="AK37" s="6">
        <f t="array" ref="AK37">MMULT(COCalc!$CC36:$CH36,COPOMap!X$33:X$38)</f>
        <v>0</v>
      </c>
      <c r="AL37" s="6">
        <f t="array" ref="AL37">MMULT(COCalc!$CC36:$CH36,COPOMap!Y$33:Y$38)</f>
        <v>0</v>
      </c>
      <c r="AM37" s="6">
        <f t="array" ref="AM37">MMULT(COCalc!$CC36:$CH36,COPOMap!Z$33:Z$38)</f>
        <v>0</v>
      </c>
      <c r="AN37" s="6">
        <f t="array" ref="AN37">MMULT(COCalc!$CC36:$CH36,COPOMap!AA$33:AA$38)</f>
        <v>0</v>
      </c>
    </row>
    <row r="38" ht="14.25" customHeight="1" spans="1:40" x14ac:dyDescent="0.25">
      <c r="A38" s="4"/>
      <c r="B38" s="68">
        <f>IF(ISBLANK(CT!A64),"",CT!A64)</f>
      </c>
      <c r="C38" s="6">
        <f t="array" ref="C38">MMULT(COCalc!$AB37:$AG37,COPOMap!P$13:P$18)</f>
        <v>0</v>
      </c>
      <c r="D38" s="6">
        <f t="array" ref="D38">MMULT(COCalc!$AB37:$AG37,COPOMap!Q$13:Q$18)</f>
        <v>0</v>
      </c>
      <c r="E38" s="6">
        <f t="array" ref="E38">MMULT(COCalc!$AB37:$AG37,COPOMap!R$13:R$18)</f>
        <v>0</v>
      </c>
      <c r="F38" s="6">
        <f t="array" ref="F38">MMULT(COCalc!$AB37:$AG37,COPOMap!S$13:S$18)</f>
        <v>0</v>
      </c>
      <c r="G38" s="6">
        <f t="array" ref="G38">MMULT(COCalc!$AB37:$AG37,COPOMap!T$13:T$18)</f>
        <v>0</v>
      </c>
      <c r="H38" s="6">
        <f t="array" ref="H38">MMULT(COCalc!$AB37:$AG37,COPOMap!U$13:U$18)</f>
        <v>0</v>
      </c>
      <c r="I38" s="6">
        <f t="array" ref="I38">MMULT(COCalc!$AB37:$AG37,COPOMap!V$13:V$18)</f>
        <v>0</v>
      </c>
      <c r="J38" s="6">
        <f t="array" ref="J38">MMULT(COCalc!$AB37:$AG37,COPOMap!W$13:W$18)</f>
        <v>0</v>
      </c>
      <c r="K38" s="6">
        <f t="array" ref="K38">MMULT(COCalc!$AB37:$AG37,COPOMap!X$13:X$18)</f>
        <v>0</v>
      </c>
      <c r="L38" s="6">
        <f t="array" ref="L38">MMULT(COCalc!$AB37:$AG37,COPOMap!Y$13:Y$18)</f>
        <v>0</v>
      </c>
      <c r="M38" s="6">
        <f t="array" ref="M38">MMULT(COCalc!$AB37:$AG37,COPOMap!Z$13:Z$18)</f>
        <v>0</v>
      </c>
      <c r="N38" s="6">
        <f t="array" ref="N38">MMULT(COCalc!$AB37:$AG37,COPOMap!AA$13:AA$18)</f>
        <v>0</v>
      </c>
      <c r="O38" s="4"/>
      <c r="P38" s="6">
        <f t="array" ref="P38">IF($B38="","",MMULT(LabActivity!$AK64:$AP64,COPOMap!P$23:P$28))</f>
      </c>
      <c r="Q38" s="6">
        <f t="array" ref="Q38">IF($B38="","",MMULT(LabActivity!$AK64:$AP64,COPOMap!Q$23:Q$28))</f>
      </c>
      <c r="R38" s="6">
        <f t="array" ref="R38">IF($B38="","",MMULT(LabActivity!$AK64:$AP64,COPOMap!R$23:R$28))</f>
      </c>
      <c r="S38" s="6">
        <f t="array" ref="S38">IF($B38="","",MMULT(LabActivity!$AK64:$AP64,COPOMap!S$23:S$28))</f>
      </c>
      <c r="T38" s="6">
        <f t="array" ref="T38">IF($B38="","",MMULT(LabActivity!$AK64:$AP64,COPOMap!T$23:T$28))</f>
      </c>
      <c r="U38" s="6">
        <f t="array" ref="U38">IF($B38="","",MMULT(LabActivity!$AK64:$AP64,COPOMap!U$23:U$28))</f>
      </c>
      <c r="V38" s="6">
        <f t="array" ref="V38">IF($B38="","",MMULT(LabActivity!$AK64:$AP64,COPOMap!V$23:V$28))</f>
      </c>
      <c r="W38" s="6">
        <f t="array" ref="W38">IF($B38="","",MMULT(LabActivity!$AK64:$AP64,COPOMap!W$23:W$28))</f>
      </c>
      <c r="X38" s="6">
        <f t="array" ref="X38">IF($B38="","",MMULT(LabActivity!$AK64:$AP64,COPOMap!X$23:X$28))</f>
      </c>
      <c r="Y38" s="6">
        <f t="array" ref="Y38">IF($B38="","",MMULT(LabActivity!$AK64:$AP64,COPOMap!Y$23:Y$28))</f>
      </c>
      <c r="Z38" s="6">
        <f t="array" ref="Z38">IF($B38="","",MMULT(LabActivity!$AK64:$AP64,COPOMap!Z$23:Z$28))</f>
      </c>
      <c r="AA38" s="6">
        <f t="array" ref="AA38">IF($B38="","",MMULT(LabActivity!$AK64:$AP64,COPOMap!AA$23:AA$28))</f>
      </c>
      <c r="AB38" s="4"/>
      <c r="AC38" s="6">
        <f t="array" ref="AC38">MMULT(COCalc!$CC37:$CH37,COPOMap!P$33:P$38)</f>
        <v>0</v>
      </c>
      <c r="AD38" s="6">
        <f t="array" ref="AD38">MMULT(COCalc!$CC37:$CH37,COPOMap!Q$33:Q$38)</f>
        <v>0</v>
      </c>
      <c r="AE38" s="6">
        <f t="array" ref="AE38">MMULT(COCalc!$CC37:$CH37,COPOMap!R$33:R$38)</f>
        <v>0</v>
      </c>
      <c r="AF38" s="6">
        <f t="array" ref="AF38">MMULT(COCalc!$CC37:$CH37,COPOMap!S$33:S$38)</f>
        <v>0</v>
      </c>
      <c r="AG38" s="6">
        <f t="array" ref="AG38">MMULT(COCalc!$CC37:$CH37,COPOMap!T$33:T$38)</f>
        <v>0</v>
      </c>
      <c r="AH38" s="6">
        <f t="array" ref="AH38">MMULT(COCalc!$CC37:$CH37,COPOMap!U$33:U$38)</f>
        <v>0</v>
      </c>
      <c r="AI38" s="6">
        <f t="array" ref="AI38">MMULT(COCalc!$CC37:$CH37,COPOMap!V$33:V$38)</f>
        <v>0</v>
      </c>
      <c r="AJ38" s="6">
        <f t="array" ref="AJ38">MMULT(COCalc!$CC37:$CH37,COPOMap!W$33:W$38)</f>
        <v>0</v>
      </c>
      <c r="AK38" s="6">
        <f t="array" ref="AK38">MMULT(COCalc!$CC37:$CH37,COPOMap!X$33:X$38)</f>
        <v>0</v>
      </c>
      <c r="AL38" s="6">
        <f t="array" ref="AL38">MMULT(COCalc!$CC37:$CH37,COPOMap!Y$33:Y$38)</f>
        <v>0</v>
      </c>
      <c r="AM38" s="6">
        <f t="array" ref="AM38">MMULT(COCalc!$CC37:$CH37,COPOMap!Z$33:Z$38)</f>
        <v>0</v>
      </c>
      <c r="AN38" s="6">
        <f t="array" ref="AN38">MMULT(COCalc!$CC37:$CH37,COPOMap!AA$33:AA$38)</f>
        <v>0</v>
      </c>
    </row>
    <row r="39" ht="14.25" customHeight="1" spans="1:40" x14ac:dyDescent="0.25">
      <c r="A39" s="4"/>
      <c r="B39" s="68">
        <f>IF(ISBLANK(CT!A65),"",CT!A65)</f>
      </c>
      <c r="C39" s="6">
        <f t="array" ref="C39">MMULT(COCalc!$AB38:$AG38,COPOMap!P$13:P$18)</f>
        <v>0</v>
      </c>
      <c r="D39" s="6">
        <f t="array" ref="D39">MMULT(COCalc!$AB38:$AG38,COPOMap!Q$13:Q$18)</f>
        <v>0</v>
      </c>
      <c r="E39" s="6">
        <f t="array" ref="E39">MMULT(COCalc!$AB38:$AG38,COPOMap!R$13:R$18)</f>
        <v>0</v>
      </c>
      <c r="F39" s="6">
        <f t="array" ref="F39">MMULT(COCalc!$AB38:$AG38,COPOMap!S$13:S$18)</f>
        <v>0</v>
      </c>
      <c r="G39" s="6">
        <f t="array" ref="G39">MMULT(COCalc!$AB38:$AG38,COPOMap!T$13:T$18)</f>
        <v>0</v>
      </c>
      <c r="H39" s="6">
        <f t="array" ref="H39">MMULT(COCalc!$AB38:$AG38,COPOMap!U$13:U$18)</f>
        <v>0</v>
      </c>
      <c r="I39" s="6">
        <f t="array" ref="I39">MMULT(COCalc!$AB38:$AG38,COPOMap!V$13:V$18)</f>
        <v>0</v>
      </c>
      <c r="J39" s="6">
        <f t="array" ref="J39">MMULT(COCalc!$AB38:$AG38,COPOMap!W$13:W$18)</f>
        <v>0</v>
      </c>
      <c r="K39" s="6">
        <f t="array" ref="K39">MMULT(COCalc!$AB38:$AG38,COPOMap!X$13:X$18)</f>
        <v>0</v>
      </c>
      <c r="L39" s="6">
        <f t="array" ref="L39">MMULT(COCalc!$AB38:$AG38,COPOMap!Y$13:Y$18)</f>
        <v>0</v>
      </c>
      <c r="M39" s="6">
        <f t="array" ref="M39">MMULT(COCalc!$AB38:$AG38,COPOMap!Z$13:Z$18)</f>
        <v>0</v>
      </c>
      <c r="N39" s="6">
        <f t="array" ref="N39">MMULT(COCalc!$AB38:$AG38,COPOMap!AA$13:AA$18)</f>
        <v>0</v>
      </c>
      <c r="O39" s="4"/>
      <c r="P39" s="6">
        <f t="array" ref="P39">IF($B39="","",MMULT(LabActivity!$AK65:$AP65,COPOMap!P$23:P$28))</f>
      </c>
      <c r="Q39" s="6">
        <f t="array" ref="Q39">IF($B39="","",MMULT(LabActivity!$AK65:$AP65,COPOMap!Q$23:Q$28))</f>
      </c>
      <c r="R39" s="6">
        <f t="array" ref="R39">IF($B39="","",MMULT(LabActivity!$AK65:$AP65,COPOMap!R$23:R$28))</f>
      </c>
      <c r="S39" s="6">
        <f t="array" ref="S39">IF($B39="","",MMULT(LabActivity!$AK65:$AP65,COPOMap!S$23:S$28))</f>
      </c>
      <c r="T39" s="6">
        <f t="array" ref="T39">IF($B39="","",MMULT(LabActivity!$AK65:$AP65,COPOMap!T$23:T$28))</f>
      </c>
      <c r="U39" s="6">
        <f t="array" ref="U39">IF($B39="","",MMULT(LabActivity!$AK65:$AP65,COPOMap!U$23:U$28))</f>
      </c>
      <c r="V39" s="6">
        <f t="array" ref="V39">IF($B39="","",MMULT(LabActivity!$AK65:$AP65,COPOMap!V$23:V$28))</f>
      </c>
      <c r="W39" s="6">
        <f t="array" ref="W39">IF($B39="","",MMULT(LabActivity!$AK65:$AP65,COPOMap!W$23:W$28))</f>
      </c>
      <c r="X39" s="6">
        <f t="array" ref="X39">IF($B39="","",MMULT(LabActivity!$AK65:$AP65,COPOMap!X$23:X$28))</f>
      </c>
      <c r="Y39" s="6">
        <f t="array" ref="Y39">IF($B39="","",MMULT(LabActivity!$AK65:$AP65,COPOMap!Y$23:Y$28))</f>
      </c>
      <c r="Z39" s="6">
        <f t="array" ref="Z39">IF($B39="","",MMULT(LabActivity!$AK65:$AP65,COPOMap!Z$23:Z$28))</f>
      </c>
      <c r="AA39" s="6">
        <f t="array" ref="AA39">IF($B39="","",MMULT(LabActivity!$AK65:$AP65,COPOMap!AA$23:AA$28))</f>
      </c>
      <c r="AB39" s="4"/>
      <c r="AC39" s="6">
        <f t="array" ref="AC39">MMULT(COCalc!$CC38:$CH38,COPOMap!P$33:P$38)</f>
        <v>0</v>
      </c>
      <c r="AD39" s="6">
        <f t="array" ref="AD39">MMULT(COCalc!$CC38:$CH38,COPOMap!Q$33:Q$38)</f>
        <v>0</v>
      </c>
      <c r="AE39" s="6">
        <f t="array" ref="AE39">MMULT(COCalc!$CC38:$CH38,COPOMap!R$33:R$38)</f>
        <v>0</v>
      </c>
      <c r="AF39" s="6">
        <f t="array" ref="AF39">MMULT(COCalc!$CC38:$CH38,COPOMap!S$33:S$38)</f>
        <v>0</v>
      </c>
      <c r="AG39" s="6">
        <f t="array" ref="AG39">MMULT(COCalc!$CC38:$CH38,COPOMap!T$33:T$38)</f>
        <v>0</v>
      </c>
      <c r="AH39" s="6">
        <f t="array" ref="AH39">MMULT(COCalc!$CC38:$CH38,COPOMap!U$33:U$38)</f>
        <v>0</v>
      </c>
      <c r="AI39" s="6">
        <f t="array" ref="AI39">MMULT(COCalc!$CC38:$CH38,COPOMap!V$33:V$38)</f>
        <v>0</v>
      </c>
      <c r="AJ39" s="6">
        <f t="array" ref="AJ39">MMULT(COCalc!$CC38:$CH38,COPOMap!W$33:W$38)</f>
        <v>0</v>
      </c>
      <c r="AK39" s="6">
        <f t="array" ref="AK39">MMULT(COCalc!$CC38:$CH38,COPOMap!X$33:X$38)</f>
        <v>0</v>
      </c>
      <c r="AL39" s="6">
        <f t="array" ref="AL39">MMULT(COCalc!$CC38:$CH38,COPOMap!Y$33:Y$38)</f>
        <v>0</v>
      </c>
      <c r="AM39" s="6">
        <f t="array" ref="AM39">MMULT(COCalc!$CC38:$CH38,COPOMap!Z$33:Z$38)</f>
        <v>0</v>
      </c>
      <c r="AN39" s="6">
        <f t="array" ref="AN39">MMULT(COCalc!$CC38:$CH38,COPOMap!AA$33:AA$38)</f>
        <v>0</v>
      </c>
    </row>
    <row r="40" ht="14.25" customHeight="1" spans="1:40" x14ac:dyDescent="0.25">
      <c r="A40" s="4"/>
      <c r="B40" s="68">
        <f>IF(ISBLANK(CT!A66),"",CT!A66)</f>
      </c>
      <c r="C40" s="6">
        <f t="array" ref="C40">MMULT(COCalc!$AB39:$AG39,COPOMap!P$13:P$18)</f>
        <v>0</v>
      </c>
      <c r="D40" s="6">
        <f t="array" ref="D40">MMULT(COCalc!$AB39:$AG39,COPOMap!Q$13:Q$18)</f>
        <v>0</v>
      </c>
      <c r="E40" s="6">
        <f t="array" ref="E40">MMULT(COCalc!$AB39:$AG39,COPOMap!R$13:R$18)</f>
        <v>0</v>
      </c>
      <c r="F40" s="6">
        <f t="array" ref="F40">MMULT(COCalc!$AB39:$AG39,COPOMap!S$13:S$18)</f>
        <v>0</v>
      </c>
      <c r="G40" s="6">
        <f t="array" ref="G40">MMULT(COCalc!$AB39:$AG39,COPOMap!T$13:T$18)</f>
        <v>0</v>
      </c>
      <c r="H40" s="6">
        <f t="array" ref="H40">MMULT(COCalc!$AB39:$AG39,COPOMap!U$13:U$18)</f>
        <v>0</v>
      </c>
      <c r="I40" s="6">
        <f t="array" ref="I40">MMULT(COCalc!$AB39:$AG39,COPOMap!V$13:V$18)</f>
        <v>0</v>
      </c>
      <c r="J40" s="6">
        <f t="array" ref="J40">MMULT(COCalc!$AB39:$AG39,COPOMap!W$13:W$18)</f>
        <v>0</v>
      </c>
      <c r="K40" s="6">
        <f t="array" ref="K40">MMULT(COCalc!$AB39:$AG39,COPOMap!X$13:X$18)</f>
        <v>0</v>
      </c>
      <c r="L40" s="6">
        <f t="array" ref="L40">MMULT(COCalc!$AB39:$AG39,COPOMap!Y$13:Y$18)</f>
        <v>0</v>
      </c>
      <c r="M40" s="6">
        <f t="array" ref="M40">MMULT(COCalc!$AB39:$AG39,COPOMap!Z$13:Z$18)</f>
        <v>0</v>
      </c>
      <c r="N40" s="6">
        <f t="array" ref="N40">MMULT(COCalc!$AB39:$AG39,COPOMap!AA$13:AA$18)</f>
        <v>0</v>
      </c>
      <c r="O40" s="4"/>
      <c r="P40" s="6">
        <f t="array" ref="P40">IF($B40="","",MMULT(LabActivity!$AK66:$AP66,COPOMap!P$23:P$28))</f>
      </c>
      <c r="Q40" s="6">
        <f t="array" ref="Q40">IF($B40="","",MMULT(LabActivity!$AK66:$AP66,COPOMap!Q$23:Q$28))</f>
      </c>
      <c r="R40" s="6">
        <f t="array" ref="R40">IF($B40="","",MMULT(LabActivity!$AK66:$AP66,COPOMap!R$23:R$28))</f>
      </c>
      <c r="S40" s="6">
        <f t="array" ref="S40">IF($B40="","",MMULT(LabActivity!$AK66:$AP66,COPOMap!S$23:S$28))</f>
      </c>
      <c r="T40" s="6">
        <f t="array" ref="T40">IF($B40="","",MMULT(LabActivity!$AK66:$AP66,COPOMap!T$23:T$28))</f>
      </c>
      <c r="U40" s="6">
        <f t="array" ref="U40">IF($B40="","",MMULT(LabActivity!$AK66:$AP66,COPOMap!U$23:U$28))</f>
      </c>
      <c r="V40" s="6">
        <f t="array" ref="V40">IF($B40="","",MMULT(LabActivity!$AK66:$AP66,COPOMap!V$23:V$28))</f>
      </c>
      <c r="W40" s="6">
        <f t="array" ref="W40">IF($B40="","",MMULT(LabActivity!$AK66:$AP66,COPOMap!W$23:W$28))</f>
      </c>
      <c r="X40" s="6">
        <f t="array" ref="X40">IF($B40="","",MMULT(LabActivity!$AK66:$AP66,COPOMap!X$23:X$28))</f>
      </c>
      <c r="Y40" s="6">
        <f t="array" ref="Y40">IF($B40="","",MMULT(LabActivity!$AK66:$AP66,COPOMap!Y$23:Y$28))</f>
      </c>
      <c r="Z40" s="6">
        <f t="array" ref="Z40">IF($B40="","",MMULT(LabActivity!$AK66:$AP66,COPOMap!Z$23:Z$28))</f>
      </c>
      <c r="AA40" s="6">
        <f t="array" ref="AA40">IF($B40="","",MMULT(LabActivity!$AK66:$AP66,COPOMap!AA$23:AA$28))</f>
      </c>
      <c r="AB40" s="4"/>
      <c r="AC40" s="6">
        <f t="array" ref="AC40">MMULT(COCalc!$CC39:$CH39,COPOMap!P$33:P$38)</f>
        <v>0</v>
      </c>
      <c r="AD40" s="6">
        <f t="array" ref="AD40">MMULT(COCalc!$CC39:$CH39,COPOMap!Q$33:Q$38)</f>
        <v>0</v>
      </c>
      <c r="AE40" s="6">
        <f t="array" ref="AE40">MMULT(COCalc!$CC39:$CH39,COPOMap!R$33:R$38)</f>
        <v>0</v>
      </c>
      <c r="AF40" s="6">
        <f t="array" ref="AF40">MMULT(COCalc!$CC39:$CH39,COPOMap!S$33:S$38)</f>
        <v>0</v>
      </c>
      <c r="AG40" s="6">
        <f t="array" ref="AG40">MMULT(COCalc!$CC39:$CH39,COPOMap!T$33:T$38)</f>
        <v>0</v>
      </c>
      <c r="AH40" s="6">
        <f t="array" ref="AH40">MMULT(COCalc!$CC39:$CH39,COPOMap!U$33:U$38)</f>
        <v>0</v>
      </c>
      <c r="AI40" s="6">
        <f t="array" ref="AI40">MMULT(COCalc!$CC39:$CH39,COPOMap!V$33:V$38)</f>
        <v>0</v>
      </c>
      <c r="AJ40" s="6">
        <f t="array" ref="AJ40">MMULT(COCalc!$CC39:$CH39,COPOMap!W$33:W$38)</f>
        <v>0</v>
      </c>
      <c r="AK40" s="6">
        <f t="array" ref="AK40">MMULT(COCalc!$CC39:$CH39,COPOMap!X$33:X$38)</f>
        <v>0</v>
      </c>
      <c r="AL40" s="6">
        <f t="array" ref="AL40">MMULT(COCalc!$CC39:$CH39,COPOMap!Y$33:Y$38)</f>
        <v>0</v>
      </c>
      <c r="AM40" s="6">
        <f t="array" ref="AM40">MMULT(COCalc!$CC39:$CH39,COPOMap!Z$33:Z$38)</f>
        <v>0</v>
      </c>
      <c r="AN40" s="6">
        <f t="array" ref="AN40">MMULT(COCalc!$CC39:$CH39,COPOMap!AA$33:AA$38)</f>
        <v>0</v>
      </c>
    </row>
    <row r="41" ht="14.25" customHeight="1" spans="1:40" x14ac:dyDescent="0.25">
      <c r="A41" s="4"/>
      <c r="B41" s="68">
        <f>IF(ISBLANK(CT!A67),"",CT!A67)</f>
      </c>
      <c r="C41" s="6">
        <f t="array" ref="C41">MMULT(COCalc!$AB40:$AG40,COPOMap!P$13:P$18)</f>
        <v>0</v>
      </c>
      <c r="D41" s="6">
        <f t="array" ref="D41">MMULT(COCalc!$AB40:$AG40,COPOMap!Q$13:Q$18)</f>
        <v>0</v>
      </c>
      <c r="E41" s="6">
        <f t="array" ref="E41">MMULT(COCalc!$AB40:$AG40,COPOMap!R$13:R$18)</f>
        <v>0</v>
      </c>
      <c r="F41" s="6">
        <f t="array" ref="F41">MMULT(COCalc!$AB40:$AG40,COPOMap!S$13:S$18)</f>
        <v>0</v>
      </c>
      <c r="G41" s="6">
        <f t="array" ref="G41">MMULT(COCalc!$AB40:$AG40,COPOMap!T$13:T$18)</f>
        <v>0</v>
      </c>
      <c r="H41" s="6">
        <f t="array" ref="H41">MMULT(COCalc!$AB40:$AG40,COPOMap!U$13:U$18)</f>
        <v>0</v>
      </c>
      <c r="I41" s="6">
        <f t="array" ref="I41">MMULT(COCalc!$AB40:$AG40,COPOMap!V$13:V$18)</f>
        <v>0</v>
      </c>
      <c r="J41" s="6">
        <f t="array" ref="J41">MMULT(COCalc!$AB40:$AG40,COPOMap!W$13:W$18)</f>
        <v>0</v>
      </c>
      <c r="K41" s="6">
        <f t="array" ref="K41">MMULT(COCalc!$AB40:$AG40,COPOMap!X$13:X$18)</f>
        <v>0</v>
      </c>
      <c r="L41" s="6">
        <f t="array" ref="L41">MMULT(COCalc!$AB40:$AG40,COPOMap!Y$13:Y$18)</f>
        <v>0</v>
      </c>
      <c r="M41" s="6">
        <f t="array" ref="M41">MMULT(COCalc!$AB40:$AG40,COPOMap!Z$13:Z$18)</f>
        <v>0</v>
      </c>
      <c r="N41" s="6">
        <f t="array" ref="N41">MMULT(COCalc!$AB40:$AG40,COPOMap!AA$13:AA$18)</f>
        <v>0</v>
      </c>
      <c r="O41" s="4"/>
      <c r="P41" s="6">
        <f t="array" ref="P41">IF($B41="","",MMULT(LabActivity!$AK67:$AP67,COPOMap!P$23:P$28))</f>
      </c>
      <c r="Q41" s="6">
        <f t="array" ref="Q41">IF($B41="","",MMULT(LabActivity!$AK67:$AP67,COPOMap!Q$23:Q$28))</f>
      </c>
      <c r="R41" s="6">
        <f t="array" ref="R41">IF($B41="","",MMULT(LabActivity!$AK67:$AP67,COPOMap!R$23:R$28))</f>
      </c>
      <c r="S41" s="6">
        <f t="array" ref="S41">IF($B41="","",MMULT(LabActivity!$AK67:$AP67,COPOMap!S$23:S$28))</f>
      </c>
      <c r="T41" s="6">
        <f t="array" ref="T41">IF($B41="","",MMULT(LabActivity!$AK67:$AP67,COPOMap!T$23:T$28))</f>
      </c>
      <c r="U41" s="6">
        <f t="array" ref="U41">IF($B41="","",MMULT(LabActivity!$AK67:$AP67,COPOMap!U$23:U$28))</f>
      </c>
      <c r="V41" s="6">
        <f t="array" ref="V41">IF($B41="","",MMULT(LabActivity!$AK67:$AP67,COPOMap!V$23:V$28))</f>
      </c>
      <c r="W41" s="6">
        <f t="array" ref="W41">IF($B41="","",MMULT(LabActivity!$AK67:$AP67,COPOMap!W$23:W$28))</f>
      </c>
      <c r="X41" s="6">
        <f t="array" ref="X41">IF($B41="","",MMULT(LabActivity!$AK67:$AP67,COPOMap!X$23:X$28))</f>
      </c>
      <c r="Y41" s="6">
        <f t="array" ref="Y41">IF($B41="","",MMULT(LabActivity!$AK67:$AP67,COPOMap!Y$23:Y$28))</f>
      </c>
      <c r="Z41" s="6">
        <f t="array" ref="Z41">IF($B41="","",MMULT(LabActivity!$AK67:$AP67,COPOMap!Z$23:Z$28))</f>
      </c>
      <c r="AA41" s="6">
        <f t="array" ref="AA41">IF($B41="","",MMULT(LabActivity!$AK67:$AP67,COPOMap!AA$23:AA$28))</f>
      </c>
      <c r="AB41" s="4"/>
      <c r="AC41" s="6">
        <f t="array" ref="AC41">MMULT(COCalc!$CC40:$CH40,COPOMap!P$33:P$38)</f>
        <v>0</v>
      </c>
      <c r="AD41" s="6">
        <f t="array" ref="AD41">MMULT(COCalc!$CC40:$CH40,COPOMap!Q$33:Q$38)</f>
        <v>0</v>
      </c>
      <c r="AE41" s="6">
        <f t="array" ref="AE41">MMULT(COCalc!$CC40:$CH40,COPOMap!R$33:R$38)</f>
        <v>0</v>
      </c>
      <c r="AF41" s="6">
        <f t="array" ref="AF41">MMULT(COCalc!$CC40:$CH40,COPOMap!S$33:S$38)</f>
        <v>0</v>
      </c>
      <c r="AG41" s="6">
        <f t="array" ref="AG41">MMULT(COCalc!$CC40:$CH40,COPOMap!T$33:T$38)</f>
        <v>0</v>
      </c>
      <c r="AH41" s="6">
        <f t="array" ref="AH41">MMULT(COCalc!$CC40:$CH40,COPOMap!U$33:U$38)</f>
        <v>0</v>
      </c>
      <c r="AI41" s="6">
        <f t="array" ref="AI41">MMULT(COCalc!$CC40:$CH40,COPOMap!V$33:V$38)</f>
        <v>0</v>
      </c>
      <c r="AJ41" s="6">
        <f t="array" ref="AJ41">MMULT(COCalc!$CC40:$CH40,COPOMap!W$33:W$38)</f>
        <v>0</v>
      </c>
      <c r="AK41" s="6">
        <f t="array" ref="AK41">MMULT(COCalc!$CC40:$CH40,COPOMap!X$33:X$38)</f>
        <v>0</v>
      </c>
      <c r="AL41" s="6">
        <f t="array" ref="AL41">MMULT(COCalc!$CC40:$CH40,COPOMap!Y$33:Y$38)</f>
        <v>0</v>
      </c>
      <c r="AM41" s="6">
        <f t="array" ref="AM41">MMULT(COCalc!$CC40:$CH40,COPOMap!Z$33:Z$38)</f>
        <v>0</v>
      </c>
      <c r="AN41" s="6">
        <f t="array" ref="AN41">MMULT(COCalc!$CC40:$CH40,COPOMap!AA$33:AA$38)</f>
        <v>0</v>
      </c>
    </row>
    <row r="42" ht="14.25" customHeight="1" spans="1:40" x14ac:dyDescent="0.25">
      <c r="A42" s="4"/>
      <c r="B42" s="68">
        <f>IF(ISBLANK(CT!A68),"",CT!A68)</f>
      </c>
      <c r="C42" s="6">
        <f t="array" ref="C42">MMULT(COCalc!$AB41:$AG41,COPOMap!P$13:P$18)</f>
        <v>0</v>
      </c>
      <c r="D42" s="6">
        <f t="array" ref="D42">MMULT(COCalc!$AB41:$AG41,COPOMap!Q$13:Q$18)</f>
        <v>0</v>
      </c>
      <c r="E42" s="6">
        <f t="array" ref="E42">MMULT(COCalc!$AB41:$AG41,COPOMap!R$13:R$18)</f>
        <v>0</v>
      </c>
      <c r="F42" s="6">
        <f t="array" ref="F42">MMULT(COCalc!$AB41:$AG41,COPOMap!S$13:S$18)</f>
        <v>0</v>
      </c>
      <c r="G42" s="6">
        <f t="array" ref="G42">MMULT(COCalc!$AB41:$AG41,COPOMap!T$13:T$18)</f>
        <v>0</v>
      </c>
      <c r="H42" s="6">
        <f t="array" ref="H42">MMULT(COCalc!$AB41:$AG41,COPOMap!U$13:U$18)</f>
        <v>0</v>
      </c>
      <c r="I42" s="6">
        <f t="array" ref="I42">MMULT(COCalc!$AB41:$AG41,COPOMap!V$13:V$18)</f>
        <v>0</v>
      </c>
      <c r="J42" s="6">
        <f t="array" ref="J42">MMULT(COCalc!$AB41:$AG41,COPOMap!W$13:W$18)</f>
        <v>0</v>
      </c>
      <c r="K42" s="6">
        <f t="array" ref="K42">MMULT(COCalc!$AB41:$AG41,COPOMap!X$13:X$18)</f>
        <v>0</v>
      </c>
      <c r="L42" s="6">
        <f t="array" ref="L42">MMULT(COCalc!$AB41:$AG41,COPOMap!Y$13:Y$18)</f>
        <v>0</v>
      </c>
      <c r="M42" s="6">
        <f t="array" ref="M42">MMULT(COCalc!$AB41:$AG41,COPOMap!Z$13:Z$18)</f>
        <v>0</v>
      </c>
      <c r="N42" s="6">
        <f t="array" ref="N42">MMULT(COCalc!$AB41:$AG41,COPOMap!AA$13:AA$18)</f>
        <v>0</v>
      </c>
      <c r="O42" s="4"/>
      <c r="P42" s="6">
        <f t="array" ref="P42">IF($B42="","",MMULT(LabActivity!$AK68:$AP68,COPOMap!P$23:P$28))</f>
      </c>
      <c r="Q42" s="6">
        <f t="array" ref="Q42">IF($B42="","",MMULT(LabActivity!$AK68:$AP68,COPOMap!Q$23:Q$28))</f>
      </c>
      <c r="R42" s="6">
        <f t="array" ref="R42">IF($B42="","",MMULT(LabActivity!$AK68:$AP68,COPOMap!R$23:R$28))</f>
      </c>
      <c r="S42" s="6">
        <f t="array" ref="S42">IF($B42="","",MMULT(LabActivity!$AK68:$AP68,COPOMap!S$23:S$28))</f>
      </c>
      <c r="T42" s="6">
        <f t="array" ref="T42">IF($B42="","",MMULT(LabActivity!$AK68:$AP68,COPOMap!T$23:T$28))</f>
      </c>
      <c r="U42" s="6">
        <f t="array" ref="U42">IF($B42="","",MMULT(LabActivity!$AK68:$AP68,COPOMap!U$23:U$28))</f>
      </c>
      <c r="V42" s="6">
        <f t="array" ref="V42">IF($B42="","",MMULT(LabActivity!$AK68:$AP68,COPOMap!V$23:V$28))</f>
      </c>
      <c r="W42" s="6">
        <f t="array" ref="W42">IF($B42="","",MMULT(LabActivity!$AK68:$AP68,COPOMap!W$23:W$28))</f>
      </c>
      <c r="X42" s="6">
        <f t="array" ref="X42">IF($B42="","",MMULT(LabActivity!$AK68:$AP68,COPOMap!X$23:X$28))</f>
      </c>
      <c r="Y42" s="6">
        <f t="array" ref="Y42">IF($B42="","",MMULT(LabActivity!$AK68:$AP68,COPOMap!Y$23:Y$28))</f>
      </c>
      <c r="Z42" s="6">
        <f t="array" ref="Z42">IF($B42="","",MMULT(LabActivity!$AK68:$AP68,COPOMap!Z$23:Z$28))</f>
      </c>
      <c r="AA42" s="6">
        <f t="array" ref="AA42">IF($B42="","",MMULT(LabActivity!$AK68:$AP68,COPOMap!AA$23:AA$28))</f>
      </c>
      <c r="AB42" s="4"/>
      <c r="AC42" s="6">
        <f t="array" ref="AC42">MMULT(COCalc!$CC41:$CH41,COPOMap!P$33:P$38)</f>
        <v>0</v>
      </c>
      <c r="AD42" s="6">
        <f t="array" ref="AD42">MMULT(COCalc!$CC41:$CH41,COPOMap!Q$33:Q$38)</f>
        <v>0</v>
      </c>
      <c r="AE42" s="6">
        <f t="array" ref="AE42">MMULT(COCalc!$CC41:$CH41,COPOMap!R$33:R$38)</f>
        <v>0</v>
      </c>
      <c r="AF42" s="6">
        <f t="array" ref="AF42">MMULT(COCalc!$CC41:$CH41,COPOMap!S$33:S$38)</f>
        <v>0</v>
      </c>
      <c r="AG42" s="6">
        <f t="array" ref="AG42">MMULT(COCalc!$CC41:$CH41,COPOMap!T$33:T$38)</f>
        <v>0</v>
      </c>
      <c r="AH42" s="6">
        <f t="array" ref="AH42">MMULT(COCalc!$CC41:$CH41,COPOMap!U$33:U$38)</f>
        <v>0</v>
      </c>
      <c r="AI42" s="6">
        <f t="array" ref="AI42">MMULT(COCalc!$CC41:$CH41,COPOMap!V$33:V$38)</f>
        <v>0</v>
      </c>
      <c r="AJ42" s="6">
        <f t="array" ref="AJ42">MMULT(COCalc!$CC41:$CH41,COPOMap!W$33:W$38)</f>
        <v>0</v>
      </c>
      <c r="AK42" s="6">
        <f t="array" ref="AK42">MMULT(COCalc!$CC41:$CH41,COPOMap!X$33:X$38)</f>
        <v>0</v>
      </c>
      <c r="AL42" s="6">
        <f t="array" ref="AL42">MMULT(COCalc!$CC41:$CH41,COPOMap!Y$33:Y$38)</f>
        <v>0</v>
      </c>
      <c r="AM42" s="6">
        <f t="array" ref="AM42">MMULT(COCalc!$CC41:$CH41,COPOMap!Z$33:Z$38)</f>
        <v>0</v>
      </c>
      <c r="AN42" s="6">
        <f t="array" ref="AN42">MMULT(COCalc!$CC41:$CH41,COPOMap!AA$33:AA$38)</f>
        <v>0</v>
      </c>
    </row>
    <row r="43" ht="14.25" customHeight="1" spans="1:40" x14ac:dyDescent="0.25">
      <c r="A43" s="4"/>
      <c r="B43" s="68">
        <f>IF(ISBLANK(CT!A69),"",CT!A69)</f>
      </c>
      <c r="C43" s="6">
        <f t="array" ref="C43">MMULT(COCalc!$AB42:$AG42,COPOMap!P$13:P$18)</f>
        <v>0</v>
      </c>
      <c r="D43" s="6">
        <f t="array" ref="D43">MMULT(COCalc!$AB42:$AG42,COPOMap!Q$13:Q$18)</f>
        <v>0</v>
      </c>
      <c r="E43" s="6">
        <f t="array" ref="E43">MMULT(COCalc!$AB42:$AG42,COPOMap!R$13:R$18)</f>
        <v>0</v>
      </c>
      <c r="F43" s="6">
        <f t="array" ref="F43">MMULT(COCalc!$AB42:$AG42,COPOMap!S$13:S$18)</f>
        <v>0</v>
      </c>
      <c r="G43" s="6">
        <f t="array" ref="G43">MMULT(COCalc!$AB42:$AG42,COPOMap!T$13:T$18)</f>
        <v>0</v>
      </c>
      <c r="H43" s="6">
        <f t="array" ref="H43">MMULT(COCalc!$AB42:$AG42,COPOMap!U$13:U$18)</f>
        <v>0</v>
      </c>
      <c r="I43" s="6">
        <f t="array" ref="I43">MMULT(COCalc!$AB42:$AG42,COPOMap!V$13:V$18)</f>
        <v>0</v>
      </c>
      <c r="J43" s="6">
        <f t="array" ref="J43">MMULT(COCalc!$AB42:$AG42,COPOMap!W$13:W$18)</f>
        <v>0</v>
      </c>
      <c r="K43" s="6">
        <f t="array" ref="K43">MMULT(COCalc!$AB42:$AG42,COPOMap!X$13:X$18)</f>
        <v>0</v>
      </c>
      <c r="L43" s="6">
        <f t="array" ref="L43">MMULT(COCalc!$AB42:$AG42,COPOMap!Y$13:Y$18)</f>
        <v>0</v>
      </c>
      <c r="M43" s="6">
        <f t="array" ref="M43">MMULT(COCalc!$AB42:$AG42,COPOMap!Z$13:Z$18)</f>
        <v>0</v>
      </c>
      <c r="N43" s="6">
        <f t="array" ref="N43">MMULT(COCalc!$AB42:$AG42,COPOMap!AA$13:AA$18)</f>
        <v>0</v>
      </c>
      <c r="O43" s="4"/>
      <c r="P43" s="6">
        <f t="array" ref="P43">IF($B43="","",MMULT(LabActivity!$AK69:$AP69,COPOMap!P$23:P$28))</f>
      </c>
      <c r="Q43" s="6">
        <f t="array" ref="Q43">IF($B43="","",MMULT(LabActivity!$AK69:$AP69,COPOMap!Q$23:Q$28))</f>
      </c>
      <c r="R43" s="6">
        <f t="array" ref="R43">IF($B43="","",MMULT(LabActivity!$AK69:$AP69,COPOMap!R$23:R$28))</f>
      </c>
      <c r="S43" s="6">
        <f t="array" ref="S43">IF($B43="","",MMULT(LabActivity!$AK69:$AP69,COPOMap!S$23:S$28))</f>
      </c>
      <c r="T43" s="6">
        <f t="array" ref="T43">IF($B43="","",MMULT(LabActivity!$AK69:$AP69,COPOMap!T$23:T$28))</f>
      </c>
      <c r="U43" s="6">
        <f t="array" ref="U43">IF($B43="","",MMULT(LabActivity!$AK69:$AP69,COPOMap!U$23:U$28))</f>
      </c>
      <c r="V43" s="6">
        <f t="array" ref="V43">IF($B43="","",MMULT(LabActivity!$AK69:$AP69,COPOMap!V$23:V$28))</f>
      </c>
      <c r="W43" s="6">
        <f t="array" ref="W43">IF($B43="","",MMULT(LabActivity!$AK69:$AP69,COPOMap!W$23:W$28))</f>
      </c>
      <c r="X43" s="6">
        <f t="array" ref="X43">IF($B43="","",MMULT(LabActivity!$AK69:$AP69,COPOMap!X$23:X$28))</f>
      </c>
      <c r="Y43" s="6">
        <f t="array" ref="Y43">IF($B43="","",MMULT(LabActivity!$AK69:$AP69,COPOMap!Y$23:Y$28))</f>
      </c>
      <c r="Z43" s="6">
        <f t="array" ref="Z43">IF($B43="","",MMULT(LabActivity!$AK69:$AP69,COPOMap!Z$23:Z$28))</f>
      </c>
      <c r="AA43" s="6">
        <f t="array" ref="AA43">IF($B43="","",MMULT(LabActivity!$AK69:$AP69,COPOMap!AA$23:AA$28))</f>
      </c>
      <c r="AB43" s="4"/>
      <c r="AC43" s="6">
        <f t="array" ref="AC43">MMULT(COCalc!$CC42:$CH42,COPOMap!P$33:P$38)</f>
        <v>0</v>
      </c>
      <c r="AD43" s="6">
        <f t="array" ref="AD43">MMULT(COCalc!$CC42:$CH42,COPOMap!Q$33:Q$38)</f>
        <v>0</v>
      </c>
      <c r="AE43" s="6">
        <f t="array" ref="AE43">MMULT(COCalc!$CC42:$CH42,COPOMap!R$33:R$38)</f>
        <v>0</v>
      </c>
      <c r="AF43" s="6">
        <f t="array" ref="AF43">MMULT(COCalc!$CC42:$CH42,COPOMap!S$33:S$38)</f>
        <v>0</v>
      </c>
      <c r="AG43" s="6">
        <f t="array" ref="AG43">MMULT(COCalc!$CC42:$CH42,COPOMap!T$33:T$38)</f>
        <v>0</v>
      </c>
      <c r="AH43" s="6">
        <f t="array" ref="AH43">MMULT(COCalc!$CC42:$CH42,COPOMap!U$33:U$38)</f>
        <v>0</v>
      </c>
      <c r="AI43" s="6">
        <f t="array" ref="AI43">MMULT(COCalc!$CC42:$CH42,COPOMap!V$33:V$38)</f>
        <v>0</v>
      </c>
      <c r="AJ43" s="6">
        <f t="array" ref="AJ43">MMULT(COCalc!$CC42:$CH42,COPOMap!W$33:W$38)</f>
        <v>0</v>
      </c>
      <c r="AK43" s="6">
        <f t="array" ref="AK43">MMULT(COCalc!$CC42:$CH42,COPOMap!X$33:X$38)</f>
        <v>0</v>
      </c>
      <c r="AL43" s="6">
        <f t="array" ref="AL43">MMULT(COCalc!$CC42:$CH42,COPOMap!Y$33:Y$38)</f>
        <v>0</v>
      </c>
      <c r="AM43" s="6">
        <f t="array" ref="AM43">MMULT(COCalc!$CC42:$CH42,COPOMap!Z$33:Z$38)</f>
        <v>0</v>
      </c>
      <c r="AN43" s="6">
        <f t="array" ref="AN43">MMULT(COCalc!$CC42:$CH42,COPOMap!AA$33:AA$38)</f>
        <v>0</v>
      </c>
    </row>
    <row r="44" ht="14.25" customHeight="1" spans="1:40" x14ac:dyDescent="0.25">
      <c r="A44" s="4"/>
      <c r="B44" s="68">
        <f>IF(ISBLANK(CT!A70),"",CT!A70)</f>
      </c>
      <c r="C44" s="6">
        <f t="array" ref="C44">MMULT(COCalc!$AB43:$AG43,COPOMap!P$13:P$18)</f>
        <v>0</v>
      </c>
      <c r="D44" s="6">
        <f t="array" ref="D44">MMULT(COCalc!$AB43:$AG43,COPOMap!Q$13:Q$18)</f>
        <v>0</v>
      </c>
      <c r="E44" s="6">
        <f t="array" ref="E44">MMULT(COCalc!$AB43:$AG43,COPOMap!R$13:R$18)</f>
        <v>0</v>
      </c>
      <c r="F44" s="6">
        <f t="array" ref="F44">MMULT(COCalc!$AB43:$AG43,COPOMap!S$13:S$18)</f>
        <v>0</v>
      </c>
      <c r="G44" s="6">
        <f t="array" ref="G44">MMULT(COCalc!$AB43:$AG43,COPOMap!T$13:T$18)</f>
        <v>0</v>
      </c>
      <c r="H44" s="6">
        <f t="array" ref="H44">MMULT(COCalc!$AB43:$AG43,COPOMap!U$13:U$18)</f>
        <v>0</v>
      </c>
      <c r="I44" s="6">
        <f t="array" ref="I44">MMULT(COCalc!$AB43:$AG43,COPOMap!V$13:V$18)</f>
        <v>0</v>
      </c>
      <c r="J44" s="6">
        <f t="array" ref="J44">MMULT(COCalc!$AB43:$AG43,COPOMap!W$13:W$18)</f>
        <v>0</v>
      </c>
      <c r="K44" s="6">
        <f t="array" ref="K44">MMULT(COCalc!$AB43:$AG43,COPOMap!X$13:X$18)</f>
        <v>0</v>
      </c>
      <c r="L44" s="6">
        <f t="array" ref="L44">MMULT(COCalc!$AB43:$AG43,COPOMap!Y$13:Y$18)</f>
        <v>0</v>
      </c>
      <c r="M44" s="6">
        <f t="array" ref="M44">MMULT(COCalc!$AB43:$AG43,COPOMap!Z$13:Z$18)</f>
        <v>0</v>
      </c>
      <c r="N44" s="6">
        <f t="array" ref="N44">MMULT(COCalc!$AB43:$AG43,COPOMap!AA$13:AA$18)</f>
        <v>0</v>
      </c>
      <c r="O44" s="4"/>
      <c r="P44" s="6">
        <f t="array" ref="P44">IF($B44="","",MMULT(LabActivity!$AK70:$AP70,COPOMap!P$23:P$28))</f>
      </c>
      <c r="Q44" s="6">
        <f t="array" ref="Q44">IF($B44="","",MMULT(LabActivity!$AK70:$AP70,COPOMap!Q$23:Q$28))</f>
      </c>
      <c r="R44" s="6">
        <f t="array" ref="R44">IF($B44="","",MMULT(LabActivity!$AK70:$AP70,COPOMap!R$23:R$28))</f>
      </c>
      <c r="S44" s="6">
        <f t="array" ref="S44">IF($B44="","",MMULT(LabActivity!$AK70:$AP70,COPOMap!S$23:S$28))</f>
      </c>
      <c r="T44" s="6">
        <f t="array" ref="T44">IF($B44="","",MMULT(LabActivity!$AK70:$AP70,COPOMap!T$23:T$28))</f>
      </c>
      <c r="U44" s="6">
        <f t="array" ref="U44">IF($B44="","",MMULT(LabActivity!$AK70:$AP70,COPOMap!U$23:U$28))</f>
      </c>
      <c r="V44" s="6">
        <f t="array" ref="V44">IF($B44="","",MMULT(LabActivity!$AK70:$AP70,COPOMap!V$23:V$28))</f>
      </c>
      <c r="W44" s="6">
        <f t="array" ref="W44">IF($B44="","",MMULT(LabActivity!$AK70:$AP70,COPOMap!W$23:W$28))</f>
      </c>
      <c r="X44" s="6">
        <f t="array" ref="X44">IF($B44="","",MMULT(LabActivity!$AK70:$AP70,COPOMap!X$23:X$28))</f>
      </c>
      <c r="Y44" s="6">
        <f t="array" ref="Y44">IF($B44="","",MMULT(LabActivity!$AK70:$AP70,COPOMap!Y$23:Y$28))</f>
      </c>
      <c r="Z44" s="6">
        <f t="array" ref="Z44">IF($B44="","",MMULT(LabActivity!$AK70:$AP70,COPOMap!Z$23:Z$28))</f>
      </c>
      <c r="AA44" s="6">
        <f t="array" ref="AA44">IF($B44="","",MMULT(LabActivity!$AK70:$AP70,COPOMap!AA$23:AA$28))</f>
      </c>
      <c r="AB44" s="4"/>
      <c r="AC44" s="6">
        <f t="array" ref="AC44">MMULT(COCalc!$CC43:$CH43,COPOMap!P$33:P$38)</f>
        <v>0</v>
      </c>
      <c r="AD44" s="6">
        <f t="array" ref="AD44">MMULT(COCalc!$CC43:$CH43,COPOMap!Q$33:Q$38)</f>
        <v>0</v>
      </c>
      <c r="AE44" s="6">
        <f t="array" ref="AE44">MMULT(COCalc!$CC43:$CH43,COPOMap!R$33:R$38)</f>
        <v>0</v>
      </c>
      <c r="AF44" s="6">
        <f t="array" ref="AF44">MMULT(COCalc!$CC43:$CH43,COPOMap!S$33:S$38)</f>
        <v>0</v>
      </c>
      <c r="AG44" s="6">
        <f t="array" ref="AG44">MMULT(COCalc!$CC43:$CH43,COPOMap!T$33:T$38)</f>
        <v>0</v>
      </c>
      <c r="AH44" s="6">
        <f t="array" ref="AH44">MMULT(COCalc!$CC43:$CH43,COPOMap!U$33:U$38)</f>
        <v>0</v>
      </c>
      <c r="AI44" s="6">
        <f t="array" ref="AI44">MMULT(COCalc!$CC43:$CH43,COPOMap!V$33:V$38)</f>
        <v>0</v>
      </c>
      <c r="AJ44" s="6">
        <f t="array" ref="AJ44">MMULT(COCalc!$CC43:$CH43,COPOMap!W$33:W$38)</f>
        <v>0</v>
      </c>
      <c r="AK44" s="6">
        <f t="array" ref="AK44">MMULT(COCalc!$CC43:$CH43,COPOMap!X$33:X$38)</f>
        <v>0</v>
      </c>
      <c r="AL44" s="6">
        <f t="array" ref="AL44">MMULT(COCalc!$CC43:$CH43,COPOMap!Y$33:Y$38)</f>
        <v>0</v>
      </c>
      <c r="AM44" s="6">
        <f t="array" ref="AM44">MMULT(COCalc!$CC43:$CH43,COPOMap!Z$33:Z$38)</f>
        <v>0</v>
      </c>
      <c r="AN44" s="6">
        <f t="array" ref="AN44">MMULT(COCalc!$CC43:$CH43,COPOMap!AA$33:AA$38)</f>
        <v>0</v>
      </c>
    </row>
    <row r="45" ht="14.25" customHeight="1" spans="1:40" x14ac:dyDescent="0.25">
      <c r="A45" s="4"/>
      <c r="B45" s="68">
        <f>IF(ISBLANK(CT!A71),"",CT!A71)</f>
      </c>
      <c r="C45" s="6">
        <f t="array" ref="C45">MMULT(COCalc!$AB44:$AG44,COPOMap!P$13:P$18)</f>
        <v>0</v>
      </c>
      <c r="D45" s="6">
        <f t="array" ref="D45">MMULT(COCalc!$AB44:$AG44,COPOMap!Q$13:Q$18)</f>
        <v>0</v>
      </c>
      <c r="E45" s="6">
        <f t="array" ref="E45">MMULT(COCalc!$AB44:$AG44,COPOMap!R$13:R$18)</f>
        <v>0</v>
      </c>
      <c r="F45" s="6">
        <f t="array" ref="F45">MMULT(COCalc!$AB44:$AG44,COPOMap!S$13:S$18)</f>
        <v>0</v>
      </c>
      <c r="G45" s="6">
        <f t="array" ref="G45">MMULT(COCalc!$AB44:$AG44,COPOMap!T$13:T$18)</f>
        <v>0</v>
      </c>
      <c r="H45" s="6">
        <f t="array" ref="H45">MMULT(COCalc!$AB44:$AG44,COPOMap!U$13:U$18)</f>
        <v>0</v>
      </c>
      <c r="I45" s="6">
        <f t="array" ref="I45">MMULT(COCalc!$AB44:$AG44,COPOMap!V$13:V$18)</f>
        <v>0</v>
      </c>
      <c r="J45" s="6">
        <f t="array" ref="J45">MMULT(COCalc!$AB44:$AG44,COPOMap!W$13:W$18)</f>
        <v>0</v>
      </c>
      <c r="K45" s="6">
        <f t="array" ref="K45">MMULT(COCalc!$AB44:$AG44,COPOMap!X$13:X$18)</f>
        <v>0</v>
      </c>
      <c r="L45" s="6">
        <f t="array" ref="L45">MMULT(COCalc!$AB44:$AG44,COPOMap!Y$13:Y$18)</f>
        <v>0</v>
      </c>
      <c r="M45" s="6">
        <f t="array" ref="M45">MMULT(COCalc!$AB44:$AG44,COPOMap!Z$13:Z$18)</f>
        <v>0</v>
      </c>
      <c r="N45" s="6">
        <f t="array" ref="N45">MMULT(COCalc!$AB44:$AG44,COPOMap!AA$13:AA$18)</f>
        <v>0</v>
      </c>
      <c r="O45" s="4"/>
      <c r="P45" s="6">
        <f t="array" ref="P45">IF($B45="","",MMULT(LabActivity!$AK71:$AP71,COPOMap!P$23:P$28))</f>
      </c>
      <c r="Q45" s="6">
        <f t="array" ref="Q45">IF($B45="","",MMULT(LabActivity!$AK71:$AP71,COPOMap!Q$23:Q$28))</f>
      </c>
      <c r="R45" s="6">
        <f t="array" ref="R45">IF($B45="","",MMULT(LabActivity!$AK71:$AP71,COPOMap!R$23:R$28))</f>
      </c>
      <c r="S45" s="6">
        <f t="array" ref="S45">IF($B45="","",MMULT(LabActivity!$AK71:$AP71,COPOMap!S$23:S$28))</f>
      </c>
      <c r="T45" s="6">
        <f t="array" ref="T45">IF($B45="","",MMULT(LabActivity!$AK71:$AP71,COPOMap!T$23:T$28))</f>
      </c>
      <c r="U45" s="6">
        <f t="array" ref="U45">IF($B45="","",MMULT(LabActivity!$AK71:$AP71,COPOMap!U$23:U$28))</f>
      </c>
      <c r="V45" s="6">
        <f t="array" ref="V45">IF($B45="","",MMULT(LabActivity!$AK71:$AP71,COPOMap!V$23:V$28))</f>
      </c>
      <c r="W45" s="6">
        <f t="array" ref="W45">IF($B45="","",MMULT(LabActivity!$AK71:$AP71,COPOMap!W$23:W$28))</f>
      </c>
      <c r="X45" s="6">
        <f t="array" ref="X45">IF($B45="","",MMULT(LabActivity!$AK71:$AP71,COPOMap!X$23:X$28))</f>
      </c>
      <c r="Y45" s="6">
        <f t="array" ref="Y45">IF($B45="","",MMULT(LabActivity!$AK71:$AP71,COPOMap!Y$23:Y$28))</f>
      </c>
      <c r="Z45" s="6">
        <f t="array" ref="Z45">IF($B45="","",MMULT(LabActivity!$AK71:$AP71,COPOMap!Z$23:Z$28))</f>
      </c>
      <c r="AA45" s="6">
        <f t="array" ref="AA45">IF($B45="","",MMULT(LabActivity!$AK71:$AP71,COPOMap!AA$23:AA$28))</f>
      </c>
      <c r="AB45" s="4"/>
      <c r="AC45" s="6">
        <f t="array" ref="AC45">MMULT(COCalc!$CC44:$CH44,COPOMap!P$33:P$38)</f>
        <v>0</v>
      </c>
      <c r="AD45" s="6">
        <f t="array" ref="AD45">MMULT(COCalc!$CC44:$CH44,COPOMap!Q$33:Q$38)</f>
        <v>0</v>
      </c>
      <c r="AE45" s="6">
        <f t="array" ref="AE45">MMULT(COCalc!$CC44:$CH44,COPOMap!R$33:R$38)</f>
        <v>0</v>
      </c>
      <c r="AF45" s="6">
        <f t="array" ref="AF45">MMULT(COCalc!$CC44:$CH44,COPOMap!S$33:S$38)</f>
        <v>0</v>
      </c>
      <c r="AG45" s="6">
        <f t="array" ref="AG45">MMULT(COCalc!$CC44:$CH44,COPOMap!T$33:T$38)</f>
        <v>0</v>
      </c>
      <c r="AH45" s="6">
        <f t="array" ref="AH45">MMULT(COCalc!$CC44:$CH44,COPOMap!U$33:U$38)</f>
        <v>0</v>
      </c>
      <c r="AI45" s="6">
        <f t="array" ref="AI45">MMULT(COCalc!$CC44:$CH44,COPOMap!V$33:V$38)</f>
        <v>0</v>
      </c>
      <c r="AJ45" s="6">
        <f t="array" ref="AJ45">MMULT(COCalc!$CC44:$CH44,COPOMap!W$33:W$38)</f>
        <v>0</v>
      </c>
      <c r="AK45" s="6">
        <f t="array" ref="AK45">MMULT(COCalc!$CC44:$CH44,COPOMap!X$33:X$38)</f>
        <v>0</v>
      </c>
      <c r="AL45" s="6">
        <f t="array" ref="AL45">MMULT(COCalc!$CC44:$CH44,COPOMap!Y$33:Y$38)</f>
        <v>0</v>
      </c>
      <c r="AM45" s="6">
        <f t="array" ref="AM45">MMULT(COCalc!$CC44:$CH44,COPOMap!Z$33:Z$38)</f>
        <v>0</v>
      </c>
      <c r="AN45" s="6">
        <f t="array" ref="AN45">MMULT(COCalc!$CC44:$CH44,COPOMap!AA$33:AA$38)</f>
        <v>0</v>
      </c>
    </row>
    <row r="46" ht="14.25" customHeight="1" spans="1:40" x14ac:dyDescent="0.25">
      <c r="A46" s="4"/>
      <c r="B46" s="68">
        <f>IF(ISBLANK(CT!A72),"",CT!A72)</f>
      </c>
      <c r="C46" s="6">
        <f t="array" ref="C46">MMULT(COCalc!$AB45:$AG45,COPOMap!P$13:P$18)</f>
        <v>0</v>
      </c>
      <c r="D46" s="6">
        <f t="array" ref="D46">MMULT(COCalc!$AB45:$AG45,COPOMap!Q$13:Q$18)</f>
        <v>0</v>
      </c>
      <c r="E46" s="6">
        <f t="array" ref="E46">MMULT(COCalc!$AB45:$AG45,COPOMap!R$13:R$18)</f>
        <v>0</v>
      </c>
      <c r="F46" s="6">
        <f t="array" ref="F46">MMULT(COCalc!$AB45:$AG45,COPOMap!S$13:S$18)</f>
        <v>0</v>
      </c>
      <c r="G46" s="6">
        <f t="array" ref="G46">MMULT(COCalc!$AB45:$AG45,COPOMap!T$13:T$18)</f>
        <v>0</v>
      </c>
      <c r="H46" s="6">
        <f t="array" ref="H46">MMULT(COCalc!$AB45:$AG45,COPOMap!U$13:U$18)</f>
        <v>0</v>
      </c>
      <c r="I46" s="6">
        <f t="array" ref="I46">MMULT(COCalc!$AB45:$AG45,COPOMap!V$13:V$18)</f>
        <v>0</v>
      </c>
      <c r="J46" s="6">
        <f t="array" ref="J46">MMULT(COCalc!$AB45:$AG45,COPOMap!W$13:W$18)</f>
        <v>0</v>
      </c>
      <c r="K46" s="6">
        <f t="array" ref="K46">MMULT(COCalc!$AB45:$AG45,COPOMap!X$13:X$18)</f>
        <v>0</v>
      </c>
      <c r="L46" s="6">
        <f t="array" ref="L46">MMULT(COCalc!$AB45:$AG45,COPOMap!Y$13:Y$18)</f>
        <v>0</v>
      </c>
      <c r="M46" s="6">
        <f t="array" ref="M46">MMULT(COCalc!$AB45:$AG45,COPOMap!Z$13:Z$18)</f>
        <v>0</v>
      </c>
      <c r="N46" s="6">
        <f t="array" ref="N46">MMULT(COCalc!$AB45:$AG45,COPOMap!AA$13:AA$18)</f>
        <v>0</v>
      </c>
      <c r="O46" s="4"/>
      <c r="P46" s="6">
        <f t="array" ref="P46">IF($B46="","",MMULT(LabActivity!$AK72:$AP72,COPOMap!P$23:P$28))</f>
      </c>
      <c r="Q46" s="6">
        <f t="array" ref="Q46">IF($B46="","",MMULT(LabActivity!$AK72:$AP72,COPOMap!Q$23:Q$28))</f>
      </c>
      <c r="R46" s="6">
        <f t="array" ref="R46">IF($B46="","",MMULT(LabActivity!$AK72:$AP72,COPOMap!R$23:R$28))</f>
      </c>
      <c r="S46" s="6">
        <f t="array" ref="S46">IF($B46="","",MMULT(LabActivity!$AK72:$AP72,COPOMap!S$23:S$28))</f>
      </c>
      <c r="T46" s="6">
        <f t="array" ref="T46">IF($B46="","",MMULT(LabActivity!$AK72:$AP72,COPOMap!T$23:T$28))</f>
      </c>
      <c r="U46" s="6">
        <f t="array" ref="U46">IF($B46="","",MMULT(LabActivity!$AK72:$AP72,COPOMap!U$23:U$28))</f>
      </c>
      <c r="V46" s="6">
        <f t="array" ref="V46">IF($B46="","",MMULT(LabActivity!$AK72:$AP72,COPOMap!V$23:V$28))</f>
      </c>
      <c r="W46" s="6">
        <f t="array" ref="W46">IF($B46="","",MMULT(LabActivity!$AK72:$AP72,COPOMap!W$23:W$28))</f>
      </c>
      <c r="X46" s="6">
        <f t="array" ref="X46">IF($B46="","",MMULT(LabActivity!$AK72:$AP72,COPOMap!X$23:X$28))</f>
      </c>
      <c r="Y46" s="6">
        <f t="array" ref="Y46">IF($B46="","",MMULT(LabActivity!$AK72:$AP72,COPOMap!Y$23:Y$28))</f>
      </c>
      <c r="Z46" s="6">
        <f t="array" ref="Z46">IF($B46="","",MMULT(LabActivity!$AK72:$AP72,COPOMap!Z$23:Z$28))</f>
      </c>
      <c r="AA46" s="6">
        <f t="array" ref="AA46">IF($B46="","",MMULT(LabActivity!$AK72:$AP72,COPOMap!AA$23:AA$28))</f>
      </c>
      <c r="AB46" s="4"/>
      <c r="AC46" s="6">
        <f t="array" ref="AC46">MMULT(COCalc!$CC45:$CH45,COPOMap!P$33:P$38)</f>
        <v>0</v>
      </c>
      <c r="AD46" s="6">
        <f t="array" ref="AD46">MMULT(COCalc!$CC45:$CH45,COPOMap!Q$33:Q$38)</f>
        <v>0</v>
      </c>
      <c r="AE46" s="6">
        <f t="array" ref="AE46">MMULT(COCalc!$CC45:$CH45,COPOMap!R$33:R$38)</f>
        <v>0</v>
      </c>
      <c r="AF46" s="6">
        <f t="array" ref="AF46">MMULT(COCalc!$CC45:$CH45,COPOMap!S$33:S$38)</f>
        <v>0</v>
      </c>
      <c r="AG46" s="6">
        <f t="array" ref="AG46">MMULT(COCalc!$CC45:$CH45,COPOMap!T$33:T$38)</f>
        <v>0</v>
      </c>
      <c r="AH46" s="6">
        <f t="array" ref="AH46">MMULT(COCalc!$CC45:$CH45,COPOMap!U$33:U$38)</f>
        <v>0</v>
      </c>
      <c r="AI46" s="6">
        <f t="array" ref="AI46">MMULT(COCalc!$CC45:$CH45,COPOMap!V$33:V$38)</f>
        <v>0</v>
      </c>
      <c r="AJ46" s="6">
        <f t="array" ref="AJ46">MMULT(COCalc!$CC45:$CH45,COPOMap!W$33:W$38)</f>
        <v>0</v>
      </c>
      <c r="AK46" s="6">
        <f t="array" ref="AK46">MMULT(COCalc!$CC45:$CH45,COPOMap!X$33:X$38)</f>
        <v>0</v>
      </c>
      <c r="AL46" s="6">
        <f t="array" ref="AL46">MMULT(COCalc!$CC45:$CH45,COPOMap!Y$33:Y$38)</f>
        <v>0</v>
      </c>
      <c r="AM46" s="6">
        <f t="array" ref="AM46">MMULT(COCalc!$CC45:$CH45,COPOMap!Z$33:Z$38)</f>
        <v>0</v>
      </c>
      <c r="AN46" s="6">
        <f t="array" ref="AN46">MMULT(COCalc!$CC45:$CH45,COPOMap!AA$33:AA$38)</f>
        <v>0</v>
      </c>
    </row>
    <row r="47" ht="14.25" customHeight="1" spans="1:40" x14ac:dyDescent="0.25">
      <c r="A47" s="4"/>
      <c r="B47" s="68">
        <f>IF(ISBLANK(CT!A73),"",CT!A73)</f>
      </c>
      <c r="C47" s="6">
        <f t="array" ref="C47">MMULT(COCalc!$AB46:$AG46,COPOMap!P$13:P$18)</f>
        <v>0</v>
      </c>
      <c r="D47" s="6">
        <f t="array" ref="D47">MMULT(COCalc!$AB46:$AG46,COPOMap!Q$13:Q$18)</f>
        <v>0</v>
      </c>
      <c r="E47" s="6">
        <f t="array" ref="E47">MMULT(COCalc!$AB46:$AG46,COPOMap!R$13:R$18)</f>
        <v>0</v>
      </c>
      <c r="F47" s="6">
        <f t="array" ref="F47">MMULT(COCalc!$AB46:$AG46,COPOMap!S$13:S$18)</f>
        <v>0</v>
      </c>
      <c r="G47" s="6">
        <f t="array" ref="G47">MMULT(COCalc!$AB46:$AG46,COPOMap!T$13:T$18)</f>
        <v>0</v>
      </c>
      <c r="H47" s="6">
        <f t="array" ref="H47">MMULT(COCalc!$AB46:$AG46,COPOMap!U$13:U$18)</f>
        <v>0</v>
      </c>
      <c r="I47" s="6">
        <f t="array" ref="I47">MMULT(COCalc!$AB46:$AG46,COPOMap!V$13:V$18)</f>
        <v>0</v>
      </c>
      <c r="J47" s="6">
        <f t="array" ref="J47">MMULT(COCalc!$AB46:$AG46,COPOMap!W$13:W$18)</f>
        <v>0</v>
      </c>
      <c r="K47" s="6">
        <f t="array" ref="K47">MMULT(COCalc!$AB46:$AG46,COPOMap!X$13:X$18)</f>
        <v>0</v>
      </c>
      <c r="L47" s="6">
        <f t="array" ref="L47">MMULT(COCalc!$AB46:$AG46,COPOMap!Y$13:Y$18)</f>
        <v>0</v>
      </c>
      <c r="M47" s="6">
        <f t="array" ref="M47">MMULT(COCalc!$AB46:$AG46,COPOMap!Z$13:Z$18)</f>
        <v>0</v>
      </c>
      <c r="N47" s="6">
        <f t="array" ref="N47">MMULT(COCalc!$AB46:$AG46,COPOMap!AA$13:AA$18)</f>
        <v>0</v>
      </c>
      <c r="O47" s="4"/>
      <c r="P47" s="6">
        <f t="array" ref="P47">IF($B47="","",MMULT(LabActivity!$AK73:$AP73,COPOMap!P$23:P$28))</f>
      </c>
      <c r="Q47" s="6">
        <f t="array" ref="Q47">IF($B47="","",MMULT(LabActivity!$AK73:$AP73,COPOMap!Q$23:Q$28))</f>
      </c>
      <c r="R47" s="6">
        <f t="array" ref="R47">IF($B47="","",MMULT(LabActivity!$AK73:$AP73,COPOMap!R$23:R$28))</f>
      </c>
      <c r="S47" s="6">
        <f t="array" ref="S47">IF($B47="","",MMULT(LabActivity!$AK73:$AP73,COPOMap!S$23:S$28))</f>
      </c>
      <c r="T47" s="6">
        <f t="array" ref="T47">IF($B47="","",MMULT(LabActivity!$AK73:$AP73,COPOMap!T$23:T$28))</f>
      </c>
      <c r="U47" s="6">
        <f t="array" ref="U47">IF($B47="","",MMULT(LabActivity!$AK73:$AP73,COPOMap!U$23:U$28))</f>
      </c>
      <c r="V47" s="6">
        <f t="array" ref="V47">IF($B47="","",MMULT(LabActivity!$AK73:$AP73,COPOMap!V$23:V$28))</f>
      </c>
      <c r="W47" s="6">
        <f t="array" ref="W47">IF($B47="","",MMULT(LabActivity!$AK73:$AP73,COPOMap!W$23:W$28))</f>
      </c>
      <c r="X47" s="6">
        <f t="array" ref="X47">IF($B47="","",MMULT(LabActivity!$AK73:$AP73,COPOMap!X$23:X$28))</f>
      </c>
      <c r="Y47" s="6">
        <f t="array" ref="Y47">IF($B47="","",MMULT(LabActivity!$AK73:$AP73,COPOMap!Y$23:Y$28))</f>
      </c>
      <c r="Z47" s="6">
        <f t="array" ref="Z47">IF($B47="","",MMULT(LabActivity!$AK73:$AP73,COPOMap!Z$23:Z$28))</f>
      </c>
      <c r="AA47" s="6">
        <f t="array" ref="AA47">IF($B47="","",MMULT(LabActivity!$AK73:$AP73,COPOMap!AA$23:AA$28))</f>
      </c>
      <c r="AB47" s="4"/>
      <c r="AC47" s="6">
        <f t="array" ref="AC47">MMULT(COCalc!$CC46:$CH46,COPOMap!P$33:P$38)</f>
        <v>0</v>
      </c>
      <c r="AD47" s="6">
        <f t="array" ref="AD47">MMULT(COCalc!$CC46:$CH46,COPOMap!Q$33:Q$38)</f>
        <v>0</v>
      </c>
      <c r="AE47" s="6">
        <f t="array" ref="AE47">MMULT(COCalc!$CC46:$CH46,COPOMap!R$33:R$38)</f>
        <v>0</v>
      </c>
      <c r="AF47" s="6">
        <f t="array" ref="AF47">MMULT(COCalc!$CC46:$CH46,COPOMap!S$33:S$38)</f>
        <v>0</v>
      </c>
      <c r="AG47" s="6">
        <f t="array" ref="AG47">MMULT(COCalc!$CC46:$CH46,COPOMap!T$33:T$38)</f>
        <v>0</v>
      </c>
      <c r="AH47" s="6">
        <f t="array" ref="AH47">MMULT(COCalc!$CC46:$CH46,COPOMap!U$33:U$38)</f>
        <v>0</v>
      </c>
      <c r="AI47" s="6">
        <f t="array" ref="AI47">MMULT(COCalc!$CC46:$CH46,COPOMap!V$33:V$38)</f>
        <v>0</v>
      </c>
      <c r="AJ47" s="6">
        <f t="array" ref="AJ47">MMULT(COCalc!$CC46:$CH46,COPOMap!W$33:W$38)</f>
        <v>0</v>
      </c>
      <c r="AK47" s="6">
        <f t="array" ref="AK47">MMULT(COCalc!$CC46:$CH46,COPOMap!X$33:X$38)</f>
        <v>0</v>
      </c>
      <c r="AL47" s="6">
        <f t="array" ref="AL47">MMULT(COCalc!$CC46:$CH46,COPOMap!Y$33:Y$38)</f>
        <v>0</v>
      </c>
      <c r="AM47" s="6">
        <f t="array" ref="AM47">MMULT(COCalc!$CC46:$CH46,COPOMap!Z$33:Z$38)</f>
        <v>0</v>
      </c>
      <c r="AN47" s="6">
        <f t="array" ref="AN47">MMULT(COCalc!$CC46:$CH46,COPOMap!AA$33:AA$38)</f>
        <v>0</v>
      </c>
    </row>
    <row r="48" ht="14.25" customHeight="1" spans="1:40" x14ac:dyDescent="0.25">
      <c r="A48" s="4"/>
      <c r="B48" s="68">
        <f>IF(ISBLANK(CT!A74),"",CT!A74)</f>
      </c>
      <c r="C48" s="6">
        <f t="array" ref="C48">MMULT(COCalc!$AB47:$AG47,COPOMap!P$13:P$18)</f>
        <v>0</v>
      </c>
      <c r="D48" s="6">
        <f t="array" ref="D48">MMULT(COCalc!$AB47:$AG47,COPOMap!Q$13:Q$18)</f>
        <v>0</v>
      </c>
      <c r="E48" s="6">
        <f t="array" ref="E48">MMULT(COCalc!$AB47:$AG47,COPOMap!R$13:R$18)</f>
        <v>0</v>
      </c>
      <c r="F48" s="6">
        <f t="array" ref="F48">MMULT(COCalc!$AB47:$AG47,COPOMap!S$13:S$18)</f>
        <v>0</v>
      </c>
      <c r="G48" s="6">
        <f t="array" ref="G48">MMULT(COCalc!$AB47:$AG47,COPOMap!T$13:T$18)</f>
        <v>0</v>
      </c>
      <c r="H48" s="6">
        <f t="array" ref="H48">MMULT(COCalc!$AB47:$AG47,COPOMap!U$13:U$18)</f>
        <v>0</v>
      </c>
      <c r="I48" s="6">
        <f t="array" ref="I48">MMULT(COCalc!$AB47:$AG47,COPOMap!V$13:V$18)</f>
        <v>0</v>
      </c>
      <c r="J48" s="6">
        <f t="array" ref="J48">MMULT(COCalc!$AB47:$AG47,COPOMap!W$13:W$18)</f>
        <v>0</v>
      </c>
      <c r="K48" s="6">
        <f t="array" ref="K48">MMULT(COCalc!$AB47:$AG47,COPOMap!X$13:X$18)</f>
        <v>0</v>
      </c>
      <c r="L48" s="6">
        <f t="array" ref="L48">MMULT(COCalc!$AB47:$AG47,COPOMap!Y$13:Y$18)</f>
        <v>0</v>
      </c>
      <c r="M48" s="6">
        <f t="array" ref="M48">MMULT(COCalc!$AB47:$AG47,COPOMap!Z$13:Z$18)</f>
        <v>0</v>
      </c>
      <c r="N48" s="6">
        <f t="array" ref="N48">MMULT(COCalc!$AB47:$AG47,COPOMap!AA$13:AA$18)</f>
        <v>0</v>
      </c>
      <c r="O48" s="4"/>
      <c r="P48" s="6">
        <f t="array" ref="P48">IF($B48="","",MMULT(LabActivity!$AK74:$AP74,COPOMap!P$23:P$28))</f>
      </c>
      <c r="Q48" s="6">
        <f t="array" ref="Q48">IF($B48="","",MMULT(LabActivity!$AK74:$AP74,COPOMap!Q$23:Q$28))</f>
      </c>
      <c r="R48" s="6">
        <f t="array" ref="R48">IF($B48="","",MMULT(LabActivity!$AK74:$AP74,COPOMap!R$23:R$28))</f>
      </c>
      <c r="S48" s="6">
        <f t="array" ref="S48">IF($B48="","",MMULT(LabActivity!$AK74:$AP74,COPOMap!S$23:S$28))</f>
      </c>
      <c r="T48" s="6">
        <f t="array" ref="T48">IF($B48="","",MMULT(LabActivity!$AK74:$AP74,COPOMap!T$23:T$28))</f>
      </c>
      <c r="U48" s="6">
        <f t="array" ref="U48">IF($B48="","",MMULT(LabActivity!$AK74:$AP74,COPOMap!U$23:U$28))</f>
      </c>
      <c r="V48" s="6">
        <f t="array" ref="V48">IF($B48="","",MMULT(LabActivity!$AK74:$AP74,COPOMap!V$23:V$28))</f>
      </c>
      <c r="W48" s="6">
        <f t="array" ref="W48">IF($B48="","",MMULT(LabActivity!$AK74:$AP74,COPOMap!W$23:W$28))</f>
      </c>
      <c r="X48" s="6">
        <f t="array" ref="X48">IF($B48="","",MMULT(LabActivity!$AK74:$AP74,COPOMap!X$23:X$28))</f>
      </c>
      <c r="Y48" s="6">
        <f t="array" ref="Y48">IF($B48="","",MMULT(LabActivity!$AK74:$AP74,COPOMap!Y$23:Y$28))</f>
      </c>
      <c r="Z48" s="6">
        <f t="array" ref="Z48">IF($B48="","",MMULT(LabActivity!$AK74:$AP74,COPOMap!Z$23:Z$28))</f>
      </c>
      <c r="AA48" s="6">
        <f t="array" ref="AA48">IF($B48="","",MMULT(LabActivity!$AK74:$AP74,COPOMap!AA$23:AA$28))</f>
      </c>
      <c r="AB48" s="4"/>
      <c r="AC48" s="6">
        <f t="array" ref="AC48">MMULT(COCalc!$CC47:$CH47,COPOMap!P$33:P$38)</f>
        <v>0</v>
      </c>
      <c r="AD48" s="6">
        <f t="array" ref="AD48">MMULT(COCalc!$CC47:$CH47,COPOMap!Q$33:Q$38)</f>
        <v>0</v>
      </c>
      <c r="AE48" s="6">
        <f t="array" ref="AE48">MMULT(COCalc!$CC47:$CH47,COPOMap!R$33:R$38)</f>
        <v>0</v>
      </c>
      <c r="AF48" s="6">
        <f t="array" ref="AF48">MMULT(COCalc!$CC47:$CH47,COPOMap!S$33:S$38)</f>
        <v>0</v>
      </c>
      <c r="AG48" s="6">
        <f t="array" ref="AG48">MMULT(COCalc!$CC47:$CH47,COPOMap!T$33:T$38)</f>
        <v>0</v>
      </c>
      <c r="AH48" s="6">
        <f t="array" ref="AH48">MMULT(COCalc!$CC47:$CH47,COPOMap!U$33:U$38)</f>
        <v>0</v>
      </c>
      <c r="AI48" s="6">
        <f t="array" ref="AI48">MMULT(COCalc!$CC47:$CH47,COPOMap!V$33:V$38)</f>
        <v>0</v>
      </c>
      <c r="AJ48" s="6">
        <f t="array" ref="AJ48">MMULT(COCalc!$CC47:$CH47,COPOMap!W$33:W$38)</f>
        <v>0</v>
      </c>
      <c r="AK48" s="6">
        <f t="array" ref="AK48">MMULT(COCalc!$CC47:$CH47,COPOMap!X$33:X$38)</f>
        <v>0</v>
      </c>
      <c r="AL48" s="6">
        <f t="array" ref="AL48">MMULT(COCalc!$CC47:$CH47,COPOMap!Y$33:Y$38)</f>
        <v>0</v>
      </c>
      <c r="AM48" s="6">
        <f t="array" ref="AM48">MMULT(COCalc!$CC47:$CH47,COPOMap!Z$33:Z$38)</f>
        <v>0</v>
      </c>
      <c r="AN48" s="6">
        <f t="array" ref="AN48">MMULT(COCalc!$CC47:$CH47,COPOMap!AA$33:AA$38)</f>
        <v>0</v>
      </c>
    </row>
    <row r="49" ht="14.25" customHeight="1" spans="1:40" x14ac:dyDescent="0.25">
      <c r="A49" s="4"/>
      <c r="B49" s="68">
        <f>IF(ISBLANK(CT!A75),"",CT!A75)</f>
      </c>
      <c r="C49" s="6">
        <f t="array" ref="C49">MMULT(COCalc!$AB48:$AG48,COPOMap!P$13:P$18)</f>
        <v>0</v>
      </c>
      <c r="D49" s="6">
        <f t="array" ref="D49">MMULT(COCalc!$AB48:$AG48,COPOMap!Q$13:Q$18)</f>
        <v>0</v>
      </c>
      <c r="E49" s="6">
        <f t="array" ref="E49">MMULT(COCalc!$AB48:$AG48,COPOMap!R$13:R$18)</f>
        <v>0</v>
      </c>
      <c r="F49" s="6">
        <f t="array" ref="F49">MMULT(COCalc!$AB48:$AG48,COPOMap!S$13:S$18)</f>
        <v>0</v>
      </c>
      <c r="G49" s="6">
        <f t="array" ref="G49">MMULT(COCalc!$AB48:$AG48,COPOMap!T$13:T$18)</f>
        <v>0</v>
      </c>
      <c r="H49" s="6">
        <f t="array" ref="H49">MMULT(COCalc!$AB48:$AG48,COPOMap!U$13:U$18)</f>
        <v>0</v>
      </c>
      <c r="I49" s="6">
        <f t="array" ref="I49">MMULT(COCalc!$AB48:$AG48,COPOMap!V$13:V$18)</f>
        <v>0</v>
      </c>
      <c r="J49" s="6">
        <f t="array" ref="J49">MMULT(COCalc!$AB48:$AG48,COPOMap!W$13:W$18)</f>
        <v>0</v>
      </c>
      <c r="K49" s="6">
        <f t="array" ref="K49">MMULT(COCalc!$AB48:$AG48,COPOMap!X$13:X$18)</f>
        <v>0</v>
      </c>
      <c r="L49" s="6">
        <f t="array" ref="L49">MMULT(COCalc!$AB48:$AG48,COPOMap!Y$13:Y$18)</f>
        <v>0</v>
      </c>
      <c r="M49" s="6">
        <f t="array" ref="M49">MMULT(COCalc!$AB48:$AG48,COPOMap!Z$13:Z$18)</f>
        <v>0</v>
      </c>
      <c r="N49" s="6">
        <f t="array" ref="N49">MMULT(COCalc!$AB48:$AG48,COPOMap!AA$13:AA$18)</f>
        <v>0</v>
      </c>
      <c r="O49" s="4"/>
      <c r="P49" s="6">
        <f t="array" ref="P49">IF($B49="","",MMULT(LabActivity!$AK75:$AP75,COPOMap!P$23:P$28))</f>
      </c>
      <c r="Q49" s="6">
        <f t="array" ref="Q49">IF($B49="","",MMULT(LabActivity!$AK75:$AP75,COPOMap!Q$23:Q$28))</f>
      </c>
      <c r="R49" s="6">
        <f t="array" ref="R49">IF($B49="","",MMULT(LabActivity!$AK75:$AP75,COPOMap!R$23:R$28))</f>
      </c>
      <c r="S49" s="6">
        <f t="array" ref="S49">IF($B49="","",MMULT(LabActivity!$AK75:$AP75,COPOMap!S$23:S$28))</f>
      </c>
      <c r="T49" s="6">
        <f t="array" ref="T49">IF($B49="","",MMULT(LabActivity!$AK75:$AP75,COPOMap!T$23:T$28))</f>
      </c>
      <c r="U49" s="6">
        <f t="array" ref="U49">IF($B49="","",MMULT(LabActivity!$AK75:$AP75,COPOMap!U$23:U$28))</f>
      </c>
      <c r="V49" s="6">
        <f t="array" ref="V49">IF($B49="","",MMULT(LabActivity!$AK75:$AP75,COPOMap!V$23:V$28))</f>
      </c>
      <c r="W49" s="6">
        <f t="array" ref="W49">IF($B49="","",MMULT(LabActivity!$AK75:$AP75,COPOMap!W$23:W$28))</f>
      </c>
      <c r="X49" s="6">
        <f t="array" ref="X49">IF($B49="","",MMULT(LabActivity!$AK75:$AP75,COPOMap!X$23:X$28))</f>
      </c>
      <c r="Y49" s="6">
        <f t="array" ref="Y49">IF($B49="","",MMULT(LabActivity!$AK75:$AP75,COPOMap!Y$23:Y$28))</f>
      </c>
      <c r="Z49" s="6">
        <f t="array" ref="Z49">IF($B49="","",MMULT(LabActivity!$AK75:$AP75,COPOMap!Z$23:Z$28))</f>
      </c>
      <c r="AA49" s="6">
        <f t="array" ref="AA49">IF($B49="","",MMULT(LabActivity!$AK75:$AP75,COPOMap!AA$23:AA$28))</f>
      </c>
      <c r="AB49" s="4"/>
      <c r="AC49" s="6">
        <f t="array" ref="AC49">MMULT(COCalc!$CC48:$CH48,COPOMap!P$33:P$38)</f>
        <v>0</v>
      </c>
      <c r="AD49" s="6">
        <f t="array" ref="AD49">MMULT(COCalc!$CC48:$CH48,COPOMap!Q$33:Q$38)</f>
        <v>0</v>
      </c>
      <c r="AE49" s="6">
        <f t="array" ref="AE49">MMULT(COCalc!$CC48:$CH48,COPOMap!R$33:R$38)</f>
        <v>0</v>
      </c>
      <c r="AF49" s="6">
        <f t="array" ref="AF49">MMULT(COCalc!$CC48:$CH48,COPOMap!S$33:S$38)</f>
        <v>0</v>
      </c>
      <c r="AG49" s="6">
        <f t="array" ref="AG49">MMULT(COCalc!$CC48:$CH48,COPOMap!T$33:T$38)</f>
        <v>0</v>
      </c>
      <c r="AH49" s="6">
        <f t="array" ref="AH49">MMULT(COCalc!$CC48:$CH48,COPOMap!U$33:U$38)</f>
        <v>0</v>
      </c>
      <c r="AI49" s="6">
        <f t="array" ref="AI49">MMULT(COCalc!$CC48:$CH48,COPOMap!V$33:V$38)</f>
        <v>0</v>
      </c>
      <c r="AJ49" s="6">
        <f t="array" ref="AJ49">MMULT(COCalc!$CC48:$CH48,COPOMap!W$33:W$38)</f>
        <v>0</v>
      </c>
      <c r="AK49" s="6">
        <f t="array" ref="AK49">MMULT(COCalc!$CC48:$CH48,COPOMap!X$33:X$38)</f>
        <v>0</v>
      </c>
      <c r="AL49" s="6">
        <f t="array" ref="AL49">MMULT(COCalc!$CC48:$CH48,COPOMap!Y$33:Y$38)</f>
        <v>0</v>
      </c>
      <c r="AM49" s="6">
        <f t="array" ref="AM49">MMULT(COCalc!$CC48:$CH48,COPOMap!Z$33:Z$38)</f>
        <v>0</v>
      </c>
      <c r="AN49" s="6">
        <f t="array" ref="AN49">MMULT(COCalc!$CC48:$CH48,COPOMap!AA$33:AA$38)</f>
        <v>0</v>
      </c>
    </row>
    <row r="50" ht="14.25" customHeight="1" spans="1:40" x14ac:dyDescent="0.25">
      <c r="A50" s="4"/>
      <c r="B50" s="68">
        <f>IF(ISBLANK(CT!A76),"",CT!A76)</f>
      </c>
      <c r="C50" s="6">
        <f t="array" ref="C50">MMULT(COCalc!$AB49:$AG49,COPOMap!P$13:P$18)</f>
        <v>0</v>
      </c>
      <c r="D50" s="6">
        <f t="array" ref="D50">MMULT(COCalc!$AB49:$AG49,COPOMap!Q$13:Q$18)</f>
        <v>0</v>
      </c>
      <c r="E50" s="6">
        <f t="array" ref="E50">MMULT(COCalc!$AB49:$AG49,COPOMap!R$13:R$18)</f>
        <v>0</v>
      </c>
      <c r="F50" s="6">
        <f t="array" ref="F50">MMULT(COCalc!$AB49:$AG49,COPOMap!S$13:S$18)</f>
        <v>0</v>
      </c>
      <c r="G50" s="6">
        <f t="array" ref="G50">MMULT(COCalc!$AB49:$AG49,COPOMap!T$13:T$18)</f>
        <v>0</v>
      </c>
      <c r="H50" s="6">
        <f t="array" ref="H50">MMULT(COCalc!$AB49:$AG49,COPOMap!U$13:U$18)</f>
        <v>0</v>
      </c>
      <c r="I50" s="6">
        <f t="array" ref="I50">MMULT(COCalc!$AB49:$AG49,COPOMap!V$13:V$18)</f>
        <v>0</v>
      </c>
      <c r="J50" s="6">
        <f t="array" ref="J50">MMULT(COCalc!$AB49:$AG49,COPOMap!W$13:W$18)</f>
        <v>0</v>
      </c>
      <c r="K50" s="6">
        <f t="array" ref="K50">MMULT(COCalc!$AB49:$AG49,COPOMap!X$13:X$18)</f>
        <v>0</v>
      </c>
      <c r="L50" s="6">
        <f t="array" ref="L50">MMULT(COCalc!$AB49:$AG49,COPOMap!Y$13:Y$18)</f>
        <v>0</v>
      </c>
      <c r="M50" s="6">
        <f t="array" ref="M50">MMULT(COCalc!$AB49:$AG49,COPOMap!Z$13:Z$18)</f>
        <v>0</v>
      </c>
      <c r="N50" s="6">
        <f t="array" ref="N50">MMULT(COCalc!$AB49:$AG49,COPOMap!AA$13:AA$18)</f>
        <v>0</v>
      </c>
      <c r="O50" s="4"/>
      <c r="P50" s="6">
        <f t="array" ref="P50">IF($B50="","",MMULT(LabActivity!$AK76:$AP76,COPOMap!P$23:P$28))</f>
      </c>
      <c r="Q50" s="6">
        <f t="array" ref="Q50">IF($B50="","",MMULT(LabActivity!$AK76:$AP76,COPOMap!Q$23:Q$28))</f>
      </c>
      <c r="R50" s="6">
        <f t="array" ref="R50">IF($B50="","",MMULT(LabActivity!$AK76:$AP76,COPOMap!R$23:R$28))</f>
      </c>
      <c r="S50" s="6">
        <f t="array" ref="S50">IF($B50="","",MMULT(LabActivity!$AK76:$AP76,COPOMap!S$23:S$28))</f>
      </c>
      <c r="T50" s="6">
        <f t="array" ref="T50">IF($B50="","",MMULT(LabActivity!$AK76:$AP76,COPOMap!T$23:T$28))</f>
      </c>
      <c r="U50" s="6">
        <f t="array" ref="U50">IF($B50="","",MMULT(LabActivity!$AK76:$AP76,COPOMap!U$23:U$28))</f>
      </c>
      <c r="V50" s="6">
        <f t="array" ref="V50">IF($B50="","",MMULT(LabActivity!$AK76:$AP76,COPOMap!V$23:V$28))</f>
      </c>
      <c r="W50" s="6">
        <f t="array" ref="W50">IF($B50="","",MMULT(LabActivity!$AK76:$AP76,COPOMap!W$23:W$28))</f>
      </c>
      <c r="X50" s="6">
        <f t="array" ref="X50">IF($B50="","",MMULT(LabActivity!$AK76:$AP76,COPOMap!X$23:X$28))</f>
      </c>
      <c r="Y50" s="6">
        <f t="array" ref="Y50">IF($B50="","",MMULT(LabActivity!$AK76:$AP76,COPOMap!Y$23:Y$28))</f>
      </c>
      <c r="Z50" s="6">
        <f t="array" ref="Z50">IF($B50="","",MMULT(LabActivity!$AK76:$AP76,COPOMap!Z$23:Z$28))</f>
      </c>
      <c r="AA50" s="6">
        <f t="array" ref="AA50">IF($B50="","",MMULT(LabActivity!$AK76:$AP76,COPOMap!AA$23:AA$28))</f>
      </c>
      <c r="AB50" s="4"/>
      <c r="AC50" s="6">
        <f t="array" ref="AC50">MMULT(COCalc!$CC49:$CH49,COPOMap!P$33:P$38)</f>
        <v>0</v>
      </c>
      <c r="AD50" s="6">
        <f t="array" ref="AD50">MMULT(COCalc!$CC49:$CH49,COPOMap!Q$33:Q$38)</f>
        <v>0</v>
      </c>
      <c r="AE50" s="6">
        <f t="array" ref="AE50">MMULT(COCalc!$CC49:$CH49,COPOMap!R$33:R$38)</f>
        <v>0</v>
      </c>
      <c r="AF50" s="6">
        <f t="array" ref="AF50">MMULT(COCalc!$CC49:$CH49,COPOMap!S$33:S$38)</f>
        <v>0</v>
      </c>
      <c r="AG50" s="6">
        <f t="array" ref="AG50">MMULT(COCalc!$CC49:$CH49,COPOMap!T$33:T$38)</f>
        <v>0</v>
      </c>
      <c r="AH50" s="6">
        <f t="array" ref="AH50">MMULT(COCalc!$CC49:$CH49,COPOMap!U$33:U$38)</f>
        <v>0</v>
      </c>
      <c r="AI50" s="6">
        <f t="array" ref="AI50">MMULT(COCalc!$CC49:$CH49,COPOMap!V$33:V$38)</f>
        <v>0</v>
      </c>
      <c r="AJ50" s="6">
        <f t="array" ref="AJ50">MMULT(COCalc!$CC49:$CH49,COPOMap!W$33:W$38)</f>
        <v>0</v>
      </c>
      <c r="AK50" s="6">
        <f t="array" ref="AK50">MMULT(COCalc!$CC49:$CH49,COPOMap!X$33:X$38)</f>
        <v>0</v>
      </c>
      <c r="AL50" s="6">
        <f t="array" ref="AL50">MMULT(COCalc!$CC49:$CH49,COPOMap!Y$33:Y$38)</f>
        <v>0</v>
      </c>
      <c r="AM50" s="6">
        <f t="array" ref="AM50">MMULT(COCalc!$CC49:$CH49,COPOMap!Z$33:Z$38)</f>
        <v>0</v>
      </c>
      <c r="AN50" s="6">
        <f t="array" ref="AN50">MMULT(COCalc!$CC49:$CH49,COPOMap!AA$33:AA$38)</f>
        <v>0</v>
      </c>
    </row>
    <row r="51" ht="14.25" customHeight="1" spans="1:40" x14ac:dyDescent="0.25">
      <c r="A51" s="4"/>
      <c r="B51" s="68">
        <f>IF(ISBLANK(CT!A77),"",CT!A77)</f>
      </c>
      <c r="C51" s="6">
        <f t="array" ref="C51">MMULT(COCalc!$AB50:$AG50,COPOMap!P$13:P$18)</f>
        <v>0</v>
      </c>
      <c r="D51" s="6">
        <f t="array" ref="D51">MMULT(COCalc!$AB50:$AG50,COPOMap!Q$13:Q$18)</f>
        <v>0</v>
      </c>
      <c r="E51" s="6">
        <f t="array" ref="E51">MMULT(COCalc!$AB50:$AG50,COPOMap!R$13:R$18)</f>
        <v>0</v>
      </c>
      <c r="F51" s="6">
        <f t="array" ref="F51">MMULT(COCalc!$AB50:$AG50,COPOMap!S$13:S$18)</f>
        <v>0</v>
      </c>
      <c r="G51" s="6">
        <f t="array" ref="G51">MMULT(COCalc!$AB50:$AG50,COPOMap!T$13:T$18)</f>
        <v>0</v>
      </c>
      <c r="H51" s="6">
        <f t="array" ref="H51">MMULT(COCalc!$AB50:$AG50,COPOMap!U$13:U$18)</f>
        <v>0</v>
      </c>
      <c r="I51" s="6">
        <f t="array" ref="I51">MMULT(COCalc!$AB50:$AG50,COPOMap!V$13:V$18)</f>
        <v>0</v>
      </c>
      <c r="J51" s="6">
        <f t="array" ref="J51">MMULT(COCalc!$AB50:$AG50,COPOMap!W$13:W$18)</f>
        <v>0</v>
      </c>
      <c r="K51" s="6">
        <f t="array" ref="K51">MMULT(COCalc!$AB50:$AG50,COPOMap!X$13:X$18)</f>
        <v>0</v>
      </c>
      <c r="L51" s="6">
        <f t="array" ref="L51">MMULT(COCalc!$AB50:$AG50,COPOMap!Y$13:Y$18)</f>
        <v>0</v>
      </c>
      <c r="M51" s="6">
        <f t="array" ref="M51">MMULT(COCalc!$AB50:$AG50,COPOMap!Z$13:Z$18)</f>
        <v>0</v>
      </c>
      <c r="N51" s="6">
        <f t="array" ref="N51">MMULT(COCalc!$AB50:$AG50,COPOMap!AA$13:AA$18)</f>
        <v>0</v>
      </c>
      <c r="O51" s="4"/>
      <c r="P51" s="6">
        <f t="array" ref="P51">IF($B51="","",MMULT(LabActivity!$AK77:$AP77,COPOMap!P$23:P$28))</f>
      </c>
      <c r="Q51" s="6">
        <f t="array" ref="Q51">IF($B51="","",MMULT(LabActivity!$AK77:$AP77,COPOMap!Q$23:Q$28))</f>
      </c>
      <c r="R51" s="6">
        <f t="array" ref="R51">IF($B51="","",MMULT(LabActivity!$AK77:$AP77,COPOMap!R$23:R$28))</f>
      </c>
      <c r="S51" s="6">
        <f t="array" ref="S51">IF($B51="","",MMULT(LabActivity!$AK77:$AP77,COPOMap!S$23:S$28))</f>
      </c>
      <c r="T51" s="6">
        <f t="array" ref="T51">IF($B51="","",MMULT(LabActivity!$AK77:$AP77,COPOMap!T$23:T$28))</f>
      </c>
      <c r="U51" s="6">
        <f t="array" ref="U51">IF($B51="","",MMULT(LabActivity!$AK77:$AP77,COPOMap!U$23:U$28))</f>
      </c>
      <c r="V51" s="6">
        <f t="array" ref="V51">IF($B51="","",MMULT(LabActivity!$AK77:$AP77,COPOMap!V$23:V$28))</f>
      </c>
      <c r="W51" s="6">
        <f t="array" ref="W51">IF($B51="","",MMULT(LabActivity!$AK77:$AP77,COPOMap!W$23:W$28))</f>
      </c>
      <c r="X51" s="6">
        <f t="array" ref="X51">IF($B51="","",MMULT(LabActivity!$AK77:$AP77,COPOMap!X$23:X$28))</f>
      </c>
      <c r="Y51" s="6">
        <f t="array" ref="Y51">IF($B51="","",MMULT(LabActivity!$AK77:$AP77,COPOMap!Y$23:Y$28))</f>
      </c>
      <c r="Z51" s="6">
        <f t="array" ref="Z51">IF($B51="","",MMULT(LabActivity!$AK77:$AP77,COPOMap!Z$23:Z$28))</f>
      </c>
      <c r="AA51" s="6">
        <f t="array" ref="AA51">IF($B51="","",MMULT(LabActivity!$AK77:$AP77,COPOMap!AA$23:AA$28))</f>
      </c>
      <c r="AB51" s="4"/>
      <c r="AC51" s="6">
        <f t="array" ref="AC51">MMULT(COCalc!$CC50:$CH50,COPOMap!P$33:P$38)</f>
        <v>0</v>
      </c>
      <c r="AD51" s="6">
        <f t="array" ref="AD51">MMULT(COCalc!$CC50:$CH50,COPOMap!Q$33:Q$38)</f>
        <v>0</v>
      </c>
      <c r="AE51" s="6">
        <f t="array" ref="AE51">MMULT(COCalc!$CC50:$CH50,COPOMap!R$33:R$38)</f>
        <v>0</v>
      </c>
      <c r="AF51" s="6">
        <f t="array" ref="AF51">MMULT(COCalc!$CC50:$CH50,COPOMap!S$33:S$38)</f>
        <v>0</v>
      </c>
      <c r="AG51" s="6">
        <f t="array" ref="AG51">MMULT(COCalc!$CC50:$CH50,COPOMap!T$33:T$38)</f>
        <v>0</v>
      </c>
      <c r="AH51" s="6">
        <f t="array" ref="AH51">MMULT(COCalc!$CC50:$CH50,COPOMap!U$33:U$38)</f>
        <v>0</v>
      </c>
      <c r="AI51" s="6">
        <f t="array" ref="AI51">MMULT(COCalc!$CC50:$CH50,COPOMap!V$33:V$38)</f>
        <v>0</v>
      </c>
      <c r="AJ51" s="6">
        <f t="array" ref="AJ51">MMULT(COCalc!$CC50:$CH50,COPOMap!W$33:W$38)</f>
        <v>0</v>
      </c>
      <c r="AK51" s="6">
        <f t="array" ref="AK51">MMULT(COCalc!$CC50:$CH50,COPOMap!X$33:X$38)</f>
        <v>0</v>
      </c>
      <c r="AL51" s="6">
        <f t="array" ref="AL51">MMULT(COCalc!$CC50:$CH50,COPOMap!Y$33:Y$38)</f>
        <v>0</v>
      </c>
      <c r="AM51" s="6">
        <f t="array" ref="AM51">MMULT(COCalc!$CC50:$CH50,COPOMap!Z$33:Z$38)</f>
        <v>0</v>
      </c>
      <c r="AN51" s="6">
        <f t="array" ref="AN51">MMULT(COCalc!$CC50:$CH50,COPOMap!AA$33:AA$38)</f>
        <v>0</v>
      </c>
    </row>
    <row r="52" ht="14.25" customHeight="1" spans="1:40" x14ac:dyDescent="0.25">
      <c r="A52" s="4"/>
      <c r="B52" s="68">
        <f>IF(ISBLANK(CT!A78),"",CT!A78)</f>
      </c>
      <c r="C52" s="6">
        <f t="array" ref="C52">MMULT(COCalc!$AB51:$AG51,COPOMap!P$13:P$18)</f>
        <v>0</v>
      </c>
      <c r="D52" s="6">
        <f t="array" ref="D52">MMULT(COCalc!$AB51:$AG51,COPOMap!Q$13:Q$18)</f>
        <v>0</v>
      </c>
      <c r="E52" s="6">
        <f t="array" ref="E52">MMULT(COCalc!$AB51:$AG51,COPOMap!R$13:R$18)</f>
        <v>0</v>
      </c>
      <c r="F52" s="6">
        <f t="array" ref="F52">MMULT(COCalc!$AB51:$AG51,COPOMap!S$13:S$18)</f>
        <v>0</v>
      </c>
      <c r="G52" s="6">
        <f t="array" ref="G52">MMULT(COCalc!$AB51:$AG51,COPOMap!T$13:T$18)</f>
        <v>0</v>
      </c>
      <c r="H52" s="6">
        <f t="array" ref="H52">MMULT(COCalc!$AB51:$AG51,COPOMap!U$13:U$18)</f>
        <v>0</v>
      </c>
      <c r="I52" s="6">
        <f t="array" ref="I52">MMULT(COCalc!$AB51:$AG51,COPOMap!V$13:V$18)</f>
        <v>0</v>
      </c>
      <c r="J52" s="6">
        <f t="array" ref="J52">MMULT(COCalc!$AB51:$AG51,COPOMap!W$13:W$18)</f>
        <v>0</v>
      </c>
      <c r="K52" s="6">
        <f t="array" ref="K52">MMULT(COCalc!$AB51:$AG51,COPOMap!X$13:X$18)</f>
        <v>0</v>
      </c>
      <c r="L52" s="6">
        <f t="array" ref="L52">MMULT(COCalc!$AB51:$AG51,COPOMap!Y$13:Y$18)</f>
        <v>0</v>
      </c>
      <c r="M52" s="6">
        <f t="array" ref="M52">MMULT(COCalc!$AB51:$AG51,COPOMap!Z$13:Z$18)</f>
        <v>0</v>
      </c>
      <c r="N52" s="6">
        <f t="array" ref="N52">MMULT(COCalc!$AB51:$AG51,COPOMap!AA$13:AA$18)</f>
        <v>0</v>
      </c>
      <c r="O52" s="4"/>
      <c r="P52" s="6">
        <f t="array" ref="P52">IF($B52="","",MMULT(LabActivity!$AK78:$AP78,COPOMap!P$23:P$28))</f>
      </c>
      <c r="Q52" s="6">
        <f t="array" ref="Q52">IF($B52="","",MMULT(LabActivity!$AK78:$AP78,COPOMap!Q$23:Q$28))</f>
      </c>
      <c r="R52" s="6">
        <f t="array" ref="R52">IF($B52="","",MMULT(LabActivity!$AK78:$AP78,COPOMap!R$23:R$28))</f>
      </c>
      <c r="S52" s="6">
        <f t="array" ref="S52">IF($B52="","",MMULT(LabActivity!$AK78:$AP78,COPOMap!S$23:S$28))</f>
      </c>
      <c r="T52" s="6">
        <f t="array" ref="T52">IF($B52="","",MMULT(LabActivity!$AK78:$AP78,COPOMap!T$23:T$28))</f>
      </c>
      <c r="U52" s="6">
        <f t="array" ref="U52">IF($B52="","",MMULT(LabActivity!$AK78:$AP78,COPOMap!U$23:U$28))</f>
      </c>
      <c r="V52" s="6">
        <f t="array" ref="V52">IF($B52="","",MMULT(LabActivity!$AK78:$AP78,COPOMap!V$23:V$28))</f>
      </c>
      <c r="W52" s="6">
        <f t="array" ref="W52">IF($B52="","",MMULT(LabActivity!$AK78:$AP78,COPOMap!W$23:W$28))</f>
      </c>
      <c r="X52" s="6">
        <f t="array" ref="X52">IF($B52="","",MMULT(LabActivity!$AK78:$AP78,COPOMap!X$23:X$28))</f>
      </c>
      <c r="Y52" s="6">
        <f t="array" ref="Y52">IF($B52="","",MMULT(LabActivity!$AK78:$AP78,COPOMap!Y$23:Y$28))</f>
      </c>
      <c r="Z52" s="6">
        <f t="array" ref="Z52">IF($B52="","",MMULT(LabActivity!$AK78:$AP78,COPOMap!Z$23:Z$28))</f>
      </c>
      <c r="AA52" s="6">
        <f t="array" ref="AA52">IF($B52="","",MMULT(LabActivity!$AK78:$AP78,COPOMap!AA$23:AA$28))</f>
      </c>
      <c r="AB52" s="4"/>
      <c r="AC52" s="6">
        <f t="array" ref="AC52">MMULT(COCalc!$CC51:$CH51,COPOMap!P$33:P$38)</f>
        <v>0</v>
      </c>
      <c r="AD52" s="6">
        <f t="array" ref="AD52">MMULT(COCalc!$CC51:$CH51,COPOMap!Q$33:Q$38)</f>
        <v>0</v>
      </c>
      <c r="AE52" s="6">
        <f t="array" ref="AE52">MMULT(COCalc!$CC51:$CH51,COPOMap!R$33:R$38)</f>
        <v>0</v>
      </c>
      <c r="AF52" s="6">
        <f t="array" ref="AF52">MMULT(COCalc!$CC51:$CH51,COPOMap!S$33:S$38)</f>
        <v>0</v>
      </c>
      <c r="AG52" s="6">
        <f t="array" ref="AG52">MMULT(COCalc!$CC51:$CH51,COPOMap!T$33:T$38)</f>
        <v>0</v>
      </c>
      <c r="AH52" s="6">
        <f t="array" ref="AH52">MMULT(COCalc!$CC51:$CH51,COPOMap!U$33:U$38)</f>
        <v>0</v>
      </c>
      <c r="AI52" s="6">
        <f t="array" ref="AI52">MMULT(COCalc!$CC51:$CH51,COPOMap!V$33:V$38)</f>
        <v>0</v>
      </c>
      <c r="AJ52" s="6">
        <f t="array" ref="AJ52">MMULT(COCalc!$CC51:$CH51,COPOMap!W$33:W$38)</f>
        <v>0</v>
      </c>
      <c r="AK52" s="6">
        <f t="array" ref="AK52">MMULT(COCalc!$CC51:$CH51,COPOMap!X$33:X$38)</f>
        <v>0</v>
      </c>
      <c r="AL52" s="6">
        <f t="array" ref="AL52">MMULT(COCalc!$CC51:$CH51,COPOMap!Y$33:Y$38)</f>
        <v>0</v>
      </c>
      <c r="AM52" s="6">
        <f t="array" ref="AM52">MMULT(COCalc!$CC51:$CH51,COPOMap!Z$33:Z$38)</f>
        <v>0</v>
      </c>
      <c r="AN52" s="6">
        <f t="array" ref="AN52">MMULT(COCalc!$CC51:$CH51,COPOMap!AA$33:AA$38)</f>
        <v>0</v>
      </c>
    </row>
    <row r="53" ht="14.25" customHeight="1" spans="1:40" x14ac:dyDescent="0.25">
      <c r="A53" s="4"/>
      <c r="B53" s="68">
        <f>IF(ISBLANK(CT!A79),"",CT!A79)</f>
      </c>
      <c r="C53" s="6">
        <f t="array" ref="C53">MMULT(COCalc!$AB52:$AG52,COPOMap!P$13:P$18)</f>
        <v>0</v>
      </c>
      <c r="D53" s="6">
        <f t="array" ref="D53">MMULT(COCalc!$AB52:$AG52,COPOMap!Q$13:Q$18)</f>
        <v>0</v>
      </c>
      <c r="E53" s="6">
        <f t="array" ref="E53">MMULT(COCalc!$AB52:$AG52,COPOMap!R$13:R$18)</f>
        <v>0</v>
      </c>
      <c r="F53" s="6">
        <f t="array" ref="F53">MMULT(COCalc!$AB52:$AG52,COPOMap!S$13:S$18)</f>
        <v>0</v>
      </c>
      <c r="G53" s="6">
        <f t="array" ref="G53">MMULT(COCalc!$AB52:$AG52,COPOMap!T$13:T$18)</f>
        <v>0</v>
      </c>
      <c r="H53" s="6">
        <f t="array" ref="H53">MMULT(COCalc!$AB52:$AG52,COPOMap!U$13:U$18)</f>
        <v>0</v>
      </c>
      <c r="I53" s="6">
        <f t="array" ref="I53">MMULT(COCalc!$AB52:$AG52,COPOMap!V$13:V$18)</f>
        <v>0</v>
      </c>
      <c r="J53" s="6">
        <f t="array" ref="J53">MMULT(COCalc!$AB52:$AG52,COPOMap!W$13:W$18)</f>
        <v>0</v>
      </c>
      <c r="K53" s="6">
        <f t="array" ref="K53">MMULT(COCalc!$AB52:$AG52,COPOMap!X$13:X$18)</f>
        <v>0</v>
      </c>
      <c r="L53" s="6">
        <f t="array" ref="L53">MMULT(COCalc!$AB52:$AG52,COPOMap!Y$13:Y$18)</f>
        <v>0</v>
      </c>
      <c r="M53" s="6">
        <f t="array" ref="M53">MMULT(COCalc!$AB52:$AG52,COPOMap!Z$13:Z$18)</f>
        <v>0</v>
      </c>
      <c r="N53" s="6">
        <f t="array" ref="N53">MMULT(COCalc!$AB52:$AG52,COPOMap!AA$13:AA$18)</f>
        <v>0</v>
      </c>
      <c r="O53" s="4"/>
      <c r="P53" s="6">
        <f t="array" ref="P53">IF($B53="","",MMULT(LabActivity!$AK79:$AP79,COPOMap!P$23:P$28))</f>
      </c>
      <c r="Q53" s="6">
        <f t="array" ref="Q53">IF($B53="","",MMULT(LabActivity!$AK79:$AP79,COPOMap!Q$23:Q$28))</f>
      </c>
      <c r="R53" s="6">
        <f t="array" ref="R53">IF($B53="","",MMULT(LabActivity!$AK79:$AP79,COPOMap!R$23:R$28))</f>
      </c>
      <c r="S53" s="6">
        <f t="array" ref="S53">IF($B53="","",MMULT(LabActivity!$AK79:$AP79,COPOMap!S$23:S$28))</f>
      </c>
      <c r="T53" s="6">
        <f t="array" ref="T53">IF($B53="","",MMULT(LabActivity!$AK79:$AP79,COPOMap!T$23:T$28))</f>
      </c>
      <c r="U53" s="6">
        <f t="array" ref="U53">IF($B53="","",MMULT(LabActivity!$AK79:$AP79,COPOMap!U$23:U$28))</f>
      </c>
      <c r="V53" s="6">
        <f t="array" ref="V53">IF($B53="","",MMULT(LabActivity!$AK79:$AP79,COPOMap!V$23:V$28))</f>
      </c>
      <c r="W53" s="6">
        <f t="array" ref="W53">IF($B53="","",MMULT(LabActivity!$AK79:$AP79,COPOMap!W$23:W$28))</f>
      </c>
      <c r="X53" s="6">
        <f t="array" ref="X53">IF($B53="","",MMULT(LabActivity!$AK79:$AP79,COPOMap!X$23:X$28))</f>
      </c>
      <c r="Y53" s="6">
        <f t="array" ref="Y53">IF($B53="","",MMULT(LabActivity!$AK79:$AP79,COPOMap!Y$23:Y$28))</f>
      </c>
      <c r="Z53" s="6">
        <f t="array" ref="Z53">IF($B53="","",MMULT(LabActivity!$AK79:$AP79,COPOMap!Z$23:Z$28))</f>
      </c>
      <c r="AA53" s="6">
        <f t="array" ref="AA53">IF($B53="","",MMULT(LabActivity!$AK79:$AP79,COPOMap!AA$23:AA$28))</f>
      </c>
      <c r="AB53" s="4"/>
      <c r="AC53" s="6">
        <f t="array" ref="AC53">MMULT(COCalc!$CC52:$CH52,COPOMap!P$33:P$38)</f>
        <v>0</v>
      </c>
      <c r="AD53" s="6">
        <f t="array" ref="AD53">MMULT(COCalc!$CC52:$CH52,COPOMap!Q$33:Q$38)</f>
        <v>0</v>
      </c>
      <c r="AE53" s="6">
        <f t="array" ref="AE53">MMULT(COCalc!$CC52:$CH52,COPOMap!R$33:R$38)</f>
        <v>0</v>
      </c>
      <c r="AF53" s="6">
        <f t="array" ref="AF53">MMULT(COCalc!$CC52:$CH52,COPOMap!S$33:S$38)</f>
        <v>0</v>
      </c>
      <c r="AG53" s="6">
        <f t="array" ref="AG53">MMULT(COCalc!$CC52:$CH52,COPOMap!T$33:T$38)</f>
        <v>0</v>
      </c>
      <c r="AH53" s="6">
        <f t="array" ref="AH53">MMULT(COCalc!$CC52:$CH52,COPOMap!U$33:U$38)</f>
        <v>0</v>
      </c>
      <c r="AI53" s="6">
        <f t="array" ref="AI53">MMULT(COCalc!$CC52:$CH52,COPOMap!V$33:V$38)</f>
        <v>0</v>
      </c>
      <c r="AJ53" s="6">
        <f t="array" ref="AJ53">MMULT(COCalc!$CC52:$CH52,COPOMap!W$33:W$38)</f>
        <v>0</v>
      </c>
      <c r="AK53" s="6">
        <f t="array" ref="AK53">MMULT(COCalc!$CC52:$CH52,COPOMap!X$33:X$38)</f>
        <v>0</v>
      </c>
      <c r="AL53" s="6">
        <f t="array" ref="AL53">MMULT(COCalc!$CC52:$CH52,COPOMap!Y$33:Y$38)</f>
        <v>0</v>
      </c>
      <c r="AM53" s="6">
        <f t="array" ref="AM53">MMULT(COCalc!$CC52:$CH52,COPOMap!Z$33:Z$38)</f>
        <v>0</v>
      </c>
      <c r="AN53" s="6">
        <f t="array" ref="AN53">MMULT(COCalc!$CC52:$CH52,COPOMap!AA$33:AA$38)</f>
        <v>0</v>
      </c>
    </row>
    <row r="54" ht="14.25" customHeight="1" spans="1:40" x14ac:dyDescent="0.25">
      <c r="A54" s="4"/>
      <c r="B54" s="68">
        <f>IF(ISBLANK(CT!A80),"",CT!A80)</f>
      </c>
      <c r="C54" s="6">
        <f t="array" ref="C54">MMULT(COCalc!$AB53:$AG53,COPOMap!P$13:P$18)</f>
        <v>0</v>
      </c>
      <c r="D54" s="6">
        <f t="array" ref="D54">MMULT(COCalc!$AB53:$AG53,COPOMap!Q$13:Q$18)</f>
        <v>0</v>
      </c>
      <c r="E54" s="6">
        <f t="array" ref="E54">MMULT(COCalc!$AB53:$AG53,COPOMap!R$13:R$18)</f>
        <v>0</v>
      </c>
      <c r="F54" s="6">
        <f t="array" ref="F54">MMULT(COCalc!$AB53:$AG53,COPOMap!S$13:S$18)</f>
        <v>0</v>
      </c>
      <c r="G54" s="6">
        <f t="array" ref="G54">MMULT(COCalc!$AB53:$AG53,COPOMap!T$13:T$18)</f>
        <v>0</v>
      </c>
      <c r="H54" s="6">
        <f t="array" ref="H54">MMULT(COCalc!$AB53:$AG53,COPOMap!U$13:U$18)</f>
        <v>0</v>
      </c>
      <c r="I54" s="6">
        <f t="array" ref="I54">MMULT(COCalc!$AB53:$AG53,COPOMap!V$13:V$18)</f>
        <v>0</v>
      </c>
      <c r="J54" s="6">
        <f t="array" ref="J54">MMULT(COCalc!$AB53:$AG53,COPOMap!W$13:W$18)</f>
        <v>0</v>
      </c>
      <c r="K54" s="6">
        <f t="array" ref="K54">MMULT(COCalc!$AB53:$AG53,COPOMap!X$13:X$18)</f>
        <v>0</v>
      </c>
      <c r="L54" s="6">
        <f t="array" ref="L54">MMULT(COCalc!$AB53:$AG53,COPOMap!Y$13:Y$18)</f>
        <v>0</v>
      </c>
      <c r="M54" s="6">
        <f t="array" ref="M54">MMULT(COCalc!$AB53:$AG53,COPOMap!Z$13:Z$18)</f>
        <v>0</v>
      </c>
      <c r="N54" s="6">
        <f t="array" ref="N54">MMULT(COCalc!$AB53:$AG53,COPOMap!AA$13:AA$18)</f>
        <v>0</v>
      </c>
      <c r="O54" s="4"/>
      <c r="P54" s="6">
        <f t="array" ref="P54">IF($B54="","",MMULT(LabActivity!$AK80:$AP80,COPOMap!P$23:P$28))</f>
      </c>
      <c r="Q54" s="6">
        <f t="array" ref="Q54">IF($B54="","",MMULT(LabActivity!$AK80:$AP80,COPOMap!Q$23:Q$28))</f>
      </c>
      <c r="R54" s="6">
        <f t="array" ref="R54">IF($B54="","",MMULT(LabActivity!$AK80:$AP80,COPOMap!R$23:R$28))</f>
      </c>
      <c r="S54" s="6">
        <f t="array" ref="S54">IF($B54="","",MMULT(LabActivity!$AK80:$AP80,COPOMap!S$23:S$28))</f>
      </c>
      <c r="T54" s="6">
        <f t="array" ref="T54">IF($B54="","",MMULT(LabActivity!$AK80:$AP80,COPOMap!T$23:T$28))</f>
      </c>
      <c r="U54" s="6">
        <f t="array" ref="U54">IF($B54="","",MMULT(LabActivity!$AK80:$AP80,COPOMap!U$23:U$28))</f>
      </c>
      <c r="V54" s="6">
        <f t="array" ref="V54">IF($B54="","",MMULT(LabActivity!$AK80:$AP80,COPOMap!V$23:V$28))</f>
      </c>
      <c r="W54" s="6">
        <f t="array" ref="W54">IF($B54="","",MMULT(LabActivity!$AK80:$AP80,COPOMap!W$23:W$28))</f>
      </c>
      <c r="X54" s="6">
        <f t="array" ref="X54">IF($B54="","",MMULT(LabActivity!$AK80:$AP80,COPOMap!X$23:X$28))</f>
      </c>
      <c r="Y54" s="6">
        <f t="array" ref="Y54">IF($B54="","",MMULT(LabActivity!$AK80:$AP80,COPOMap!Y$23:Y$28))</f>
      </c>
      <c r="Z54" s="6">
        <f t="array" ref="Z54">IF($B54="","",MMULT(LabActivity!$AK80:$AP80,COPOMap!Z$23:Z$28))</f>
      </c>
      <c r="AA54" s="6">
        <f t="array" ref="AA54">IF($B54="","",MMULT(LabActivity!$AK80:$AP80,COPOMap!AA$23:AA$28))</f>
      </c>
      <c r="AB54" s="4"/>
      <c r="AC54" s="6">
        <f t="array" ref="AC54">MMULT(COCalc!$CC53:$CH53,COPOMap!P$33:P$38)</f>
        <v>0</v>
      </c>
      <c r="AD54" s="6">
        <f t="array" ref="AD54">MMULT(COCalc!$CC53:$CH53,COPOMap!Q$33:Q$38)</f>
        <v>0</v>
      </c>
      <c r="AE54" s="6">
        <f t="array" ref="AE54">MMULT(COCalc!$CC53:$CH53,COPOMap!R$33:R$38)</f>
        <v>0</v>
      </c>
      <c r="AF54" s="6">
        <f t="array" ref="AF54">MMULT(COCalc!$CC53:$CH53,COPOMap!S$33:S$38)</f>
        <v>0</v>
      </c>
      <c r="AG54" s="6">
        <f t="array" ref="AG54">MMULT(COCalc!$CC53:$CH53,COPOMap!T$33:T$38)</f>
        <v>0</v>
      </c>
      <c r="AH54" s="6">
        <f t="array" ref="AH54">MMULT(COCalc!$CC53:$CH53,COPOMap!U$33:U$38)</f>
        <v>0</v>
      </c>
      <c r="AI54" s="6">
        <f t="array" ref="AI54">MMULT(COCalc!$CC53:$CH53,COPOMap!V$33:V$38)</f>
        <v>0</v>
      </c>
      <c r="AJ54" s="6">
        <f t="array" ref="AJ54">MMULT(COCalc!$CC53:$CH53,COPOMap!W$33:W$38)</f>
        <v>0</v>
      </c>
      <c r="AK54" s="6">
        <f t="array" ref="AK54">MMULT(COCalc!$CC53:$CH53,COPOMap!X$33:X$38)</f>
        <v>0</v>
      </c>
      <c r="AL54" s="6">
        <f t="array" ref="AL54">MMULT(COCalc!$CC53:$CH53,COPOMap!Y$33:Y$38)</f>
        <v>0</v>
      </c>
      <c r="AM54" s="6">
        <f t="array" ref="AM54">MMULT(COCalc!$CC53:$CH53,COPOMap!Z$33:Z$38)</f>
        <v>0</v>
      </c>
      <c r="AN54" s="6">
        <f t="array" ref="AN54">MMULT(COCalc!$CC53:$CH53,COPOMap!AA$33:AA$38)</f>
        <v>0</v>
      </c>
    </row>
    <row r="55" ht="14.25" customHeight="1" spans="1:40" x14ac:dyDescent="0.25">
      <c r="A55" s="4"/>
      <c r="B55" s="68">
        <f>IF(ISBLANK(CT!A81),"",CT!A81)</f>
      </c>
      <c r="C55" s="6">
        <f t="array" ref="C55">MMULT(COCalc!$AB54:$AG54,COPOMap!P$13:P$18)</f>
        <v>0</v>
      </c>
      <c r="D55" s="6">
        <f t="array" ref="D55">MMULT(COCalc!$AB54:$AG54,COPOMap!Q$13:Q$18)</f>
        <v>0</v>
      </c>
      <c r="E55" s="6">
        <f t="array" ref="E55">MMULT(COCalc!$AB54:$AG54,COPOMap!R$13:R$18)</f>
        <v>0</v>
      </c>
      <c r="F55" s="6">
        <f t="array" ref="F55">MMULT(COCalc!$AB54:$AG54,COPOMap!S$13:S$18)</f>
        <v>0</v>
      </c>
      <c r="G55" s="6">
        <f t="array" ref="G55">MMULT(COCalc!$AB54:$AG54,COPOMap!T$13:T$18)</f>
        <v>0</v>
      </c>
      <c r="H55" s="6">
        <f t="array" ref="H55">MMULT(COCalc!$AB54:$AG54,COPOMap!U$13:U$18)</f>
        <v>0</v>
      </c>
      <c r="I55" s="6">
        <f t="array" ref="I55">MMULT(COCalc!$AB54:$AG54,COPOMap!V$13:V$18)</f>
        <v>0</v>
      </c>
      <c r="J55" s="6">
        <f t="array" ref="J55">MMULT(COCalc!$AB54:$AG54,COPOMap!W$13:W$18)</f>
        <v>0</v>
      </c>
      <c r="K55" s="6">
        <f t="array" ref="K55">MMULT(COCalc!$AB54:$AG54,COPOMap!X$13:X$18)</f>
        <v>0</v>
      </c>
      <c r="L55" s="6">
        <f t="array" ref="L55">MMULT(COCalc!$AB54:$AG54,COPOMap!Y$13:Y$18)</f>
        <v>0</v>
      </c>
      <c r="M55" s="6">
        <f t="array" ref="M55">MMULT(COCalc!$AB54:$AG54,COPOMap!Z$13:Z$18)</f>
        <v>0</v>
      </c>
      <c r="N55" s="6">
        <f t="array" ref="N55">MMULT(COCalc!$AB54:$AG54,COPOMap!AA$13:AA$18)</f>
        <v>0</v>
      </c>
      <c r="O55" s="4"/>
      <c r="P55" s="6">
        <f t="array" ref="P55">IF($B55="","",MMULT(LabActivity!$AK81:$AP81,COPOMap!P$23:P$28))</f>
      </c>
      <c r="Q55" s="6">
        <f t="array" ref="Q55">IF($B55="","",MMULT(LabActivity!$AK81:$AP81,COPOMap!Q$23:Q$28))</f>
      </c>
      <c r="R55" s="6">
        <f t="array" ref="R55">IF($B55="","",MMULT(LabActivity!$AK81:$AP81,COPOMap!R$23:R$28))</f>
      </c>
      <c r="S55" s="6">
        <f t="array" ref="S55">IF($B55="","",MMULT(LabActivity!$AK81:$AP81,COPOMap!S$23:S$28))</f>
      </c>
      <c r="T55" s="6">
        <f t="array" ref="T55">IF($B55="","",MMULT(LabActivity!$AK81:$AP81,COPOMap!T$23:T$28))</f>
      </c>
      <c r="U55" s="6">
        <f t="array" ref="U55">IF($B55="","",MMULT(LabActivity!$AK81:$AP81,COPOMap!U$23:U$28))</f>
      </c>
      <c r="V55" s="6">
        <f t="array" ref="V55">IF($B55="","",MMULT(LabActivity!$AK81:$AP81,COPOMap!V$23:V$28))</f>
      </c>
      <c r="W55" s="6">
        <f t="array" ref="W55">IF($B55="","",MMULT(LabActivity!$AK81:$AP81,COPOMap!W$23:W$28))</f>
      </c>
      <c r="X55" s="6">
        <f t="array" ref="X55">IF($B55="","",MMULT(LabActivity!$AK81:$AP81,COPOMap!X$23:X$28))</f>
      </c>
      <c r="Y55" s="6">
        <f t="array" ref="Y55">IF($B55="","",MMULT(LabActivity!$AK81:$AP81,COPOMap!Y$23:Y$28))</f>
      </c>
      <c r="Z55" s="6">
        <f t="array" ref="Z55">IF($B55="","",MMULT(LabActivity!$AK81:$AP81,COPOMap!Z$23:Z$28))</f>
      </c>
      <c r="AA55" s="6">
        <f t="array" ref="AA55">IF($B55="","",MMULT(LabActivity!$AK81:$AP81,COPOMap!AA$23:AA$28))</f>
      </c>
      <c r="AB55" s="4"/>
      <c r="AC55" s="6">
        <f t="array" ref="AC55">MMULT(COCalc!$CC54:$CH54,COPOMap!P$33:P$38)</f>
        <v>0</v>
      </c>
      <c r="AD55" s="6">
        <f t="array" ref="AD55">MMULT(COCalc!$CC54:$CH54,COPOMap!Q$33:Q$38)</f>
        <v>0</v>
      </c>
      <c r="AE55" s="6">
        <f t="array" ref="AE55">MMULT(COCalc!$CC54:$CH54,COPOMap!R$33:R$38)</f>
        <v>0</v>
      </c>
      <c r="AF55" s="6">
        <f t="array" ref="AF55">MMULT(COCalc!$CC54:$CH54,COPOMap!S$33:S$38)</f>
        <v>0</v>
      </c>
      <c r="AG55" s="6">
        <f t="array" ref="AG55">MMULT(COCalc!$CC54:$CH54,COPOMap!T$33:T$38)</f>
        <v>0</v>
      </c>
      <c r="AH55" s="6">
        <f t="array" ref="AH55">MMULT(COCalc!$CC54:$CH54,COPOMap!U$33:U$38)</f>
        <v>0</v>
      </c>
      <c r="AI55" s="6">
        <f t="array" ref="AI55">MMULT(COCalc!$CC54:$CH54,COPOMap!V$33:V$38)</f>
        <v>0</v>
      </c>
      <c r="AJ55" s="6">
        <f t="array" ref="AJ55">MMULT(COCalc!$CC54:$CH54,COPOMap!W$33:W$38)</f>
        <v>0</v>
      </c>
      <c r="AK55" s="6">
        <f t="array" ref="AK55">MMULT(COCalc!$CC54:$CH54,COPOMap!X$33:X$38)</f>
        <v>0</v>
      </c>
      <c r="AL55" s="6">
        <f t="array" ref="AL55">MMULT(COCalc!$CC54:$CH54,COPOMap!Y$33:Y$38)</f>
        <v>0</v>
      </c>
      <c r="AM55" s="6">
        <f t="array" ref="AM55">MMULT(COCalc!$CC54:$CH54,COPOMap!Z$33:Z$38)</f>
        <v>0</v>
      </c>
      <c r="AN55" s="6">
        <f t="array" ref="AN55">MMULT(COCalc!$CC54:$CH54,COPOMap!AA$33:AA$38)</f>
        <v>0</v>
      </c>
    </row>
    <row r="56" ht="14.25" customHeight="1" spans="1:40" x14ac:dyDescent="0.25">
      <c r="A56" s="4"/>
      <c r="B56" s="68">
        <f>IF(ISBLANK(CT!A82),"",CT!A82)</f>
      </c>
      <c r="C56" s="6">
        <f t="array" ref="C56">MMULT(COCalc!$AB55:$AG55,COPOMap!P$13:P$18)</f>
        <v>0</v>
      </c>
      <c r="D56" s="6">
        <f t="array" ref="D56">MMULT(COCalc!$AB55:$AG55,COPOMap!Q$13:Q$18)</f>
        <v>0</v>
      </c>
      <c r="E56" s="6">
        <f t="array" ref="E56">MMULT(COCalc!$AB55:$AG55,COPOMap!R$13:R$18)</f>
        <v>0</v>
      </c>
      <c r="F56" s="6">
        <f t="array" ref="F56">MMULT(COCalc!$AB55:$AG55,COPOMap!S$13:S$18)</f>
        <v>0</v>
      </c>
      <c r="G56" s="6">
        <f t="array" ref="G56">MMULT(COCalc!$AB55:$AG55,COPOMap!T$13:T$18)</f>
        <v>0</v>
      </c>
      <c r="H56" s="6">
        <f t="array" ref="H56">MMULT(COCalc!$AB55:$AG55,COPOMap!U$13:U$18)</f>
        <v>0</v>
      </c>
      <c r="I56" s="6">
        <f t="array" ref="I56">MMULT(COCalc!$AB55:$AG55,COPOMap!V$13:V$18)</f>
        <v>0</v>
      </c>
      <c r="J56" s="6">
        <f t="array" ref="J56">MMULT(COCalc!$AB55:$AG55,COPOMap!W$13:W$18)</f>
        <v>0</v>
      </c>
      <c r="K56" s="6">
        <f t="array" ref="K56">MMULT(COCalc!$AB55:$AG55,COPOMap!X$13:X$18)</f>
        <v>0</v>
      </c>
      <c r="L56" s="6">
        <f t="array" ref="L56">MMULT(COCalc!$AB55:$AG55,COPOMap!Y$13:Y$18)</f>
        <v>0</v>
      </c>
      <c r="M56" s="6">
        <f t="array" ref="M56">MMULT(COCalc!$AB55:$AG55,COPOMap!Z$13:Z$18)</f>
        <v>0</v>
      </c>
      <c r="N56" s="6">
        <f t="array" ref="N56">MMULT(COCalc!$AB55:$AG55,COPOMap!AA$13:AA$18)</f>
        <v>0</v>
      </c>
      <c r="O56" s="4"/>
      <c r="P56" s="6">
        <f t="array" ref="P56">IF($B56="","",MMULT(LabActivity!$AK82:$AP82,COPOMap!P$23:P$28))</f>
      </c>
      <c r="Q56" s="6">
        <f t="array" ref="Q56">IF($B56="","",MMULT(LabActivity!$AK82:$AP82,COPOMap!Q$23:Q$28))</f>
      </c>
      <c r="R56" s="6">
        <f t="array" ref="R56">IF($B56="","",MMULT(LabActivity!$AK82:$AP82,COPOMap!R$23:R$28))</f>
      </c>
      <c r="S56" s="6">
        <f t="array" ref="S56">IF($B56="","",MMULT(LabActivity!$AK82:$AP82,COPOMap!S$23:S$28))</f>
      </c>
      <c r="T56" s="6">
        <f t="array" ref="T56">IF($B56="","",MMULT(LabActivity!$AK82:$AP82,COPOMap!T$23:T$28))</f>
      </c>
      <c r="U56" s="6">
        <f t="array" ref="U56">IF($B56="","",MMULT(LabActivity!$AK82:$AP82,COPOMap!U$23:U$28))</f>
      </c>
      <c r="V56" s="6">
        <f t="array" ref="V56">IF($B56="","",MMULT(LabActivity!$AK82:$AP82,COPOMap!V$23:V$28))</f>
      </c>
      <c r="W56" s="6">
        <f t="array" ref="W56">IF($B56="","",MMULT(LabActivity!$AK82:$AP82,COPOMap!W$23:W$28))</f>
      </c>
      <c r="X56" s="6">
        <f t="array" ref="X56">IF($B56="","",MMULT(LabActivity!$AK82:$AP82,COPOMap!X$23:X$28))</f>
      </c>
      <c r="Y56" s="6">
        <f t="array" ref="Y56">IF($B56="","",MMULT(LabActivity!$AK82:$AP82,COPOMap!Y$23:Y$28))</f>
      </c>
      <c r="Z56" s="6">
        <f t="array" ref="Z56">IF($B56="","",MMULT(LabActivity!$AK82:$AP82,COPOMap!Z$23:Z$28))</f>
      </c>
      <c r="AA56" s="6">
        <f t="array" ref="AA56">IF($B56="","",MMULT(LabActivity!$AK82:$AP82,COPOMap!AA$23:AA$28))</f>
      </c>
      <c r="AB56" s="4"/>
      <c r="AC56" s="6">
        <f t="array" ref="AC56">MMULT(COCalc!$CC55:$CH55,COPOMap!P$33:P$38)</f>
        <v>0</v>
      </c>
      <c r="AD56" s="6">
        <f t="array" ref="AD56">MMULT(COCalc!$CC55:$CH55,COPOMap!Q$33:Q$38)</f>
        <v>0</v>
      </c>
      <c r="AE56" s="6">
        <f t="array" ref="AE56">MMULT(COCalc!$CC55:$CH55,COPOMap!R$33:R$38)</f>
        <v>0</v>
      </c>
      <c r="AF56" s="6">
        <f t="array" ref="AF56">MMULT(COCalc!$CC55:$CH55,COPOMap!S$33:S$38)</f>
        <v>0</v>
      </c>
      <c r="AG56" s="6">
        <f t="array" ref="AG56">MMULT(COCalc!$CC55:$CH55,COPOMap!T$33:T$38)</f>
        <v>0</v>
      </c>
      <c r="AH56" s="6">
        <f t="array" ref="AH56">MMULT(COCalc!$CC55:$CH55,COPOMap!U$33:U$38)</f>
        <v>0</v>
      </c>
      <c r="AI56" s="6">
        <f t="array" ref="AI56">MMULT(COCalc!$CC55:$CH55,COPOMap!V$33:V$38)</f>
        <v>0</v>
      </c>
      <c r="AJ56" s="6">
        <f t="array" ref="AJ56">MMULT(COCalc!$CC55:$CH55,COPOMap!W$33:W$38)</f>
        <v>0</v>
      </c>
      <c r="AK56" s="6">
        <f t="array" ref="AK56">MMULT(COCalc!$CC55:$CH55,COPOMap!X$33:X$38)</f>
        <v>0</v>
      </c>
      <c r="AL56" s="6">
        <f t="array" ref="AL56">MMULT(COCalc!$CC55:$CH55,COPOMap!Y$33:Y$38)</f>
        <v>0</v>
      </c>
      <c r="AM56" s="6">
        <f t="array" ref="AM56">MMULT(COCalc!$CC55:$CH55,COPOMap!Z$33:Z$38)</f>
        <v>0</v>
      </c>
      <c r="AN56" s="6">
        <f t="array" ref="AN56">MMULT(COCalc!$CC55:$CH55,COPOMap!AA$33:AA$38)</f>
        <v>0</v>
      </c>
    </row>
    <row r="57" ht="14.25" customHeight="1" spans="1:40" x14ac:dyDescent="0.25">
      <c r="A57" s="4"/>
      <c r="B57" s="68">
        <f>IF(ISBLANK(CT!A83),"",CT!A83)</f>
      </c>
      <c r="C57" s="6">
        <f t="array" ref="C57">MMULT(COCalc!$AB56:$AG56,COPOMap!P$13:P$18)</f>
        <v>0</v>
      </c>
      <c r="D57" s="6">
        <f t="array" ref="D57">MMULT(COCalc!$AB56:$AG56,COPOMap!Q$13:Q$18)</f>
        <v>0</v>
      </c>
      <c r="E57" s="6">
        <f t="array" ref="E57">MMULT(COCalc!$AB56:$AG56,COPOMap!R$13:R$18)</f>
        <v>0</v>
      </c>
      <c r="F57" s="6">
        <f t="array" ref="F57">MMULT(COCalc!$AB56:$AG56,COPOMap!S$13:S$18)</f>
        <v>0</v>
      </c>
      <c r="G57" s="6">
        <f t="array" ref="G57">MMULT(COCalc!$AB56:$AG56,COPOMap!T$13:T$18)</f>
        <v>0</v>
      </c>
      <c r="H57" s="6">
        <f t="array" ref="H57">MMULT(COCalc!$AB56:$AG56,COPOMap!U$13:U$18)</f>
        <v>0</v>
      </c>
      <c r="I57" s="6">
        <f t="array" ref="I57">MMULT(COCalc!$AB56:$AG56,COPOMap!V$13:V$18)</f>
        <v>0</v>
      </c>
      <c r="J57" s="6">
        <f t="array" ref="J57">MMULT(COCalc!$AB56:$AG56,COPOMap!W$13:W$18)</f>
        <v>0</v>
      </c>
      <c r="K57" s="6">
        <f t="array" ref="K57">MMULT(COCalc!$AB56:$AG56,COPOMap!X$13:X$18)</f>
        <v>0</v>
      </c>
      <c r="L57" s="6">
        <f t="array" ref="L57">MMULT(COCalc!$AB56:$AG56,COPOMap!Y$13:Y$18)</f>
        <v>0</v>
      </c>
      <c r="M57" s="6">
        <f t="array" ref="M57">MMULT(COCalc!$AB56:$AG56,COPOMap!Z$13:Z$18)</f>
        <v>0</v>
      </c>
      <c r="N57" s="6">
        <f t="array" ref="N57">MMULT(COCalc!$AB56:$AG56,COPOMap!AA$13:AA$18)</f>
        <v>0</v>
      </c>
      <c r="O57" s="4"/>
      <c r="P57" s="6">
        <f t="array" ref="P57">IF($B57="","",MMULT(LabActivity!$AK83:$AP83,COPOMap!P$23:P$28))</f>
      </c>
      <c r="Q57" s="6">
        <f t="array" ref="Q57">IF($B57="","",MMULT(LabActivity!$AK83:$AP83,COPOMap!Q$23:Q$28))</f>
      </c>
      <c r="R57" s="6">
        <f t="array" ref="R57">IF($B57="","",MMULT(LabActivity!$AK83:$AP83,COPOMap!R$23:R$28))</f>
      </c>
      <c r="S57" s="6">
        <f t="array" ref="S57">IF($B57="","",MMULT(LabActivity!$AK83:$AP83,COPOMap!S$23:S$28))</f>
      </c>
      <c r="T57" s="6">
        <f t="array" ref="T57">IF($B57="","",MMULT(LabActivity!$AK83:$AP83,COPOMap!T$23:T$28))</f>
      </c>
      <c r="U57" s="6">
        <f t="array" ref="U57">IF($B57="","",MMULT(LabActivity!$AK83:$AP83,COPOMap!U$23:U$28))</f>
      </c>
      <c r="V57" s="6">
        <f t="array" ref="V57">IF($B57="","",MMULT(LabActivity!$AK83:$AP83,COPOMap!V$23:V$28))</f>
      </c>
      <c r="W57" s="6">
        <f t="array" ref="W57">IF($B57="","",MMULT(LabActivity!$AK83:$AP83,COPOMap!W$23:W$28))</f>
      </c>
      <c r="X57" s="6">
        <f t="array" ref="X57">IF($B57="","",MMULT(LabActivity!$AK83:$AP83,COPOMap!X$23:X$28))</f>
      </c>
      <c r="Y57" s="6">
        <f t="array" ref="Y57">IF($B57="","",MMULT(LabActivity!$AK83:$AP83,COPOMap!Y$23:Y$28))</f>
      </c>
      <c r="Z57" s="6">
        <f t="array" ref="Z57">IF($B57="","",MMULT(LabActivity!$AK83:$AP83,COPOMap!Z$23:Z$28))</f>
      </c>
      <c r="AA57" s="6">
        <f t="array" ref="AA57">IF($B57="","",MMULT(LabActivity!$AK83:$AP83,COPOMap!AA$23:AA$28))</f>
      </c>
      <c r="AB57" s="4"/>
      <c r="AC57" s="6">
        <f t="array" ref="AC57">MMULT(COCalc!$CC56:$CH56,COPOMap!P$33:P$38)</f>
        <v>0</v>
      </c>
      <c r="AD57" s="6">
        <f t="array" ref="AD57">MMULT(COCalc!$CC56:$CH56,COPOMap!Q$33:Q$38)</f>
        <v>0</v>
      </c>
      <c r="AE57" s="6">
        <f t="array" ref="AE57">MMULT(COCalc!$CC56:$CH56,COPOMap!R$33:R$38)</f>
        <v>0</v>
      </c>
      <c r="AF57" s="6">
        <f t="array" ref="AF57">MMULT(COCalc!$CC56:$CH56,COPOMap!S$33:S$38)</f>
        <v>0</v>
      </c>
      <c r="AG57" s="6">
        <f t="array" ref="AG57">MMULT(COCalc!$CC56:$CH56,COPOMap!T$33:T$38)</f>
        <v>0</v>
      </c>
      <c r="AH57" s="6">
        <f t="array" ref="AH57">MMULT(COCalc!$CC56:$CH56,COPOMap!U$33:U$38)</f>
        <v>0</v>
      </c>
      <c r="AI57" s="6">
        <f t="array" ref="AI57">MMULT(COCalc!$CC56:$CH56,COPOMap!V$33:V$38)</f>
        <v>0</v>
      </c>
      <c r="AJ57" s="6">
        <f t="array" ref="AJ57">MMULT(COCalc!$CC56:$CH56,COPOMap!W$33:W$38)</f>
        <v>0</v>
      </c>
      <c r="AK57" s="6">
        <f t="array" ref="AK57">MMULT(COCalc!$CC56:$CH56,COPOMap!X$33:X$38)</f>
        <v>0</v>
      </c>
      <c r="AL57" s="6">
        <f t="array" ref="AL57">MMULT(COCalc!$CC56:$CH56,COPOMap!Y$33:Y$38)</f>
        <v>0</v>
      </c>
      <c r="AM57" s="6">
        <f t="array" ref="AM57">MMULT(COCalc!$CC56:$CH56,COPOMap!Z$33:Z$38)</f>
        <v>0</v>
      </c>
      <c r="AN57" s="6">
        <f t="array" ref="AN57">MMULT(COCalc!$CC56:$CH56,COPOMap!AA$33:AA$38)</f>
        <v>0</v>
      </c>
    </row>
    <row r="58" ht="14.25" customHeight="1" spans="1:40" x14ac:dyDescent="0.25">
      <c r="A58" s="4"/>
      <c r="B58" s="68">
        <f>IF(ISBLANK(CT!A84),"",CT!A84)</f>
      </c>
      <c r="C58" s="6">
        <f t="array" ref="C58">MMULT(COCalc!$AB57:$AG57,COPOMap!P$13:P$18)</f>
        <v>0</v>
      </c>
      <c r="D58" s="6">
        <f t="array" ref="D58">MMULT(COCalc!$AB57:$AG57,COPOMap!Q$13:Q$18)</f>
        <v>0</v>
      </c>
      <c r="E58" s="6">
        <f t="array" ref="E58">MMULT(COCalc!$AB57:$AG57,COPOMap!R$13:R$18)</f>
        <v>0</v>
      </c>
      <c r="F58" s="6">
        <f t="array" ref="F58">MMULT(COCalc!$AB57:$AG57,COPOMap!S$13:S$18)</f>
        <v>0</v>
      </c>
      <c r="G58" s="6">
        <f t="array" ref="G58">MMULT(COCalc!$AB57:$AG57,COPOMap!T$13:T$18)</f>
        <v>0</v>
      </c>
      <c r="H58" s="6">
        <f t="array" ref="H58">MMULT(COCalc!$AB57:$AG57,COPOMap!U$13:U$18)</f>
        <v>0</v>
      </c>
      <c r="I58" s="6">
        <f t="array" ref="I58">MMULT(COCalc!$AB57:$AG57,COPOMap!V$13:V$18)</f>
        <v>0</v>
      </c>
      <c r="J58" s="6">
        <f t="array" ref="J58">MMULT(COCalc!$AB57:$AG57,COPOMap!W$13:W$18)</f>
        <v>0</v>
      </c>
      <c r="K58" s="6">
        <f t="array" ref="K58">MMULT(COCalc!$AB57:$AG57,COPOMap!X$13:X$18)</f>
        <v>0</v>
      </c>
      <c r="L58" s="6">
        <f t="array" ref="L58">MMULT(COCalc!$AB57:$AG57,COPOMap!Y$13:Y$18)</f>
        <v>0</v>
      </c>
      <c r="M58" s="6">
        <f t="array" ref="M58">MMULT(COCalc!$AB57:$AG57,COPOMap!Z$13:Z$18)</f>
        <v>0</v>
      </c>
      <c r="N58" s="6">
        <f t="array" ref="N58">MMULT(COCalc!$AB57:$AG57,COPOMap!AA$13:AA$18)</f>
        <v>0</v>
      </c>
      <c r="O58" s="4"/>
      <c r="P58" s="6">
        <f t="array" ref="P58">IF($B58="","",MMULT(LabActivity!$AK84:$AP84,COPOMap!P$23:P$28))</f>
      </c>
      <c r="Q58" s="6">
        <f t="array" ref="Q58">IF($B58="","",MMULT(LabActivity!$AK84:$AP84,COPOMap!Q$23:Q$28))</f>
      </c>
      <c r="R58" s="6">
        <f t="array" ref="R58">IF($B58="","",MMULT(LabActivity!$AK84:$AP84,COPOMap!R$23:R$28))</f>
      </c>
      <c r="S58" s="6">
        <f t="array" ref="S58">IF($B58="","",MMULT(LabActivity!$AK84:$AP84,COPOMap!S$23:S$28))</f>
      </c>
      <c r="T58" s="6">
        <f t="array" ref="T58">IF($B58="","",MMULT(LabActivity!$AK84:$AP84,COPOMap!T$23:T$28))</f>
      </c>
      <c r="U58" s="6">
        <f t="array" ref="U58">IF($B58="","",MMULT(LabActivity!$AK84:$AP84,COPOMap!U$23:U$28))</f>
      </c>
      <c r="V58" s="6">
        <f t="array" ref="V58">IF($B58="","",MMULT(LabActivity!$AK84:$AP84,COPOMap!V$23:V$28))</f>
      </c>
      <c r="W58" s="6">
        <f t="array" ref="W58">IF($B58="","",MMULT(LabActivity!$AK84:$AP84,COPOMap!W$23:W$28))</f>
      </c>
      <c r="X58" s="6">
        <f t="array" ref="X58">IF($B58="","",MMULT(LabActivity!$AK84:$AP84,COPOMap!X$23:X$28))</f>
      </c>
      <c r="Y58" s="6">
        <f t="array" ref="Y58">IF($B58="","",MMULT(LabActivity!$AK84:$AP84,COPOMap!Y$23:Y$28))</f>
      </c>
      <c r="Z58" s="6">
        <f t="array" ref="Z58">IF($B58="","",MMULT(LabActivity!$AK84:$AP84,COPOMap!Z$23:Z$28))</f>
      </c>
      <c r="AA58" s="6">
        <f t="array" ref="AA58">IF($B58="","",MMULT(LabActivity!$AK84:$AP84,COPOMap!AA$23:AA$28))</f>
      </c>
      <c r="AB58" s="4"/>
      <c r="AC58" s="6">
        <f t="array" ref="AC58">MMULT(COCalc!$CC57:$CH57,COPOMap!P$33:P$38)</f>
        <v>0</v>
      </c>
      <c r="AD58" s="6">
        <f t="array" ref="AD58">MMULT(COCalc!$CC57:$CH57,COPOMap!Q$33:Q$38)</f>
        <v>0</v>
      </c>
      <c r="AE58" s="6">
        <f t="array" ref="AE58">MMULT(COCalc!$CC57:$CH57,COPOMap!R$33:R$38)</f>
        <v>0</v>
      </c>
      <c r="AF58" s="6">
        <f t="array" ref="AF58">MMULT(COCalc!$CC57:$CH57,COPOMap!S$33:S$38)</f>
        <v>0</v>
      </c>
      <c r="AG58" s="6">
        <f t="array" ref="AG58">MMULT(COCalc!$CC57:$CH57,COPOMap!T$33:T$38)</f>
        <v>0</v>
      </c>
      <c r="AH58" s="6">
        <f t="array" ref="AH58">MMULT(COCalc!$CC57:$CH57,COPOMap!U$33:U$38)</f>
        <v>0</v>
      </c>
      <c r="AI58" s="6">
        <f t="array" ref="AI58">MMULT(COCalc!$CC57:$CH57,COPOMap!V$33:V$38)</f>
        <v>0</v>
      </c>
      <c r="AJ58" s="6">
        <f t="array" ref="AJ58">MMULT(COCalc!$CC57:$CH57,COPOMap!W$33:W$38)</f>
        <v>0</v>
      </c>
      <c r="AK58" s="6">
        <f t="array" ref="AK58">MMULT(COCalc!$CC57:$CH57,COPOMap!X$33:X$38)</f>
        <v>0</v>
      </c>
      <c r="AL58" s="6">
        <f t="array" ref="AL58">MMULT(COCalc!$CC57:$CH57,COPOMap!Y$33:Y$38)</f>
        <v>0</v>
      </c>
      <c r="AM58" s="6">
        <f t="array" ref="AM58">MMULT(COCalc!$CC57:$CH57,COPOMap!Z$33:Z$38)</f>
        <v>0</v>
      </c>
      <c r="AN58" s="6">
        <f t="array" ref="AN58">MMULT(COCalc!$CC57:$CH57,COPOMap!AA$33:AA$38)</f>
        <v>0</v>
      </c>
    </row>
    <row r="59" ht="14.25" customHeight="1" spans="1:40" x14ac:dyDescent="0.25">
      <c r="A59" s="4"/>
      <c r="B59" s="68">
        <f>IF(ISBLANK(CT!A85),"",CT!A85)</f>
      </c>
      <c r="C59" s="6">
        <f t="array" ref="C59">MMULT(COCalc!$AB58:$AG58,COPOMap!P$13:P$18)</f>
        <v>0</v>
      </c>
      <c r="D59" s="6">
        <f t="array" ref="D59">MMULT(COCalc!$AB58:$AG58,COPOMap!Q$13:Q$18)</f>
        <v>0</v>
      </c>
      <c r="E59" s="6">
        <f t="array" ref="E59">MMULT(COCalc!$AB58:$AG58,COPOMap!R$13:R$18)</f>
        <v>0</v>
      </c>
      <c r="F59" s="6">
        <f t="array" ref="F59">MMULT(COCalc!$AB58:$AG58,COPOMap!S$13:S$18)</f>
        <v>0</v>
      </c>
      <c r="G59" s="6">
        <f t="array" ref="G59">MMULT(COCalc!$AB58:$AG58,COPOMap!T$13:T$18)</f>
        <v>0</v>
      </c>
      <c r="H59" s="6">
        <f t="array" ref="H59">MMULT(COCalc!$AB58:$AG58,COPOMap!U$13:U$18)</f>
        <v>0</v>
      </c>
      <c r="I59" s="6">
        <f t="array" ref="I59">MMULT(COCalc!$AB58:$AG58,COPOMap!V$13:V$18)</f>
        <v>0</v>
      </c>
      <c r="J59" s="6">
        <f t="array" ref="J59">MMULT(COCalc!$AB58:$AG58,COPOMap!W$13:W$18)</f>
        <v>0</v>
      </c>
      <c r="K59" s="6">
        <f t="array" ref="K59">MMULT(COCalc!$AB58:$AG58,COPOMap!X$13:X$18)</f>
        <v>0</v>
      </c>
      <c r="L59" s="6">
        <f t="array" ref="L59">MMULT(COCalc!$AB58:$AG58,COPOMap!Y$13:Y$18)</f>
        <v>0</v>
      </c>
      <c r="M59" s="6">
        <f t="array" ref="M59">MMULT(COCalc!$AB58:$AG58,COPOMap!Z$13:Z$18)</f>
        <v>0</v>
      </c>
      <c r="N59" s="6">
        <f t="array" ref="N59">MMULT(COCalc!$AB58:$AG58,COPOMap!AA$13:AA$18)</f>
        <v>0</v>
      </c>
      <c r="O59" s="4"/>
      <c r="P59" s="6">
        <f t="array" ref="P59">IF($B59="","",MMULT(LabActivity!$AK85:$AP85,COPOMap!P$23:P$28))</f>
      </c>
      <c r="Q59" s="6">
        <f t="array" ref="Q59">IF($B59="","",MMULT(LabActivity!$AK85:$AP85,COPOMap!Q$23:Q$28))</f>
      </c>
      <c r="R59" s="6">
        <f t="array" ref="R59">IF($B59="","",MMULT(LabActivity!$AK85:$AP85,COPOMap!R$23:R$28))</f>
      </c>
      <c r="S59" s="6">
        <f t="array" ref="S59">IF($B59="","",MMULT(LabActivity!$AK85:$AP85,COPOMap!S$23:S$28))</f>
      </c>
      <c r="T59" s="6">
        <f t="array" ref="T59">IF($B59="","",MMULT(LabActivity!$AK85:$AP85,COPOMap!T$23:T$28))</f>
      </c>
      <c r="U59" s="6">
        <f t="array" ref="U59">IF($B59="","",MMULT(LabActivity!$AK85:$AP85,COPOMap!U$23:U$28))</f>
      </c>
      <c r="V59" s="6">
        <f t="array" ref="V59">IF($B59="","",MMULT(LabActivity!$AK85:$AP85,COPOMap!V$23:V$28))</f>
      </c>
      <c r="W59" s="6">
        <f t="array" ref="W59">IF($B59="","",MMULT(LabActivity!$AK85:$AP85,COPOMap!W$23:W$28))</f>
      </c>
      <c r="X59" s="6">
        <f t="array" ref="X59">IF($B59="","",MMULT(LabActivity!$AK85:$AP85,COPOMap!X$23:X$28))</f>
      </c>
      <c r="Y59" s="6">
        <f t="array" ref="Y59">IF($B59="","",MMULT(LabActivity!$AK85:$AP85,COPOMap!Y$23:Y$28))</f>
      </c>
      <c r="Z59" s="6">
        <f t="array" ref="Z59">IF($B59="","",MMULT(LabActivity!$AK85:$AP85,COPOMap!Z$23:Z$28))</f>
      </c>
      <c r="AA59" s="6">
        <f t="array" ref="AA59">IF($B59="","",MMULT(LabActivity!$AK85:$AP85,COPOMap!AA$23:AA$28))</f>
      </c>
      <c r="AB59" s="4"/>
      <c r="AC59" s="6">
        <f t="array" ref="AC59">MMULT(COCalc!$CC58:$CH58,COPOMap!P$33:P$38)</f>
        <v>0</v>
      </c>
      <c r="AD59" s="6">
        <f t="array" ref="AD59">MMULT(COCalc!$CC58:$CH58,COPOMap!Q$33:Q$38)</f>
        <v>0</v>
      </c>
      <c r="AE59" s="6">
        <f t="array" ref="AE59">MMULT(COCalc!$CC58:$CH58,COPOMap!R$33:R$38)</f>
        <v>0</v>
      </c>
      <c r="AF59" s="6">
        <f t="array" ref="AF59">MMULT(COCalc!$CC58:$CH58,COPOMap!S$33:S$38)</f>
        <v>0</v>
      </c>
      <c r="AG59" s="6">
        <f t="array" ref="AG59">MMULT(COCalc!$CC58:$CH58,COPOMap!T$33:T$38)</f>
        <v>0</v>
      </c>
      <c r="AH59" s="6">
        <f t="array" ref="AH59">MMULT(COCalc!$CC58:$CH58,COPOMap!U$33:U$38)</f>
        <v>0</v>
      </c>
      <c r="AI59" s="6">
        <f t="array" ref="AI59">MMULT(COCalc!$CC58:$CH58,COPOMap!V$33:V$38)</f>
        <v>0</v>
      </c>
      <c r="AJ59" s="6">
        <f t="array" ref="AJ59">MMULT(COCalc!$CC58:$CH58,COPOMap!W$33:W$38)</f>
        <v>0</v>
      </c>
      <c r="AK59" s="6">
        <f t="array" ref="AK59">MMULT(COCalc!$CC58:$CH58,COPOMap!X$33:X$38)</f>
        <v>0</v>
      </c>
      <c r="AL59" s="6">
        <f t="array" ref="AL59">MMULT(COCalc!$CC58:$CH58,COPOMap!Y$33:Y$38)</f>
        <v>0</v>
      </c>
      <c r="AM59" s="6">
        <f t="array" ref="AM59">MMULT(COCalc!$CC58:$CH58,COPOMap!Z$33:Z$38)</f>
        <v>0</v>
      </c>
      <c r="AN59" s="6">
        <f t="array" ref="AN59">MMULT(COCalc!$CC58:$CH58,COPOMap!AA$33:AA$38)</f>
        <v>0</v>
      </c>
    </row>
    <row r="60" ht="14.25" customHeight="1" spans="1:40" x14ac:dyDescent="0.25">
      <c r="A60" s="4"/>
      <c r="B60" s="68">
        <f>IF(ISBLANK(CT!A86),"",CT!A86)</f>
      </c>
      <c r="C60" s="6">
        <f t="array" ref="C60">MMULT(COCalc!$AB59:$AG59,COPOMap!P$13:P$18)</f>
        <v>0</v>
      </c>
      <c r="D60" s="6">
        <f t="array" ref="D60">MMULT(COCalc!$AB59:$AG59,COPOMap!Q$13:Q$18)</f>
        <v>0</v>
      </c>
      <c r="E60" s="6">
        <f t="array" ref="E60">MMULT(COCalc!$AB59:$AG59,COPOMap!R$13:R$18)</f>
        <v>0</v>
      </c>
      <c r="F60" s="6">
        <f t="array" ref="F60">MMULT(COCalc!$AB59:$AG59,COPOMap!S$13:S$18)</f>
        <v>0</v>
      </c>
      <c r="G60" s="6">
        <f t="array" ref="G60">MMULT(COCalc!$AB59:$AG59,COPOMap!T$13:T$18)</f>
        <v>0</v>
      </c>
      <c r="H60" s="6">
        <f t="array" ref="H60">MMULT(COCalc!$AB59:$AG59,COPOMap!U$13:U$18)</f>
        <v>0</v>
      </c>
      <c r="I60" s="6">
        <f t="array" ref="I60">MMULT(COCalc!$AB59:$AG59,COPOMap!V$13:V$18)</f>
        <v>0</v>
      </c>
      <c r="J60" s="6">
        <f t="array" ref="J60">MMULT(COCalc!$AB59:$AG59,COPOMap!W$13:W$18)</f>
        <v>0</v>
      </c>
      <c r="K60" s="6">
        <f t="array" ref="K60">MMULT(COCalc!$AB59:$AG59,COPOMap!X$13:X$18)</f>
        <v>0</v>
      </c>
      <c r="L60" s="6">
        <f t="array" ref="L60">MMULT(COCalc!$AB59:$AG59,COPOMap!Y$13:Y$18)</f>
        <v>0</v>
      </c>
      <c r="M60" s="6">
        <f t="array" ref="M60">MMULT(COCalc!$AB59:$AG59,COPOMap!Z$13:Z$18)</f>
        <v>0</v>
      </c>
      <c r="N60" s="6">
        <f t="array" ref="N60">MMULT(COCalc!$AB59:$AG59,COPOMap!AA$13:AA$18)</f>
        <v>0</v>
      </c>
      <c r="O60" s="4"/>
      <c r="P60" s="6">
        <f t="array" ref="P60">IF($B60="","",MMULT(LabActivity!$AK86:$AP86,COPOMap!P$23:P$28))</f>
      </c>
      <c r="Q60" s="6">
        <f t="array" ref="Q60">IF($B60="","",MMULT(LabActivity!$AK86:$AP86,COPOMap!Q$23:Q$28))</f>
      </c>
      <c r="R60" s="6">
        <f t="array" ref="R60">IF($B60="","",MMULT(LabActivity!$AK86:$AP86,COPOMap!R$23:R$28))</f>
      </c>
      <c r="S60" s="6">
        <f t="array" ref="S60">IF($B60="","",MMULT(LabActivity!$AK86:$AP86,COPOMap!S$23:S$28))</f>
      </c>
      <c r="T60" s="6">
        <f t="array" ref="T60">IF($B60="","",MMULT(LabActivity!$AK86:$AP86,COPOMap!T$23:T$28))</f>
      </c>
      <c r="U60" s="6">
        <f t="array" ref="U60">IF($B60="","",MMULT(LabActivity!$AK86:$AP86,COPOMap!U$23:U$28))</f>
      </c>
      <c r="V60" s="6">
        <f t="array" ref="V60">IF($B60="","",MMULT(LabActivity!$AK86:$AP86,COPOMap!V$23:V$28))</f>
      </c>
      <c r="W60" s="6">
        <f t="array" ref="W60">IF($B60="","",MMULT(LabActivity!$AK86:$AP86,COPOMap!W$23:W$28))</f>
      </c>
      <c r="X60" s="6">
        <f t="array" ref="X60">IF($B60="","",MMULT(LabActivity!$AK86:$AP86,COPOMap!X$23:X$28))</f>
      </c>
      <c r="Y60" s="6">
        <f t="array" ref="Y60">IF($B60="","",MMULT(LabActivity!$AK86:$AP86,COPOMap!Y$23:Y$28))</f>
      </c>
      <c r="Z60" s="6">
        <f t="array" ref="Z60">IF($B60="","",MMULT(LabActivity!$AK86:$AP86,COPOMap!Z$23:Z$28))</f>
      </c>
      <c r="AA60" s="6">
        <f t="array" ref="AA60">IF($B60="","",MMULT(LabActivity!$AK86:$AP86,COPOMap!AA$23:AA$28))</f>
      </c>
      <c r="AB60" s="4"/>
      <c r="AC60" s="6">
        <f t="array" ref="AC60">MMULT(COCalc!$CC59:$CH59,COPOMap!P$33:P$38)</f>
        <v>0</v>
      </c>
      <c r="AD60" s="6">
        <f t="array" ref="AD60">MMULT(COCalc!$CC59:$CH59,COPOMap!Q$33:Q$38)</f>
        <v>0</v>
      </c>
      <c r="AE60" s="6">
        <f t="array" ref="AE60">MMULT(COCalc!$CC59:$CH59,COPOMap!R$33:R$38)</f>
        <v>0</v>
      </c>
      <c r="AF60" s="6">
        <f t="array" ref="AF60">MMULT(COCalc!$CC59:$CH59,COPOMap!S$33:S$38)</f>
        <v>0</v>
      </c>
      <c r="AG60" s="6">
        <f t="array" ref="AG60">MMULT(COCalc!$CC59:$CH59,COPOMap!T$33:T$38)</f>
        <v>0</v>
      </c>
      <c r="AH60" s="6">
        <f t="array" ref="AH60">MMULT(COCalc!$CC59:$CH59,COPOMap!U$33:U$38)</f>
        <v>0</v>
      </c>
      <c r="AI60" s="6">
        <f t="array" ref="AI60">MMULT(COCalc!$CC59:$CH59,COPOMap!V$33:V$38)</f>
        <v>0</v>
      </c>
      <c r="AJ60" s="6">
        <f t="array" ref="AJ60">MMULT(COCalc!$CC59:$CH59,COPOMap!W$33:W$38)</f>
        <v>0</v>
      </c>
      <c r="AK60" s="6">
        <f t="array" ref="AK60">MMULT(COCalc!$CC59:$CH59,COPOMap!X$33:X$38)</f>
        <v>0</v>
      </c>
      <c r="AL60" s="6">
        <f t="array" ref="AL60">MMULT(COCalc!$CC59:$CH59,COPOMap!Y$33:Y$38)</f>
        <v>0</v>
      </c>
      <c r="AM60" s="6">
        <f t="array" ref="AM60">MMULT(COCalc!$CC59:$CH59,COPOMap!Z$33:Z$38)</f>
        <v>0</v>
      </c>
      <c r="AN60" s="6">
        <f t="array" ref="AN60">MMULT(COCalc!$CC59:$CH59,COPOMap!AA$33:AA$38)</f>
        <v>0</v>
      </c>
    </row>
    <row r="61" ht="14.25" customHeight="1" spans="1:40" x14ac:dyDescent="0.25">
      <c r="A61" s="4"/>
      <c r="B61" s="68">
        <f>IF(ISBLANK(CT!A87),"",CT!A87)</f>
      </c>
      <c r="C61" s="6">
        <f t="array" ref="C61">MMULT(COCalc!$AB60:$AG60,COPOMap!P$13:P$18)</f>
        <v>0</v>
      </c>
      <c r="D61" s="6">
        <f t="array" ref="D61">MMULT(COCalc!$AB60:$AG60,COPOMap!Q$13:Q$18)</f>
        <v>0</v>
      </c>
      <c r="E61" s="6">
        <f t="array" ref="E61">MMULT(COCalc!$AB60:$AG60,COPOMap!R$13:R$18)</f>
        <v>0</v>
      </c>
      <c r="F61" s="6">
        <f t="array" ref="F61">MMULT(COCalc!$AB60:$AG60,COPOMap!S$13:S$18)</f>
        <v>0</v>
      </c>
      <c r="G61" s="6">
        <f t="array" ref="G61">MMULT(COCalc!$AB60:$AG60,COPOMap!T$13:T$18)</f>
        <v>0</v>
      </c>
      <c r="H61" s="6">
        <f t="array" ref="H61">MMULT(COCalc!$AB60:$AG60,COPOMap!U$13:U$18)</f>
        <v>0</v>
      </c>
      <c r="I61" s="6">
        <f t="array" ref="I61">MMULT(COCalc!$AB60:$AG60,COPOMap!V$13:V$18)</f>
        <v>0</v>
      </c>
      <c r="J61" s="6">
        <f t="array" ref="J61">MMULT(COCalc!$AB60:$AG60,COPOMap!W$13:W$18)</f>
        <v>0</v>
      </c>
      <c r="K61" s="6">
        <f t="array" ref="K61">MMULT(COCalc!$AB60:$AG60,COPOMap!X$13:X$18)</f>
        <v>0</v>
      </c>
      <c r="L61" s="6">
        <f t="array" ref="L61">MMULT(COCalc!$AB60:$AG60,COPOMap!Y$13:Y$18)</f>
        <v>0</v>
      </c>
      <c r="M61" s="6">
        <f t="array" ref="M61">MMULT(COCalc!$AB60:$AG60,COPOMap!Z$13:Z$18)</f>
        <v>0</v>
      </c>
      <c r="N61" s="6">
        <f t="array" ref="N61">MMULT(COCalc!$AB60:$AG60,COPOMap!AA$13:AA$18)</f>
        <v>0</v>
      </c>
      <c r="O61" s="4"/>
      <c r="P61" s="6">
        <f t="array" ref="P61">IF($B61="","",MMULT(LabActivity!$AK87:$AP87,COPOMap!P$23:P$28))</f>
      </c>
      <c r="Q61" s="6">
        <f t="array" ref="Q61">IF($B61="","",MMULT(LabActivity!$AK87:$AP87,COPOMap!Q$23:Q$28))</f>
      </c>
      <c r="R61" s="6">
        <f t="array" ref="R61">IF($B61="","",MMULT(LabActivity!$AK87:$AP87,COPOMap!R$23:R$28))</f>
      </c>
      <c r="S61" s="6">
        <f t="array" ref="S61">IF($B61="","",MMULT(LabActivity!$AK87:$AP87,COPOMap!S$23:S$28))</f>
      </c>
      <c r="T61" s="6">
        <f t="array" ref="T61">IF($B61="","",MMULT(LabActivity!$AK87:$AP87,COPOMap!T$23:T$28))</f>
      </c>
      <c r="U61" s="6">
        <f t="array" ref="U61">IF($B61="","",MMULT(LabActivity!$AK87:$AP87,COPOMap!U$23:U$28))</f>
      </c>
      <c r="V61" s="6">
        <f t="array" ref="V61">IF($B61="","",MMULT(LabActivity!$AK87:$AP87,COPOMap!V$23:V$28))</f>
      </c>
      <c r="W61" s="6">
        <f t="array" ref="W61">IF($B61="","",MMULT(LabActivity!$AK87:$AP87,COPOMap!W$23:W$28))</f>
      </c>
      <c r="X61" s="6">
        <f t="array" ref="X61">IF($B61="","",MMULT(LabActivity!$AK87:$AP87,COPOMap!X$23:X$28))</f>
      </c>
      <c r="Y61" s="6">
        <f t="array" ref="Y61">IF($B61="","",MMULT(LabActivity!$AK87:$AP87,COPOMap!Y$23:Y$28))</f>
      </c>
      <c r="Z61" s="6">
        <f t="array" ref="Z61">IF($B61="","",MMULT(LabActivity!$AK87:$AP87,COPOMap!Z$23:Z$28))</f>
      </c>
      <c r="AA61" s="6">
        <f t="array" ref="AA61">IF($B61="","",MMULT(LabActivity!$AK87:$AP87,COPOMap!AA$23:AA$28))</f>
      </c>
      <c r="AB61" s="4"/>
      <c r="AC61" s="6">
        <f t="array" ref="AC61">MMULT(COCalc!$CC60:$CH60,COPOMap!P$33:P$38)</f>
        <v>0</v>
      </c>
      <c r="AD61" s="6">
        <f t="array" ref="AD61">MMULT(COCalc!$CC60:$CH60,COPOMap!Q$33:Q$38)</f>
        <v>0</v>
      </c>
      <c r="AE61" s="6">
        <f t="array" ref="AE61">MMULT(COCalc!$CC60:$CH60,COPOMap!R$33:R$38)</f>
        <v>0</v>
      </c>
      <c r="AF61" s="6">
        <f t="array" ref="AF61">MMULT(COCalc!$CC60:$CH60,COPOMap!S$33:S$38)</f>
        <v>0</v>
      </c>
      <c r="AG61" s="6">
        <f t="array" ref="AG61">MMULT(COCalc!$CC60:$CH60,COPOMap!T$33:T$38)</f>
        <v>0</v>
      </c>
      <c r="AH61" s="6">
        <f t="array" ref="AH61">MMULT(COCalc!$CC60:$CH60,COPOMap!U$33:U$38)</f>
        <v>0</v>
      </c>
      <c r="AI61" s="6">
        <f t="array" ref="AI61">MMULT(COCalc!$CC60:$CH60,COPOMap!V$33:V$38)</f>
        <v>0</v>
      </c>
      <c r="AJ61" s="6">
        <f t="array" ref="AJ61">MMULT(COCalc!$CC60:$CH60,COPOMap!W$33:W$38)</f>
        <v>0</v>
      </c>
      <c r="AK61" s="6">
        <f t="array" ref="AK61">MMULT(COCalc!$CC60:$CH60,COPOMap!X$33:X$38)</f>
        <v>0</v>
      </c>
      <c r="AL61" s="6">
        <f t="array" ref="AL61">MMULT(COCalc!$CC60:$CH60,COPOMap!Y$33:Y$38)</f>
        <v>0</v>
      </c>
      <c r="AM61" s="6">
        <f t="array" ref="AM61">MMULT(COCalc!$CC60:$CH60,COPOMap!Z$33:Z$38)</f>
        <v>0</v>
      </c>
      <c r="AN61" s="6">
        <f t="array" ref="AN61">MMULT(COCalc!$CC60:$CH60,COPOMap!AA$33:AA$38)</f>
        <v>0</v>
      </c>
    </row>
    <row r="62" ht="14.25" customHeight="1" spans="1:40" x14ac:dyDescent="0.25">
      <c r="A62" s="4"/>
      <c r="B62" s="68">
        <f>IF(ISBLANK(CT!A88),"",CT!A88)</f>
      </c>
      <c r="C62" s="6">
        <f t="array" ref="C62">MMULT(COCalc!$AB61:$AG61,COPOMap!P$13:P$18)</f>
        <v>0</v>
      </c>
      <c r="D62" s="6">
        <f t="array" ref="D62">MMULT(COCalc!$AB61:$AG61,COPOMap!Q$13:Q$18)</f>
        <v>0</v>
      </c>
      <c r="E62" s="6">
        <f t="array" ref="E62">MMULT(COCalc!$AB61:$AG61,COPOMap!R$13:R$18)</f>
        <v>0</v>
      </c>
      <c r="F62" s="6">
        <f t="array" ref="F62">MMULT(COCalc!$AB61:$AG61,COPOMap!S$13:S$18)</f>
        <v>0</v>
      </c>
      <c r="G62" s="6">
        <f t="array" ref="G62">MMULT(COCalc!$AB61:$AG61,COPOMap!T$13:T$18)</f>
        <v>0</v>
      </c>
      <c r="H62" s="6">
        <f t="array" ref="H62">MMULT(COCalc!$AB61:$AG61,COPOMap!U$13:U$18)</f>
        <v>0</v>
      </c>
      <c r="I62" s="6">
        <f t="array" ref="I62">MMULT(COCalc!$AB61:$AG61,COPOMap!V$13:V$18)</f>
        <v>0</v>
      </c>
      <c r="J62" s="6">
        <f t="array" ref="J62">MMULT(COCalc!$AB61:$AG61,COPOMap!W$13:W$18)</f>
        <v>0</v>
      </c>
      <c r="K62" s="6">
        <f t="array" ref="K62">MMULT(COCalc!$AB61:$AG61,COPOMap!X$13:X$18)</f>
        <v>0</v>
      </c>
      <c r="L62" s="6">
        <f t="array" ref="L62">MMULT(COCalc!$AB61:$AG61,COPOMap!Y$13:Y$18)</f>
        <v>0</v>
      </c>
      <c r="M62" s="6">
        <f t="array" ref="M62">MMULT(COCalc!$AB61:$AG61,COPOMap!Z$13:Z$18)</f>
        <v>0</v>
      </c>
      <c r="N62" s="6">
        <f t="array" ref="N62">MMULT(COCalc!$AB61:$AG61,COPOMap!AA$13:AA$18)</f>
        <v>0</v>
      </c>
      <c r="O62" s="4"/>
      <c r="P62" s="6">
        <f t="array" ref="P62">IF($B62="","",MMULT(LabActivity!$AK88:$AP88,COPOMap!P$23:P$28))</f>
      </c>
      <c r="Q62" s="6">
        <f t="array" ref="Q62">IF($B62="","",MMULT(LabActivity!$AK88:$AP88,COPOMap!Q$23:Q$28))</f>
      </c>
      <c r="R62" s="6">
        <f t="array" ref="R62">IF($B62="","",MMULT(LabActivity!$AK88:$AP88,COPOMap!R$23:R$28))</f>
      </c>
      <c r="S62" s="6">
        <f t="array" ref="S62">IF($B62="","",MMULT(LabActivity!$AK88:$AP88,COPOMap!S$23:S$28))</f>
      </c>
      <c r="T62" s="6">
        <f t="array" ref="T62">IF($B62="","",MMULT(LabActivity!$AK88:$AP88,COPOMap!T$23:T$28))</f>
      </c>
      <c r="U62" s="6">
        <f t="array" ref="U62">IF($B62="","",MMULT(LabActivity!$AK88:$AP88,COPOMap!U$23:U$28))</f>
      </c>
      <c r="V62" s="6">
        <f t="array" ref="V62">IF($B62="","",MMULT(LabActivity!$AK88:$AP88,COPOMap!V$23:V$28))</f>
      </c>
      <c r="W62" s="6">
        <f t="array" ref="W62">IF($B62="","",MMULT(LabActivity!$AK88:$AP88,COPOMap!W$23:W$28))</f>
      </c>
      <c r="X62" s="6">
        <f t="array" ref="X62">IF($B62="","",MMULT(LabActivity!$AK88:$AP88,COPOMap!X$23:X$28))</f>
      </c>
      <c r="Y62" s="6">
        <f t="array" ref="Y62">IF($B62="","",MMULT(LabActivity!$AK88:$AP88,COPOMap!Y$23:Y$28))</f>
      </c>
      <c r="Z62" s="6">
        <f t="array" ref="Z62">IF($B62="","",MMULT(LabActivity!$AK88:$AP88,COPOMap!Z$23:Z$28))</f>
      </c>
      <c r="AA62" s="6">
        <f t="array" ref="AA62">IF($B62="","",MMULT(LabActivity!$AK88:$AP88,COPOMap!AA$23:AA$28))</f>
      </c>
      <c r="AB62" s="4"/>
      <c r="AC62" s="6">
        <f t="array" ref="AC62">MMULT(COCalc!$CC61:$CH61,COPOMap!P$33:P$38)</f>
        <v>0</v>
      </c>
      <c r="AD62" s="6">
        <f t="array" ref="AD62">MMULT(COCalc!$CC61:$CH61,COPOMap!Q$33:Q$38)</f>
        <v>0</v>
      </c>
      <c r="AE62" s="6">
        <f t="array" ref="AE62">MMULT(COCalc!$CC61:$CH61,COPOMap!R$33:R$38)</f>
        <v>0</v>
      </c>
      <c r="AF62" s="6">
        <f t="array" ref="AF62">MMULT(COCalc!$CC61:$CH61,COPOMap!S$33:S$38)</f>
        <v>0</v>
      </c>
      <c r="AG62" s="6">
        <f t="array" ref="AG62">MMULT(COCalc!$CC61:$CH61,COPOMap!T$33:T$38)</f>
        <v>0</v>
      </c>
      <c r="AH62" s="6">
        <f t="array" ref="AH62">MMULT(COCalc!$CC61:$CH61,COPOMap!U$33:U$38)</f>
        <v>0</v>
      </c>
      <c r="AI62" s="6">
        <f t="array" ref="AI62">MMULT(COCalc!$CC61:$CH61,COPOMap!V$33:V$38)</f>
        <v>0</v>
      </c>
      <c r="AJ62" s="6">
        <f t="array" ref="AJ62">MMULT(COCalc!$CC61:$CH61,COPOMap!W$33:W$38)</f>
        <v>0</v>
      </c>
      <c r="AK62" s="6">
        <f t="array" ref="AK62">MMULT(COCalc!$CC61:$CH61,COPOMap!X$33:X$38)</f>
        <v>0</v>
      </c>
      <c r="AL62" s="6">
        <f t="array" ref="AL62">MMULT(COCalc!$CC61:$CH61,COPOMap!Y$33:Y$38)</f>
        <v>0</v>
      </c>
      <c r="AM62" s="6">
        <f t="array" ref="AM62">MMULT(COCalc!$CC61:$CH61,COPOMap!Z$33:Z$38)</f>
        <v>0</v>
      </c>
      <c r="AN62" s="6">
        <f t="array" ref="AN62">MMULT(COCalc!$CC61:$CH61,COPOMap!AA$33:AA$38)</f>
        <v>0</v>
      </c>
    </row>
    <row r="63" ht="14.25" customHeight="1" spans="1:40" x14ac:dyDescent="0.25">
      <c r="A63" s="4"/>
      <c r="B63" s="68">
        <f>IF(ISBLANK(CT!A89),"",CT!A89)</f>
      </c>
      <c r="C63" s="6">
        <f t="array" ref="C63">MMULT(COCalc!$AB62:$AG62,COPOMap!P$13:P$18)</f>
        <v>0</v>
      </c>
      <c r="D63" s="6">
        <f t="array" ref="D63">MMULT(COCalc!$AB62:$AG62,COPOMap!Q$13:Q$18)</f>
        <v>0</v>
      </c>
      <c r="E63" s="6">
        <f t="array" ref="E63">MMULT(COCalc!$AB62:$AG62,COPOMap!R$13:R$18)</f>
        <v>0</v>
      </c>
      <c r="F63" s="6">
        <f t="array" ref="F63">MMULT(COCalc!$AB62:$AG62,COPOMap!S$13:S$18)</f>
        <v>0</v>
      </c>
      <c r="G63" s="6">
        <f t="array" ref="G63">MMULT(COCalc!$AB62:$AG62,COPOMap!T$13:T$18)</f>
        <v>0</v>
      </c>
      <c r="H63" s="6">
        <f t="array" ref="H63">MMULT(COCalc!$AB62:$AG62,COPOMap!U$13:U$18)</f>
        <v>0</v>
      </c>
      <c r="I63" s="6">
        <f t="array" ref="I63">MMULT(COCalc!$AB62:$AG62,COPOMap!V$13:V$18)</f>
        <v>0</v>
      </c>
      <c r="J63" s="6">
        <f t="array" ref="J63">MMULT(COCalc!$AB62:$AG62,COPOMap!W$13:W$18)</f>
        <v>0</v>
      </c>
      <c r="K63" s="6">
        <f t="array" ref="K63">MMULT(COCalc!$AB62:$AG62,COPOMap!X$13:X$18)</f>
        <v>0</v>
      </c>
      <c r="L63" s="6">
        <f t="array" ref="L63">MMULT(COCalc!$AB62:$AG62,COPOMap!Y$13:Y$18)</f>
        <v>0</v>
      </c>
      <c r="M63" s="6">
        <f t="array" ref="M63">MMULT(COCalc!$AB62:$AG62,COPOMap!Z$13:Z$18)</f>
        <v>0</v>
      </c>
      <c r="N63" s="6">
        <f t="array" ref="N63">MMULT(COCalc!$AB62:$AG62,COPOMap!AA$13:AA$18)</f>
        <v>0</v>
      </c>
      <c r="O63" s="4"/>
      <c r="P63" s="6">
        <f t="array" ref="P63">IF($B63="","",MMULT(LabActivity!$AK89:$AP89,COPOMap!P$23:P$28))</f>
      </c>
      <c r="Q63" s="6">
        <f t="array" ref="Q63">IF($B63="","",MMULT(LabActivity!$AK89:$AP89,COPOMap!Q$23:Q$28))</f>
      </c>
      <c r="R63" s="6">
        <f t="array" ref="R63">IF($B63="","",MMULT(LabActivity!$AK89:$AP89,COPOMap!R$23:R$28))</f>
      </c>
      <c r="S63" s="6">
        <f t="array" ref="S63">IF($B63="","",MMULT(LabActivity!$AK89:$AP89,COPOMap!S$23:S$28))</f>
      </c>
      <c r="T63" s="6">
        <f t="array" ref="T63">IF($B63="","",MMULT(LabActivity!$AK89:$AP89,COPOMap!T$23:T$28))</f>
      </c>
      <c r="U63" s="6">
        <f t="array" ref="U63">IF($B63="","",MMULT(LabActivity!$AK89:$AP89,COPOMap!U$23:U$28))</f>
      </c>
      <c r="V63" s="6">
        <f t="array" ref="V63">IF($B63="","",MMULT(LabActivity!$AK89:$AP89,COPOMap!V$23:V$28))</f>
      </c>
      <c r="W63" s="6">
        <f t="array" ref="W63">IF($B63="","",MMULT(LabActivity!$AK89:$AP89,COPOMap!W$23:W$28))</f>
      </c>
      <c r="X63" s="6">
        <f t="array" ref="X63">IF($B63="","",MMULT(LabActivity!$AK89:$AP89,COPOMap!X$23:X$28))</f>
      </c>
      <c r="Y63" s="6">
        <f t="array" ref="Y63">IF($B63="","",MMULT(LabActivity!$AK89:$AP89,COPOMap!Y$23:Y$28))</f>
      </c>
      <c r="Z63" s="6">
        <f t="array" ref="Z63">IF($B63="","",MMULT(LabActivity!$AK89:$AP89,COPOMap!Z$23:Z$28))</f>
      </c>
      <c r="AA63" s="6">
        <f t="array" ref="AA63">IF($B63="","",MMULT(LabActivity!$AK89:$AP89,COPOMap!AA$23:AA$28))</f>
      </c>
      <c r="AB63" s="4"/>
      <c r="AC63" s="6">
        <f t="array" ref="AC63">MMULT(COCalc!$CC62:$CH62,COPOMap!P$33:P$38)</f>
        <v>0</v>
      </c>
      <c r="AD63" s="6">
        <f t="array" ref="AD63">MMULT(COCalc!$CC62:$CH62,COPOMap!Q$33:Q$38)</f>
        <v>0</v>
      </c>
      <c r="AE63" s="6">
        <f t="array" ref="AE63">MMULT(COCalc!$CC62:$CH62,COPOMap!R$33:R$38)</f>
        <v>0</v>
      </c>
      <c r="AF63" s="6">
        <f t="array" ref="AF63">MMULT(COCalc!$CC62:$CH62,COPOMap!S$33:S$38)</f>
        <v>0</v>
      </c>
      <c r="AG63" s="6">
        <f t="array" ref="AG63">MMULT(COCalc!$CC62:$CH62,COPOMap!T$33:T$38)</f>
        <v>0</v>
      </c>
      <c r="AH63" s="6">
        <f t="array" ref="AH63">MMULT(COCalc!$CC62:$CH62,COPOMap!U$33:U$38)</f>
        <v>0</v>
      </c>
      <c r="AI63" s="6">
        <f t="array" ref="AI63">MMULT(COCalc!$CC62:$CH62,COPOMap!V$33:V$38)</f>
        <v>0</v>
      </c>
      <c r="AJ63" s="6">
        <f t="array" ref="AJ63">MMULT(COCalc!$CC62:$CH62,COPOMap!W$33:W$38)</f>
        <v>0</v>
      </c>
      <c r="AK63" s="6">
        <f t="array" ref="AK63">MMULT(COCalc!$CC62:$CH62,COPOMap!X$33:X$38)</f>
        <v>0</v>
      </c>
      <c r="AL63" s="6">
        <f t="array" ref="AL63">MMULT(COCalc!$CC62:$CH62,COPOMap!Y$33:Y$38)</f>
        <v>0</v>
      </c>
      <c r="AM63" s="6">
        <f t="array" ref="AM63">MMULT(COCalc!$CC62:$CH62,COPOMap!Z$33:Z$38)</f>
        <v>0</v>
      </c>
      <c r="AN63" s="6">
        <f t="array" ref="AN63">MMULT(COCalc!$CC62:$CH62,COPOMap!AA$33:AA$38)</f>
        <v>0</v>
      </c>
    </row>
    <row r="64" ht="14.25" customHeight="1" spans="1:40" x14ac:dyDescent="0.25">
      <c r="A64" s="4"/>
      <c r="B64" s="68">
        <f>IF(ISBLANK(CT!A90),"",CT!A90)</f>
      </c>
      <c r="C64" s="6">
        <f t="array" ref="C64">MMULT(COCalc!$AB63:$AG63,COPOMap!P$13:P$18)</f>
        <v>0</v>
      </c>
      <c r="D64" s="6">
        <f t="array" ref="D64">MMULT(COCalc!$AB63:$AG63,COPOMap!Q$13:Q$18)</f>
        <v>0</v>
      </c>
      <c r="E64" s="6">
        <f t="array" ref="E64">MMULT(COCalc!$AB63:$AG63,COPOMap!R$13:R$18)</f>
        <v>0</v>
      </c>
      <c r="F64" s="6">
        <f t="array" ref="F64">MMULT(COCalc!$AB63:$AG63,COPOMap!S$13:S$18)</f>
        <v>0</v>
      </c>
      <c r="G64" s="6">
        <f t="array" ref="G64">MMULT(COCalc!$AB63:$AG63,COPOMap!T$13:T$18)</f>
        <v>0</v>
      </c>
      <c r="H64" s="6">
        <f t="array" ref="H64">MMULT(COCalc!$AB63:$AG63,COPOMap!U$13:U$18)</f>
        <v>0</v>
      </c>
      <c r="I64" s="6">
        <f t="array" ref="I64">MMULT(COCalc!$AB63:$AG63,COPOMap!V$13:V$18)</f>
        <v>0</v>
      </c>
      <c r="J64" s="6">
        <f t="array" ref="J64">MMULT(COCalc!$AB63:$AG63,COPOMap!W$13:W$18)</f>
        <v>0</v>
      </c>
      <c r="K64" s="6">
        <f t="array" ref="K64">MMULT(COCalc!$AB63:$AG63,COPOMap!X$13:X$18)</f>
        <v>0</v>
      </c>
      <c r="L64" s="6">
        <f t="array" ref="L64">MMULT(COCalc!$AB63:$AG63,COPOMap!Y$13:Y$18)</f>
        <v>0</v>
      </c>
      <c r="M64" s="6">
        <f t="array" ref="M64">MMULT(COCalc!$AB63:$AG63,COPOMap!Z$13:Z$18)</f>
        <v>0</v>
      </c>
      <c r="N64" s="6">
        <f t="array" ref="N64">MMULT(COCalc!$AB63:$AG63,COPOMap!AA$13:AA$18)</f>
        <v>0</v>
      </c>
      <c r="O64" s="4"/>
      <c r="P64" s="6">
        <f t="array" ref="P64">IF($B64="","",MMULT(LabActivity!$AK90:$AP90,COPOMap!P$23:P$28))</f>
      </c>
      <c r="Q64" s="6">
        <f t="array" ref="Q64">IF($B64="","",MMULT(LabActivity!$AK90:$AP90,COPOMap!Q$23:Q$28))</f>
      </c>
      <c r="R64" s="6">
        <f t="array" ref="R64">IF($B64="","",MMULT(LabActivity!$AK90:$AP90,COPOMap!R$23:R$28))</f>
      </c>
      <c r="S64" s="6">
        <f t="array" ref="S64">IF($B64="","",MMULT(LabActivity!$AK90:$AP90,COPOMap!S$23:S$28))</f>
      </c>
      <c r="T64" s="6">
        <f t="array" ref="T64">IF($B64="","",MMULT(LabActivity!$AK90:$AP90,COPOMap!T$23:T$28))</f>
      </c>
      <c r="U64" s="6">
        <f t="array" ref="U64">IF($B64="","",MMULT(LabActivity!$AK90:$AP90,COPOMap!U$23:U$28))</f>
      </c>
      <c r="V64" s="6">
        <f t="array" ref="V64">IF($B64="","",MMULT(LabActivity!$AK90:$AP90,COPOMap!V$23:V$28))</f>
      </c>
      <c r="W64" s="6">
        <f t="array" ref="W64">IF($B64="","",MMULT(LabActivity!$AK90:$AP90,COPOMap!W$23:W$28))</f>
      </c>
      <c r="X64" s="6">
        <f t="array" ref="X64">IF($B64="","",MMULT(LabActivity!$AK90:$AP90,COPOMap!X$23:X$28))</f>
      </c>
      <c r="Y64" s="6">
        <f t="array" ref="Y64">IF($B64="","",MMULT(LabActivity!$AK90:$AP90,COPOMap!Y$23:Y$28))</f>
      </c>
      <c r="Z64" s="6">
        <f t="array" ref="Z64">IF($B64="","",MMULT(LabActivity!$AK90:$AP90,COPOMap!Z$23:Z$28))</f>
      </c>
      <c r="AA64" s="6">
        <f t="array" ref="AA64">IF($B64="","",MMULT(LabActivity!$AK90:$AP90,COPOMap!AA$23:AA$28))</f>
      </c>
      <c r="AB64" s="4"/>
      <c r="AC64" s="6">
        <f t="array" ref="AC64">MMULT(COCalc!$CC63:$CH63,COPOMap!P$33:P$38)</f>
        <v>0</v>
      </c>
      <c r="AD64" s="6">
        <f t="array" ref="AD64">MMULT(COCalc!$CC63:$CH63,COPOMap!Q$33:Q$38)</f>
        <v>0</v>
      </c>
      <c r="AE64" s="6">
        <f t="array" ref="AE64">MMULT(COCalc!$CC63:$CH63,COPOMap!R$33:R$38)</f>
        <v>0</v>
      </c>
      <c r="AF64" s="6">
        <f t="array" ref="AF64">MMULT(COCalc!$CC63:$CH63,COPOMap!S$33:S$38)</f>
        <v>0</v>
      </c>
      <c r="AG64" s="6">
        <f t="array" ref="AG64">MMULT(COCalc!$CC63:$CH63,COPOMap!T$33:T$38)</f>
        <v>0</v>
      </c>
      <c r="AH64" s="6">
        <f t="array" ref="AH64">MMULT(COCalc!$CC63:$CH63,COPOMap!U$33:U$38)</f>
        <v>0</v>
      </c>
      <c r="AI64" s="6">
        <f t="array" ref="AI64">MMULT(COCalc!$CC63:$CH63,COPOMap!V$33:V$38)</f>
        <v>0</v>
      </c>
      <c r="AJ64" s="6">
        <f t="array" ref="AJ64">MMULT(COCalc!$CC63:$CH63,COPOMap!W$33:W$38)</f>
        <v>0</v>
      </c>
      <c r="AK64" s="6">
        <f t="array" ref="AK64">MMULT(COCalc!$CC63:$CH63,COPOMap!X$33:X$38)</f>
        <v>0</v>
      </c>
      <c r="AL64" s="6">
        <f t="array" ref="AL64">MMULT(COCalc!$CC63:$CH63,COPOMap!Y$33:Y$38)</f>
        <v>0</v>
      </c>
      <c r="AM64" s="6">
        <f t="array" ref="AM64">MMULT(COCalc!$CC63:$CH63,COPOMap!Z$33:Z$38)</f>
        <v>0</v>
      </c>
      <c r="AN64" s="6">
        <f t="array" ref="AN64">MMULT(COCalc!$CC63:$CH63,COPOMap!AA$33:AA$38)</f>
        <v>0</v>
      </c>
    </row>
    <row r="65" ht="14.25" customHeight="1" spans="1:40" x14ac:dyDescent="0.25">
      <c r="A65" s="4"/>
      <c r="B65" s="68">
        <f>IF(ISBLANK(CT!A91),"",CT!A91)</f>
      </c>
      <c r="C65" s="6">
        <f t="array" ref="C65">MMULT(COCalc!$AB64:$AG64,COPOMap!P$13:P$18)</f>
        <v>0</v>
      </c>
      <c r="D65" s="6">
        <f t="array" ref="D65">MMULT(COCalc!$AB64:$AG64,COPOMap!Q$13:Q$18)</f>
        <v>0</v>
      </c>
      <c r="E65" s="6">
        <f t="array" ref="E65">MMULT(COCalc!$AB64:$AG64,COPOMap!R$13:R$18)</f>
        <v>0</v>
      </c>
      <c r="F65" s="6">
        <f t="array" ref="F65">MMULT(COCalc!$AB64:$AG64,COPOMap!S$13:S$18)</f>
        <v>0</v>
      </c>
      <c r="G65" s="6">
        <f t="array" ref="G65">MMULT(COCalc!$AB64:$AG64,COPOMap!T$13:T$18)</f>
        <v>0</v>
      </c>
      <c r="H65" s="6">
        <f t="array" ref="H65">MMULT(COCalc!$AB64:$AG64,COPOMap!U$13:U$18)</f>
        <v>0</v>
      </c>
      <c r="I65" s="6">
        <f t="array" ref="I65">MMULT(COCalc!$AB64:$AG64,COPOMap!V$13:V$18)</f>
        <v>0</v>
      </c>
      <c r="J65" s="6">
        <f t="array" ref="J65">MMULT(COCalc!$AB64:$AG64,COPOMap!W$13:W$18)</f>
        <v>0</v>
      </c>
      <c r="K65" s="6">
        <f t="array" ref="K65">MMULT(COCalc!$AB64:$AG64,COPOMap!X$13:X$18)</f>
        <v>0</v>
      </c>
      <c r="L65" s="6">
        <f t="array" ref="L65">MMULT(COCalc!$AB64:$AG64,COPOMap!Y$13:Y$18)</f>
        <v>0</v>
      </c>
      <c r="M65" s="6">
        <f t="array" ref="M65">MMULT(COCalc!$AB64:$AG64,COPOMap!Z$13:Z$18)</f>
        <v>0</v>
      </c>
      <c r="N65" s="6">
        <f t="array" ref="N65">MMULT(COCalc!$AB64:$AG64,COPOMap!AA$13:AA$18)</f>
        <v>0</v>
      </c>
      <c r="O65" s="4"/>
      <c r="P65" s="6">
        <f t="array" ref="P65">IF($B65="","",MMULT(LabActivity!$AK91:$AP91,COPOMap!P$23:P$28))</f>
      </c>
      <c r="Q65" s="6">
        <f t="array" ref="Q65">IF($B65="","",MMULT(LabActivity!$AK91:$AP91,COPOMap!Q$23:Q$28))</f>
      </c>
      <c r="R65" s="6">
        <f t="array" ref="R65">IF($B65="","",MMULT(LabActivity!$AK91:$AP91,COPOMap!R$23:R$28))</f>
      </c>
      <c r="S65" s="6">
        <f t="array" ref="S65">IF($B65="","",MMULT(LabActivity!$AK91:$AP91,COPOMap!S$23:S$28))</f>
      </c>
      <c r="T65" s="6">
        <f t="array" ref="T65">IF($B65="","",MMULT(LabActivity!$AK91:$AP91,COPOMap!T$23:T$28))</f>
      </c>
      <c r="U65" s="6">
        <f t="array" ref="U65">IF($B65="","",MMULT(LabActivity!$AK91:$AP91,COPOMap!U$23:U$28))</f>
      </c>
      <c r="V65" s="6">
        <f t="array" ref="V65">IF($B65="","",MMULT(LabActivity!$AK91:$AP91,COPOMap!V$23:V$28))</f>
      </c>
      <c r="W65" s="6">
        <f t="array" ref="W65">IF($B65="","",MMULT(LabActivity!$AK91:$AP91,COPOMap!W$23:W$28))</f>
      </c>
      <c r="X65" s="6">
        <f t="array" ref="X65">IF($B65="","",MMULT(LabActivity!$AK91:$AP91,COPOMap!X$23:X$28))</f>
      </c>
      <c r="Y65" s="6">
        <f t="array" ref="Y65">IF($B65="","",MMULT(LabActivity!$AK91:$AP91,COPOMap!Y$23:Y$28))</f>
      </c>
      <c r="Z65" s="6">
        <f t="array" ref="Z65">IF($B65="","",MMULT(LabActivity!$AK91:$AP91,COPOMap!Z$23:Z$28))</f>
      </c>
      <c r="AA65" s="6">
        <f t="array" ref="AA65">IF($B65="","",MMULT(LabActivity!$AK91:$AP91,COPOMap!AA$23:AA$28))</f>
      </c>
      <c r="AB65" s="4"/>
      <c r="AC65" s="6">
        <f t="array" ref="AC65">MMULT(COCalc!$CC64:$CH64,COPOMap!P$33:P$38)</f>
        <v>0</v>
      </c>
      <c r="AD65" s="6">
        <f t="array" ref="AD65">MMULT(COCalc!$CC64:$CH64,COPOMap!Q$33:Q$38)</f>
        <v>0</v>
      </c>
      <c r="AE65" s="6">
        <f t="array" ref="AE65">MMULT(COCalc!$CC64:$CH64,COPOMap!R$33:R$38)</f>
        <v>0</v>
      </c>
      <c r="AF65" s="6">
        <f t="array" ref="AF65">MMULT(COCalc!$CC64:$CH64,COPOMap!S$33:S$38)</f>
        <v>0</v>
      </c>
      <c r="AG65" s="6">
        <f t="array" ref="AG65">MMULT(COCalc!$CC64:$CH64,COPOMap!T$33:T$38)</f>
        <v>0</v>
      </c>
      <c r="AH65" s="6">
        <f t="array" ref="AH65">MMULT(COCalc!$CC64:$CH64,COPOMap!U$33:U$38)</f>
        <v>0</v>
      </c>
      <c r="AI65" s="6">
        <f t="array" ref="AI65">MMULT(COCalc!$CC64:$CH64,COPOMap!V$33:V$38)</f>
        <v>0</v>
      </c>
      <c r="AJ65" s="6">
        <f t="array" ref="AJ65">MMULT(COCalc!$CC64:$CH64,COPOMap!W$33:W$38)</f>
        <v>0</v>
      </c>
      <c r="AK65" s="6">
        <f t="array" ref="AK65">MMULT(COCalc!$CC64:$CH64,COPOMap!X$33:X$38)</f>
        <v>0</v>
      </c>
      <c r="AL65" s="6">
        <f t="array" ref="AL65">MMULT(COCalc!$CC64:$CH64,COPOMap!Y$33:Y$38)</f>
        <v>0</v>
      </c>
      <c r="AM65" s="6">
        <f t="array" ref="AM65">MMULT(COCalc!$CC64:$CH64,COPOMap!Z$33:Z$38)</f>
        <v>0</v>
      </c>
      <c r="AN65" s="6">
        <f t="array" ref="AN65">MMULT(COCalc!$CC64:$CH64,COPOMap!AA$33:AA$38)</f>
        <v>0</v>
      </c>
    </row>
    <row r="66" ht="14.25" customHeight="1" spans="1:40" x14ac:dyDescent="0.25">
      <c r="A66" s="4"/>
      <c r="B66" s="68">
        <f>IF(ISBLANK(CT!A92),"",CT!A92)</f>
      </c>
      <c r="C66" s="6">
        <f t="array" ref="C66">MMULT(COCalc!$AB65:$AG65,COPOMap!P$13:P$18)</f>
        <v>0</v>
      </c>
      <c r="D66" s="6">
        <f t="array" ref="D66">MMULT(COCalc!$AB65:$AG65,COPOMap!Q$13:Q$18)</f>
        <v>0</v>
      </c>
      <c r="E66" s="6">
        <f t="array" ref="E66">MMULT(COCalc!$AB65:$AG65,COPOMap!R$13:R$18)</f>
        <v>0</v>
      </c>
      <c r="F66" s="6">
        <f t="array" ref="F66">MMULT(COCalc!$AB65:$AG65,COPOMap!S$13:S$18)</f>
        <v>0</v>
      </c>
      <c r="G66" s="6">
        <f t="array" ref="G66">MMULT(COCalc!$AB65:$AG65,COPOMap!T$13:T$18)</f>
        <v>0</v>
      </c>
      <c r="H66" s="6">
        <f t="array" ref="H66">MMULT(COCalc!$AB65:$AG65,COPOMap!U$13:U$18)</f>
        <v>0</v>
      </c>
      <c r="I66" s="6">
        <f t="array" ref="I66">MMULT(COCalc!$AB65:$AG65,COPOMap!V$13:V$18)</f>
        <v>0</v>
      </c>
      <c r="J66" s="6">
        <f t="array" ref="J66">MMULT(COCalc!$AB65:$AG65,COPOMap!W$13:W$18)</f>
        <v>0</v>
      </c>
      <c r="K66" s="6">
        <f t="array" ref="K66">MMULT(COCalc!$AB65:$AG65,COPOMap!X$13:X$18)</f>
        <v>0</v>
      </c>
      <c r="L66" s="6">
        <f t="array" ref="L66">MMULT(COCalc!$AB65:$AG65,COPOMap!Y$13:Y$18)</f>
        <v>0</v>
      </c>
      <c r="M66" s="6">
        <f t="array" ref="M66">MMULT(COCalc!$AB65:$AG65,COPOMap!Z$13:Z$18)</f>
        <v>0</v>
      </c>
      <c r="N66" s="6">
        <f t="array" ref="N66">MMULT(COCalc!$AB65:$AG65,COPOMap!AA$13:AA$18)</f>
        <v>0</v>
      </c>
      <c r="O66" s="4"/>
      <c r="P66" s="6">
        <f t="array" ref="P66">IF($B66="","",MMULT(LabActivity!$AK92:$AP92,COPOMap!P$23:P$28))</f>
      </c>
      <c r="Q66" s="6">
        <f t="array" ref="Q66">IF($B66="","",MMULT(LabActivity!$AK92:$AP92,COPOMap!Q$23:Q$28))</f>
      </c>
      <c r="R66" s="6">
        <f t="array" ref="R66">IF($B66="","",MMULT(LabActivity!$AK92:$AP92,COPOMap!R$23:R$28))</f>
      </c>
      <c r="S66" s="6">
        <f t="array" ref="S66">IF($B66="","",MMULT(LabActivity!$AK92:$AP92,COPOMap!S$23:S$28))</f>
      </c>
      <c r="T66" s="6">
        <f t="array" ref="T66">IF($B66="","",MMULT(LabActivity!$AK92:$AP92,COPOMap!T$23:T$28))</f>
      </c>
      <c r="U66" s="6">
        <f t="array" ref="U66">IF($B66="","",MMULT(LabActivity!$AK92:$AP92,COPOMap!U$23:U$28))</f>
      </c>
      <c r="V66" s="6">
        <f t="array" ref="V66">IF($B66="","",MMULT(LabActivity!$AK92:$AP92,COPOMap!V$23:V$28))</f>
      </c>
      <c r="W66" s="6">
        <f t="array" ref="W66">IF($B66="","",MMULT(LabActivity!$AK92:$AP92,COPOMap!W$23:W$28))</f>
      </c>
      <c r="X66" s="6">
        <f t="array" ref="X66">IF($B66="","",MMULT(LabActivity!$AK92:$AP92,COPOMap!X$23:X$28))</f>
      </c>
      <c r="Y66" s="6">
        <f t="array" ref="Y66">IF($B66="","",MMULT(LabActivity!$AK92:$AP92,COPOMap!Y$23:Y$28))</f>
      </c>
      <c r="Z66" s="6">
        <f t="array" ref="Z66">IF($B66="","",MMULT(LabActivity!$AK92:$AP92,COPOMap!Z$23:Z$28))</f>
      </c>
      <c r="AA66" s="6">
        <f t="array" ref="AA66">IF($B66="","",MMULT(LabActivity!$AK92:$AP92,COPOMap!AA$23:AA$28))</f>
      </c>
      <c r="AB66" s="4"/>
      <c r="AC66" s="6">
        <f t="array" ref="AC66">MMULT(COCalc!$CC65:$CH65,COPOMap!P$33:P$38)</f>
        <v>0</v>
      </c>
      <c r="AD66" s="6">
        <f t="array" ref="AD66">MMULT(COCalc!$CC65:$CH65,COPOMap!Q$33:Q$38)</f>
        <v>0</v>
      </c>
      <c r="AE66" s="6">
        <f t="array" ref="AE66">MMULT(COCalc!$CC65:$CH65,COPOMap!R$33:R$38)</f>
        <v>0</v>
      </c>
      <c r="AF66" s="6">
        <f t="array" ref="AF66">MMULT(COCalc!$CC65:$CH65,COPOMap!S$33:S$38)</f>
        <v>0</v>
      </c>
      <c r="AG66" s="6">
        <f t="array" ref="AG66">MMULT(COCalc!$CC65:$CH65,COPOMap!T$33:T$38)</f>
        <v>0</v>
      </c>
      <c r="AH66" s="6">
        <f t="array" ref="AH66">MMULT(COCalc!$CC65:$CH65,COPOMap!U$33:U$38)</f>
        <v>0</v>
      </c>
      <c r="AI66" s="6">
        <f t="array" ref="AI66">MMULT(COCalc!$CC65:$CH65,COPOMap!V$33:V$38)</f>
        <v>0</v>
      </c>
      <c r="AJ66" s="6">
        <f t="array" ref="AJ66">MMULT(COCalc!$CC65:$CH65,COPOMap!W$33:W$38)</f>
        <v>0</v>
      </c>
      <c r="AK66" s="6">
        <f t="array" ref="AK66">MMULT(COCalc!$CC65:$CH65,COPOMap!X$33:X$38)</f>
        <v>0</v>
      </c>
      <c r="AL66" s="6">
        <f t="array" ref="AL66">MMULT(COCalc!$CC65:$CH65,COPOMap!Y$33:Y$38)</f>
        <v>0</v>
      </c>
      <c r="AM66" s="6">
        <f t="array" ref="AM66">MMULT(COCalc!$CC65:$CH65,COPOMap!Z$33:Z$38)</f>
        <v>0</v>
      </c>
      <c r="AN66" s="6">
        <f t="array" ref="AN66">MMULT(COCalc!$CC65:$CH65,COPOMap!AA$33:AA$38)</f>
        <v>0</v>
      </c>
    </row>
    <row r="67" ht="14.25" customHeight="1" spans="1:40" x14ac:dyDescent="0.25">
      <c r="A67" s="4"/>
      <c r="B67" s="68">
        <f>IF(ISBLANK(CT!A93),"",CT!A93)</f>
      </c>
      <c r="C67" s="6">
        <f t="array" ref="C67">MMULT(COCalc!$AB66:$AG66,COPOMap!P$13:P$18)</f>
        <v>0</v>
      </c>
      <c r="D67" s="6">
        <f t="array" ref="D67">MMULT(COCalc!$AB66:$AG66,COPOMap!Q$13:Q$18)</f>
        <v>0</v>
      </c>
      <c r="E67" s="6">
        <f t="array" ref="E67">MMULT(COCalc!$AB66:$AG66,COPOMap!R$13:R$18)</f>
        <v>0</v>
      </c>
      <c r="F67" s="6">
        <f t="array" ref="F67">MMULT(COCalc!$AB66:$AG66,COPOMap!S$13:S$18)</f>
        <v>0</v>
      </c>
      <c r="G67" s="6">
        <f t="array" ref="G67">MMULT(COCalc!$AB66:$AG66,COPOMap!T$13:T$18)</f>
        <v>0</v>
      </c>
      <c r="H67" s="6">
        <f t="array" ref="H67">MMULT(COCalc!$AB66:$AG66,COPOMap!U$13:U$18)</f>
        <v>0</v>
      </c>
      <c r="I67" s="6">
        <f t="array" ref="I67">MMULT(COCalc!$AB66:$AG66,COPOMap!V$13:V$18)</f>
        <v>0</v>
      </c>
      <c r="J67" s="6">
        <f t="array" ref="J67">MMULT(COCalc!$AB66:$AG66,COPOMap!W$13:W$18)</f>
        <v>0</v>
      </c>
      <c r="K67" s="6">
        <f t="array" ref="K67">MMULT(COCalc!$AB66:$AG66,COPOMap!X$13:X$18)</f>
        <v>0</v>
      </c>
      <c r="L67" s="6">
        <f t="array" ref="L67">MMULT(COCalc!$AB66:$AG66,COPOMap!Y$13:Y$18)</f>
        <v>0</v>
      </c>
      <c r="M67" s="6">
        <f t="array" ref="M67">MMULT(COCalc!$AB66:$AG66,COPOMap!Z$13:Z$18)</f>
        <v>0</v>
      </c>
      <c r="N67" s="6">
        <f t="array" ref="N67">MMULT(COCalc!$AB66:$AG66,COPOMap!AA$13:AA$18)</f>
        <v>0</v>
      </c>
      <c r="O67" s="4"/>
      <c r="P67" s="6">
        <f t="array" ref="P67">IF($B67="","",MMULT(LabActivity!$AK93:$AP93,COPOMap!P$23:P$28))</f>
      </c>
      <c r="Q67" s="6">
        <f t="array" ref="Q67">IF($B67="","",MMULT(LabActivity!$AK93:$AP93,COPOMap!Q$23:Q$28))</f>
      </c>
      <c r="R67" s="6">
        <f t="array" ref="R67">IF($B67="","",MMULT(LabActivity!$AK93:$AP93,COPOMap!R$23:R$28))</f>
      </c>
      <c r="S67" s="6">
        <f t="array" ref="S67">IF($B67="","",MMULT(LabActivity!$AK93:$AP93,COPOMap!S$23:S$28))</f>
      </c>
      <c r="T67" s="6">
        <f t="array" ref="T67">IF($B67="","",MMULT(LabActivity!$AK93:$AP93,COPOMap!T$23:T$28))</f>
      </c>
      <c r="U67" s="6">
        <f t="array" ref="U67">IF($B67="","",MMULT(LabActivity!$AK93:$AP93,COPOMap!U$23:U$28))</f>
      </c>
      <c r="V67" s="6">
        <f t="array" ref="V67">IF($B67="","",MMULT(LabActivity!$AK93:$AP93,COPOMap!V$23:V$28))</f>
      </c>
      <c r="W67" s="6">
        <f t="array" ref="W67">IF($B67="","",MMULT(LabActivity!$AK93:$AP93,COPOMap!W$23:W$28))</f>
      </c>
      <c r="X67" s="6">
        <f t="array" ref="X67">IF($B67="","",MMULT(LabActivity!$AK93:$AP93,COPOMap!X$23:X$28))</f>
      </c>
      <c r="Y67" s="6">
        <f t="array" ref="Y67">IF($B67="","",MMULT(LabActivity!$AK93:$AP93,COPOMap!Y$23:Y$28))</f>
      </c>
      <c r="Z67" s="6">
        <f t="array" ref="Z67">IF($B67="","",MMULT(LabActivity!$AK93:$AP93,COPOMap!Z$23:Z$28))</f>
      </c>
      <c r="AA67" s="6">
        <f t="array" ref="AA67">IF($B67="","",MMULT(LabActivity!$AK93:$AP93,COPOMap!AA$23:AA$28))</f>
      </c>
      <c r="AB67" s="4"/>
      <c r="AC67" s="6">
        <f t="array" ref="AC67">MMULT(COCalc!$CC66:$CH66,COPOMap!P$33:P$38)</f>
        <v>0</v>
      </c>
      <c r="AD67" s="6">
        <f t="array" ref="AD67">MMULT(COCalc!$CC66:$CH66,COPOMap!Q$33:Q$38)</f>
        <v>0</v>
      </c>
      <c r="AE67" s="6">
        <f t="array" ref="AE67">MMULT(COCalc!$CC66:$CH66,COPOMap!R$33:R$38)</f>
        <v>0</v>
      </c>
      <c r="AF67" s="6">
        <f t="array" ref="AF67">MMULT(COCalc!$CC66:$CH66,COPOMap!S$33:S$38)</f>
        <v>0</v>
      </c>
      <c r="AG67" s="6">
        <f t="array" ref="AG67">MMULT(COCalc!$CC66:$CH66,COPOMap!T$33:T$38)</f>
        <v>0</v>
      </c>
      <c r="AH67" s="6">
        <f t="array" ref="AH67">MMULT(COCalc!$CC66:$CH66,COPOMap!U$33:U$38)</f>
        <v>0</v>
      </c>
      <c r="AI67" s="6">
        <f t="array" ref="AI67">MMULT(COCalc!$CC66:$CH66,COPOMap!V$33:V$38)</f>
        <v>0</v>
      </c>
      <c r="AJ67" s="6">
        <f t="array" ref="AJ67">MMULT(COCalc!$CC66:$CH66,COPOMap!W$33:W$38)</f>
        <v>0</v>
      </c>
      <c r="AK67" s="6">
        <f t="array" ref="AK67">MMULT(COCalc!$CC66:$CH66,COPOMap!X$33:X$38)</f>
        <v>0</v>
      </c>
      <c r="AL67" s="6">
        <f t="array" ref="AL67">MMULT(COCalc!$CC66:$CH66,COPOMap!Y$33:Y$38)</f>
        <v>0</v>
      </c>
      <c r="AM67" s="6">
        <f t="array" ref="AM67">MMULT(COCalc!$CC66:$CH66,COPOMap!Z$33:Z$38)</f>
        <v>0</v>
      </c>
      <c r="AN67" s="6">
        <f t="array" ref="AN67">MMULT(COCalc!$CC66:$CH66,COPOMap!AA$33:AA$38)</f>
        <v>0</v>
      </c>
    </row>
    <row r="68" ht="14.25" customHeight="1" spans="1:40" x14ac:dyDescent="0.25">
      <c r="A68" s="4"/>
      <c r="B68" s="68">
        <f>IF(ISBLANK(CT!A94),"",CT!A94)</f>
      </c>
      <c r="C68" s="6">
        <f t="array" ref="C68">MMULT(COCalc!$AB67:$AG67,COPOMap!P$13:P$18)</f>
        <v>0</v>
      </c>
      <c r="D68" s="6">
        <f t="array" ref="D68">MMULT(COCalc!$AB67:$AG67,COPOMap!Q$13:Q$18)</f>
        <v>0</v>
      </c>
      <c r="E68" s="6">
        <f t="array" ref="E68">MMULT(COCalc!$AB67:$AG67,COPOMap!R$13:R$18)</f>
        <v>0</v>
      </c>
      <c r="F68" s="6">
        <f t="array" ref="F68">MMULT(COCalc!$AB67:$AG67,COPOMap!S$13:S$18)</f>
        <v>0</v>
      </c>
      <c r="G68" s="6">
        <f t="array" ref="G68">MMULT(COCalc!$AB67:$AG67,COPOMap!T$13:T$18)</f>
        <v>0</v>
      </c>
      <c r="H68" s="6">
        <f t="array" ref="H68">MMULT(COCalc!$AB67:$AG67,COPOMap!U$13:U$18)</f>
        <v>0</v>
      </c>
      <c r="I68" s="6">
        <f t="array" ref="I68">MMULT(COCalc!$AB67:$AG67,COPOMap!V$13:V$18)</f>
        <v>0</v>
      </c>
      <c r="J68" s="6">
        <f t="array" ref="J68">MMULT(COCalc!$AB67:$AG67,COPOMap!W$13:W$18)</f>
        <v>0</v>
      </c>
      <c r="K68" s="6">
        <f t="array" ref="K68">MMULT(COCalc!$AB67:$AG67,COPOMap!X$13:X$18)</f>
        <v>0</v>
      </c>
      <c r="L68" s="6">
        <f t="array" ref="L68">MMULT(COCalc!$AB67:$AG67,COPOMap!Y$13:Y$18)</f>
        <v>0</v>
      </c>
      <c r="M68" s="6">
        <f t="array" ref="M68">MMULT(COCalc!$AB67:$AG67,COPOMap!Z$13:Z$18)</f>
        <v>0</v>
      </c>
      <c r="N68" s="6">
        <f t="array" ref="N68">MMULT(COCalc!$AB67:$AG67,COPOMap!AA$13:AA$18)</f>
        <v>0</v>
      </c>
      <c r="O68" s="4"/>
      <c r="P68" s="6">
        <f t="array" ref="P68">IF($B68="","",MMULT(LabActivity!$AK94:$AP94,COPOMap!P$23:P$28))</f>
      </c>
      <c r="Q68" s="6">
        <f t="array" ref="Q68">IF($B68="","",MMULT(LabActivity!$AK94:$AP94,COPOMap!Q$23:Q$28))</f>
      </c>
      <c r="R68" s="6">
        <f t="array" ref="R68">IF($B68="","",MMULT(LabActivity!$AK94:$AP94,COPOMap!R$23:R$28))</f>
      </c>
      <c r="S68" s="6">
        <f t="array" ref="S68">IF($B68="","",MMULT(LabActivity!$AK94:$AP94,COPOMap!S$23:S$28))</f>
      </c>
      <c r="T68" s="6">
        <f t="array" ref="T68">IF($B68="","",MMULT(LabActivity!$AK94:$AP94,COPOMap!T$23:T$28))</f>
      </c>
      <c r="U68" s="6">
        <f t="array" ref="U68">IF($B68="","",MMULT(LabActivity!$AK94:$AP94,COPOMap!U$23:U$28))</f>
      </c>
      <c r="V68" s="6">
        <f t="array" ref="V68">IF($B68="","",MMULT(LabActivity!$AK94:$AP94,COPOMap!V$23:V$28))</f>
      </c>
      <c r="W68" s="6">
        <f t="array" ref="W68">IF($B68="","",MMULT(LabActivity!$AK94:$AP94,COPOMap!W$23:W$28))</f>
      </c>
      <c r="X68" s="6">
        <f t="array" ref="X68">IF($B68="","",MMULT(LabActivity!$AK94:$AP94,COPOMap!X$23:X$28))</f>
      </c>
      <c r="Y68" s="6">
        <f t="array" ref="Y68">IF($B68="","",MMULT(LabActivity!$AK94:$AP94,COPOMap!Y$23:Y$28))</f>
      </c>
      <c r="Z68" s="6">
        <f t="array" ref="Z68">IF($B68="","",MMULT(LabActivity!$AK94:$AP94,COPOMap!Z$23:Z$28))</f>
      </c>
      <c r="AA68" s="6">
        <f t="array" ref="AA68">IF($B68="","",MMULT(LabActivity!$AK94:$AP94,COPOMap!AA$23:AA$28))</f>
      </c>
      <c r="AB68" s="4"/>
      <c r="AC68" s="6">
        <f t="array" ref="AC68">MMULT(COCalc!$CC67:$CH67,COPOMap!P$33:P$38)</f>
        <v>0</v>
      </c>
      <c r="AD68" s="6">
        <f t="array" ref="AD68">MMULT(COCalc!$CC67:$CH67,COPOMap!Q$33:Q$38)</f>
        <v>0</v>
      </c>
      <c r="AE68" s="6">
        <f t="array" ref="AE68">MMULT(COCalc!$CC67:$CH67,COPOMap!R$33:R$38)</f>
        <v>0</v>
      </c>
      <c r="AF68" s="6">
        <f t="array" ref="AF68">MMULT(COCalc!$CC67:$CH67,COPOMap!S$33:S$38)</f>
        <v>0</v>
      </c>
      <c r="AG68" s="6">
        <f t="array" ref="AG68">MMULT(COCalc!$CC67:$CH67,COPOMap!T$33:T$38)</f>
        <v>0</v>
      </c>
      <c r="AH68" s="6">
        <f t="array" ref="AH68">MMULT(COCalc!$CC67:$CH67,COPOMap!U$33:U$38)</f>
        <v>0</v>
      </c>
      <c r="AI68" s="6">
        <f t="array" ref="AI68">MMULT(COCalc!$CC67:$CH67,COPOMap!V$33:V$38)</f>
        <v>0</v>
      </c>
      <c r="AJ68" s="6">
        <f t="array" ref="AJ68">MMULT(COCalc!$CC67:$CH67,COPOMap!W$33:W$38)</f>
        <v>0</v>
      </c>
      <c r="AK68" s="6">
        <f t="array" ref="AK68">MMULT(COCalc!$CC67:$CH67,COPOMap!X$33:X$38)</f>
        <v>0</v>
      </c>
      <c r="AL68" s="6">
        <f t="array" ref="AL68">MMULT(COCalc!$CC67:$CH67,COPOMap!Y$33:Y$38)</f>
        <v>0</v>
      </c>
      <c r="AM68" s="6">
        <f t="array" ref="AM68">MMULT(COCalc!$CC67:$CH67,COPOMap!Z$33:Z$38)</f>
        <v>0</v>
      </c>
      <c r="AN68" s="6">
        <f t="array" ref="AN68">MMULT(COCalc!$CC67:$CH67,COPOMap!AA$33:AA$38)</f>
        <v>0</v>
      </c>
    </row>
    <row r="69" ht="14.25" customHeight="1" spans="1:40" x14ac:dyDescent="0.25">
      <c r="A69" s="4"/>
      <c r="B69" s="68">
        <f>IF(ISBLANK(CT!A95),"",CT!A95)</f>
      </c>
      <c r="C69" s="6">
        <f t="array" ref="C69">MMULT(COCalc!$AB68:$AG68,COPOMap!P$13:P$18)</f>
        <v>0</v>
      </c>
      <c r="D69" s="6">
        <f t="array" ref="D69">MMULT(COCalc!$AB68:$AG68,COPOMap!Q$13:Q$18)</f>
        <v>0</v>
      </c>
      <c r="E69" s="6">
        <f t="array" ref="E69">MMULT(COCalc!$AB68:$AG68,COPOMap!R$13:R$18)</f>
        <v>0</v>
      </c>
      <c r="F69" s="6">
        <f t="array" ref="F69">MMULT(COCalc!$AB68:$AG68,COPOMap!S$13:S$18)</f>
        <v>0</v>
      </c>
      <c r="G69" s="6">
        <f t="array" ref="G69">MMULT(COCalc!$AB68:$AG68,COPOMap!T$13:T$18)</f>
        <v>0</v>
      </c>
      <c r="H69" s="6">
        <f t="array" ref="H69">MMULT(COCalc!$AB68:$AG68,COPOMap!U$13:U$18)</f>
        <v>0</v>
      </c>
      <c r="I69" s="6">
        <f t="array" ref="I69">MMULT(COCalc!$AB68:$AG68,COPOMap!V$13:V$18)</f>
        <v>0</v>
      </c>
      <c r="J69" s="6">
        <f t="array" ref="J69">MMULT(COCalc!$AB68:$AG68,COPOMap!W$13:W$18)</f>
        <v>0</v>
      </c>
      <c r="K69" s="6">
        <f t="array" ref="K69">MMULT(COCalc!$AB68:$AG68,COPOMap!X$13:X$18)</f>
        <v>0</v>
      </c>
      <c r="L69" s="6">
        <f t="array" ref="L69">MMULT(COCalc!$AB68:$AG68,COPOMap!Y$13:Y$18)</f>
        <v>0</v>
      </c>
      <c r="M69" s="6">
        <f t="array" ref="M69">MMULT(COCalc!$AB68:$AG68,COPOMap!Z$13:Z$18)</f>
        <v>0</v>
      </c>
      <c r="N69" s="6">
        <f t="array" ref="N69">MMULT(COCalc!$AB68:$AG68,COPOMap!AA$13:AA$18)</f>
        <v>0</v>
      </c>
      <c r="O69" s="4"/>
      <c r="P69" s="6">
        <f t="array" ref="P69">IF($B69="","",MMULT(LabActivity!$AK95:$AP95,COPOMap!P$23:P$28))</f>
      </c>
      <c r="Q69" s="6">
        <f t="array" ref="Q69">IF($B69="","",MMULT(LabActivity!$AK95:$AP95,COPOMap!Q$23:Q$28))</f>
      </c>
      <c r="R69" s="6">
        <f t="array" ref="R69">IF($B69="","",MMULT(LabActivity!$AK95:$AP95,COPOMap!R$23:R$28))</f>
      </c>
      <c r="S69" s="6">
        <f t="array" ref="S69">IF($B69="","",MMULT(LabActivity!$AK95:$AP95,COPOMap!S$23:S$28))</f>
      </c>
      <c r="T69" s="6">
        <f t="array" ref="T69">IF($B69="","",MMULT(LabActivity!$AK95:$AP95,COPOMap!T$23:T$28))</f>
      </c>
      <c r="U69" s="6">
        <f t="array" ref="U69">IF($B69="","",MMULT(LabActivity!$AK95:$AP95,COPOMap!U$23:U$28))</f>
      </c>
      <c r="V69" s="6">
        <f t="array" ref="V69">IF($B69="","",MMULT(LabActivity!$AK95:$AP95,COPOMap!V$23:V$28))</f>
      </c>
      <c r="W69" s="6">
        <f t="array" ref="W69">IF($B69="","",MMULT(LabActivity!$AK95:$AP95,COPOMap!W$23:W$28))</f>
      </c>
      <c r="X69" s="6">
        <f t="array" ref="X69">IF($B69="","",MMULT(LabActivity!$AK95:$AP95,COPOMap!X$23:X$28))</f>
      </c>
      <c r="Y69" s="6">
        <f t="array" ref="Y69">IF($B69="","",MMULT(LabActivity!$AK95:$AP95,COPOMap!Y$23:Y$28))</f>
      </c>
      <c r="Z69" s="6">
        <f t="array" ref="Z69">IF($B69="","",MMULT(LabActivity!$AK95:$AP95,COPOMap!Z$23:Z$28))</f>
      </c>
      <c r="AA69" s="6">
        <f t="array" ref="AA69">IF($B69="","",MMULT(LabActivity!$AK95:$AP95,COPOMap!AA$23:AA$28))</f>
      </c>
      <c r="AB69" s="4"/>
      <c r="AC69" s="6">
        <f t="array" ref="AC69">MMULT(COCalc!$CC68:$CH68,COPOMap!P$33:P$38)</f>
        <v>0</v>
      </c>
      <c r="AD69" s="6">
        <f t="array" ref="AD69">MMULT(COCalc!$CC68:$CH68,COPOMap!Q$33:Q$38)</f>
        <v>0</v>
      </c>
      <c r="AE69" s="6">
        <f t="array" ref="AE69">MMULT(COCalc!$CC68:$CH68,COPOMap!R$33:R$38)</f>
        <v>0</v>
      </c>
      <c r="AF69" s="6">
        <f t="array" ref="AF69">MMULT(COCalc!$CC68:$CH68,COPOMap!S$33:S$38)</f>
        <v>0</v>
      </c>
      <c r="AG69" s="6">
        <f t="array" ref="AG69">MMULT(COCalc!$CC68:$CH68,COPOMap!T$33:T$38)</f>
        <v>0</v>
      </c>
      <c r="AH69" s="6">
        <f t="array" ref="AH69">MMULT(COCalc!$CC68:$CH68,COPOMap!U$33:U$38)</f>
        <v>0</v>
      </c>
      <c r="AI69" s="6">
        <f t="array" ref="AI69">MMULT(COCalc!$CC68:$CH68,COPOMap!V$33:V$38)</f>
        <v>0</v>
      </c>
      <c r="AJ69" s="6">
        <f t="array" ref="AJ69">MMULT(COCalc!$CC68:$CH68,COPOMap!W$33:W$38)</f>
        <v>0</v>
      </c>
      <c r="AK69" s="6">
        <f t="array" ref="AK69">MMULT(COCalc!$CC68:$CH68,COPOMap!X$33:X$38)</f>
        <v>0</v>
      </c>
      <c r="AL69" s="6">
        <f t="array" ref="AL69">MMULT(COCalc!$CC68:$CH68,COPOMap!Y$33:Y$38)</f>
        <v>0</v>
      </c>
      <c r="AM69" s="6">
        <f t="array" ref="AM69">MMULT(COCalc!$CC68:$CH68,COPOMap!Z$33:Z$38)</f>
        <v>0</v>
      </c>
      <c r="AN69" s="6">
        <f t="array" ref="AN69">MMULT(COCalc!$CC68:$CH68,COPOMap!AA$33:AA$38)</f>
        <v>0</v>
      </c>
    </row>
    <row r="70" ht="14.25" customHeight="1" spans="1:40" x14ac:dyDescent="0.25">
      <c r="A70" s="4"/>
      <c r="B70" s="68">
        <f>IF(ISBLANK(CT!A96),"",CT!A96)</f>
      </c>
      <c r="C70" s="6">
        <f t="array" ref="C70">MMULT(COCalc!$AB69:$AG69,COPOMap!P$13:P$18)</f>
        <v>0</v>
      </c>
      <c r="D70" s="6">
        <f t="array" ref="D70">MMULT(COCalc!$AB69:$AG69,COPOMap!Q$13:Q$18)</f>
        <v>0</v>
      </c>
      <c r="E70" s="6">
        <f t="array" ref="E70">MMULT(COCalc!$AB69:$AG69,COPOMap!R$13:R$18)</f>
        <v>0</v>
      </c>
      <c r="F70" s="6">
        <f t="array" ref="F70">MMULT(COCalc!$AB69:$AG69,COPOMap!S$13:S$18)</f>
        <v>0</v>
      </c>
      <c r="G70" s="6">
        <f t="array" ref="G70">MMULT(COCalc!$AB69:$AG69,COPOMap!T$13:T$18)</f>
        <v>0</v>
      </c>
      <c r="H70" s="6">
        <f t="array" ref="H70">MMULT(COCalc!$AB69:$AG69,COPOMap!U$13:U$18)</f>
        <v>0</v>
      </c>
      <c r="I70" s="6">
        <f t="array" ref="I70">MMULT(COCalc!$AB69:$AG69,COPOMap!V$13:V$18)</f>
        <v>0</v>
      </c>
      <c r="J70" s="6">
        <f t="array" ref="J70">MMULT(COCalc!$AB69:$AG69,COPOMap!W$13:W$18)</f>
        <v>0</v>
      </c>
      <c r="K70" s="6">
        <f t="array" ref="K70">MMULT(COCalc!$AB69:$AG69,COPOMap!X$13:X$18)</f>
        <v>0</v>
      </c>
      <c r="L70" s="6">
        <f t="array" ref="L70">MMULT(COCalc!$AB69:$AG69,COPOMap!Y$13:Y$18)</f>
        <v>0</v>
      </c>
      <c r="M70" s="6">
        <f t="array" ref="M70">MMULT(COCalc!$AB69:$AG69,COPOMap!Z$13:Z$18)</f>
        <v>0</v>
      </c>
      <c r="N70" s="6">
        <f t="array" ref="N70">MMULT(COCalc!$AB69:$AG69,COPOMap!AA$13:AA$18)</f>
        <v>0</v>
      </c>
      <c r="O70" s="4"/>
      <c r="P70" s="6">
        <f t="array" ref="P70">IF($B70="","",MMULT(LabActivity!$AK96:$AP96,COPOMap!P$23:P$28))</f>
      </c>
      <c r="Q70" s="6">
        <f t="array" ref="Q70">IF($B70="","",MMULT(LabActivity!$AK96:$AP96,COPOMap!Q$23:Q$28))</f>
      </c>
      <c r="R70" s="6">
        <f t="array" ref="R70">IF($B70="","",MMULT(LabActivity!$AK96:$AP96,COPOMap!R$23:R$28))</f>
      </c>
      <c r="S70" s="6">
        <f t="array" ref="S70">IF($B70="","",MMULT(LabActivity!$AK96:$AP96,COPOMap!S$23:S$28))</f>
      </c>
      <c r="T70" s="6">
        <f t="array" ref="T70">IF($B70="","",MMULT(LabActivity!$AK96:$AP96,COPOMap!T$23:T$28))</f>
      </c>
      <c r="U70" s="6">
        <f t="array" ref="U70">IF($B70="","",MMULT(LabActivity!$AK96:$AP96,COPOMap!U$23:U$28))</f>
      </c>
      <c r="V70" s="6">
        <f t="array" ref="V70">IF($B70="","",MMULT(LabActivity!$AK96:$AP96,COPOMap!V$23:V$28))</f>
      </c>
      <c r="W70" s="6">
        <f t="array" ref="W70">IF($B70="","",MMULT(LabActivity!$AK96:$AP96,COPOMap!W$23:W$28))</f>
      </c>
      <c r="X70" s="6">
        <f t="array" ref="X70">IF($B70="","",MMULT(LabActivity!$AK96:$AP96,COPOMap!X$23:X$28))</f>
      </c>
      <c r="Y70" s="6">
        <f t="array" ref="Y70">IF($B70="","",MMULT(LabActivity!$AK96:$AP96,COPOMap!Y$23:Y$28))</f>
      </c>
      <c r="Z70" s="6">
        <f t="array" ref="Z70">IF($B70="","",MMULT(LabActivity!$AK96:$AP96,COPOMap!Z$23:Z$28))</f>
      </c>
      <c r="AA70" s="6">
        <f t="array" ref="AA70">IF($B70="","",MMULT(LabActivity!$AK96:$AP96,COPOMap!AA$23:AA$28))</f>
      </c>
      <c r="AB70" s="4"/>
      <c r="AC70" s="6">
        <f t="array" ref="AC70">MMULT(COCalc!$CC69:$CH69,COPOMap!P$33:P$38)</f>
        <v>0</v>
      </c>
      <c r="AD70" s="6">
        <f t="array" ref="AD70">MMULT(COCalc!$CC69:$CH69,COPOMap!Q$33:Q$38)</f>
        <v>0</v>
      </c>
      <c r="AE70" s="6">
        <f t="array" ref="AE70">MMULT(COCalc!$CC69:$CH69,COPOMap!R$33:R$38)</f>
        <v>0</v>
      </c>
      <c r="AF70" s="6">
        <f t="array" ref="AF70">MMULT(COCalc!$CC69:$CH69,COPOMap!S$33:S$38)</f>
        <v>0</v>
      </c>
      <c r="AG70" s="6">
        <f t="array" ref="AG70">MMULT(COCalc!$CC69:$CH69,COPOMap!T$33:T$38)</f>
        <v>0</v>
      </c>
      <c r="AH70" s="6">
        <f t="array" ref="AH70">MMULT(COCalc!$CC69:$CH69,COPOMap!U$33:U$38)</f>
        <v>0</v>
      </c>
      <c r="AI70" s="6">
        <f t="array" ref="AI70">MMULT(COCalc!$CC69:$CH69,COPOMap!V$33:V$38)</f>
        <v>0</v>
      </c>
      <c r="AJ70" s="6">
        <f t="array" ref="AJ70">MMULT(COCalc!$CC69:$CH69,COPOMap!W$33:W$38)</f>
        <v>0</v>
      </c>
      <c r="AK70" s="6">
        <f t="array" ref="AK70">MMULT(COCalc!$CC69:$CH69,COPOMap!X$33:X$38)</f>
        <v>0</v>
      </c>
      <c r="AL70" s="6">
        <f t="array" ref="AL70">MMULT(COCalc!$CC69:$CH69,COPOMap!Y$33:Y$38)</f>
        <v>0</v>
      </c>
      <c r="AM70" s="6">
        <f t="array" ref="AM70">MMULT(COCalc!$CC69:$CH69,COPOMap!Z$33:Z$38)</f>
        <v>0</v>
      </c>
      <c r="AN70" s="6">
        <f t="array" ref="AN70">MMULT(COCalc!$CC69:$CH69,COPOMap!AA$33:AA$38)</f>
        <v>0</v>
      </c>
    </row>
    <row r="71" ht="14.25" customHeight="1" spans="1:40" x14ac:dyDescent="0.25">
      <c r="A71" s="4"/>
      <c r="B71" s="68">
        <f>IF(ISBLANK(CT!A97),"",CT!A97)</f>
      </c>
      <c r="C71" s="6">
        <f t="array" ref="C71">MMULT(COCalc!$AB70:$AG70,COPOMap!P$13:P$18)</f>
        <v>0</v>
      </c>
      <c r="D71" s="6">
        <f t="array" ref="D71">MMULT(COCalc!$AB70:$AG70,COPOMap!Q$13:Q$18)</f>
        <v>0</v>
      </c>
      <c r="E71" s="6">
        <f t="array" ref="E71">MMULT(COCalc!$AB70:$AG70,COPOMap!R$13:R$18)</f>
        <v>0</v>
      </c>
      <c r="F71" s="6">
        <f t="array" ref="F71">MMULT(COCalc!$AB70:$AG70,COPOMap!S$13:S$18)</f>
        <v>0</v>
      </c>
      <c r="G71" s="6">
        <f t="array" ref="G71">MMULT(COCalc!$AB70:$AG70,COPOMap!T$13:T$18)</f>
        <v>0</v>
      </c>
      <c r="H71" s="6">
        <f t="array" ref="H71">MMULT(COCalc!$AB70:$AG70,COPOMap!U$13:U$18)</f>
        <v>0</v>
      </c>
      <c r="I71" s="6">
        <f t="array" ref="I71">MMULT(COCalc!$AB70:$AG70,COPOMap!V$13:V$18)</f>
        <v>0</v>
      </c>
      <c r="J71" s="6">
        <f t="array" ref="J71">MMULT(COCalc!$AB70:$AG70,COPOMap!W$13:W$18)</f>
        <v>0</v>
      </c>
      <c r="K71" s="6">
        <f t="array" ref="K71">MMULT(COCalc!$AB70:$AG70,COPOMap!X$13:X$18)</f>
        <v>0</v>
      </c>
      <c r="L71" s="6">
        <f t="array" ref="L71">MMULT(COCalc!$AB70:$AG70,COPOMap!Y$13:Y$18)</f>
        <v>0</v>
      </c>
      <c r="M71" s="6">
        <f t="array" ref="M71">MMULT(COCalc!$AB70:$AG70,COPOMap!Z$13:Z$18)</f>
        <v>0</v>
      </c>
      <c r="N71" s="6">
        <f t="array" ref="N71">MMULT(COCalc!$AB70:$AG70,COPOMap!AA$13:AA$18)</f>
        <v>0</v>
      </c>
      <c r="O71" s="4"/>
      <c r="P71" s="6">
        <f t="array" ref="P71">IF($B71="","",MMULT(LabActivity!$AK97:$AP97,COPOMap!P$23:P$28))</f>
      </c>
      <c r="Q71" s="6">
        <f t="array" ref="Q71">IF($B71="","",MMULT(LabActivity!$AK97:$AP97,COPOMap!Q$23:Q$28))</f>
      </c>
      <c r="R71" s="6">
        <f t="array" ref="R71">IF($B71="","",MMULT(LabActivity!$AK97:$AP97,COPOMap!R$23:R$28))</f>
      </c>
      <c r="S71" s="6">
        <f t="array" ref="S71">IF($B71="","",MMULT(LabActivity!$AK97:$AP97,COPOMap!S$23:S$28))</f>
      </c>
      <c r="T71" s="6">
        <f t="array" ref="T71">IF($B71="","",MMULT(LabActivity!$AK97:$AP97,COPOMap!T$23:T$28))</f>
      </c>
      <c r="U71" s="6">
        <f t="array" ref="U71">IF($B71="","",MMULT(LabActivity!$AK97:$AP97,COPOMap!U$23:U$28))</f>
      </c>
      <c r="V71" s="6">
        <f t="array" ref="V71">IF($B71="","",MMULT(LabActivity!$AK97:$AP97,COPOMap!V$23:V$28))</f>
      </c>
      <c r="W71" s="6">
        <f t="array" ref="W71">IF($B71="","",MMULT(LabActivity!$AK97:$AP97,COPOMap!W$23:W$28))</f>
      </c>
      <c r="X71" s="6">
        <f t="array" ref="X71">IF($B71="","",MMULT(LabActivity!$AK97:$AP97,COPOMap!X$23:X$28))</f>
      </c>
      <c r="Y71" s="6">
        <f t="array" ref="Y71">IF($B71="","",MMULT(LabActivity!$AK97:$AP97,COPOMap!Y$23:Y$28))</f>
      </c>
      <c r="Z71" s="6">
        <f t="array" ref="Z71">IF($B71="","",MMULT(LabActivity!$AK97:$AP97,COPOMap!Z$23:Z$28))</f>
      </c>
      <c r="AA71" s="6">
        <f t="array" ref="AA71">IF($B71="","",MMULT(LabActivity!$AK97:$AP97,COPOMap!AA$23:AA$28))</f>
      </c>
      <c r="AB71" s="4"/>
      <c r="AC71" s="6">
        <f t="array" ref="AC71">MMULT(COCalc!$CC70:$CH70,COPOMap!P$33:P$38)</f>
        <v>0</v>
      </c>
      <c r="AD71" s="6">
        <f t="array" ref="AD71">MMULT(COCalc!$CC70:$CH70,COPOMap!Q$33:Q$38)</f>
        <v>0</v>
      </c>
      <c r="AE71" s="6">
        <f t="array" ref="AE71">MMULT(COCalc!$CC70:$CH70,COPOMap!R$33:R$38)</f>
        <v>0</v>
      </c>
      <c r="AF71" s="6">
        <f t="array" ref="AF71">MMULT(COCalc!$CC70:$CH70,COPOMap!S$33:S$38)</f>
        <v>0</v>
      </c>
      <c r="AG71" s="6">
        <f t="array" ref="AG71">MMULT(COCalc!$CC70:$CH70,COPOMap!T$33:T$38)</f>
        <v>0</v>
      </c>
      <c r="AH71" s="6">
        <f t="array" ref="AH71">MMULT(COCalc!$CC70:$CH70,COPOMap!U$33:U$38)</f>
        <v>0</v>
      </c>
      <c r="AI71" s="6">
        <f t="array" ref="AI71">MMULT(COCalc!$CC70:$CH70,COPOMap!V$33:V$38)</f>
        <v>0</v>
      </c>
      <c r="AJ71" s="6">
        <f t="array" ref="AJ71">MMULT(COCalc!$CC70:$CH70,COPOMap!W$33:W$38)</f>
        <v>0</v>
      </c>
      <c r="AK71" s="6">
        <f t="array" ref="AK71">MMULT(COCalc!$CC70:$CH70,COPOMap!X$33:X$38)</f>
        <v>0</v>
      </c>
      <c r="AL71" s="6">
        <f t="array" ref="AL71">MMULT(COCalc!$CC70:$CH70,COPOMap!Y$33:Y$38)</f>
        <v>0</v>
      </c>
      <c r="AM71" s="6">
        <f t="array" ref="AM71">MMULT(COCalc!$CC70:$CH70,COPOMap!Z$33:Z$38)</f>
        <v>0</v>
      </c>
      <c r="AN71" s="6">
        <f t="array" ref="AN71">MMULT(COCalc!$CC70:$CH70,COPOMap!AA$33:AA$38)</f>
        <v>0</v>
      </c>
    </row>
    <row r="72" ht="14.25" customHeight="1" spans="1:40" x14ac:dyDescent="0.25">
      <c r="A72" s="4"/>
      <c r="B72" s="68">
        <f>IF(ISBLANK(CT!A98),"",CT!A98)</f>
      </c>
      <c r="C72" s="6">
        <f t="array" ref="C72">MMULT(COCalc!$AB71:$AG71,COPOMap!P$13:P$18)</f>
        <v>0</v>
      </c>
      <c r="D72" s="6">
        <f t="array" ref="D72">MMULT(COCalc!$AB71:$AG71,COPOMap!Q$13:Q$18)</f>
        <v>0</v>
      </c>
      <c r="E72" s="6">
        <f t="array" ref="E72">MMULT(COCalc!$AB71:$AG71,COPOMap!R$13:R$18)</f>
        <v>0</v>
      </c>
      <c r="F72" s="6">
        <f t="array" ref="F72">MMULT(COCalc!$AB71:$AG71,COPOMap!S$13:S$18)</f>
        <v>0</v>
      </c>
      <c r="G72" s="6">
        <f t="array" ref="G72">MMULT(COCalc!$AB71:$AG71,COPOMap!T$13:T$18)</f>
        <v>0</v>
      </c>
      <c r="H72" s="6">
        <f t="array" ref="H72">MMULT(COCalc!$AB71:$AG71,COPOMap!U$13:U$18)</f>
        <v>0</v>
      </c>
      <c r="I72" s="6">
        <f t="array" ref="I72">MMULT(COCalc!$AB71:$AG71,COPOMap!V$13:V$18)</f>
        <v>0</v>
      </c>
      <c r="J72" s="6">
        <f t="array" ref="J72">MMULT(COCalc!$AB71:$AG71,COPOMap!W$13:W$18)</f>
        <v>0</v>
      </c>
      <c r="K72" s="6">
        <f t="array" ref="K72">MMULT(COCalc!$AB71:$AG71,COPOMap!X$13:X$18)</f>
        <v>0</v>
      </c>
      <c r="L72" s="6">
        <f t="array" ref="L72">MMULT(COCalc!$AB71:$AG71,COPOMap!Y$13:Y$18)</f>
        <v>0</v>
      </c>
      <c r="M72" s="6">
        <f t="array" ref="M72">MMULT(COCalc!$AB71:$AG71,COPOMap!Z$13:Z$18)</f>
        <v>0</v>
      </c>
      <c r="N72" s="6">
        <f t="array" ref="N72">MMULT(COCalc!$AB71:$AG71,COPOMap!AA$13:AA$18)</f>
        <v>0</v>
      </c>
      <c r="O72" s="4"/>
      <c r="P72" s="6">
        <f t="array" ref="P72">IF($B72="","",MMULT(LabActivity!$AK98:$AP98,COPOMap!P$23:P$28))</f>
      </c>
      <c r="Q72" s="6">
        <f t="array" ref="Q72">IF($B72="","",MMULT(LabActivity!$AK98:$AP98,COPOMap!Q$23:Q$28))</f>
      </c>
      <c r="R72" s="6">
        <f t="array" ref="R72">IF($B72="","",MMULT(LabActivity!$AK98:$AP98,COPOMap!R$23:R$28))</f>
      </c>
      <c r="S72" s="6">
        <f t="array" ref="S72">IF($B72="","",MMULT(LabActivity!$AK98:$AP98,COPOMap!S$23:S$28))</f>
      </c>
      <c r="T72" s="6">
        <f t="array" ref="T72">IF($B72="","",MMULT(LabActivity!$AK98:$AP98,COPOMap!T$23:T$28))</f>
      </c>
      <c r="U72" s="6">
        <f t="array" ref="U72">IF($B72="","",MMULT(LabActivity!$AK98:$AP98,COPOMap!U$23:U$28))</f>
      </c>
      <c r="V72" s="6">
        <f t="array" ref="V72">IF($B72="","",MMULT(LabActivity!$AK98:$AP98,COPOMap!V$23:V$28))</f>
      </c>
      <c r="W72" s="6">
        <f t="array" ref="W72">IF($B72="","",MMULT(LabActivity!$AK98:$AP98,COPOMap!W$23:W$28))</f>
      </c>
      <c r="X72" s="6">
        <f t="array" ref="X72">IF($B72="","",MMULT(LabActivity!$AK98:$AP98,COPOMap!X$23:X$28))</f>
      </c>
      <c r="Y72" s="6">
        <f t="array" ref="Y72">IF($B72="","",MMULT(LabActivity!$AK98:$AP98,COPOMap!Y$23:Y$28))</f>
      </c>
      <c r="Z72" s="6">
        <f t="array" ref="Z72">IF($B72="","",MMULT(LabActivity!$AK98:$AP98,COPOMap!Z$23:Z$28))</f>
      </c>
      <c r="AA72" s="6">
        <f t="array" ref="AA72">IF($B72="","",MMULT(LabActivity!$AK98:$AP98,COPOMap!AA$23:AA$28))</f>
      </c>
      <c r="AB72" s="4"/>
      <c r="AC72" s="6">
        <f t="array" ref="AC72">MMULT(COCalc!$CC71:$CH71,COPOMap!P$33:P$38)</f>
        <v>0</v>
      </c>
      <c r="AD72" s="6">
        <f t="array" ref="AD72">MMULT(COCalc!$CC71:$CH71,COPOMap!Q$33:Q$38)</f>
        <v>0</v>
      </c>
      <c r="AE72" s="6">
        <f t="array" ref="AE72">MMULT(COCalc!$CC71:$CH71,COPOMap!R$33:R$38)</f>
        <v>0</v>
      </c>
      <c r="AF72" s="6">
        <f t="array" ref="AF72">MMULT(COCalc!$CC71:$CH71,COPOMap!S$33:S$38)</f>
        <v>0</v>
      </c>
      <c r="AG72" s="6">
        <f t="array" ref="AG72">MMULT(COCalc!$CC71:$CH71,COPOMap!T$33:T$38)</f>
        <v>0</v>
      </c>
      <c r="AH72" s="6">
        <f t="array" ref="AH72">MMULT(COCalc!$CC71:$CH71,COPOMap!U$33:U$38)</f>
        <v>0</v>
      </c>
      <c r="AI72" s="6">
        <f t="array" ref="AI72">MMULT(COCalc!$CC71:$CH71,COPOMap!V$33:V$38)</f>
        <v>0</v>
      </c>
      <c r="AJ72" s="6">
        <f t="array" ref="AJ72">MMULT(COCalc!$CC71:$CH71,COPOMap!W$33:W$38)</f>
        <v>0</v>
      </c>
      <c r="AK72" s="6">
        <f t="array" ref="AK72">MMULT(COCalc!$CC71:$CH71,COPOMap!X$33:X$38)</f>
        <v>0</v>
      </c>
      <c r="AL72" s="6">
        <f t="array" ref="AL72">MMULT(COCalc!$CC71:$CH71,COPOMap!Y$33:Y$38)</f>
        <v>0</v>
      </c>
      <c r="AM72" s="6">
        <f t="array" ref="AM72">MMULT(COCalc!$CC71:$CH71,COPOMap!Z$33:Z$38)</f>
        <v>0</v>
      </c>
      <c r="AN72" s="6">
        <f t="array" ref="AN72">MMULT(COCalc!$CC71:$CH71,COPOMap!AA$33:AA$38)</f>
        <v>0</v>
      </c>
    </row>
    <row r="73" ht="14.25" customHeight="1" spans="1:40" x14ac:dyDescent="0.25">
      <c r="A73" s="4"/>
      <c r="B73" s="68">
        <f>IF(ISBLANK(CT!A99),"",CT!A99)</f>
      </c>
      <c r="C73" s="6">
        <f t="array" ref="C73">MMULT(COCalc!$AB72:$AG72,COPOMap!P$13:P$18)</f>
        <v>0</v>
      </c>
      <c r="D73" s="6">
        <f t="array" ref="D73">MMULT(COCalc!$AB72:$AG72,COPOMap!Q$13:Q$18)</f>
        <v>0</v>
      </c>
      <c r="E73" s="6">
        <f t="array" ref="E73">MMULT(COCalc!$AB72:$AG72,COPOMap!R$13:R$18)</f>
        <v>0</v>
      </c>
      <c r="F73" s="6">
        <f t="array" ref="F73">MMULT(COCalc!$AB72:$AG72,COPOMap!S$13:S$18)</f>
        <v>0</v>
      </c>
      <c r="G73" s="6">
        <f t="array" ref="G73">MMULT(COCalc!$AB72:$AG72,COPOMap!T$13:T$18)</f>
        <v>0</v>
      </c>
      <c r="H73" s="6">
        <f t="array" ref="H73">MMULT(COCalc!$AB72:$AG72,COPOMap!U$13:U$18)</f>
        <v>0</v>
      </c>
      <c r="I73" s="6">
        <f t="array" ref="I73">MMULT(COCalc!$AB72:$AG72,COPOMap!V$13:V$18)</f>
        <v>0</v>
      </c>
      <c r="J73" s="6">
        <f t="array" ref="J73">MMULT(COCalc!$AB72:$AG72,COPOMap!W$13:W$18)</f>
        <v>0</v>
      </c>
      <c r="K73" s="6">
        <f t="array" ref="K73">MMULT(COCalc!$AB72:$AG72,COPOMap!X$13:X$18)</f>
        <v>0</v>
      </c>
      <c r="L73" s="6">
        <f t="array" ref="L73">MMULT(COCalc!$AB72:$AG72,COPOMap!Y$13:Y$18)</f>
        <v>0</v>
      </c>
      <c r="M73" s="6">
        <f t="array" ref="M73">MMULT(COCalc!$AB72:$AG72,COPOMap!Z$13:Z$18)</f>
        <v>0</v>
      </c>
      <c r="N73" s="6">
        <f t="array" ref="N73">MMULT(COCalc!$AB72:$AG72,COPOMap!AA$13:AA$18)</f>
        <v>0</v>
      </c>
      <c r="O73" s="4"/>
      <c r="P73" s="6">
        <f t="array" ref="P73">IF($B73="","",MMULT(LabActivity!$AK99:$AP99,COPOMap!P$23:P$28))</f>
      </c>
      <c r="Q73" s="6">
        <f t="array" ref="Q73">IF($B73="","",MMULT(LabActivity!$AK99:$AP99,COPOMap!Q$23:Q$28))</f>
      </c>
      <c r="R73" s="6">
        <f t="array" ref="R73">IF($B73="","",MMULT(LabActivity!$AK99:$AP99,COPOMap!R$23:R$28))</f>
      </c>
      <c r="S73" s="6">
        <f t="array" ref="S73">IF($B73="","",MMULT(LabActivity!$AK99:$AP99,COPOMap!S$23:S$28))</f>
      </c>
      <c r="T73" s="6">
        <f t="array" ref="T73">IF($B73="","",MMULT(LabActivity!$AK99:$AP99,COPOMap!T$23:T$28))</f>
      </c>
      <c r="U73" s="6">
        <f t="array" ref="U73">IF($B73="","",MMULT(LabActivity!$AK99:$AP99,COPOMap!U$23:U$28))</f>
      </c>
      <c r="V73" s="6">
        <f t="array" ref="V73">IF($B73="","",MMULT(LabActivity!$AK99:$AP99,COPOMap!V$23:V$28))</f>
      </c>
      <c r="W73" s="6">
        <f t="array" ref="W73">IF($B73="","",MMULT(LabActivity!$AK99:$AP99,COPOMap!W$23:W$28))</f>
      </c>
      <c r="X73" s="6">
        <f t="array" ref="X73">IF($B73="","",MMULT(LabActivity!$AK99:$AP99,COPOMap!X$23:X$28))</f>
      </c>
      <c r="Y73" s="6">
        <f t="array" ref="Y73">IF($B73="","",MMULT(LabActivity!$AK99:$AP99,COPOMap!Y$23:Y$28))</f>
      </c>
      <c r="Z73" s="6">
        <f t="array" ref="Z73">IF($B73="","",MMULT(LabActivity!$AK99:$AP99,COPOMap!Z$23:Z$28))</f>
      </c>
      <c r="AA73" s="6">
        <f t="array" ref="AA73">IF($B73="","",MMULT(LabActivity!$AK99:$AP99,COPOMap!AA$23:AA$28))</f>
      </c>
      <c r="AB73" s="4"/>
      <c r="AC73" s="6">
        <f t="array" ref="AC73">MMULT(COCalc!$CC72:$CH72,COPOMap!P$33:P$38)</f>
        <v>0</v>
      </c>
      <c r="AD73" s="6">
        <f t="array" ref="AD73">MMULT(COCalc!$CC72:$CH72,COPOMap!Q$33:Q$38)</f>
        <v>0</v>
      </c>
      <c r="AE73" s="6">
        <f t="array" ref="AE73">MMULT(COCalc!$CC72:$CH72,COPOMap!R$33:R$38)</f>
        <v>0</v>
      </c>
      <c r="AF73" s="6">
        <f t="array" ref="AF73">MMULT(COCalc!$CC72:$CH72,COPOMap!S$33:S$38)</f>
        <v>0</v>
      </c>
      <c r="AG73" s="6">
        <f t="array" ref="AG73">MMULT(COCalc!$CC72:$CH72,COPOMap!T$33:T$38)</f>
        <v>0</v>
      </c>
      <c r="AH73" s="6">
        <f t="array" ref="AH73">MMULT(COCalc!$CC72:$CH72,COPOMap!U$33:U$38)</f>
        <v>0</v>
      </c>
      <c r="AI73" s="6">
        <f t="array" ref="AI73">MMULT(COCalc!$CC72:$CH72,COPOMap!V$33:V$38)</f>
        <v>0</v>
      </c>
      <c r="AJ73" s="6">
        <f t="array" ref="AJ73">MMULT(COCalc!$CC72:$CH72,COPOMap!W$33:W$38)</f>
        <v>0</v>
      </c>
      <c r="AK73" s="6">
        <f t="array" ref="AK73">MMULT(COCalc!$CC72:$CH72,COPOMap!X$33:X$38)</f>
        <v>0</v>
      </c>
      <c r="AL73" s="6">
        <f t="array" ref="AL73">MMULT(COCalc!$CC72:$CH72,COPOMap!Y$33:Y$38)</f>
        <v>0</v>
      </c>
      <c r="AM73" s="6">
        <f t="array" ref="AM73">MMULT(COCalc!$CC72:$CH72,COPOMap!Z$33:Z$38)</f>
        <v>0</v>
      </c>
      <c r="AN73" s="6">
        <f t="array" ref="AN73">MMULT(COCalc!$CC72:$CH72,COPOMap!AA$33:AA$38)</f>
        <v>0</v>
      </c>
    </row>
    <row r="74" ht="14.25" customHeight="1" spans="1:40" x14ac:dyDescent="0.25">
      <c r="A74" s="4"/>
      <c r="B74" s="68">
        <f>IF(ISBLANK(CT!A100),"",CT!A100)</f>
      </c>
      <c r="C74" s="6">
        <f t="array" ref="C74">MMULT(COCalc!$AB73:$AG73,COPOMap!P$13:P$18)</f>
        <v>0</v>
      </c>
      <c r="D74" s="6">
        <f t="array" ref="D74">MMULT(COCalc!$AB73:$AG73,COPOMap!Q$13:Q$18)</f>
        <v>0</v>
      </c>
      <c r="E74" s="6">
        <f t="array" ref="E74">MMULT(COCalc!$AB73:$AG73,COPOMap!R$13:R$18)</f>
        <v>0</v>
      </c>
      <c r="F74" s="6">
        <f t="array" ref="F74">MMULT(COCalc!$AB73:$AG73,COPOMap!S$13:S$18)</f>
        <v>0</v>
      </c>
      <c r="G74" s="6">
        <f t="array" ref="G74">MMULT(COCalc!$AB73:$AG73,COPOMap!T$13:T$18)</f>
        <v>0</v>
      </c>
      <c r="H74" s="6">
        <f t="array" ref="H74">MMULT(COCalc!$AB73:$AG73,COPOMap!U$13:U$18)</f>
        <v>0</v>
      </c>
      <c r="I74" s="6">
        <f t="array" ref="I74">MMULT(COCalc!$AB73:$AG73,COPOMap!V$13:V$18)</f>
        <v>0</v>
      </c>
      <c r="J74" s="6">
        <f t="array" ref="J74">MMULT(COCalc!$AB73:$AG73,COPOMap!W$13:W$18)</f>
        <v>0</v>
      </c>
      <c r="K74" s="6">
        <f t="array" ref="K74">MMULT(COCalc!$AB73:$AG73,COPOMap!X$13:X$18)</f>
        <v>0</v>
      </c>
      <c r="L74" s="6">
        <f t="array" ref="L74">MMULT(COCalc!$AB73:$AG73,COPOMap!Y$13:Y$18)</f>
        <v>0</v>
      </c>
      <c r="M74" s="6">
        <f t="array" ref="M74">MMULT(COCalc!$AB73:$AG73,COPOMap!Z$13:Z$18)</f>
        <v>0</v>
      </c>
      <c r="N74" s="6">
        <f t="array" ref="N74">MMULT(COCalc!$AB73:$AG73,COPOMap!AA$13:AA$18)</f>
        <v>0</v>
      </c>
      <c r="O74" s="4"/>
      <c r="P74" s="6">
        <f t="array" ref="P74">IF($B74="","",MMULT(LabActivity!$AK100:$AP100,COPOMap!P$23:P$28))</f>
      </c>
      <c r="Q74" s="6">
        <f t="array" ref="Q74">IF($B74="","",MMULT(LabActivity!$AK100:$AP100,COPOMap!Q$23:Q$28))</f>
      </c>
      <c r="R74" s="6">
        <f t="array" ref="R74">IF($B74="","",MMULT(LabActivity!$AK100:$AP100,COPOMap!R$23:R$28))</f>
      </c>
      <c r="S74" s="6">
        <f t="array" ref="S74">IF($B74="","",MMULT(LabActivity!$AK100:$AP100,COPOMap!S$23:S$28))</f>
      </c>
      <c r="T74" s="6">
        <f t="array" ref="T74">IF($B74="","",MMULT(LabActivity!$AK100:$AP100,COPOMap!T$23:T$28))</f>
      </c>
      <c r="U74" s="6">
        <f t="array" ref="U74">IF($B74="","",MMULT(LabActivity!$AK100:$AP100,COPOMap!U$23:U$28))</f>
      </c>
      <c r="V74" s="6">
        <f t="array" ref="V74">IF($B74="","",MMULT(LabActivity!$AK100:$AP100,COPOMap!V$23:V$28))</f>
      </c>
      <c r="W74" s="6">
        <f t="array" ref="W74">IF($B74="","",MMULT(LabActivity!$AK100:$AP100,COPOMap!W$23:W$28))</f>
      </c>
      <c r="X74" s="6">
        <f t="array" ref="X74">IF($B74="","",MMULT(LabActivity!$AK100:$AP100,COPOMap!X$23:X$28))</f>
      </c>
      <c r="Y74" s="6">
        <f t="array" ref="Y74">IF($B74="","",MMULT(LabActivity!$AK100:$AP100,COPOMap!Y$23:Y$28))</f>
      </c>
      <c r="Z74" s="6">
        <f t="array" ref="Z74">IF($B74="","",MMULT(LabActivity!$AK100:$AP100,COPOMap!Z$23:Z$28))</f>
      </c>
      <c r="AA74" s="6">
        <f t="array" ref="AA74">IF($B74="","",MMULT(LabActivity!$AK100:$AP100,COPOMap!AA$23:AA$28))</f>
      </c>
      <c r="AB74" s="4"/>
      <c r="AC74" s="6">
        <f t="array" ref="AC74">MMULT(COCalc!$CC73:$CH73,COPOMap!P$33:P$38)</f>
        <v>0</v>
      </c>
      <c r="AD74" s="6">
        <f t="array" ref="AD74">MMULT(COCalc!$CC73:$CH73,COPOMap!Q$33:Q$38)</f>
        <v>0</v>
      </c>
      <c r="AE74" s="6">
        <f t="array" ref="AE74">MMULT(COCalc!$CC73:$CH73,COPOMap!R$33:R$38)</f>
        <v>0</v>
      </c>
      <c r="AF74" s="6">
        <f t="array" ref="AF74">MMULT(COCalc!$CC73:$CH73,COPOMap!S$33:S$38)</f>
        <v>0</v>
      </c>
      <c r="AG74" s="6">
        <f t="array" ref="AG74">MMULT(COCalc!$CC73:$CH73,COPOMap!T$33:T$38)</f>
        <v>0</v>
      </c>
      <c r="AH74" s="6">
        <f t="array" ref="AH74">MMULT(COCalc!$CC73:$CH73,COPOMap!U$33:U$38)</f>
        <v>0</v>
      </c>
      <c r="AI74" s="6">
        <f t="array" ref="AI74">MMULT(COCalc!$CC73:$CH73,COPOMap!V$33:V$38)</f>
        <v>0</v>
      </c>
      <c r="AJ74" s="6">
        <f t="array" ref="AJ74">MMULT(COCalc!$CC73:$CH73,COPOMap!W$33:W$38)</f>
        <v>0</v>
      </c>
      <c r="AK74" s="6">
        <f t="array" ref="AK74">MMULT(COCalc!$CC73:$CH73,COPOMap!X$33:X$38)</f>
        <v>0</v>
      </c>
      <c r="AL74" s="6">
        <f t="array" ref="AL74">MMULT(COCalc!$CC73:$CH73,COPOMap!Y$33:Y$38)</f>
        <v>0</v>
      </c>
      <c r="AM74" s="6">
        <f t="array" ref="AM74">MMULT(COCalc!$CC73:$CH73,COPOMap!Z$33:Z$38)</f>
        <v>0</v>
      </c>
      <c r="AN74" s="6">
        <f t="array" ref="AN74">MMULT(COCalc!$CC73:$CH73,COPOMap!AA$33:AA$38)</f>
        <v>0</v>
      </c>
    </row>
    <row r="75" ht="14.25" customHeight="1" spans="1:40" x14ac:dyDescent="0.25">
      <c r="A75" s="4"/>
      <c r="B75" s="68">
        <f>IF(ISBLANK(CT!A101),"",CT!A101)</f>
      </c>
      <c r="C75" s="6">
        <f t="array" ref="C75">MMULT(COCalc!$AB74:$AG74,COPOMap!P$13:P$18)</f>
        <v>0</v>
      </c>
      <c r="D75" s="6">
        <f t="array" ref="D75">MMULT(COCalc!$AB74:$AG74,COPOMap!Q$13:Q$18)</f>
        <v>0</v>
      </c>
      <c r="E75" s="6">
        <f t="array" ref="E75">MMULT(COCalc!$AB74:$AG74,COPOMap!R$13:R$18)</f>
        <v>0</v>
      </c>
      <c r="F75" s="6">
        <f t="array" ref="F75">MMULT(COCalc!$AB74:$AG74,COPOMap!S$13:S$18)</f>
        <v>0</v>
      </c>
      <c r="G75" s="6">
        <f t="array" ref="G75">MMULT(COCalc!$AB74:$AG74,COPOMap!T$13:T$18)</f>
        <v>0</v>
      </c>
      <c r="H75" s="6">
        <f t="array" ref="H75">MMULT(COCalc!$AB74:$AG74,COPOMap!U$13:U$18)</f>
        <v>0</v>
      </c>
      <c r="I75" s="6">
        <f t="array" ref="I75">MMULT(COCalc!$AB74:$AG74,COPOMap!V$13:V$18)</f>
        <v>0</v>
      </c>
      <c r="J75" s="6">
        <f t="array" ref="J75">MMULT(COCalc!$AB74:$AG74,COPOMap!W$13:W$18)</f>
        <v>0</v>
      </c>
      <c r="K75" s="6">
        <f t="array" ref="K75">MMULT(COCalc!$AB74:$AG74,COPOMap!X$13:X$18)</f>
        <v>0</v>
      </c>
      <c r="L75" s="6">
        <f t="array" ref="L75">MMULT(COCalc!$AB74:$AG74,COPOMap!Y$13:Y$18)</f>
        <v>0</v>
      </c>
      <c r="M75" s="6">
        <f t="array" ref="M75">MMULT(COCalc!$AB74:$AG74,COPOMap!Z$13:Z$18)</f>
        <v>0</v>
      </c>
      <c r="N75" s="6">
        <f t="array" ref="N75">MMULT(COCalc!$AB74:$AG74,COPOMap!AA$13:AA$18)</f>
        <v>0</v>
      </c>
      <c r="O75" s="4"/>
      <c r="P75" s="6">
        <f t="array" ref="P75">IF($B75="","",MMULT(LabActivity!$AK101:$AP101,COPOMap!P$23:P$28))</f>
      </c>
      <c r="Q75" s="6">
        <f t="array" ref="Q75">IF($B75="","",MMULT(LabActivity!$AK101:$AP101,COPOMap!Q$23:Q$28))</f>
      </c>
      <c r="R75" s="6">
        <f t="array" ref="R75">IF($B75="","",MMULT(LabActivity!$AK101:$AP101,COPOMap!R$23:R$28))</f>
      </c>
      <c r="S75" s="6">
        <f t="array" ref="S75">IF($B75="","",MMULT(LabActivity!$AK101:$AP101,COPOMap!S$23:S$28))</f>
      </c>
      <c r="T75" s="6">
        <f t="array" ref="T75">IF($B75="","",MMULT(LabActivity!$AK101:$AP101,COPOMap!T$23:T$28))</f>
      </c>
      <c r="U75" s="6">
        <f t="array" ref="U75">IF($B75="","",MMULT(LabActivity!$AK101:$AP101,COPOMap!U$23:U$28))</f>
      </c>
      <c r="V75" s="6">
        <f t="array" ref="V75">IF($B75="","",MMULT(LabActivity!$AK101:$AP101,COPOMap!V$23:V$28))</f>
      </c>
      <c r="W75" s="6">
        <f t="array" ref="W75">IF($B75="","",MMULT(LabActivity!$AK101:$AP101,COPOMap!W$23:W$28))</f>
      </c>
      <c r="X75" s="6">
        <f t="array" ref="X75">IF($B75="","",MMULT(LabActivity!$AK101:$AP101,COPOMap!X$23:X$28))</f>
      </c>
      <c r="Y75" s="6">
        <f t="array" ref="Y75">IF($B75="","",MMULT(LabActivity!$AK101:$AP101,COPOMap!Y$23:Y$28))</f>
      </c>
      <c r="Z75" s="6">
        <f t="array" ref="Z75">IF($B75="","",MMULT(LabActivity!$AK101:$AP101,COPOMap!Z$23:Z$28))</f>
      </c>
      <c r="AA75" s="6">
        <f t="array" ref="AA75">IF($B75="","",MMULT(LabActivity!$AK101:$AP101,COPOMap!AA$23:AA$28))</f>
      </c>
      <c r="AB75" s="4"/>
      <c r="AC75" s="6">
        <f t="array" ref="AC75">MMULT(COCalc!$CC74:$CH74,COPOMap!P$33:P$38)</f>
        <v>0</v>
      </c>
      <c r="AD75" s="6">
        <f t="array" ref="AD75">MMULT(COCalc!$CC74:$CH74,COPOMap!Q$33:Q$38)</f>
        <v>0</v>
      </c>
      <c r="AE75" s="6">
        <f t="array" ref="AE75">MMULT(COCalc!$CC74:$CH74,COPOMap!R$33:R$38)</f>
        <v>0</v>
      </c>
      <c r="AF75" s="6">
        <f t="array" ref="AF75">MMULT(COCalc!$CC74:$CH74,COPOMap!S$33:S$38)</f>
        <v>0</v>
      </c>
      <c r="AG75" s="6">
        <f t="array" ref="AG75">MMULT(COCalc!$CC74:$CH74,COPOMap!T$33:T$38)</f>
        <v>0</v>
      </c>
      <c r="AH75" s="6">
        <f t="array" ref="AH75">MMULT(COCalc!$CC74:$CH74,COPOMap!U$33:U$38)</f>
        <v>0</v>
      </c>
      <c r="AI75" s="6">
        <f t="array" ref="AI75">MMULT(COCalc!$CC74:$CH74,COPOMap!V$33:V$38)</f>
        <v>0</v>
      </c>
      <c r="AJ75" s="6">
        <f t="array" ref="AJ75">MMULT(COCalc!$CC74:$CH74,COPOMap!W$33:W$38)</f>
        <v>0</v>
      </c>
      <c r="AK75" s="6">
        <f t="array" ref="AK75">MMULT(COCalc!$CC74:$CH74,COPOMap!X$33:X$38)</f>
        <v>0</v>
      </c>
      <c r="AL75" s="6">
        <f t="array" ref="AL75">MMULT(COCalc!$CC74:$CH74,COPOMap!Y$33:Y$38)</f>
        <v>0</v>
      </c>
      <c r="AM75" s="6">
        <f t="array" ref="AM75">MMULT(COCalc!$CC74:$CH74,COPOMap!Z$33:Z$38)</f>
        <v>0</v>
      </c>
      <c r="AN75" s="6">
        <f t="array" ref="AN75">MMULT(COCalc!$CC74:$CH74,COPOMap!AA$33:AA$38)</f>
        <v>0</v>
      </c>
    </row>
    <row r="76" ht="14.25" customHeight="1" spans="1:40" x14ac:dyDescent="0.25">
      <c r="A76" s="4"/>
      <c r="B76" s="68">
        <f>IF(ISBLANK(CT!A102),"",CT!A102)</f>
      </c>
      <c r="C76" s="6">
        <f t="array" ref="C76">MMULT(COCalc!$AB75:$AG75,COPOMap!P$13:P$18)</f>
        <v>0</v>
      </c>
      <c r="D76" s="6">
        <f t="array" ref="D76">MMULT(COCalc!$AB75:$AG75,COPOMap!Q$13:Q$18)</f>
        <v>0</v>
      </c>
      <c r="E76" s="6">
        <f t="array" ref="E76">MMULT(COCalc!$AB75:$AG75,COPOMap!R$13:R$18)</f>
        <v>0</v>
      </c>
      <c r="F76" s="6">
        <f t="array" ref="F76">MMULT(COCalc!$AB75:$AG75,COPOMap!S$13:S$18)</f>
        <v>0</v>
      </c>
      <c r="G76" s="6">
        <f t="array" ref="G76">MMULT(COCalc!$AB75:$AG75,COPOMap!T$13:T$18)</f>
        <v>0</v>
      </c>
      <c r="H76" s="6">
        <f t="array" ref="H76">MMULT(COCalc!$AB75:$AG75,COPOMap!U$13:U$18)</f>
        <v>0</v>
      </c>
      <c r="I76" s="6">
        <f t="array" ref="I76">MMULT(COCalc!$AB75:$AG75,COPOMap!V$13:V$18)</f>
        <v>0</v>
      </c>
      <c r="J76" s="6">
        <f t="array" ref="J76">MMULT(COCalc!$AB75:$AG75,COPOMap!W$13:W$18)</f>
        <v>0</v>
      </c>
      <c r="K76" s="6">
        <f t="array" ref="K76">MMULT(COCalc!$AB75:$AG75,COPOMap!X$13:X$18)</f>
        <v>0</v>
      </c>
      <c r="L76" s="6">
        <f t="array" ref="L76">MMULT(COCalc!$AB75:$AG75,COPOMap!Y$13:Y$18)</f>
        <v>0</v>
      </c>
      <c r="M76" s="6">
        <f t="array" ref="M76">MMULT(COCalc!$AB75:$AG75,COPOMap!Z$13:Z$18)</f>
        <v>0</v>
      </c>
      <c r="N76" s="6">
        <f t="array" ref="N76">MMULT(COCalc!$AB75:$AG75,COPOMap!AA$13:AA$18)</f>
        <v>0</v>
      </c>
      <c r="O76" s="4"/>
      <c r="P76" s="6">
        <f t="array" ref="P76">IF($B76="","",MMULT(LabActivity!$AK102:$AP102,COPOMap!P$23:P$28))</f>
      </c>
      <c r="Q76" s="6">
        <f t="array" ref="Q76">IF($B76="","",MMULT(LabActivity!$AK102:$AP102,COPOMap!Q$23:Q$28))</f>
      </c>
      <c r="R76" s="6">
        <f t="array" ref="R76">IF($B76="","",MMULT(LabActivity!$AK102:$AP102,COPOMap!R$23:R$28))</f>
      </c>
      <c r="S76" s="6">
        <f t="array" ref="S76">IF($B76="","",MMULT(LabActivity!$AK102:$AP102,COPOMap!S$23:S$28))</f>
      </c>
      <c r="T76" s="6">
        <f t="array" ref="T76">IF($B76="","",MMULT(LabActivity!$AK102:$AP102,COPOMap!T$23:T$28))</f>
      </c>
      <c r="U76" s="6">
        <f t="array" ref="U76">IF($B76="","",MMULT(LabActivity!$AK102:$AP102,COPOMap!U$23:U$28))</f>
      </c>
      <c r="V76" s="6">
        <f t="array" ref="V76">IF($B76="","",MMULT(LabActivity!$AK102:$AP102,COPOMap!V$23:V$28))</f>
      </c>
      <c r="W76" s="6">
        <f t="array" ref="W76">IF($B76="","",MMULT(LabActivity!$AK102:$AP102,COPOMap!W$23:W$28))</f>
      </c>
      <c r="X76" s="6">
        <f t="array" ref="X76">IF($B76="","",MMULT(LabActivity!$AK102:$AP102,COPOMap!X$23:X$28))</f>
      </c>
      <c r="Y76" s="6">
        <f t="array" ref="Y76">IF($B76="","",MMULT(LabActivity!$AK102:$AP102,COPOMap!Y$23:Y$28))</f>
      </c>
      <c r="Z76" s="6">
        <f t="array" ref="Z76">IF($B76="","",MMULT(LabActivity!$AK102:$AP102,COPOMap!Z$23:Z$28))</f>
      </c>
      <c r="AA76" s="6">
        <f t="array" ref="AA76">IF($B76="","",MMULT(LabActivity!$AK102:$AP102,COPOMap!AA$23:AA$28))</f>
      </c>
      <c r="AB76" s="4"/>
      <c r="AC76" s="6">
        <f t="array" ref="AC76">MMULT(COCalc!$CC75:$CH75,COPOMap!P$33:P$38)</f>
        <v>0</v>
      </c>
      <c r="AD76" s="6">
        <f t="array" ref="AD76">MMULT(COCalc!$CC75:$CH75,COPOMap!Q$33:Q$38)</f>
        <v>0</v>
      </c>
      <c r="AE76" s="6">
        <f t="array" ref="AE76">MMULT(COCalc!$CC75:$CH75,COPOMap!R$33:R$38)</f>
        <v>0</v>
      </c>
      <c r="AF76" s="6">
        <f t="array" ref="AF76">MMULT(COCalc!$CC75:$CH75,COPOMap!S$33:S$38)</f>
        <v>0</v>
      </c>
      <c r="AG76" s="6">
        <f t="array" ref="AG76">MMULT(COCalc!$CC75:$CH75,COPOMap!T$33:T$38)</f>
        <v>0</v>
      </c>
      <c r="AH76" s="6">
        <f t="array" ref="AH76">MMULT(COCalc!$CC75:$CH75,COPOMap!U$33:U$38)</f>
        <v>0</v>
      </c>
      <c r="AI76" s="6">
        <f t="array" ref="AI76">MMULT(COCalc!$CC75:$CH75,COPOMap!V$33:V$38)</f>
        <v>0</v>
      </c>
      <c r="AJ76" s="6">
        <f t="array" ref="AJ76">MMULT(COCalc!$CC75:$CH75,COPOMap!W$33:W$38)</f>
        <v>0</v>
      </c>
      <c r="AK76" s="6">
        <f t="array" ref="AK76">MMULT(COCalc!$CC75:$CH75,COPOMap!X$33:X$38)</f>
        <v>0</v>
      </c>
      <c r="AL76" s="6">
        <f t="array" ref="AL76">MMULT(COCalc!$CC75:$CH75,COPOMap!Y$33:Y$38)</f>
        <v>0</v>
      </c>
      <c r="AM76" s="6">
        <f t="array" ref="AM76">MMULT(COCalc!$CC75:$CH75,COPOMap!Z$33:Z$38)</f>
        <v>0</v>
      </c>
      <c r="AN76" s="6">
        <f t="array" ref="AN76">MMULT(COCalc!$CC75:$CH75,COPOMap!AA$33:AA$38)</f>
        <v>0</v>
      </c>
    </row>
    <row r="77" ht="14.25" customHeight="1" spans="1:40" x14ac:dyDescent="0.25">
      <c r="A77" s="4"/>
      <c r="B77" s="68">
        <f>IF(ISBLANK(CT!A103),"",CT!A103)</f>
      </c>
      <c r="C77" s="6">
        <f t="array" ref="C77">MMULT(COCalc!$AB76:$AG76,COPOMap!P$13:P$18)</f>
        <v>0</v>
      </c>
      <c r="D77" s="6">
        <f t="array" ref="D77">MMULT(COCalc!$AB76:$AG76,COPOMap!Q$13:Q$18)</f>
        <v>0</v>
      </c>
      <c r="E77" s="6">
        <f t="array" ref="E77">MMULT(COCalc!$AB76:$AG76,COPOMap!R$13:R$18)</f>
        <v>0</v>
      </c>
      <c r="F77" s="6">
        <f t="array" ref="F77">MMULT(COCalc!$AB76:$AG76,COPOMap!S$13:S$18)</f>
        <v>0</v>
      </c>
      <c r="G77" s="6">
        <f t="array" ref="G77">MMULT(COCalc!$AB76:$AG76,COPOMap!T$13:T$18)</f>
        <v>0</v>
      </c>
      <c r="H77" s="6">
        <f t="array" ref="H77">MMULT(COCalc!$AB76:$AG76,COPOMap!U$13:U$18)</f>
        <v>0</v>
      </c>
      <c r="I77" s="6">
        <f t="array" ref="I77">MMULT(COCalc!$AB76:$AG76,COPOMap!V$13:V$18)</f>
        <v>0</v>
      </c>
      <c r="J77" s="6">
        <f t="array" ref="J77">MMULT(COCalc!$AB76:$AG76,COPOMap!W$13:W$18)</f>
        <v>0</v>
      </c>
      <c r="K77" s="6">
        <f t="array" ref="K77">MMULT(COCalc!$AB76:$AG76,COPOMap!X$13:X$18)</f>
        <v>0</v>
      </c>
      <c r="L77" s="6">
        <f t="array" ref="L77">MMULT(COCalc!$AB76:$AG76,COPOMap!Y$13:Y$18)</f>
        <v>0</v>
      </c>
      <c r="M77" s="6">
        <f t="array" ref="M77">MMULT(COCalc!$AB76:$AG76,COPOMap!Z$13:Z$18)</f>
        <v>0</v>
      </c>
      <c r="N77" s="6">
        <f t="array" ref="N77">MMULT(COCalc!$AB76:$AG76,COPOMap!AA$13:AA$18)</f>
        <v>0</v>
      </c>
      <c r="O77" s="4"/>
      <c r="P77" s="6">
        <f t="array" ref="P77">IF($B77="","",MMULT(LabActivity!$AK103:$AP103,COPOMap!P$23:P$28))</f>
      </c>
      <c r="Q77" s="6">
        <f t="array" ref="Q77">IF($B77="","",MMULT(LabActivity!$AK103:$AP103,COPOMap!Q$23:Q$28))</f>
      </c>
      <c r="R77" s="6">
        <f t="array" ref="R77">IF($B77="","",MMULT(LabActivity!$AK103:$AP103,COPOMap!R$23:R$28))</f>
      </c>
      <c r="S77" s="6">
        <f t="array" ref="S77">IF($B77="","",MMULT(LabActivity!$AK103:$AP103,COPOMap!S$23:S$28))</f>
      </c>
      <c r="T77" s="6">
        <f t="array" ref="T77">IF($B77="","",MMULT(LabActivity!$AK103:$AP103,COPOMap!T$23:T$28))</f>
      </c>
      <c r="U77" s="6">
        <f t="array" ref="U77">IF($B77="","",MMULT(LabActivity!$AK103:$AP103,COPOMap!U$23:U$28))</f>
      </c>
      <c r="V77" s="6">
        <f t="array" ref="V77">IF($B77="","",MMULT(LabActivity!$AK103:$AP103,COPOMap!V$23:V$28))</f>
      </c>
      <c r="W77" s="6">
        <f t="array" ref="W77">IF($B77="","",MMULT(LabActivity!$AK103:$AP103,COPOMap!W$23:W$28))</f>
      </c>
      <c r="X77" s="6">
        <f t="array" ref="X77">IF($B77="","",MMULT(LabActivity!$AK103:$AP103,COPOMap!X$23:X$28))</f>
      </c>
      <c r="Y77" s="6">
        <f t="array" ref="Y77">IF($B77="","",MMULT(LabActivity!$AK103:$AP103,COPOMap!Y$23:Y$28))</f>
      </c>
      <c r="Z77" s="6">
        <f t="array" ref="Z77">IF($B77="","",MMULT(LabActivity!$AK103:$AP103,COPOMap!Z$23:Z$28))</f>
      </c>
      <c r="AA77" s="6">
        <f t="array" ref="AA77">IF($B77="","",MMULT(LabActivity!$AK103:$AP103,COPOMap!AA$23:AA$28))</f>
      </c>
      <c r="AB77" s="4"/>
      <c r="AC77" s="6">
        <f t="array" ref="AC77">MMULT(COCalc!$CC76:$CH76,COPOMap!P$33:P$38)</f>
        <v>0</v>
      </c>
      <c r="AD77" s="6">
        <f t="array" ref="AD77">MMULT(COCalc!$CC76:$CH76,COPOMap!Q$33:Q$38)</f>
        <v>0</v>
      </c>
      <c r="AE77" s="6">
        <f t="array" ref="AE77">MMULT(COCalc!$CC76:$CH76,COPOMap!R$33:R$38)</f>
        <v>0</v>
      </c>
      <c r="AF77" s="6">
        <f t="array" ref="AF77">MMULT(COCalc!$CC76:$CH76,COPOMap!S$33:S$38)</f>
        <v>0</v>
      </c>
      <c r="AG77" s="6">
        <f t="array" ref="AG77">MMULT(COCalc!$CC76:$CH76,COPOMap!T$33:T$38)</f>
        <v>0</v>
      </c>
      <c r="AH77" s="6">
        <f t="array" ref="AH77">MMULT(COCalc!$CC76:$CH76,COPOMap!U$33:U$38)</f>
        <v>0</v>
      </c>
      <c r="AI77" s="6">
        <f t="array" ref="AI77">MMULT(COCalc!$CC76:$CH76,COPOMap!V$33:V$38)</f>
        <v>0</v>
      </c>
      <c r="AJ77" s="6">
        <f t="array" ref="AJ77">MMULT(COCalc!$CC76:$CH76,COPOMap!W$33:W$38)</f>
        <v>0</v>
      </c>
      <c r="AK77" s="6">
        <f t="array" ref="AK77">MMULT(COCalc!$CC76:$CH76,COPOMap!X$33:X$38)</f>
        <v>0</v>
      </c>
      <c r="AL77" s="6">
        <f t="array" ref="AL77">MMULT(COCalc!$CC76:$CH76,COPOMap!Y$33:Y$38)</f>
        <v>0</v>
      </c>
      <c r="AM77" s="6">
        <f t="array" ref="AM77">MMULT(COCalc!$CC76:$CH76,COPOMap!Z$33:Z$38)</f>
        <v>0</v>
      </c>
      <c r="AN77" s="6">
        <f t="array" ref="AN77">MMULT(COCalc!$CC76:$CH76,COPOMap!AA$33:AA$38)</f>
        <v>0</v>
      </c>
    </row>
    <row r="78" ht="14.25" customHeight="1" spans="1:40" x14ac:dyDescent="0.25">
      <c r="A78" s="4"/>
      <c r="B78" s="68">
        <f>IF(ISBLANK(CT!A104),"",CT!A104)</f>
      </c>
      <c r="C78" s="6">
        <f t="array" ref="C78">MMULT(COCalc!$AB77:$AG77,COPOMap!P$13:P$18)</f>
        <v>0</v>
      </c>
      <c r="D78" s="6">
        <f t="array" ref="D78">MMULT(COCalc!$AB77:$AG77,COPOMap!Q$13:Q$18)</f>
        <v>0</v>
      </c>
      <c r="E78" s="6">
        <f t="array" ref="E78">MMULT(COCalc!$AB77:$AG77,COPOMap!R$13:R$18)</f>
        <v>0</v>
      </c>
      <c r="F78" s="6">
        <f t="array" ref="F78">MMULT(COCalc!$AB77:$AG77,COPOMap!S$13:S$18)</f>
        <v>0</v>
      </c>
      <c r="G78" s="6">
        <f t="array" ref="G78">MMULT(COCalc!$AB77:$AG77,COPOMap!T$13:T$18)</f>
        <v>0</v>
      </c>
      <c r="H78" s="6">
        <f t="array" ref="H78">MMULT(COCalc!$AB77:$AG77,COPOMap!U$13:U$18)</f>
        <v>0</v>
      </c>
      <c r="I78" s="6">
        <f t="array" ref="I78">MMULT(COCalc!$AB77:$AG77,COPOMap!V$13:V$18)</f>
        <v>0</v>
      </c>
      <c r="J78" s="6">
        <f t="array" ref="J78">MMULT(COCalc!$AB77:$AG77,COPOMap!W$13:W$18)</f>
        <v>0</v>
      </c>
      <c r="K78" s="6">
        <f t="array" ref="K78">MMULT(COCalc!$AB77:$AG77,COPOMap!X$13:X$18)</f>
        <v>0</v>
      </c>
      <c r="L78" s="6">
        <f t="array" ref="L78">MMULT(COCalc!$AB77:$AG77,COPOMap!Y$13:Y$18)</f>
        <v>0</v>
      </c>
      <c r="M78" s="6">
        <f t="array" ref="M78">MMULT(COCalc!$AB77:$AG77,COPOMap!Z$13:Z$18)</f>
        <v>0</v>
      </c>
      <c r="N78" s="6">
        <f t="array" ref="N78">MMULT(COCalc!$AB77:$AG77,COPOMap!AA$13:AA$18)</f>
        <v>0</v>
      </c>
      <c r="O78" s="4"/>
      <c r="P78" s="6">
        <f t="array" ref="P78">IF($B78="","",MMULT(LabActivity!$AK104:$AP104,COPOMap!P$23:P$28))</f>
      </c>
      <c r="Q78" s="6">
        <f t="array" ref="Q78">IF($B78="","",MMULT(LabActivity!$AK104:$AP104,COPOMap!Q$23:Q$28))</f>
      </c>
      <c r="R78" s="6">
        <f t="array" ref="R78">IF($B78="","",MMULT(LabActivity!$AK104:$AP104,COPOMap!R$23:R$28))</f>
      </c>
      <c r="S78" s="6">
        <f t="array" ref="S78">IF($B78="","",MMULT(LabActivity!$AK104:$AP104,COPOMap!S$23:S$28))</f>
      </c>
      <c r="T78" s="6">
        <f t="array" ref="T78">IF($B78="","",MMULT(LabActivity!$AK104:$AP104,COPOMap!T$23:T$28))</f>
      </c>
      <c r="U78" s="6">
        <f t="array" ref="U78">IF($B78="","",MMULT(LabActivity!$AK104:$AP104,COPOMap!U$23:U$28))</f>
      </c>
      <c r="V78" s="6">
        <f t="array" ref="V78">IF($B78="","",MMULT(LabActivity!$AK104:$AP104,COPOMap!V$23:V$28))</f>
      </c>
      <c r="W78" s="6">
        <f t="array" ref="W78">IF($B78="","",MMULT(LabActivity!$AK104:$AP104,COPOMap!W$23:W$28))</f>
      </c>
      <c r="X78" s="6">
        <f t="array" ref="X78">IF($B78="","",MMULT(LabActivity!$AK104:$AP104,COPOMap!X$23:X$28))</f>
      </c>
      <c r="Y78" s="6">
        <f t="array" ref="Y78">IF($B78="","",MMULT(LabActivity!$AK104:$AP104,COPOMap!Y$23:Y$28))</f>
      </c>
      <c r="Z78" s="6">
        <f t="array" ref="Z78">IF($B78="","",MMULT(LabActivity!$AK104:$AP104,COPOMap!Z$23:Z$28))</f>
      </c>
      <c r="AA78" s="6">
        <f t="array" ref="AA78">IF($B78="","",MMULT(LabActivity!$AK104:$AP104,COPOMap!AA$23:AA$28))</f>
      </c>
      <c r="AB78" s="4"/>
      <c r="AC78" s="6">
        <f t="array" ref="AC78">MMULT(COCalc!$CC77:$CH77,COPOMap!P$33:P$38)</f>
        <v>0</v>
      </c>
      <c r="AD78" s="6">
        <f t="array" ref="AD78">MMULT(COCalc!$CC77:$CH77,COPOMap!Q$33:Q$38)</f>
        <v>0</v>
      </c>
      <c r="AE78" s="6">
        <f t="array" ref="AE78">MMULT(COCalc!$CC77:$CH77,COPOMap!R$33:R$38)</f>
        <v>0</v>
      </c>
      <c r="AF78" s="6">
        <f t="array" ref="AF78">MMULT(COCalc!$CC77:$CH77,COPOMap!S$33:S$38)</f>
        <v>0</v>
      </c>
      <c r="AG78" s="6">
        <f t="array" ref="AG78">MMULT(COCalc!$CC77:$CH77,COPOMap!T$33:T$38)</f>
        <v>0</v>
      </c>
      <c r="AH78" s="6">
        <f t="array" ref="AH78">MMULT(COCalc!$CC77:$CH77,COPOMap!U$33:U$38)</f>
        <v>0</v>
      </c>
      <c r="AI78" s="6">
        <f t="array" ref="AI78">MMULT(COCalc!$CC77:$CH77,COPOMap!V$33:V$38)</f>
        <v>0</v>
      </c>
      <c r="AJ78" s="6">
        <f t="array" ref="AJ78">MMULT(COCalc!$CC77:$CH77,COPOMap!W$33:W$38)</f>
        <v>0</v>
      </c>
      <c r="AK78" s="6">
        <f t="array" ref="AK78">MMULT(COCalc!$CC77:$CH77,COPOMap!X$33:X$38)</f>
        <v>0</v>
      </c>
      <c r="AL78" s="6">
        <f t="array" ref="AL78">MMULT(COCalc!$CC77:$CH77,COPOMap!Y$33:Y$38)</f>
        <v>0</v>
      </c>
      <c r="AM78" s="6">
        <f t="array" ref="AM78">MMULT(COCalc!$CC77:$CH77,COPOMap!Z$33:Z$38)</f>
        <v>0</v>
      </c>
      <c r="AN78" s="6">
        <f t="array" ref="AN78">MMULT(COCalc!$CC77:$CH77,COPOMap!AA$33:AA$38)</f>
        <v>0</v>
      </c>
    </row>
    <row r="79" ht="14.25" customHeight="1" spans="1:40" x14ac:dyDescent="0.25">
      <c r="A79" s="4"/>
      <c r="B79" s="68">
        <f>IF(ISBLANK(CT!A105),"",CT!A105)</f>
      </c>
      <c r="C79" s="6">
        <f t="array" ref="C79">MMULT(COCalc!$AB78:$AG78,COPOMap!P$13:P$18)</f>
        <v>0</v>
      </c>
      <c r="D79" s="6">
        <f t="array" ref="D79">MMULT(COCalc!$AB78:$AG78,COPOMap!Q$13:Q$18)</f>
        <v>0</v>
      </c>
      <c r="E79" s="6">
        <f t="array" ref="E79">MMULT(COCalc!$AB78:$AG78,COPOMap!R$13:R$18)</f>
        <v>0</v>
      </c>
      <c r="F79" s="6">
        <f t="array" ref="F79">MMULT(COCalc!$AB78:$AG78,COPOMap!S$13:S$18)</f>
        <v>0</v>
      </c>
      <c r="G79" s="6">
        <f t="array" ref="G79">MMULT(COCalc!$AB78:$AG78,COPOMap!T$13:T$18)</f>
        <v>0</v>
      </c>
      <c r="H79" s="6">
        <f t="array" ref="H79">MMULT(COCalc!$AB78:$AG78,COPOMap!U$13:U$18)</f>
        <v>0</v>
      </c>
      <c r="I79" s="6">
        <f t="array" ref="I79">MMULT(COCalc!$AB78:$AG78,COPOMap!V$13:V$18)</f>
        <v>0</v>
      </c>
      <c r="J79" s="6">
        <f t="array" ref="J79">MMULT(COCalc!$AB78:$AG78,COPOMap!W$13:W$18)</f>
        <v>0</v>
      </c>
      <c r="K79" s="6">
        <f t="array" ref="K79">MMULT(COCalc!$AB78:$AG78,COPOMap!X$13:X$18)</f>
        <v>0</v>
      </c>
      <c r="L79" s="6">
        <f t="array" ref="L79">MMULT(COCalc!$AB78:$AG78,COPOMap!Y$13:Y$18)</f>
        <v>0</v>
      </c>
      <c r="M79" s="6">
        <f t="array" ref="M79">MMULT(COCalc!$AB78:$AG78,COPOMap!Z$13:Z$18)</f>
        <v>0</v>
      </c>
      <c r="N79" s="6">
        <f t="array" ref="N79">MMULT(COCalc!$AB78:$AG78,COPOMap!AA$13:AA$18)</f>
        <v>0</v>
      </c>
      <c r="O79" s="4"/>
      <c r="P79" s="6">
        <f t="array" ref="P79">IF($B79="","",MMULT(LabActivity!$AK105:$AP105,COPOMap!P$23:P$28))</f>
      </c>
      <c r="Q79" s="6">
        <f t="array" ref="Q79">IF($B79="","",MMULT(LabActivity!$AK105:$AP105,COPOMap!Q$23:Q$28))</f>
      </c>
      <c r="R79" s="6">
        <f t="array" ref="R79">IF($B79="","",MMULT(LabActivity!$AK105:$AP105,COPOMap!R$23:R$28))</f>
      </c>
      <c r="S79" s="6">
        <f t="array" ref="S79">IF($B79="","",MMULT(LabActivity!$AK105:$AP105,COPOMap!S$23:S$28))</f>
      </c>
      <c r="T79" s="6">
        <f t="array" ref="T79">IF($B79="","",MMULT(LabActivity!$AK105:$AP105,COPOMap!T$23:T$28))</f>
      </c>
      <c r="U79" s="6">
        <f t="array" ref="U79">IF($B79="","",MMULT(LabActivity!$AK105:$AP105,COPOMap!U$23:U$28))</f>
      </c>
      <c r="V79" s="6">
        <f t="array" ref="V79">IF($B79="","",MMULT(LabActivity!$AK105:$AP105,COPOMap!V$23:V$28))</f>
      </c>
      <c r="W79" s="6">
        <f t="array" ref="W79">IF($B79="","",MMULT(LabActivity!$AK105:$AP105,COPOMap!W$23:W$28))</f>
      </c>
      <c r="X79" s="6">
        <f t="array" ref="X79">IF($B79="","",MMULT(LabActivity!$AK105:$AP105,COPOMap!X$23:X$28))</f>
      </c>
      <c r="Y79" s="6">
        <f t="array" ref="Y79">IF($B79="","",MMULT(LabActivity!$AK105:$AP105,COPOMap!Y$23:Y$28))</f>
      </c>
      <c r="Z79" s="6">
        <f t="array" ref="Z79">IF($B79="","",MMULT(LabActivity!$AK105:$AP105,COPOMap!Z$23:Z$28))</f>
      </c>
      <c r="AA79" s="6">
        <f t="array" ref="AA79">IF($B79="","",MMULT(LabActivity!$AK105:$AP105,COPOMap!AA$23:AA$28))</f>
      </c>
      <c r="AB79" s="4"/>
      <c r="AC79" s="6">
        <f t="array" ref="AC79">MMULT(COCalc!$CC78:$CH78,COPOMap!P$33:P$38)</f>
        <v>0</v>
      </c>
      <c r="AD79" s="6">
        <f t="array" ref="AD79">MMULT(COCalc!$CC78:$CH78,COPOMap!Q$33:Q$38)</f>
        <v>0</v>
      </c>
      <c r="AE79" s="6">
        <f t="array" ref="AE79">MMULT(COCalc!$CC78:$CH78,COPOMap!R$33:R$38)</f>
        <v>0</v>
      </c>
      <c r="AF79" s="6">
        <f t="array" ref="AF79">MMULT(COCalc!$CC78:$CH78,COPOMap!S$33:S$38)</f>
        <v>0</v>
      </c>
      <c r="AG79" s="6">
        <f t="array" ref="AG79">MMULT(COCalc!$CC78:$CH78,COPOMap!T$33:T$38)</f>
        <v>0</v>
      </c>
      <c r="AH79" s="6">
        <f t="array" ref="AH79">MMULT(COCalc!$CC78:$CH78,COPOMap!U$33:U$38)</f>
        <v>0</v>
      </c>
      <c r="AI79" s="6">
        <f t="array" ref="AI79">MMULT(COCalc!$CC78:$CH78,COPOMap!V$33:V$38)</f>
        <v>0</v>
      </c>
      <c r="AJ79" s="6">
        <f t="array" ref="AJ79">MMULT(COCalc!$CC78:$CH78,COPOMap!W$33:W$38)</f>
        <v>0</v>
      </c>
      <c r="AK79" s="6">
        <f t="array" ref="AK79">MMULT(COCalc!$CC78:$CH78,COPOMap!X$33:X$38)</f>
        <v>0</v>
      </c>
      <c r="AL79" s="6">
        <f t="array" ref="AL79">MMULT(COCalc!$CC78:$CH78,COPOMap!Y$33:Y$38)</f>
        <v>0</v>
      </c>
      <c r="AM79" s="6">
        <f t="array" ref="AM79">MMULT(COCalc!$CC78:$CH78,COPOMap!Z$33:Z$38)</f>
        <v>0</v>
      </c>
      <c r="AN79" s="6">
        <f t="array" ref="AN79">MMULT(COCalc!$CC78:$CH78,COPOMap!AA$33:AA$38)</f>
        <v>0</v>
      </c>
    </row>
    <row r="80" ht="14.25" customHeight="1" spans="1:40" x14ac:dyDescent="0.25">
      <c r="A80" s="4"/>
      <c r="B80" s="68">
        <f>IF(ISBLANK(CT!A106),"",CT!A106)</f>
      </c>
      <c r="C80" s="6">
        <f t="array" ref="C80">MMULT(COCalc!$AB79:$AG79,COPOMap!P$13:P$18)</f>
        <v>0</v>
      </c>
      <c r="D80" s="6">
        <f t="array" ref="D80">MMULT(COCalc!$AB79:$AG79,COPOMap!Q$13:Q$18)</f>
        <v>0</v>
      </c>
      <c r="E80" s="6">
        <f t="array" ref="E80">MMULT(COCalc!$AB79:$AG79,COPOMap!R$13:R$18)</f>
        <v>0</v>
      </c>
      <c r="F80" s="6">
        <f t="array" ref="F80">MMULT(COCalc!$AB79:$AG79,COPOMap!S$13:S$18)</f>
        <v>0</v>
      </c>
      <c r="G80" s="6">
        <f t="array" ref="G80">MMULT(COCalc!$AB79:$AG79,COPOMap!T$13:T$18)</f>
        <v>0</v>
      </c>
      <c r="H80" s="6">
        <f t="array" ref="H80">MMULT(COCalc!$AB79:$AG79,COPOMap!U$13:U$18)</f>
        <v>0</v>
      </c>
      <c r="I80" s="6">
        <f t="array" ref="I80">MMULT(COCalc!$AB79:$AG79,COPOMap!V$13:V$18)</f>
        <v>0</v>
      </c>
      <c r="J80" s="6">
        <f t="array" ref="J80">MMULT(COCalc!$AB79:$AG79,COPOMap!W$13:W$18)</f>
        <v>0</v>
      </c>
      <c r="K80" s="6">
        <f t="array" ref="K80">MMULT(COCalc!$AB79:$AG79,COPOMap!X$13:X$18)</f>
        <v>0</v>
      </c>
      <c r="L80" s="6">
        <f t="array" ref="L80">MMULT(COCalc!$AB79:$AG79,COPOMap!Y$13:Y$18)</f>
        <v>0</v>
      </c>
      <c r="M80" s="6">
        <f t="array" ref="M80">MMULT(COCalc!$AB79:$AG79,COPOMap!Z$13:Z$18)</f>
        <v>0</v>
      </c>
      <c r="N80" s="6">
        <f t="array" ref="N80">MMULT(COCalc!$AB79:$AG79,COPOMap!AA$13:AA$18)</f>
        <v>0</v>
      </c>
      <c r="O80" s="4"/>
      <c r="P80" s="6">
        <f t="array" ref="P80">IF($B80="","",MMULT(LabActivity!$AK106:$AP106,COPOMap!P$23:P$28))</f>
      </c>
      <c r="Q80" s="6">
        <f t="array" ref="Q80">IF($B80="","",MMULT(LabActivity!$AK106:$AP106,COPOMap!Q$23:Q$28))</f>
      </c>
      <c r="R80" s="6">
        <f t="array" ref="R80">IF($B80="","",MMULT(LabActivity!$AK106:$AP106,COPOMap!R$23:R$28))</f>
      </c>
      <c r="S80" s="6">
        <f t="array" ref="S80">IF($B80="","",MMULT(LabActivity!$AK106:$AP106,COPOMap!S$23:S$28))</f>
      </c>
      <c r="T80" s="6">
        <f t="array" ref="T80">IF($B80="","",MMULT(LabActivity!$AK106:$AP106,COPOMap!T$23:T$28))</f>
      </c>
      <c r="U80" s="6">
        <f t="array" ref="U80">IF($B80="","",MMULT(LabActivity!$AK106:$AP106,COPOMap!U$23:U$28))</f>
      </c>
      <c r="V80" s="6">
        <f t="array" ref="V80">IF($B80="","",MMULT(LabActivity!$AK106:$AP106,COPOMap!V$23:V$28))</f>
      </c>
      <c r="W80" s="6">
        <f t="array" ref="W80">IF($B80="","",MMULT(LabActivity!$AK106:$AP106,COPOMap!W$23:W$28))</f>
      </c>
      <c r="X80" s="6">
        <f t="array" ref="X80">IF($B80="","",MMULT(LabActivity!$AK106:$AP106,COPOMap!X$23:X$28))</f>
      </c>
      <c r="Y80" s="6">
        <f t="array" ref="Y80">IF($B80="","",MMULT(LabActivity!$AK106:$AP106,COPOMap!Y$23:Y$28))</f>
      </c>
      <c r="Z80" s="6">
        <f t="array" ref="Z80">IF($B80="","",MMULT(LabActivity!$AK106:$AP106,COPOMap!Z$23:Z$28))</f>
      </c>
      <c r="AA80" s="6">
        <f t="array" ref="AA80">IF($B80="","",MMULT(LabActivity!$AK106:$AP106,COPOMap!AA$23:AA$28))</f>
      </c>
      <c r="AB80" s="4"/>
      <c r="AC80" s="6">
        <f t="array" ref="AC80">MMULT(COCalc!$CC79:$CH79,COPOMap!P$33:P$38)</f>
        <v>0</v>
      </c>
      <c r="AD80" s="6">
        <f t="array" ref="AD80">MMULT(COCalc!$CC79:$CH79,COPOMap!Q$33:Q$38)</f>
        <v>0</v>
      </c>
      <c r="AE80" s="6">
        <f t="array" ref="AE80">MMULT(COCalc!$CC79:$CH79,COPOMap!R$33:R$38)</f>
        <v>0</v>
      </c>
      <c r="AF80" s="6">
        <f t="array" ref="AF80">MMULT(COCalc!$CC79:$CH79,COPOMap!S$33:S$38)</f>
        <v>0</v>
      </c>
      <c r="AG80" s="6">
        <f t="array" ref="AG80">MMULT(COCalc!$CC79:$CH79,COPOMap!T$33:T$38)</f>
        <v>0</v>
      </c>
      <c r="AH80" s="6">
        <f t="array" ref="AH80">MMULT(COCalc!$CC79:$CH79,COPOMap!U$33:U$38)</f>
        <v>0</v>
      </c>
      <c r="AI80" s="6">
        <f t="array" ref="AI80">MMULT(COCalc!$CC79:$CH79,COPOMap!V$33:V$38)</f>
        <v>0</v>
      </c>
      <c r="AJ80" s="6">
        <f t="array" ref="AJ80">MMULT(COCalc!$CC79:$CH79,COPOMap!W$33:W$38)</f>
        <v>0</v>
      </c>
      <c r="AK80" s="6">
        <f t="array" ref="AK80">MMULT(COCalc!$CC79:$CH79,COPOMap!X$33:X$38)</f>
        <v>0</v>
      </c>
      <c r="AL80" s="6">
        <f t="array" ref="AL80">MMULT(COCalc!$CC79:$CH79,COPOMap!Y$33:Y$38)</f>
        <v>0</v>
      </c>
      <c r="AM80" s="6">
        <f t="array" ref="AM80">MMULT(COCalc!$CC79:$CH79,COPOMap!Z$33:Z$38)</f>
        <v>0</v>
      </c>
      <c r="AN80" s="6">
        <f t="array" ref="AN80">MMULT(COCalc!$CC79:$CH79,COPOMap!AA$33:AA$38)</f>
        <v>0</v>
      </c>
    </row>
    <row r="81" ht="14.25" customHeight="1" spans="1:40" x14ac:dyDescent="0.25">
      <c r="A81" s="4"/>
      <c r="B81" s="68">
        <f>IF(ISBLANK(CT!A107),"",CT!A107)</f>
      </c>
      <c r="C81" s="6">
        <f t="array" ref="C81">MMULT(COCalc!$AB80:$AG80,COPOMap!P$13:P$18)</f>
        <v>0</v>
      </c>
      <c r="D81" s="6">
        <f t="array" ref="D81">MMULT(COCalc!$AB80:$AG80,COPOMap!Q$13:Q$18)</f>
        <v>0</v>
      </c>
      <c r="E81" s="6">
        <f t="array" ref="E81">MMULT(COCalc!$AB80:$AG80,COPOMap!R$13:R$18)</f>
        <v>0</v>
      </c>
      <c r="F81" s="6">
        <f t="array" ref="F81">MMULT(COCalc!$AB80:$AG80,COPOMap!S$13:S$18)</f>
        <v>0</v>
      </c>
      <c r="G81" s="6">
        <f t="array" ref="G81">MMULT(COCalc!$AB80:$AG80,COPOMap!T$13:T$18)</f>
        <v>0</v>
      </c>
      <c r="H81" s="6">
        <f t="array" ref="H81">MMULT(COCalc!$AB80:$AG80,COPOMap!U$13:U$18)</f>
        <v>0</v>
      </c>
      <c r="I81" s="6">
        <f t="array" ref="I81">MMULT(COCalc!$AB80:$AG80,COPOMap!V$13:V$18)</f>
        <v>0</v>
      </c>
      <c r="J81" s="6">
        <f t="array" ref="J81">MMULT(COCalc!$AB80:$AG80,COPOMap!W$13:W$18)</f>
        <v>0</v>
      </c>
      <c r="K81" s="6">
        <f t="array" ref="K81">MMULT(COCalc!$AB80:$AG80,COPOMap!X$13:X$18)</f>
        <v>0</v>
      </c>
      <c r="L81" s="6">
        <f t="array" ref="L81">MMULT(COCalc!$AB80:$AG80,COPOMap!Y$13:Y$18)</f>
        <v>0</v>
      </c>
      <c r="M81" s="6">
        <f t="array" ref="M81">MMULT(COCalc!$AB80:$AG80,COPOMap!Z$13:Z$18)</f>
        <v>0</v>
      </c>
      <c r="N81" s="6">
        <f t="array" ref="N81">MMULT(COCalc!$AB80:$AG80,COPOMap!AA$13:AA$18)</f>
        <v>0</v>
      </c>
      <c r="O81" s="4"/>
      <c r="P81" s="6">
        <f t="array" ref="P81">IF($B81="","",MMULT(LabActivity!$AK107:$AP107,COPOMap!P$23:P$28))</f>
      </c>
      <c r="Q81" s="6">
        <f t="array" ref="Q81">IF($B81="","",MMULT(LabActivity!$AK107:$AP107,COPOMap!Q$23:Q$28))</f>
      </c>
      <c r="R81" s="6">
        <f t="array" ref="R81">IF($B81="","",MMULT(LabActivity!$AK107:$AP107,COPOMap!R$23:R$28))</f>
      </c>
      <c r="S81" s="6">
        <f t="array" ref="S81">IF($B81="","",MMULT(LabActivity!$AK107:$AP107,COPOMap!S$23:S$28))</f>
      </c>
      <c r="T81" s="6">
        <f t="array" ref="T81">IF($B81="","",MMULT(LabActivity!$AK107:$AP107,COPOMap!T$23:T$28))</f>
      </c>
      <c r="U81" s="6">
        <f t="array" ref="U81">IF($B81="","",MMULT(LabActivity!$AK107:$AP107,COPOMap!U$23:U$28))</f>
      </c>
      <c r="V81" s="6">
        <f t="array" ref="V81">IF($B81="","",MMULT(LabActivity!$AK107:$AP107,COPOMap!V$23:V$28))</f>
      </c>
      <c r="W81" s="6">
        <f t="array" ref="W81">IF($B81="","",MMULT(LabActivity!$AK107:$AP107,COPOMap!W$23:W$28))</f>
      </c>
      <c r="X81" s="6">
        <f t="array" ref="X81">IF($B81="","",MMULT(LabActivity!$AK107:$AP107,COPOMap!X$23:X$28))</f>
      </c>
      <c r="Y81" s="6">
        <f t="array" ref="Y81">IF($B81="","",MMULT(LabActivity!$AK107:$AP107,COPOMap!Y$23:Y$28))</f>
      </c>
      <c r="Z81" s="6">
        <f t="array" ref="Z81">IF($B81="","",MMULT(LabActivity!$AK107:$AP107,COPOMap!Z$23:Z$28))</f>
      </c>
      <c r="AA81" s="6">
        <f t="array" ref="AA81">IF($B81="","",MMULT(LabActivity!$AK107:$AP107,COPOMap!AA$23:AA$28))</f>
      </c>
      <c r="AB81" s="4"/>
      <c r="AC81" s="6">
        <f t="array" ref="AC81">MMULT(COCalc!$CC80:$CH80,COPOMap!P$33:P$38)</f>
        <v>0</v>
      </c>
      <c r="AD81" s="6">
        <f t="array" ref="AD81">MMULT(COCalc!$CC80:$CH80,COPOMap!Q$33:Q$38)</f>
        <v>0</v>
      </c>
      <c r="AE81" s="6">
        <f t="array" ref="AE81">MMULT(COCalc!$CC80:$CH80,COPOMap!R$33:R$38)</f>
        <v>0</v>
      </c>
      <c r="AF81" s="6">
        <f t="array" ref="AF81">MMULT(COCalc!$CC80:$CH80,COPOMap!S$33:S$38)</f>
        <v>0</v>
      </c>
      <c r="AG81" s="6">
        <f t="array" ref="AG81">MMULT(COCalc!$CC80:$CH80,COPOMap!T$33:T$38)</f>
        <v>0</v>
      </c>
      <c r="AH81" s="6">
        <f t="array" ref="AH81">MMULT(COCalc!$CC80:$CH80,COPOMap!U$33:U$38)</f>
        <v>0</v>
      </c>
      <c r="AI81" s="6">
        <f t="array" ref="AI81">MMULT(COCalc!$CC80:$CH80,COPOMap!V$33:V$38)</f>
        <v>0</v>
      </c>
      <c r="AJ81" s="6">
        <f t="array" ref="AJ81">MMULT(COCalc!$CC80:$CH80,COPOMap!W$33:W$38)</f>
        <v>0</v>
      </c>
      <c r="AK81" s="6">
        <f t="array" ref="AK81">MMULT(COCalc!$CC80:$CH80,COPOMap!X$33:X$38)</f>
        <v>0</v>
      </c>
      <c r="AL81" s="6">
        <f t="array" ref="AL81">MMULT(COCalc!$CC80:$CH80,COPOMap!Y$33:Y$38)</f>
        <v>0</v>
      </c>
      <c r="AM81" s="6">
        <f t="array" ref="AM81">MMULT(COCalc!$CC80:$CH80,COPOMap!Z$33:Z$38)</f>
        <v>0</v>
      </c>
      <c r="AN81" s="6">
        <f t="array" ref="AN81">MMULT(COCalc!$CC80:$CH80,COPOMap!AA$33:AA$38)</f>
        <v>0</v>
      </c>
    </row>
    <row r="82" ht="14.25" customHeight="1" spans="1:40" x14ac:dyDescent="0.25">
      <c r="A82" s="4"/>
      <c r="B82" s="68">
        <f>IF(ISBLANK(CT!A108),"",CT!A108)</f>
      </c>
      <c r="C82" s="6">
        <f t="array" ref="C82">MMULT(COCalc!$AB81:$AG81,COPOMap!P$13:P$18)</f>
        <v>0</v>
      </c>
      <c r="D82" s="6">
        <f t="array" ref="D82">MMULT(COCalc!$AB81:$AG81,COPOMap!Q$13:Q$18)</f>
        <v>0</v>
      </c>
      <c r="E82" s="6">
        <f t="array" ref="E82">MMULT(COCalc!$AB81:$AG81,COPOMap!R$13:R$18)</f>
        <v>0</v>
      </c>
      <c r="F82" s="6">
        <f t="array" ref="F82">MMULT(COCalc!$AB81:$AG81,COPOMap!S$13:S$18)</f>
        <v>0</v>
      </c>
      <c r="G82" s="6">
        <f t="array" ref="G82">MMULT(COCalc!$AB81:$AG81,COPOMap!T$13:T$18)</f>
        <v>0</v>
      </c>
      <c r="H82" s="6">
        <f t="array" ref="H82">MMULT(COCalc!$AB81:$AG81,COPOMap!U$13:U$18)</f>
        <v>0</v>
      </c>
      <c r="I82" s="6">
        <f t="array" ref="I82">MMULT(COCalc!$AB81:$AG81,COPOMap!V$13:V$18)</f>
        <v>0</v>
      </c>
      <c r="J82" s="6">
        <f t="array" ref="J82">MMULT(COCalc!$AB81:$AG81,COPOMap!W$13:W$18)</f>
        <v>0</v>
      </c>
      <c r="K82" s="6">
        <f t="array" ref="K82">MMULT(COCalc!$AB81:$AG81,COPOMap!X$13:X$18)</f>
        <v>0</v>
      </c>
      <c r="L82" s="6">
        <f t="array" ref="L82">MMULT(COCalc!$AB81:$AG81,COPOMap!Y$13:Y$18)</f>
        <v>0</v>
      </c>
      <c r="M82" s="6">
        <f t="array" ref="M82">MMULT(COCalc!$AB81:$AG81,COPOMap!Z$13:Z$18)</f>
        <v>0</v>
      </c>
      <c r="N82" s="6">
        <f t="array" ref="N82">MMULT(COCalc!$AB81:$AG81,COPOMap!AA$13:AA$18)</f>
        <v>0</v>
      </c>
      <c r="O82" s="4"/>
      <c r="P82" s="6">
        <f t="array" ref="P82">IF($B82="","",MMULT(LabActivity!$AK108:$AP108,COPOMap!P$23:P$28))</f>
      </c>
      <c r="Q82" s="6">
        <f t="array" ref="Q82">IF($B82="","",MMULT(LabActivity!$AK108:$AP108,COPOMap!Q$23:Q$28))</f>
      </c>
      <c r="R82" s="6">
        <f t="array" ref="R82">IF($B82="","",MMULT(LabActivity!$AK108:$AP108,COPOMap!R$23:R$28))</f>
      </c>
      <c r="S82" s="6">
        <f t="array" ref="S82">IF($B82="","",MMULT(LabActivity!$AK108:$AP108,COPOMap!S$23:S$28))</f>
      </c>
      <c r="T82" s="6">
        <f t="array" ref="T82">IF($B82="","",MMULT(LabActivity!$AK108:$AP108,COPOMap!T$23:T$28))</f>
      </c>
      <c r="U82" s="6">
        <f t="array" ref="U82">IF($B82="","",MMULT(LabActivity!$AK108:$AP108,COPOMap!U$23:U$28))</f>
      </c>
      <c r="V82" s="6">
        <f t="array" ref="V82">IF($B82="","",MMULT(LabActivity!$AK108:$AP108,COPOMap!V$23:V$28))</f>
      </c>
      <c r="W82" s="6">
        <f t="array" ref="W82">IF($B82="","",MMULT(LabActivity!$AK108:$AP108,COPOMap!W$23:W$28))</f>
      </c>
      <c r="X82" s="6">
        <f t="array" ref="X82">IF($B82="","",MMULT(LabActivity!$AK108:$AP108,COPOMap!X$23:X$28))</f>
      </c>
      <c r="Y82" s="6">
        <f t="array" ref="Y82">IF($B82="","",MMULT(LabActivity!$AK108:$AP108,COPOMap!Y$23:Y$28))</f>
      </c>
      <c r="Z82" s="6">
        <f t="array" ref="Z82">IF($B82="","",MMULT(LabActivity!$AK108:$AP108,COPOMap!Z$23:Z$28))</f>
      </c>
      <c r="AA82" s="6">
        <f t="array" ref="AA82">IF($B82="","",MMULT(LabActivity!$AK108:$AP108,COPOMap!AA$23:AA$28))</f>
      </c>
      <c r="AB82" s="4"/>
      <c r="AC82" s="6">
        <f t="array" ref="AC82">MMULT(COCalc!$CC81:$CH81,COPOMap!P$33:P$38)</f>
        <v>0</v>
      </c>
      <c r="AD82" s="6">
        <f t="array" ref="AD82">MMULT(COCalc!$CC81:$CH81,COPOMap!Q$33:Q$38)</f>
        <v>0</v>
      </c>
      <c r="AE82" s="6">
        <f t="array" ref="AE82">MMULT(COCalc!$CC81:$CH81,COPOMap!R$33:R$38)</f>
        <v>0</v>
      </c>
      <c r="AF82" s="6">
        <f t="array" ref="AF82">MMULT(COCalc!$CC81:$CH81,COPOMap!S$33:S$38)</f>
        <v>0</v>
      </c>
      <c r="AG82" s="6">
        <f t="array" ref="AG82">MMULT(COCalc!$CC81:$CH81,COPOMap!T$33:T$38)</f>
        <v>0</v>
      </c>
      <c r="AH82" s="6">
        <f t="array" ref="AH82">MMULT(COCalc!$CC81:$CH81,COPOMap!U$33:U$38)</f>
        <v>0</v>
      </c>
      <c r="AI82" s="6">
        <f t="array" ref="AI82">MMULT(COCalc!$CC81:$CH81,COPOMap!V$33:V$38)</f>
        <v>0</v>
      </c>
      <c r="AJ82" s="6">
        <f t="array" ref="AJ82">MMULT(COCalc!$CC81:$CH81,COPOMap!W$33:W$38)</f>
        <v>0</v>
      </c>
      <c r="AK82" s="6">
        <f t="array" ref="AK82">MMULT(COCalc!$CC81:$CH81,COPOMap!X$33:X$38)</f>
        <v>0</v>
      </c>
      <c r="AL82" s="6">
        <f t="array" ref="AL82">MMULT(COCalc!$CC81:$CH81,COPOMap!Y$33:Y$38)</f>
        <v>0</v>
      </c>
      <c r="AM82" s="6">
        <f t="array" ref="AM82">MMULT(COCalc!$CC81:$CH81,COPOMap!Z$33:Z$38)</f>
        <v>0</v>
      </c>
      <c r="AN82" s="6">
        <f t="array" ref="AN82">MMULT(COCalc!$CC81:$CH81,COPOMap!AA$33:AA$38)</f>
        <v>0</v>
      </c>
    </row>
    <row r="83" ht="14.25" customHeight="1" spans="1:40" x14ac:dyDescent="0.25">
      <c r="A83" s="4"/>
      <c r="B83" s="68">
        <f>IF(ISBLANK(CT!A109),"",CT!A109)</f>
      </c>
      <c r="C83" s="6">
        <f t="array" ref="C83">MMULT(COCalc!$AB82:$AG82,COPOMap!P$13:P$18)</f>
        <v>0</v>
      </c>
      <c r="D83" s="6">
        <f t="array" ref="D83">MMULT(COCalc!$AB82:$AG82,COPOMap!Q$13:Q$18)</f>
        <v>0</v>
      </c>
      <c r="E83" s="6">
        <f t="array" ref="E83">MMULT(COCalc!$AB82:$AG82,COPOMap!R$13:R$18)</f>
        <v>0</v>
      </c>
      <c r="F83" s="6">
        <f t="array" ref="F83">MMULT(COCalc!$AB82:$AG82,COPOMap!S$13:S$18)</f>
        <v>0</v>
      </c>
      <c r="G83" s="6">
        <f t="array" ref="G83">MMULT(COCalc!$AB82:$AG82,COPOMap!T$13:T$18)</f>
        <v>0</v>
      </c>
      <c r="H83" s="6">
        <f t="array" ref="H83">MMULT(COCalc!$AB82:$AG82,COPOMap!U$13:U$18)</f>
        <v>0</v>
      </c>
      <c r="I83" s="6">
        <f t="array" ref="I83">MMULT(COCalc!$AB82:$AG82,COPOMap!V$13:V$18)</f>
        <v>0</v>
      </c>
      <c r="J83" s="6">
        <f t="array" ref="J83">MMULT(COCalc!$AB82:$AG82,COPOMap!W$13:W$18)</f>
        <v>0</v>
      </c>
      <c r="K83" s="6">
        <f t="array" ref="K83">MMULT(COCalc!$AB82:$AG82,COPOMap!X$13:X$18)</f>
        <v>0</v>
      </c>
      <c r="L83" s="6">
        <f t="array" ref="L83">MMULT(COCalc!$AB82:$AG82,COPOMap!Y$13:Y$18)</f>
        <v>0</v>
      </c>
      <c r="M83" s="6">
        <f t="array" ref="M83">MMULT(COCalc!$AB82:$AG82,COPOMap!Z$13:Z$18)</f>
        <v>0</v>
      </c>
      <c r="N83" s="6">
        <f t="array" ref="N83">MMULT(COCalc!$AB82:$AG82,COPOMap!AA$13:AA$18)</f>
        <v>0</v>
      </c>
      <c r="O83" s="4"/>
      <c r="P83" s="6">
        <f t="array" ref="P83">IF($B83="","",MMULT(LabActivity!$AK109:$AP109,COPOMap!P$23:P$28))</f>
      </c>
      <c r="Q83" s="6">
        <f t="array" ref="Q83">IF($B83="","",MMULT(LabActivity!$AK109:$AP109,COPOMap!Q$23:Q$28))</f>
      </c>
      <c r="R83" s="6">
        <f t="array" ref="R83">IF($B83="","",MMULT(LabActivity!$AK109:$AP109,COPOMap!R$23:R$28))</f>
      </c>
      <c r="S83" s="6">
        <f t="array" ref="S83">IF($B83="","",MMULT(LabActivity!$AK109:$AP109,COPOMap!S$23:S$28))</f>
      </c>
      <c r="T83" s="6">
        <f t="array" ref="T83">IF($B83="","",MMULT(LabActivity!$AK109:$AP109,COPOMap!T$23:T$28))</f>
      </c>
      <c r="U83" s="6">
        <f t="array" ref="U83">IF($B83="","",MMULT(LabActivity!$AK109:$AP109,COPOMap!U$23:U$28))</f>
      </c>
      <c r="V83" s="6">
        <f t="array" ref="V83">IF($B83="","",MMULT(LabActivity!$AK109:$AP109,COPOMap!V$23:V$28))</f>
      </c>
      <c r="W83" s="6">
        <f t="array" ref="W83">IF($B83="","",MMULT(LabActivity!$AK109:$AP109,COPOMap!W$23:W$28))</f>
      </c>
      <c r="X83" s="6">
        <f t="array" ref="X83">IF($B83="","",MMULT(LabActivity!$AK109:$AP109,COPOMap!X$23:X$28))</f>
      </c>
      <c r="Y83" s="6">
        <f t="array" ref="Y83">IF($B83="","",MMULT(LabActivity!$AK109:$AP109,COPOMap!Y$23:Y$28))</f>
      </c>
      <c r="Z83" s="6">
        <f t="array" ref="Z83">IF($B83="","",MMULT(LabActivity!$AK109:$AP109,COPOMap!Z$23:Z$28))</f>
      </c>
      <c r="AA83" s="6">
        <f t="array" ref="AA83">IF($B83="","",MMULT(LabActivity!$AK109:$AP109,COPOMap!AA$23:AA$28))</f>
      </c>
      <c r="AB83" s="4"/>
      <c r="AC83" s="6">
        <f t="array" ref="AC83">MMULT(COCalc!$CC82:$CH82,COPOMap!P$33:P$38)</f>
        <v>0</v>
      </c>
      <c r="AD83" s="6">
        <f t="array" ref="AD83">MMULT(COCalc!$CC82:$CH82,COPOMap!Q$33:Q$38)</f>
        <v>0</v>
      </c>
      <c r="AE83" s="6">
        <f t="array" ref="AE83">MMULT(COCalc!$CC82:$CH82,COPOMap!R$33:R$38)</f>
        <v>0</v>
      </c>
      <c r="AF83" s="6">
        <f t="array" ref="AF83">MMULT(COCalc!$CC82:$CH82,COPOMap!S$33:S$38)</f>
        <v>0</v>
      </c>
      <c r="AG83" s="6">
        <f t="array" ref="AG83">MMULT(COCalc!$CC82:$CH82,COPOMap!T$33:T$38)</f>
        <v>0</v>
      </c>
      <c r="AH83" s="6">
        <f t="array" ref="AH83">MMULT(COCalc!$CC82:$CH82,COPOMap!U$33:U$38)</f>
        <v>0</v>
      </c>
      <c r="AI83" s="6">
        <f t="array" ref="AI83">MMULT(COCalc!$CC82:$CH82,COPOMap!V$33:V$38)</f>
        <v>0</v>
      </c>
      <c r="AJ83" s="6">
        <f t="array" ref="AJ83">MMULT(COCalc!$CC82:$CH82,COPOMap!W$33:W$38)</f>
        <v>0</v>
      </c>
      <c r="AK83" s="6">
        <f t="array" ref="AK83">MMULT(COCalc!$CC82:$CH82,COPOMap!X$33:X$38)</f>
        <v>0</v>
      </c>
      <c r="AL83" s="6">
        <f t="array" ref="AL83">MMULT(COCalc!$CC82:$CH82,COPOMap!Y$33:Y$38)</f>
        <v>0</v>
      </c>
      <c r="AM83" s="6">
        <f t="array" ref="AM83">MMULT(COCalc!$CC82:$CH82,COPOMap!Z$33:Z$38)</f>
        <v>0</v>
      </c>
      <c r="AN83" s="6">
        <f t="array" ref="AN83">MMULT(COCalc!$CC82:$CH82,COPOMap!AA$33:AA$38)</f>
        <v>0</v>
      </c>
    </row>
    <row r="84" ht="14.25" customHeight="1" spans="1:40" x14ac:dyDescent="0.25">
      <c r="A84" s="4"/>
      <c r="B84" s="68">
        <f>IF(ISBLANK(CT!A110),"",CT!A110)</f>
      </c>
      <c r="C84" s="6">
        <f t="array" ref="C84">MMULT(COCalc!$AB83:$AG83,COPOMap!P$13:P$18)</f>
        <v>0</v>
      </c>
      <c r="D84" s="6">
        <f t="array" ref="D84">MMULT(COCalc!$AB83:$AG83,COPOMap!Q$13:Q$18)</f>
        <v>0</v>
      </c>
      <c r="E84" s="6">
        <f t="array" ref="E84">MMULT(COCalc!$AB83:$AG83,COPOMap!R$13:R$18)</f>
        <v>0</v>
      </c>
      <c r="F84" s="6">
        <f t="array" ref="F84">MMULT(COCalc!$AB83:$AG83,COPOMap!S$13:S$18)</f>
        <v>0</v>
      </c>
      <c r="G84" s="6">
        <f t="array" ref="G84">MMULT(COCalc!$AB83:$AG83,COPOMap!T$13:T$18)</f>
        <v>0</v>
      </c>
      <c r="H84" s="6">
        <f t="array" ref="H84">MMULT(COCalc!$AB83:$AG83,COPOMap!U$13:U$18)</f>
        <v>0</v>
      </c>
      <c r="I84" s="6">
        <f t="array" ref="I84">MMULT(COCalc!$AB83:$AG83,COPOMap!V$13:V$18)</f>
        <v>0</v>
      </c>
      <c r="J84" s="6">
        <f t="array" ref="J84">MMULT(COCalc!$AB83:$AG83,COPOMap!W$13:W$18)</f>
        <v>0</v>
      </c>
      <c r="K84" s="6">
        <f t="array" ref="K84">MMULT(COCalc!$AB83:$AG83,COPOMap!X$13:X$18)</f>
        <v>0</v>
      </c>
      <c r="L84" s="6">
        <f t="array" ref="L84">MMULT(COCalc!$AB83:$AG83,COPOMap!Y$13:Y$18)</f>
        <v>0</v>
      </c>
      <c r="M84" s="6">
        <f t="array" ref="M84">MMULT(COCalc!$AB83:$AG83,COPOMap!Z$13:Z$18)</f>
        <v>0</v>
      </c>
      <c r="N84" s="6">
        <f t="array" ref="N84">MMULT(COCalc!$AB83:$AG83,COPOMap!AA$13:AA$18)</f>
        <v>0</v>
      </c>
      <c r="O84" s="4"/>
      <c r="P84" s="6">
        <f t="array" ref="P84">IF($B84="","",MMULT(LabActivity!$AK110:$AP110,COPOMap!P$23:P$28))</f>
      </c>
      <c r="Q84" s="6">
        <f t="array" ref="Q84">IF($B84="","",MMULT(LabActivity!$AK110:$AP110,COPOMap!Q$23:Q$28))</f>
      </c>
      <c r="R84" s="6">
        <f t="array" ref="R84">IF($B84="","",MMULT(LabActivity!$AK110:$AP110,COPOMap!R$23:R$28))</f>
      </c>
      <c r="S84" s="6">
        <f t="array" ref="S84">IF($B84="","",MMULT(LabActivity!$AK110:$AP110,COPOMap!S$23:S$28))</f>
      </c>
      <c r="T84" s="6">
        <f t="array" ref="T84">IF($B84="","",MMULT(LabActivity!$AK110:$AP110,COPOMap!T$23:T$28))</f>
      </c>
      <c r="U84" s="6">
        <f t="array" ref="U84">IF($B84="","",MMULT(LabActivity!$AK110:$AP110,COPOMap!U$23:U$28))</f>
      </c>
      <c r="V84" s="6">
        <f t="array" ref="V84">IF($B84="","",MMULT(LabActivity!$AK110:$AP110,COPOMap!V$23:V$28))</f>
      </c>
      <c r="W84" s="6">
        <f t="array" ref="W84">IF($B84="","",MMULT(LabActivity!$AK110:$AP110,COPOMap!W$23:W$28))</f>
      </c>
      <c r="X84" s="6">
        <f t="array" ref="X84">IF($B84="","",MMULT(LabActivity!$AK110:$AP110,COPOMap!X$23:X$28))</f>
      </c>
      <c r="Y84" s="6">
        <f t="array" ref="Y84">IF($B84="","",MMULT(LabActivity!$AK110:$AP110,COPOMap!Y$23:Y$28))</f>
      </c>
      <c r="Z84" s="6">
        <f t="array" ref="Z84">IF($B84="","",MMULT(LabActivity!$AK110:$AP110,COPOMap!Z$23:Z$28))</f>
      </c>
      <c r="AA84" s="6">
        <f t="array" ref="AA84">IF($B84="","",MMULT(LabActivity!$AK110:$AP110,COPOMap!AA$23:AA$28))</f>
      </c>
      <c r="AB84" s="4"/>
      <c r="AC84" s="6">
        <f t="array" ref="AC84">MMULT(COCalc!$CC83:$CH83,COPOMap!P$33:P$38)</f>
        <v>0</v>
      </c>
      <c r="AD84" s="6">
        <f t="array" ref="AD84">MMULT(COCalc!$CC83:$CH83,COPOMap!Q$33:Q$38)</f>
        <v>0</v>
      </c>
      <c r="AE84" s="6">
        <f t="array" ref="AE84">MMULT(COCalc!$CC83:$CH83,COPOMap!R$33:R$38)</f>
        <v>0</v>
      </c>
      <c r="AF84" s="6">
        <f t="array" ref="AF84">MMULT(COCalc!$CC83:$CH83,COPOMap!S$33:S$38)</f>
        <v>0</v>
      </c>
      <c r="AG84" s="6">
        <f t="array" ref="AG84">MMULT(COCalc!$CC83:$CH83,COPOMap!T$33:T$38)</f>
        <v>0</v>
      </c>
      <c r="AH84" s="6">
        <f t="array" ref="AH84">MMULT(COCalc!$CC83:$CH83,COPOMap!U$33:U$38)</f>
        <v>0</v>
      </c>
      <c r="AI84" s="6">
        <f t="array" ref="AI84">MMULT(COCalc!$CC83:$CH83,COPOMap!V$33:V$38)</f>
        <v>0</v>
      </c>
      <c r="AJ84" s="6">
        <f t="array" ref="AJ84">MMULT(COCalc!$CC83:$CH83,COPOMap!W$33:W$38)</f>
        <v>0</v>
      </c>
      <c r="AK84" s="6">
        <f t="array" ref="AK84">MMULT(COCalc!$CC83:$CH83,COPOMap!X$33:X$38)</f>
        <v>0</v>
      </c>
      <c r="AL84" s="6">
        <f t="array" ref="AL84">MMULT(COCalc!$CC83:$CH83,COPOMap!Y$33:Y$38)</f>
        <v>0</v>
      </c>
      <c r="AM84" s="6">
        <f t="array" ref="AM84">MMULT(COCalc!$CC83:$CH83,COPOMap!Z$33:Z$38)</f>
        <v>0</v>
      </c>
      <c r="AN84" s="6">
        <f t="array" ref="AN84">MMULT(COCalc!$CC83:$CH83,COPOMap!AA$33:AA$38)</f>
        <v>0</v>
      </c>
    </row>
    <row r="85" ht="14.25" customHeight="1" spans="1:40" x14ac:dyDescent="0.25">
      <c r="A85" s="4"/>
      <c r="B85" s="68">
        <f>IF(ISBLANK(CT!A111),"",CT!A111)</f>
      </c>
      <c r="C85" s="6">
        <f t="array" ref="C85">MMULT(COCalc!$AB84:$AG84,COPOMap!P$13:P$18)</f>
        <v>0</v>
      </c>
      <c r="D85" s="6">
        <f t="array" ref="D85">MMULT(COCalc!$AB84:$AG84,COPOMap!Q$13:Q$18)</f>
        <v>0</v>
      </c>
      <c r="E85" s="6">
        <f t="array" ref="E85">MMULT(COCalc!$AB84:$AG84,COPOMap!R$13:R$18)</f>
        <v>0</v>
      </c>
      <c r="F85" s="6">
        <f t="array" ref="F85">MMULT(COCalc!$AB84:$AG84,COPOMap!S$13:S$18)</f>
        <v>0</v>
      </c>
      <c r="G85" s="6">
        <f t="array" ref="G85">MMULT(COCalc!$AB84:$AG84,COPOMap!T$13:T$18)</f>
        <v>0</v>
      </c>
      <c r="H85" s="6">
        <f t="array" ref="H85">MMULT(COCalc!$AB84:$AG84,COPOMap!U$13:U$18)</f>
        <v>0</v>
      </c>
      <c r="I85" s="6">
        <f t="array" ref="I85">MMULT(COCalc!$AB84:$AG84,COPOMap!V$13:V$18)</f>
        <v>0</v>
      </c>
      <c r="J85" s="6">
        <f t="array" ref="J85">MMULT(COCalc!$AB84:$AG84,COPOMap!W$13:W$18)</f>
        <v>0</v>
      </c>
      <c r="K85" s="6">
        <f t="array" ref="K85">MMULT(COCalc!$AB84:$AG84,COPOMap!X$13:X$18)</f>
        <v>0</v>
      </c>
      <c r="L85" s="6">
        <f t="array" ref="L85">MMULT(COCalc!$AB84:$AG84,COPOMap!Y$13:Y$18)</f>
        <v>0</v>
      </c>
      <c r="M85" s="6">
        <f t="array" ref="M85">MMULT(COCalc!$AB84:$AG84,COPOMap!Z$13:Z$18)</f>
        <v>0</v>
      </c>
      <c r="N85" s="6">
        <f t="array" ref="N85">MMULT(COCalc!$AB84:$AG84,COPOMap!AA$13:AA$18)</f>
        <v>0</v>
      </c>
      <c r="O85" s="4"/>
      <c r="P85" s="6">
        <f t="array" ref="P85">IF($B85="","",MMULT(LabActivity!$AK111:$AP111,COPOMap!P$23:P$28))</f>
      </c>
      <c r="Q85" s="6">
        <f t="array" ref="Q85">IF($B85="","",MMULT(LabActivity!$AK111:$AP111,COPOMap!Q$23:Q$28))</f>
      </c>
      <c r="R85" s="6">
        <f t="array" ref="R85">IF($B85="","",MMULT(LabActivity!$AK111:$AP111,COPOMap!R$23:R$28))</f>
      </c>
      <c r="S85" s="6">
        <f t="array" ref="S85">IF($B85="","",MMULT(LabActivity!$AK111:$AP111,COPOMap!S$23:S$28))</f>
      </c>
      <c r="T85" s="6">
        <f t="array" ref="T85">IF($B85="","",MMULT(LabActivity!$AK111:$AP111,COPOMap!T$23:T$28))</f>
      </c>
      <c r="U85" s="6">
        <f t="array" ref="U85">IF($B85="","",MMULT(LabActivity!$AK111:$AP111,COPOMap!U$23:U$28))</f>
      </c>
      <c r="V85" s="6">
        <f t="array" ref="V85">IF($B85="","",MMULT(LabActivity!$AK111:$AP111,COPOMap!V$23:V$28))</f>
      </c>
      <c r="W85" s="6">
        <f t="array" ref="W85">IF($B85="","",MMULT(LabActivity!$AK111:$AP111,COPOMap!W$23:W$28))</f>
      </c>
      <c r="X85" s="6">
        <f t="array" ref="X85">IF($B85="","",MMULT(LabActivity!$AK111:$AP111,COPOMap!X$23:X$28))</f>
      </c>
      <c r="Y85" s="6">
        <f t="array" ref="Y85">IF($B85="","",MMULT(LabActivity!$AK111:$AP111,COPOMap!Y$23:Y$28))</f>
      </c>
      <c r="Z85" s="6">
        <f t="array" ref="Z85">IF($B85="","",MMULT(LabActivity!$AK111:$AP111,COPOMap!Z$23:Z$28))</f>
      </c>
      <c r="AA85" s="6">
        <f t="array" ref="AA85">IF($B85="","",MMULT(LabActivity!$AK111:$AP111,COPOMap!AA$23:AA$28))</f>
      </c>
      <c r="AB85" s="4"/>
      <c r="AC85" s="6">
        <f t="array" ref="AC85">MMULT(COCalc!$CC84:$CH84,COPOMap!P$33:P$38)</f>
        <v>0</v>
      </c>
      <c r="AD85" s="6">
        <f t="array" ref="AD85">MMULT(COCalc!$CC84:$CH84,COPOMap!Q$33:Q$38)</f>
        <v>0</v>
      </c>
      <c r="AE85" s="6">
        <f t="array" ref="AE85">MMULT(COCalc!$CC84:$CH84,COPOMap!R$33:R$38)</f>
        <v>0</v>
      </c>
      <c r="AF85" s="6">
        <f t="array" ref="AF85">MMULT(COCalc!$CC84:$CH84,COPOMap!S$33:S$38)</f>
        <v>0</v>
      </c>
      <c r="AG85" s="6">
        <f t="array" ref="AG85">MMULT(COCalc!$CC84:$CH84,COPOMap!T$33:T$38)</f>
        <v>0</v>
      </c>
      <c r="AH85" s="6">
        <f t="array" ref="AH85">MMULT(COCalc!$CC84:$CH84,COPOMap!U$33:U$38)</f>
        <v>0</v>
      </c>
      <c r="AI85" s="6">
        <f t="array" ref="AI85">MMULT(COCalc!$CC84:$CH84,COPOMap!V$33:V$38)</f>
        <v>0</v>
      </c>
      <c r="AJ85" s="6">
        <f t="array" ref="AJ85">MMULT(COCalc!$CC84:$CH84,COPOMap!W$33:W$38)</f>
        <v>0</v>
      </c>
      <c r="AK85" s="6">
        <f t="array" ref="AK85">MMULT(COCalc!$CC84:$CH84,COPOMap!X$33:X$38)</f>
        <v>0</v>
      </c>
      <c r="AL85" s="6">
        <f t="array" ref="AL85">MMULT(COCalc!$CC84:$CH84,COPOMap!Y$33:Y$38)</f>
        <v>0</v>
      </c>
      <c r="AM85" s="6">
        <f t="array" ref="AM85">MMULT(COCalc!$CC84:$CH84,COPOMap!Z$33:Z$38)</f>
        <v>0</v>
      </c>
      <c r="AN85" s="6">
        <f t="array" ref="AN85">MMULT(COCalc!$CC84:$CH84,COPOMap!AA$33:AA$38)</f>
        <v>0</v>
      </c>
    </row>
    <row r="86" ht="14.25" customHeight="1" spans="1:40" x14ac:dyDescent="0.25">
      <c r="A86" s="4"/>
      <c r="B86" s="68">
        <f>IF(ISBLANK(CT!A112),"",CT!A112)</f>
      </c>
      <c r="C86" s="6">
        <f t="array" ref="C86">MMULT(COCalc!$AB85:$AG85,COPOMap!P$13:P$18)</f>
        <v>0</v>
      </c>
      <c r="D86" s="6">
        <f t="array" ref="D86">MMULT(COCalc!$AB85:$AG85,COPOMap!Q$13:Q$18)</f>
        <v>0</v>
      </c>
      <c r="E86" s="6">
        <f t="array" ref="E86">MMULT(COCalc!$AB85:$AG85,COPOMap!R$13:R$18)</f>
        <v>0</v>
      </c>
      <c r="F86" s="6">
        <f t="array" ref="F86">MMULT(COCalc!$AB85:$AG85,COPOMap!S$13:S$18)</f>
        <v>0</v>
      </c>
      <c r="G86" s="6">
        <f t="array" ref="G86">MMULT(COCalc!$AB85:$AG85,COPOMap!T$13:T$18)</f>
        <v>0</v>
      </c>
      <c r="H86" s="6">
        <f t="array" ref="H86">MMULT(COCalc!$AB85:$AG85,COPOMap!U$13:U$18)</f>
        <v>0</v>
      </c>
      <c r="I86" s="6">
        <f t="array" ref="I86">MMULT(COCalc!$AB85:$AG85,COPOMap!V$13:V$18)</f>
        <v>0</v>
      </c>
      <c r="J86" s="6">
        <f t="array" ref="J86">MMULT(COCalc!$AB85:$AG85,COPOMap!W$13:W$18)</f>
        <v>0</v>
      </c>
      <c r="K86" s="6">
        <f t="array" ref="K86">MMULT(COCalc!$AB85:$AG85,COPOMap!X$13:X$18)</f>
        <v>0</v>
      </c>
      <c r="L86" s="6">
        <f t="array" ref="L86">MMULT(COCalc!$AB85:$AG85,COPOMap!Y$13:Y$18)</f>
        <v>0</v>
      </c>
      <c r="M86" s="6">
        <f t="array" ref="M86">MMULT(COCalc!$AB85:$AG85,COPOMap!Z$13:Z$18)</f>
        <v>0</v>
      </c>
      <c r="N86" s="6">
        <f t="array" ref="N86">MMULT(COCalc!$AB85:$AG85,COPOMap!AA$13:AA$18)</f>
        <v>0</v>
      </c>
      <c r="O86" s="4"/>
      <c r="P86" s="6">
        <f t="array" ref="P86">IF($B86="","",MMULT(LabActivity!$AK112:$AP112,COPOMap!P$23:P$28))</f>
      </c>
      <c r="Q86" s="6">
        <f t="array" ref="Q86">IF($B86="","",MMULT(LabActivity!$AK112:$AP112,COPOMap!Q$23:Q$28))</f>
      </c>
      <c r="R86" s="6">
        <f t="array" ref="R86">IF($B86="","",MMULT(LabActivity!$AK112:$AP112,COPOMap!R$23:R$28))</f>
      </c>
      <c r="S86" s="6">
        <f t="array" ref="S86">IF($B86="","",MMULT(LabActivity!$AK112:$AP112,COPOMap!S$23:S$28))</f>
      </c>
      <c r="T86" s="6">
        <f t="array" ref="T86">IF($B86="","",MMULT(LabActivity!$AK112:$AP112,COPOMap!T$23:T$28))</f>
      </c>
      <c r="U86" s="6">
        <f t="array" ref="U86">IF($B86="","",MMULT(LabActivity!$AK112:$AP112,COPOMap!U$23:U$28))</f>
      </c>
      <c r="V86" s="6">
        <f t="array" ref="V86">IF($B86="","",MMULT(LabActivity!$AK112:$AP112,COPOMap!V$23:V$28))</f>
      </c>
      <c r="W86" s="6">
        <f t="array" ref="W86">IF($B86="","",MMULT(LabActivity!$AK112:$AP112,COPOMap!W$23:W$28))</f>
      </c>
      <c r="X86" s="6">
        <f t="array" ref="X86">IF($B86="","",MMULT(LabActivity!$AK112:$AP112,COPOMap!X$23:X$28))</f>
      </c>
      <c r="Y86" s="6">
        <f t="array" ref="Y86">IF($B86="","",MMULT(LabActivity!$AK112:$AP112,COPOMap!Y$23:Y$28))</f>
      </c>
      <c r="Z86" s="6">
        <f t="array" ref="Z86">IF($B86="","",MMULT(LabActivity!$AK112:$AP112,COPOMap!Z$23:Z$28))</f>
      </c>
      <c r="AA86" s="6">
        <f t="array" ref="AA86">IF($B86="","",MMULT(LabActivity!$AK112:$AP112,COPOMap!AA$23:AA$28))</f>
      </c>
      <c r="AB86" s="4"/>
      <c r="AC86" s="6">
        <f t="array" ref="AC86">MMULT(COCalc!$CC85:$CH85,COPOMap!P$33:P$38)</f>
        <v>0</v>
      </c>
      <c r="AD86" s="6">
        <f t="array" ref="AD86">MMULT(COCalc!$CC85:$CH85,COPOMap!Q$33:Q$38)</f>
        <v>0</v>
      </c>
      <c r="AE86" s="6">
        <f t="array" ref="AE86">MMULT(COCalc!$CC85:$CH85,COPOMap!R$33:R$38)</f>
        <v>0</v>
      </c>
      <c r="AF86" s="6">
        <f t="array" ref="AF86">MMULT(COCalc!$CC85:$CH85,COPOMap!S$33:S$38)</f>
        <v>0</v>
      </c>
      <c r="AG86" s="6">
        <f t="array" ref="AG86">MMULT(COCalc!$CC85:$CH85,COPOMap!T$33:T$38)</f>
        <v>0</v>
      </c>
      <c r="AH86" s="6">
        <f t="array" ref="AH86">MMULT(COCalc!$CC85:$CH85,COPOMap!U$33:U$38)</f>
        <v>0</v>
      </c>
      <c r="AI86" s="6">
        <f t="array" ref="AI86">MMULT(COCalc!$CC85:$CH85,COPOMap!V$33:V$38)</f>
        <v>0</v>
      </c>
      <c r="AJ86" s="6">
        <f t="array" ref="AJ86">MMULT(COCalc!$CC85:$CH85,COPOMap!W$33:W$38)</f>
        <v>0</v>
      </c>
      <c r="AK86" s="6">
        <f t="array" ref="AK86">MMULT(COCalc!$CC85:$CH85,COPOMap!X$33:X$38)</f>
        <v>0</v>
      </c>
      <c r="AL86" s="6">
        <f t="array" ref="AL86">MMULT(COCalc!$CC85:$CH85,COPOMap!Y$33:Y$38)</f>
        <v>0</v>
      </c>
      <c r="AM86" s="6">
        <f t="array" ref="AM86">MMULT(COCalc!$CC85:$CH85,COPOMap!Z$33:Z$38)</f>
        <v>0</v>
      </c>
      <c r="AN86" s="6">
        <f t="array" ref="AN86">MMULT(COCalc!$CC85:$CH85,COPOMap!AA$33:AA$38)</f>
        <v>0</v>
      </c>
    </row>
    <row r="87" ht="14.25" customHeight="1" spans="1:40" x14ac:dyDescent="0.25">
      <c r="A87" s="4"/>
      <c r="B87" s="68">
        <f>IF(ISBLANK(CT!A113),"",CT!A113)</f>
      </c>
      <c r="C87" s="6">
        <f t="array" ref="C87">MMULT(COCalc!$AB86:$AG86,COPOMap!P$13:P$18)</f>
        <v>0</v>
      </c>
      <c r="D87" s="6">
        <f t="array" ref="D87">MMULT(COCalc!$AB86:$AG86,COPOMap!Q$13:Q$18)</f>
        <v>0</v>
      </c>
      <c r="E87" s="6">
        <f t="array" ref="E87">MMULT(COCalc!$AB86:$AG86,COPOMap!R$13:R$18)</f>
        <v>0</v>
      </c>
      <c r="F87" s="6">
        <f t="array" ref="F87">MMULT(COCalc!$AB86:$AG86,COPOMap!S$13:S$18)</f>
        <v>0</v>
      </c>
      <c r="G87" s="6">
        <f t="array" ref="G87">MMULT(COCalc!$AB86:$AG86,COPOMap!T$13:T$18)</f>
        <v>0</v>
      </c>
      <c r="H87" s="6">
        <f t="array" ref="H87">MMULT(COCalc!$AB86:$AG86,COPOMap!U$13:U$18)</f>
        <v>0</v>
      </c>
      <c r="I87" s="6">
        <f t="array" ref="I87">MMULT(COCalc!$AB86:$AG86,COPOMap!V$13:V$18)</f>
        <v>0</v>
      </c>
      <c r="J87" s="6">
        <f t="array" ref="J87">MMULT(COCalc!$AB86:$AG86,COPOMap!W$13:W$18)</f>
        <v>0</v>
      </c>
      <c r="K87" s="6">
        <f t="array" ref="K87">MMULT(COCalc!$AB86:$AG86,COPOMap!X$13:X$18)</f>
        <v>0</v>
      </c>
      <c r="L87" s="6">
        <f t="array" ref="L87">MMULT(COCalc!$AB86:$AG86,COPOMap!Y$13:Y$18)</f>
        <v>0</v>
      </c>
      <c r="M87" s="6">
        <f t="array" ref="M87">MMULT(COCalc!$AB86:$AG86,COPOMap!Z$13:Z$18)</f>
        <v>0</v>
      </c>
      <c r="N87" s="6">
        <f t="array" ref="N87">MMULT(COCalc!$AB86:$AG86,COPOMap!AA$13:AA$18)</f>
        <v>0</v>
      </c>
      <c r="O87" s="4"/>
      <c r="P87" s="6">
        <f t="array" ref="P87">IF($B87="","",MMULT(LabActivity!$AK113:$AP113,COPOMap!P$23:P$28))</f>
      </c>
      <c r="Q87" s="6">
        <f t="array" ref="Q87">IF($B87="","",MMULT(LabActivity!$AK113:$AP113,COPOMap!Q$23:Q$28))</f>
      </c>
      <c r="R87" s="6">
        <f t="array" ref="R87">IF($B87="","",MMULT(LabActivity!$AK113:$AP113,COPOMap!R$23:R$28))</f>
      </c>
      <c r="S87" s="6">
        <f t="array" ref="S87">IF($B87="","",MMULT(LabActivity!$AK113:$AP113,COPOMap!S$23:S$28))</f>
      </c>
      <c r="T87" s="6">
        <f t="array" ref="T87">IF($B87="","",MMULT(LabActivity!$AK113:$AP113,COPOMap!T$23:T$28))</f>
      </c>
      <c r="U87" s="6">
        <f t="array" ref="U87">IF($B87="","",MMULT(LabActivity!$AK113:$AP113,COPOMap!U$23:U$28))</f>
      </c>
      <c r="V87" s="6">
        <f t="array" ref="V87">IF($B87="","",MMULT(LabActivity!$AK113:$AP113,COPOMap!V$23:V$28))</f>
      </c>
      <c r="W87" s="6">
        <f t="array" ref="W87">IF($B87="","",MMULT(LabActivity!$AK113:$AP113,COPOMap!W$23:W$28))</f>
      </c>
      <c r="X87" s="6">
        <f t="array" ref="X87">IF($B87="","",MMULT(LabActivity!$AK113:$AP113,COPOMap!X$23:X$28))</f>
      </c>
      <c r="Y87" s="6">
        <f t="array" ref="Y87">IF($B87="","",MMULT(LabActivity!$AK113:$AP113,COPOMap!Y$23:Y$28))</f>
      </c>
      <c r="Z87" s="6">
        <f t="array" ref="Z87">IF($B87="","",MMULT(LabActivity!$AK113:$AP113,COPOMap!Z$23:Z$28))</f>
      </c>
      <c r="AA87" s="6">
        <f t="array" ref="AA87">IF($B87="","",MMULT(LabActivity!$AK113:$AP113,COPOMap!AA$23:AA$28))</f>
      </c>
      <c r="AB87" s="4"/>
      <c r="AC87" s="6">
        <f t="array" ref="AC87">MMULT(COCalc!$CC86:$CH86,COPOMap!P$33:P$38)</f>
        <v>0</v>
      </c>
      <c r="AD87" s="6">
        <f t="array" ref="AD87">MMULT(COCalc!$CC86:$CH86,COPOMap!Q$33:Q$38)</f>
        <v>0</v>
      </c>
      <c r="AE87" s="6">
        <f t="array" ref="AE87">MMULT(COCalc!$CC86:$CH86,COPOMap!R$33:R$38)</f>
        <v>0</v>
      </c>
      <c r="AF87" s="6">
        <f t="array" ref="AF87">MMULT(COCalc!$CC86:$CH86,COPOMap!S$33:S$38)</f>
        <v>0</v>
      </c>
      <c r="AG87" s="6">
        <f t="array" ref="AG87">MMULT(COCalc!$CC86:$CH86,COPOMap!T$33:T$38)</f>
        <v>0</v>
      </c>
      <c r="AH87" s="6">
        <f t="array" ref="AH87">MMULT(COCalc!$CC86:$CH86,COPOMap!U$33:U$38)</f>
        <v>0</v>
      </c>
      <c r="AI87" s="6">
        <f t="array" ref="AI87">MMULT(COCalc!$CC86:$CH86,COPOMap!V$33:V$38)</f>
        <v>0</v>
      </c>
      <c r="AJ87" s="6">
        <f t="array" ref="AJ87">MMULT(COCalc!$CC86:$CH86,COPOMap!W$33:W$38)</f>
        <v>0</v>
      </c>
      <c r="AK87" s="6">
        <f t="array" ref="AK87">MMULT(COCalc!$CC86:$CH86,COPOMap!X$33:X$38)</f>
        <v>0</v>
      </c>
      <c r="AL87" s="6">
        <f t="array" ref="AL87">MMULT(COCalc!$CC86:$CH86,COPOMap!Y$33:Y$38)</f>
        <v>0</v>
      </c>
      <c r="AM87" s="6">
        <f t="array" ref="AM87">MMULT(COCalc!$CC86:$CH86,COPOMap!Z$33:Z$38)</f>
        <v>0</v>
      </c>
      <c r="AN87" s="6">
        <f t="array" ref="AN87">MMULT(COCalc!$CC86:$CH86,COPOMap!AA$33:AA$38)</f>
        <v>0</v>
      </c>
    </row>
    <row r="88" ht="14.25" customHeight="1" spans="1:40" x14ac:dyDescent="0.25">
      <c r="A88" s="4"/>
      <c r="B88" s="68">
        <f>IF(ISBLANK(CT!A114),"",CT!A114)</f>
      </c>
      <c r="C88" s="6">
        <f t="array" ref="C88">MMULT(COCalc!$AB87:$AG87,COPOMap!P$13:P$18)</f>
        <v>0</v>
      </c>
      <c r="D88" s="6">
        <f t="array" ref="D88">MMULT(COCalc!$AB87:$AG87,COPOMap!Q$13:Q$18)</f>
        <v>0</v>
      </c>
      <c r="E88" s="6">
        <f t="array" ref="E88">MMULT(COCalc!$AB87:$AG87,COPOMap!R$13:R$18)</f>
        <v>0</v>
      </c>
      <c r="F88" s="6">
        <f t="array" ref="F88">MMULT(COCalc!$AB87:$AG87,COPOMap!S$13:S$18)</f>
        <v>0</v>
      </c>
      <c r="G88" s="6">
        <f t="array" ref="G88">MMULT(COCalc!$AB87:$AG87,COPOMap!T$13:T$18)</f>
        <v>0</v>
      </c>
      <c r="H88" s="6">
        <f t="array" ref="H88">MMULT(COCalc!$AB87:$AG87,COPOMap!U$13:U$18)</f>
        <v>0</v>
      </c>
      <c r="I88" s="6">
        <f t="array" ref="I88">MMULT(COCalc!$AB87:$AG87,COPOMap!V$13:V$18)</f>
        <v>0</v>
      </c>
      <c r="J88" s="6">
        <f t="array" ref="J88">MMULT(COCalc!$AB87:$AG87,COPOMap!W$13:W$18)</f>
        <v>0</v>
      </c>
      <c r="K88" s="6">
        <f t="array" ref="K88">MMULT(COCalc!$AB87:$AG87,COPOMap!X$13:X$18)</f>
        <v>0</v>
      </c>
      <c r="L88" s="6">
        <f t="array" ref="L88">MMULT(COCalc!$AB87:$AG87,COPOMap!Y$13:Y$18)</f>
        <v>0</v>
      </c>
      <c r="M88" s="6">
        <f t="array" ref="M88">MMULT(COCalc!$AB87:$AG87,COPOMap!Z$13:Z$18)</f>
        <v>0</v>
      </c>
      <c r="N88" s="6">
        <f t="array" ref="N88">MMULT(COCalc!$AB87:$AG87,COPOMap!AA$13:AA$18)</f>
        <v>0</v>
      </c>
      <c r="O88" s="4"/>
      <c r="P88" s="6">
        <f t="array" ref="P88">IF($B88="","",MMULT(LabActivity!$AK114:$AP114,COPOMap!P$23:P$28))</f>
      </c>
      <c r="Q88" s="6">
        <f t="array" ref="Q88">IF($B88="","",MMULT(LabActivity!$AK114:$AP114,COPOMap!Q$23:Q$28))</f>
      </c>
      <c r="R88" s="6">
        <f t="array" ref="R88">IF($B88="","",MMULT(LabActivity!$AK114:$AP114,COPOMap!R$23:R$28))</f>
      </c>
      <c r="S88" s="6">
        <f t="array" ref="S88">IF($B88="","",MMULT(LabActivity!$AK114:$AP114,COPOMap!S$23:S$28))</f>
      </c>
      <c r="T88" s="6">
        <f t="array" ref="T88">IF($B88="","",MMULT(LabActivity!$AK114:$AP114,COPOMap!T$23:T$28))</f>
      </c>
      <c r="U88" s="6">
        <f t="array" ref="U88">IF($B88="","",MMULT(LabActivity!$AK114:$AP114,COPOMap!U$23:U$28))</f>
      </c>
      <c r="V88" s="6">
        <f t="array" ref="V88">IF($B88="","",MMULT(LabActivity!$AK114:$AP114,COPOMap!V$23:V$28))</f>
      </c>
      <c r="W88" s="6">
        <f t="array" ref="W88">IF($B88="","",MMULT(LabActivity!$AK114:$AP114,COPOMap!W$23:W$28))</f>
      </c>
      <c r="X88" s="6">
        <f t="array" ref="X88">IF($B88="","",MMULT(LabActivity!$AK114:$AP114,COPOMap!X$23:X$28))</f>
      </c>
      <c r="Y88" s="6">
        <f t="array" ref="Y88">IF($B88="","",MMULT(LabActivity!$AK114:$AP114,COPOMap!Y$23:Y$28))</f>
      </c>
      <c r="Z88" s="6">
        <f t="array" ref="Z88">IF($B88="","",MMULT(LabActivity!$AK114:$AP114,COPOMap!Z$23:Z$28))</f>
      </c>
      <c r="AA88" s="6">
        <f t="array" ref="AA88">IF($B88="","",MMULT(LabActivity!$AK114:$AP114,COPOMap!AA$23:AA$28))</f>
      </c>
      <c r="AB88" s="4"/>
      <c r="AC88" s="6">
        <f t="array" ref="AC88">MMULT(COCalc!$CC87:$CH87,COPOMap!P$33:P$38)</f>
        <v>0</v>
      </c>
      <c r="AD88" s="6">
        <f t="array" ref="AD88">MMULT(COCalc!$CC87:$CH87,COPOMap!Q$33:Q$38)</f>
        <v>0</v>
      </c>
      <c r="AE88" s="6">
        <f t="array" ref="AE88">MMULT(COCalc!$CC87:$CH87,COPOMap!R$33:R$38)</f>
        <v>0</v>
      </c>
      <c r="AF88" s="6">
        <f t="array" ref="AF88">MMULT(COCalc!$CC87:$CH87,COPOMap!S$33:S$38)</f>
        <v>0</v>
      </c>
      <c r="AG88" s="6">
        <f t="array" ref="AG88">MMULT(COCalc!$CC87:$CH87,COPOMap!T$33:T$38)</f>
        <v>0</v>
      </c>
      <c r="AH88" s="6">
        <f t="array" ref="AH88">MMULT(COCalc!$CC87:$CH87,COPOMap!U$33:U$38)</f>
        <v>0</v>
      </c>
      <c r="AI88" s="6">
        <f t="array" ref="AI88">MMULT(COCalc!$CC87:$CH87,COPOMap!V$33:V$38)</f>
        <v>0</v>
      </c>
      <c r="AJ88" s="6">
        <f t="array" ref="AJ88">MMULT(COCalc!$CC87:$CH87,COPOMap!W$33:W$38)</f>
        <v>0</v>
      </c>
      <c r="AK88" s="6">
        <f t="array" ref="AK88">MMULT(COCalc!$CC87:$CH87,COPOMap!X$33:X$38)</f>
        <v>0</v>
      </c>
      <c r="AL88" s="6">
        <f t="array" ref="AL88">MMULT(COCalc!$CC87:$CH87,COPOMap!Y$33:Y$38)</f>
        <v>0</v>
      </c>
      <c r="AM88" s="6">
        <f t="array" ref="AM88">MMULT(COCalc!$CC87:$CH87,COPOMap!Z$33:Z$38)</f>
        <v>0</v>
      </c>
      <c r="AN88" s="6">
        <f t="array" ref="AN88">MMULT(COCalc!$CC87:$CH87,COPOMap!AA$33:AA$38)</f>
        <v>0</v>
      </c>
    </row>
    <row r="89" ht="14.25" customHeight="1" spans="1:40" x14ac:dyDescent="0.25">
      <c r="A89" s="4"/>
      <c r="B89" s="68">
        <f>IF(ISBLANK(CT!A115),"",CT!A115)</f>
      </c>
      <c r="C89" s="6">
        <f t="array" ref="C89">MMULT(COCalc!$AB88:$AG88,COPOMap!P$13:P$18)</f>
        <v>0</v>
      </c>
      <c r="D89" s="6">
        <f t="array" ref="D89">MMULT(COCalc!$AB88:$AG88,COPOMap!Q$13:Q$18)</f>
        <v>0</v>
      </c>
      <c r="E89" s="6">
        <f t="array" ref="E89">MMULT(COCalc!$AB88:$AG88,COPOMap!R$13:R$18)</f>
        <v>0</v>
      </c>
      <c r="F89" s="6">
        <f t="array" ref="F89">MMULT(COCalc!$AB88:$AG88,COPOMap!S$13:S$18)</f>
        <v>0</v>
      </c>
      <c r="G89" s="6">
        <f t="array" ref="G89">MMULT(COCalc!$AB88:$AG88,COPOMap!T$13:T$18)</f>
        <v>0</v>
      </c>
      <c r="H89" s="6">
        <f t="array" ref="H89">MMULT(COCalc!$AB88:$AG88,COPOMap!U$13:U$18)</f>
        <v>0</v>
      </c>
      <c r="I89" s="6">
        <f t="array" ref="I89">MMULT(COCalc!$AB88:$AG88,COPOMap!V$13:V$18)</f>
        <v>0</v>
      </c>
      <c r="J89" s="6">
        <f t="array" ref="J89">MMULT(COCalc!$AB88:$AG88,COPOMap!W$13:W$18)</f>
        <v>0</v>
      </c>
      <c r="K89" s="6">
        <f t="array" ref="K89">MMULT(COCalc!$AB88:$AG88,COPOMap!X$13:X$18)</f>
        <v>0</v>
      </c>
      <c r="L89" s="6">
        <f t="array" ref="L89">MMULT(COCalc!$AB88:$AG88,COPOMap!Y$13:Y$18)</f>
        <v>0</v>
      </c>
      <c r="M89" s="6">
        <f t="array" ref="M89">MMULT(COCalc!$AB88:$AG88,COPOMap!Z$13:Z$18)</f>
        <v>0</v>
      </c>
      <c r="N89" s="6">
        <f t="array" ref="N89">MMULT(COCalc!$AB88:$AG88,COPOMap!AA$13:AA$18)</f>
        <v>0</v>
      </c>
      <c r="O89" s="4"/>
      <c r="P89" s="6">
        <f t="array" ref="P89">IF($B89="","",MMULT(LabActivity!$AK115:$AP115,COPOMap!P$23:P$28))</f>
      </c>
      <c r="Q89" s="6">
        <f t="array" ref="Q89">IF($B89="","",MMULT(LabActivity!$AK115:$AP115,COPOMap!Q$23:Q$28))</f>
      </c>
      <c r="R89" s="6">
        <f t="array" ref="R89">IF($B89="","",MMULT(LabActivity!$AK115:$AP115,COPOMap!R$23:R$28))</f>
      </c>
      <c r="S89" s="6">
        <f t="array" ref="S89">IF($B89="","",MMULT(LabActivity!$AK115:$AP115,COPOMap!S$23:S$28))</f>
      </c>
      <c r="T89" s="6">
        <f t="array" ref="T89">IF($B89="","",MMULT(LabActivity!$AK115:$AP115,COPOMap!T$23:T$28))</f>
      </c>
      <c r="U89" s="6">
        <f t="array" ref="U89">IF($B89="","",MMULT(LabActivity!$AK115:$AP115,COPOMap!U$23:U$28))</f>
      </c>
      <c r="V89" s="6">
        <f t="array" ref="V89">IF($B89="","",MMULT(LabActivity!$AK115:$AP115,COPOMap!V$23:V$28))</f>
      </c>
      <c r="W89" s="6">
        <f t="array" ref="W89">IF($B89="","",MMULT(LabActivity!$AK115:$AP115,COPOMap!W$23:W$28))</f>
      </c>
      <c r="X89" s="6">
        <f t="array" ref="X89">IF($B89="","",MMULT(LabActivity!$AK115:$AP115,COPOMap!X$23:X$28))</f>
      </c>
      <c r="Y89" s="6">
        <f t="array" ref="Y89">IF($B89="","",MMULT(LabActivity!$AK115:$AP115,COPOMap!Y$23:Y$28))</f>
      </c>
      <c r="Z89" s="6">
        <f t="array" ref="Z89">IF($B89="","",MMULT(LabActivity!$AK115:$AP115,COPOMap!Z$23:Z$28))</f>
      </c>
      <c r="AA89" s="6">
        <f t="array" ref="AA89">IF($B89="","",MMULT(LabActivity!$AK115:$AP115,COPOMap!AA$23:AA$28))</f>
      </c>
      <c r="AB89" s="4"/>
      <c r="AC89" s="6">
        <f t="array" ref="AC89">MMULT(COCalc!$CC88:$CH88,COPOMap!P$33:P$38)</f>
        <v>0</v>
      </c>
      <c r="AD89" s="6">
        <f t="array" ref="AD89">MMULT(COCalc!$CC88:$CH88,COPOMap!Q$33:Q$38)</f>
        <v>0</v>
      </c>
      <c r="AE89" s="6">
        <f t="array" ref="AE89">MMULT(COCalc!$CC88:$CH88,COPOMap!R$33:R$38)</f>
        <v>0</v>
      </c>
      <c r="AF89" s="6">
        <f t="array" ref="AF89">MMULT(COCalc!$CC88:$CH88,COPOMap!S$33:S$38)</f>
        <v>0</v>
      </c>
      <c r="AG89" s="6">
        <f t="array" ref="AG89">MMULT(COCalc!$CC88:$CH88,COPOMap!T$33:T$38)</f>
        <v>0</v>
      </c>
      <c r="AH89" s="6">
        <f t="array" ref="AH89">MMULT(COCalc!$CC88:$CH88,COPOMap!U$33:U$38)</f>
        <v>0</v>
      </c>
      <c r="AI89" s="6">
        <f t="array" ref="AI89">MMULT(COCalc!$CC88:$CH88,COPOMap!V$33:V$38)</f>
        <v>0</v>
      </c>
      <c r="AJ89" s="6">
        <f t="array" ref="AJ89">MMULT(COCalc!$CC88:$CH88,COPOMap!W$33:W$38)</f>
        <v>0</v>
      </c>
      <c r="AK89" s="6">
        <f t="array" ref="AK89">MMULT(COCalc!$CC88:$CH88,COPOMap!X$33:X$38)</f>
        <v>0</v>
      </c>
      <c r="AL89" s="6">
        <f t="array" ref="AL89">MMULT(COCalc!$CC88:$CH88,COPOMap!Y$33:Y$38)</f>
        <v>0</v>
      </c>
      <c r="AM89" s="6">
        <f t="array" ref="AM89">MMULT(COCalc!$CC88:$CH88,COPOMap!Z$33:Z$38)</f>
        <v>0</v>
      </c>
      <c r="AN89" s="6">
        <f t="array" ref="AN89">MMULT(COCalc!$CC88:$CH88,COPOMap!AA$33:AA$38)</f>
        <v>0</v>
      </c>
    </row>
    <row r="90" ht="14.25" customHeight="1" spans="1:40" x14ac:dyDescent="0.25">
      <c r="A90" s="4"/>
      <c r="B90" s="68">
        <f>IF(ISBLANK(CT!A116),"",CT!A116)</f>
      </c>
      <c r="C90" s="6">
        <f t="array" ref="C90">MMULT(COCalc!$AB89:$AG89,COPOMap!P$13:P$18)</f>
        <v>0</v>
      </c>
      <c r="D90" s="6">
        <f t="array" ref="D90">MMULT(COCalc!$AB89:$AG89,COPOMap!Q$13:Q$18)</f>
        <v>0</v>
      </c>
      <c r="E90" s="6">
        <f t="array" ref="E90">MMULT(COCalc!$AB89:$AG89,COPOMap!R$13:R$18)</f>
        <v>0</v>
      </c>
      <c r="F90" s="6">
        <f t="array" ref="F90">MMULT(COCalc!$AB89:$AG89,COPOMap!S$13:S$18)</f>
        <v>0</v>
      </c>
      <c r="G90" s="6">
        <f t="array" ref="G90">MMULT(COCalc!$AB89:$AG89,COPOMap!T$13:T$18)</f>
        <v>0</v>
      </c>
      <c r="H90" s="6">
        <f t="array" ref="H90">MMULT(COCalc!$AB89:$AG89,COPOMap!U$13:U$18)</f>
        <v>0</v>
      </c>
      <c r="I90" s="6">
        <f t="array" ref="I90">MMULT(COCalc!$AB89:$AG89,COPOMap!V$13:V$18)</f>
        <v>0</v>
      </c>
      <c r="J90" s="6">
        <f t="array" ref="J90">MMULT(COCalc!$AB89:$AG89,COPOMap!W$13:W$18)</f>
        <v>0</v>
      </c>
      <c r="K90" s="6">
        <f t="array" ref="K90">MMULT(COCalc!$AB89:$AG89,COPOMap!X$13:X$18)</f>
        <v>0</v>
      </c>
      <c r="L90" s="6">
        <f t="array" ref="L90">MMULT(COCalc!$AB89:$AG89,COPOMap!Y$13:Y$18)</f>
        <v>0</v>
      </c>
      <c r="M90" s="6">
        <f t="array" ref="M90">MMULT(COCalc!$AB89:$AG89,COPOMap!Z$13:Z$18)</f>
        <v>0</v>
      </c>
      <c r="N90" s="6">
        <f t="array" ref="N90">MMULT(COCalc!$AB89:$AG89,COPOMap!AA$13:AA$18)</f>
        <v>0</v>
      </c>
      <c r="O90" s="4"/>
      <c r="P90" s="6">
        <f t="array" ref="P90">IF($B90="","",MMULT(LabActivity!$AK116:$AP116,COPOMap!P$23:P$28))</f>
      </c>
      <c r="Q90" s="6">
        <f t="array" ref="Q90">IF($B90="","",MMULT(LabActivity!$AK116:$AP116,COPOMap!Q$23:Q$28))</f>
      </c>
      <c r="R90" s="6">
        <f t="array" ref="R90">IF($B90="","",MMULT(LabActivity!$AK116:$AP116,COPOMap!R$23:R$28))</f>
      </c>
      <c r="S90" s="6">
        <f t="array" ref="S90">IF($B90="","",MMULT(LabActivity!$AK116:$AP116,COPOMap!S$23:S$28))</f>
      </c>
      <c r="T90" s="6">
        <f t="array" ref="T90">IF($B90="","",MMULT(LabActivity!$AK116:$AP116,COPOMap!T$23:T$28))</f>
      </c>
      <c r="U90" s="6">
        <f t="array" ref="U90">IF($B90="","",MMULT(LabActivity!$AK116:$AP116,COPOMap!U$23:U$28))</f>
      </c>
      <c r="V90" s="6">
        <f t="array" ref="V90">IF($B90="","",MMULT(LabActivity!$AK116:$AP116,COPOMap!V$23:V$28))</f>
      </c>
      <c r="W90" s="6">
        <f t="array" ref="W90">IF($B90="","",MMULT(LabActivity!$AK116:$AP116,COPOMap!W$23:W$28))</f>
      </c>
      <c r="X90" s="6">
        <f t="array" ref="X90">IF($B90="","",MMULT(LabActivity!$AK116:$AP116,COPOMap!X$23:X$28))</f>
      </c>
      <c r="Y90" s="6">
        <f t="array" ref="Y90">IF($B90="","",MMULT(LabActivity!$AK116:$AP116,COPOMap!Y$23:Y$28))</f>
      </c>
      <c r="Z90" s="6">
        <f t="array" ref="Z90">IF($B90="","",MMULT(LabActivity!$AK116:$AP116,COPOMap!Z$23:Z$28))</f>
      </c>
      <c r="AA90" s="6">
        <f t="array" ref="AA90">IF($B90="","",MMULT(LabActivity!$AK116:$AP116,COPOMap!AA$23:AA$28))</f>
      </c>
      <c r="AB90" s="4"/>
      <c r="AC90" s="6">
        <f t="array" ref="AC90">MMULT(COCalc!$CC89:$CH89,COPOMap!P$33:P$38)</f>
        <v>0</v>
      </c>
      <c r="AD90" s="6">
        <f t="array" ref="AD90">MMULT(COCalc!$CC89:$CH89,COPOMap!Q$33:Q$38)</f>
        <v>0</v>
      </c>
      <c r="AE90" s="6">
        <f t="array" ref="AE90">MMULT(COCalc!$CC89:$CH89,COPOMap!R$33:R$38)</f>
        <v>0</v>
      </c>
      <c r="AF90" s="6">
        <f t="array" ref="AF90">MMULT(COCalc!$CC89:$CH89,COPOMap!S$33:S$38)</f>
        <v>0</v>
      </c>
      <c r="AG90" s="6">
        <f t="array" ref="AG90">MMULT(COCalc!$CC89:$CH89,COPOMap!T$33:T$38)</f>
        <v>0</v>
      </c>
      <c r="AH90" s="6">
        <f t="array" ref="AH90">MMULT(COCalc!$CC89:$CH89,COPOMap!U$33:U$38)</f>
        <v>0</v>
      </c>
      <c r="AI90" s="6">
        <f t="array" ref="AI90">MMULT(COCalc!$CC89:$CH89,COPOMap!V$33:V$38)</f>
        <v>0</v>
      </c>
      <c r="AJ90" s="6">
        <f t="array" ref="AJ90">MMULT(COCalc!$CC89:$CH89,COPOMap!W$33:W$38)</f>
        <v>0</v>
      </c>
      <c r="AK90" s="6">
        <f t="array" ref="AK90">MMULT(COCalc!$CC89:$CH89,COPOMap!X$33:X$38)</f>
        <v>0</v>
      </c>
      <c r="AL90" s="6">
        <f t="array" ref="AL90">MMULT(COCalc!$CC89:$CH89,COPOMap!Y$33:Y$38)</f>
        <v>0</v>
      </c>
      <c r="AM90" s="6">
        <f t="array" ref="AM90">MMULT(COCalc!$CC89:$CH89,COPOMap!Z$33:Z$38)</f>
        <v>0</v>
      </c>
      <c r="AN90" s="6">
        <f t="array" ref="AN90">MMULT(COCalc!$CC89:$CH89,COPOMap!AA$33:AA$38)</f>
        <v>0</v>
      </c>
    </row>
    <row r="91" ht="14.25" customHeight="1" spans="1:40" x14ac:dyDescent="0.25">
      <c r="A91" s="4"/>
      <c r="B91" s="68">
        <f>IF(ISBLANK(CT!A117),"",CT!A117)</f>
      </c>
      <c r="C91" s="6">
        <f t="array" ref="C91">MMULT(COCalc!$AB90:$AG90,COPOMap!P$13:P$18)</f>
        <v>0</v>
      </c>
      <c r="D91" s="6">
        <f t="array" ref="D91">MMULT(COCalc!$AB90:$AG90,COPOMap!Q$13:Q$18)</f>
        <v>0</v>
      </c>
      <c r="E91" s="6">
        <f t="array" ref="E91">MMULT(COCalc!$AB90:$AG90,COPOMap!R$13:R$18)</f>
        <v>0</v>
      </c>
      <c r="F91" s="6">
        <f t="array" ref="F91">MMULT(COCalc!$AB90:$AG90,COPOMap!S$13:S$18)</f>
        <v>0</v>
      </c>
      <c r="G91" s="6">
        <f t="array" ref="G91">MMULT(COCalc!$AB90:$AG90,COPOMap!T$13:T$18)</f>
        <v>0</v>
      </c>
      <c r="H91" s="6">
        <f t="array" ref="H91">MMULT(COCalc!$AB90:$AG90,COPOMap!U$13:U$18)</f>
        <v>0</v>
      </c>
      <c r="I91" s="6">
        <f t="array" ref="I91">MMULT(COCalc!$AB90:$AG90,COPOMap!V$13:V$18)</f>
        <v>0</v>
      </c>
      <c r="J91" s="6">
        <f t="array" ref="J91">MMULT(COCalc!$AB90:$AG90,COPOMap!W$13:W$18)</f>
        <v>0</v>
      </c>
      <c r="K91" s="6">
        <f t="array" ref="K91">MMULT(COCalc!$AB90:$AG90,COPOMap!X$13:X$18)</f>
        <v>0</v>
      </c>
      <c r="L91" s="6">
        <f t="array" ref="L91">MMULT(COCalc!$AB90:$AG90,COPOMap!Y$13:Y$18)</f>
        <v>0</v>
      </c>
      <c r="M91" s="6">
        <f t="array" ref="M91">MMULT(COCalc!$AB90:$AG90,COPOMap!Z$13:Z$18)</f>
        <v>0</v>
      </c>
      <c r="N91" s="6">
        <f t="array" ref="N91">MMULT(COCalc!$AB90:$AG90,COPOMap!AA$13:AA$18)</f>
        <v>0</v>
      </c>
      <c r="O91" s="4"/>
      <c r="P91" s="6">
        <f t="array" ref="P91">IF($B91="","",MMULT(LabActivity!$AK117:$AP117,COPOMap!P$23:P$28))</f>
      </c>
      <c r="Q91" s="6">
        <f t="array" ref="Q91">IF($B91="","",MMULT(LabActivity!$AK117:$AP117,COPOMap!Q$23:Q$28))</f>
      </c>
      <c r="R91" s="6">
        <f t="array" ref="R91">IF($B91="","",MMULT(LabActivity!$AK117:$AP117,COPOMap!R$23:R$28))</f>
      </c>
      <c r="S91" s="6">
        <f t="array" ref="S91">IF($B91="","",MMULT(LabActivity!$AK117:$AP117,COPOMap!S$23:S$28))</f>
      </c>
      <c r="T91" s="6">
        <f t="array" ref="T91">IF($B91="","",MMULT(LabActivity!$AK117:$AP117,COPOMap!T$23:T$28))</f>
      </c>
      <c r="U91" s="6">
        <f t="array" ref="U91">IF($B91="","",MMULT(LabActivity!$AK117:$AP117,COPOMap!U$23:U$28))</f>
      </c>
      <c r="V91" s="6">
        <f t="array" ref="V91">IF($B91="","",MMULT(LabActivity!$AK117:$AP117,COPOMap!V$23:V$28))</f>
      </c>
      <c r="W91" s="6">
        <f t="array" ref="W91">IF($B91="","",MMULT(LabActivity!$AK117:$AP117,COPOMap!W$23:W$28))</f>
      </c>
      <c r="X91" s="6">
        <f t="array" ref="X91">IF($B91="","",MMULT(LabActivity!$AK117:$AP117,COPOMap!X$23:X$28))</f>
      </c>
      <c r="Y91" s="6">
        <f t="array" ref="Y91">IF($B91="","",MMULT(LabActivity!$AK117:$AP117,COPOMap!Y$23:Y$28))</f>
      </c>
      <c r="Z91" s="6">
        <f t="array" ref="Z91">IF($B91="","",MMULT(LabActivity!$AK117:$AP117,COPOMap!Z$23:Z$28))</f>
      </c>
      <c r="AA91" s="6">
        <f t="array" ref="AA91">IF($B91="","",MMULT(LabActivity!$AK117:$AP117,COPOMap!AA$23:AA$28))</f>
      </c>
      <c r="AB91" s="4"/>
      <c r="AC91" s="6">
        <f t="array" ref="AC91">MMULT(COCalc!$CC90:$CH90,COPOMap!P$33:P$38)</f>
        <v>0</v>
      </c>
      <c r="AD91" s="6">
        <f t="array" ref="AD91">MMULT(COCalc!$CC90:$CH90,COPOMap!Q$33:Q$38)</f>
        <v>0</v>
      </c>
      <c r="AE91" s="6">
        <f t="array" ref="AE91">MMULT(COCalc!$CC90:$CH90,COPOMap!R$33:R$38)</f>
        <v>0</v>
      </c>
      <c r="AF91" s="6">
        <f t="array" ref="AF91">MMULT(COCalc!$CC90:$CH90,COPOMap!S$33:S$38)</f>
        <v>0</v>
      </c>
      <c r="AG91" s="6">
        <f t="array" ref="AG91">MMULT(COCalc!$CC90:$CH90,COPOMap!T$33:T$38)</f>
        <v>0</v>
      </c>
      <c r="AH91" s="6">
        <f t="array" ref="AH91">MMULT(COCalc!$CC90:$CH90,COPOMap!U$33:U$38)</f>
        <v>0</v>
      </c>
      <c r="AI91" s="6">
        <f t="array" ref="AI91">MMULT(COCalc!$CC90:$CH90,COPOMap!V$33:V$38)</f>
        <v>0</v>
      </c>
      <c r="AJ91" s="6">
        <f t="array" ref="AJ91">MMULT(COCalc!$CC90:$CH90,COPOMap!W$33:W$38)</f>
        <v>0</v>
      </c>
      <c r="AK91" s="6">
        <f t="array" ref="AK91">MMULT(COCalc!$CC90:$CH90,COPOMap!X$33:X$38)</f>
        <v>0</v>
      </c>
      <c r="AL91" s="6">
        <f t="array" ref="AL91">MMULT(COCalc!$CC90:$CH90,COPOMap!Y$33:Y$38)</f>
        <v>0</v>
      </c>
      <c r="AM91" s="6">
        <f t="array" ref="AM91">MMULT(COCalc!$CC90:$CH90,COPOMap!Z$33:Z$38)</f>
        <v>0</v>
      </c>
      <c r="AN91" s="6">
        <f t="array" ref="AN91">MMULT(COCalc!$CC90:$CH90,COPOMap!AA$33:AA$38)</f>
        <v>0</v>
      </c>
    </row>
    <row r="92" ht="14.25" customHeight="1" spans="1:40" x14ac:dyDescent="0.25">
      <c r="A92" s="4"/>
      <c r="B92" s="68">
        <f>IF(ISBLANK(CT!A118),"",CT!A118)</f>
      </c>
      <c r="C92" s="6">
        <f t="array" ref="C92">MMULT(COCalc!$AB91:$AG91,COPOMap!P$13:P$18)</f>
        <v>0</v>
      </c>
      <c r="D92" s="6">
        <f t="array" ref="D92">MMULT(COCalc!$AB91:$AG91,COPOMap!Q$13:Q$18)</f>
        <v>0</v>
      </c>
      <c r="E92" s="6">
        <f t="array" ref="E92">MMULT(COCalc!$AB91:$AG91,COPOMap!R$13:R$18)</f>
        <v>0</v>
      </c>
      <c r="F92" s="6">
        <f t="array" ref="F92">MMULT(COCalc!$AB91:$AG91,COPOMap!S$13:S$18)</f>
        <v>0</v>
      </c>
      <c r="G92" s="6">
        <f t="array" ref="G92">MMULT(COCalc!$AB91:$AG91,COPOMap!T$13:T$18)</f>
        <v>0</v>
      </c>
      <c r="H92" s="6">
        <f t="array" ref="H92">MMULT(COCalc!$AB91:$AG91,COPOMap!U$13:U$18)</f>
        <v>0</v>
      </c>
      <c r="I92" s="6">
        <f t="array" ref="I92">MMULT(COCalc!$AB91:$AG91,COPOMap!V$13:V$18)</f>
        <v>0</v>
      </c>
      <c r="J92" s="6">
        <f t="array" ref="J92">MMULT(COCalc!$AB91:$AG91,COPOMap!W$13:W$18)</f>
        <v>0</v>
      </c>
      <c r="K92" s="6">
        <f t="array" ref="K92">MMULT(COCalc!$AB91:$AG91,COPOMap!X$13:X$18)</f>
        <v>0</v>
      </c>
      <c r="L92" s="6">
        <f t="array" ref="L92">MMULT(COCalc!$AB91:$AG91,COPOMap!Y$13:Y$18)</f>
        <v>0</v>
      </c>
      <c r="M92" s="6">
        <f t="array" ref="M92">MMULT(COCalc!$AB91:$AG91,COPOMap!Z$13:Z$18)</f>
        <v>0</v>
      </c>
      <c r="N92" s="6">
        <f t="array" ref="N92">MMULT(COCalc!$AB91:$AG91,COPOMap!AA$13:AA$18)</f>
        <v>0</v>
      </c>
      <c r="O92" s="4"/>
      <c r="P92" s="6">
        <f t="array" ref="P92">IF($B92="","",MMULT(LabActivity!$AK118:$AP118,COPOMap!P$23:P$28))</f>
      </c>
      <c r="Q92" s="6">
        <f t="array" ref="Q92">IF($B92="","",MMULT(LabActivity!$AK118:$AP118,COPOMap!Q$23:Q$28))</f>
      </c>
      <c r="R92" s="6">
        <f t="array" ref="R92">IF($B92="","",MMULT(LabActivity!$AK118:$AP118,COPOMap!R$23:R$28))</f>
      </c>
      <c r="S92" s="6">
        <f t="array" ref="S92">IF($B92="","",MMULT(LabActivity!$AK118:$AP118,COPOMap!S$23:S$28))</f>
      </c>
      <c r="T92" s="6">
        <f t="array" ref="T92">IF($B92="","",MMULT(LabActivity!$AK118:$AP118,COPOMap!T$23:T$28))</f>
      </c>
      <c r="U92" s="6">
        <f t="array" ref="U92">IF($B92="","",MMULT(LabActivity!$AK118:$AP118,COPOMap!U$23:U$28))</f>
      </c>
      <c r="V92" s="6">
        <f t="array" ref="V92">IF($B92="","",MMULT(LabActivity!$AK118:$AP118,COPOMap!V$23:V$28))</f>
      </c>
      <c r="W92" s="6">
        <f t="array" ref="W92">IF($B92="","",MMULT(LabActivity!$AK118:$AP118,COPOMap!W$23:W$28))</f>
      </c>
      <c r="X92" s="6">
        <f t="array" ref="X92">IF($B92="","",MMULT(LabActivity!$AK118:$AP118,COPOMap!X$23:X$28))</f>
      </c>
      <c r="Y92" s="6">
        <f t="array" ref="Y92">IF($B92="","",MMULT(LabActivity!$AK118:$AP118,COPOMap!Y$23:Y$28))</f>
      </c>
      <c r="Z92" s="6">
        <f t="array" ref="Z92">IF($B92="","",MMULT(LabActivity!$AK118:$AP118,COPOMap!Z$23:Z$28))</f>
      </c>
      <c r="AA92" s="6">
        <f t="array" ref="AA92">IF($B92="","",MMULT(LabActivity!$AK118:$AP118,COPOMap!AA$23:AA$28))</f>
      </c>
      <c r="AB92" s="4"/>
      <c r="AC92" s="6">
        <f t="array" ref="AC92">MMULT(COCalc!$CC91:$CH91,COPOMap!P$33:P$38)</f>
        <v>0</v>
      </c>
      <c r="AD92" s="6">
        <f t="array" ref="AD92">MMULT(COCalc!$CC91:$CH91,COPOMap!Q$33:Q$38)</f>
        <v>0</v>
      </c>
      <c r="AE92" s="6">
        <f t="array" ref="AE92">MMULT(COCalc!$CC91:$CH91,COPOMap!R$33:R$38)</f>
        <v>0</v>
      </c>
      <c r="AF92" s="6">
        <f t="array" ref="AF92">MMULT(COCalc!$CC91:$CH91,COPOMap!S$33:S$38)</f>
        <v>0</v>
      </c>
      <c r="AG92" s="6">
        <f t="array" ref="AG92">MMULT(COCalc!$CC91:$CH91,COPOMap!T$33:T$38)</f>
        <v>0</v>
      </c>
      <c r="AH92" s="6">
        <f t="array" ref="AH92">MMULT(COCalc!$CC91:$CH91,COPOMap!U$33:U$38)</f>
        <v>0</v>
      </c>
      <c r="AI92" s="6">
        <f t="array" ref="AI92">MMULT(COCalc!$CC91:$CH91,COPOMap!V$33:V$38)</f>
        <v>0</v>
      </c>
      <c r="AJ92" s="6">
        <f t="array" ref="AJ92">MMULT(COCalc!$CC91:$CH91,COPOMap!W$33:W$38)</f>
        <v>0</v>
      </c>
      <c r="AK92" s="6">
        <f t="array" ref="AK92">MMULT(COCalc!$CC91:$CH91,COPOMap!X$33:X$38)</f>
        <v>0</v>
      </c>
      <c r="AL92" s="6">
        <f t="array" ref="AL92">MMULT(COCalc!$CC91:$CH91,COPOMap!Y$33:Y$38)</f>
        <v>0</v>
      </c>
      <c r="AM92" s="6">
        <f t="array" ref="AM92">MMULT(COCalc!$CC91:$CH91,COPOMap!Z$33:Z$38)</f>
        <v>0</v>
      </c>
      <c r="AN92" s="6">
        <f t="array" ref="AN92">MMULT(COCalc!$CC91:$CH91,COPOMap!AA$33:AA$38)</f>
        <v>0</v>
      </c>
    </row>
    <row r="93" ht="14.25" customHeight="1" spans="1:40" x14ac:dyDescent="0.25">
      <c r="A93" s="4"/>
      <c r="B93" s="68">
        <f>IF(ISBLANK(CT!A119),"",CT!A119)</f>
      </c>
      <c r="C93" s="6">
        <f t="array" ref="C93">MMULT(COCalc!$AB92:$AG92,COPOMap!P$13:P$18)</f>
        <v>0</v>
      </c>
      <c r="D93" s="6">
        <f t="array" ref="D93">MMULT(COCalc!$AB92:$AG92,COPOMap!Q$13:Q$18)</f>
        <v>0</v>
      </c>
      <c r="E93" s="6">
        <f t="array" ref="E93">MMULT(COCalc!$AB92:$AG92,COPOMap!R$13:R$18)</f>
        <v>0</v>
      </c>
      <c r="F93" s="6">
        <f t="array" ref="F93">MMULT(COCalc!$AB92:$AG92,COPOMap!S$13:S$18)</f>
        <v>0</v>
      </c>
      <c r="G93" s="6">
        <f t="array" ref="G93">MMULT(COCalc!$AB92:$AG92,COPOMap!T$13:T$18)</f>
        <v>0</v>
      </c>
      <c r="H93" s="6">
        <f t="array" ref="H93">MMULT(COCalc!$AB92:$AG92,COPOMap!U$13:U$18)</f>
        <v>0</v>
      </c>
      <c r="I93" s="6">
        <f t="array" ref="I93">MMULT(COCalc!$AB92:$AG92,COPOMap!V$13:V$18)</f>
        <v>0</v>
      </c>
      <c r="J93" s="6">
        <f t="array" ref="J93">MMULT(COCalc!$AB92:$AG92,COPOMap!W$13:W$18)</f>
        <v>0</v>
      </c>
      <c r="K93" s="6">
        <f t="array" ref="K93">MMULT(COCalc!$AB92:$AG92,COPOMap!X$13:X$18)</f>
        <v>0</v>
      </c>
      <c r="L93" s="6">
        <f t="array" ref="L93">MMULT(COCalc!$AB92:$AG92,COPOMap!Y$13:Y$18)</f>
        <v>0</v>
      </c>
      <c r="M93" s="6">
        <f t="array" ref="M93">MMULT(COCalc!$AB92:$AG92,COPOMap!Z$13:Z$18)</f>
        <v>0</v>
      </c>
      <c r="N93" s="6">
        <f t="array" ref="N93">MMULT(COCalc!$AB92:$AG92,COPOMap!AA$13:AA$18)</f>
        <v>0</v>
      </c>
      <c r="O93" s="4"/>
      <c r="P93" s="6">
        <f t="array" ref="P93">IF($B93="","",MMULT(LabActivity!$AK119:$AP119,COPOMap!P$23:P$28))</f>
      </c>
      <c r="Q93" s="6">
        <f t="array" ref="Q93">IF($B93="","",MMULT(LabActivity!$AK119:$AP119,COPOMap!Q$23:Q$28))</f>
      </c>
      <c r="R93" s="6">
        <f t="array" ref="R93">IF($B93="","",MMULT(LabActivity!$AK119:$AP119,COPOMap!R$23:R$28))</f>
      </c>
      <c r="S93" s="6">
        <f t="array" ref="S93">IF($B93="","",MMULT(LabActivity!$AK119:$AP119,COPOMap!S$23:S$28))</f>
      </c>
      <c r="T93" s="6">
        <f t="array" ref="T93">IF($B93="","",MMULT(LabActivity!$AK119:$AP119,COPOMap!T$23:T$28))</f>
      </c>
      <c r="U93" s="6">
        <f t="array" ref="U93">IF($B93="","",MMULT(LabActivity!$AK119:$AP119,COPOMap!U$23:U$28))</f>
      </c>
      <c r="V93" s="6">
        <f t="array" ref="V93">IF($B93="","",MMULT(LabActivity!$AK119:$AP119,COPOMap!V$23:V$28))</f>
      </c>
      <c r="W93" s="6">
        <f t="array" ref="W93">IF($B93="","",MMULT(LabActivity!$AK119:$AP119,COPOMap!W$23:W$28))</f>
      </c>
      <c r="X93" s="6">
        <f t="array" ref="X93">IF($B93="","",MMULT(LabActivity!$AK119:$AP119,COPOMap!X$23:X$28))</f>
      </c>
      <c r="Y93" s="6">
        <f t="array" ref="Y93">IF($B93="","",MMULT(LabActivity!$AK119:$AP119,COPOMap!Y$23:Y$28))</f>
      </c>
      <c r="Z93" s="6">
        <f t="array" ref="Z93">IF($B93="","",MMULT(LabActivity!$AK119:$AP119,COPOMap!Z$23:Z$28))</f>
      </c>
      <c r="AA93" s="6">
        <f t="array" ref="AA93">IF($B93="","",MMULT(LabActivity!$AK119:$AP119,COPOMap!AA$23:AA$28))</f>
      </c>
      <c r="AB93" s="4"/>
      <c r="AC93" s="6">
        <f t="array" ref="AC93">MMULT(COCalc!$CC92:$CH92,COPOMap!P$33:P$38)</f>
        <v>0</v>
      </c>
      <c r="AD93" s="6">
        <f t="array" ref="AD93">MMULT(COCalc!$CC92:$CH92,COPOMap!Q$33:Q$38)</f>
        <v>0</v>
      </c>
      <c r="AE93" s="6">
        <f t="array" ref="AE93">MMULT(COCalc!$CC92:$CH92,COPOMap!R$33:R$38)</f>
        <v>0</v>
      </c>
      <c r="AF93" s="6">
        <f t="array" ref="AF93">MMULT(COCalc!$CC92:$CH92,COPOMap!S$33:S$38)</f>
        <v>0</v>
      </c>
      <c r="AG93" s="6">
        <f t="array" ref="AG93">MMULT(COCalc!$CC92:$CH92,COPOMap!T$33:T$38)</f>
        <v>0</v>
      </c>
      <c r="AH93" s="6">
        <f t="array" ref="AH93">MMULT(COCalc!$CC92:$CH92,COPOMap!U$33:U$38)</f>
        <v>0</v>
      </c>
      <c r="AI93" s="6">
        <f t="array" ref="AI93">MMULT(COCalc!$CC92:$CH92,COPOMap!V$33:V$38)</f>
        <v>0</v>
      </c>
      <c r="AJ93" s="6">
        <f t="array" ref="AJ93">MMULT(COCalc!$CC92:$CH92,COPOMap!W$33:W$38)</f>
        <v>0</v>
      </c>
      <c r="AK93" s="6">
        <f t="array" ref="AK93">MMULT(COCalc!$CC92:$CH92,COPOMap!X$33:X$38)</f>
        <v>0</v>
      </c>
      <c r="AL93" s="6">
        <f t="array" ref="AL93">MMULT(COCalc!$CC92:$CH92,COPOMap!Y$33:Y$38)</f>
        <v>0</v>
      </c>
      <c r="AM93" s="6">
        <f t="array" ref="AM93">MMULT(COCalc!$CC92:$CH92,COPOMap!Z$33:Z$38)</f>
        <v>0</v>
      </c>
      <c r="AN93" s="6">
        <f t="array" ref="AN93">MMULT(COCalc!$CC92:$CH92,COPOMap!AA$33:AA$38)</f>
        <v>0</v>
      </c>
    </row>
    <row r="94" ht="14.25" customHeight="1" spans="1:40" x14ac:dyDescent="0.25">
      <c r="A94" s="4"/>
      <c r="B94" s="68">
        <f>IF(ISBLANK(CT!A120),"",CT!A120)</f>
      </c>
      <c r="C94" s="6">
        <f t="array" ref="C94">MMULT(COCalc!$AB93:$AG93,COPOMap!P$13:P$18)</f>
        <v>0</v>
      </c>
      <c r="D94" s="6">
        <f t="array" ref="D94">MMULT(COCalc!$AB93:$AG93,COPOMap!Q$13:Q$18)</f>
        <v>0</v>
      </c>
      <c r="E94" s="6">
        <f t="array" ref="E94">MMULT(COCalc!$AB93:$AG93,COPOMap!R$13:R$18)</f>
        <v>0</v>
      </c>
      <c r="F94" s="6">
        <f t="array" ref="F94">MMULT(COCalc!$AB93:$AG93,COPOMap!S$13:S$18)</f>
        <v>0</v>
      </c>
      <c r="G94" s="6">
        <f t="array" ref="G94">MMULT(COCalc!$AB93:$AG93,COPOMap!T$13:T$18)</f>
        <v>0</v>
      </c>
      <c r="H94" s="6">
        <f t="array" ref="H94">MMULT(COCalc!$AB93:$AG93,COPOMap!U$13:U$18)</f>
        <v>0</v>
      </c>
      <c r="I94" s="6">
        <f t="array" ref="I94">MMULT(COCalc!$AB93:$AG93,COPOMap!V$13:V$18)</f>
        <v>0</v>
      </c>
      <c r="J94" s="6">
        <f t="array" ref="J94">MMULT(COCalc!$AB93:$AG93,COPOMap!W$13:W$18)</f>
        <v>0</v>
      </c>
      <c r="K94" s="6">
        <f t="array" ref="K94">MMULT(COCalc!$AB93:$AG93,COPOMap!X$13:X$18)</f>
        <v>0</v>
      </c>
      <c r="L94" s="6">
        <f t="array" ref="L94">MMULT(COCalc!$AB93:$AG93,COPOMap!Y$13:Y$18)</f>
        <v>0</v>
      </c>
      <c r="M94" s="6">
        <f t="array" ref="M94">MMULT(COCalc!$AB93:$AG93,COPOMap!Z$13:Z$18)</f>
        <v>0</v>
      </c>
      <c r="N94" s="6">
        <f t="array" ref="N94">MMULT(COCalc!$AB93:$AG93,COPOMap!AA$13:AA$18)</f>
        <v>0</v>
      </c>
      <c r="O94" s="4"/>
      <c r="P94" s="6">
        <f t="array" ref="P94">IF($B94="","",MMULT(LabActivity!$AK120:$AP120,COPOMap!P$23:P$28))</f>
      </c>
      <c r="Q94" s="6">
        <f t="array" ref="Q94">IF($B94="","",MMULT(LabActivity!$AK120:$AP120,COPOMap!Q$23:Q$28))</f>
      </c>
      <c r="R94" s="6">
        <f t="array" ref="R94">IF($B94="","",MMULT(LabActivity!$AK120:$AP120,COPOMap!R$23:R$28))</f>
      </c>
      <c r="S94" s="6">
        <f t="array" ref="S94">IF($B94="","",MMULT(LabActivity!$AK120:$AP120,COPOMap!S$23:S$28))</f>
      </c>
      <c r="T94" s="6">
        <f t="array" ref="T94">IF($B94="","",MMULT(LabActivity!$AK120:$AP120,COPOMap!T$23:T$28))</f>
      </c>
      <c r="U94" s="6">
        <f t="array" ref="U94">IF($B94="","",MMULT(LabActivity!$AK120:$AP120,COPOMap!U$23:U$28))</f>
      </c>
      <c r="V94" s="6">
        <f t="array" ref="V94">IF($B94="","",MMULT(LabActivity!$AK120:$AP120,COPOMap!V$23:V$28))</f>
      </c>
      <c r="W94" s="6">
        <f t="array" ref="W94">IF($B94="","",MMULT(LabActivity!$AK120:$AP120,COPOMap!W$23:W$28))</f>
      </c>
      <c r="X94" s="6">
        <f t="array" ref="X94">IF($B94="","",MMULT(LabActivity!$AK120:$AP120,COPOMap!X$23:X$28))</f>
      </c>
      <c r="Y94" s="6">
        <f t="array" ref="Y94">IF($B94="","",MMULT(LabActivity!$AK120:$AP120,COPOMap!Y$23:Y$28))</f>
      </c>
      <c r="Z94" s="6">
        <f t="array" ref="Z94">IF($B94="","",MMULT(LabActivity!$AK120:$AP120,COPOMap!Z$23:Z$28))</f>
      </c>
      <c r="AA94" s="6">
        <f t="array" ref="AA94">IF($B94="","",MMULT(LabActivity!$AK120:$AP120,COPOMap!AA$23:AA$28))</f>
      </c>
      <c r="AB94" s="4"/>
      <c r="AC94" s="6">
        <f t="array" ref="AC94">MMULT(COCalc!$CC93:$CH93,COPOMap!P$33:P$38)</f>
        <v>0</v>
      </c>
      <c r="AD94" s="6">
        <f t="array" ref="AD94">MMULT(COCalc!$CC93:$CH93,COPOMap!Q$33:Q$38)</f>
        <v>0</v>
      </c>
      <c r="AE94" s="6">
        <f t="array" ref="AE94">MMULT(COCalc!$CC93:$CH93,COPOMap!R$33:R$38)</f>
        <v>0</v>
      </c>
      <c r="AF94" s="6">
        <f t="array" ref="AF94">MMULT(COCalc!$CC93:$CH93,COPOMap!S$33:S$38)</f>
        <v>0</v>
      </c>
      <c r="AG94" s="6">
        <f t="array" ref="AG94">MMULT(COCalc!$CC93:$CH93,COPOMap!T$33:T$38)</f>
        <v>0</v>
      </c>
      <c r="AH94" s="6">
        <f t="array" ref="AH94">MMULT(COCalc!$CC93:$CH93,COPOMap!U$33:U$38)</f>
        <v>0</v>
      </c>
      <c r="AI94" s="6">
        <f t="array" ref="AI94">MMULT(COCalc!$CC93:$CH93,COPOMap!V$33:V$38)</f>
        <v>0</v>
      </c>
      <c r="AJ94" s="6">
        <f t="array" ref="AJ94">MMULT(COCalc!$CC93:$CH93,COPOMap!W$33:W$38)</f>
        <v>0</v>
      </c>
      <c r="AK94" s="6">
        <f t="array" ref="AK94">MMULT(COCalc!$CC93:$CH93,COPOMap!X$33:X$38)</f>
        <v>0</v>
      </c>
      <c r="AL94" s="6">
        <f t="array" ref="AL94">MMULT(COCalc!$CC93:$CH93,COPOMap!Y$33:Y$38)</f>
        <v>0</v>
      </c>
      <c r="AM94" s="6">
        <f t="array" ref="AM94">MMULT(COCalc!$CC93:$CH93,COPOMap!Z$33:Z$38)</f>
        <v>0</v>
      </c>
      <c r="AN94" s="6">
        <f t="array" ref="AN94">MMULT(COCalc!$CC93:$CH93,COPOMap!AA$33:AA$38)</f>
        <v>0</v>
      </c>
    </row>
    <row r="95" ht="14.25" customHeight="1" spans="1:40" x14ac:dyDescent="0.25">
      <c r="A95" s="4"/>
      <c r="B95" s="68">
        <f>IF(ISBLANK(CT!A121),"",CT!A121)</f>
      </c>
      <c r="C95" s="6">
        <f t="array" ref="C95">MMULT(COCalc!$AB94:$AG94,COPOMap!P$13:P$18)</f>
        <v>0</v>
      </c>
      <c r="D95" s="6">
        <f t="array" ref="D95">MMULT(COCalc!$AB94:$AG94,COPOMap!Q$13:Q$18)</f>
        <v>0</v>
      </c>
      <c r="E95" s="6">
        <f t="array" ref="E95">MMULT(COCalc!$AB94:$AG94,COPOMap!R$13:R$18)</f>
        <v>0</v>
      </c>
      <c r="F95" s="6">
        <f t="array" ref="F95">MMULT(COCalc!$AB94:$AG94,COPOMap!S$13:S$18)</f>
        <v>0</v>
      </c>
      <c r="G95" s="6">
        <f t="array" ref="G95">MMULT(COCalc!$AB94:$AG94,COPOMap!T$13:T$18)</f>
        <v>0</v>
      </c>
      <c r="H95" s="6">
        <f t="array" ref="H95">MMULT(COCalc!$AB94:$AG94,COPOMap!U$13:U$18)</f>
        <v>0</v>
      </c>
      <c r="I95" s="6">
        <f t="array" ref="I95">MMULT(COCalc!$AB94:$AG94,COPOMap!V$13:V$18)</f>
        <v>0</v>
      </c>
      <c r="J95" s="6">
        <f t="array" ref="J95">MMULT(COCalc!$AB94:$AG94,COPOMap!W$13:W$18)</f>
        <v>0</v>
      </c>
      <c r="K95" s="6">
        <f t="array" ref="K95">MMULT(COCalc!$AB94:$AG94,COPOMap!X$13:X$18)</f>
        <v>0</v>
      </c>
      <c r="L95" s="6">
        <f t="array" ref="L95">MMULT(COCalc!$AB94:$AG94,COPOMap!Y$13:Y$18)</f>
        <v>0</v>
      </c>
      <c r="M95" s="6">
        <f t="array" ref="M95">MMULT(COCalc!$AB94:$AG94,COPOMap!Z$13:Z$18)</f>
        <v>0</v>
      </c>
      <c r="N95" s="6">
        <f t="array" ref="N95">MMULT(COCalc!$AB94:$AG94,COPOMap!AA$13:AA$18)</f>
        <v>0</v>
      </c>
      <c r="O95" s="4"/>
      <c r="P95" s="6">
        <f t="array" ref="P95">IF($B95="","",MMULT(LabActivity!$AK121:$AP121,COPOMap!P$23:P$28))</f>
      </c>
      <c r="Q95" s="6">
        <f t="array" ref="Q95">IF($B95="","",MMULT(LabActivity!$AK121:$AP121,COPOMap!Q$23:Q$28))</f>
      </c>
      <c r="R95" s="6">
        <f t="array" ref="R95">IF($B95="","",MMULT(LabActivity!$AK121:$AP121,COPOMap!R$23:R$28))</f>
      </c>
      <c r="S95" s="6">
        <f t="array" ref="S95">IF($B95="","",MMULT(LabActivity!$AK121:$AP121,COPOMap!S$23:S$28))</f>
      </c>
      <c r="T95" s="6">
        <f t="array" ref="T95">IF($B95="","",MMULT(LabActivity!$AK121:$AP121,COPOMap!T$23:T$28))</f>
      </c>
      <c r="U95" s="6">
        <f t="array" ref="U95">IF($B95="","",MMULT(LabActivity!$AK121:$AP121,COPOMap!U$23:U$28))</f>
      </c>
      <c r="V95" s="6">
        <f t="array" ref="V95">IF($B95="","",MMULT(LabActivity!$AK121:$AP121,COPOMap!V$23:V$28))</f>
      </c>
      <c r="W95" s="6">
        <f t="array" ref="W95">IF($B95="","",MMULT(LabActivity!$AK121:$AP121,COPOMap!W$23:W$28))</f>
      </c>
      <c r="X95" s="6">
        <f t="array" ref="X95">IF($B95="","",MMULT(LabActivity!$AK121:$AP121,COPOMap!X$23:X$28))</f>
      </c>
      <c r="Y95" s="6">
        <f t="array" ref="Y95">IF($B95="","",MMULT(LabActivity!$AK121:$AP121,COPOMap!Y$23:Y$28))</f>
      </c>
      <c r="Z95" s="6">
        <f t="array" ref="Z95">IF($B95="","",MMULT(LabActivity!$AK121:$AP121,COPOMap!Z$23:Z$28))</f>
      </c>
      <c r="AA95" s="6">
        <f t="array" ref="AA95">IF($B95="","",MMULT(LabActivity!$AK121:$AP121,COPOMap!AA$23:AA$28))</f>
      </c>
      <c r="AB95" s="4"/>
      <c r="AC95" s="6">
        <f t="array" ref="AC95">MMULT(COCalc!$CC94:$CH94,COPOMap!P$33:P$38)</f>
        <v>0</v>
      </c>
      <c r="AD95" s="6">
        <f t="array" ref="AD95">MMULT(COCalc!$CC94:$CH94,COPOMap!Q$33:Q$38)</f>
        <v>0</v>
      </c>
      <c r="AE95" s="6">
        <f t="array" ref="AE95">MMULT(COCalc!$CC94:$CH94,COPOMap!R$33:R$38)</f>
        <v>0</v>
      </c>
      <c r="AF95" s="6">
        <f t="array" ref="AF95">MMULT(COCalc!$CC94:$CH94,COPOMap!S$33:S$38)</f>
        <v>0</v>
      </c>
      <c r="AG95" s="6">
        <f t="array" ref="AG95">MMULT(COCalc!$CC94:$CH94,COPOMap!T$33:T$38)</f>
        <v>0</v>
      </c>
      <c r="AH95" s="6">
        <f t="array" ref="AH95">MMULT(COCalc!$CC94:$CH94,COPOMap!U$33:U$38)</f>
        <v>0</v>
      </c>
      <c r="AI95" s="6">
        <f t="array" ref="AI95">MMULT(COCalc!$CC94:$CH94,COPOMap!V$33:V$38)</f>
        <v>0</v>
      </c>
      <c r="AJ95" s="6">
        <f t="array" ref="AJ95">MMULT(COCalc!$CC94:$CH94,COPOMap!W$33:W$38)</f>
        <v>0</v>
      </c>
      <c r="AK95" s="6">
        <f t="array" ref="AK95">MMULT(COCalc!$CC94:$CH94,COPOMap!X$33:X$38)</f>
        <v>0</v>
      </c>
      <c r="AL95" s="6">
        <f t="array" ref="AL95">MMULT(COCalc!$CC94:$CH94,COPOMap!Y$33:Y$38)</f>
        <v>0</v>
      </c>
      <c r="AM95" s="6">
        <f t="array" ref="AM95">MMULT(COCalc!$CC94:$CH94,COPOMap!Z$33:Z$38)</f>
        <v>0</v>
      </c>
      <c r="AN95" s="6">
        <f t="array" ref="AN95">MMULT(COCalc!$CC94:$CH94,COPOMap!AA$33:AA$38)</f>
        <v>0</v>
      </c>
    </row>
    <row r="96" ht="14.25" customHeight="1" spans="1:40" x14ac:dyDescent="0.25">
      <c r="A96" s="4"/>
      <c r="B96" s="68">
        <f>IF(ISBLANK(CT!A122),"",CT!A122)</f>
      </c>
      <c r="C96" s="6">
        <f t="array" ref="C96">MMULT(COCalc!$AB95:$AG95,COPOMap!P$13:P$18)</f>
        <v>0</v>
      </c>
      <c r="D96" s="6">
        <f t="array" ref="D96">MMULT(COCalc!$AB95:$AG95,COPOMap!Q$13:Q$18)</f>
        <v>0</v>
      </c>
      <c r="E96" s="6">
        <f t="array" ref="E96">MMULT(COCalc!$AB95:$AG95,COPOMap!R$13:R$18)</f>
        <v>0</v>
      </c>
      <c r="F96" s="6">
        <f t="array" ref="F96">MMULT(COCalc!$AB95:$AG95,COPOMap!S$13:S$18)</f>
        <v>0</v>
      </c>
      <c r="G96" s="6">
        <f t="array" ref="G96">MMULT(COCalc!$AB95:$AG95,COPOMap!T$13:T$18)</f>
        <v>0</v>
      </c>
      <c r="H96" s="6">
        <f t="array" ref="H96">MMULT(COCalc!$AB95:$AG95,COPOMap!U$13:U$18)</f>
        <v>0</v>
      </c>
      <c r="I96" s="6">
        <f t="array" ref="I96">MMULT(COCalc!$AB95:$AG95,COPOMap!V$13:V$18)</f>
        <v>0</v>
      </c>
      <c r="J96" s="6">
        <f t="array" ref="J96">MMULT(COCalc!$AB95:$AG95,COPOMap!W$13:W$18)</f>
        <v>0</v>
      </c>
      <c r="K96" s="6">
        <f t="array" ref="K96">MMULT(COCalc!$AB95:$AG95,COPOMap!X$13:X$18)</f>
        <v>0</v>
      </c>
      <c r="L96" s="6">
        <f t="array" ref="L96">MMULT(COCalc!$AB95:$AG95,COPOMap!Y$13:Y$18)</f>
        <v>0</v>
      </c>
      <c r="M96" s="6">
        <f t="array" ref="M96">MMULT(COCalc!$AB95:$AG95,COPOMap!Z$13:Z$18)</f>
        <v>0</v>
      </c>
      <c r="N96" s="6">
        <f t="array" ref="N96">MMULT(COCalc!$AB95:$AG95,COPOMap!AA$13:AA$18)</f>
        <v>0</v>
      </c>
      <c r="O96" s="4"/>
      <c r="P96" s="6">
        <f t="array" ref="P96">IF($B96="","",MMULT(LabActivity!$AK122:$AP122,COPOMap!P$23:P$28))</f>
      </c>
      <c r="Q96" s="6">
        <f t="array" ref="Q96">IF($B96="","",MMULT(LabActivity!$AK122:$AP122,COPOMap!Q$23:Q$28))</f>
      </c>
      <c r="R96" s="6">
        <f t="array" ref="R96">IF($B96="","",MMULT(LabActivity!$AK122:$AP122,COPOMap!R$23:R$28))</f>
      </c>
      <c r="S96" s="6">
        <f t="array" ref="S96">IF($B96="","",MMULT(LabActivity!$AK122:$AP122,COPOMap!S$23:S$28))</f>
      </c>
      <c r="T96" s="6">
        <f t="array" ref="T96">IF($B96="","",MMULT(LabActivity!$AK122:$AP122,COPOMap!T$23:T$28))</f>
      </c>
      <c r="U96" s="6">
        <f t="array" ref="U96">IF($B96="","",MMULT(LabActivity!$AK122:$AP122,COPOMap!U$23:U$28))</f>
      </c>
      <c r="V96" s="6">
        <f t="array" ref="V96">IF($B96="","",MMULT(LabActivity!$AK122:$AP122,COPOMap!V$23:V$28))</f>
      </c>
      <c r="W96" s="6">
        <f t="array" ref="W96">IF($B96="","",MMULT(LabActivity!$AK122:$AP122,COPOMap!W$23:W$28))</f>
      </c>
      <c r="X96" s="6">
        <f t="array" ref="X96">IF($B96="","",MMULT(LabActivity!$AK122:$AP122,COPOMap!X$23:X$28))</f>
      </c>
      <c r="Y96" s="6">
        <f t="array" ref="Y96">IF($B96="","",MMULT(LabActivity!$AK122:$AP122,COPOMap!Y$23:Y$28))</f>
      </c>
      <c r="Z96" s="6">
        <f t="array" ref="Z96">IF($B96="","",MMULT(LabActivity!$AK122:$AP122,COPOMap!Z$23:Z$28))</f>
      </c>
      <c r="AA96" s="6">
        <f t="array" ref="AA96">IF($B96="","",MMULT(LabActivity!$AK122:$AP122,COPOMap!AA$23:AA$28))</f>
      </c>
      <c r="AB96" s="4"/>
      <c r="AC96" s="6">
        <f t="array" ref="AC96">MMULT(COCalc!$CC95:$CH95,COPOMap!P$33:P$38)</f>
        <v>0</v>
      </c>
      <c r="AD96" s="6">
        <f t="array" ref="AD96">MMULT(COCalc!$CC95:$CH95,COPOMap!Q$33:Q$38)</f>
        <v>0</v>
      </c>
      <c r="AE96" s="6">
        <f t="array" ref="AE96">MMULT(COCalc!$CC95:$CH95,COPOMap!R$33:R$38)</f>
        <v>0</v>
      </c>
      <c r="AF96" s="6">
        <f t="array" ref="AF96">MMULT(COCalc!$CC95:$CH95,COPOMap!S$33:S$38)</f>
        <v>0</v>
      </c>
      <c r="AG96" s="6">
        <f t="array" ref="AG96">MMULT(COCalc!$CC95:$CH95,COPOMap!T$33:T$38)</f>
        <v>0</v>
      </c>
      <c r="AH96" s="6">
        <f t="array" ref="AH96">MMULT(COCalc!$CC95:$CH95,COPOMap!U$33:U$38)</f>
        <v>0</v>
      </c>
      <c r="AI96" s="6">
        <f t="array" ref="AI96">MMULT(COCalc!$CC95:$CH95,COPOMap!V$33:V$38)</f>
        <v>0</v>
      </c>
      <c r="AJ96" s="6">
        <f t="array" ref="AJ96">MMULT(COCalc!$CC95:$CH95,COPOMap!W$33:W$38)</f>
        <v>0</v>
      </c>
      <c r="AK96" s="6">
        <f t="array" ref="AK96">MMULT(COCalc!$CC95:$CH95,COPOMap!X$33:X$38)</f>
        <v>0</v>
      </c>
      <c r="AL96" s="6">
        <f t="array" ref="AL96">MMULT(COCalc!$CC95:$CH95,COPOMap!Y$33:Y$38)</f>
        <v>0</v>
      </c>
      <c r="AM96" s="6">
        <f t="array" ref="AM96">MMULT(COCalc!$CC95:$CH95,COPOMap!Z$33:Z$38)</f>
        <v>0</v>
      </c>
      <c r="AN96" s="6">
        <f t="array" ref="AN96">MMULT(COCalc!$CC95:$CH95,COPOMap!AA$33:AA$38)</f>
        <v>0</v>
      </c>
    </row>
    <row r="97" ht="14.25" customHeight="1" spans="1:40" x14ac:dyDescent="0.25">
      <c r="A97" s="4"/>
      <c r="B97" s="68">
        <f>IF(ISBLANK(CT!A123),"",CT!A123)</f>
      </c>
      <c r="C97" s="6">
        <f t="array" ref="C97">MMULT(COCalc!$AB96:$AG96,COPOMap!P$13:P$18)</f>
        <v>0</v>
      </c>
      <c r="D97" s="6">
        <f t="array" ref="D97">MMULT(COCalc!$AB96:$AG96,COPOMap!Q$13:Q$18)</f>
        <v>0</v>
      </c>
      <c r="E97" s="6">
        <f t="array" ref="E97">MMULT(COCalc!$AB96:$AG96,COPOMap!R$13:R$18)</f>
        <v>0</v>
      </c>
      <c r="F97" s="6">
        <f t="array" ref="F97">MMULT(COCalc!$AB96:$AG96,COPOMap!S$13:S$18)</f>
        <v>0</v>
      </c>
      <c r="G97" s="6">
        <f t="array" ref="G97">MMULT(COCalc!$AB96:$AG96,COPOMap!T$13:T$18)</f>
        <v>0</v>
      </c>
      <c r="H97" s="6">
        <f t="array" ref="H97">MMULT(COCalc!$AB96:$AG96,COPOMap!U$13:U$18)</f>
        <v>0</v>
      </c>
      <c r="I97" s="6">
        <f t="array" ref="I97">MMULT(COCalc!$AB96:$AG96,COPOMap!V$13:V$18)</f>
        <v>0</v>
      </c>
      <c r="J97" s="6">
        <f t="array" ref="J97">MMULT(COCalc!$AB96:$AG96,COPOMap!W$13:W$18)</f>
        <v>0</v>
      </c>
      <c r="K97" s="6">
        <f t="array" ref="K97">MMULT(COCalc!$AB96:$AG96,COPOMap!X$13:X$18)</f>
        <v>0</v>
      </c>
      <c r="L97" s="6">
        <f t="array" ref="L97">MMULT(COCalc!$AB96:$AG96,COPOMap!Y$13:Y$18)</f>
        <v>0</v>
      </c>
      <c r="M97" s="6">
        <f t="array" ref="M97">MMULT(COCalc!$AB96:$AG96,COPOMap!Z$13:Z$18)</f>
        <v>0</v>
      </c>
      <c r="N97" s="6">
        <f t="array" ref="N97">MMULT(COCalc!$AB96:$AG96,COPOMap!AA$13:AA$18)</f>
        <v>0</v>
      </c>
      <c r="O97" s="4"/>
      <c r="P97" s="6">
        <f t="array" ref="P97">IF($B97="","",MMULT(LabActivity!$AK123:$AP123,COPOMap!P$23:P$28))</f>
      </c>
      <c r="Q97" s="6">
        <f t="array" ref="Q97">IF($B97="","",MMULT(LabActivity!$AK123:$AP123,COPOMap!Q$23:Q$28))</f>
      </c>
      <c r="R97" s="6">
        <f t="array" ref="R97">IF($B97="","",MMULT(LabActivity!$AK123:$AP123,COPOMap!R$23:R$28))</f>
      </c>
      <c r="S97" s="6">
        <f t="array" ref="S97">IF($B97="","",MMULT(LabActivity!$AK123:$AP123,COPOMap!S$23:S$28))</f>
      </c>
      <c r="T97" s="6">
        <f t="array" ref="T97">IF($B97="","",MMULT(LabActivity!$AK123:$AP123,COPOMap!T$23:T$28))</f>
      </c>
      <c r="U97" s="6">
        <f t="array" ref="U97">IF($B97="","",MMULT(LabActivity!$AK123:$AP123,COPOMap!U$23:U$28))</f>
      </c>
      <c r="V97" s="6">
        <f t="array" ref="V97">IF($B97="","",MMULT(LabActivity!$AK123:$AP123,COPOMap!V$23:V$28))</f>
      </c>
      <c r="W97" s="6">
        <f t="array" ref="W97">IF($B97="","",MMULT(LabActivity!$AK123:$AP123,COPOMap!W$23:W$28))</f>
      </c>
      <c r="X97" s="6">
        <f t="array" ref="X97">IF($B97="","",MMULT(LabActivity!$AK123:$AP123,COPOMap!X$23:X$28))</f>
      </c>
      <c r="Y97" s="6">
        <f t="array" ref="Y97">IF($B97="","",MMULT(LabActivity!$AK123:$AP123,COPOMap!Y$23:Y$28))</f>
      </c>
      <c r="Z97" s="6">
        <f t="array" ref="Z97">IF($B97="","",MMULT(LabActivity!$AK123:$AP123,COPOMap!Z$23:Z$28))</f>
      </c>
      <c r="AA97" s="6">
        <f t="array" ref="AA97">IF($B97="","",MMULT(LabActivity!$AK123:$AP123,COPOMap!AA$23:AA$28))</f>
      </c>
      <c r="AB97" s="4"/>
      <c r="AC97" s="6">
        <f t="array" ref="AC97">MMULT(COCalc!$CC96:$CH96,COPOMap!P$33:P$38)</f>
        <v>0</v>
      </c>
      <c r="AD97" s="6">
        <f t="array" ref="AD97">MMULT(COCalc!$CC96:$CH96,COPOMap!Q$33:Q$38)</f>
        <v>0</v>
      </c>
      <c r="AE97" s="6">
        <f t="array" ref="AE97">MMULT(COCalc!$CC96:$CH96,COPOMap!R$33:R$38)</f>
        <v>0</v>
      </c>
      <c r="AF97" s="6">
        <f t="array" ref="AF97">MMULT(COCalc!$CC96:$CH96,COPOMap!S$33:S$38)</f>
        <v>0</v>
      </c>
      <c r="AG97" s="6">
        <f t="array" ref="AG97">MMULT(COCalc!$CC96:$CH96,COPOMap!T$33:T$38)</f>
        <v>0</v>
      </c>
      <c r="AH97" s="6">
        <f t="array" ref="AH97">MMULT(COCalc!$CC96:$CH96,COPOMap!U$33:U$38)</f>
        <v>0</v>
      </c>
      <c r="AI97" s="6">
        <f t="array" ref="AI97">MMULT(COCalc!$CC96:$CH96,COPOMap!V$33:V$38)</f>
        <v>0</v>
      </c>
      <c r="AJ97" s="6">
        <f t="array" ref="AJ97">MMULT(COCalc!$CC96:$CH96,COPOMap!W$33:W$38)</f>
        <v>0</v>
      </c>
      <c r="AK97" s="6">
        <f t="array" ref="AK97">MMULT(COCalc!$CC96:$CH96,COPOMap!X$33:X$38)</f>
        <v>0</v>
      </c>
      <c r="AL97" s="6">
        <f t="array" ref="AL97">MMULT(COCalc!$CC96:$CH96,COPOMap!Y$33:Y$38)</f>
        <v>0</v>
      </c>
      <c r="AM97" s="6">
        <f t="array" ref="AM97">MMULT(COCalc!$CC96:$CH96,COPOMap!Z$33:Z$38)</f>
        <v>0</v>
      </c>
      <c r="AN97" s="6">
        <f t="array" ref="AN97">MMULT(COCalc!$CC96:$CH96,COPOMap!AA$33:AA$38)</f>
        <v>0</v>
      </c>
    </row>
    <row r="98" ht="14.25" customHeight="1" spans="1:40" x14ac:dyDescent="0.25">
      <c r="A98" s="4"/>
      <c r="B98" s="68">
        <f>IF(ISBLANK(CT!A124),"",CT!A124)</f>
      </c>
      <c r="C98" s="6">
        <f t="array" ref="C98">MMULT(COCalc!$AB97:$AG97,COPOMap!P$13:P$18)</f>
        <v>0</v>
      </c>
      <c r="D98" s="6">
        <f t="array" ref="D98">MMULT(COCalc!$AB97:$AG97,COPOMap!Q$13:Q$18)</f>
        <v>0</v>
      </c>
      <c r="E98" s="6">
        <f t="array" ref="E98">MMULT(COCalc!$AB97:$AG97,COPOMap!R$13:R$18)</f>
        <v>0</v>
      </c>
      <c r="F98" s="6">
        <f t="array" ref="F98">MMULT(COCalc!$AB97:$AG97,COPOMap!S$13:S$18)</f>
        <v>0</v>
      </c>
      <c r="G98" s="6">
        <f t="array" ref="G98">MMULT(COCalc!$AB97:$AG97,COPOMap!T$13:T$18)</f>
        <v>0</v>
      </c>
      <c r="H98" s="6">
        <f t="array" ref="H98">MMULT(COCalc!$AB97:$AG97,COPOMap!U$13:U$18)</f>
        <v>0</v>
      </c>
      <c r="I98" s="6">
        <f t="array" ref="I98">MMULT(COCalc!$AB97:$AG97,COPOMap!V$13:V$18)</f>
        <v>0</v>
      </c>
      <c r="J98" s="6">
        <f t="array" ref="J98">MMULT(COCalc!$AB97:$AG97,COPOMap!W$13:W$18)</f>
        <v>0</v>
      </c>
      <c r="K98" s="6">
        <f t="array" ref="K98">MMULT(COCalc!$AB97:$AG97,COPOMap!X$13:X$18)</f>
        <v>0</v>
      </c>
      <c r="L98" s="6">
        <f t="array" ref="L98">MMULT(COCalc!$AB97:$AG97,COPOMap!Y$13:Y$18)</f>
        <v>0</v>
      </c>
      <c r="M98" s="6">
        <f t="array" ref="M98">MMULT(COCalc!$AB97:$AG97,COPOMap!Z$13:Z$18)</f>
        <v>0</v>
      </c>
      <c r="N98" s="6">
        <f t="array" ref="N98">MMULT(COCalc!$AB97:$AG97,COPOMap!AA$13:AA$18)</f>
        <v>0</v>
      </c>
      <c r="O98" s="4"/>
      <c r="P98" s="6">
        <f t="array" ref="P98">IF($B98="","",MMULT(LabActivity!$AK124:$AP124,COPOMap!P$23:P$28))</f>
      </c>
      <c r="Q98" s="6">
        <f t="array" ref="Q98">IF($B98="","",MMULT(LabActivity!$AK124:$AP124,COPOMap!Q$23:Q$28))</f>
      </c>
      <c r="R98" s="6">
        <f t="array" ref="R98">IF($B98="","",MMULT(LabActivity!$AK124:$AP124,COPOMap!R$23:R$28))</f>
      </c>
      <c r="S98" s="6">
        <f t="array" ref="S98">IF($B98="","",MMULT(LabActivity!$AK124:$AP124,COPOMap!S$23:S$28))</f>
      </c>
      <c r="T98" s="6">
        <f t="array" ref="T98">IF($B98="","",MMULT(LabActivity!$AK124:$AP124,COPOMap!T$23:T$28))</f>
      </c>
      <c r="U98" s="6">
        <f t="array" ref="U98">IF($B98="","",MMULT(LabActivity!$AK124:$AP124,COPOMap!U$23:U$28))</f>
      </c>
      <c r="V98" s="6">
        <f t="array" ref="V98">IF($B98="","",MMULT(LabActivity!$AK124:$AP124,COPOMap!V$23:V$28))</f>
      </c>
      <c r="W98" s="6">
        <f t="array" ref="W98">IF($B98="","",MMULT(LabActivity!$AK124:$AP124,COPOMap!W$23:W$28))</f>
      </c>
      <c r="X98" s="6">
        <f t="array" ref="X98">IF($B98="","",MMULT(LabActivity!$AK124:$AP124,COPOMap!X$23:X$28))</f>
      </c>
      <c r="Y98" s="6">
        <f t="array" ref="Y98">IF($B98="","",MMULT(LabActivity!$AK124:$AP124,COPOMap!Y$23:Y$28))</f>
      </c>
      <c r="Z98" s="6">
        <f t="array" ref="Z98">IF($B98="","",MMULT(LabActivity!$AK124:$AP124,COPOMap!Z$23:Z$28))</f>
      </c>
      <c r="AA98" s="6">
        <f t="array" ref="AA98">IF($B98="","",MMULT(LabActivity!$AK124:$AP124,COPOMap!AA$23:AA$28))</f>
      </c>
      <c r="AB98" s="4"/>
      <c r="AC98" s="6">
        <f t="array" ref="AC98">MMULT(COCalc!$CC97:$CH97,COPOMap!P$33:P$38)</f>
        <v>0</v>
      </c>
      <c r="AD98" s="6">
        <f t="array" ref="AD98">MMULT(COCalc!$CC97:$CH97,COPOMap!Q$33:Q$38)</f>
        <v>0</v>
      </c>
      <c r="AE98" s="6">
        <f t="array" ref="AE98">MMULT(COCalc!$CC97:$CH97,COPOMap!R$33:R$38)</f>
        <v>0</v>
      </c>
      <c r="AF98" s="6">
        <f t="array" ref="AF98">MMULT(COCalc!$CC97:$CH97,COPOMap!S$33:S$38)</f>
        <v>0</v>
      </c>
      <c r="AG98" s="6">
        <f t="array" ref="AG98">MMULT(COCalc!$CC97:$CH97,COPOMap!T$33:T$38)</f>
        <v>0</v>
      </c>
      <c r="AH98" s="6">
        <f t="array" ref="AH98">MMULT(COCalc!$CC97:$CH97,COPOMap!U$33:U$38)</f>
        <v>0</v>
      </c>
      <c r="AI98" s="6">
        <f t="array" ref="AI98">MMULT(COCalc!$CC97:$CH97,COPOMap!V$33:V$38)</f>
        <v>0</v>
      </c>
      <c r="AJ98" s="6">
        <f t="array" ref="AJ98">MMULT(COCalc!$CC97:$CH97,COPOMap!W$33:W$38)</f>
        <v>0</v>
      </c>
      <c r="AK98" s="6">
        <f t="array" ref="AK98">MMULT(COCalc!$CC97:$CH97,COPOMap!X$33:X$38)</f>
        <v>0</v>
      </c>
      <c r="AL98" s="6">
        <f t="array" ref="AL98">MMULT(COCalc!$CC97:$CH97,COPOMap!Y$33:Y$38)</f>
        <v>0</v>
      </c>
      <c r="AM98" s="6">
        <f t="array" ref="AM98">MMULT(COCalc!$CC97:$CH97,COPOMap!Z$33:Z$38)</f>
        <v>0</v>
      </c>
      <c r="AN98" s="6">
        <f t="array" ref="AN98">MMULT(COCalc!$CC97:$CH97,COPOMap!AA$33:AA$38)</f>
        <v>0</v>
      </c>
    </row>
    <row r="99" ht="14.25" customHeight="1" spans="1:40" x14ac:dyDescent="0.25">
      <c r="A99" s="4"/>
      <c r="B99" s="68">
        <f>IF(ISBLANK(CT!A125),"",CT!A125)</f>
      </c>
      <c r="C99" s="6">
        <f t="array" ref="C99">MMULT(COCalc!$AB98:$AG98,COPOMap!P$13:P$18)</f>
        <v>0</v>
      </c>
      <c r="D99" s="6">
        <f t="array" ref="D99">MMULT(COCalc!$AB98:$AG98,COPOMap!Q$13:Q$18)</f>
        <v>0</v>
      </c>
      <c r="E99" s="6">
        <f t="array" ref="E99">MMULT(COCalc!$AB98:$AG98,COPOMap!R$13:R$18)</f>
        <v>0</v>
      </c>
      <c r="F99" s="6">
        <f t="array" ref="F99">MMULT(COCalc!$AB98:$AG98,COPOMap!S$13:S$18)</f>
        <v>0</v>
      </c>
      <c r="G99" s="6">
        <f t="array" ref="G99">MMULT(COCalc!$AB98:$AG98,COPOMap!T$13:T$18)</f>
        <v>0</v>
      </c>
      <c r="H99" s="6">
        <f t="array" ref="H99">MMULT(COCalc!$AB98:$AG98,COPOMap!U$13:U$18)</f>
        <v>0</v>
      </c>
      <c r="I99" s="6">
        <f t="array" ref="I99">MMULT(COCalc!$AB98:$AG98,COPOMap!V$13:V$18)</f>
        <v>0</v>
      </c>
      <c r="J99" s="6">
        <f t="array" ref="J99">MMULT(COCalc!$AB98:$AG98,COPOMap!W$13:W$18)</f>
        <v>0</v>
      </c>
      <c r="K99" s="6">
        <f t="array" ref="K99">MMULT(COCalc!$AB98:$AG98,COPOMap!X$13:X$18)</f>
        <v>0</v>
      </c>
      <c r="L99" s="6">
        <f t="array" ref="L99">MMULT(COCalc!$AB98:$AG98,COPOMap!Y$13:Y$18)</f>
        <v>0</v>
      </c>
      <c r="M99" s="6">
        <f t="array" ref="M99">MMULT(COCalc!$AB98:$AG98,COPOMap!Z$13:Z$18)</f>
        <v>0</v>
      </c>
      <c r="N99" s="6">
        <f t="array" ref="N99">MMULT(COCalc!$AB98:$AG98,COPOMap!AA$13:AA$18)</f>
        <v>0</v>
      </c>
      <c r="O99" s="4"/>
      <c r="P99" s="6">
        <f t="array" ref="P99">IF($B99="","",MMULT(LabActivity!$AK125:$AP125,COPOMap!P$23:P$28))</f>
      </c>
      <c r="Q99" s="6">
        <f t="array" ref="Q99">IF($B99="","",MMULT(LabActivity!$AK125:$AP125,COPOMap!Q$23:Q$28))</f>
      </c>
      <c r="R99" s="6">
        <f t="array" ref="R99">IF($B99="","",MMULT(LabActivity!$AK125:$AP125,COPOMap!R$23:R$28))</f>
      </c>
      <c r="S99" s="6">
        <f t="array" ref="S99">IF($B99="","",MMULT(LabActivity!$AK125:$AP125,COPOMap!S$23:S$28))</f>
      </c>
      <c r="T99" s="6">
        <f t="array" ref="T99">IF($B99="","",MMULT(LabActivity!$AK125:$AP125,COPOMap!T$23:T$28))</f>
      </c>
      <c r="U99" s="6">
        <f t="array" ref="U99">IF($B99="","",MMULT(LabActivity!$AK125:$AP125,COPOMap!U$23:U$28))</f>
      </c>
      <c r="V99" s="6">
        <f t="array" ref="V99">IF($B99="","",MMULT(LabActivity!$AK125:$AP125,COPOMap!V$23:V$28))</f>
      </c>
      <c r="W99" s="6">
        <f t="array" ref="W99">IF($B99="","",MMULT(LabActivity!$AK125:$AP125,COPOMap!W$23:W$28))</f>
      </c>
      <c r="X99" s="6">
        <f t="array" ref="X99">IF($B99="","",MMULT(LabActivity!$AK125:$AP125,COPOMap!X$23:X$28))</f>
      </c>
      <c r="Y99" s="6">
        <f t="array" ref="Y99">IF($B99="","",MMULT(LabActivity!$AK125:$AP125,COPOMap!Y$23:Y$28))</f>
      </c>
      <c r="Z99" s="6">
        <f t="array" ref="Z99">IF($B99="","",MMULT(LabActivity!$AK125:$AP125,COPOMap!Z$23:Z$28))</f>
      </c>
      <c r="AA99" s="6">
        <f t="array" ref="AA99">IF($B99="","",MMULT(LabActivity!$AK125:$AP125,COPOMap!AA$23:AA$28))</f>
      </c>
      <c r="AB99" s="4"/>
      <c r="AC99" s="6">
        <f t="array" ref="AC99">MMULT(COCalc!$CC98:$CH98,COPOMap!P$33:P$38)</f>
        <v>0</v>
      </c>
      <c r="AD99" s="6">
        <f t="array" ref="AD99">MMULT(COCalc!$CC98:$CH98,COPOMap!Q$33:Q$38)</f>
        <v>0</v>
      </c>
      <c r="AE99" s="6">
        <f t="array" ref="AE99">MMULT(COCalc!$CC98:$CH98,COPOMap!R$33:R$38)</f>
        <v>0</v>
      </c>
      <c r="AF99" s="6">
        <f t="array" ref="AF99">MMULT(COCalc!$CC98:$CH98,COPOMap!S$33:S$38)</f>
        <v>0</v>
      </c>
      <c r="AG99" s="6">
        <f t="array" ref="AG99">MMULT(COCalc!$CC98:$CH98,COPOMap!T$33:T$38)</f>
        <v>0</v>
      </c>
      <c r="AH99" s="6">
        <f t="array" ref="AH99">MMULT(COCalc!$CC98:$CH98,COPOMap!U$33:U$38)</f>
        <v>0</v>
      </c>
      <c r="AI99" s="6">
        <f t="array" ref="AI99">MMULT(COCalc!$CC98:$CH98,COPOMap!V$33:V$38)</f>
        <v>0</v>
      </c>
      <c r="AJ99" s="6">
        <f t="array" ref="AJ99">MMULT(COCalc!$CC98:$CH98,COPOMap!W$33:W$38)</f>
        <v>0</v>
      </c>
      <c r="AK99" s="6">
        <f t="array" ref="AK99">MMULT(COCalc!$CC98:$CH98,COPOMap!X$33:X$38)</f>
        <v>0</v>
      </c>
      <c r="AL99" s="6">
        <f t="array" ref="AL99">MMULT(COCalc!$CC98:$CH98,COPOMap!Y$33:Y$38)</f>
        <v>0</v>
      </c>
      <c r="AM99" s="6">
        <f t="array" ref="AM99">MMULT(COCalc!$CC98:$CH98,COPOMap!Z$33:Z$38)</f>
        <v>0</v>
      </c>
      <c r="AN99" s="6">
        <f t="array" ref="AN99">MMULT(COCalc!$CC98:$CH98,COPOMap!AA$33:AA$38)</f>
        <v>0</v>
      </c>
    </row>
    <row r="100" ht="14.25" customHeight="1" spans="1:40" x14ac:dyDescent="0.25">
      <c r="A100" s="4"/>
      <c r="B100" s="68">
        <f>IF(ISBLANK(CT!A126),"",CT!A126)</f>
      </c>
      <c r="C100" s="6">
        <f t="array" ref="C100">MMULT(COCalc!$AB99:$AG99,COPOMap!P$13:P$18)</f>
        <v>0</v>
      </c>
      <c r="D100" s="6">
        <f t="array" ref="D100">MMULT(COCalc!$AB99:$AG99,COPOMap!Q$13:Q$18)</f>
        <v>0</v>
      </c>
      <c r="E100" s="6">
        <f t="array" ref="E100">MMULT(COCalc!$AB99:$AG99,COPOMap!R$13:R$18)</f>
        <v>0</v>
      </c>
      <c r="F100" s="6">
        <f t="array" ref="F100">MMULT(COCalc!$AB99:$AG99,COPOMap!S$13:S$18)</f>
        <v>0</v>
      </c>
      <c r="G100" s="6">
        <f t="array" ref="G100">MMULT(COCalc!$AB99:$AG99,COPOMap!T$13:T$18)</f>
        <v>0</v>
      </c>
      <c r="H100" s="6">
        <f t="array" ref="H100">MMULT(COCalc!$AB99:$AG99,COPOMap!U$13:U$18)</f>
        <v>0</v>
      </c>
      <c r="I100" s="6">
        <f t="array" ref="I100">MMULT(COCalc!$AB99:$AG99,COPOMap!V$13:V$18)</f>
        <v>0</v>
      </c>
      <c r="J100" s="6">
        <f t="array" ref="J100">MMULT(COCalc!$AB99:$AG99,COPOMap!W$13:W$18)</f>
        <v>0</v>
      </c>
      <c r="K100" s="6">
        <f t="array" ref="K100">MMULT(COCalc!$AB99:$AG99,COPOMap!X$13:X$18)</f>
        <v>0</v>
      </c>
      <c r="L100" s="6">
        <f t="array" ref="L100">MMULT(COCalc!$AB99:$AG99,COPOMap!Y$13:Y$18)</f>
        <v>0</v>
      </c>
      <c r="M100" s="6">
        <f t="array" ref="M100">MMULT(COCalc!$AB99:$AG99,COPOMap!Z$13:Z$18)</f>
        <v>0</v>
      </c>
      <c r="N100" s="6">
        <f t="array" ref="N100">MMULT(COCalc!$AB99:$AG99,COPOMap!AA$13:AA$18)</f>
        <v>0</v>
      </c>
      <c r="O100" s="4"/>
      <c r="P100" s="6">
        <f t="array" ref="P100">IF($B100="","",MMULT(LabActivity!$AK126:$AP126,COPOMap!P$23:P$28))</f>
      </c>
      <c r="Q100" s="6">
        <f t="array" ref="Q100">IF($B100="","",MMULT(LabActivity!$AK126:$AP126,COPOMap!Q$23:Q$28))</f>
      </c>
      <c r="R100" s="6">
        <f t="array" ref="R100">IF($B100="","",MMULT(LabActivity!$AK126:$AP126,COPOMap!R$23:R$28))</f>
      </c>
      <c r="S100" s="6">
        <f t="array" ref="S100">IF($B100="","",MMULT(LabActivity!$AK126:$AP126,COPOMap!S$23:S$28))</f>
      </c>
      <c r="T100" s="6">
        <f t="array" ref="T100">IF($B100="","",MMULT(LabActivity!$AK126:$AP126,COPOMap!T$23:T$28))</f>
      </c>
      <c r="U100" s="6">
        <f t="array" ref="U100">IF($B100="","",MMULT(LabActivity!$AK126:$AP126,COPOMap!U$23:U$28))</f>
      </c>
      <c r="V100" s="6">
        <f t="array" ref="V100">IF($B100="","",MMULT(LabActivity!$AK126:$AP126,COPOMap!V$23:V$28))</f>
      </c>
      <c r="W100" s="6">
        <f t="array" ref="W100">IF($B100="","",MMULT(LabActivity!$AK126:$AP126,COPOMap!W$23:W$28))</f>
      </c>
      <c r="X100" s="6">
        <f t="array" ref="X100">IF($B100="","",MMULT(LabActivity!$AK126:$AP126,COPOMap!X$23:X$28))</f>
      </c>
      <c r="Y100" s="6">
        <f t="array" ref="Y100">IF($B100="","",MMULT(LabActivity!$AK126:$AP126,COPOMap!Y$23:Y$28))</f>
      </c>
      <c r="Z100" s="6">
        <f t="array" ref="Z100">IF($B100="","",MMULT(LabActivity!$AK126:$AP126,COPOMap!Z$23:Z$28))</f>
      </c>
      <c r="AA100" s="6">
        <f t="array" ref="AA100">IF($B100="","",MMULT(LabActivity!$AK126:$AP126,COPOMap!AA$23:AA$28))</f>
      </c>
      <c r="AB100" s="4"/>
      <c r="AC100" s="6">
        <f t="array" ref="AC100">MMULT(COCalc!$CC99:$CH99,COPOMap!P$33:P$38)</f>
        <v>0</v>
      </c>
      <c r="AD100" s="6">
        <f t="array" ref="AD100">MMULT(COCalc!$CC99:$CH99,COPOMap!Q$33:Q$38)</f>
        <v>0</v>
      </c>
      <c r="AE100" s="6">
        <f t="array" ref="AE100">MMULT(COCalc!$CC99:$CH99,COPOMap!R$33:R$38)</f>
        <v>0</v>
      </c>
      <c r="AF100" s="6">
        <f t="array" ref="AF100">MMULT(COCalc!$CC99:$CH99,COPOMap!S$33:S$38)</f>
        <v>0</v>
      </c>
      <c r="AG100" s="6">
        <f t="array" ref="AG100">MMULT(COCalc!$CC99:$CH99,COPOMap!T$33:T$38)</f>
        <v>0</v>
      </c>
      <c r="AH100" s="6">
        <f t="array" ref="AH100">MMULT(COCalc!$CC99:$CH99,COPOMap!U$33:U$38)</f>
        <v>0</v>
      </c>
      <c r="AI100" s="6">
        <f t="array" ref="AI100">MMULT(COCalc!$CC99:$CH99,COPOMap!V$33:V$38)</f>
        <v>0</v>
      </c>
      <c r="AJ100" s="6">
        <f t="array" ref="AJ100">MMULT(COCalc!$CC99:$CH99,COPOMap!W$33:W$38)</f>
        <v>0</v>
      </c>
      <c r="AK100" s="6">
        <f t="array" ref="AK100">MMULT(COCalc!$CC99:$CH99,COPOMap!X$33:X$38)</f>
        <v>0</v>
      </c>
      <c r="AL100" s="6">
        <f t="array" ref="AL100">MMULT(COCalc!$CC99:$CH99,COPOMap!Y$33:Y$38)</f>
        <v>0</v>
      </c>
      <c r="AM100" s="6">
        <f t="array" ref="AM100">MMULT(COCalc!$CC99:$CH99,COPOMap!Z$33:Z$38)</f>
        <v>0</v>
      </c>
      <c r="AN100" s="6">
        <f t="array" ref="AN100">MMULT(COCalc!$CC99:$CH99,COPOMap!AA$33:AA$38)</f>
        <v>0</v>
      </c>
    </row>
    <row r="101" ht="14.25" customHeight="1" spans="1:40" x14ac:dyDescent="0.25">
      <c r="A101" s="4"/>
      <c r="B101" s="68">
        <f>IF(ISBLANK(CT!A127),"",CT!A127)</f>
      </c>
      <c r="C101" s="6">
        <f t="array" ref="C101">MMULT(COCalc!$AB100:$AG100,COPOMap!P$13:P$18)</f>
        <v>0</v>
      </c>
      <c r="D101" s="6">
        <f t="array" ref="D101">MMULT(COCalc!$AB100:$AG100,COPOMap!Q$13:Q$18)</f>
        <v>0</v>
      </c>
      <c r="E101" s="6">
        <f t="array" ref="E101">MMULT(COCalc!$AB100:$AG100,COPOMap!R$13:R$18)</f>
        <v>0</v>
      </c>
      <c r="F101" s="6">
        <f t="array" ref="F101">MMULT(COCalc!$AB100:$AG100,COPOMap!S$13:S$18)</f>
        <v>0</v>
      </c>
      <c r="G101" s="6">
        <f t="array" ref="G101">MMULT(COCalc!$AB100:$AG100,COPOMap!T$13:T$18)</f>
        <v>0</v>
      </c>
      <c r="H101" s="6">
        <f t="array" ref="H101">MMULT(COCalc!$AB100:$AG100,COPOMap!U$13:U$18)</f>
        <v>0</v>
      </c>
      <c r="I101" s="6">
        <f t="array" ref="I101">MMULT(COCalc!$AB100:$AG100,COPOMap!V$13:V$18)</f>
        <v>0</v>
      </c>
      <c r="J101" s="6">
        <f t="array" ref="J101">MMULT(COCalc!$AB100:$AG100,COPOMap!W$13:W$18)</f>
        <v>0</v>
      </c>
      <c r="K101" s="6">
        <f t="array" ref="K101">MMULT(COCalc!$AB100:$AG100,COPOMap!X$13:X$18)</f>
        <v>0</v>
      </c>
      <c r="L101" s="6">
        <f t="array" ref="L101">MMULT(COCalc!$AB100:$AG100,COPOMap!Y$13:Y$18)</f>
        <v>0</v>
      </c>
      <c r="M101" s="6">
        <f t="array" ref="M101">MMULT(COCalc!$AB100:$AG100,COPOMap!Z$13:Z$18)</f>
        <v>0</v>
      </c>
      <c r="N101" s="6">
        <f t="array" ref="N101">MMULT(COCalc!$AB100:$AG100,COPOMap!AA$13:AA$18)</f>
        <v>0</v>
      </c>
      <c r="O101" s="4"/>
      <c r="P101" s="6">
        <f t="array" ref="P101">IF($B101="","",MMULT(LabActivity!$AK127:$AP127,COPOMap!P$23:P$28))</f>
      </c>
      <c r="Q101" s="6">
        <f t="array" ref="Q101">IF($B101="","",MMULT(LabActivity!$AK127:$AP127,COPOMap!Q$23:Q$28))</f>
      </c>
      <c r="R101" s="6">
        <f t="array" ref="R101">IF($B101="","",MMULT(LabActivity!$AK127:$AP127,COPOMap!R$23:R$28))</f>
      </c>
      <c r="S101" s="6">
        <f t="array" ref="S101">IF($B101="","",MMULT(LabActivity!$AK127:$AP127,COPOMap!S$23:S$28))</f>
      </c>
      <c r="T101" s="6">
        <f t="array" ref="T101">IF($B101="","",MMULT(LabActivity!$AK127:$AP127,COPOMap!T$23:T$28))</f>
      </c>
      <c r="U101" s="6">
        <f t="array" ref="U101">IF($B101="","",MMULT(LabActivity!$AK127:$AP127,COPOMap!U$23:U$28))</f>
      </c>
      <c r="V101" s="6">
        <f t="array" ref="V101">IF($B101="","",MMULT(LabActivity!$AK127:$AP127,COPOMap!V$23:V$28))</f>
      </c>
      <c r="W101" s="6">
        <f t="array" ref="W101">IF($B101="","",MMULT(LabActivity!$AK127:$AP127,COPOMap!W$23:W$28))</f>
      </c>
      <c r="X101" s="6">
        <f t="array" ref="X101">IF($B101="","",MMULT(LabActivity!$AK127:$AP127,COPOMap!X$23:X$28))</f>
      </c>
      <c r="Y101" s="6">
        <f t="array" ref="Y101">IF($B101="","",MMULT(LabActivity!$AK127:$AP127,COPOMap!Y$23:Y$28))</f>
      </c>
      <c r="Z101" s="6">
        <f t="array" ref="Z101">IF($B101="","",MMULT(LabActivity!$AK127:$AP127,COPOMap!Z$23:Z$28))</f>
      </c>
      <c r="AA101" s="6">
        <f t="array" ref="AA101">IF($B101="","",MMULT(LabActivity!$AK127:$AP127,COPOMap!AA$23:AA$28))</f>
      </c>
      <c r="AB101" s="4"/>
      <c r="AC101" s="6">
        <f t="array" ref="AC101">MMULT(COCalc!$CC100:$CH100,COPOMap!P$33:P$38)</f>
        <v>0</v>
      </c>
      <c r="AD101" s="6">
        <f t="array" ref="AD101">MMULT(COCalc!$CC100:$CH100,COPOMap!Q$33:Q$38)</f>
        <v>0</v>
      </c>
      <c r="AE101" s="6">
        <f t="array" ref="AE101">MMULT(COCalc!$CC100:$CH100,COPOMap!R$33:R$38)</f>
        <v>0</v>
      </c>
      <c r="AF101" s="6">
        <f t="array" ref="AF101">MMULT(COCalc!$CC100:$CH100,COPOMap!S$33:S$38)</f>
        <v>0</v>
      </c>
      <c r="AG101" s="6">
        <f t="array" ref="AG101">MMULT(COCalc!$CC100:$CH100,COPOMap!T$33:T$38)</f>
        <v>0</v>
      </c>
      <c r="AH101" s="6">
        <f t="array" ref="AH101">MMULT(COCalc!$CC100:$CH100,COPOMap!U$33:U$38)</f>
        <v>0</v>
      </c>
      <c r="AI101" s="6">
        <f t="array" ref="AI101">MMULT(COCalc!$CC100:$CH100,COPOMap!V$33:V$38)</f>
        <v>0</v>
      </c>
      <c r="AJ101" s="6">
        <f t="array" ref="AJ101">MMULT(COCalc!$CC100:$CH100,COPOMap!W$33:W$38)</f>
        <v>0</v>
      </c>
      <c r="AK101" s="6">
        <f t="array" ref="AK101">MMULT(COCalc!$CC100:$CH100,COPOMap!X$33:X$38)</f>
        <v>0</v>
      </c>
      <c r="AL101" s="6">
        <f t="array" ref="AL101">MMULT(COCalc!$CC100:$CH100,COPOMap!Y$33:Y$38)</f>
        <v>0</v>
      </c>
      <c r="AM101" s="6">
        <f t="array" ref="AM101">MMULT(COCalc!$CC100:$CH100,COPOMap!Z$33:Z$38)</f>
        <v>0</v>
      </c>
      <c r="AN101" s="6">
        <f t="array" ref="AN101">MMULT(COCalc!$CC100:$CH100,COPOMap!AA$33:AA$38)</f>
        <v>0</v>
      </c>
    </row>
    <row r="102" ht="14.25" customHeight="1" spans="1:40" x14ac:dyDescent="0.25">
      <c r="A102" s="4"/>
      <c r="B102" s="68">
        <f>IF(ISBLANK(CT!A128),"",CT!A128)</f>
      </c>
      <c r="C102" s="6">
        <f t="array" ref="C102">MMULT(COCalc!$AB101:$AG101,COPOMap!P$13:P$18)</f>
        <v>0</v>
      </c>
      <c r="D102" s="6">
        <f t="array" ref="D102">MMULT(COCalc!$AB101:$AG101,COPOMap!Q$13:Q$18)</f>
        <v>0</v>
      </c>
      <c r="E102" s="6">
        <f t="array" ref="E102">MMULT(COCalc!$AB101:$AG101,COPOMap!R$13:R$18)</f>
        <v>0</v>
      </c>
      <c r="F102" s="6">
        <f t="array" ref="F102">MMULT(COCalc!$AB101:$AG101,COPOMap!S$13:S$18)</f>
        <v>0</v>
      </c>
      <c r="G102" s="6">
        <f t="array" ref="G102">MMULT(COCalc!$AB101:$AG101,COPOMap!T$13:T$18)</f>
        <v>0</v>
      </c>
      <c r="H102" s="6">
        <f t="array" ref="H102">MMULT(COCalc!$AB101:$AG101,COPOMap!U$13:U$18)</f>
        <v>0</v>
      </c>
      <c r="I102" s="6">
        <f t="array" ref="I102">MMULT(COCalc!$AB101:$AG101,COPOMap!V$13:V$18)</f>
        <v>0</v>
      </c>
      <c r="J102" s="6">
        <f t="array" ref="J102">MMULT(COCalc!$AB101:$AG101,COPOMap!W$13:W$18)</f>
        <v>0</v>
      </c>
      <c r="K102" s="6">
        <f t="array" ref="K102">MMULT(COCalc!$AB101:$AG101,COPOMap!X$13:X$18)</f>
        <v>0</v>
      </c>
      <c r="L102" s="6">
        <f t="array" ref="L102">MMULT(COCalc!$AB101:$AG101,COPOMap!Y$13:Y$18)</f>
        <v>0</v>
      </c>
      <c r="M102" s="6">
        <f t="array" ref="M102">MMULT(COCalc!$AB101:$AG101,COPOMap!Z$13:Z$18)</f>
        <v>0</v>
      </c>
      <c r="N102" s="6">
        <f t="array" ref="N102">MMULT(COCalc!$AB101:$AG101,COPOMap!AA$13:AA$18)</f>
        <v>0</v>
      </c>
      <c r="O102" s="4"/>
      <c r="P102" s="6">
        <f t="array" ref="P102">IF($B102="","",MMULT(LabActivity!$AK128:$AP128,COPOMap!P$23:P$28))</f>
      </c>
      <c r="Q102" s="6">
        <f t="array" ref="Q102">IF($B102="","",MMULT(LabActivity!$AK128:$AP128,COPOMap!Q$23:Q$28))</f>
      </c>
      <c r="R102" s="6">
        <f t="array" ref="R102">IF($B102="","",MMULT(LabActivity!$AK128:$AP128,COPOMap!R$23:R$28))</f>
      </c>
      <c r="S102" s="6">
        <f t="array" ref="S102">IF($B102="","",MMULT(LabActivity!$AK128:$AP128,COPOMap!S$23:S$28))</f>
      </c>
      <c r="T102" s="6">
        <f t="array" ref="T102">IF($B102="","",MMULT(LabActivity!$AK128:$AP128,COPOMap!T$23:T$28))</f>
      </c>
      <c r="U102" s="6">
        <f t="array" ref="U102">IF($B102="","",MMULT(LabActivity!$AK128:$AP128,COPOMap!U$23:U$28))</f>
      </c>
      <c r="V102" s="6">
        <f t="array" ref="V102">IF($B102="","",MMULT(LabActivity!$AK128:$AP128,COPOMap!V$23:V$28))</f>
      </c>
      <c r="W102" s="6">
        <f t="array" ref="W102">IF($B102="","",MMULT(LabActivity!$AK128:$AP128,COPOMap!W$23:W$28))</f>
      </c>
      <c r="X102" s="6">
        <f t="array" ref="X102">IF($B102="","",MMULT(LabActivity!$AK128:$AP128,COPOMap!X$23:X$28))</f>
      </c>
      <c r="Y102" s="6">
        <f t="array" ref="Y102">IF($B102="","",MMULT(LabActivity!$AK128:$AP128,COPOMap!Y$23:Y$28))</f>
      </c>
      <c r="Z102" s="6">
        <f t="array" ref="Z102">IF($B102="","",MMULT(LabActivity!$AK128:$AP128,COPOMap!Z$23:Z$28))</f>
      </c>
      <c r="AA102" s="6">
        <f t="array" ref="AA102">IF($B102="","",MMULT(LabActivity!$AK128:$AP128,COPOMap!AA$23:AA$28))</f>
      </c>
      <c r="AB102" s="4"/>
      <c r="AC102" s="6">
        <f t="array" ref="AC102">MMULT(COCalc!$CC101:$CH101,COPOMap!P$33:P$38)</f>
        <v>0</v>
      </c>
      <c r="AD102" s="6">
        <f t="array" ref="AD102">MMULT(COCalc!$CC101:$CH101,COPOMap!Q$33:Q$38)</f>
        <v>0</v>
      </c>
      <c r="AE102" s="6">
        <f t="array" ref="AE102">MMULT(COCalc!$CC101:$CH101,COPOMap!R$33:R$38)</f>
        <v>0</v>
      </c>
      <c r="AF102" s="6">
        <f t="array" ref="AF102">MMULT(COCalc!$CC101:$CH101,COPOMap!S$33:S$38)</f>
        <v>0</v>
      </c>
      <c r="AG102" s="6">
        <f t="array" ref="AG102">MMULT(COCalc!$CC101:$CH101,COPOMap!T$33:T$38)</f>
        <v>0</v>
      </c>
      <c r="AH102" s="6">
        <f t="array" ref="AH102">MMULT(COCalc!$CC101:$CH101,COPOMap!U$33:U$38)</f>
        <v>0</v>
      </c>
      <c r="AI102" s="6">
        <f t="array" ref="AI102">MMULT(COCalc!$CC101:$CH101,COPOMap!V$33:V$38)</f>
        <v>0</v>
      </c>
      <c r="AJ102" s="6">
        <f t="array" ref="AJ102">MMULT(COCalc!$CC101:$CH101,COPOMap!W$33:W$38)</f>
        <v>0</v>
      </c>
      <c r="AK102" s="6">
        <f t="array" ref="AK102">MMULT(COCalc!$CC101:$CH101,COPOMap!X$33:X$38)</f>
        <v>0</v>
      </c>
      <c r="AL102" s="6">
        <f t="array" ref="AL102">MMULT(COCalc!$CC101:$CH101,COPOMap!Y$33:Y$38)</f>
        <v>0</v>
      </c>
      <c r="AM102" s="6">
        <f t="array" ref="AM102">MMULT(COCalc!$CC101:$CH101,COPOMap!Z$33:Z$38)</f>
        <v>0</v>
      </c>
      <c r="AN102" s="6">
        <f t="array" ref="AN102">MMULT(COCalc!$CC101:$CH101,COPOMap!AA$33:AA$38)</f>
        <v>0</v>
      </c>
    </row>
    <row r="103" ht="14.25" customHeight="1" spans="1:40" x14ac:dyDescent="0.25">
      <c r="A103" s="4"/>
      <c r="B103" s="68">
        <f>IF(ISBLANK(CT!A129),"",CT!A129)</f>
      </c>
      <c r="C103" s="6">
        <f t="array" ref="C103">MMULT(COCalc!$AB102:$AG102,COPOMap!P$13:P$18)</f>
        <v>0</v>
      </c>
      <c r="D103" s="6">
        <f t="array" ref="D103">MMULT(COCalc!$AB102:$AG102,COPOMap!Q$13:Q$18)</f>
        <v>0</v>
      </c>
      <c r="E103" s="6">
        <f t="array" ref="E103">MMULT(COCalc!$AB102:$AG102,COPOMap!R$13:R$18)</f>
        <v>0</v>
      </c>
      <c r="F103" s="6">
        <f t="array" ref="F103">MMULT(COCalc!$AB102:$AG102,COPOMap!S$13:S$18)</f>
        <v>0</v>
      </c>
      <c r="G103" s="6">
        <f t="array" ref="G103">MMULT(COCalc!$AB102:$AG102,COPOMap!T$13:T$18)</f>
        <v>0</v>
      </c>
      <c r="H103" s="6">
        <f t="array" ref="H103">MMULT(COCalc!$AB102:$AG102,COPOMap!U$13:U$18)</f>
        <v>0</v>
      </c>
      <c r="I103" s="6">
        <f t="array" ref="I103">MMULT(COCalc!$AB102:$AG102,COPOMap!V$13:V$18)</f>
        <v>0</v>
      </c>
      <c r="J103" s="6">
        <f t="array" ref="J103">MMULT(COCalc!$AB102:$AG102,COPOMap!W$13:W$18)</f>
        <v>0</v>
      </c>
      <c r="K103" s="6">
        <f t="array" ref="K103">MMULT(COCalc!$AB102:$AG102,COPOMap!X$13:X$18)</f>
        <v>0</v>
      </c>
      <c r="L103" s="6">
        <f t="array" ref="L103">MMULT(COCalc!$AB102:$AG102,COPOMap!Y$13:Y$18)</f>
        <v>0</v>
      </c>
      <c r="M103" s="6">
        <f t="array" ref="M103">MMULT(COCalc!$AB102:$AG102,COPOMap!Z$13:Z$18)</f>
        <v>0</v>
      </c>
      <c r="N103" s="6">
        <f t="array" ref="N103">MMULT(COCalc!$AB102:$AG102,COPOMap!AA$13:AA$18)</f>
        <v>0</v>
      </c>
      <c r="O103" s="4"/>
      <c r="P103" s="6">
        <f t="array" ref="P103">IF($B103="","",MMULT(LabActivity!$AK129:$AP129,COPOMap!P$23:P$28))</f>
      </c>
      <c r="Q103" s="6">
        <f t="array" ref="Q103">IF($B103="","",MMULT(LabActivity!$AK129:$AP129,COPOMap!Q$23:Q$28))</f>
      </c>
      <c r="R103" s="6">
        <f t="array" ref="R103">IF($B103="","",MMULT(LabActivity!$AK129:$AP129,COPOMap!R$23:R$28))</f>
      </c>
      <c r="S103" s="6">
        <f t="array" ref="S103">IF($B103="","",MMULT(LabActivity!$AK129:$AP129,COPOMap!S$23:S$28))</f>
      </c>
      <c r="T103" s="6">
        <f t="array" ref="T103">IF($B103="","",MMULT(LabActivity!$AK129:$AP129,COPOMap!T$23:T$28))</f>
      </c>
      <c r="U103" s="6">
        <f t="array" ref="U103">IF($B103="","",MMULT(LabActivity!$AK129:$AP129,COPOMap!U$23:U$28))</f>
      </c>
      <c r="V103" s="6">
        <f t="array" ref="V103">IF($B103="","",MMULT(LabActivity!$AK129:$AP129,COPOMap!V$23:V$28))</f>
      </c>
      <c r="W103" s="6">
        <f t="array" ref="W103">IF($B103="","",MMULT(LabActivity!$AK129:$AP129,COPOMap!W$23:W$28))</f>
      </c>
      <c r="X103" s="6">
        <f t="array" ref="X103">IF($B103="","",MMULT(LabActivity!$AK129:$AP129,COPOMap!X$23:X$28))</f>
      </c>
      <c r="Y103" s="6">
        <f t="array" ref="Y103">IF($B103="","",MMULT(LabActivity!$AK129:$AP129,COPOMap!Y$23:Y$28))</f>
      </c>
      <c r="Z103" s="6">
        <f t="array" ref="Z103">IF($B103="","",MMULT(LabActivity!$AK129:$AP129,COPOMap!Z$23:Z$28))</f>
      </c>
      <c r="AA103" s="6">
        <f t="array" ref="AA103">IF($B103="","",MMULT(LabActivity!$AK129:$AP129,COPOMap!AA$23:AA$28))</f>
      </c>
      <c r="AB103" s="4"/>
      <c r="AC103" s="6">
        <f t="array" ref="AC103">MMULT(COCalc!$CC102:$CH102,COPOMap!P$33:P$38)</f>
        <v>0</v>
      </c>
      <c r="AD103" s="6">
        <f t="array" ref="AD103">MMULT(COCalc!$CC102:$CH102,COPOMap!Q$33:Q$38)</f>
        <v>0</v>
      </c>
      <c r="AE103" s="6">
        <f t="array" ref="AE103">MMULT(COCalc!$CC102:$CH102,COPOMap!R$33:R$38)</f>
        <v>0</v>
      </c>
      <c r="AF103" s="6">
        <f t="array" ref="AF103">MMULT(COCalc!$CC102:$CH102,COPOMap!S$33:S$38)</f>
        <v>0</v>
      </c>
      <c r="AG103" s="6">
        <f t="array" ref="AG103">MMULT(COCalc!$CC102:$CH102,COPOMap!T$33:T$38)</f>
        <v>0</v>
      </c>
      <c r="AH103" s="6">
        <f t="array" ref="AH103">MMULT(COCalc!$CC102:$CH102,COPOMap!U$33:U$38)</f>
        <v>0</v>
      </c>
      <c r="AI103" s="6">
        <f t="array" ref="AI103">MMULT(COCalc!$CC102:$CH102,COPOMap!V$33:V$38)</f>
        <v>0</v>
      </c>
      <c r="AJ103" s="6">
        <f t="array" ref="AJ103">MMULT(COCalc!$CC102:$CH102,COPOMap!W$33:W$38)</f>
        <v>0</v>
      </c>
      <c r="AK103" s="6">
        <f t="array" ref="AK103">MMULT(COCalc!$CC102:$CH102,COPOMap!X$33:X$38)</f>
        <v>0</v>
      </c>
      <c r="AL103" s="6">
        <f t="array" ref="AL103">MMULT(COCalc!$CC102:$CH102,COPOMap!Y$33:Y$38)</f>
        <v>0</v>
      </c>
      <c r="AM103" s="6">
        <f t="array" ref="AM103">MMULT(COCalc!$CC102:$CH102,COPOMap!Z$33:Z$38)</f>
        <v>0</v>
      </c>
      <c r="AN103" s="6">
        <f t="array" ref="AN103">MMULT(COCalc!$CC102:$CH102,COPOMap!AA$33:AA$38)</f>
        <v>0</v>
      </c>
    </row>
    <row r="104" ht="14.25" customHeight="1" spans="1:40" x14ac:dyDescent="0.25">
      <c r="A104" s="4"/>
      <c r="B104" s="68">
        <f>IF(ISBLANK(CT!A130),"",CT!A130)</f>
      </c>
      <c r="C104" s="6">
        <f t="array" ref="C104">MMULT(COCalc!$AB103:$AG103,COPOMap!P$13:P$18)</f>
        <v>0</v>
      </c>
      <c r="D104" s="6">
        <f t="array" ref="D104">MMULT(COCalc!$AB103:$AG103,COPOMap!Q$13:Q$18)</f>
        <v>0</v>
      </c>
      <c r="E104" s="6">
        <f t="array" ref="E104">MMULT(COCalc!$AB103:$AG103,COPOMap!R$13:R$18)</f>
        <v>0</v>
      </c>
      <c r="F104" s="6">
        <f t="array" ref="F104">MMULT(COCalc!$AB103:$AG103,COPOMap!S$13:S$18)</f>
        <v>0</v>
      </c>
      <c r="G104" s="6">
        <f t="array" ref="G104">MMULT(COCalc!$AB103:$AG103,COPOMap!T$13:T$18)</f>
        <v>0</v>
      </c>
      <c r="H104" s="6">
        <f t="array" ref="H104">MMULT(COCalc!$AB103:$AG103,COPOMap!U$13:U$18)</f>
        <v>0</v>
      </c>
      <c r="I104" s="6">
        <f t="array" ref="I104">MMULT(COCalc!$AB103:$AG103,COPOMap!V$13:V$18)</f>
        <v>0</v>
      </c>
      <c r="J104" s="6">
        <f t="array" ref="J104">MMULT(COCalc!$AB103:$AG103,COPOMap!W$13:W$18)</f>
        <v>0</v>
      </c>
      <c r="K104" s="6">
        <f t="array" ref="K104">MMULT(COCalc!$AB103:$AG103,COPOMap!X$13:X$18)</f>
        <v>0</v>
      </c>
      <c r="L104" s="6">
        <f t="array" ref="L104">MMULT(COCalc!$AB103:$AG103,COPOMap!Y$13:Y$18)</f>
        <v>0</v>
      </c>
      <c r="M104" s="6">
        <f t="array" ref="M104">MMULT(COCalc!$AB103:$AG103,COPOMap!Z$13:Z$18)</f>
        <v>0</v>
      </c>
      <c r="N104" s="6">
        <f t="array" ref="N104">MMULT(COCalc!$AB103:$AG103,COPOMap!AA$13:AA$18)</f>
        <v>0</v>
      </c>
      <c r="O104" s="4"/>
      <c r="P104" s="6">
        <f t="array" ref="P104">IF($B104="","",MMULT(LabActivity!$AK130:$AP130,COPOMap!P$23:P$28))</f>
      </c>
      <c r="Q104" s="6">
        <f t="array" ref="Q104">IF($B104="","",MMULT(LabActivity!$AK130:$AP130,COPOMap!Q$23:Q$28))</f>
      </c>
      <c r="R104" s="6">
        <f t="array" ref="R104">IF($B104="","",MMULT(LabActivity!$AK130:$AP130,COPOMap!R$23:R$28))</f>
      </c>
      <c r="S104" s="6">
        <f t="array" ref="S104">IF($B104="","",MMULT(LabActivity!$AK130:$AP130,COPOMap!S$23:S$28))</f>
      </c>
      <c r="T104" s="6">
        <f t="array" ref="T104">IF($B104="","",MMULT(LabActivity!$AK130:$AP130,COPOMap!T$23:T$28))</f>
      </c>
      <c r="U104" s="6">
        <f t="array" ref="U104">IF($B104="","",MMULT(LabActivity!$AK130:$AP130,COPOMap!U$23:U$28))</f>
      </c>
      <c r="V104" s="6">
        <f t="array" ref="V104">IF($B104="","",MMULT(LabActivity!$AK130:$AP130,COPOMap!V$23:V$28))</f>
      </c>
      <c r="W104" s="6">
        <f t="array" ref="W104">IF($B104="","",MMULT(LabActivity!$AK130:$AP130,COPOMap!W$23:W$28))</f>
      </c>
      <c r="X104" s="6">
        <f t="array" ref="X104">IF($B104="","",MMULT(LabActivity!$AK130:$AP130,COPOMap!X$23:X$28))</f>
      </c>
      <c r="Y104" s="6">
        <f t="array" ref="Y104">IF($B104="","",MMULT(LabActivity!$AK130:$AP130,COPOMap!Y$23:Y$28))</f>
      </c>
      <c r="Z104" s="6">
        <f t="array" ref="Z104">IF($B104="","",MMULT(LabActivity!$AK130:$AP130,COPOMap!Z$23:Z$28))</f>
      </c>
      <c r="AA104" s="6">
        <f t="array" ref="AA104">IF($B104="","",MMULT(LabActivity!$AK130:$AP130,COPOMap!AA$23:AA$28))</f>
      </c>
      <c r="AB104" s="4"/>
      <c r="AC104" s="6">
        <f t="array" ref="AC104">MMULT(COCalc!$CC103:$CH103,COPOMap!P$33:P$38)</f>
        <v>0</v>
      </c>
      <c r="AD104" s="6">
        <f t="array" ref="AD104">MMULT(COCalc!$CC103:$CH103,COPOMap!Q$33:Q$38)</f>
        <v>0</v>
      </c>
      <c r="AE104" s="6">
        <f t="array" ref="AE104">MMULT(COCalc!$CC103:$CH103,COPOMap!R$33:R$38)</f>
        <v>0</v>
      </c>
      <c r="AF104" s="6">
        <f t="array" ref="AF104">MMULT(COCalc!$CC103:$CH103,COPOMap!S$33:S$38)</f>
        <v>0</v>
      </c>
      <c r="AG104" s="6">
        <f t="array" ref="AG104">MMULT(COCalc!$CC103:$CH103,COPOMap!T$33:T$38)</f>
        <v>0</v>
      </c>
      <c r="AH104" s="6">
        <f t="array" ref="AH104">MMULT(COCalc!$CC103:$CH103,COPOMap!U$33:U$38)</f>
        <v>0</v>
      </c>
      <c r="AI104" s="6">
        <f t="array" ref="AI104">MMULT(COCalc!$CC103:$CH103,COPOMap!V$33:V$38)</f>
        <v>0</v>
      </c>
      <c r="AJ104" s="6">
        <f t="array" ref="AJ104">MMULT(COCalc!$CC103:$CH103,COPOMap!W$33:W$38)</f>
        <v>0</v>
      </c>
      <c r="AK104" s="6">
        <f t="array" ref="AK104">MMULT(COCalc!$CC103:$CH103,COPOMap!X$33:X$38)</f>
        <v>0</v>
      </c>
      <c r="AL104" s="6">
        <f t="array" ref="AL104">MMULT(COCalc!$CC103:$CH103,COPOMap!Y$33:Y$38)</f>
        <v>0</v>
      </c>
      <c r="AM104" s="6">
        <f t="array" ref="AM104">MMULT(COCalc!$CC103:$CH103,COPOMap!Z$33:Z$38)</f>
        <v>0</v>
      </c>
      <c r="AN104" s="6">
        <f t="array" ref="AN104">MMULT(COCalc!$CC103:$CH103,COPOMap!AA$33:AA$38)</f>
        <v>0</v>
      </c>
    </row>
    <row r="105" ht="14.25" customHeight="1" spans="1:40" x14ac:dyDescent="0.25">
      <c r="A105" s="4"/>
      <c r="B105" s="68">
        <f>IF(ISBLANK(CT!A131),"",CT!A131)</f>
      </c>
      <c r="C105" s="6">
        <f t="array" ref="C105">MMULT(COCalc!$AB104:$AG104,COPOMap!P$13:P$18)</f>
        <v>0</v>
      </c>
      <c r="D105" s="6">
        <f t="array" ref="D105">MMULT(COCalc!$AB104:$AG104,COPOMap!Q$13:Q$18)</f>
        <v>0</v>
      </c>
      <c r="E105" s="6">
        <f t="array" ref="E105">MMULT(COCalc!$AB104:$AG104,COPOMap!R$13:R$18)</f>
        <v>0</v>
      </c>
      <c r="F105" s="6">
        <f t="array" ref="F105">MMULT(COCalc!$AB104:$AG104,COPOMap!S$13:S$18)</f>
        <v>0</v>
      </c>
      <c r="G105" s="6">
        <f t="array" ref="G105">MMULT(COCalc!$AB104:$AG104,COPOMap!T$13:T$18)</f>
        <v>0</v>
      </c>
      <c r="H105" s="6">
        <f t="array" ref="H105">MMULT(COCalc!$AB104:$AG104,COPOMap!U$13:U$18)</f>
        <v>0</v>
      </c>
      <c r="I105" s="6">
        <f t="array" ref="I105">MMULT(COCalc!$AB104:$AG104,COPOMap!V$13:V$18)</f>
        <v>0</v>
      </c>
      <c r="J105" s="6">
        <f t="array" ref="J105">MMULT(COCalc!$AB104:$AG104,COPOMap!W$13:W$18)</f>
        <v>0</v>
      </c>
      <c r="K105" s="6">
        <f t="array" ref="K105">MMULT(COCalc!$AB104:$AG104,COPOMap!X$13:X$18)</f>
        <v>0</v>
      </c>
      <c r="L105" s="6">
        <f t="array" ref="L105">MMULT(COCalc!$AB104:$AG104,COPOMap!Y$13:Y$18)</f>
        <v>0</v>
      </c>
      <c r="M105" s="6">
        <f t="array" ref="M105">MMULT(COCalc!$AB104:$AG104,COPOMap!Z$13:Z$18)</f>
        <v>0</v>
      </c>
      <c r="N105" s="6">
        <f t="array" ref="N105">MMULT(COCalc!$AB104:$AG104,COPOMap!AA$13:AA$18)</f>
        <v>0</v>
      </c>
      <c r="O105" s="4"/>
      <c r="P105" s="6">
        <f t="array" ref="P105">IF($B105="","",MMULT(LabActivity!$AK131:$AP131,COPOMap!P$23:P$28))</f>
      </c>
      <c r="Q105" s="6">
        <f t="array" ref="Q105">IF($B105="","",MMULT(LabActivity!$AK131:$AP131,COPOMap!Q$23:Q$28))</f>
      </c>
      <c r="R105" s="6">
        <f t="array" ref="R105">IF($B105="","",MMULT(LabActivity!$AK131:$AP131,COPOMap!R$23:R$28))</f>
      </c>
      <c r="S105" s="6">
        <f t="array" ref="S105">IF($B105="","",MMULT(LabActivity!$AK131:$AP131,COPOMap!S$23:S$28))</f>
      </c>
      <c r="T105" s="6">
        <f t="array" ref="T105">IF($B105="","",MMULT(LabActivity!$AK131:$AP131,COPOMap!T$23:T$28))</f>
      </c>
      <c r="U105" s="6">
        <f t="array" ref="U105">IF($B105="","",MMULT(LabActivity!$AK131:$AP131,COPOMap!U$23:U$28))</f>
      </c>
      <c r="V105" s="6">
        <f t="array" ref="V105">IF($B105="","",MMULT(LabActivity!$AK131:$AP131,COPOMap!V$23:V$28))</f>
      </c>
      <c r="W105" s="6">
        <f t="array" ref="W105">IF($B105="","",MMULT(LabActivity!$AK131:$AP131,COPOMap!W$23:W$28))</f>
      </c>
      <c r="X105" s="6">
        <f t="array" ref="X105">IF($B105="","",MMULT(LabActivity!$AK131:$AP131,COPOMap!X$23:X$28))</f>
      </c>
      <c r="Y105" s="6">
        <f t="array" ref="Y105">IF($B105="","",MMULT(LabActivity!$AK131:$AP131,COPOMap!Y$23:Y$28))</f>
      </c>
      <c r="Z105" s="6">
        <f t="array" ref="Z105">IF($B105="","",MMULT(LabActivity!$AK131:$AP131,COPOMap!Z$23:Z$28))</f>
      </c>
      <c r="AA105" s="6">
        <f t="array" ref="AA105">IF($B105="","",MMULT(LabActivity!$AK131:$AP131,COPOMap!AA$23:AA$28))</f>
      </c>
      <c r="AB105" s="4"/>
      <c r="AC105" s="6">
        <f t="array" ref="AC105">MMULT(COCalc!$CC104:$CH104,COPOMap!P$33:P$38)</f>
        <v>0</v>
      </c>
      <c r="AD105" s="6">
        <f t="array" ref="AD105">MMULT(COCalc!$CC104:$CH104,COPOMap!Q$33:Q$38)</f>
        <v>0</v>
      </c>
      <c r="AE105" s="6">
        <f t="array" ref="AE105">MMULT(COCalc!$CC104:$CH104,COPOMap!R$33:R$38)</f>
        <v>0</v>
      </c>
      <c r="AF105" s="6">
        <f t="array" ref="AF105">MMULT(COCalc!$CC104:$CH104,COPOMap!S$33:S$38)</f>
        <v>0</v>
      </c>
      <c r="AG105" s="6">
        <f t="array" ref="AG105">MMULT(COCalc!$CC104:$CH104,COPOMap!T$33:T$38)</f>
        <v>0</v>
      </c>
      <c r="AH105" s="6">
        <f t="array" ref="AH105">MMULT(COCalc!$CC104:$CH104,COPOMap!U$33:U$38)</f>
        <v>0</v>
      </c>
      <c r="AI105" s="6">
        <f t="array" ref="AI105">MMULT(COCalc!$CC104:$CH104,COPOMap!V$33:V$38)</f>
        <v>0</v>
      </c>
      <c r="AJ105" s="6">
        <f t="array" ref="AJ105">MMULT(COCalc!$CC104:$CH104,COPOMap!W$33:W$38)</f>
        <v>0</v>
      </c>
      <c r="AK105" s="6">
        <f t="array" ref="AK105">MMULT(COCalc!$CC104:$CH104,COPOMap!X$33:X$38)</f>
        <v>0</v>
      </c>
      <c r="AL105" s="6">
        <f t="array" ref="AL105">MMULT(COCalc!$CC104:$CH104,COPOMap!Y$33:Y$38)</f>
        <v>0</v>
      </c>
      <c r="AM105" s="6">
        <f t="array" ref="AM105">MMULT(COCalc!$CC104:$CH104,COPOMap!Z$33:Z$38)</f>
        <v>0</v>
      </c>
      <c r="AN105" s="6">
        <f t="array" ref="AN105">MMULT(COCalc!$CC104:$CH104,COPOMap!AA$33:AA$38)</f>
        <v>0</v>
      </c>
    </row>
    <row r="106" ht="14.25" customHeight="1" spans="1:40" x14ac:dyDescent="0.25">
      <c r="A106" s="4"/>
      <c r="B106" s="68">
        <f>IF(ISBLANK(CT!A132),"",CT!A132)</f>
      </c>
      <c r="C106" s="6">
        <f t="array" ref="C106">MMULT(COCalc!$AB105:$AG105,COPOMap!P$13:P$18)</f>
        <v>0</v>
      </c>
      <c r="D106" s="6">
        <f t="array" ref="D106">MMULT(COCalc!$AB105:$AG105,COPOMap!Q$13:Q$18)</f>
        <v>0</v>
      </c>
      <c r="E106" s="6">
        <f t="array" ref="E106">MMULT(COCalc!$AB105:$AG105,COPOMap!R$13:R$18)</f>
        <v>0</v>
      </c>
      <c r="F106" s="6">
        <f t="array" ref="F106">MMULT(COCalc!$AB105:$AG105,COPOMap!S$13:S$18)</f>
        <v>0</v>
      </c>
      <c r="G106" s="6">
        <f t="array" ref="G106">MMULT(COCalc!$AB105:$AG105,COPOMap!T$13:T$18)</f>
        <v>0</v>
      </c>
      <c r="H106" s="6">
        <f t="array" ref="H106">MMULT(COCalc!$AB105:$AG105,COPOMap!U$13:U$18)</f>
        <v>0</v>
      </c>
      <c r="I106" s="6">
        <f t="array" ref="I106">MMULT(COCalc!$AB105:$AG105,COPOMap!V$13:V$18)</f>
        <v>0</v>
      </c>
      <c r="J106" s="6">
        <f t="array" ref="J106">MMULT(COCalc!$AB105:$AG105,COPOMap!W$13:W$18)</f>
        <v>0</v>
      </c>
      <c r="K106" s="6">
        <f t="array" ref="K106">MMULT(COCalc!$AB105:$AG105,COPOMap!X$13:X$18)</f>
        <v>0</v>
      </c>
      <c r="L106" s="6">
        <f t="array" ref="L106">MMULT(COCalc!$AB105:$AG105,COPOMap!Y$13:Y$18)</f>
        <v>0</v>
      </c>
      <c r="M106" s="6">
        <f t="array" ref="M106">MMULT(COCalc!$AB105:$AG105,COPOMap!Z$13:Z$18)</f>
        <v>0</v>
      </c>
      <c r="N106" s="6">
        <f t="array" ref="N106">MMULT(COCalc!$AB105:$AG105,COPOMap!AA$13:AA$18)</f>
        <v>0</v>
      </c>
      <c r="O106" s="4"/>
      <c r="P106" s="6">
        <f t="array" ref="P106">IF($B106="","",MMULT(LabActivity!$AK132:$AP132,COPOMap!P$23:P$28))</f>
      </c>
      <c r="Q106" s="6">
        <f t="array" ref="Q106">IF($B106="","",MMULT(LabActivity!$AK132:$AP132,COPOMap!Q$23:Q$28))</f>
      </c>
      <c r="R106" s="6">
        <f t="array" ref="R106">IF($B106="","",MMULT(LabActivity!$AK132:$AP132,COPOMap!R$23:R$28))</f>
      </c>
      <c r="S106" s="6">
        <f t="array" ref="S106">IF($B106="","",MMULT(LabActivity!$AK132:$AP132,COPOMap!S$23:S$28))</f>
      </c>
      <c r="T106" s="6">
        <f t="array" ref="T106">IF($B106="","",MMULT(LabActivity!$AK132:$AP132,COPOMap!T$23:T$28))</f>
      </c>
      <c r="U106" s="6">
        <f t="array" ref="U106">IF($B106="","",MMULT(LabActivity!$AK132:$AP132,COPOMap!U$23:U$28))</f>
      </c>
      <c r="V106" s="6">
        <f t="array" ref="V106">IF($B106="","",MMULT(LabActivity!$AK132:$AP132,COPOMap!V$23:V$28))</f>
      </c>
      <c r="W106" s="6">
        <f t="array" ref="W106">IF($B106="","",MMULT(LabActivity!$AK132:$AP132,COPOMap!W$23:W$28))</f>
      </c>
      <c r="X106" s="6">
        <f t="array" ref="X106">IF($B106="","",MMULT(LabActivity!$AK132:$AP132,COPOMap!X$23:X$28))</f>
      </c>
      <c r="Y106" s="6">
        <f t="array" ref="Y106">IF($B106="","",MMULT(LabActivity!$AK132:$AP132,COPOMap!Y$23:Y$28))</f>
      </c>
      <c r="Z106" s="6">
        <f t="array" ref="Z106">IF($B106="","",MMULT(LabActivity!$AK132:$AP132,COPOMap!Z$23:Z$28))</f>
      </c>
      <c r="AA106" s="6">
        <f t="array" ref="AA106">IF($B106="","",MMULT(LabActivity!$AK132:$AP132,COPOMap!AA$23:AA$28))</f>
      </c>
      <c r="AB106" s="4"/>
      <c r="AC106" s="6">
        <f t="array" ref="AC106">MMULT(COCalc!$CC105:$CH105,COPOMap!P$33:P$38)</f>
        <v>0</v>
      </c>
      <c r="AD106" s="6">
        <f t="array" ref="AD106">MMULT(COCalc!$CC105:$CH105,COPOMap!Q$33:Q$38)</f>
        <v>0</v>
      </c>
      <c r="AE106" s="6">
        <f t="array" ref="AE106">MMULT(COCalc!$CC105:$CH105,COPOMap!R$33:R$38)</f>
        <v>0</v>
      </c>
      <c r="AF106" s="6">
        <f t="array" ref="AF106">MMULT(COCalc!$CC105:$CH105,COPOMap!S$33:S$38)</f>
        <v>0</v>
      </c>
      <c r="AG106" s="6">
        <f t="array" ref="AG106">MMULT(COCalc!$CC105:$CH105,COPOMap!T$33:T$38)</f>
        <v>0</v>
      </c>
      <c r="AH106" s="6">
        <f t="array" ref="AH106">MMULT(COCalc!$CC105:$CH105,COPOMap!U$33:U$38)</f>
        <v>0</v>
      </c>
      <c r="AI106" s="6">
        <f t="array" ref="AI106">MMULT(COCalc!$CC105:$CH105,COPOMap!V$33:V$38)</f>
        <v>0</v>
      </c>
      <c r="AJ106" s="6">
        <f t="array" ref="AJ106">MMULT(COCalc!$CC105:$CH105,COPOMap!W$33:W$38)</f>
        <v>0</v>
      </c>
      <c r="AK106" s="6">
        <f t="array" ref="AK106">MMULT(COCalc!$CC105:$CH105,COPOMap!X$33:X$38)</f>
        <v>0</v>
      </c>
      <c r="AL106" s="6">
        <f t="array" ref="AL106">MMULT(COCalc!$CC105:$CH105,COPOMap!Y$33:Y$38)</f>
        <v>0</v>
      </c>
      <c r="AM106" s="6">
        <f t="array" ref="AM106">MMULT(COCalc!$CC105:$CH105,COPOMap!Z$33:Z$38)</f>
        <v>0</v>
      </c>
      <c r="AN106" s="6">
        <f t="array" ref="AN106">MMULT(COCalc!$CC105:$CH105,COPOMap!AA$33:AA$38)</f>
        <v>0</v>
      </c>
    </row>
    <row r="107" ht="14.25" customHeight="1" spans="1:40" x14ac:dyDescent="0.25">
      <c r="A107" s="4"/>
      <c r="B107" s="68">
        <f>IF(ISBLANK(CT!A133),"",CT!A133)</f>
      </c>
      <c r="C107" s="6">
        <f t="array" ref="C107">MMULT(COCalc!$AB106:$AG106,COPOMap!P$13:P$18)</f>
        <v>0</v>
      </c>
      <c r="D107" s="6">
        <f t="array" ref="D107">MMULT(COCalc!$AB106:$AG106,COPOMap!Q$13:Q$18)</f>
        <v>0</v>
      </c>
      <c r="E107" s="6">
        <f t="array" ref="E107">MMULT(COCalc!$AB106:$AG106,COPOMap!R$13:R$18)</f>
        <v>0</v>
      </c>
      <c r="F107" s="6">
        <f t="array" ref="F107">MMULT(COCalc!$AB106:$AG106,COPOMap!S$13:S$18)</f>
        <v>0</v>
      </c>
      <c r="G107" s="6">
        <f t="array" ref="G107">MMULT(COCalc!$AB106:$AG106,COPOMap!T$13:T$18)</f>
        <v>0</v>
      </c>
      <c r="H107" s="6">
        <f t="array" ref="H107">MMULT(COCalc!$AB106:$AG106,COPOMap!U$13:U$18)</f>
        <v>0</v>
      </c>
      <c r="I107" s="6">
        <f t="array" ref="I107">MMULT(COCalc!$AB106:$AG106,COPOMap!V$13:V$18)</f>
        <v>0</v>
      </c>
      <c r="J107" s="6">
        <f t="array" ref="J107">MMULT(COCalc!$AB106:$AG106,COPOMap!W$13:W$18)</f>
        <v>0</v>
      </c>
      <c r="K107" s="6">
        <f t="array" ref="K107">MMULT(COCalc!$AB106:$AG106,COPOMap!X$13:X$18)</f>
        <v>0</v>
      </c>
      <c r="L107" s="6">
        <f t="array" ref="L107">MMULT(COCalc!$AB106:$AG106,COPOMap!Y$13:Y$18)</f>
        <v>0</v>
      </c>
      <c r="M107" s="6">
        <f t="array" ref="M107">MMULT(COCalc!$AB106:$AG106,COPOMap!Z$13:Z$18)</f>
        <v>0</v>
      </c>
      <c r="N107" s="6">
        <f t="array" ref="N107">MMULT(COCalc!$AB106:$AG106,COPOMap!AA$13:AA$18)</f>
        <v>0</v>
      </c>
      <c r="O107" s="4"/>
      <c r="P107" s="6">
        <f t="array" ref="P107">IF($B107="","",MMULT(LabActivity!$AK133:$AP133,COPOMap!P$23:P$28))</f>
      </c>
      <c r="Q107" s="6">
        <f t="array" ref="Q107">IF($B107="","",MMULT(LabActivity!$AK133:$AP133,COPOMap!Q$23:Q$28))</f>
      </c>
      <c r="R107" s="6">
        <f t="array" ref="R107">IF($B107="","",MMULT(LabActivity!$AK133:$AP133,COPOMap!R$23:R$28))</f>
      </c>
      <c r="S107" s="6">
        <f t="array" ref="S107">IF($B107="","",MMULT(LabActivity!$AK133:$AP133,COPOMap!S$23:S$28))</f>
      </c>
      <c r="T107" s="6">
        <f t="array" ref="T107">IF($B107="","",MMULT(LabActivity!$AK133:$AP133,COPOMap!T$23:T$28))</f>
      </c>
      <c r="U107" s="6">
        <f t="array" ref="U107">IF($B107="","",MMULT(LabActivity!$AK133:$AP133,COPOMap!U$23:U$28))</f>
      </c>
      <c r="V107" s="6">
        <f t="array" ref="V107">IF($B107="","",MMULT(LabActivity!$AK133:$AP133,COPOMap!V$23:V$28))</f>
      </c>
      <c r="W107" s="6">
        <f t="array" ref="W107">IF($B107="","",MMULT(LabActivity!$AK133:$AP133,COPOMap!W$23:W$28))</f>
      </c>
      <c r="X107" s="6">
        <f t="array" ref="X107">IF($B107="","",MMULT(LabActivity!$AK133:$AP133,COPOMap!X$23:X$28))</f>
      </c>
      <c r="Y107" s="6">
        <f t="array" ref="Y107">IF($B107="","",MMULT(LabActivity!$AK133:$AP133,COPOMap!Y$23:Y$28))</f>
      </c>
      <c r="Z107" s="6">
        <f t="array" ref="Z107">IF($B107="","",MMULT(LabActivity!$AK133:$AP133,COPOMap!Z$23:Z$28))</f>
      </c>
      <c r="AA107" s="6">
        <f t="array" ref="AA107">IF($B107="","",MMULT(LabActivity!$AK133:$AP133,COPOMap!AA$23:AA$28))</f>
      </c>
      <c r="AB107" s="4"/>
      <c r="AC107" s="6">
        <f t="array" ref="AC107">MMULT(COCalc!$CC106:$CH106,COPOMap!P$33:P$38)</f>
        <v>0</v>
      </c>
      <c r="AD107" s="6">
        <f t="array" ref="AD107">MMULT(COCalc!$CC106:$CH106,COPOMap!Q$33:Q$38)</f>
        <v>0</v>
      </c>
      <c r="AE107" s="6">
        <f t="array" ref="AE107">MMULT(COCalc!$CC106:$CH106,COPOMap!R$33:R$38)</f>
        <v>0</v>
      </c>
      <c r="AF107" s="6">
        <f t="array" ref="AF107">MMULT(COCalc!$CC106:$CH106,COPOMap!S$33:S$38)</f>
        <v>0</v>
      </c>
      <c r="AG107" s="6">
        <f t="array" ref="AG107">MMULT(COCalc!$CC106:$CH106,COPOMap!T$33:T$38)</f>
        <v>0</v>
      </c>
      <c r="AH107" s="6">
        <f t="array" ref="AH107">MMULT(COCalc!$CC106:$CH106,COPOMap!U$33:U$38)</f>
        <v>0</v>
      </c>
      <c r="AI107" s="6">
        <f t="array" ref="AI107">MMULT(COCalc!$CC106:$CH106,COPOMap!V$33:V$38)</f>
        <v>0</v>
      </c>
      <c r="AJ107" s="6">
        <f t="array" ref="AJ107">MMULT(COCalc!$CC106:$CH106,COPOMap!W$33:W$38)</f>
        <v>0</v>
      </c>
      <c r="AK107" s="6">
        <f t="array" ref="AK107">MMULT(COCalc!$CC106:$CH106,COPOMap!X$33:X$38)</f>
        <v>0</v>
      </c>
      <c r="AL107" s="6">
        <f t="array" ref="AL107">MMULT(COCalc!$CC106:$CH106,COPOMap!Y$33:Y$38)</f>
        <v>0</v>
      </c>
      <c r="AM107" s="6">
        <f t="array" ref="AM107">MMULT(COCalc!$CC106:$CH106,COPOMap!Z$33:Z$38)</f>
        <v>0</v>
      </c>
      <c r="AN107" s="6">
        <f t="array" ref="AN107">MMULT(COCalc!$CC106:$CH106,COPOMap!AA$33:AA$38)</f>
        <v>0</v>
      </c>
    </row>
    <row r="108" ht="14.25" customHeight="1" spans="1:40" x14ac:dyDescent="0.25">
      <c r="A108" s="4"/>
      <c r="B108" s="68">
        <f>IF(ISBLANK(CT!A134),"",CT!A134)</f>
      </c>
      <c r="C108" s="6">
        <f t="array" ref="C108">MMULT(COCalc!$AB107:$AG107,COPOMap!P$13:P$18)</f>
        <v>0</v>
      </c>
      <c r="D108" s="6">
        <f t="array" ref="D108">MMULT(COCalc!$AB107:$AG107,COPOMap!Q$13:Q$18)</f>
        <v>0</v>
      </c>
      <c r="E108" s="6">
        <f t="array" ref="E108">MMULT(COCalc!$AB107:$AG107,COPOMap!R$13:R$18)</f>
        <v>0</v>
      </c>
      <c r="F108" s="6">
        <f t="array" ref="F108">MMULT(COCalc!$AB107:$AG107,COPOMap!S$13:S$18)</f>
        <v>0</v>
      </c>
      <c r="G108" s="6">
        <f t="array" ref="G108">MMULT(COCalc!$AB107:$AG107,COPOMap!T$13:T$18)</f>
        <v>0</v>
      </c>
      <c r="H108" s="6">
        <f t="array" ref="H108">MMULT(COCalc!$AB107:$AG107,COPOMap!U$13:U$18)</f>
        <v>0</v>
      </c>
      <c r="I108" s="6">
        <f t="array" ref="I108">MMULT(COCalc!$AB107:$AG107,COPOMap!V$13:V$18)</f>
        <v>0</v>
      </c>
      <c r="J108" s="6">
        <f t="array" ref="J108">MMULT(COCalc!$AB107:$AG107,COPOMap!W$13:W$18)</f>
        <v>0</v>
      </c>
      <c r="K108" s="6">
        <f t="array" ref="K108">MMULT(COCalc!$AB107:$AG107,COPOMap!X$13:X$18)</f>
        <v>0</v>
      </c>
      <c r="L108" s="6">
        <f t="array" ref="L108">MMULT(COCalc!$AB107:$AG107,COPOMap!Y$13:Y$18)</f>
        <v>0</v>
      </c>
      <c r="M108" s="6">
        <f t="array" ref="M108">MMULT(COCalc!$AB107:$AG107,COPOMap!Z$13:Z$18)</f>
        <v>0</v>
      </c>
      <c r="N108" s="6">
        <f t="array" ref="N108">MMULT(COCalc!$AB107:$AG107,COPOMap!AA$13:AA$18)</f>
        <v>0</v>
      </c>
      <c r="O108" s="4"/>
      <c r="P108" s="6">
        <f t="array" ref="P108">IF($B108="","",MMULT(LabActivity!$AK134:$AP134,COPOMap!P$23:P$28))</f>
      </c>
      <c r="Q108" s="6">
        <f t="array" ref="Q108">IF($B108="","",MMULT(LabActivity!$AK134:$AP134,COPOMap!Q$23:Q$28))</f>
      </c>
      <c r="R108" s="6">
        <f t="array" ref="R108">IF($B108="","",MMULT(LabActivity!$AK134:$AP134,COPOMap!R$23:R$28))</f>
      </c>
      <c r="S108" s="6">
        <f t="array" ref="S108">IF($B108="","",MMULT(LabActivity!$AK134:$AP134,COPOMap!S$23:S$28))</f>
      </c>
      <c r="T108" s="6">
        <f t="array" ref="T108">IF($B108="","",MMULT(LabActivity!$AK134:$AP134,COPOMap!T$23:T$28))</f>
      </c>
      <c r="U108" s="6">
        <f t="array" ref="U108">IF($B108="","",MMULT(LabActivity!$AK134:$AP134,COPOMap!U$23:U$28))</f>
      </c>
      <c r="V108" s="6">
        <f t="array" ref="V108">IF($B108="","",MMULT(LabActivity!$AK134:$AP134,COPOMap!V$23:V$28))</f>
      </c>
      <c r="W108" s="6">
        <f t="array" ref="W108">IF($B108="","",MMULT(LabActivity!$AK134:$AP134,COPOMap!W$23:W$28))</f>
      </c>
      <c r="X108" s="6">
        <f t="array" ref="X108">IF($B108="","",MMULT(LabActivity!$AK134:$AP134,COPOMap!X$23:X$28))</f>
      </c>
      <c r="Y108" s="6">
        <f t="array" ref="Y108">IF($B108="","",MMULT(LabActivity!$AK134:$AP134,COPOMap!Y$23:Y$28))</f>
      </c>
      <c r="Z108" s="6">
        <f t="array" ref="Z108">IF($B108="","",MMULT(LabActivity!$AK134:$AP134,COPOMap!Z$23:Z$28))</f>
      </c>
      <c r="AA108" s="6">
        <f t="array" ref="AA108">IF($B108="","",MMULT(LabActivity!$AK134:$AP134,COPOMap!AA$23:AA$28))</f>
      </c>
      <c r="AB108" s="4"/>
      <c r="AC108" s="6">
        <f t="array" ref="AC108">MMULT(COCalc!$CC107:$CH107,COPOMap!P$33:P$38)</f>
        <v>0</v>
      </c>
      <c r="AD108" s="6">
        <f t="array" ref="AD108">MMULT(COCalc!$CC107:$CH107,COPOMap!Q$33:Q$38)</f>
        <v>0</v>
      </c>
      <c r="AE108" s="6">
        <f t="array" ref="AE108">MMULT(COCalc!$CC107:$CH107,COPOMap!R$33:R$38)</f>
        <v>0</v>
      </c>
      <c r="AF108" s="6">
        <f t="array" ref="AF108">MMULT(COCalc!$CC107:$CH107,COPOMap!S$33:S$38)</f>
        <v>0</v>
      </c>
      <c r="AG108" s="6">
        <f t="array" ref="AG108">MMULT(COCalc!$CC107:$CH107,COPOMap!T$33:T$38)</f>
        <v>0</v>
      </c>
      <c r="AH108" s="6">
        <f t="array" ref="AH108">MMULT(COCalc!$CC107:$CH107,COPOMap!U$33:U$38)</f>
        <v>0</v>
      </c>
      <c r="AI108" s="6">
        <f t="array" ref="AI108">MMULT(COCalc!$CC107:$CH107,COPOMap!V$33:V$38)</f>
        <v>0</v>
      </c>
      <c r="AJ108" s="6">
        <f t="array" ref="AJ108">MMULT(COCalc!$CC107:$CH107,COPOMap!W$33:W$38)</f>
        <v>0</v>
      </c>
      <c r="AK108" s="6">
        <f t="array" ref="AK108">MMULT(COCalc!$CC107:$CH107,COPOMap!X$33:X$38)</f>
        <v>0</v>
      </c>
      <c r="AL108" s="6">
        <f t="array" ref="AL108">MMULT(COCalc!$CC107:$CH107,COPOMap!Y$33:Y$38)</f>
        <v>0</v>
      </c>
      <c r="AM108" s="6">
        <f t="array" ref="AM108">MMULT(COCalc!$CC107:$CH107,COPOMap!Z$33:Z$38)</f>
        <v>0</v>
      </c>
      <c r="AN108" s="6">
        <f t="array" ref="AN108">MMULT(COCalc!$CC107:$CH107,COPOMap!AA$33:AA$38)</f>
        <v>0</v>
      </c>
    </row>
    <row r="109" ht="14.25" customHeight="1" spans="1:40" x14ac:dyDescent="0.25">
      <c r="A109" s="4"/>
      <c r="B109" s="68">
        <f>IF(ISBLANK(CT!A135),"",CT!A135)</f>
      </c>
      <c r="C109" s="6">
        <f t="array" ref="C109">MMULT(COCalc!$AB108:$AG108,COPOMap!P$13:P$18)</f>
        <v>0</v>
      </c>
      <c r="D109" s="6">
        <f t="array" ref="D109">MMULT(COCalc!$AB108:$AG108,COPOMap!Q$13:Q$18)</f>
        <v>0</v>
      </c>
      <c r="E109" s="6">
        <f t="array" ref="E109">MMULT(COCalc!$AB108:$AG108,COPOMap!R$13:R$18)</f>
        <v>0</v>
      </c>
      <c r="F109" s="6">
        <f t="array" ref="F109">MMULT(COCalc!$AB108:$AG108,COPOMap!S$13:S$18)</f>
        <v>0</v>
      </c>
      <c r="G109" s="6">
        <f t="array" ref="G109">MMULT(COCalc!$AB108:$AG108,COPOMap!T$13:T$18)</f>
        <v>0</v>
      </c>
      <c r="H109" s="6">
        <f t="array" ref="H109">MMULT(COCalc!$AB108:$AG108,COPOMap!U$13:U$18)</f>
        <v>0</v>
      </c>
      <c r="I109" s="6">
        <f t="array" ref="I109">MMULT(COCalc!$AB108:$AG108,COPOMap!V$13:V$18)</f>
        <v>0</v>
      </c>
      <c r="J109" s="6">
        <f t="array" ref="J109">MMULT(COCalc!$AB108:$AG108,COPOMap!W$13:W$18)</f>
        <v>0</v>
      </c>
      <c r="K109" s="6">
        <f t="array" ref="K109">MMULT(COCalc!$AB108:$AG108,COPOMap!X$13:X$18)</f>
        <v>0</v>
      </c>
      <c r="L109" s="6">
        <f t="array" ref="L109">MMULT(COCalc!$AB108:$AG108,COPOMap!Y$13:Y$18)</f>
        <v>0</v>
      </c>
      <c r="M109" s="6">
        <f t="array" ref="M109">MMULT(COCalc!$AB108:$AG108,COPOMap!Z$13:Z$18)</f>
        <v>0</v>
      </c>
      <c r="N109" s="6">
        <f t="array" ref="N109">MMULT(COCalc!$AB108:$AG108,COPOMap!AA$13:AA$18)</f>
        <v>0</v>
      </c>
      <c r="O109" s="4"/>
      <c r="P109" s="6">
        <f t="array" ref="P109">IF($B109="","",MMULT(LabActivity!$AK135:$AP135,COPOMap!P$23:P$28))</f>
      </c>
      <c r="Q109" s="6">
        <f t="array" ref="Q109">IF($B109="","",MMULT(LabActivity!$AK135:$AP135,COPOMap!Q$23:Q$28))</f>
      </c>
      <c r="R109" s="6">
        <f t="array" ref="R109">IF($B109="","",MMULT(LabActivity!$AK135:$AP135,COPOMap!R$23:R$28))</f>
      </c>
      <c r="S109" s="6">
        <f t="array" ref="S109">IF($B109="","",MMULT(LabActivity!$AK135:$AP135,COPOMap!S$23:S$28))</f>
      </c>
      <c r="T109" s="6">
        <f t="array" ref="T109">IF($B109="","",MMULT(LabActivity!$AK135:$AP135,COPOMap!T$23:T$28))</f>
      </c>
      <c r="U109" s="6">
        <f t="array" ref="U109">IF($B109="","",MMULT(LabActivity!$AK135:$AP135,COPOMap!U$23:U$28))</f>
      </c>
      <c r="V109" s="6">
        <f t="array" ref="V109">IF($B109="","",MMULT(LabActivity!$AK135:$AP135,COPOMap!V$23:V$28))</f>
      </c>
      <c r="W109" s="6">
        <f t="array" ref="W109">IF($B109="","",MMULT(LabActivity!$AK135:$AP135,COPOMap!W$23:W$28))</f>
      </c>
      <c r="X109" s="6">
        <f t="array" ref="X109">IF($B109="","",MMULT(LabActivity!$AK135:$AP135,COPOMap!X$23:X$28))</f>
      </c>
      <c r="Y109" s="6">
        <f t="array" ref="Y109">IF($B109="","",MMULT(LabActivity!$AK135:$AP135,COPOMap!Y$23:Y$28))</f>
      </c>
      <c r="Z109" s="6">
        <f t="array" ref="Z109">IF($B109="","",MMULT(LabActivity!$AK135:$AP135,COPOMap!Z$23:Z$28))</f>
      </c>
      <c r="AA109" s="6">
        <f t="array" ref="AA109">IF($B109="","",MMULT(LabActivity!$AK135:$AP135,COPOMap!AA$23:AA$28))</f>
      </c>
      <c r="AB109" s="4"/>
      <c r="AC109" s="6">
        <f t="array" ref="AC109">MMULT(COCalc!$CC108:$CH108,COPOMap!P$33:P$38)</f>
        <v>0</v>
      </c>
      <c r="AD109" s="6">
        <f t="array" ref="AD109">MMULT(COCalc!$CC108:$CH108,COPOMap!Q$33:Q$38)</f>
        <v>0</v>
      </c>
      <c r="AE109" s="6">
        <f t="array" ref="AE109">MMULT(COCalc!$CC108:$CH108,COPOMap!R$33:R$38)</f>
        <v>0</v>
      </c>
      <c r="AF109" s="6">
        <f t="array" ref="AF109">MMULT(COCalc!$CC108:$CH108,COPOMap!S$33:S$38)</f>
        <v>0</v>
      </c>
      <c r="AG109" s="6">
        <f t="array" ref="AG109">MMULT(COCalc!$CC108:$CH108,COPOMap!T$33:T$38)</f>
        <v>0</v>
      </c>
      <c r="AH109" s="6">
        <f t="array" ref="AH109">MMULT(COCalc!$CC108:$CH108,COPOMap!U$33:U$38)</f>
        <v>0</v>
      </c>
      <c r="AI109" s="6">
        <f t="array" ref="AI109">MMULT(COCalc!$CC108:$CH108,COPOMap!V$33:V$38)</f>
        <v>0</v>
      </c>
      <c r="AJ109" s="6">
        <f t="array" ref="AJ109">MMULT(COCalc!$CC108:$CH108,COPOMap!W$33:W$38)</f>
        <v>0</v>
      </c>
      <c r="AK109" s="6">
        <f t="array" ref="AK109">MMULT(COCalc!$CC108:$CH108,COPOMap!X$33:X$38)</f>
        <v>0</v>
      </c>
      <c r="AL109" s="6">
        <f t="array" ref="AL109">MMULT(COCalc!$CC108:$CH108,COPOMap!Y$33:Y$38)</f>
        <v>0</v>
      </c>
      <c r="AM109" s="6">
        <f t="array" ref="AM109">MMULT(COCalc!$CC108:$CH108,COPOMap!Z$33:Z$38)</f>
        <v>0</v>
      </c>
      <c r="AN109" s="6">
        <f t="array" ref="AN109">MMULT(COCalc!$CC108:$CH108,COPOMap!AA$33:AA$38)</f>
        <v>0</v>
      </c>
    </row>
    <row r="110" ht="14.25" customHeight="1" spans="1:40" x14ac:dyDescent="0.25">
      <c r="A110" s="4"/>
      <c r="B110" s="68">
        <f>IF(ISBLANK(CT!A136),"",CT!A136)</f>
      </c>
      <c r="C110" s="6">
        <f t="array" ref="C110">MMULT(COCalc!$AB109:$AG109,COPOMap!P$13:P$18)</f>
        <v>0</v>
      </c>
      <c r="D110" s="6">
        <f t="array" ref="D110">MMULT(COCalc!$AB109:$AG109,COPOMap!Q$13:Q$18)</f>
        <v>0</v>
      </c>
      <c r="E110" s="6">
        <f t="array" ref="E110">MMULT(COCalc!$AB109:$AG109,COPOMap!R$13:R$18)</f>
        <v>0</v>
      </c>
      <c r="F110" s="6">
        <f t="array" ref="F110">MMULT(COCalc!$AB109:$AG109,COPOMap!S$13:S$18)</f>
        <v>0</v>
      </c>
      <c r="G110" s="6">
        <f t="array" ref="G110">MMULT(COCalc!$AB109:$AG109,COPOMap!T$13:T$18)</f>
        <v>0</v>
      </c>
      <c r="H110" s="6">
        <f t="array" ref="H110">MMULT(COCalc!$AB109:$AG109,COPOMap!U$13:U$18)</f>
        <v>0</v>
      </c>
      <c r="I110" s="6">
        <f t="array" ref="I110">MMULT(COCalc!$AB109:$AG109,COPOMap!V$13:V$18)</f>
        <v>0</v>
      </c>
      <c r="J110" s="6">
        <f t="array" ref="J110">MMULT(COCalc!$AB109:$AG109,COPOMap!W$13:W$18)</f>
        <v>0</v>
      </c>
      <c r="K110" s="6">
        <f t="array" ref="K110">MMULT(COCalc!$AB109:$AG109,COPOMap!X$13:X$18)</f>
        <v>0</v>
      </c>
      <c r="L110" s="6">
        <f t="array" ref="L110">MMULT(COCalc!$AB109:$AG109,COPOMap!Y$13:Y$18)</f>
        <v>0</v>
      </c>
      <c r="M110" s="6">
        <f t="array" ref="M110">MMULT(COCalc!$AB109:$AG109,COPOMap!Z$13:Z$18)</f>
        <v>0</v>
      </c>
      <c r="N110" s="6">
        <f t="array" ref="N110">MMULT(COCalc!$AB109:$AG109,COPOMap!AA$13:AA$18)</f>
        <v>0</v>
      </c>
      <c r="O110" s="4"/>
      <c r="P110" s="6">
        <f t="array" ref="P110">IF($B110="","",MMULT(LabActivity!$AK136:$AP136,COPOMap!P$23:P$28))</f>
      </c>
      <c r="Q110" s="6">
        <f t="array" ref="Q110">IF($B110="","",MMULT(LabActivity!$AK136:$AP136,COPOMap!Q$23:Q$28))</f>
      </c>
      <c r="R110" s="6">
        <f t="array" ref="R110">IF($B110="","",MMULT(LabActivity!$AK136:$AP136,COPOMap!R$23:R$28))</f>
      </c>
      <c r="S110" s="6">
        <f t="array" ref="S110">IF($B110="","",MMULT(LabActivity!$AK136:$AP136,COPOMap!S$23:S$28))</f>
      </c>
      <c r="T110" s="6">
        <f t="array" ref="T110">IF($B110="","",MMULT(LabActivity!$AK136:$AP136,COPOMap!T$23:T$28))</f>
      </c>
      <c r="U110" s="6">
        <f t="array" ref="U110">IF($B110="","",MMULT(LabActivity!$AK136:$AP136,COPOMap!U$23:U$28))</f>
      </c>
      <c r="V110" s="6">
        <f t="array" ref="V110">IF($B110="","",MMULT(LabActivity!$AK136:$AP136,COPOMap!V$23:V$28))</f>
      </c>
      <c r="W110" s="6">
        <f t="array" ref="W110">IF($B110="","",MMULT(LabActivity!$AK136:$AP136,COPOMap!W$23:W$28))</f>
      </c>
      <c r="X110" s="6">
        <f t="array" ref="X110">IF($B110="","",MMULT(LabActivity!$AK136:$AP136,COPOMap!X$23:X$28))</f>
      </c>
      <c r="Y110" s="6">
        <f t="array" ref="Y110">IF($B110="","",MMULT(LabActivity!$AK136:$AP136,COPOMap!Y$23:Y$28))</f>
      </c>
      <c r="Z110" s="6">
        <f t="array" ref="Z110">IF($B110="","",MMULT(LabActivity!$AK136:$AP136,COPOMap!Z$23:Z$28))</f>
      </c>
      <c r="AA110" s="6">
        <f t="array" ref="AA110">IF($B110="","",MMULT(LabActivity!$AK136:$AP136,COPOMap!AA$23:AA$28))</f>
      </c>
      <c r="AB110" s="4"/>
      <c r="AC110" s="6">
        <f t="array" ref="AC110">MMULT(COCalc!$CC109:$CH109,COPOMap!P$33:P$38)</f>
        <v>0</v>
      </c>
      <c r="AD110" s="6">
        <f t="array" ref="AD110">MMULT(COCalc!$CC109:$CH109,COPOMap!Q$33:Q$38)</f>
        <v>0</v>
      </c>
      <c r="AE110" s="6">
        <f t="array" ref="AE110">MMULT(COCalc!$CC109:$CH109,COPOMap!R$33:R$38)</f>
        <v>0</v>
      </c>
      <c r="AF110" s="6">
        <f t="array" ref="AF110">MMULT(COCalc!$CC109:$CH109,COPOMap!S$33:S$38)</f>
        <v>0</v>
      </c>
      <c r="AG110" s="6">
        <f t="array" ref="AG110">MMULT(COCalc!$CC109:$CH109,COPOMap!T$33:T$38)</f>
        <v>0</v>
      </c>
      <c r="AH110" s="6">
        <f t="array" ref="AH110">MMULT(COCalc!$CC109:$CH109,COPOMap!U$33:U$38)</f>
        <v>0</v>
      </c>
      <c r="AI110" s="6">
        <f t="array" ref="AI110">MMULT(COCalc!$CC109:$CH109,COPOMap!V$33:V$38)</f>
        <v>0</v>
      </c>
      <c r="AJ110" s="6">
        <f t="array" ref="AJ110">MMULT(COCalc!$CC109:$CH109,COPOMap!W$33:W$38)</f>
        <v>0</v>
      </c>
      <c r="AK110" s="6">
        <f t="array" ref="AK110">MMULT(COCalc!$CC109:$CH109,COPOMap!X$33:X$38)</f>
        <v>0</v>
      </c>
      <c r="AL110" s="6">
        <f t="array" ref="AL110">MMULT(COCalc!$CC109:$CH109,COPOMap!Y$33:Y$38)</f>
        <v>0</v>
      </c>
      <c r="AM110" s="6">
        <f t="array" ref="AM110">MMULT(COCalc!$CC109:$CH109,COPOMap!Z$33:Z$38)</f>
        <v>0</v>
      </c>
      <c r="AN110" s="6">
        <f t="array" ref="AN110">MMULT(COCalc!$CC109:$CH109,COPOMap!AA$33:AA$38)</f>
        <v>0</v>
      </c>
    </row>
    <row r="111" ht="14.25" customHeight="1" spans="1:40" x14ac:dyDescent="0.25">
      <c r="A111" s="4"/>
      <c r="B111" s="68">
        <f>IF(ISBLANK(CT!A137),"",CT!A137)</f>
      </c>
      <c r="C111" s="6">
        <f t="array" ref="C111">MMULT(COCalc!$AB110:$AG110,COPOMap!P$13:P$18)</f>
        <v>0</v>
      </c>
      <c r="D111" s="6">
        <f t="array" ref="D111">MMULT(COCalc!$AB110:$AG110,COPOMap!Q$13:Q$18)</f>
        <v>0</v>
      </c>
      <c r="E111" s="6">
        <f t="array" ref="E111">MMULT(COCalc!$AB110:$AG110,COPOMap!R$13:R$18)</f>
        <v>0</v>
      </c>
      <c r="F111" s="6">
        <f t="array" ref="F111">MMULT(COCalc!$AB110:$AG110,COPOMap!S$13:S$18)</f>
        <v>0</v>
      </c>
      <c r="G111" s="6">
        <f t="array" ref="G111">MMULT(COCalc!$AB110:$AG110,COPOMap!T$13:T$18)</f>
        <v>0</v>
      </c>
      <c r="H111" s="6">
        <f t="array" ref="H111">MMULT(COCalc!$AB110:$AG110,COPOMap!U$13:U$18)</f>
        <v>0</v>
      </c>
      <c r="I111" s="6">
        <f t="array" ref="I111">MMULT(COCalc!$AB110:$AG110,COPOMap!V$13:V$18)</f>
        <v>0</v>
      </c>
      <c r="J111" s="6">
        <f t="array" ref="J111">MMULT(COCalc!$AB110:$AG110,COPOMap!W$13:W$18)</f>
        <v>0</v>
      </c>
      <c r="K111" s="6">
        <f t="array" ref="K111">MMULT(COCalc!$AB110:$AG110,COPOMap!X$13:X$18)</f>
        <v>0</v>
      </c>
      <c r="L111" s="6">
        <f t="array" ref="L111">MMULT(COCalc!$AB110:$AG110,COPOMap!Y$13:Y$18)</f>
        <v>0</v>
      </c>
      <c r="M111" s="6">
        <f t="array" ref="M111">MMULT(COCalc!$AB110:$AG110,COPOMap!Z$13:Z$18)</f>
        <v>0</v>
      </c>
      <c r="N111" s="6">
        <f t="array" ref="N111">MMULT(COCalc!$AB110:$AG110,COPOMap!AA$13:AA$18)</f>
        <v>0</v>
      </c>
      <c r="O111" s="4"/>
      <c r="P111" s="6">
        <f t="array" ref="P111">IF($B111="","",MMULT(LabActivity!$AK137:$AP137,COPOMap!P$23:P$28))</f>
      </c>
      <c r="Q111" s="6">
        <f t="array" ref="Q111">IF($B111="","",MMULT(LabActivity!$AK137:$AP137,COPOMap!Q$23:Q$28))</f>
      </c>
      <c r="R111" s="6">
        <f t="array" ref="R111">IF($B111="","",MMULT(LabActivity!$AK137:$AP137,COPOMap!R$23:R$28))</f>
      </c>
      <c r="S111" s="6">
        <f t="array" ref="S111">IF($B111="","",MMULT(LabActivity!$AK137:$AP137,COPOMap!S$23:S$28))</f>
      </c>
      <c r="T111" s="6">
        <f t="array" ref="T111">IF($B111="","",MMULT(LabActivity!$AK137:$AP137,COPOMap!T$23:T$28))</f>
      </c>
      <c r="U111" s="6">
        <f t="array" ref="U111">IF($B111="","",MMULT(LabActivity!$AK137:$AP137,COPOMap!U$23:U$28))</f>
      </c>
      <c r="V111" s="6">
        <f t="array" ref="V111">IF($B111="","",MMULT(LabActivity!$AK137:$AP137,COPOMap!V$23:V$28))</f>
      </c>
      <c r="W111" s="6">
        <f t="array" ref="W111">IF($B111="","",MMULT(LabActivity!$AK137:$AP137,COPOMap!W$23:W$28))</f>
      </c>
      <c r="X111" s="6">
        <f t="array" ref="X111">IF($B111="","",MMULT(LabActivity!$AK137:$AP137,COPOMap!X$23:X$28))</f>
      </c>
      <c r="Y111" s="6">
        <f t="array" ref="Y111">IF($B111="","",MMULT(LabActivity!$AK137:$AP137,COPOMap!Y$23:Y$28))</f>
      </c>
      <c r="Z111" s="6">
        <f t="array" ref="Z111">IF($B111="","",MMULT(LabActivity!$AK137:$AP137,COPOMap!Z$23:Z$28))</f>
      </c>
      <c r="AA111" s="6">
        <f t="array" ref="AA111">IF($B111="","",MMULT(LabActivity!$AK137:$AP137,COPOMap!AA$23:AA$28))</f>
      </c>
      <c r="AB111" s="4"/>
      <c r="AC111" s="6">
        <f t="array" ref="AC111">MMULT(COCalc!$CC110:$CH110,COPOMap!P$33:P$38)</f>
        <v>0</v>
      </c>
      <c r="AD111" s="6">
        <f t="array" ref="AD111">MMULT(COCalc!$CC110:$CH110,COPOMap!Q$33:Q$38)</f>
        <v>0</v>
      </c>
      <c r="AE111" s="6">
        <f t="array" ref="AE111">MMULT(COCalc!$CC110:$CH110,COPOMap!R$33:R$38)</f>
        <v>0</v>
      </c>
      <c r="AF111" s="6">
        <f t="array" ref="AF111">MMULT(COCalc!$CC110:$CH110,COPOMap!S$33:S$38)</f>
        <v>0</v>
      </c>
      <c r="AG111" s="6">
        <f t="array" ref="AG111">MMULT(COCalc!$CC110:$CH110,COPOMap!T$33:T$38)</f>
        <v>0</v>
      </c>
      <c r="AH111" s="6">
        <f t="array" ref="AH111">MMULT(COCalc!$CC110:$CH110,COPOMap!U$33:U$38)</f>
        <v>0</v>
      </c>
      <c r="AI111" s="6">
        <f t="array" ref="AI111">MMULT(COCalc!$CC110:$CH110,COPOMap!V$33:V$38)</f>
        <v>0</v>
      </c>
      <c r="AJ111" s="6">
        <f t="array" ref="AJ111">MMULT(COCalc!$CC110:$CH110,COPOMap!W$33:W$38)</f>
        <v>0</v>
      </c>
      <c r="AK111" s="6">
        <f t="array" ref="AK111">MMULT(COCalc!$CC110:$CH110,COPOMap!X$33:X$38)</f>
        <v>0</v>
      </c>
      <c r="AL111" s="6">
        <f t="array" ref="AL111">MMULT(COCalc!$CC110:$CH110,COPOMap!Y$33:Y$38)</f>
        <v>0</v>
      </c>
      <c r="AM111" s="6">
        <f t="array" ref="AM111">MMULT(COCalc!$CC110:$CH110,COPOMap!Z$33:Z$38)</f>
        <v>0</v>
      </c>
      <c r="AN111" s="6">
        <f t="array" ref="AN111">MMULT(COCalc!$CC110:$CH110,COPOMap!AA$33:AA$38)</f>
        <v>0</v>
      </c>
    </row>
    <row r="112" ht="14.25" customHeight="1" spans="1:40" x14ac:dyDescent="0.25">
      <c r="A112" s="4"/>
      <c r="B112" s="68">
        <f>IF(ISBLANK(CT!A138),"",CT!A138)</f>
      </c>
      <c r="C112" s="6">
        <f t="array" ref="C112">MMULT(COCalc!$AB111:$AG111,COPOMap!P$13:P$18)</f>
        <v>0</v>
      </c>
      <c r="D112" s="6">
        <f t="array" ref="D112">MMULT(COCalc!$AB111:$AG111,COPOMap!Q$13:Q$18)</f>
        <v>0</v>
      </c>
      <c r="E112" s="6">
        <f t="array" ref="E112">MMULT(COCalc!$AB111:$AG111,COPOMap!R$13:R$18)</f>
        <v>0</v>
      </c>
      <c r="F112" s="6">
        <f t="array" ref="F112">MMULT(COCalc!$AB111:$AG111,COPOMap!S$13:S$18)</f>
        <v>0</v>
      </c>
      <c r="G112" s="6">
        <f t="array" ref="G112">MMULT(COCalc!$AB111:$AG111,COPOMap!T$13:T$18)</f>
        <v>0</v>
      </c>
      <c r="H112" s="6">
        <f t="array" ref="H112">MMULT(COCalc!$AB111:$AG111,COPOMap!U$13:U$18)</f>
        <v>0</v>
      </c>
      <c r="I112" s="6">
        <f t="array" ref="I112">MMULT(COCalc!$AB111:$AG111,COPOMap!V$13:V$18)</f>
        <v>0</v>
      </c>
      <c r="J112" s="6">
        <f t="array" ref="J112">MMULT(COCalc!$AB111:$AG111,COPOMap!W$13:W$18)</f>
        <v>0</v>
      </c>
      <c r="K112" s="6">
        <f t="array" ref="K112">MMULT(COCalc!$AB111:$AG111,COPOMap!X$13:X$18)</f>
        <v>0</v>
      </c>
      <c r="L112" s="6">
        <f t="array" ref="L112">MMULT(COCalc!$AB111:$AG111,COPOMap!Y$13:Y$18)</f>
        <v>0</v>
      </c>
      <c r="M112" s="6">
        <f t="array" ref="M112">MMULT(COCalc!$AB111:$AG111,COPOMap!Z$13:Z$18)</f>
        <v>0</v>
      </c>
      <c r="N112" s="6">
        <f t="array" ref="N112">MMULT(COCalc!$AB111:$AG111,COPOMap!AA$13:AA$18)</f>
        <v>0</v>
      </c>
      <c r="O112" s="4"/>
      <c r="P112" s="6">
        <f t="array" ref="P112">IF($B112="","",MMULT(LabActivity!$AK138:$AP138,COPOMap!P$23:P$28))</f>
      </c>
      <c r="Q112" s="6">
        <f t="array" ref="Q112">IF($B112="","",MMULT(LabActivity!$AK138:$AP138,COPOMap!Q$23:Q$28))</f>
      </c>
      <c r="R112" s="6">
        <f t="array" ref="R112">IF($B112="","",MMULT(LabActivity!$AK138:$AP138,COPOMap!R$23:R$28))</f>
      </c>
      <c r="S112" s="6">
        <f t="array" ref="S112">IF($B112="","",MMULT(LabActivity!$AK138:$AP138,COPOMap!S$23:S$28))</f>
      </c>
      <c r="T112" s="6">
        <f t="array" ref="T112">IF($B112="","",MMULT(LabActivity!$AK138:$AP138,COPOMap!T$23:T$28))</f>
      </c>
      <c r="U112" s="6">
        <f t="array" ref="U112">IF($B112="","",MMULT(LabActivity!$AK138:$AP138,COPOMap!U$23:U$28))</f>
      </c>
      <c r="V112" s="6">
        <f t="array" ref="V112">IF($B112="","",MMULT(LabActivity!$AK138:$AP138,COPOMap!V$23:V$28))</f>
      </c>
      <c r="W112" s="6">
        <f t="array" ref="W112">IF($B112="","",MMULT(LabActivity!$AK138:$AP138,COPOMap!W$23:W$28))</f>
      </c>
      <c r="X112" s="6">
        <f t="array" ref="X112">IF($B112="","",MMULT(LabActivity!$AK138:$AP138,COPOMap!X$23:X$28))</f>
      </c>
      <c r="Y112" s="6">
        <f t="array" ref="Y112">IF($B112="","",MMULT(LabActivity!$AK138:$AP138,COPOMap!Y$23:Y$28))</f>
      </c>
      <c r="Z112" s="6">
        <f t="array" ref="Z112">IF($B112="","",MMULT(LabActivity!$AK138:$AP138,COPOMap!Z$23:Z$28))</f>
      </c>
      <c r="AA112" s="6">
        <f t="array" ref="AA112">IF($B112="","",MMULT(LabActivity!$AK138:$AP138,COPOMap!AA$23:AA$28))</f>
      </c>
      <c r="AB112" s="4"/>
      <c r="AC112" s="6">
        <f t="array" ref="AC112">MMULT(COCalc!$CC111:$CH111,COPOMap!P$33:P$38)</f>
        <v>0</v>
      </c>
      <c r="AD112" s="6">
        <f t="array" ref="AD112">MMULT(COCalc!$CC111:$CH111,COPOMap!Q$33:Q$38)</f>
        <v>0</v>
      </c>
      <c r="AE112" s="6">
        <f t="array" ref="AE112">MMULT(COCalc!$CC111:$CH111,COPOMap!R$33:R$38)</f>
        <v>0</v>
      </c>
      <c r="AF112" s="6">
        <f t="array" ref="AF112">MMULT(COCalc!$CC111:$CH111,COPOMap!S$33:S$38)</f>
        <v>0</v>
      </c>
      <c r="AG112" s="6">
        <f t="array" ref="AG112">MMULT(COCalc!$CC111:$CH111,COPOMap!T$33:T$38)</f>
        <v>0</v>
      </c>
      <c r="AH112" s="6">
        <f t="array" ref="AH112">MMULT(COCalc!$CC111:$CH111,COPOMap!U$33:U$38)</f>
        <v>0</v>
      </c>
      <c r="AI112" s="6">
        <f t="array" ref="AI112">MMULT(COCalc!$CC111:$CH111,COPOMap!V$33:V$38)</f>
        <v>0</v>
      </c>
      <c r="AJ112" s="6">
        <f t="array" ref="AJ112">MMULT(COCalc!$CC111:$CH111,COPOMap!W$33:W$38)</f>
        <v>0</v>
      </c>
      <c r="AK112" s="6">
        <f t="array" ref="AK112">MMULT(COCalc!$CC111:$CH111,COPOMap!X$33:X$38)</f>
        <v>0</v>
      </c>
      <c r="AL112" s="6">
        <f t="array" ref="AL112">MMULT(COCalc!$CC111:$CH111,COPOMap!Y$33:Y$38)</f>
        <v>0</v>
      </c>
      <c r="AM112" s="6">
        <f t="array" ref="AM112">MMULT(COCalc!$CC111:$CH111,COPOMap!Z$33:Z$38)</f>
        <v>0</v>
      </c>
      <c r="AN112" s="6">
        <f t="array" ref="AN112">MMULT(COCalc!$CC111:$CH111,COPOMap!AA$33:AA$38)</f>
        <v>0</v>
      </c>
    </row>
    <row r="113" ht="14.25" customHeight="1" spans="1:40" x14ac:dyDescent="0.25">
      <c r="A113" s="4"/>
      <c r="B113" s="68">
        <f>IF(ISBLANK(CT!A139),"",CT!A139)</f>
      </c>
      <c r="C113" s="6">
        <f t="array" ref="C113">MMULT(COCalc!$AB112:$AG112,COPOMap!P$13:P$18)</f>
        <v>0</v>
      </c>
      <c r="D113" s="6">
        <f t="array" ref="D113">MMULT(COCalc!$AB112:$AG112,COPOMap!Q$13:Q$18)</f>
        <v>0</v>
      </c>
      <c r="E113" s="6">
        <f t="array" ref="E113">MMULT(COCalc!$AB112:$AG112,COPOMap!R$13:R$18)</f>
        <v>0</v>
      </c>
      <c r="F113" s="6">
        <f t="array" ref="F113">MMULT(COCalc!$AB112:$AG112,COPOMap!S$13:S$18)</f>
        <v>0</v>
      </c>
      <c r="G113" s="6">
        <f t="array" ref="G113">MMULT(COCalc!$AB112:$AG112,COPOMap!T$13:T$18)</f>
        <v>0</v>
      </c>
      <c r="H113" s="6">
        <f t="array" ref="H113">MMULT(COCalc!$AB112:$AG112,COPOMap!U$13:U$18)</f>
        <v>0</v>
      </c>
      <c r="I113" s="6">
        <f t="array" ref="I113">MMULT(COCalc!$AB112:$AG112,COPOMap!V$13:V$18)</f>
        <v>0</v>
      </c>
      <c r="J113" s="6">
        <f t="array" ref="J113">MMULT(COCalc!$AB112:$AG112,COPOMap!W$13:W$18)</f>
        <v>0</v>
      </c>
      <c r="K113" s="6">
        <f t="array" ref="K113">MMULT(COCalc!$AB112:$AG112,COPOMap!X$13:X$18)</f>
        <v>0</v>
      </c>
      <c r="L113" s="6">
        <f t="array" ref="L113">MMULT(COCalc!$AB112:$AG112,COPOMap!Y$13:Y$18)</f>
        <v>0</v>
      </c>
      <c r="M113" s="6">
        <f t="array" ref="M113">MMULT(COCalc!$AB112:$AG112,COPOMap!Z$13:Z$18)</f>
        <v>0</v>
      </c>
      <c r="N113" s="6">
        <f t="array" ref="N113">MMULT(COCalc!$AB112:$AG112,COPOMap!AA$13:AA$18)</f>
        <v>0</v>
      </c>
      <c r="O113" s="4"/>
      <c r="P113" s="6">
        <f t="array" ref="P113">IF($B113="","",MMULT(LabActivity!$AK139:$AP139,COPOMap!P$23:P$28))</f>
      </c>
      <c r="Q113" s="6">
        <f t="array" ref="Q113">IF($B113="","",MMULT(LabActivity!$AK139:$AP139,COPOMap!Q$23:Q$28))</f>
      </c>
      <c r="R113" s="6">
        <f t="array" ref="R113">IF($B113="","",MMULT(LabActivity!$AK139:$AP139,COPOMap!R$23:R$28))</f>
      </c>
      <c r="S113" s="6">
        <f t="array" ref="S113">IF($B113="","",MMULT(LabActivity!$AK139:$AP139,COPOMap!S$23:S$28))</f>
      </c>
      <c r="T113" s="6">
        <f t="array" ref="T113">IF($B113="","",MMULT(LabActivity!$AK139:$AP139,COPOMap!T$23:T$28))</f>
      </c>
      <c r="U113" s="6">
        <f t="array" ref="U113">IF($B113="","",MMULT(LabActivity!$AK139:$AP139,COPOMap!U$23:U$28))</f>
      </c>
      <c r="V113" s="6">
        <f t="array" ref="V113">IF($B113="","",MMULT(LabActivity!$AK139:$AP139,COPOMap!V$23:V$28))</f>
      </c>
      <c r="W113" s="6">
        <f t="array" ref="W113">IF($B113="","",MMULT(LabActivity!$AK139:$AP139,COPOMap!W$23:W$28))</f>
      </c>
      <c r="X113" s="6">
        <f t="array" ref="X113">IF($B113="","",MMULT(LabActivity!$AK139:$AP139,COPOMap!X$23:X$28))</f>
      </c>
      <c r="Y113" s="6">
        <f t="array" ref="Y113">IF($B113="","",MMULT(LabActivity!$AK139:$AP139,COPOMap!Y$23:Y$28))</f>
      </c>
      <c r="Z113" s="6">
        <f t="array" ref="Z113">IF($B113="","",MMULT(LabActivity!$AK139:$AP139,COPOMap!Z$23:Z$28))</f>
      </c>
      <c r="AA113" s="6">
        <f t="array" ref="AA113">IF($B113="","",MMULT(LabActivity!$AK139:$AP139,COPOMap!AA$23:AA$28))</f>
      </c>
      <c r="AB113" s="4"/>
      <c r="AC113" s="6">
        <f t="array" ref="AC113">MMULT(COCalc!$CC112:$CH112,COPOMap!P$33:P$38)</f>
        <v>0</v>
      </c>
      <c r="AD113" s="6">
        <f t="array" ref="AD113">MMULT(COCalc!$CC112:$CH112,COPOMap!Q$33:Q$38)</f>
        <v>0</v>
      </c>
      <c r="AE113" s="6">
        <f t="array" ref="AE113">MMULT(COCalc!$CC112:$CH112,COPOMap!R$33:R$38)</f>
        <v>0</v>
      </c>
      <c r="AF113" s="6">
        <f t="array" ref="AF113">MMULT(COCalc!$CC112:$CH112,COPOMap!S$33:S$38)</f>
        <v>0</v>
      </c>
      <c r="AG113" s="6">
        <f t="array" ref="AG113">MMULT(COCalc!$CC112:$CH112,COPOMap!T$33:T$38)</f>
        <v>0</v>
      </c>
      <c r="AH113" s="6">
        <f t="array" ref="AH113">MMULT(COCalc!$CC112:$CH112,COPOMap!U$33:U$38)</f>
        <v>0</v>
      </c>
      <c r="AI113" s="6">
        <f t="array" ref="AI113">MMULT(COCalc!$CC112:$CH112,COPOMap!V$33:V$38)</f>
        <v>0</v>
      </c>
      <c r="AJ113" s="6">
        <f t="array" ref="AJ113">MMULT(COCalc!$CC112:$CH112,COPOMap!W$33:W$38)</f>
        <v>0</v>
      </c>
      <c r="AK113" s="6">
        <f t="array" ref="AK113">MMULT(COCalc!$CC112:$CH112,COPOMap!X$33:X$38)</f>
        <v>0</v>
      </c>
      <c r="AL113" s="6">
        <f t="array" ref="AL113">MMULT(COCalc!$CC112:$CH112,COPOMap!Y$33:Y$38)</f>
        <v>0</v>
      </c>
      <c r="AM113" s="6">
        <f t="array" ref="AM113">MMULT(COCalc!$CC112:$CH112,COPOMap!Z$33:Z$38)</f>
        <v>0</v>
      </c>
      <c r="AN113" s="6">
        <f t="array" ref="AN113">MMULT(COCalc!$CC112:$CH112,COPOMap!AA$33:AA$38)</f>
        <v>0</v>
      </c>
    </row>
    <row r="114" ht="14.25" customHeight="1" spans="1:40" x14ac:dyDescent="0.25">
      <c r="A114" s="4"/>
      <c r="B114" s="68">
        <f>IF(ISBLANK(CT!A140),"",CT!A140)</f>
      </c>
      <c r="C114" s="6">
        <f t="array" ref="C114">MMULT(COCalc!$AB113:$AG113,COPOMap!P$13:P$18)</f>
        <v>0</v>
      </c>
      <c r="D114" s="6">
        <f t="array" ref="D114">MMULT(COCalc!$AB113:$AG113,COPOMap!Q$13:Q$18)</f>
        <v>0</v>
      </c>
      <c r="E114" s="6">
        <f t="array" ref="E114">MMULT(COCalc!$AB113:$AG113,COPOMap!R$13:R$18)</f>
        <v>0</v>
      </c>
      <c r="F114" s="6">
        <f t="array" ref="F114">MMULT(COCalc!$AB113:$AG113,COPOMap!S$13:S$18)</f>
        <v>0</v>
      </c>
      <c r="G114" s="6">
        <f t="array" ref="G114">MMULT(COCalc!$AB113:$AG113,COPOMap!T$13:T$18)</f>
        <v>0</v>
      </c>
      <c r="H114" s="6">
        <f t="array" ref="H114">MMULT(COCalc!$AB113:$AG113,COPOMap!U$13:U$18)</f>
        <v>0</v>
      </c>
      <c r="I114" s="6">
        <f t="array" ref="I114">MMULT(COCalc!$AB113:$AG113,COPOMap!V$13:V$18)</f>
        <v>0</v>
      </c>
      <c r="J114" s="6">
        <f t="array" ref="J114">MMULT(COCalc!$AB113:$AG113,COPOMap!W$13:W$18)</f>
        <v>0</v>
      </c>
      <c r="K114" s="6">
        <f t="array" ref="K114">MMULT(COCalc!$AB113:$AG113,COPOMap!X$13:X$18)</f>
        <v>0</v>
      </c>
      <c r="L114" s="6">
        <f t="array" ref="L114">MMULT(COCalc!$AB113:$AG113,COPOMap!Y$13:Y$18)</f>
        <v>0</v>
      </c>
      <c r="M114" s="6">
        <f t="array" ref="M114">MMULT(COCalc!$AB113:$AG113,COPOMap!Z$13:Z$18)</f>
        <v>0</v>
      </c>
      <c r="N114" s="6">
        <f t="array" ref="N114">MMULT(COCalc!$AB113:$AG113,COPOMap!AA$13:AA$18)</f>
        <v>0</v>
      </c>
      <c r="O114" s="4"/>
      <c r="P114" s="6">
        <f t="array" ref="P114">IF($B114="","",MMULT(LabActivity!$AK140:$AP140,COPOMap!P$23:P$28))</f>
      </c>
      <c r="Q114" s="6">
        <f t="array" ref="Q114">IF($B114="","",MMULT(LabActivity!$AK140:$AP140,COPOMap!Q$23:Q$28))</f>
      </c>
      <c r="R114" s="6">
        <f t="array" ref="R114">IF($B114="","",MMULT(LabActivity!$AK140:$AP140,COPOMap!R$23:R$28))</f>
      </c>
      <c r="S114" s="6">
        <f t="array" ref="S114">IF($B114="","",MMULT(LabActivity!$AK140:$AP140,COPOMap!S$23:S$28))</f>
      </c>
      <c r="T114" s="6">
        <f t="array" ref="T114">IF($B114="","",MMULT(LabActivity!$AK140:$AP140,COPOMap!T$23:T$28))</f>
      </c>
      <c r="U114" s="6">
        <f t="array" ref="U114">IF($B114="","",MMULT(LabActivity!$AK140:$AP140,COPOMap!U$23:U$28))</f>
      </c>
      <c r="V114" s="6">
        <f t="array" ref="V114">IF($B114="","",MMULT(LabActivity!$AK140:$AP140,COPOMap!V$23:V$28))</f>
      </c>
      <c r="W114" s="6">
        <f t="array" ref="W114">IF($B114="","",MMULT(LabActivity!$AK140:$AP140,COPOMap!W$23:W$28))</f>
      </c>
      <c r="X114" s="6">
        <f t="array" ref="X114">IF($B114="","",MMULT(LabActivity!$AK140:$AP140,COPOMap!X$23:X$28))</f>
      </c>
      <c r="Y114" s="6">
        <f t="array" ref="Y114">IF($B114="","",MMULT(LabActivity!$AK140:$AP140,COPOMap!Y$23:Y$28))</f>
      </c>
      <c r="Z114" s="6">
        <f t="array" ref="Z114">IF($B114="","",MMULT(LabActivity!$AK140:$AP140,COPOMap!Z$23:Z$28))</f>
      </c>
      <c r="AA114" s="6">
        <f t="array" ref="AA114">IF($B114="","",MMULT(LabActivity!$AK140:$AP140,COPOMap!AA$23:AA$28))</f>
      </c>
      <c r="AB114" s="4"/>
      <c r="AC114" s="6">
        <f t="array" ref="AC114">MMULT(COCalc!$CC113:$CH113,COPOMap!P$33:P$38)</f>
        <v>0</v>
      </c>
      <c r="AD114" s="6">
        <f t="array" ref="AD114">MMULT(COCalc!$CC113:$CH113,COPOMap!Q$33:Q$38)</f>
        <v>0</v>
      </c>
      <c r="AE114" s="6">
        <f t="array" ref="AE114">MMULT(COCalc!$CC113:$CH113,COPOMap!R$33:R$38)</f>
        <v>0</v>
      </c>
      <c r="AF114" s="6">
        <f t="array" ref="AF114">MMULT(COCalc!$CC113:$CH113,COPOMap!S$33:S$38)</f>
        <v>0</v>
      </c>
      <c r="AG114" s="6">
        <f t="array" ref="AG114">MMULT(COCalc!$CC113:$CH113,COPOMap!T$33:T$38)</f>
        <v>0</v>
      </c>
      <c r="AH114" s="6">
        <f t="array" ref="AH114">MMULT(COCalc!$CC113:$CH113,COPOMap!U$33:U$38)</f>
        <v>0</v>
      </c>
      <c r="AI114" s="6">
        <f t="array" ref="AI114">MMULT(COCalc!$CC113:$CH113,COPOMap!V$33:V$38)</f>
        <v>0</v>
      </c>
      <c r="AJ114" s="6">
        <f t="array" ref="AJ114">MMULT(COCalc!$CC113:$CH113,COPOMap!W$33:W$38)</f>
        <v>0</v>
      </c>
      <c r="AK114" s="6">
        <f t="array" ref="AK114">MMULT(COCalc!$CC113:$CH113,COPOMap!X$33:X$38)</f>
        <v>0</v>
      </c>
      <c r="AL114" s="6">
        <f t="array" ref="AL114">MMULT(COCalc!$CC113:$CH113,COPOMap!Y$33:Y$38)</f>
        <v>0</v>
      </c>
      <c r="AM114" s="6">
        <f t="array" ref="AM114">MMULT(COCalc!$CC113:$CH113,COPOMap!Z$33:Z$38)</f>
        <v>0</v>
      </c>
      <c r="AN114" s="6">
        <f t="array" ref="AN114">MMULT(COCalc!$CC113:$CH113,COPOMap!AA$33:AA$38)</f>
        <v>0</v>
      </c>
    </row>
    <row r="115" ht="14.25" customHeight="1" spans="1:40" x14ac:dyDescent="0.25">
      <c r="A115" s="4"/>
      <c r="B115" s="68">
        <f>IF(ISBLANK(CT!A141),"",CT!A141)</f>
      </c>
      <c r="C115" s="6">
        <f t="array" ref="C115">MMULT(COCalc!$AB114:$AG114,COPOMap!P$13:P$18)</f>
        <v>0</v>
      </c>
      <c r="D115" s="6">
        <f t="array" ref="D115">MMULT(COCalc!$AB114:$AG114,COPOMap!Q$13:Q$18)</f>
        <v>0</v>
      </c>
      <c r="E115" s="6">
        <f t="array" ref="E115">MMULT(COCalc!$AB114:$AG114,COPOMap!R$13:R$18)</f>
        <v>0</v>
      </c>
      <c r="F115" s="6">
        <f t="array" ref="F115">MMULT(COCalc!$AB114:$AG114,COPOMap!S$13:S$18)</f>
        <v>0</v>
      </c>
      <c r="G115" s="6">
        <f t="array" ref="G115">MMULT(COCalc!$AB114:$AG114,COPOMap!T$13:T$18)</f>
        <v>0</v>
      </c>
      <c r="H115" s="6">
        <f t="array" ref="H115">MMULT(COCalc!$AB114:$AG114,COPOMap!U$13:U$18)</f>
        <v>0</v>
      </c>
      <c r="I115" s="6">
        <f t="array" ref="I115">MMULT(COCalc!$AB114:$AG114,COPOMap!V$13:V$18)</f>
        <v>0</v>
      </c>
      <c r="J115" s="6">
        <f t="array" ref="J115">MMULT(COCalc!$AB114:$AG114,COPOMap!W$13:W$18)</f>
        <v>0</v>
      </c>
      <c r="K115" s="6">
        <f t="array" ref="K115">MMULT(COCalc!$AB114:$AG114,COPOMap!X$13:X$18)</f>
        <v>0</v>
      </c>
      <c r="L115" s="6">
        <f t="array" ref="L115">MMULT(COCalc!$AB114:$AG114,COPOMap!Y$13:Y$18)</f>
        <v>0</v>
      </c>
      <c r="M115" s="6">
        <f t="array" ref="M115">MMULT(COCalc!$AB114:$AG114,COPOMap!Z$13:Z$18)</f>
        <v>0</v>
      </c>
      <c r="N115" s="6">
        <f t="array" ref="N115">MMULT(COCalc!$AB114:$AG114,COPOMap!AA$13:AA$18)</f>
        <v>0</v>
      </c>
      <c r="O115" s="4"/>
      <c r="P115" s="6">
        <f t="array" ref="P115">IF($B115="","",MMULT(LabActivity!$AK141:$AP141,COPOMap!P$23:P$28))</f>
      </c>
      <c r="Q115" s="6">
        <f t="array" ref="Q115">IF($B115="","",MMULT(LabActivity!$AK141:$AP141,COPOMap!Q$23:Q$28))</f>
      </c>
      <c r="R115" s="6">
        <f t="array" ref="R115">IF($B115="","",MMULT(LabActivity!$AK141:$AP141,COPOMap!R$23:R$28))</f>
      </c>
      <c r="S115" s="6">
        <f t="array" ref="S115">IF($B115="","",MMULT(LabActivity!$AK141:$AP141,COPOMap!S$23:S$28))</f>
      </c>
      <c r="T115" s="6">
        <f t="array" ref="T115">IF($B115="","",MMULT(LabActivity!$AK141:$AP141,COPOMap!T$23:T$28))</f>
      </c>
      <c r="U115" s="6">
        <f t="array" ref="U115">IF($B115="","",MMULT(LabActivity!$AK141:$AP141,COPOMap!U$23:U$28))</f>
      </c>
      <c r="V115" s="6">
        <f t="array" ref="V115">IF($B115="","",MMULT(LabActivity!$AK141:$AP141,COPOMap!V$23:V$28))</f>
      </c>
      <c r="W115" s="6">
        <f t="array" ref="W115">IF($B115="","",MMULT(LabActivity!$AK141:$AP141,COPOMap!W$23:W$28))</f>
      </c>
      <c r="X115" s="6">
        <f t="array" ref="X115">IF($B115="","",MMULT(LabActivity!$AK141:$AP141,COPOMap!X$23:X$28))</f>
      </c>
      <c r="Y115" s="6">
        <f t="array" ref="Y115">IF($B115="","",MMULT(LabActivity!$AK141:$AP141,COPOMap!Y$23:Y$28))</f>
      </c>
      <c r="Z115" s="6">
        <f t="array" ref="Z115">IF($B115="","",MMULT(LabActivity!$AK141:$AP141,COPOMap!Z$23:Z$28))</f>
      </c>
      <c r="AA115" s="6">
        <f t="array" ref="AA115">IF($B115="","",MMULT(LabActivity!$AK141:$AP141,COPOMap!AA$23:AA$28))</f>
      </c>
      <c r="AB115" s="4"/>
      <c r="AC115" s="6">
        <f t="array" ref="AC115">MMULT(COCalc!$CC114:$CH114,COPOMap!P$33:P$38)</f>
        <v>0</v>
      </c>
      <c r="AD115" s="6">
        <f t="array" ref="AD115">MMULT(COCalc!$CC114:$CH114,COPOMap!Q$33:Q$38)</f>
        <v>0</v>
      </c>
      <c r="AE115" s="6">
        <f t="array" ref="AE115">MMULT(COCalc!$CC114:$CH114,COPOMap!R$33:R$38)</f>
        <v>0</v>
      </c>
      <c r="AF115" s="6">
        <f t="array" ref="AF115">MMULT(COCalc!$CC114:$CH114,COPOMap!S$33:S$38)</f>
        <v>0</v>
      </c>
      <c r="AG115" s="6">
        <f t="array" ref="AG115">MMULT(COCalc!$CC114:$CH114,COPOMap!T$33:T$38)</f>
        <v>0</v>
      </c>
      <c r="AH115" s="6">
        <f t="array" ref="AH115">MMULT(COCalc!$CC114:$CH114,COPOMap!U$33:U$38)</f>
        <v>0</v>
      </c>
      <c r="AI115" s="6">
        <f t="array" ref="AI115">MMULT(COCalc!$CC114:$CH114,COPOMap!V$33:V$38)</f>
        <v>0</v>
      </c>
      <c r="AJ115" s="6">
        <f t="array" ref="AJ115">MMULT(COCalc!$CC114:$CH114,COPOMap!W$33:W$38)</f>
        <v>0</v>
      </c>
      <c r="AK115" s="6">
        <f t="array" ref="AK115">MMULT(COCalc!$CC114:$CH114,COPOMap!X$33:X$38)</f>
        <v>0</v>
      </c>
      <c r="AL115" s="6">
        <f t="array" ref="AL115">MMULT(COCalc!$CC114:$CH114,COPOMap!Y$33:Y$38)</f>
        <v>0</v>
      </c>
      <c r="AM115" s="6">
        <f t="array" ref="AM115">MMULT(COCalc!$CC114:$CH114,COPOMap!Z$33:Z$38)</f>
        <v>0</v>
      </c>
      <c r="AN115" s="6">
        <f t="array" ref="AN115">MMULT(COCalc!$CC114:$CH114,COPOMap!AA$33:AA$38)</f>
        <v>0</v>
      </c>
    </row>
    <row r="116" ht="14.25" customHeight="1" spans="1:40" x14ac:dyDescent="0.25">
      <c r="A116" s="4"/>
      <c r="B116" s="68">
        <f>IF(ISBLANK(CT!A142),"",CT!A142)</f>
      </c>
      <c r="C116" s="6">
        <f t="array" ref="C116">MMULT(COCalc!$AB115:$AG115,COPOMap!P$13:P$18)</f>
        <v>0</v>
      </c>
      <c r="D116" s="6">
        <f t="array" ref="D116">MMULT(COCalc!$AB115:$AG115,COPOMap!Q$13:Q$18)</f>
        <v>0</v>
      </c>
      <c r="E116" s="6">
        <f t="array" ref="E116">MMULT(COCalc!$AB115:$AG115,COPOMap!R$13:R$18)</f>
        <v>0</v>
      </c>
      <c r="F116" s="6">
        <f t="array" ref="F116">MMULT(COCalc!$AB115:$AG115,COPOMap!S$13:S$18)</f>
        <v>0</v>
      </c>
      <c r="G116" s="6">
        <f t="array" ref="G116">MMULT(COCalc!$AB115:$AG115,COPOMap!T$13:T$18)</f>
        <v>0</v>
      </c>
      <c r="H116" s="6">
        <f t="array" ref="H116">MMULT(COCalc!$AB115:$AG115,COPOMap!U$13:U$18)</f>
        <v>0</v>
      </c>
      <c r="I116" s="6">
        <f t="array" ref="I116">MMULT(COCalc!$AB115:$AG115,COPOMap!V$13:V$18)</f>
        <v>0</v>
      </c>
      <c r="J116" s="6">
        <f t="array" ref="J116">MMULT(COCalc!$AB115:$AG115,COPOMap!W$13:W$18)</f>
        <v>0</v>
      </c>
      <c r="K116" s="6">
        <f t="array" ref="K116">MMULT(COCalc!$AB115:$AG115,COPOMap!X$13:X$18)</f>
        <v>0</v>
      </c>
      <c r="L116" s="6">
        <f t="array" ref="L116">MMULT(COCalc!$AB115:$AG115,COPOMap!Y$13:Y$18)</f>
        <v>0</v>
      </c>
      <c r="M116" s="6">
        <f t="array" ref="M116">MMULT(COCalc!$AB115:$AG115,COPOMap!Z$13:Z$18)</f>
        <v>0</v>
      </c>
      <c r="N116" s="6">
        <f t="array" ref="N116">MMULT(COCalc!$AB115:$AG115,COPOMap!AA$13:AA$18)</f>
        <v>0</v>
      </c>
      <c r="O116" s="4"/>
      <c r="P116" s="6">
        <f t="array" ref="P116">IF($B116="","",MMULT(LabActivity!$AK142:$AP142,COPOMap!P$23:P$28))</f>
      </c>
      <c r="Q116" s="6">
        <f t="array" ref="Q116">IF($B116="","",MMULT(LabActivity!$AK142:$AP142,COPOMap!Q$23:Q$28))</f>
      </c>
      <c r="R116" s="6">
        <f t="array" ref="R116">IF($B116="","",MMULT(LabActivity!$AK142:$AP142,COPOMap!R$23:R$28))</f>
      </c>
      <c r="S116" s="6">
        <f t="array" ref="S116">IF($B116="","",MMULT(LabActivity!$AK142:$AP142,COPOMap!S$23:S$28))</f>
      </c>
      <c r="T116" s="6">
        <f t="array" ref="T116">IF($B116="","",MMULT(LabActivity!$AK142:$AP142,COPOMap!T$23:T$28))</f>
      </c>
      <c r="U116" s="6">
        <f t="array" ref="U116">IF($B116="","",MMULT(LabActivity!$AK142:$AP142,COPOMap!U$23:U$28))</f>
      </c>
      <c r="V116" s="6">
        <f t="array" ref="V116">IF($B116="","",MMULT(LabActivity!$AK142:$AP142,COPOMap!V$23:V$28))</f>
      </c>
      <c r="W116" s="6">
        <f t="array" ref="W116">IF($B116="","",MMULT(LabActivity!$AK142:$AP142,COPOMap!W$23:W$28))</f>
      </c>
      <c r="X116" s="6">
        <f t="array" ref="X116">IF($B116="","",MMULT(LabActivity!$AK142:$AP142,COPOMap!X$23:X$28))</f>
      </c>
      <c r="Y116" s="6">
        <f t="array" ref="Y116">IF($B116="","",MMULT(LabActivity!$AK142:$AP142,COPOMap!Y$23:Y$28))</f>
      </c>
      <c r="Z116" s="6">
        <f t="array" ref="Z116">IF($B116="","",MMULT(LabActivity!$AK142:$AP142,COPOMap!Z$23:Z$28))</f>
      </c>
      <c r="AA116" s="6">
        <f t="array" ref="AA116">IF($B116="","",MMULT(LabActivity!$AK142:$AP142,COPOMap!AA$23:AA$28))</f>
      </c>
      <c r="AB116" s="4"/>
      <c r="AC116" s="6">
        <f t="array" ref="AC116">MMULT(COCalc!$CC115:$CH115,COPOMap!P$33:P$38)</f>
        <v>0</v>
      </c>
      <c r="AD116" s="6">
        <f t="array" ref="AD116">MMULT(COCalc!$CC115:$CH115,COPOMap!Q$33:Q$38)</f>
        <v>0</v>
      </c>
      <c r="AE116" s="6">
        <f t="array" ref="AE116">MMULT(COCalc!$CC115:$CH115,COPOMap!R$33:R$38)</f>
        <v>0</v>
      </c>
      <c r="AF116" s="6">
        <f t="array" ref="AF116">MMULT(COCalc!$CC115:$CH115,COPOMap!S$33:S$38)</f>
        <v>0</v>
      </c>
      <c r="AG116" s="6">
        <f t="array" ref="AG116">MMULT(COCalc!$CC115:$CH115,COPOMap!T$33:T$38)</f>
        <v>0</v>
      </c>
      <c r="AH116" s="6">
        <f t="array" ref="AH116">MMULT(COCalc!$CC115:$CH115,COPOMap!U$33:U$38)</f>
        <v>0</v>
      </c>
      <c r="AI116" s="6">
        <f t="array" ref="AI116">MMULT(COCalc!$CC115:$CH115,COPOMap!V$33:V$38)</f>
        <v>0</v>
      </c>
      <c r="AJ116" s="6">
        <f t="array" ref="AJ116">MMULT(COCalc!$CC115:$CH115,COPOMap!W$33:W$38)</f>
        <v>0</v>
      </c>
      <c r="AK116" s="6">
        <f t="array" ref="AK116">MMULT(COCalc!$CC115:$CH115,COPOMap!X$33:X$38)</f>
        <v>0</v>
      </c>
      <c r="AL116" s="6">
        <f t="array" ref="AL116">MMULT(COCalc!$CC115:$CH115,COPOMap!Y$33:Y$38)</f>
        <v>0</v>
      </c>
      <c r="AM116" s="6">
        <f t="array" ref="AM116">MMULT(COCalc!$CC115:$CH115,COPOMap!Z$33:Z$38)</f>
        <v>0</v>
      </c>
      <c r="AN116" s="6">
        <f t="array" ref="AN116">MMULT(COCalc!$CC115:$CH115,COPOMap!AA$33:AA$38)</f>
        <v>0</v>
      </c>
    </row>
    <row r="117" ht="14.25" customHeight="1" spans="1:40" x14ac:dyDescent="0.25">
      <c r="A117" s="4"/>
      <c r="B117" s="68">
        <f>IF(ISBLANK(CT!A143),"",CT!A143)</f>
      </c>
      <c r="C117" s="6">
        <f t="array" ref="C117">MMULT(COCalc!$AB116:$AG116,COPOMap!P$13:P$18)</f>
        <v>0</v>
      </c>
      <c r="D117" s="6">
        <f t="array" ref="D117">MMULT(COCalc!$AB116:$AG116,COPOMap!Q$13:Q$18)</f>
        <v>0</v>
      </c>
      <c r="E117" s="6">
        <f t="array" ref="E117">MMULT(COCalc!$AB116:$AG116,COPOMap!R$13:R$18)</f>
        <v>0</v>
      </c>
      <c r="F117" s="6">
        <f t="array" ref="F117">MMULT(COCalc!$AB116:$AG116,COPOMap!S$13:S$18)</f>
        <v>0</v>
      </c>
      <c r="G117" s="6">
        <f t="array" ref="G117">MMULT(COCalc!$AB116:$AG116,COPOMap!T$13:T$18)</f>
        <v>0</v>
      </c>
      <c r="H117" s="6">
        <f t="array" ref="H117">MMULT(COCalc!$AB116:$AG116,COPOMap!U$13:U$18)</f>
        <v>0</v>
      </c>
      <c r="I117" s="6">
        <f t="array" ref="I117">MMULT(COCalc!$AB116:$AG116,COPOMap!V$13:V$18)</f>
        <v>0</v>
      </c>
      <c r="J117" s="6">
        <f t="array" ref="J117">MMULT(COCalc!$AB116:$AG116,COPOMap!W$13:W$18)</f>
        <v>0</v>
      </c>
      <c r="K117" s="6">
        <f t="array" ref="K117">MMULT(COCalc!$AB116:$AG116,COPOMap!X$13:X$18)</f>
        <v>0</v>
      </c>
      <c r="L117" s="6">
        <f t="array" ref="L117">MMULT(COCalc!$AB116:$AG116,COPOMap!Y$13:Y$18)</f>
        <v>0</v>
      </c>
      <c r="M117" s="6">
        <f t="array" ref="M117">MMULT(COCalc!$AB116:$AG116,COPOMap!Z$13:Z$18)</f>
        <v>0</v>
      </c>
      <c r="N117" s="6">
        <f t="array" ref="N117">MMULT(COCalc!$AB116:$AG116,COPOMap!AA$13:AA$18)</f>
        <v>0</v>
      </c>
      <c r="O117" s="4"/>
      <c r="P117" s="6">
        <f t="array" ref="P117">IF($B117="","",MMULT(LabActivity!$AK143:$AP143,COPOMap!P$23:P$28))</f>
      </c>
      <c r="Q117" s="6">
        <f t="array" ref="Q117">IF($B117="","",MMULT(LabActivity!$AK143:$AP143,COPOMap!Q$23:Q$28))</f>
      </c>
      <c r="R117" s="6">
        <f t="array" ref="R117">IF($B117="","",MMULT(LabActivity!$AK143:$AP143,COPOMap!R$23:R$28))</f>
      </c>
      <c r="S117" s="6">
        <f t="array" ref="S117">IF($B117="","",MMULT(LabActivity!$AK143:$AP143,COPOMap!S$23:S$28))</f>
      </c>
      <c r="T117" s="6">
        <f t="array" ref="T117">IF($B117="","",MMULT(LabActivity!$AK143:$AP143,COPOMap!T$23:T$28))</f>
      </c>
      <c r="U117" s="6">
        <f t="array" ref="U117">IF($B117="","",MMULT(LabActivity!$AK143:$AP143,COPOMap!U$23:U$28))</f>
      </c>
      <c r="V117" s="6">
        <f t="array" ref="V117">IF($B117="","",MMULT(LabActivity!$AK143:$AP143,COPOMap!V$23:V$28))</f>
      </c>
      <c r="W117" s="6">
        <f t="array" ref="W117">IF($B117="","",MMULT(LabActivity!$AK143:$AP143,COPOMap!W$23:W$28))</f>
      </c>
      <c r="X117" s="6">
        <f t="array" ref="X117">IF($B117="","",MMULT(LabActivity!$AK143:$AP143,COPOMap!X$23:X$28))</f>
      </c>
      <c r="Y117" s="6">
        <f t="array" ref="Y117">IF($B117="","",MMULT(LabActivity!$AK143:$AP143,COPOMap!Y$23:Y$28))</f>
      </c>
      <c r="Z117" s="6">
        <f t="array" ref="Z117">IF($B117="","",MMULT(LabActivity!$AK143:$AP143,COPOMap!Z$23:Z$28))</f>
      </c>
      <c r="AA117" s="6">
        <f t="array" ref="AA117">IF($B117="","",MMULT(LabActivity!$AK143:$AP143,COPOMap!AA$23:AA$28))</f>
      </c>
      <c r="AB117" s="4"/>
      <c r="AC117" s="6">
        <f t="array" ref="AC117">MMULT(COCalc!$CC116:$CH116,COPOMap!P$33:P$38)</f>
        <v>0</v>
      </c>
      <c r="AD117" s="6">
        <f t="array" ref="AD117">MMULT(COCalc!$CC116:$CH116,COPOMap!Q$33:Q$38)</f>
        <v>0</v>
      </c>
      <c r="AE117" s="6">
        <f t="array" ref="AE117">MMULT(COCalc!$CC116:$CH116,COPOMap!R$33:R$38)</f>
        <v>0</v>
      </c>
      <c r="AF117" s="6">
        <f t="array" ref="AF117">MMULT(COCalc!$CC116:$CH116,COPOMap!S$33:S$38)</f>
        <v>0</v>
      </c>
      <c r="AG117" s="6">
        <f t="array" ref="AG117">MMULT(COCalc!$CC116:$CH116,COPOMap!T$33:T$38)</f>
        <v>0</v>
      </c>
      <c r="AH117" s="6">
        <f t="array" ref="AH117">MMULT(COCalc!$CC116:$CH116,COPOMap!U$33:U$38)</f>
        <v>0</v>
      </c>
      <c r="AI117" s="6">
        <f t="array" ref="AI117">MMULT(COCalc!$CC116:$CH116,COPOMap!V$33:V$38)</f>
        <v>0</v>
      </c>
      <c r="AJ117" s="6">
        <f t="array" ref="AJ117">MMULT(COCalc!$CC116:$CH116,COPOMap!W$33:W$38)</f>
        <v>0</v>
      </c>
      <c r="AK117" s="6">
        <f t="array" ref="AK117">MMULT(COCalc!$CC116:$CH116,COPOMap!X$33:X$38)</f>
        <v>0</v>
      </c>
      <c r="AL117" s="6">
        <f t="array" ref="AL117">MMULT(COCalc!$CC116:$CH116,COPOMap!Y$33:Y$38)</f>
        <v>0</v>
      </c>
      <c r="AM117" s="6">
        <f t="array" ref="AM117">MMULT(COCalc!$CC116:$CH116,COPOMap!Z$33:Z$38)</f>
        <v>0</v>
      </c>
      <c r="AN117" s="6">
        <f t="array" ref="AN117">MMULT(COCalc!$CC116:$CH116,COPOMap!AA$33:AA$38)</f>
        <v>0</v>
      </c>
    </row>
    <row r="118" ht="14.25" customHeight="1" spans="1:40" x14ac:dyDescent="0.25">
      <c r="A118" s="4"/>
      <c r="B118" s="68">
        <f>IF(ISBLANK(CT!A144),"",CT!A144)</f>
      </c>
      <c r="C118" s="6">
        <f t="array" ref="C118">MMULT(COCalc!$AB117:$AG117,COPOMap!P$13:P$18)</f>
        <v>0</v>
      </c>
      <c r="D118" s="6">
        <f t="array" ref="D118">MMULT(COCalc!$AB117:$AG117,COPOMap!Q$13:Q$18)</f>
        <v>0</v>
      </c>
      <c r="E118" s="6">
        <f t="array" ref="E118">MMULT(COCalc!$AB117:$AG117,COPOMap!R$13:R$18)</f>
        <v>0</v>
      </c>
      <c r="F118" s="6">
        <f t="array" ref="F118">MMULT(COCalc!$AB117:$AG117,COPOMap!S$13:S$18)</f>
        <v>0</v>
      </c>
      <c r="G118" s="6">
        <f t="array" ref="G118">MMULT(COCalc!$AB117:$AG117,COPOMap!T$13:T$18)</f>
        <v>0</v>
      </c>
      <c r="H118" s="6">
        <f t="array" ref="H118">MMULT(COCalc!$AB117:$AG117,COPOMap!U$13:U$18)</f>
        <v>0</v>
      </c>
      <c r="I118" s="6">
        <f t="array" ref="I118">MMULT(COCalc!$AB117:$AG117,COPOMap!V$13:V$18)</f>
        <v>0</v>
      </c>
      <c r="J118" s="6">
        <f t="array" ref="J118">MMULT(COCalc!$AB117:$AG117,COPOMap!W$13:W$18)</f>
        <v>0</v>
      </c>
      <c r="K118" s="6">
        <f t="array" ref="K118">MMULT(COCalc!$AB117:$AG117,COPOMap!X$13:X$18)</f>
        <v>0</v>
      </c>
      <c r="L118" s="6">
        <f t="array" ref="L118">MMULT(COCalc!$AB117:$AG117,COPOMap!Y$13:Y$18)</f>
        <v>0</v>
      </c>
      <c r="M118" s="6">
        <f t="array" ref="M118">MMULT(COCalc!$AB117:$AG117,COPOMap!Z$13:Z$18)</f>
        <v>0</v>
      </c>
      <c r="N118" s="6">
        <f t="array" ref="N118">MMULT(COCalc!$AB117:$AG117,COPOMap!AA$13:AA$18)</f>
        <v>0</v>
      </c>
      <c r="O118" s="4"/>
      <c r="P118" s="6">
        <f t="array" ref="P118">IF($B118="","",MMULT(LabActivity!$AK144:$AP144,COPOMap!P$23:P$28))</f>
      </c>
      <c r="Q118" s="6">
        <f t="array" ref="Q118">IF($B118="","",MMULT(LabActivity!$AK144:$AP144,COPOMap!Q$23:Q$28))</f>
      </c>
      <c r="R118" s="6">
        <f t="array" ref="R118">IF($B118="","",MMULT(LabActivity!$AK144:$AP144,COPOMap!R$23:R$28))</f>
      </c>
      <c r="S118" s="6">
        <f t="array" ref="S118">IF($B118="","",MMULT(LabActivity!$AK144:$AP144,COPOMap!S$23:S$28))</f>
      </c>
      <c r="T118" s="6">
        <f t="array" ref="T118">IF($B118="","",MMULT(LabActivity!$AK144:$AP144,COPOMap!T$23:T$28))</f>
      </c>
      <c r="U118" s="6">
        <f t="array" ref="U118">IF($B118="","",MMULT(LabActivity!$AK144:$AP144,COPOMap!U$23:U$28))</f>
      </c>
      <c r="V118" s="6">
        <f t="array" ref="V118">IF($B118="","",MMULT(LabActivity!$AK144:$AP144,COPOMap!V$23:V$28))</f>
      </c>
      <c r="W118" s="6">
        <f t="array" ref="W118">IF($B118="","",MMULT(LabActivity!$AK144:$AP144,COPOMap!W$23:W$28))</f>
      </c>
      <c r="X118" s="6">
        <f t="array" ref="X118">IF($B118="","",MMULT(LabActivity!$AK144:$AP144,COPOMap!X$23:X$28))</f>
      </c>
      <c r="Y118" s="6">
        <f t="array" ref="Y118">IF($B118="","",MMULT(LabActivity!$AK144:$AP144,COPOMap!Y$23:Y$28))</f>
      </c>
      <c r="Z118" s="6">
        <f t="array" ref="Z118">IF($B118="","",MMULT(LabActivity!$AK144:$AP144,COPOMap!Z$23:Z$28))</f>
      </c>
      <c r="AA118" s="6">
        <f t="array" ref="AA118">IF($B118="","",MMULT(LabActivity!$AK144:$AP144,COPOMap!AA$23:AA$28))</f>
      </c>
      <c r="AB118" s="4"/>
      <c r="AC118" s="6">
        <f t="array" ref="AC118">MMULT(COCalc!$CC117:$CH117,COPOMap!P$33:P$38)</f>
        <v>0</v>
      </c>
      <c r="AD118" s="6">
        <f t="array" ref="AD118">MMULT(COCalc!$CC117:$CH117,COPOMap!Q$33:Q$38)</f>
        <v>0</v>
      </c>
      <c r="AE118" s="6">
        <f t="array" ref="AE118">MMULT(COCalc!$CC117:$CH117,COPOMap!R$33:R$38)</f>
        <v>0</v>
      </c>
      <c r="AF118" s="6">
        <f t="array" ref="AF118">MMULT(COCalc!$CC117:$CH117,COPOMap!S$33:S$38)</f>
        <v>0</v>
      </c>
      <c r="AG118" s="6">
        <f t="array" ref="AG118">MMULT(COCalc!$CC117:$CH117,COPOMap!T$33:T$38)</f>
        <v>0</v>
      </c>
      <c r="AH118" s="6">
        <f t="array" ref="AH118">MMULT(COCalc!$CC117:$CH117,COPOMap!U$33:U$38)</f>
        <v>0</v>
      </c>
      <c r="AI118" s="6">
        <f t="array" ref="AI118">MMULT(COCalc!$CC117:$CH117,COPOMap!V$33:V$38)</f>
        <v>0</v>
      </c>
      <c r="AJ118" s="6">
        <f t="array" ref="AJ118">MMULT(COCalc!$CC117:$CH117,COPOMap!W$33:W$38)</f>
        <v>0</v>
      </c>
      <c r="AK118" s="6">
        <f t="array" ref="AK118">MMULT(COCalc!$CC117:$CH117,COPOMap!X$33:X$38)</f>
        <v>0</v>
      </c>
      <c r="AL118" s="6">
        <f t="array" ref="AL118">MMULT(COCalc!$CC117:$CH117,COPOMap!Y$33:Y$38)</f>
        <v>0</v>
      </c>
      <c r="AM118" s="6">
        <f t="array" ref="AM118">MMULT(COCalc!$CC117:$CH117,COPOMap!Z$33:Z$38)</f>
        <v>0</v>
      </c>
      <c r="AN118" s="6">
        <f t="array" ref="AN118">MMULT(COCalc!$CC117:$CH117,COPOMap!AA$33:AA$38)</f>
        <v>0</v>
      </c>
    </row>
    <row r="119" ht="14.25" customHeight="1" spans="1:40" x14ac:dyDescent="0.25">
      <c r="A119" s="4"/>
      <c r="B119" s="68">
        <f>IF(ISBLANK(CT!A145),"",CT!A145)</f>
      </c>
      <c r="C119" s="6">
        <f t="array" ref="C119">MMULT(COCalc!$AB118:$AG118,COPOMap!P$13:P$18)</f>
        <v>0</v>
      </c>
      <c r="D119" s="6">
        <f t="array" ref="D119">MMULT(COCalc!$AB118:$AG118,COPOMap!Q$13:Q$18)</f>
        <v>0</v>
      </c>
      <c r="E119" s="6">
        <f t="array" ref="E119">MMULT(COCalc!$AB118:$AG118,COPOMap!R$13:R$18)</f>
        <v>0</v>
      </c>
      <c r="F119" s="6">
        <f t="array" ref="F119">MMULT(COCalc!$AB118:$AG118,COPOMap!S$13:S$18)</f>
        <v>0</v>
      </c>
      <c r="G119" s="6">
        <f t="array" ref="G119">MMULT(COCalc!$AB118:$AG118,COPOMap!T$13:T$18)</f>
        <v>0</v>
      </c>
      <c r="H119" s="6">
        <f t="array" ref="H119">MMULT(COCalc!$AB118:$AG118,COPOMap!U$13:U$18)</f>
        <v>0</v>
      </c>
      <c r="I119" s="6">
        <f t="array" ref="I119">MMULT(COCalc!$AB118:$AG118,COPOMap!V$13:V$18)</f>
        <v>0</v>
      </c>
      <c r="J119" s="6">
        <f t="array" ref="J119">MMULT(COCalc!$AB118:$AG118,COPOMap!W$13:W$18)</f>
        <v>0</v>
      </c>
      <c r="K119" s="6">
        <f t="array" ref="K119">MMULT(COCalc!$AB118:$AG118,COPOMap!X$13:X$18)</f>
        <v>0</v>
      </c>
      <c r="L119" s="6">
        <f t="array" ref="L119">MMULT(COCalc!$AB118:$AG118,COPOMap!Y$13:Y$18)</f>
        <v>0</v>
      </c>
      <c r="M119" s="6">
        <f t="array" ref="M119">MMULT(COCalc!$AB118:$AG118,COPOMap!Z$13:Z$18)</f>
        <v>0</v>
      </c>
      <c r="N119" s="6">
        <f t="array" ref="N119">MMULT(COCalc!$AB118:$AG118,COPOMap!AA$13:AA$18)</f>
        <v>0</v>
      </c>
      <c r="O119" s="4"/>
      <c r="P119" s="6">
        <f t="array" ref="P119">IF($B119="","",MMULT(LabActivity!$AK145:$AP145,COPOMap!P$23:P$28))</f>
      </c>
      <c r="Q119" s="6">
        <f t="array" ref="Q119">IF($B119="","",MMULT(LabActivity!$AK145:$AP145,COPOMap!Q$23:Q$28))</f>
      </c>
      <c r="R119" s="6">
        <f t="array" ref="R119">IF($B119="","",MMULT(LabActivity!$AK145:$AP145,COPOMap!R$23:R$28))</f>
      </c>
      <c r="S119" s="6">
        <f t="array" ref="S119">IF($B119="","",MMULT(LabActivity!$AK145:$AP145,COPOMap!S$23:S$28))</f>
      </c>
      <c r="T119" s="6">
        <f t="array" ref="T119">IF($B119="","",MMULT(LabActivity!$AK145:$AP145,COPOMap!T$23:T$28))</f>
      </c>
      <c r="U119" s="6">
        <f t="array" ref="U119">IF($B119="","",MMULT(LabActivity!$AK145:$AP145,COPOMap!U$23:U$28))</f>
      </c>
      <c r="V119" s="6">
        <f t="array" ref="V119">IF($B119="","",MMULT(LabActivity!$AK145:$AP145,COPOMap!V$23:V$28))</f>
      </c>
      <c r="W119" s="6">
        <f t="array" ref="W119">IF($B119="","",MMULT(LabActivity!$AK145:$AP145,COPOMap!W$23:W$28))</f>
      </c>
      <c r="X119" s="6">
        <f t="array" ref="X119">IF($B119="","",MMULT(LabActivity!$AK145:$AP145,COPOMap!X$23:X$28))</f>
      </c>
      <c r="Y119" s="6">
        <f t="array" ref="Y119">IF($B119="","",MMULT(LabActivity!$AK145:$AP145,COPOMap!Y$23:Y$28))</f>
      </c>
      <c r="Z119" s="6">
        <f t="array" ref="Z119">IF($B119="","",MMULT(LabActivity!$AK145:$AP145,COPOMap!Z$23:Z$28))</f>
      </c>
      <c r="AA119" s="6">
        <f t="array" ref="AA119">IF($B119="","",MMULT(LabActivity!$AK145:$AP145,COPOMap!AA$23:AA$28))</f>
      </c>
      <c r="AB119" s="4"/>
      <c r="AC119" s="6">
        <f t="array" ref="AC119">MMULT(COCalc!$CC118:$CH118,COPOMap!P$33:P$38)</f>
        <v>0</v>
      </c>
      <c r="AD119" s="6">
        <f t="array" ref="AD119">MMULT(COCalc!$CC118:$CH118,COPOMap!Q$33:Q$38)</f>
        <v>0</v>
      </c>
      <c r="AE119" s="6">
        <f t="array" ref="AE119">MMULT(COCalc!$CC118:$CH118,COPOMap!R$33:R$38)</f>
        <v>0</v>
      </c>
      <c r="AF119" s="6">
        <f t="array" ref="AF119">MMULT(COCalc!$CC118:$CH118,COPOMap!S$33:S$38)</f>
        <v>0</v>
      </c>
      <c r="AG119" s="6">
        <f t="array" ref="AG119">MMULT(COCalc!$CC118:$CH118,COPOMap!T$33:T$38)</f>
        <v>0</v>
      </c>
      <c r="AH119" s="6">
        <f t="array" ref="AH119">MMULT(COCalc!$CC118:$CH118,COPOMap!U$33:U$38)</f>
        <v>0</v>
      </c>
      <c r="AI119" s="6">
        <f t="array" ref="AI119">MMULT(COCalc!$CC118:$CH118,COPOMap!V$33:V$38)</f>
        <v>0</v>
      </c>
      <c r="AJ119" s="6">
        <f t="array" ref="AJ119">MMULT(COCalc!$CC118:$CH118,COPOMap!W$33:W$38)</f>
        <v>0</v>
      </c>
      <c r="AK119" s="6">
        <f t="array" ref="AK119">MMULT(COCalc!$CC118:$CH118,COPOMap!X$33:X$38)</f>
        <v>0</v>
      </c>
      <c r="AL119" s="6">
        <f t="array" ref="AL119">MMULT(COCalc!$CC118:$CH118,COPOMap!Y$33:Y$38)</f>
        <v>0</v>
      </c>
      <c r="AM119" s="6">
        <f t="array" ref="AM119">MMULT(COCalc!$CC118:$CH118,COPOMap!Z$33:Z$38)</f>
        <v>0</v>
      </c>
      <c r="AN119" s="6">
        <f t="array" ref="AN119">MMULT(COCalc!$CC118:$CH118,COPOMap!AA$33:AA$38)</f>
        <v>0</v>
      </c>
    </row>
    <row r="120" ht="14.25" customHeight="1" spans="1:40" x14ac:dyDescent="0.25">
      <c r="A120" s="4"/>
      <c r="B120" s="68">
        <f>IF(ISBLANK(CT!A146),"",CT!A146)</f>
      </c>
      <c r="C120" s="6">
        <f t="array" ref="C120">MMULT(COCalc!$AB119:$AG119,COPOMap!P$13:P$18)</f>
        <v>0</v>
      </c>
      <c r="D120" s="6">
        <f t="array" ref="D120">MMULT(COCalc!$AB119:$AG119,COPOMap!Q$13:Q$18)</f>
        <v>0</v>
      </c>
      <c r="E120" s="6">
        <f t="array" ref="E120">MMULT(COCalc!$AB119:$AG119,COPOMap!R$13:R$18)</f>
        <v>0</v>
      </c>
      <c r="F120" s="6">
        <f t="array" ref="F120">MMULT(COCalc!$AB119:$AG119,COPOMap!S$13:S$18)</f>
        <v>0</v>
      </c>
      <c r="G120" s="6">
        <f t="array" ref="G120">MMULT(COCalc!$AB119:$AG119,COPOMap!T$13:T$18)</f>
        <v>0</v>
      </c>
      <c r="H120" s="6">
        <f t="array" ref="H120">MMULT(COCalc!$AB119:$AG119,COPOMap!U$13:U$18)</f>
        <v>0</v>
      </c>
      <c r="I120" s="6">
        <f t="array" ref="I120">MMULT(COCalc!$AB119:$AG119,COPOMap!V$13:V$18)</f>
        <v>0</v>
      </c>
      <c r="J120" s="6">
        <f t="array" ref="J120">MMULT(COCalc!$AB119:$AG119,COPOMap!W$13:W$18)</f>
        <v>0</v>
      </c>
      <c r="K120" s="6">
        <f t="array" ref="K120">MMULT(COCalc!$AB119:$AG119,COPOMap!X$13:X$18)</f>
        <v>0</v>
      </c>
      <c r="L120" s="6">
        <f t="array" ref="L120">MMULT(COCalc!$AB119:$AG119,COPOMap!Y$13:Y$18)</f>
        <v>0</v>
      </c>
      <c r="M120" s="6">
        <f t="array" ref="M120">MMULT(COCalc!$AB119:$AG119,COPOMap!Z$13:Z$18)</f>
        <v>0</v>
      </c>
      <c r="N120" s="6">
        <f t="array" ref="N120">MMULT(COCalc!$AB119:$AG119,COPOMap!AA$13:AA$18)</f>
        <v>0</v>
      </c>
      <c r="O120" s="4"/>
      <c r="P120" s="6">
        <f t="array" ref="P120">IF($B120="","",MMULT(LabActivity!$AK146:$AP146,COPOMap!P$23:P$28))</f>
      </c>
      <c r="Q120" s="6">
        <f t="array" ref="Q120">IF($B120="","",MMULT(LabActivity!$AK146:$AP146,COPOMap!Q$23:Q$28))</f>
      </c>
      <c r="R120" s="6">
        <f t="array" ref="R120">IF($B120="","",MMULT(LabActivity!$AK146:$AP146,COPOMap!R$23:R$28))</f>
      </c>
      <c r="S120" s="6">
        <f t="array" ref="S120">IF($B120="","",MMULT(LabActivity!$AK146:$AP146,COPOMap!S$23:S$28))</f>
      </c>
      <c r="T120" s="6">
        <f t="array" ref="T120">IF($B120="","",MMULT(LabActivity!$AK146:$AP146,COPOMap!T$23:T$28))</f>
      </c>
      <c r="U120" s="6">
        <f t="array" ref="U120">IF($B120="","",MMULT(LabActivity!$AK146:$AP146,COPOMap!U$23:U$28))</f>
      </c>
      <c r="V120" s="6">
        <f t="array" ref="V120">IF($B120="","",MMULT(LabActivity!$AK146:$AP146,COPOMap!V$23:V$28))</f>
      </c>
      <c r="W120" s="6">
        <f t="array" ref="W120">IF($B120="","",MMULT(LabActivity!$AK146:$AP146,COPOMap!W$23:W$28))</f>
      </c>
      <c r="X120" s="6">
        <f t="array" ref="X120">IF($B120="","",MMULT(LabActivity!$AK146:$AP146,COPOMap!X$23:X$28))</f>
      </c>
      <c r="Y120" s="6">
        <f t="array" ref="Y120">IF($B120="","",MMULT(LabActivity!$AK146:$AP146,COPOMap!Y$23:Y$28))</f>
      </c>
      <c r="Z120" s="6">
        <f t="array" ref="Z120">IF($B120="","",MMULT(LabActivity!$AK146:$AP146,COPOMap!Z$23:Z$28))</f>
      </c>
      <c r="AA120" s="6">
        <f t="array" ref="AA120">IF($B120="","",MMULT(LabActivity!$AK146:$AP146,COPOMap!AA$23:AA$28))</f>
      </c>
      <c r="AB120" s="4"/>
      <c r="AC120" s="6">
        <f t="array" ref="AC120">MMULT(COCalc!$CC119:$CH119,COPOMap!P$33:P$38)</f>
        <v>0</v>
      </c>
      <c r="AD120" s="6">
        <f t="array" ref="AD120">MMULT(COCalc!$CC119:$CH119,COPOMap!Q$33:Q$38)</f>
        <v>0</v>
      </c>
      <c r="AE120" s="6">
        <f t="array" ref="AE120">MMULT(COCalc!$CC119:$CH119,COPOMap!R$33:R$38)</f>
        <v>0</v>
      </c>
      <c r="AF120" s="6">
        <f t="array" ref="AF120">MMULT(COCalc!$CC119:$CH119,COPOMap!S$33:S$38)</f>
        <v>0</v>
      </c>
      <c r="AG120" s="6">
        <f t="array" ref="AG120">MMULT(COCalc!$CC119:$CH119,COPOMap!T$33:T$38)</f>
        <v>0</v>
      </c>
      <c r="AH120" s="6">
        <f t="array" ref="AH120">MMULT(COCalc!$CC119:$CH119,COPOMap!U$33:U$38)</f>
        <v>0</v>
      </c>
      <c r="AI120" s="6">
        <f t="array" ref="AI120">MMULT(COCalc!$CC119:$CH119,COPOMap!V$33:V$38)</f>
        <v>0</v>
      </c>
      <c r="AJ120" s="6">
        <f t="array" ref="AJ120">MMULT(COCalc!$CC119:$CH119,COPOMap!W$33:W$38)</f>
        <v>0</v>
      </c>
      <c r="AK120" s="6">
        <f t="array" ref="AK120">MMULT(COCalc!$CC119:$CH119,COPOMap!X$33:X$38)</f>
        <v>0</v>
      </c>
      <c r="AL120" s="6">
        <f t="array" ref="AL120">MMULT(COCalc!$CC119:$CH119,COPOMap!Y$33:Y$38)</f>
        <v>0</v>
      </c>
      <c r="AM120" s="6">
        <f t="array" ref="AM120">MMULT(COCalc!$CC119:$CH119,COPOMap!Z$33:Z$38)</f>
        <v>0</v>
      </c>
      <c r="AN120" s="6">
        <f t="array" ref="AN120">MMULT(COCalc!$CC119:$CH119,COPOMap!AA$33:AA$38)</f>
        <v>0</v>
      </c>
    </row>
    <row r="121" ht="14.25" customHeight="1" spans="1:40" x14ac:dyDescent="0.25">
      <c r="A121" s="4"/>
      <c r="B121" s="68">
        <f>IF(ISBLANK(CT!A147),"",CT!A147)</f>
      </c>
      <c r="C121" s="6">
        <f t="array" ref="C121">MMULT(COCalc!$AB120:$AG120,COPOMap!P$13:P$18)</f>
        <v>0</v>
      </c>
      <c r="D121" s="6">
        <f t="array" ref="D121">MMULT(COCalc!$AB120:$AG120,COPOMap!Q$13:Q$18)</f>
        <v>0</v>
      </c>
      <c r="E121" s="6">
        <f t="array" ref="E121">MMULT(COCalc!$AB120:$AG120,COPOMap!R$13:R$18)</f>
        <v>0</v>
      </c>
      <c r="F121" s="6">
        <f t="array" ref="F121">MMULT(COCalc!$AB120:$AG120,COPOMap!S$13:S$18)</f>
        <v>0</v>
      </c>
      <c r="G121" s="6">
        <f t="array" ref="G121">MMULT(COCalc!$AB120:$AG120,COPOMap!T$13:T$18)</f>
        <v>0</v>
      </c>
      <c r="H121" s="6">
        <f t="array" ref="H121">MMULT(COCalc!$AB120:$AG120,COPOMap!U$13:U$18)</f>
        <v>0</v>
      </c>
      <c r="I121" s="6">
        <f t="array" ref="I121">MMULT(COCalc!$AB120:$AG120,COPOMap!V$13:V$18)</f>
        <v>0</v>
      </c>
      <c r="J121" s="6">
        <f t="array" ref="J121">MMULT(COCalc!$AB120:$AG120,COPOMap!W$13:W$18)</f>
        <v>0</v>
      </c>
      <c r="K121" s="6">
        <f t="array" ref="K121">MMULT(COCalc!$AB120:$AG120,COPOMap!X$13:X$18)</f>
        <v>0</v>
      </c>
      <c r="L121" s="6">
        <f t="array" ref="L121">MMULT(COCalc!$AB120:$AG120,COPOMap!Y$13:Y$18)</f>
        <v>0</v>
      </c>
      <c r="M121" s="6">
        <f t="array" ref="M121">MMULT(COCalc!$AB120:$AG120,COPOMap!Z$13:Z$18)</f>
        <v>0</v>
      </c>
      <c r="N121" s="6">
        <f t="array" ref="N121">MMULT(COCalc!$AB120:$AG120,COPOMap!AA$13:AA$18)</f>
        <v>0</v>
      </c>
      <c r="O121" s="4"/>
      <c r="P121" s="6">
        <f t="array" ref="P121">IF($B121="","",MMULT(LabActivity!$AK147:$AP147,COPOMap!P$23:P$28))</f>
      </c>
      <c r="Q121" s="6">
        <f t="array" ref="Q121">IF($B121="","",MMULT(LabActivity!$AK147:$AP147,COPOMap!Q$23:Q$28))</f>
      </c>
      <c r="R121" s="6">
        <f t="array" ref="R121">IF($B121="","",MMULT(LabActivity!$AK147:$AP147,COPOMap!R$23:R$28))</f>
      </c>
      <c r="S121" s="6">
        <f t="array" ref="S121">IF($B121="","",MMULT(LabActivity!$AK147:$AP147,COPOMap!S$23:S$28))</f>
      </c>
      <c r="T121" s="6">
        <f t="array" ref="T121">IF($B121="","",MMULT(LabActivity!$AK147:$AP147,COPOMap!T$23:T$28))</f>
      </c>
      <c r="U121" s="6">
        <f t="array" ref="U121">IF($B121="","",MMULT(LabActivity!$AK147:$AP147,COPOMap!U$23:U$28))</f>
      </c>
      <c r="V121" s="6">
        <f t="array" ref="V121">IF($B121="","",MMULT(LabActivity!$AK147:$AP147,COPOMap!V$23:V$28))</f>
      </c>
      <c r="W121" s="6">
        <f t="array" ref="W121">IF($B121="","",MMULT(LabActivity!$AK147:$AP147,COPOMap!W$23:W$28))</f>
      </c>
      <c r="X121" s="6">
        <f t="array" ref="X121">IF($B121="","",MMULT(LabActivity!$AK147:$AP147,COPOMap!X$23:X$28))</f>
      </c>
      <c r="Y121" s="6">
        <f t="array" ref="Y121">IF($B121="","",MMULT(LabActivity!$AK147:$AP147,COPOMap!Y$23:Y$28))</f>
      </c>
      <c r="Z121" s="6">
        <f t="array" ref="Z121">IF($B121="","",MMULT(LabActivity!$AK147:$AP147,COPOMap!Z$23:Z$28))</f>
      </c>
      <c r="AA121" s="6">
        <f t="array" ref="AA121">IF($B121="","",MMULT(LabActivity!$AK147:$AP147,COPOMap!AA$23:AA$28))</f>
      </c>
      <c r="AB121" s="4"/>
      <c r="AC121" s="6">
        <f t="array" ref="AC121">MMULT(COCalc!$CC120:$CH120,COPOMap!P$33:P$38)</f>
        <v>0</v>
      </c>
      <c r="AD121" s="6">
        <f t="array" ref="AD121">MMULT(COCalc!$CC120:$CH120,COPOMap!Q$33:Q$38)</f>
        <v>0</v>
      </c>
      <c r="AE121" s="6">
        <f t="array" ref="AE121">MMULT(COCalc!$CC120:$CH120,COPOMap!R$33:R$38)</f>
        <v>0</v>
      </c>
      <c r="AF121" s="6">
        <f t="array" ref="AF121">MMULT(COCalc!$CC120:$CH120,COPOMap!S$33:S$38)</f>
        <v>0</v>
      </c>
      <c r="AG121" s="6">
        <f t="array" ref="AG121">MMULT(COCalc!$CC120:$CH120,COPOMap!T$33:T$38)</f>
        <v>0</v>
      </c>
      <c r="AH121" s="6">
        <f t="array" ref="AH121">MMULT(COCalc!$CC120:$CH120,COPOMap!U$33:U$38)</f>
        <v>0</v>
      </c>
      <c r="AI121" s="6">
        <f t="array" ref="AI121">MMULT(COCalc!$CC120:$CH120,COPOMap!V$33:V$38)</f>
        <v>0</v>
      </c>
      <c r="AJ121" s="6">
        <f t="array" ref="AJ121">MMULT(COCalc!$CC120:$CH120,COPOMap!W$33:W$38)</f>
        <v>0</v>
      </c>
      <c r="AK121" s="6">
        <f t="array" ref="AK121">MMULT(COCalc!$CC120:$CH120,COPOMap!X$33:X$38)</f>
        <v>0</v>
      </c>
      <c r="AL121" s="6">
        <f t="array" ref="AL121">MMULT(COCalc!$CC120:$CH120,COPOMap!Y$33:Y$38)</f>
        <v>0</v>
      </c>
      <c r="AM121" s="6">
        <f t="array" ref="AM121">MMULT(COCalc!$CC120:$CH120,COPOMap!Z$33:Z$38)</f>
        <v>0</v>
      </c>
      <c r="AN121" s="6">
        <f t="array" ref="AN121">MMULT(COCalc!$CC120:$CH120,COPOMap!AA$33:AA$38)</f>
        <v>0</v>
      </c>
    </row>
    <row r="122" ht="14.25" customHeight="1" spans="1:40" x14ac:dyDescent="0.25">
      <c r="A122" s="4"/>
      <c r="B122" s="68">
        <f>IF(ISBLANK(CT!A148),"",CT!A148)</f>
      </c>
      <c r="C122" s="6">
        <f t="array" ref="C122">MMULT(COCalc!$AB121:$AG121,COPOMap!P$13:P$18)</f>
        <v>0</v>
      </c>
      <c r="D122" s="6">
        <f t="array" ref="D122">MMULT(COCalc!$AB121:$AG121,COPOMap!Q$13:Q$18)</f>
        <v>0</v>
      </c>
      <c r="E122" s="6">
        <f t="array" ref="E122">MMULT(COCalc!$AB121:$AG121,COPOMap!R$13:R$18)</f>
        <v>0</v>
      </c>
      <c r="F122" s="6">
        <f t="array" ref="F122">MMULT(COCalc!$AB121:$AG121,COPOMap!S$13:S$18)</f>
        <v>0</v>
      </c>
      <c r="G122" s="6">
        <f t="array" ref="G122">MMULT(COCalc!$AB121:$AG121,COPOMap!T$13:T$18)</f>
        <v>0</v>
      </c>
      <c r="H122" s="6">
        <f t="array" ref="H122">MMULT(COCalc!$AB121:$AG121,COPOMap!U$13:U$18)</f>
        <v>0</v>
      </c>
      <c r="I122" s="6">
        <f t="array" ref="I122">MMULT(COCalc!$AB121:$AG121,COPOMap!V$13:V$18)</f>
        <v>0</v>
      </c>
      <c r="J122" s="6">
        <f t="array" ref="J122">MMULT(COCalc!$AB121:$AG121,COPOMap!W$13:W$18)</f>
        <v>0</v>
      </c>
      <c r="K122" s="6">
        <f t="array" ref="K122">MMULT(COCalc!$AB121:$AG121,COPOMap!X$13:X$18)</f>
        <v>0</v>
      </c>
      <c r="L122" s="6">
        <f t="array" ref="L122">MMULT(COCalc!$AB121:$AG121,COPOMap!Y$13:Y$18)</f>
        <v>0</v>
      </c>
      <c r="M122" s="6">
        <f t="array" ref="M122">MMULT(COCalc!$AB121:$AG121,COPOMap!Z$13:Z$18)</f>
        <v>0</v>
      </c>
      <c r="N122" s="6">
        <f t="array" ref="N122">MMULT(COCalc!$AB121:$AG121,COPOMap!AA$13:AA$18)</f>
        <v>0</v>
      </c>
      <c r="O122" s="4"/>
      <c r="P122" s="6">
        <f t="array" ref="P122">IF($B122="","",MMULT(LabActivity!$AK148:$AP148,COPOMap!P$23:P$28))</f>
      </c>
      <c r="Q122" s="6">
        <f t="array" ref="Q122">IF($B122="","",MMULT(LabActivity!$AK148:$AP148,COPOMap!Q$23:Q$28))</f>
      </c>
      <c r="R122" s="6">
        <f t="array" ref="R122">IF($B122="","",MMULT(LabActivity!$AK148:$AP148,COPOMap!R$23:R$28))</f>
      </c>
      <c r="S122" s="6">
        <f t="array" ref="S122">IF($B122="","",MMULT(LabActivity!$AK148:$AP148,COPOMap!S$23:S$28))</f>
      </c>
      <c r="T122" s="6">
        <f t="array" ref="T122">IF($B122="","",MMULT(LabActivity!$AK148:$AP148,COPOMap!T$23:T$28))</f>
      </c>
      <c r="U122" s="6">
        <f t="array" ref="U122">IF($B122="","",MMULT(LabActivity!$AK148:$AP148,COPOMap!U$23:U$28))</f>
      </c>
      <c r="V122" s="6">
        <f t="array" ref="V122">IF($B122="","",MMULT(LabActivity!$AK148:$AP148,COPOMap!V$23:V$28))</f>
      </c>
      <c r="W122" s="6">
        <f t="array" ref="W122">IF($B122="","",MMULT(LabActivity!$AK148:$AP148,COPOMap!W$23:W$28))</f>
      </c>
      <c r="X122" s="6">
        <f t="array" ref="X122">IF($B122="","",MMULT(LabActivity!$AK148:$AP148,COPOMap!X$23:X$28))</f>
      </c>
      <c r="Y122" s="6">
        <f t="array" ref="Y122">IF($B122="","",MMULT(LabActivity!$AK148:$AP148,COPOMap!Y$23:Y$28))</f>
      </c>
      <c r="Z122" s="6">
        <f t="array" ref="Z122">IF($B122="","",MMULT(LabActivity!$AK148:$AP148,COPOMap!Z$23:Z$28))</f>
      </c>
      <c r="AA122" s="6">
        <f t="array" ref="AA122">IF($B122="","",MMULT(LabActivity!$AK148:$AP148,COPOMap!AA$23:AA$28))</f>
      </c>
      <c r="AB122" s="4"/>
      <c r="AC122" s="6">
        <f t="array" ref="AC122">MMULT(COCalc!$CC121:$CH121,COPOMap!P$33:P$38)</f>
        <v>0</v>
      </c>
      <c r="AD122" s="6">
        <f t="array" ref="AD122">MMULT(COCalc!$CC121:$CH121,COPOMap!Q$33:Q$38)</f>
        <v>0</v>
      </c>
      <c r="AE122" s="6">
        <f t="array" ref="AE122">MMULT(COCalc!$CC121:$CH121,COPOMap!R$33:R$38)</f>
        <v>0</v>
      </c>
      <c r="AF122" s="6">
        <f t="array" ref="AF122">MMULT(COCalc!$CC121:$CH121,COPOMap!S$33:S$38)</f>
        <v>0</v>
      </c>
      <c r="AG122" s="6">
        <f t="array" ref="AG122">MMULT(COCalc!$CC121:$CH121,COPOMap!T$33:T$38)</f>
        <v>0</v>
      </c>
      <c r="AH122" s="6">
        <f t="array" ref="AH122">MMULT(COCalc!$CC121:$CH121,COPOMap!U$33:U$38)</f>
        <v>0</v>
      </c>
      <c r="AI122" s="6">
        <f t="array" ref="AI122">MMULT(COCalc!$CC121:$CH121,COPOMap!V$33:V$38)</f>
        <v>0</v>
      </c>
      <c r="AJ122" s="6">
        <f t="array" ref="AJ122">MMULT(COCalc!$CC121:$CH121,COPOMap!W$33:W$38)</f>
        <v>0</v>
      </c>
      <c r="AK122" s="6">
        <f t="array" ref="AK122">MMULT(COCalc!$CC121:$CH121,COPOMap!X$33:X$38)</f>
        <v>0</v>
      </c>
      <c r="AL122" s="6">
        <f t="array" ref="AL122">MMULT(COCalc!$CC121:$CH121,COPOMap!Y$33:Y$38)</f>
        <v>0</v>
      </c>
      <c r="AM122" s="6">
        <f t="array" ref="AM122">MMULT(COCalc!$CC121:$CH121,COPOMap!Z$33:Z$38)</f>
        <v>0</v>
      </c>
      <c r="AN122" s="6">
        <f t="array" ref="AN122">MMULT(COCalc!$CC121:$CH121,COPOMap!AA$33:AA$38)</f>
        <v>0</v>
      </c>
    </row>
    <row r="123" ht="14.25" customHeight="1" spans="1:40" x14ac:dyDescent="0.25">
      <c r="A123" s="4"/>
      <c r="B123" s="68">
        <f>IF(ISBLANK(CT!A149),"",CT!A149)</f>
      </c>
      <c r="C123" s="6">
        <f t="array" ref="C123">MMULT(COCalc!$AB122:$AG122,COPOMap!P$13:P$18)</f>
        <v>0</v>
      </c>
      <c r="D123" s="6">
        <f t="array" ref="D123">MMULT(COCalc!$AB122:$AG122,COPOMap!Q$13:Q$18)</f>
        <v>0</v>
      </c>
      <c r="E123" s="6">
        <f t="array" ref="E123">MMULT(COCalc!$AB122:$AG122,COPOMap!R$13:R$18)</f>
        <v>0</v>
      </c>
      <c r="F123" s="6">
        <f t="array" ref="F123">MMULT(COCalc!$AB122:$AG122,COPOMap!S$13:S$18)</f>
        <v>0</v>
      </c>
      <c r="G123" s="6">
        <f t="array" ref="G123">MMULT(COCalc!$AB122:$AG122,COPOMap!T$13:T$18)</f>
        <v>0</v>
      </c>
      <c r="H123" s="6">
        <f t="array" ref="H123">MMULT(COCalc!$AB122:$AG122,COPOMap!U$13:U$18)</f>
        <v>0</v>
      </c>
      <c r="I123" s="6">
        <f t="array" ref="I123">MMULT(COCalc!$AB122:$AG122,COPOMap!V$13:V$18)</f>
        <v>0</v>
      </c>
      <c r="J123" s="6">
        <f t="array" ref="J123">MMULT(COCalc!$AB122:$AG122,COPOMap!W$13:W$18)</f>
        <v>0</v>
      </c>
      <c r="K123" s="6">
        <f t="array" ref="K123">MMULT(COCalc!$AB122:$AG122,COPOMap!X$13:X$18)</f>
        <v>0</v>
      </c>
      <c r="L123" s="6">
        <f t="array" ref="L123">MMULT(COCalc!$AB122:$AG122,COPOMap!Y$13:Y$18)</f>
        <v>0</v>
      </c>
      <c r="M123" s="6">
        <f t="array" ref="M123">MMULT(COCalc!$AB122:$AG122,COPOMap!Z$13:Z$18)</f>
        <v>0</v>
      </c>
      <c r="N123" s="6">
        <f t="array" ref="N123">MMULT(COCalc!$AB122:$AG122,COPOMap!AA$13:AA$18)</f>
        <v>0</v>
      </c>
      <c r="O123" s="4"/>
      <c r="P123" s="6">
        <f t="array" ref="P123">IF($B123="","",MMULT(LabActivity!$AK149:$AP149,COPOMap!P$23:P$28))</f>
      </c>
      <c r="Q123" s="6">
        <f t="array" ref="Q123">IF($B123="","",MMULT(LabActivity!$AK149:$AP149,COPOMap!Q$23:Q$28))</f>
      </c>
      <c r="R123" s="6">
        <f t="array" ref="R123">IF($B123="","",MMULT(LabActivity!$AK149:$AP149,COPOMap!R$23:R$28))</f>
      </c>
      <c r="S123" s="6">
        <f t="array" ref="S123">IF($B123="","",MMULT(LabActivity!$AK149:$AP149,COPOMap!S$23:S$28))</f>
      </c>
      <c r="T123" s="6">
        <f t="array" ref="T123">IF($B123="","",MMULT(LabActivity!$AK149:$AP149,COPOMap!T$23:T$28))</f>
      </c>
      <c r="U123" s="6">
        <f t="array" ref="U123">IF($B123="","",MMULT(LabActivity!$AK149:$AP149,COPOMap!U$23:U$28))</f>
      </c>
      <c r="V123" s="6">
        <f t="array" ref="V123">IF($B123="","",MMULT(LabActivity!$AK149:$AP149,COPOMap!V$23:V$28))</f>
      </c>
      <c r="W123" s="6">
        <f t="array" ref="W123">IF($B123="","",MMULT(LabActivity!$AK149:$AP149,COPOMap!W$23:W$28))</f>
      </c>
      <c r="X123" s="6">
        <f t="array" ref="X123">IF($B123="","",MMULT(LabActivity!$AK149:$AP149,COPOMap!X$23:X$28))</f>
      </c>
      <c r="Y123" s="6">
        <f t="array" ref="Y123">IF($B123="","",MMULT(LabActivity!$AK149:$AP149,COPOMap!Y$23:Y$28))</f>
      </c>
      <c r="Z123" s="6">
        <f t="array" ref="Z123">IF($B123="","",MMULT(LabActivity!$AK149:$AP149,COPOMap!Z$23:Z$28))</f>
      </c>
      <c r="AA123" s="6">
        <f t="array" ref="AA123">IF($B123="","",MMULT(LabActivity!$AK149:$AP149,COPOMap!AA$23:AA$28))</f>
      </c>
      <c r="AB123" s="4"/>
      <c r="AC123" s="6">
        <f t="array" ref="AC123">MMULT(COCalc!$CC122:$CH122,COPOMap!P$33:P$38)</f>
        <v>0</v>
      </c>
      <c r="AD123" s="6">
        <f t="array" ref="AD123">MMULT(COCalc!$CC122:$CH122,COPOMap!Q$33:Q$38)</f>
        <v>0</v>
      </c>
      <c r="AE123" s="6">
        <f t="array" ref="AE123">MMULT(COCalc!$CC122:$CH122,COPOMap!R$33:R$38)</f>
        <v>0</v>
      </c>
      <c r="AF123" s="6">
        <f t="array" ref="AF123">MMULT(COCalc!$CC122:$CH122,COPOMap!S$33:S$38)</f>
        <v>0</v>
      </c>
      <c r="AG123" s="6">
        <f t="array" ref="AG123">MMULT(COCalc!$CC122:$CH122,COPOMap!T$33:T$38)</f>
        <v>0</v>
      </c>
      <c r="AH123" s="6">
        <f t="array" ref="AH123">MMULT(COCalc!$CC122:$CH122,COPOMap!U$33:U$38)</f>
        <v>0</v>
      </c>
      <c r="AI123" s="6">
        <f t="array" ref="AI123">MMULT(COCalc!$CC122:$CH122,COPOMap!V$33:V$38)</f>
        <v>0</v>
      </c>
      <c r="AJ123" s="6">
        <f t="array" ref="AJ123">MMULT(COCalc!$CC122:$CH122,COPOMap!W$33:W$38)</f>
        <v>0</v>
      </c>
      <c r="AK123" s="6">
        <f t="array" ref="AK123">MMULT(COCalc!$CC122:$CH122,COPOMap!X$33:X$38)</f>
        <v>0</v>
      </c>
      <c r="AL123" s="6">
        <f t="array" ref="AL123">MMULT(COCalc!$CC122:$CH122,COPOMap!Y$33:Y$38)</f>
        <v>0</v>
      </c>
      <c r="AM123" s="6">
        <f t="array" ref="AM123">MMULT(COCalc!$CC122:$CH122,COPOMap!Z$33:Z$38)</f>
        <v>0</v>
      </c>
      <c r="AN123" s="6">
        <f t="array" ref="AN123">MMULT(COCalc!$CC122:$CH122,COPOMap!AA$33:AA$38)</f>
        <v>0</v>
      </c>
    </row>
    <row r="124" ht="14.25" customHeight="1" spans="1:40" x14ac:dyDescent="0.25">
      <c r="A124" s="4"/>
      <c r="B124" s="68">
        <f>IF(ISBLANK(CT!A150),"",CT!A150)</f>
      </c>
      <c r="C124" s="6">
        <f t="array" ref="C124">MMULT(COCalc!$AB123:$AG123,COPOMap!P$13:P$18)</f>
        <v>0</v>
      </c>
      <c r="D124" s="6">
        <f t="array" ref="D124">MMULT(COCalc!$AB123:$AG123,COPOMap!Q$13:Q$18)</f>
        <v>0</v>
      </c>
      <c r="E124" s="6">
        <f t="array" ref="E124">MMULT(COCalc!$AB123:$AG123,COPOMap!R$13:R$18)</f>
        <v>0</v>
      </c>
      <c r="F124" s="6">
        <f t="array" ref="F124">MMULT(COCalc!$AB123:$AG123,COPOMap!S$13:S$18)</f>
        <v>0</v>
      </c>
      <c r="G124" s="6">
        <f t="array" ref="G124">MMULT(COCalc!$AB123:$AG123,COPOMap!T$13:T$18)</f>
        <v>0</v>
      </c>
      <c r="H124" s="6">
        <f t="array" ref="H124">MMULT(COCalc!$AB123:$AG123,COPOMap!U$13:U$18)</f>
        <v>0</v>
      </c>
      <c r="I124" s="6">
        <f t="array" ref="I124">MMULT(COCalc!$AB123:$AG123,COPOMap!V$13:V$18)</f>
        <v>0</v>
      </c>
      <c r="J124" s="6">
        <f t="array" ref="J124">MMULT(COCalc!$AB123:$AG123,COPOMap!W$13:W$18)</f>
        <v>0</v>
      </c>
      <c r="K124" s="6">
        <f t="array" ref="K124">MMULT(COCalc!$AB123:$AG123,COPOMap!X$13:X$18)</f>
        <v>0</v>
      </c>
      <c r="L124" s="6">
        <f t="array" ref="L124">MMULT(COCalc!$AB123:$AG123,COPOMap!Y$13:Y$18)</f>
        <v>0</v>
      </c>
      <c r="M124" s="6">
        <f t="array" ref="M124">MMULT(COCalc!$AB123:$AG123,COPOMap!Z$13:Z$18)</f>
        <v>0</v>
      </c>
      <c r="N124" s="6">
        <f t="array" ref="N124">MMULT(COCalc!$AB123:$AG123,COPOMap!AA$13:AA$18)</f>
        <v>0</v>
      </c>
      <c r="O124" s="4"/>
      <c r="P124" s="6">
        <f t="array" ref="P124">IF($B124="","",MMULT(LabActivity!$AK150:$AP150,COPOMap!P$23:P$28))</f>
      </c>
      <c r="Q124" s="6">
        <f t="array" ref="Q124">IF($B124="","",MMULT(LabActivity!$AK150:$AP150,COPOMap!Q$23:Q$28))</f>
      </c>
      <c r="R124" s="6">
        <f t="array" ref="R124">IF($B124="","",MMULT(LabActivity!$AK150:$AP150,COPOMap!R$23:R$28))</f>
      </c>
      <c r="S124" s="6">
        <f t="array" ref="S124">IF($B124="","",MMULT(LabActivity!$AK150:$AP150,COPOMap!S$23:S$28))</f>
      </c>
      <c r="T124" s="6">
        <f t="array" ref="T124">IF($B124="","",MMULT(LabActivity!$AK150:$AP150,COPOMap!T$23:T$28))</f>
      </c>
      <c r="U124" s="6">
        <f t="array" ref="U124">IF($B124="","",MMULT(LabActivity!$AK150:$AP150,COPOMap!U$23:U$28))</f>
      </c>
      <c r="V124" s="6">
        <f t="array" ref="V124">IF($B124="","",MMULT(LabActivity!$AK150:$AP150,COPOMap!V$23:V$28))</f>
      </c>
      <c r="W124" s="6">
        <f t="array" ref="W124">IF($B124="","",MMULT(LabActivity!$AK150:$AP150,COPOMap!W$23:W$28))</f>
      </c>
      <c r="X124" s="6">
        <f t="array" ref="X124">IF($B124="","",MMULT(LabActivity!$AK150:$AP150,COPOMap!X$23:X$28))</f>
      </c>
      <c r="Y124" s="6">
        <f t="array" ref="Y124">IF($B124="","",MMULT(LabActivity!$AK150:$AP150,COPOMap!Y$23:Y$28))</f>
      </c>
      <c r="Z124" s="6">
        <f t="array" ref="Z124">IF($B124="","",MMULT(LabActivity!$AK150:$AP150,COPOMap!Z$23:Z$28))</f>
      </c>
      <c r="AA124" s="6">
        <f t="array" ref="AA124">IF($B124="","",MMULT(LabActivity!$AK150:$AP150,COPOMap!AA$23:AA$28))</f>
      </c>
      <c r="AB124" s="4"/>
      <c r="AC124" s="6">
        <f t="array" ref="AC124">MMULT(COCalc!$CC123:$CH123,COPOMap!P$33:P$38)</f>
        <v>0</v>
      </c>
      <c r="AD124" s="6">
        <f t="array" ref="AD124">MMULT(COCalc!$CC123:$CH123,COPOMap!Q$33:Q$38)</f>
        <v>0</v>
      </c>
      <c r="AE124" s="6">
        <f t="array" ref="AE124">MMULT(COCalc!$CC123:$CH123,COPOMap!R$33:R$38)</f>
        <v>0</v>
      </c>
      <c r="AF124" s="6">
        <f t="array" ref="AF124">MMULT(COCalc!$CC123:$CH123,COPOMap!S$33:S$38)</f>
        <v>0</v>
      </c>
      <c r="AG124" s="6">
        <f t="array" ref="AG124">MMULT(COCalc!$CC123:$CH123,COPOMap!T$33:T$38)</f>
        <v>0</v>
      </c>
      <c r="AH124" s="6">
        <f t="array" ref="AH124">MMULT(COCalc!$CC123:$CH123,COPOMap!U$33:U$38)</f>
        <v>0</v>
      </c>
      <c r="AI124" s="6">
        <f t="array" ref="AI124">MMULT(COCalc!$CC123:$CH123,COPOMap!V$33:V$38)</f>
        <v>0</v>
      </c>
      <c r="AJ124" s="6">
        <f t="array" ref="AJ124">MMULT(COCalc!$CC123:$CH123,COPOMap!W$33:W$38)</f>
        <v>0</v>
      </c>
      <c r="AK124" s="6">
        <f t="array" ref="AK124">MMULT(COCalc!$CC123:$CH123,COPOMap!X$33:X$38)</f>
        <v>0</v>
      </c>
      <c r="AL124" s="6">
        <f t="array" ref="AL124">MMULT(COCalc!$CC123:$CH123,COPOMap!Y$33:Y$38)</f>
        <v>0</v>
      </c>
      <c r="AM124" s="6">
        <f t="array" ref="AM124">MMULT(COCalc!$CC123:$CH123,COPOMap!Z$33:Z$38)</f>
        <v>0</v>
      </c>
      <c r="AN124" s="6">
        <f t="array" ref="AN124">MMULT(COCalc!$CC123:$CH123,COPOMap!AA$33:AA$38)</f>
        <v>0</v>
      </c>
    </row>
    <row r="125" ht="14.25" customHeight="1" spans="1:40" x14ac:dyDescent="0.25">
      <c r="A125" s="4"/>
      <c r="B125" s="68">
        <f>IF(ISBLANK(CT!A151),"",CT!A151)</f>
      </c>
      <c r="C125" s="6">
        <f t="array" ref="C125">MMULT(COCalc!$AB124:$AG124,COPOMap!P$13:P$18)</f>
        <v>0</v>
      </c>
      <c r="D125" s="6">
        <f t="array" ref="D125">MMULT(COCalc!$AB124:$AG124,COPOMap!Q$13:Q$18)</f>
        <v>0</v>
      </c>
      <c r="E125" s="6">
        <f t="array" ref="E125">MMULT(COCalc!$AB124:$AG124,COPOMap!R$13:R$18)</f>
        <v>0</v>
      </c>
      <c r="F125" s="6">
        <f t="array" ref="F125">MMULT(COCalc!$AB124:$AG124,COPOMap!S$13:S$18)</f>
        <v>0</v>
      </c>
      <c r="G125" s="6">
        <f t="array" ref="G125">MMULT(COCalc!$AB124:$AG124,COPOMap!T$13:T$18)</f>
        <v>0</v>
      </c>
      <c r="H125" s="6">
        <f t="array" ref="H125">MMULT(COCalc!$AB124:$AG124,COPOMap!U$13:U$18)</f>
        <v>0</v>
      </c>
      <c r="I125" s="6">
        <f t="array" ref="I125">MMULT(COCalc!$AB124:$AG124,COPOMap!V$13:V$18)</f>
        <v>0</v>
      </c>
      <c r="J125" s="6">
        <f t="array" ref="J125">MMULT(COCalc!$AB124:$AG124,COPOMap!W$13:W$18)</f>
        <v>0</v>
      </c>
      <c r="K125" s="6">
        <f t="array" ref="K125">MMULT(COCalc!$AB124:$AG124,COPOMap!X$13:X$18)</f>
        <v>0</v>
      </c>
      <c r="L125" s="6">
        <f t="array" ref="L125">MMULT(COCalc!$AB124:$AG124,COPOMap!Y$13:Y$18)</f>
        <v>0</v>
      </c>
      <c r="M125" s="6">
        <f t="array" ref="M125">MMULT(COCalc!$AB124:$AG124,COPOMap!Z$13:Z$18)</f>
        <v>0</v>
      </c>
      <c r="N125" s="6">
        <f t="array" ref="N125">MMULT(COCalc!$AB124:$AG124,COPOMap!AA$13:AA$18)</f>
        <v>0</v>
      </c>
      <c r="O125" s="4"/>
      <c r="P125" s="6">
        <f t="array" ref="P125">IF($B125="","",MMULT(LabActivity!$AK151:$AP151,COPOMap!P$23:P$28))</f>
      </c>
      <c r="Q125" s="6">
        <f t="array" ref="Q125">IF($B125="","",MMULT(LabActivity!$AK151:$AP151,COPOMap!Q$23:Q$28))</f>
      </c>
      <c r="R125" s="6">
        <f t="array" ref="R125">IF($B125="","",MMULT(LabActivity!$AK151:$AP151,COPOMap!R$23:R$28))</f>
      </c>
      <c r="S125" s="6">
        <f t="array" ref="S125">IF($B125="","",MMULT(LabActivity!$AK151:$AP151,COPOMap!S$23:S$28))</f>
      </c>
      <c r="T125" s="6">
        <f t="array" ref="T125">IF($B125="","",MMULT(LabActivity!$AK151:$AP151,COPOMap!T$23:T$28))</f>
      </c>
      <c r="U125" s="6">
        <f t="array" ref="U125">IF($B125="","",MMULT(LabActivity!$AK151:$AP151,COPOMap!U$23:U$28))</f>
      </c>
      <c r="V125" s="6">
        <f t="array" ref="V125">IF($B125="","",MMULT(LabActivity!$AK151:$AP151,COPOMap!V$23:V$28))</f>
      </c>
      <c r="W125" s="6">
        <f t="array" ref="W125">IF($B125="","",MMULT(LabActivity!$AK151:$AP151,COPOMap!W$23:W$28))</f>
      </c>
      <c r="X125" s="6">
        <f t="array" ref="X125">IF($B125="","",MMULT(LabActivity!$AK151:$AP151,COPOMap!X$23:X$28))</f>
      </c>
      <c r="Y125" s="6">
        <f t="array" ref="Y125">IF($B125="","",MMULT(LabActivity!$AK151:$AP151,COPOMap!Y$23:Y$28))</f>
      </c>
      <c r="Z125" s="6">
        <f t="array" ref="Z125">IF($B125="","",MMULT(LabActivity!$AK151:$AP151,COPOMap!Z$23:Z$28))</f>
      </c>
      <c r="AA125" s="6">
        <f t="array" ref="AA125">IF($B125="","",MMULT(LabActivity!$AK151:$AP151,COPOMap!AA$23:AA$28))</f>
      </c>
      <c r="AB125" s="4"/>
      <c r="AC125" s="6">
        <f t="array" ref="AC125">MMULT(COCalc!$CC124:$CH124,COPOMap!P$33:P$38)</f>
        <v>0</v>
      </c>
      <c r="AD125" s="6">
        <f t="array" ref="AD125">MMULT(COCalc!$CC124:$CH124,COPOMap!Q$33:Q$38)</f>
        <v>0</v>
      </c>
      <c r="AE125" s="6">
        <f t="array" ref="AE125">MMULT(COCalc!$CC124:$CH124,COPOMap!R$33:R$38)</f>
        <v>0</v>
      </c>
      <c r="AF125" s="6">
        <f t="array" ref="AF125">MMULT(COCalc!$CC124:$CH124,COPOMap!S$33:S$38)</f>
        <v>0</v>
      </c>
      <c r="AG125" s="6">
        <f t="array" ref="AG125">MMULT(COCalc!$CC124:$CH124,COPOMap!T$33:T$38)</f>
        <v>0</v>
      </c>
      <c r="AH125" s="6">
        <f t="array" ref="AH125">MMULT(COCalc!$CC124:$CH124,COPOMap!U$33:U$38)</f>
        <v>0</v>
      </c>
      <c r="AI125" s="6">
        <f t="array" ref="AI125">MMULT(COCalc!$CC124:$CH124,COPOMap!V$33:V$38)</f>
        <v>0</v>
      </c>
      <c r="AJ125" s="6">
        <f t="array" ref="AJ125">MMULT(COCalc!$CC124:$CH124,COPOMap!W$33:W$38)</f>
        <v>0</v>
      </c>
      <c r="AK125" s="6">
        <f t="array" ref="AK125">MMULT(COCalc!$CC124:$CH124,COPOMap!X$33:X$38)</f>
        <v>0</v>
      </c>
      <c r="AL125" s="6">
        <f t="array" ref="AL125">MMULT(COCalc!$CC124:$CH124,COPOMap!Y$33:Y$38)</f>
        <v>0</v>
      </c>
      <c r="AM125" s="6">
        <f t="array" ref="AM125">MMULT(COCalc!$CC124:$CH124,COPOMap!Z$33:Z$38)</f>
        <v>0</v>
      </c>
      <c r="AN125" s="6">
        <f t="array" ref="AN125">MMULT(COCalc!$CC124:$CH124,COPOMap!AA$33:AA$38)</f>
        <v>0</v>
      </c>
    </row>
    <row r="126" ht="14.25" customHeight="1" spans="1:40" x14ac:dyDescent="0.25">
      <c r="A126" s="4"/>
      <c r="B126" s="68">
        <f>IF(ISBLANK(CT!A152),"",CT!A152)</f>
      </c>
      <c r="C126" s="6">
        <f t="array" ref="C126">MMULT(COCalc!$AB125:$AG125,COPOMap!P$13:P$18)</f>
        <v>0</v>
      </c>
      <c r="D126" s="6">
        <f t="array" ref="D126">MMULT(COCalc!$AB125:$AG125,COPOMap!Q$13:Q$18)</f>
        <v>0</v>
      </c>
      <c r="E126" s="6">
        <f t="array" ref="E126">MMULT(COCalc!$AB125:$AG125,COPOMap!R$13:R$18)</f>
        <v>0</v>
      </c>
      <c r="F126" s="6">
        <f t="array" ref="F126">MMULT(COCalc!$AB125:$AG125,COPOMap!S$13:S$18)</f>
        <v>0</v>
      </c>
      <c r="G126" s="6">
        <f t="array" ref="G126">MMULT(COCalc!$AB125:$AG125,COPOMap!T$13:T$18)</f>
        <v>0</v>
      </c>
      <c r="H126" s="6">
        <f t="array" ref="H126">MMULT(COCalc!$AB125:$AG125,COPOMap!U$13:U$18)</f>
        <v>0</v>
      </c>
      <c r="I126" s="6">
        <f t="array" ref="I126">MMULT(COCalc!$AB125:$AG125,COPOMap!V$13:V$18)</f>
        <v>0</v>
      </c>
      <c r="J126" s="6">
        <f t="array" ref="J126">MMULT(COCalc!$AB125:$AG125,COPOMap!W$13:W$18)</f>
        <v>0</v>
      </c>
      <c r="K126" s="6">
        <f t="array" ref="K126">MMULT(COCalc!$AB125:$AG125,COPOMap!X$13:X$18)</f>
        <v>0</v>
      </c>
      <c r="L126" s="6">
        <f t="array" ref="L126">MMULT(COCalc!$AB125:$AG125,COPOMap!Y$13:Y$18)</f>
        <v>0</v>
      </c>
      <c r="M126" s="6">
        <f t="array" ref="M126">MMULT(COCalc!$AB125:$AG125,COPOMap!Z$13:Z$18)</f>
        <v>0</v>
      </c>
      <c r="N126" s="6">
        <f t="array" ref="N126">MMULT(COCalc!$AB125:$AG125,COPOMap!AA$13:AA$18)</f>
        <v>0</v>
      </c>
      <c r="O126" s="4"/>
      <c r="P126" s="6">
        <f t="array" ref="P126">IF($B126="","",MMULT(LabActivity!$AK152:$AP152,COPOMap!P$23:P$28))</f>
      </c>
      <c r="Q126" s="6">
        <f t="array" ref="Q126">IF($B126="","",MMULT(LabActivity!$AK152:$AP152,COPOMap!Q$23:Q$28))</f>
      </c>
      <c r="R126" s="6">
        <f t="array" ref="R126">IF($B126="","",MMULT(LabActivity!$AK152:$AP152,COPOMap!R$23:R$28))</f>
      </c>
      <c r="S126" s="6">
        <f t="array" ref="S126">IF($B126="","",MMULT(LabActivity!$AK152:$AP152,COPOMap!S$23:S$28))</f>
      </c>
      <c r="T126" s="6">
        <f t="array" ref="T126">IF($B126="","",MMULT(LabActivity!$AK152:$AP152,COPOMap!T$23:T$28))</f>
      </c>
      <c r="U126" s="6">
        <f t="array" ref="U126">IF($B126="","",MMULT(LabActivity!$AK152:$AP152,COPOMap!U$23:U$28))</f>
      </c>
      <c r="V126" s="6">
        <f t="array" ref="V126">IF($B126="","",MMULT(LabActivity!$AK152:$AP152,COPOMap!V$23:V$28))</f>
      </c>
      <c r="W126" s="6">
        <f t="array" ref="W126">IF($B126="","",MMULT(LabActivity!$AK152:$AP152,COPOMap!W$23:W$28))</f>
      </c>
      <c r="X126" s="6">
        <f t="array" ref="X126">IF($B126="","",MMULT(LabActivity!$AK152:$AP152,COPOMap!X$23:X$28))</f>
      </c>
      <c r="Y126" s="6">
        <f t="array" ref="Y126">IF($B126="","",MMULT(LabActivity!$AK152:$AP152,COPOMap!Y$23:Y$28))</f>
      </c>
      <c r="Z126" s="6">
        <f t="array" ref="Z126">IF($B126="","",MMULT(LabActivity!$AK152:$AP152,COPOMap!Z$23:Z$28))</f>
      </c>
      <c r="AA126" s="6">
        <f t="array" ref="AA126">IF($B126="","",MMULT(LabActivity!$AK152:$AP152,COPOMap!AA$23:AA$28))</f>
      </c>
      <c r="AB126" s="4"/>
      <c r="AC126" s="6">
        <f t="array" ref="AC126">MMULT(COCalc!$CC125:$CH125,COPOMap!P$33:P$38)</f>
        <v>0</v>
      </c>
      <c r="AD126" s="6">
        <f t="array" ref="AD126">MMULT(COCalc!$CC125:$CH125,COPOMap!Q$33:Q$38)</f>
        <v>0</v>
      </c>
      <c r="AE126" s="6">
        <f t="array" ref="AE126">MMULT(COCalc!$CC125:$CH125,COPOMap!R$33:R$38)</f>
        <v>0</v>
      </c>
      <c r="AF126" s="6">
        <f t="array" ref="AF126">MMULT(COCalc!$CC125:$CH125,COPOMap!S$33:S$38)</f>
        <v>0</v>
      </c>
      <c r="AG126" s="6">
        <f t="array" ref="AG126">MMULT(COCalc!$CC125:$CH125,COPOMap!T$33:T$38)</f>
        <v>0</v>
      </c>
      <c r="AH126" s="6">
        <f t="array" ref="AH126">MMULT(COCalc!$CC125:$CH125,COPOMap!U$33:U$38)</f>
        <v>0</v>
      </c>
      <c r="AI126" s="6">
        <f t="array" ref="AI126">MMULT(COCalc!$CC125:$CH125,COPOMap!V$33:V$38)</f>
        <v>0</v>
      </c>
      <c r="AJ126" s="6">
        <f t="array" ref="AJ126">MMULT(COCalc!$CC125:$CH125,COPOMap!W$33:W$38)</f>
        <v>0</v>
      </c>
      <c r="AK126" s="6">
        <f t="array" ref="AK126">MMULT(COCalc!$CC125:$CH125,COPOMap!X$33:X$38)</f>
        <v>0</v>
      </c>
      <c r="AL126" s="6">
        <f t="array" ref="AL126">MMULT(COCalc!$CC125:$CH125,COPOMap!Y$33:Y$38)</f>
        <v>0</v>
      </c>
      <c r="AM126" s="6">
        <f t="array" ref="AM126">MMULT(COCalc!$CC125:$CH125,COPOMap!Z$33:Z$38)</f>
        <v>0</v>
      </c>
      <c r="AN126" s="6">
        <f t="array" ref="AN126">MMULT(COCalc!$CC125:$CH125,COPOMap!AA$33:AA$38)</f>
        <v>0</v>
      </c>
    </row>
    <row r="127" ht="14.25" customHeight="1" spans="1:40" x14ac:dyDescent="0.25">
      <c r="A127" s="4"/>
      <c r="B127" s="68">
        <f>IF(ISBLANK(CT!A153),"",CT!A153)</f>
      </c>
      <c r="C127" s="6">
        <f t="array" ref="C127">MMULT(COCalc!$AB126:$AG126,COPOMap!P$13:P$18)</f>
        <v>0</v>
      </c>
      <c r="D127" s="6">
        <f t="array" ref="D127">MMULT(COCalc!$AB126:$AG126,COPOMap!Q$13:Q$18)</f>
        <v>0</v>
      </c>
      <c r="E127" s="6">
        <f t="array" ref="E127">MMULT(COCalc!$AB126:$AG126,COPOMap!R$13:R$18)</f>
        <v>0</v>
      </c>
      <c r="F127" s="6">
        <f t="array" ref="F127">MMULT(COCalc!$AB126:$AG126,COPOMap!S$13:S$18)</f>
        <v>0</v>
      </c>
      <c r="G127" s="6">
        <f t="array" ref="G127">MMULT(COCalc!$AB126:$AG126,COPOMap!T$13:T$18)</f>
        <v>0</v>
      </c>
      <c r="H127" s="6">
        <f t="array" ref="H127">MMULT(COCalc!$AB126:$AG126,COPOMap!U$13:U$18)</f>
        <v>0</v>
      </c>
      <c r="I127" s="6">
        <f t="array" ref="I127">MMULT(COCalc!$AB126:$AG126,COPOMap!V$13:V$18)</f>
        <v>0</v>
      </c>
      <c r="J127" s="6">
        <f t="array" ref="J127">MMULT(COCalc!$AB126:$AG126,COPOMap!W$13:W$18)</f>
        <v>0</v>
      </c>
      <c r="K127" s="6">
        <f t="array" ref="K127">MMULT(COCalc!$AB126:$AG126,COPOMap!X$13:X$18)</f>
        <v>0</v>
      </c>
      <c r="L127" s="6">
        <f t="array" ref="L127">MMULT(COCalc!$AB126:$AG126,COPOMap!Y$13:Y$18)</f>
        <v>0</v>
      </c>
      <c r="M127" s="6">
        <f t="array" ref="M127">MMULT(COCalc!$AB126:$AG126,COPOMap!Z$13:Z$18)</f>
        <v>0</v>
      </c>
      <c r="N127" s="6">
        <f t="array" ref="N127">MMULT(COCalc!$AB126:$AG126,COPOMap!AA$13:AA$18)</f>
        <v>0</v>
      </c>
      <c r="O127" s="4"/>
      <c r="P127" s="6">
        <f t="array" ref="P127">IF($B127="","",MMULT(LabActivity!$AK153:$AP153,COPOMap!P$23:P$28))</f>
      </c>
      <c r="Q127" s="6">
        <f t="array" ref="Q127">IF($B127="","",MMULT(LabActivity!$AK153:$AP153,COPOMap!Q$23:Q$28))</f>
      </c>
      <c r="R127" s="6">
        <f t="array" ref="R127">IF($B127="","",MMULT(LabActivity!$AK153:$AP153,COPOMap!R$23:R$28))</f>
      </c>
      <c r="S127" s="6">
        <f t="array" ref="S127">IF($B127="","",MMULT(LabActivity!$AK153:$AP153,COPOMap!S$23:S$28))</f>
      </c>
      <c r="T127" s="6">
        <f t="array" ref="T127">IF($B127="","",MMULT(LabActivity!$AK153:$AP153,COPOMap!T$23:T$28))</f>
      </c>
      <c r="U127" s="6">
        <f t="array" ref="U127">IF($B127="","",MMULT(LabActivity!$AK153:$AP153,COPOMap!U$23:U$28))</f>
      </c>
      <c r="V127" s="6">
        <f t="array" ref="V127">IF($B127="","",MMULT(LabActivity!$AK153:$AP153,COPOMap!V$23:V$28))</f>
      </c>
      <c r="W127" s="6">
        <f t="array" ref="W127">IF($B127="","",MMULT(LabActivity!$AK153:$AP153,COPOMap!W$23:W$28))</f>
      </c>
      <c r="X127" s="6">
        <f t="array" ref="X127">IF($B127="","",MMULT(LabActivity!$AK153:$AP153,COPOMap!X$23:X$28))</f>
      </c>
      <c r="Y127" s="6">
        <f t="array" ref="Y127">IF($B127="","",MMULT(LabActivity!$AK153:$AP153,COPOMap!Y$23:Y$28))</f>
      </c>
      <c r="Z127" s="6">
        <f t="array" ref="Z127">IF($B127="","",MMULT(LabActivity!$AK153:$AP153,COPOMap!Z$23:Z$28))</f>
      </c>
      <c r="AA127" s="6">
        <f t="array" ref="AA127">IF($B127="","",MMULT(LabActivity!$AK153:$AP153,COPOMap!AA$23:AA$28))</f>
      </c>
      <c r="AB127" s="4"/>
      <c r="AC127" s="6">
        <f t="array" ref="AC127">MMULT(COCalc!$CC126:$CH126,COPOMap!P$33:P$38)</f>
        <v>0</v>
      </c>
      <c r="AD127" s="6">
        <f t="array" ref="AD127">MMULT(COCalc!$CC126:$CH126,COPOMap!Q$33:Q$38)</f>
        <v>0</v>
      </c>
      <c r="AE127" s="6">
        <f t="array" ref="AE127">MMULT(COCalc!$CC126:$CH126,COPOMap!R$33:R$38)</f>
        <v>0</v>
      </c>
      <c r="AF127" s="6">
        <f t="array" ref="AF127">MMULT(COCalc!$CC126:$CH126,COPOMap!S$33:S$38)</f>
        <v>0</v>
      </c>
      <c r="AG127" s="6">
        <f t="array" ref="AG127">MMULT(COCalc!$CC126:$CH126,COPOMap!T$33:T$38)</f>
        <v>0</v>
      </c>
      <c r="AH127" s="6">
        <f t="array" ref="AH127">MMULT(COCalc!$CC126:$CH126,COPOMap!U$33:U$38)</f>
        <v>0</v>
      </c>
      <c r="AI127" s="6">
        <f t="array" ref="AI127">MMULT(COCalc!$CC126:$CH126,COPOMap!V$33:V$38)</f>
        <v>0</v>
      </c>
      <c r="AJ127" s="6">
        <f t="array" ref="AJ127">MMULT(COCalc!$CC126:$CH126,COPOMap!W$33:W$38)</f>
        <v>0</v>
      </c>
      <c r="AK127" s="6">
        <f t="array" ref="AK127">MMULT(COCalc!$CC126:$CH126,COPOMap!X$33:X$38)</f>
        <v>0</v>
      </c>
      <c r="AL127" s="6">
        <f t="array" ref="AL127">MMULT(COCalc!$CC126:$CH126,COPOMap!Y$33:Y$38)</f>
        <v>0</v>
      </c>
      <c r="AM127" s="6">
        <f t="array" ref="AM127">MMULT(COCalc!$CC126:$CH126,COPOMap!Z$33:Z$38)</f>
        <v>0</v>
      </c>
      <c r="AN127" s="6">
        <f t="array" ref="AN127">MMULT(COCalc!$CC126:$CH126,COPOMap!AA$33:AA$38)</f>
        <v>0</v>
      </c>
    </row>
    <row r="128" ht="14.25" customHeight="1" spans="1:40" x14ac:dyDescent="0.25">
      <c r="A128" s="4"/>
      <c r="B128" s="68">
        <f>IF(ISBLANK(CT!A154),"",CT!A154)</f>
      </c>
      <c r="C128" s="6">
        <f t="array" ref="C128">MMULT(COCalc!$AB127:$AG127,COPOMap!P$13:P$18)</f>
        <v>0</v>
      </c>
      <c r="D128" s="6">
        <f t="array" ref="D128">MMULT(COCalc!$AB127:$AG127,COPOMap!Q$13:Q$18)</f>
        <v>0</v>
      </c>
      <c r="E128" s="6">
        <f t="array" ref="E128">MMULT(COCalc!$AB127:$AG127,COPOMap!R$13:R$18)</f>
        <v>0</v>
      </c>
      <c r="F128" s="6">
        <f t="array" ref="F128">MMULT(COCalc!$AB127:$AG127,COPOMap!S$13:S$18)</f>
        <v>0</v>
      </c>
      <c r="G128" s="6">
        <f t="array" ref="G128">MMULT(COCalc!$AB127:$AG127,COPOMap!T$13:T$18)</f>
        <v>0</v>
      </c>
      <c r="H128" s="6">
        <f t="array" ref="H128">MMULT(COCalc!$AB127:$AG127,COPOMap!U$13:U$18)</f>
        <v>0</v>
      </c>
      <c r="I128" s="6">
        <f t="array" ref="I128">MMULT(COCalc!$AB127:$AG127,COPOMap!V$13:V$18)</f>
        <v>0</v>
      </c>
      <c r="J128" s="6">
        <f t="array" ref="J128">MMULT(COCalc!$AB127:$AG127,COPOMap!W$13:W$18)</f>
        <v>0</v>
      </c>
      <c r="K128" s="6">
        <f t="array" ref="K128">MMULT(COCalc!$AB127:$AG127,COPOMap!X$13:X$18)</f>
        <v>0</v>
      </c>
      <c r="L128" s="6">
        <f t="array" ref="L128">MMULT(COCalc!$AB127:$AG127,COPOMap!Y$13:Y$18)</f>
        <v>0</v>
      </c>
      <c r="M128" s="6">
        <f t="array" ref="M128">MMULT(COCalc!$AB127:$AG127,COPOMap!Z$13:Z$18)</f>
        <v>0</v>
      </c>
      <c r="N128" s="6">
        <f t="array" ref="N128">MMULT(COCalc!$AB127:$AG127,COPOMap!AA$13:AA$18)</f>
        <v>0</v>
      </c>
      <c r="O128" s="4"/>
      <c r="P128" s="6">
        <f t="array" ref="P128">IF($B128="","",MMULT(LabActivity!$AK154:$AP154,COPOMap!P$23:P$28))</f>
      </c>
      <c r="Q128" s="6">
        <f t="array" ref="Q128">IF($B128="","",MMULT(LabActivity!$AK154:$AP154,COPOMap!Q$23:Q$28))</f>
      </c>
      <c r="R128" s="6">
        <f t="array" ref="R128">IF($B128="","",MMULT(LabActivity!$AK154:$AP154,COPOMap!R$23:R$28))</f>
      </c>
      <c r="S128" s="6">
        <f t="array" ref="S128">IF($B128="","",MMULT(LabActivity!$AK154:$AP154,COPOMap!S$23:S$28))</f>
      </c>
      <c r="T128" s="6">
        <f t="array" ref="T128">IF($B128="","",MMULT(LabActivity!$AK154:$AP154,COPOMap!T$23:T$28))</f>
      </c>
      <c r="U128" s="6">
        <f t="array" ref="U128">IF($B128="","",MMULT(LabActivity!$AK154:$AP154,COPOMap!U$23:U$28))</f>
      </c>
      <c r="V128" s="6">
        <f t="array" ref="V128">IF($B128="","",MMULT(LabActivity!$AK154:$AP154,COPOMap!V$23:V$28))</f>
      </c>
      <c r="W128" s="6">
        <f t="array" ref="W128">IF($B128="","",MMULT(LabActivity!$AK154:$AP154,COPOMap!W$23:W$28))</f>
      </c>
      <c r="X128" s="6">
        <f t="array" ref="X128">IF($B128="","",MMULT(LabActivity!$AK154:$AP154,COPOMap!X$23:X$28))</f>
      </c>
      <c r="Y128" s="6">
        <f t="array" ref="Y128">IF($B128="","",MMULT(LabActivity!$AK154:$AP154,COPOMap!Y$23:Y$28))</f>
      </c>
      <c r="Z128" s="6">
        <f t="array" ref="Z128">IF($B128="","",MMULT(LabActivity!$AK154:$AP154,COPOMap!Z$23:Z$28))</f>
      </c>
      <c r="AA128" s="6">
        <f t="array" ref="AA128">IF($B128="","",MMULT(LabActivity!$AK154:$AP154,COPOMap!AA$23:AA$28))</f>
      </c>
      <c r="AB128" s="4"/>
      <c r="AC128" s="6">
        <f t="array" ref="AC128">MMULT(COCalc!$CC127:$CH127,COPOMap!P$33:P$38)</f>
        <v>0</v>
      </c>
      <c r="AD128" s="6">
        <f t="array" ref="AD128">MMULT(COCalc!$CC127:$CH127,COPOMap!Q$33:Q$38)</f>
        <v>0</v>
      </c>
      <c r="AE128" s="6">
        <f t="array" ref="AE128">MMULT(COCalc!$CC127:$CH127,COPOMap!R$33:R$38)</f>
        <v>0</v>
      </c>
      <c r="AF128" s="6">
        <f t="array" ref="AF128">MMULT(COCalc!$CC127:$CH127,COPOMap!S$33:S$38)</f>
        <v>0</v>
      </c>
      <c r="AG128" s="6">
        <f t="array" ref="AG128">MMULT(COCalc!$CC127:$CH127,COPOMap!T$33:T$38)</f>
        <v>0</v>
      </c>
      <c r="AH128" s="6">
        <f t="array" ref="AH128">MMULT(COCalc!$CC127:$CH127,COPOMap!U$33:U$38)</f>
        <v>0</v>
      </c>
      <c r="AI128" s="6">
        <f t="array" ref="AI128">MMULT(COCalc!$CC127:$CH127,COPOMap!V$33:V$38)</f>
        <v>0</v>
      </c>
      <c r="AJ128" s="6">
        <f t="array" ref="AJ128">MMULT(COCalc!$CC127:$CH127,COPOMap!W$33:W$38)</f>
        <v>0</v>
      </c>
      <c r="AK128" s="6">
        <f t="array" ref="AK128">MMULT(COCalc!$CC127:$CH127,COPOMap!X$33:X$38)</f>
        <v>0</v>
      </c>
      <c r="AL128" s="6">
        <f t="array" ref="AL128">MMULT(COCalc!$CC127:$CH127,COPOMap!Y$33:Y$38)</f>
        <v>0</v>
      </c>
      <c r="AM128" s="6">
        <f t="array" ref="AM128">MMULT(COCalc!$CC127:$CH127,COPOMap!Z$33:Z$38)</f>
        <v>0</v>
      </c>
      <c r="AN128" s="6">
        <f t="array" ref="AN128">MMULT(COCalc!$CC127:$CH127,COPOMap!AA$33:AA$38)</f>
        <v>0</v>
      </c>
    </row>
    <row r="129" ht="14.25" customHeight="1" spans="1:40" x14ac:dyDescent="0.25">
      <c r="A129" s="4"/>
      <c r="B129" s="68">
        <f>IF(ISBLANK(CT!A155),"",CT!A155)</f>
      </c>
      <c r="C129" s="6">
        <f t="array" ref="C129">MMULT(COCalc!$AB128:$AG128,COPOMap!P$13:P$18)</f>
        <v>0</v>
      </c>
      <c r="D129" s="6">
        <f t="array" ref="D129">MMULT(COCalc!$AB128:$AG128,COPOMap!Q$13:Q$18)</f>
        <v>0</v>
      </c>
      <c r="E129" s="6">
        <f t="array" ref="E129">MMULT(COCalc!$AB128:$AG128,COPOMap!R$13:R$18)</f>
        <v>0</v>
      </c>
      <c r="F129" s="6">
        <f t="array" ref="F129">MMULT(COCalc!$AB128:$AG128,COPOMap!S$13:S$18)</f>
        <v>0</v>
      </c>
      <c r="G129" s="6">
        <f t="array" ref="G129">MMULT(COCalc!$AB128:$AG128,COPOMap!T$13:T$18)</f>
        <v>0</v>
      </c>
      <c r="H129" s="6">
        <f t="array" ref="H129">MMULT(COCalc!$AB128:$AG128,COPOMap!U$13:U$18)</f>
        <v>0</v>
      </c>
      <c r="I129" s="6">
        <f t="array" ref="I129">MMULT(COCalc!$AB128:$AG128,COPOMap!V$13:V$18)</f>
        <v>0</v>
      </c>
      <c r="J129" s="6">
        <f t="array" ref="J129">MMULT(COCalc!$AB128:$AG128,COPOMap!W$13:W$18)</f>
        <v>0</v>
      </c>
      <c r="K129" s="6">
        <f t="array" ref="K129">MMULT(COCalc!$AB128:$AG128,COPOMap!X$13:X$18)</f>
        <v>0</v>
      </c>
      <c r="L129" s="6">
        <f t="array" ref="L129">MMULT(COCalc!$AB128:$AG128,COPOMap!Y$13:Y$18)</f>
        <v>0</v>
      </c>
      <c r="M129" s="6">
        <f t="array" ref="M129">MMULT(COCalc!$AB128:$AG128,COPOMap!Z$13:Z$18)</f>
        <v>0</v>
      </c>
      <c r="N129" s="6">
        <f t="array" ref="N129">MMULT(COCalc!$AB128:$AG128,COPOMap!AA$13:AA$18)</f>
        <v>0</v>
      </c>
      <c r="O129" s="4"/>
      <c r="P129" s="6">
        <f t="array" ref="P129">IF($B129="","",MMULT(LabActivity!$AK155:$AP155,COPOMap!P$23:P$28))</f>
      </c>
      <c r="Q129" s="6">
        <f t="array" ref="Q129">IF($B129="","",MMULT(LabActivity!$AK155:$AP155,COPOMap!Q$23:Q$28))</f>
      </c>
      <c r="R129" s="6">
        <f t="array" ref="R129">IF($B129="","",MMULT(LabActivity!$AK155:$AP155,COPOMap!R$23:R$28))</f>
      </c>
      <c r="S129" s="6">
        <f t="array" ref="S129">IF($B129="","",MMULT(LabActivity!$AK155:$AP155,COPOMap!S$23:S$28))</f>
      </c>
      <c r="T129" s="6">
        <f t="array" ref="T129">IF($B129="","",MMULT(LabActivity!$AK155:$AP155,COPOMap!T$23:T$28))</f>
      </c>
      <c r="U129" s="6">
        <f t="array" ref="U129">IF($B129="","",MMULT(LabActivity!$AK155:$AP155,COPOMap!U$23:U$28))</f>
      </c>
      <c r="V129" s="6">
        <f t="array" ref="V129">IF($B129="","",MMULT(LabActivity!$AK155:$AP155,COPOMap!V$23:V$28))</f>
      </c>
      <c r="W129" s="6">
        <f t="array" ref="W129">IF($B129="","",MMULT(LabActivity!$AK155:$AP155,COPOMap!W$23:W$28))</f>
      </c>
      <c r="X129" s="6">
        <f t="array" ref="X129">IF($B129="","",MMULT(LabActivity!$AK155:$AP155,COPOMap!X$23:X$28))</f>
      </c>
      <c r="Y129" s="6">
        <f t="array" ref="Y129">IF($B129="","",MMULT(LabActivity!$AK155:$AP155,COPOMap!Y$23:Y$28))</f>
      </c>
      <c r="Z129" s="6">
        <f t="array" ref="Z129">IF($B129="","",MMULT(LabActivity!$AK155:$AP155,COPOMap!Z$23:Z$28))</f>
      </c>
      <c r="AA129" s="6">
        <f t="array" ref="AA129">IF($B129="","",MMULT(LabActivity!$AK155:$AP155,COPOMap!AA$23:AA$28))</f>
      </c>
      <c r="AB129" s="4"/>
      <c r="AC129" s="6">
        <f t="array" ref="AC129">MMULT(COCalc!$CC128:$CH128,COPOMap!P$33:P$38)</f>
        <v>0</v>
      </c>
      <c r="AD129" s="6">
        <f t="array" ref="AD129">MMULT(COCalc!$CC128:$CH128,COPOMap!Q$33:Q$38)</f>
        <v>0</v>
      </c>
      <c r="AE129" s="6">
        <f t="array" ref="AE129">MMULT(COCalc!$CC128:$CH128,COPOMap!R$33:R$38)</f>
        <v>0</v>
      </c>
      <c r="AF129" s="6">
        <f t="array" ref="AF129">MMULT(COCalc!$CC128:$CH128,COPOMap!S$33:S$38)</f>
        <v>0</v>
      </c>
      <c r="AG129" s="6">
        <f t="array" ref="AG129">MMULT(COCalc!$CC128:$CH128,COPOMap!T$33:T$38)</f>
        <v>0</v>
      </c>
      <c r="AH129" s="6">
        <f t="array" ref="AH129">MMULT(COCalc!$CC128:$CH128,COPOMap!U$33:U$38)</f>
        <v>0</v>
      </c>
      <c r="AI129" s="6">
        <f t="array" ref="AI129">MMULT(COCalc!$CC128:$CH128,COPOMap!V$33:V$38)</f>
        <v>0</v>
      </c>
      <c r="AJ129" s="6">
        <f t="array" ref="AJ129">MMULT(COCalc!$CC128:$CH128,COPOMap!W$33:W$38)</f>
        <v>0</v>
      </c>
      <c r="AK129" s="6">
        <f t="array" ref="AK129">MMULT(COCalc!$CC128:$CH128,COPOMap!X$33:X$38)</f>
        <v>0</v>
      </c>
      <c r="AL129" s="6">
        <f t="array" ref="AL129">MMULT(COCalc!$CC128:$CH128,COPOMap!Y$33:Y$38)</f>
        <v>0</v>
      </c>
      <c r="AM129" s="6">
        <f t="array" ref="AM129">MMULT(COCalc!$CC128:$CH128,COPOMap!Z$33:Z$38)</f>
        <v>0</v>
      </c>
      <c r="AN129" s="6">
        <f t="array" ref="AN129">MMULT(COCalc!$CC128:$CH128,COPOMap!AA$33:AA$38)</f>
        <v>0</v>
      </c>
    </row>
    <row r="130" ht="14.25" customHeight="1" spans="1:40" x14ac:dyDescent="0.25">
      <c r="A130" s="4"/>
      <c r="B130" s="68">
        <f>IF(ISBLANK(CT!A156),"",CT!A156)</f>
      </c>
      <c r="C130" s="6">
        <f t="array" ref="C130">MMULT(COCalc!$AB129:$AG129,COPOMap!P$13:P$18)</f>
        <v>0</v>
      </c>
      <c r="D130" s="6">
        <f t="array" ref="D130">MMULT(COCalc!$AB129:$AG129,COPOMap!Q$13:Q$18)</f>
        <v>0</v>
      </c>
      <c r="E130" s="6">
        <f t="array" ref="E130">MMULT(COCalc!$AB129:$AG129,COPOMap!R$13:R$18)</f>
        <v>0</v>
      </c>
      <c r="F130" s="6">
        <f t="array" ref="F130">MMULT(COCalc!$AB129:$AG129,COPOMap!S$13:S$18)</f>
        <v>0</v>
      </c>
      <c r="G130" s="6">
        <f t="array" ref="G130">MMULT(COCalc!$AB129:$AG129,COPOMap!T$13:T$18)</f>
        <v>0</v>
      </c>
      <c r="H130" s="6">
        <f t="array" ref="H130">MMULT(COCalc!$AB129:$AG129,COPOMap!U$13:U$18)</f>
        <v>0</v>
      </c>
      <c r="I130" s="6">
        <f t="array" ref="I130">MMULT(COCalc!$AB129:$AG129,COPOMap!V$13:V$18)</f>
        <v>0</v>
      </c>
      <c r="J130" s="6">
        <f t="array" ref="J130">MMULT(COCalc!$AB129:$AG129,COPOMap!W$13:W$18)</f>
        <v>0</v>
      </c>
      <c r="K130" s="6">
        <f t="array" ref="K130">MMULT(COCalc!$AB129:$AG129,COPOMap!X$13:X$18)</f>
        <v>0</v>
      </c>
      <c r="L130" s="6">
        <f t="array" ref="L130">MMULT(COCalc!$AB129:$AG129,COPOMap!Y$13:Y$18)</f>
        <v>0</v>
      </c>
      <c r="M130" s="6">
        <f t="array" ref="M130">MMULT(COCalc!$AB129:$AG129,COPOMap!Z$13:Z$18)</f>
        <v>0</v>
      </c>
      <c r="N130" s="6">
        <f t="array" ref="N130">MMULT(COCalc!$AB129:$AG129,COPOMap!AA$13:AA$18)</f>
        <v>0</v>
      </c>
      <c r="O130" s="4"/>
      <c r="P130" s="6">
        <f t="array" ref="P130">IF($B130="","",MMULT(LabActivity!$AK156:$AP156,COPOMap!P$23:P$28))</f>
      </c>
      <c r="Q130" s="6">
        <f t="array" ref="Q130">IF($B130="","",MMULT(LabActivity!$AK156:$AP156,COPOMap!Q$23:Q$28))</f>
      </c>
      <c r="R130" s="6">
        <f t="array" ref="R130">IF($B130="","",MMULT(LabActivity!$AK156:$AP156,COPOMap!R$23:R$28))</f>
      </c>
      <c r="S130" s="6">
        <f t="array" ref="S130">IF($B130="","",MMULT(LabActivity!$AK156:$AP156,COPOMap!S$23:S$28))</f>
      </c>
      <c r="T130" s="6">
        <f t="array" ref="T130">IF($B130="","",MMULT(LabActivity!$AK156:$AP156,COPOMap!T$23:T$28))</f>
      </c>
      <c r="U130" s="6">
        <f t="array" ref="U130">IF($B130="","",MMULT(LabActivity!$AK156:$AP156,COPOMap!U$23:U$28))</f>
      </c>
      <c r="V130" s="6">
        <f t="array" ref="V130">IF($B130="","",MMULT(LabActivity!$AK156:$AP156,COPOMap!V$23:V$28))</f>
      </c>
      <c r="W130" s="6">
        <f t="array" ref="W130">IF($B130="","",MMULT(LabActivity!$AK156:$AP156,COPOMap!W$23:W$28))</f>
      </c>
      <c r="X130" s="6">
        <f t="array" ref="X130">IF($B130="","",MMULT(LabActivity!$AK156:$AP156,COPOMap!X$23:X$28))</f>
      </c>
      <c r="Y130" s="6">
        <f t="array" ref="Y130">IF($B130="","",MMULT(LabActivity!$AK156:$AP156,COPOMap!Y$23:Y$28))</f>
      </c>
      <c r="Z130" s="6">
        <f t="array" ref="Z130">IF($B130="","",MMULT(LabActivity!$AK156:$AP156,COPOMap!Z$23:Z$28))</f>
      </c>
      <c r="AA130" s="6">
        <f t="array" ref="AA130">IF($B130="","",MMULT(LabActivity!$AK156:$AP156,COPOMap!AA$23:AA$28))</f>
      </c>
      <c r="AB130" s="4"/>
      <c r="AC130" s="6">
        <f t="array" ref="AC130">MMULT(COCalc!$CC129:$CH129,COPOMap!P$33:P$38)</f>
        <v>0</v>
      </c>
      <c r="AD130" s="6">
        <f t="array" ref="AD130">MMULT(COCalc!$CC129:$CH129,COPOMap!Q$33:Q$38)</f>
        <v>0</v>
      </c>
      <c r="AE130" s="6">
        <f t="array" ref="AE130">MMULT(COCalc!$CC129:$CH129,COPOMap!R$33:R$38)</f>
        <v>0</v>
      </c>
      <c r="AF130" s="6">
        <f t="array" ref="AF130">MMULT(COCalc!$CC129:$CH129,COPOMap!S$33:S$38)</f>
        <v>0</v>
      </c>
      <c r="AG130" s="6">
        <f t="array" ref="AG130">MMULT(COCalc!$CC129:$CH129,COPOMap!T$33:T$38)</f>
        <v>0</v>
      </c>
      <c r="AH130" s="6">
        <f t="array" ref="AH130">MMULT(COCalc!$CC129:$CH129,COPOMap!U$33:U$38)</f>
        <v>0</v>
      </c>
      <c r="AI130" s="6">
        <f t="array" ref="AI130">MMULT(COCalc!$CC129:$CH129,COPOMap!V$33:V$38)</f>
        <v>0</v>
      </c>
      <c r="AJ130" s="6">
        <f t="array" ref="AJ130">MMULT(COCalc!$CC129:$CH129,COPOMap!W$33:W$38)</f>
        <v>0</v>
      </c>
      <c r="AK130" s="6">
        <f t="array" ref="AK130">MMULT(COCalc!$CC129:$CH129,COPOMap!X$33:X$38)</f>
        <v>0</v>
      </c>
      <c r="AL130" s="6">
        <f t="array" ref="AL130">MMULT(COCalc!$CC129:$CH129,COPOMap!Y$33:Y$38)</f>
        <v>0</v>
      </c>
      <c r="AM130" s="6">
        <f t="array" ref="AM130">MMULT(COCalc!$CC129:$CH129,COPOMap!Z$33:Z$38)</f>
        <v>0</v>
      </c>
      <c r="AN130" s="6">
        <f t="array" ref="AN130">MMULT(COCalc!$CC129:$CH129,COPOMap!AA$33:AA$38)</f>
        <v>0</v>
      </c>
    </row>
    <row r="131" ht="14.25" customHeight="1" spans="1:40" x14ac:dyDescent="0.25">
      <c r="A131" s="146"/>
      <c r="B131" s="146"/>
      <c r="C131" s="212"/>
      <c r="D131" s="212"/>
      <c r="E131" s="212"/>
      <c r="F131" s="212"/>
      <c r="G131" s="212"/>
      <c r="H131" s="146"/>
      <c r="I131" s="146"/>
      <c r="J131" s="146"/>
      <c r="K131" s="146"/>
      <c r="L131" s="146"/>
      <c r="M131" s="146"/>
      <c r="N131" s="212"/>
      <c r="O131" s="212"/>
      <c r="P131" s="212"/>
      <c r="Q131" s="212"/>
      <c r="R131" s="212"/>
      <c r="S131" s="146"/>
      <c r="T131" s="146"/>
      <c r="U131" s="146"/>
      <c r="V131" s="146"/>
      <c r="W131" s="146"/>
      <c r="X131" s="146"/>
      <c r="Y131" s="212"/>
      <c r="Z131" s="212"/>
      <c r="AA131" s="212"/>
      <c r="AB131" s="212"/>
      <c r="AC131" s="212"/>
      <c r="AD131" s="146"/>
      <c r="AE131" s="146"/>
      <c r="AF131" s="146"/>
      <c r="AG131" s="146"/>
      <c r="AH131" s="146"/>
      <c r="AI131" s="146"/>
      <c r="AJ131" s="146"/>
      <c r="AK131" s="146"/>
      <c r="AL131" s="146"/>
      <c r="AM131" s="146"/>
      <c r="AN131" s="146"/>
    </row>
    <row r="132" ht="14.25" customHeight="1" spans="1:40" x14ac:dyDescent="0.25">
      <c r="A132" s="4"/>
      <c r="B132" s="83" t="s">
        <v>227</v>
      </c>
      <c r="C132" s="213" t="str">
        <f t="shared" ref="C132:N132" si="0">IF(COUNTIF(C6:C130,0)&gt;$D$135,"--",COUNTIF(C6:C130,"&gt;="&amp;$E$3))</f>
        <v>--</v>
      </c>
      <c r="D132" s="213" t="str">
        <f t="shared" si="0"/>
        <v>--</v>
      </c>
      <c r="E132" s="213" t="str">
        <f t="shared" si="0"/>
        <v>--</v>
      </c>
      <c r="F132" s="213" t="str">
        <f t="shared" si="0"/>
        <v>--</v>
      </c>
      <c r="G132" s="213" t="str">
        <f t="shared" si="0"/>
        <v>--</v>
      </c>
      <c r="H132" s="213" t="str">
        <f t="shared" si="0"/>
        <v>--</v>
      </c>
      <c r="I132" s="213" t="str">
        <f t="shared" si="0"/>
        <v>--</v>
      </c>
      <c r="J132" s="213" t="str">
        <f t="shared" si="0"/>
        <v>--</v>
      </c>
      <c r="K132" s="213" t="str">
        <f t="shared" si="0"/>
        <v>--</v>
      </c>
      <c r="L132" s="213" t="str">
        <f t="shared" si="0"/>
        <v>--</v>
      </c>
      <c r="M132" s="213" t="str">
        <f t="shared" si="0"/>
        <v>--</v>
      </c>
      <c r="N132" s="213" t="str">
        <f t="shared" si="0"/>
        <v>--</v>
      </c>
      <c r="O132" s="4"/>
      <c r="P132" s="213">
        <f t="shared" ref="P132:AA132" si="1">IF(COUNTIF(P6:P130,0)&gt;=$D$135,"--",COUNTIF(P6:P130,"&gt;="&amp;$E$3))</f>
        <v>0</v>
      </c>
      <c r="Q132" s="213">
        <f t="shared" si="1"/>
        <v>0</v>
      </c>
      <c r="R132" s="213">
        <f t="shared" si="1"/>
        <v>0</v>
      </c>
      <c r="S132" s="213">
        <f t="shared" si="1"/>
        <v>0</v>
      </c>
      <c r="T132" s="213">
        <f t="shared" si="1"/>
        <v>0</v>
      </c>
      <c r="U132" s="213">
        <f t="shared" si="1"/>
        <v>0</v>
      </c>
      <c r="V132" s="213">
        <f t="shared" si="1"/>
        <v>0</v>
      </c>
      <c r="W132" s="213">
        <f t="shared" si="1"/>
        <v>0</v>
      </c>
      <c r="X132" s="213">
        <f t="shared" si="1"/>
        <v>0</v>
      </c>
      <c r="Y132" s="213">
        <f t="shared" si="1"/>
        <v>0</v>
      </c>
      <c r="Z132" s="213">
        <f t="shared" si="1"/>
        <v>0</v>
      </c>
      <c r="AA132" s="213">
        <f t="shared" si="1"/>
        <v>0</v>
      </c>
      <c r="AB132" s="214"/>
      <c r="AC132" s="213" t="str">
        <f t="shared" ref="AC132:AN132" si="2">IF(COUNTIF(AC6:AC130,0)&gt;=$D$135,"--",COUNTIF(AC6:AC130,"&gt;="&amp;$E$3))</f>
        <v>--</v>
      </c>
      <c r="AD132" s="213" t="str">
        <f t="shared" si="2"/>
        <v>--</v>
      </c>
      <c r="AE132" s="213" t="str">
        <f t="shared" si="2"/>
        <v>--</v>
      </c>
      <c r="AF132" s="213" t="str">
        <f t="shared" si="2"/>
        <v>--</v>
      </c>
      <c r="AG132" s="213" t="str">
        <f t="shared" si="2"/>
        <v>--</v>
      </c>
      <c r="AH132" s="213" t="str">
        <f t="shared" si="2"/>
        <v>--</v>
      </c>
      <c r="AI132" s="213" t="str">
        <f t="shared" si="2"/>
        <v>--</v>
      </c>
      <c r="AJ132" s="213" t="str">
        <f t="shared" si="2"/>
        <v>--</v>
      </c>
      <c r="AK132" s="213" t="str">
        <f t="shared" si="2"/>
        <v>--</v>
      </c>
      <c r="AL132" s="213" t="str">
        <f t="shared" si="2"/>
        <v>--</v>
      </c>
      <c r="AM132" s="213" t="str">
        <f t="shared" si="2"/>
        <v>--</v>
      </c>
      <c r="AN132" s="213" t="str">
        <f t="shared" si="2"/>
        <v>--</v>
      </c>
    </row>
    <row r="133" ht="14.25" customHeight="1" spans="1:40" x14ac:dyDescent="0.25">
      <c r="A133" s="215" t="s">
        <v>147</v>
      </c>
      <c r="B133" s="127" t="s">
        <v>148</v>
      </c>
      <c r="C133" s="216" t="str">
        <f t="shared" ref="C133:N133" si="3">IFERROR(C132/$B$135*100,"--")</f>
        <v>--</v>
      </c>
      <c r="D133" s="216" t="str">
        <f t="shared" si="3"/>
        <v>--</v>
      </c>
      <c r="E133" s="216" t="str">
        <f t="shared" si="3"/>
        <v>--</v>
      </c>
      <c r="F133" s="216" t="str">
        <f t="shared" si="3"/>
        <v>--</v>
      </c>
      <c r="G133" s="216" t="str">
        <f t="shared" si="3"/>
        <v>--</v>
      </c>
      <c r="H133" s="216" t="str">
        <f t="shared" si="3"/>
        <v>--</v>
      </c>
      <c r="I133" s="216" t="str">
        <f t="shared" si="3"/>
        <v>--</v>
      </c>
      <c r="J133" s="216" t="str">
        <f t="shared" si="3"/>
        <v>--</v>
      </c>
      <c r="K133" s="216" t="str">
        <f t="shared" si="3"/>
        <v>--</v>
      </c>
      <c r="L133" s="216" t="str">
        <f t="shared" si="3"/>
        <v>--</v>
      </c>
      <c r="M133" s="216" t="str">
        <f t="shared" si="3"/>
        <v>--</v>
      </c>
      <c r="N133" s="216" t="str">
        <f t="shared" si="3"/>
        <v>--</v>
      </c>
      <c r="O133" s="4"/>
      <c r="P133" s="216" t="str">
        <f t="shared" ref="P133:AA133" si="4">IFERROR(P132/$B$135*100,"--")</f>
        <v>--</v>
      </c>
      <c r="Q133" s="216" t="str">
        <f t="shared" si="4"/>
        <v>--</v>
      </c>
      <c r="R133" s="216" t="str">
        <f t="shared" si="4"/>
        <v>--</v>
      </c>
      <c r="S133" s="216" t="str">
        <f t="shared" si="4"/>
        <v>--</v>
      </c>
      <c r="T133" s="216" t="str">
        <f t="shared" si="4"/>
        <v>--</v>
      </c>
      <c r="U133" s="216" t="str">
        <f t="shared" si="4"/>
        <v>--</v>
      </c>
      <c r="V133" s="216" t="str">
        <f t="shared" si="4"/>
        <v>--</v>
      </c>
      <c r="W133" s="216" t="str">
        <f t="shared" si="4"/>
        <v>--</v>
      </c>
      <c r="X133" s="216" t="str">
        <f t="shared" si="4"/>
        <v>--</v>
      </c>
      <c r="Y133" s="216" t="str">
        <f t="shared" si="4"/>
        <v>--</v>
      </c>
      <c r="Z133" s="216" t="str">
        <f t="shared" si="4"/>
        <v>--</v>
      </c>
      <c r="AA133" s="216" t="str">
        <f t="shared" si="4"/>
        <v>--</v>
      </c>
      <c r="AB133" s="214"/>
      <c r="AC133" s="216" t="str">
        <f t="shared" ref="AC133:AN133" si="5">IFERROR(AC132/$B$135*100,"--")</f>
        <v>--</v>
      </c>
      <c r="AD133" s="216" t="str">
        <f t="shared" si="5"/>
        <v>--</v>
      </c>
      <c r="AE133" s="216" t="str">
        <f t="shared" si="5"/>
        <v>--</v>
      </c>
      <c r="AF133" s="216" t="str">
        <f t="shared" si="5"/>
        <v>--</v>
      </c>
      <c r="AG133" s="216" t="str">
        <f t="shared" si="5"/>
        <v>--</v>
      </c>
      <c r="AH133" s="216" t="str">
        <f t="shared" si="5"/>
        <v>--</v>
      </c>
      <c r="AI133" s="216" t="str">
        <f t="shared" si="5"/>
        <v>--</v>
      </c>
      <c r="AJ133" s="216" t="str">
        <f t="shared" si="5"/>
        <v>--</v>
      </c>
      <c r="AK133" s="216" t="str">
        <f t="shared" si="5"/>
        <v>--</v>
      </c>
      <c r="AL133" s="216" t="str">
        <f t="shared" si="5"/>
        <v>--</v>
      </c>
      <c r="AM133" s="216" t="str">
        <f t="shared" si="5"/>
        <v>--</v>
      </c>
      <c r="AN133" s="216" t="str">
        <f t="shared" si="5"/>
        <v>--</v>
      </c>
    </row>
    <row r="134" ht="28.5" customHeight="1" spans="1:40" x14ac:dyDescent="0.25">
      <c r="A134" s="10"/>
      <c r="B134" s="125" t="s">
        <v>149</v>
      </c>
      <c r="C134" s="217" t="str">
        <f t="shared" ref="C134:N134" si="6">IFERROR(HLOOKUP(C133,$C$136:$I$137,2,TRUE),"--")</f>
        <v>--</v>
      </c>
      <c r="D134" s="217" t="str">
        <f t="shared" si="6"/>
        <v>--</v>
      </c>
      <c r="E134" s="217" t="str">
        <f t="shared" si="6"/>
        <v>--</v>
      </c>
      <c r="F134" s="217" t="str">
        <f t="shared" si="6"/>
        <v>--</v>
      </c>
      <c r="G134" s="217" t="str">
        <f t="shared" si="6"/>
        <v>--</v>
      </c>
      <c r="H134" s="217" t="str">
        <f t="shared" si="6"/>
        <v>--</v>
      </c>
      <c r="I134" s="217" t="str">
        <f t="shared" si="6"/>
        <v>--</v>
      </c>
      <c r="J134" s="217" t="str">
        <f t="shared" si="6"/>
        <v>--</v>
      </c>
      <c r="K134" s="217" t="str">
        <f t="shared" si="6"/>
        <v>--</v>
      </c>
      <c r="L134" s="217" t="str">
        <f t="shared" si="6"/>
        <v>--</v>
      </c>
      <c r="M134" s="217" t="str">
        <f t="shared" si="6"/>
        <v>--</v>
      </c>
      <c r="N134" s="217" t="str">
        <f t="shared" si="6"/>
        <v>--</v>
      </c>
      <c r="O134" s="4"/>
      <c r="P134" s="217" t="str">
        <f t="shared" ref="P134:AA134" si="7">IFERROR(HLOOKUP(P133,$C$136:$I$137,2,TRUE),"--")</f>
        <v>--</v>
      </c>
      <c r="Q134" s="217" t="str">
        <f t="shared" si="7"/>
        <v>--</v>
      </c>
      <c r="R134" s="217" t="str">
        <f t="shared" si="7"/>
        <v>--</v>
      </c>
      <c r="S134" s="217" t="str">
        <f t="shared" si="7"/>
        <v>--</v>
      </c>
      <c r="T134" s="217" t="str">
        <f t="shared" si="7"/>
        <v>--</v>
      </c>
      <c r="U134" s="217" t="str">
        <f t="shared" si="7"/>
        <v>--</v>
      </c>
      <c r="V134" s="217" t="str">
        <f t="shared" si="7"/>
        <v>--</v>
      </c>
      <c r="W134" s="217" t="str">
        <f t="shared" si="7"/>
        <v>--</v>
      </c>
      <c r="X134" s="217" t="str">
        <f t="shared" si="7"/>
        <v>--</v>
      </c>
      <c r="Y134" s="217" t="str">
        <f t="shared" si="7"/>
        <v>--</v>
      </c>
      <c r="Z134" s="217" t="str">
        <f t="shared" si="7"/>
        <v>--</v>
      </c>
      <c r="AA134" s="217" t="str">
        <f t="shared" si="7"/>
        <v>--</v>
      </c>
      <c r="AB134" s="214"/>
      <c r="AC134" s="217" t="str">
        <f t="shared" ref="AC134:AN134" si="8">IFERROR(HLOOKUP(AC133,$C$136:$I$137,2,TRUE),"--")</f>
        <v>--</v>
      </c>
      <c r="AD134" s="217" t="str">
        <f t="shared" si="8"/>
        <v>--</v>
      </c>
      <c r="AE134" s="217" t="str">
        <f t="shared" si="8"/>
        <v>--</v>
      </c>
      <c r="AF134" s="217" t="str">
        <f t="shared" si="8"/>
        <v>--</v>
      </c>
      <c r="AG134" s="217" t="str">
        <f t="shared" si="8"/>
        <v>--</v>
      </c>
      <c r="AH134" s="217" t="str">
        <f t="shared" si="8"/>
        <v>--</v>
      </c>
      <c r="AI134" s="217" t="str">
        <f t="shared" si="8"/>
        <v>--</v>
      </c>
      <c r="AJ134" s="217" t="str">
        <f t="shared" si="8"/>
        <v>--</v>
      </c>
      <c r="AK134" s="217" t="str">
        <f t="shared" si="8"/>
        <v>--</v>
      </c>
      <c r="AL134" s="217" t="str">
        <f t="shared" si="8"/>
        <v>--</v>
      </c>
      <c r="AM134" s="217" t="str">
        <f t="shared" si="8"/>
        <v>--</v>
      </c>
      <c r="AN134" s="217" t="str">
        <f t="shared" si="8"/>
        <v>--</v>
      </c>
    </row>
    <row r="135" ht="14.25" customHeight="1" spans="1:40" x14ac:dyDescent="0.25">
      <c r="A135" s="4" t="s">
        <v>228</v>
      </c>
      <c r="B135" s="218">
        <f>COUNT(B6:B130)</f>
        <v>0</v>
      </c>
      <c r="C135" s="4" t="s">
        <v>229</v>
      </c>
      <c r="D135" s="4">
        <f>ROW(B130)-ROW(B6)</f>
        <v>124</v>
      </c>
      <c r="E135" s="21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</row>
    <row r="136" ht="14.25" customHeight="1" spans="1:40" x14ac:dyDescent="0.25">
      <c r="A136" s="4"/>
      <c r="B136" s="36" t="str">
        <f>COAttainment!A136</f>
        <v>Percent</v>
      </c>
      <c r="C136" s="36">
        <f>COAttainment!B136</f>
        <v>0</v>
      </c>
      <c r="D136" s="36">
        <f>COAttainment!C136</f>
        <v>55</v>
      </c>
      <c r="E136" s="36">
        <f>COAttainment!D136</f>
        <v>65</v>
      </c>
      <c r="F136" s="36">
        <f>COAttainment!E136</f>
        <v>75</v>
      </c>
      <c r="G136" s="36">
        <f>COAttainment!F136</f>
        <v>85</v>
      </c>
      <c r="H136" s="36">
        <f>COAttainment!G136</f>
        <v>95</v>
      </c>
      <c r="I136" s="36">
        <f>COAttainment!H136</f>
        <v>100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</row>
    <row r="137" ht="14.25" customHeight="1" spans="1:40" x14ac:dyDescent="0.25">
      <c r="A137" s="4"/>
      <c r="B137" s="36" t="str">
        <f>COAttainment!A137</f>
        <v>Level</v>
      </c>
      <c r="C137" s="36" t="s">
        <v>151</v>
      </c>
      <c r="D137" s="36" t="s">
        <v>152</v>
      </c>
      <c r="E137" s="36" t="s">
        <v>153</v>
      </c>
      <c r="F137" s="36" t="s">
        <v>154</v>
      </c>
      <c r="G137" s="36" t="s">
        <v>155</v>
      </c>
      <c r="H137" s="36" t="s">
        <v>156</v>
      </c>
      <c r="I137" s="36" t="s">
        <v>157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</row>
    <row r="138" ht="14.25" customHeight="1" spans="1:40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</row>
    <row r="139" ht="14.25" customHeight="1" spans="1:40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</row>
    <row r="140" ht="14.25" customHeight="1" spans="1:40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</row>
    <row r="141" ht="14.25" customHeight="1" spans="1:40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</row>
    <row r="142" ht="14.25" customHeight="1" spans="1:40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</row>
    <row r="143" ht="14.25" customHeight="1" spans="1:40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</row>
    <row r="144" ht="14.25" customHeight="1" spans="1:40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</row>
    <row r="145" ht="14.25" customHeight="1" spans="1:40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</row>
    <row r="146" ht="14.25" customHeight="1" spans="1:40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</row>
    <row r="147" ht="14.25" customHeight="1" spans="1:40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</row>
    <row r="148" ht="14.25" customHeight="1" spans="1:40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</row>
    <row r="149" ht="14.25" customHeight="1" spans="1:40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</row>
    <row r="150" ht="14.25" customHeight="1" spans="1:40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</row>
    <row r="151" ht="14.25" customHeight="1" spans="1:40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</row>
    <row r="152" ht="14.25" customHeight="1" spans="1:40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</row>
    <row r="153" ht="14.25" customHeight="1" spans="1:40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</row>
    <row r="154" ht="14.25" customHeight="1" spans="1:40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</row>
    <row r="155" ht="14.25" customHeight="1" spans="1:40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</row>
    <row r="156" ht="14.25" customHeight="1" spans="1:40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</row>
    <row r="157" ht="14.25" customHeight="1" spans="1:40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</row>
    <row r="158" ht="14.25" customHeight="1" spans="1:40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</row>
    <row r="159" ht="14.25" customHeight="1" spans="1:40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</row>
    <row r="160" ht="14.25" customHeight="1" spans="1:40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</row>
    <row r="161" ht="14.25" customHeight="1" spans="1:40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</row>
    <row r="162" ht="14.25" customHeight="1" spans="1:40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</row>
    <row r="163" ht="14.25" customHeight="1" spans="1:40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</row>
    <row r="164" ht="14.25" customHeight="1" spans="1:40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</row>
    <row r="165" ht="14.25" customHeight="1" spans="1:40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</row>
    <row r="166" ht="14.25" customHeight="1" spans="1:40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</row>
    <row r="167" ht="14.25" customHeight="1" spans="1:40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</row>
    <row r="168" ht="14.25" customHeight="1" spans="1:40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</row>
    <row r="169" ht="14.25" customHeight="1" spans="1:40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</row>
    <row r="170" ht="14.25" customHeight="1" spans="1:40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</row>
    <row r="171" ht="14.25" customHeight="1" spans="1:40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</row>
    <row r="172" ht="14.25" customHeight="1" spans="1:40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</row>
    <row r="173" ht="14.25" customHeight="1" spans="1:40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</row>
    <row r="174" ht="14.25" customHeight="1" spans="1:40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</row>
    <row r="175" ht="14.25" customHeight="1" spans="1:40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</row>
    <row r="176" ht="14.25" customHeight="1" spans="1:40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</row>
    <row r="177" ht="14.25" customHeight="1" spans="1:40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</row>
    <row r="178" ht="14.25" customHeight="1" spans="1:40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</row>
    <row r="179" ht="14.25" customHeight="1" spans="1:40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</row>
    <row r="180" ht="14.25" customHeight="1" spans="1:40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</row>
    <row r="181" ht="14.25" customHeight="1" spans="1:40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</row>
    <row r="182" ht="14.25" customHeight="1" spans="1:40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</row>
    <row r="183" ht="14.25" customHeight="1" spans="1:40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</row>
    <row r="184" ht="14.25" customHeight="1" spans="1:40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</row>
    <row r="185" ht="14.25" customHeight="1" spans="1:40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</row>
    <row r="186" ht="14.25" customHeight="1" spans="1:40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</row>
    <row r="187" ht="14.25" customHeight="1" spans="1:40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</row>
    <row r="188" ht="14.25" customHeight="1" spans="1:40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</row>
    <row r="189" ht="14.25" customHeight="1" spans="1:40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</row>
    <row r="190" ht="14.25" customHeight="1" spans="1:40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</row>
    <row r="191" ht="14.25" customHeight="1" spans="1:40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</row>
    <row r="192" ht="14.25" customHeight="1" spans="1:40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</row>
    <row r="193" ht="14.25" customHeight="1" spans="1:40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</row>
    <row r="194" ht="14.25" customHeight="1" spans="1:40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</row>
    <row r="195" ht="14.25" customHeight="1" spans="1:40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</row>
    <row r="196" ht="14.25" customHeight="1" spans="1:40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</row>
    <row r="197" ht="14.25" customHeight="1" spans="1:40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</row>
    <row r="198" ht="14.25" customHeight="1" spans="1:40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</row>
    <row r="199" ht="14.25" customHeight="1" spans="1:40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</row>
    <row r="200" ht="14.25" customHeight="1" spans="1:40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</row>
    <row r="201" ht="14.25" customHeight="1" spans="1:40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</row>
    <row r="202" ht="14.25" customHeight="1" spans="1:40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</row>
    <row r="203" ht="14.25" customHeight="1" spans="1:40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</row>
    <row r="204" ht="14.25" customHeight="1" spans="1:40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</row>
    <row r="205" ht="14.25" customHeight="1" spans="1:40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</row>
    <row r="206" ht="14.25" customHeight="1" spans="1:40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</row>
    <row r="207" ht="14.25" customHeight="1" spans="1:40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</row>
    <row r="208" ht="14.25" customHeight="1" spans="1:40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</row>
    <row r="209" ht="14.25" customHeight="1" spans="1:40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</row>
    <row r="210" ht="14.25" customHeight="1" spans="1:40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</row>
    <row r="211" ht="14.25" customHeight="1" spans="1:40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</row>
    <row r="212" ht="14.25" customHeight="1" spans="1:40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</row>
    <row r="213" ht="14.25" customHeight="1" spans="1:40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</row>
    <row r="214" ht="14.25" customHeight="1" spans="1:40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</row>
    <row r="215" ht="14.25" customHeight="1" spans="1:40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</row>
    <row r="216" ht="14.25" customHeight="1" spans="1:40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</row>
    <row r="217" ht="14.25" customHeight="1" spans="1:40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</row>
    <row r="218" ht="14.25" customHeight="1" spans="1:40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</row>
    <row r="219" ht="14.25" customHeight="1" spans="1:40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</row>
    <row r="220" ht="14.25" customHeight="1" spans="1:40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</row>
    <row r="221" ht="14.25" customHeight="1" spans="1:40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</row>
    <row r="222" ht="14.25" customHeight="1" spans="1:40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</row>
    <row r="223" ht="14.25" customHeight="1" spans="1:40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</row>
    <row r="224" ht="14.25" customHeight="1" spans="1:40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</row>
    <row r="225" ht="14.25" customHeight="1" spans="1:40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</row>
    <row r="226" ht="14.25" customHeight="1" spans="1:40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</row>
    <row r="227" ht="14.25" customHeight="1" spans="1:40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</row>
    <row r="228" ht="14.25" customHeight="1" spans="1:40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</row>
    <row r="229" ht="14.25" customHeight="1" spans="1:40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</row>
    <row r="230" ht="14.25" customHeight="1" spans="1:40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</row>
    <row r="231" ht="14.25" customHeight="1" spans="1:40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</row>
    <row r="232" ht="14.25" customHeight="1" spans="1:40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</row>
    <row r="233" ht="14.25" customHeight="1" spans="1:40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</row>
    <row r="234" ht="14.25" customHeight="1" spans="1:40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</row>
    <row r="235" ht="14.25" customHeight="1" spans="1:40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</row>
    <row r="236" ht="14.25" customHeight="1" spans="1:40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</row>
    <row r="237" ht="14.25" customHeight="1" spans="1:40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</row>
    <row r="238" ht="14.25" customHeight="1" spans="1:40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</row>
    <row r="239" ht="14.25" customHeight="1" spans="1:40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</row>
    <row r="240" ht="14.25" customHeight="1" spans="1:40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</row>
    <row r="241" ht="14.25" customHeight="1" spans="1:40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</row>
    <row r="242" ht="14.25" customHeight="1" spans="1:40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</row>
    <row r="243" ht="14.25" customHeight="1" spans="1:40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</row>
    <row r="244" ht="14.25" customHeight="1" spans="1:40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</row>
    <row r="245" ht="14.25" customHeight="1" spans="1:40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</row>
    <row r="246" ht="14.25" customHeight="1" spans="1:40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</row>
    <row r="247" ht="14.25" customHeight="1" spans="1:40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</row>
    <row r="248" ht="14.25" customHeight="1" spans="1:40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</row>
    <row r="249" ht="14.25" customHeight="1" spans="1:40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</row>
    <row r="250" ht="14.25" customHeight="1" spans="1:40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</row>
    <row r="251" ht="14.25" customHeight="1" spans="1:40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</row>
    <row r="252" ht="14.25" customHeight="1" spans="1:40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</row>
    <row r="253" ht="14.25" customHeight="1" spans="1:40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</row>
    <row r="254" ht="14.25" customHeight="1" spans="1:40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</row>
    <row r="255" ht="14.25" customHeight="1" spans="1:40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</row>
    <row r="256" ht="14.25" customHeight="1" spans="1:40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</row>
    <row r="257" ht="14.25" customHeight="1" spans="1:40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</row>
    <row r="258" ht="14.25" customHeight="1" spans="1:40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</row>
    <row r="259" ht="14.25" customHeight="1" spans="1:40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</row>
    <row r="260" ht="14.25" customHeight="1" spans="1:40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</row>
    <row r="261" ht="14.25" customHeight="1" spans="1:40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</row>
    <row r="262" ht="14.25" customHeight="1" spans="1:40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</row>
    <row r="263" ht="14.25" customHeight="1" spans="1:40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</row>
    <row r="264" ht="14.25" customHeight="1" spans="1:40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</row>
    <row r="265" ht="14.25" customHeight="1" spans="1:40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</row>
    <row r="266" ht="14.25" customHeight="1" spans="1:40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</row>
    <row r="267" ht="14.25" customHeight="1" spans="1:40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</row>
    <row r="268" ht="14.25" customHeight="1" spans="1:40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</row>
    <row r="269" ht="14.25" customHeight="1" spans="1:40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</row>
    <row r="270" ht="14.25" customHeight="1" spans="1:40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</row>
    <row r="271" ht="14.25" customHeight="1" spans="1:40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</row>
    <row r="272" ht="14.25" customHeight="1" spans="1:40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</row>
    <row r="273" ht="14.25" customHeight="1" spans="1:40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</row>
    <row r="274" ht="14.25" customHeight="1" spans="1:40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</row>
    <row r="275" ht="14.25" customHeight="1" spans="1:40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</row>
    <row r="276" ht="14.25" customHeight="1" spans="1:40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</row>
    <row r="277" ht="14.25" customHeight="1" spans="1:40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</row>
    <row r="278" ht="14.25" customHeight="1" spans="1:40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</row>
    <row r="279" ht="14.25" customHeight="1" spans="1:40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</row>
    <row r="280" ht="14.25" customHeight="1" spans="1:40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</row>
    <row r="281" ht="14.25" customHeight="1" spans="1:40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</row>
    <row r="282" ht="14.25" customHeight="1" spans="1:40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</row>
    <row r="283" ht="14.25" customHeight="1" spans="1:40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</row>
    <row r="284" ht="14.25" customHeight="1" spans="1:40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</row>
    <row r="285" ht="14.25" customHeight="1" spans="1:40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</row>
    <row r="286" ht="14.25" customHeight="1" spans="1:40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</row>
    <row r="287" ht="14.25" customHeight="1" spans="1:40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</row>
    <row r="288" ht="14.25" customHeight="1" spans="1:40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</row>
    <row r="289" ht="14.25" customHeight="1" spans="1:40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</row>
    <row r="290" ht="14.25" customHeight="1" spans="1:40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</row>
    <row r="291" ht="14.25" customHeight="1" spans="1:40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</row>
    <row r="292" ht="14.25" customHeight="1" spans="1:40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</row>
    <row r="293" ht="14.25" customHeight="1" spans="1:40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</row>
    <row r="294" ht="14.25" customHeight="1" spans="1:40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</row>
    <row r="295" ht="14.25" customHeight="1" spans="1:40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</row>
    <row r="296" ht="14.25" customHeight="1" spans="1:40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</row>
    <row r="297" ht="14.25" customHeight="1" spans="1:40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</row>
    <row r="298" ht="14.25" customHeight="1" spans="1:40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</row>
    <row r="299" ht="14.25" customHeight="1" spans="1:40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</row>
    <row r="300" ht="14.25" customHeight="1" spans="1:40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</row>
    <row r="301" ht="14.25" customHeight="1" spans="1:40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</row>
    <row r="302" ht="14.25" customHeight="1" spans="1:40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</row>
    <row r="303" ht="14.25" customHeight="1" spans="1:40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</row>
    <row r="304" ht="14.25" customHeight="1" spans="1:40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</row>
    <row r="305" ht="14.25" customHeight="1" spans="1:40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</row>
    <row r="306" ht="14.25" customHeight="1" spans="1:40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</row>
    <row r="307" ht="14.25" customHeight="1" spans="1:40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</row>
    <row r="308" ht="14.25" customHeight="1" spans="1:40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</row>
    <row r="309" ht="14.25" customHeight="1" spans="1:40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</row>
    <row r="310" ht="14.25" customHeight="1" spans="1:40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</row>
    <row r="311" ht="14.25" customHeight="1" spans="1:40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</row>
    <row r="312" ht="14.25" customHeight="1" spans="1:40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</row>
    <row r="313" ht="14.25" customHeight="1" spans="1:40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</row>
    <row r="314" ht="14.25" customHeight="1" spans="1:40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</row>
    <row r="315" ht="14.25" customHeight="1" spans="1:40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</row>
    <row r="316" ht="14.25" customHeight="1" spans="1:40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</row>
    <row r="317" ht="14.25" customHeight="1" spans="1:40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</row>
    <row r="318" ht="14.25" customHeight="1" spans="1:40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</row>
    <row r="319" ht="14.25" customHeight="1" spans="1:40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</row>
    <row r="320" ht="14.25" customHeight="1" spans="1:40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</row>
    <row r="321" ht="14.25" customHeight="1" spans="1:40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</row>
    <row r="322" ht="14.25" customHeight="1" spans="1:40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</row>
    <row r="323" ht="14.25" customHeight="1" spans="1:40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</row>
    <row r="324" ht="14.25" customHeight="1" spans="1:40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</row>
    <row r="325" ht="14.25" customHeight="1" spans="1:40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</row>
    <row r="326" ht="14.25" customHeight="1" spans="1:40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</row>
    <row r="327" ht="14.25" customHeight="1" spans="1:40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</row>
    <row r="328" ht="14.25" customHeight="1" spans="1:40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</row>
    <row r="329" ht="14.25" customHeight="1" spans="1:40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</row>
    <row r="330" ht="14.25" customHeight="1" spans="1:40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</row>
    <row r="331" ht="14.25" customHeight="1" spans="1:40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</row>
    <row r="332" ht="14.25" customHeight="1" spans="1:40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</row>
    <row r="333" ht="14.25" customHeight="1" spans="1:40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</row>
    <row r="334" ht="14.25" customHeight="1" spans="1:40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</row>
    <row r="335" ht="14.25" customHeight="1" spans="1:40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</row>
    <row r="336" ht="14.25" customHeight="1" spans="1:40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</row>
    <row r="337" ht="14.25" customHeight="1" spans="1:40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</row>
    <row r="338" ht="14.25" customHeight="1" spans="1:40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</row>
    <row r="339" ht="14.25" customHeight="1" spans="1:40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</row>
    <row r="340" ht="14.25" customHeight="1" spans="1:40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</row>
    <row r="341" ht="14.25" customHeight="1" spans="1:40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</row>
    <row r="342" ht="14.25" customHeight="1" spans="1:40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</row>
    <row r="343" ht="14.25" customHeight="1" spans="1:40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</row>
    <row r="344" ht="14.25" customHeight="1" spans="1:40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</row>
    <row r="345" ht="14.25" customHeight="1" spans="1:40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</row>
    <row r="346" ht="14.25" customHeight="1" spans="1:40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</row>
    <row r="347" ht="14.25" customHeight="1" spans="1:40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</row>
    <row r="348" ht="14.25" customHeight="1" spans="1:40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</row>
    <row r="349" ht="14.25" customHeight="1" spans="1:40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</row>
    <row r="350" ht="14.25" customHeight="1" spans="1:40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</row>
    <row r="351" ht="14.25" customHeight="1" spans="1:40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</row>
    <row r="352" ht="14.25" customHeight="1" spans="1:40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</row>
    <row r="353" ht="14.25" customHeight="1" spans="1:40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</row>
    <row r="354" ht="14.25" customHeight="1" spans="1:40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</row>
    <row r="355" ht="14.25" customHeight="1" spans="1:40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</row>
    <row r="356" ht="14.25" customHeight="1" spans="1:40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</row>
    <row r="357" ht="14.25" customHeight="1" spans="1:40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</row>
    <row r="358" ht="14.25" customHeight="1" spans="1:40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</row>
    <row r="359" ht="14.25" customHeight="1" spans="1:40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</row>
    <row r="360" ht="14.25" customHeight="1" spans="1:40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</row>
    <row r="361" ht="14.25" customHeight="1" spans="1:40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</row>
    <row r="362" ht="14.25" customHeight="1" spans="1:40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</row>
    <row r="363" ht="14.25" customHeight="1" spans="1:40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</row>
    <row r="364" ht="14.25" customHeight="1" spans="1:40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</row>
    <row r="365" ht="14.25" customHeight="1" spans="1:40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</row>
    <row r="366" ht="14.25" customHeight="1" spans="1:40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</row>
    <row r="367" ht="14.25" customHeight="1" spans="1:40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</row>
    <row r="368" ht="14.25" customHeight="1" spans="1:40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</row>
    <row r="369" ht="14.25" customHeight="1" spans="1:40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</row>
    <row r="370" ht="14.25" customHeight="1" spans="1:40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</row>
    <row r="371" ht="14.25" customHeight="1" spans="1:40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</row>
    <row r="372" ht="14.25" customHeight="1" spans="1:40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</row>
    <row r="373" ht="14.25" customHeight="1" spans="1:40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</row>
    <row r="374" ht="14.25" customHeight="1" spans="1:40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</row>
    <row r="375" ht="14.25" customHeight="1" spans="1:40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</row>
    <row r="376" ht="14.25" customHeight="1" spans="1:40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</row>
    <row r="377" ht="14.25" customHeight="1" spans="1:40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</row>
    <row r="378" ht="14.25" customHeight="1" spans="1:40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</row>
    <row r="379" ht="14.25" customHeight="1" spans="1:40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</row>
    <row r="380" ht="14.25" customHeight="1" spans="1:40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</row>
    <row r="381" ht="14.25" customHeight="1" spans="1:40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</row>
    <row r="382" ht="14.25" customHeight="1" spans="1:40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</row>
    <row r="383" ht="14.25" customHeight="1" spans="1:40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</row>
    <row r="384" ht="14.25" customHeight="1" spans="1:40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</row>
    <row r="385" ht="14.25" customHeight="1" spans="1:40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</row>
    <row r="386" ht="14.25" customHeight="1" spans="1:40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</row>
    <row r="387" ht="14.25" customHeight="1" spans="1:40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</row>
    <row r="388" ht="14.25" customHeight="1" spans="1:40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</row>
    <row r="389" ht="14.25" customHeight="1" spans="1:40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</row>
    <row r="390" ht="14.25" customHeight="1" spans="1:40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</row>
    <row r="391" ht="14.25" customHeight="1" spans="1:40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</row>
    <row r="392" ht="14.25" customHeight="1" spans="1:40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</row>
    <row r="393" ht="14.25" customHeight="1" spans="1:40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</row>
    <row r="394" ht="14.25" customHeight="1" spans="1:40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</row>
    <row r="395" ht="14.25" customHeight="1" spans="1:40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</row>
    <row r="396" ht="14.25" customHeight="1" spans="1:40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</row>
    <row r="397" ht="14.25" customHeight="1" spans="1:40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</row>
    <row r="398" ht="14.25" customHeight="1" spans="1:40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</row>
    <row r="399" ht="14.25" customHeight="1" spans="1:40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</row>
    <row r="400" ht="14.25" customHeight="1" spans="1:40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</row>
    <row r="401" ht="14.25" customHeight="1" spans="1:40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</row>
    <row r="402" ht="14.25" customHeight="1" spans="1:40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</row>
    <row r="403" ht="14.25" customHeight="1" spans="1:40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</row>
    <row r="404" ht="14.25" customHeight="1" spans="1:40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</row>
    <row r="405" ht="14.25" customHeight="1" spans="1:40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</row>
    <row r="406" ht="14.25" customHeight="1" spans="1:40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</row>
    <row r="407" ht="14.25" customHeight="1" spans="1:40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</row>
    <row r="408" ht="14.25" customHeight="1" spans="1:40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</row>
    <row r="409" ht="14.25" customHeight="1" spans="1:40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</row>
    <row r="410" ht="14.25" customHeight="1" spans="1:40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</row>
    <row r="411" ht="14.25" customHeight="1" spans="1:40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</row>
    <row r="412" ht="14.25" customHeight="1" spans="1:40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</row>
    <row r="413" ht="14.25" customHeight="1" spans="1:40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</row>
    <row r="414" ht="14.25" customHeight="1" spans="1:40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</row>
    <row r="415" ht="14.25" customHeight="1" spans="1:40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</row>
    <row r="416" ht="14.25" customHeight="1" spans="1:40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</row>
    <row r="417" ht="14.25" customHeight="1" spans="1:40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</row>
    <row r="418" ht="14.25" customHeight="1" spans="1:40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</row>
    <row r="419" ht="14.25" customHeight="1" spans="1:40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</row>
    <row r="420" ht="14.25" customHeight="1" spans="1:40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</row>
    <row r="421" ht="14.25" customHeight="1" spans="1:40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</row>
    <row r="422" ht="14.25" customHeight="1" spans="1:40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</row>
    <row r="423" ht="14.25" customHeight="1" spans="1:40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</row>
    <row r="424" ht="14.25" customHeight="1" spans="1:40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</row>
    <row r="425" ht="14.25" customHeight="1" spans="1:40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</row>
    <row r="426" ht="14.25" customHeight="1" spans="1:40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</row>
    <row r="427" ht="14.25" customHeight="1" spans="1:40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</row>
    <row r="428" ht="14.25" customHeight="1" spans="1:40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</row>
    <row r="429" ht="14.25" customHeight="1" spans="1:40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</row>
    <row r="430" ht="14.25" customHeight="1" spans="1:40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</row>
    <row r="431" ht="14.25" customHeight="1" spans="1:40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</row>
    <row r="432" ht="14.25" customHeight="1" spans="1:40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</row>
    <row r="433" ht="14.25" customHeight="1" spans="1:40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</row>
    <row r="434" ht="14.25" customHeight="1" spans="1:40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</row>
    <row r="435" ht="14.25" customHeight="1" spans="1:40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</row>
    <row r="436" ht="14.25" customHeight="1" spans="1:40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</row>
    <row r="437" ht="14.25" customHeight="1" spans="1:40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</row>
    <row r="438" ht="14.25" customHeight="1" spans="1:40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</row>
    <row r="439" ht="14.25" customHeight="1" spans="1:40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</row>
    <row r="440" ht="14.25" customHeight="1" spans="1:40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</row>
    <row r="441" ht="14.25" customHeight="1" spans="1:40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</row>
    <row r="442" ht="14.25" customHeight="1" spans="1:40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</row>
    <row r="443" ht="14.25" customHeight="1" spans="1:40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</row>
    <row r="444" ht="14.25" customHeight="1" spans="1:40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</row>
    <row r="445" ht="14.25" customHeight="1" spans="1:40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</row>
    <row r="446" ht="14.25" customHeight="1" spans="1:40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</row>
    <row r="447" ht="14.25" customHeight="1" spans="1:40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</row>
    <row r="448" ht="14.25" customHeight="1" spans="1:40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</row>
    <row r="449" ht="14.25" customHeight="1" spans="1:40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</row>
    <row r="450" ht="14.25" customHeight="1" spans="1:40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</row>
    <row r="451" ht="14.25" customHeight="1" spans="1:40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</row>
    <row r="452" ht="14.25" customHeight="1" spans="1:40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</row>
    <row r="453" ht="14.25" customHeight="1" spans="1:40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</row>
    <row r="454" ht="14.25" customHeight="1" spans="1:40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</row>
    <row r="455" ht="14.25" customHeight="1" spans="1:40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</row>
    <row r="456" ht="14.25" customHeight="1" spans="1:40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</row>
    <row r="457" ht="14.25" customHeight="1" spans="1:40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</row>
    <row r="458" ht="14.25" customHeight="1" spans="1:40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</row>
    <row r="459" ht="14.25" customHeight="1" spans="1:40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</row>
    <row r="460" ht="14.25" customHeight="1" spans="1:40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</row>
    <row r="461" ht="14.25" customHeight="1" spans="1:40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</row>
    <row r="462" ht="14.25" customHeight="1" spans="1:40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</row>
    <row r="463" ht="14.25" customHeight="1" spans="1:40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</row>
    <row r="464" ht="14.25" customHeight="1" spans="1:40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</row>
    <row r="465" ht="14.25" customHeight="1" spans="1:40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</row>
    <row r="466" ht="14.25" customHeight="1" spans="1:40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</row>
    <row r="467" ht="14.25" customHeight="1" spans="1:40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</row>
    <row r="468" ht="14.25" customHeight="1" spans="1:40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</row>
    <row r="469" ht="14.25" customHeight="1" spans="1:40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</row>
    <row r="470" ht="14.25" customHeight="1" spans="1:40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</row>
    <row r="471" ht="14.25" customHeight="1" spans="1:40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</row>
    <row r="472" ht="14.25" customHeight="1" spans="1:40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</row>
    <row r="473" ht="14.25" customHeight="1" spans="1:40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</row>
    <row r="474" ht="14.25" customHeight="1" spans="1:40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</row>
    <row r="475" ht="14.25" customHeight="1" spans="1:40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</row>
    <row r="476" ht="14.25" customHeight="1" spans="1:40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</row>
    <row r="477" ht="14.25" customHeight="1" spans="1:40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</row>
    <row r="478" ht="14.25" customHeight="1" spans="1:40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</row>
    <row r="479" ht="14.25" customHeight="1" spans="1:40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</row>
    <row r="480" ht="14.25" customHeight="1" spans="1:40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</row>
    <row r="481" ht="14.25" customHeight="1" spans="1:40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</row>
    <row r="482" ht="14.25" customHeight="1" spans="1:40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</row>
    <row r="483" ht="14.25" customHeight="1" spans="1:40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</row>
    <row r="484" ht="14.25" customHeight="1" spans="1:40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</row>
    <row r="485" ht="14.25" customHeight="1" spans="1:40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</row>
    <row r="486" ht="14.25" customHeight="1" spans="1:40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</row>
    <row r="487" ht="14.25" customHeight="1" spans="1:40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</row>
    <row r="488" ht="14.25" customHeight="1" spans="1:40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</row>
    <row r="489" ht="14.25" customHeight="1" spans="1:40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</row>
    <row r="490" ht="14.25" customHeight="1" spans="1:40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</row>
    <row r="491" ht="14.25" customHeight="1" spans="1:40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</row>
    <row r="492" ht="14.25" customHeight="1" spans="1:40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</row>
    <row r="493" ht="14.25" customHeight="1" spans="1:40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</row>
    <row r="494" ht="14.25" customHeight="1" spans="1:40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</row>
    <row r="495" ht="14.25" customHeight="1" spans="1:40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</row>
    <row r="496" ht="14.25" customHeight="1" spans="1:40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</row>
    <row r="497" ht="14.25" customHeight="1" spans="1:40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</row>
    <row r="498" ht="14.25" customHeight="1" spans="1:40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</row>
    <row r="499" ht="14.25" customHeight="1" spans="1:40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</row>
    <row r="500" ht="14.25" customHeight="1" spans="1:40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</row>
    <row r="501" ht="14.25" customHeight="1" spans="1:40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</row>
    <row r="502" ht="14.25" customHeight="1" spans="1:40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</row>
    <row r="503" ht="14.25" customHeight="1" spans="1:40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</row>
    <row r="504" ht="14.25" customHeight="1" spans="1:40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</row>
    <row r="505" ht="14.25" customHeight="1" spans="1:40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</row>
    <row r="506" ht="14.25" customHeight="1" spans="1:40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</row>
    <row r="507" ht="14.25" customHeight="1" spans="1:40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</row>
    <row r="508" ht="14.25" customHeight="1" spans="1:40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</row>
    <row r="509" ht="14.25" customHeight="1" spans="1:40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</row>
    <row r="510" ht="14.25" customHeight="1" spans="1:40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</row>
    <row r="511" ht="14.25" customHeight="1" spans="1:40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</row>
    <row r="512" ht="14.25" customHeight="1" spans="1:40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</row>
    <row r="513" ht="14.25" customHeight="1" spans="1:40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</row>
    <row r="514" ht="14.25" customHeight="1" spans="1:40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</row>
    <row r="515" ht="14.25" customHeight="1" spans="1:40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</row>
    <row r="516" ht="14.25" customHeight="1" spans="1:40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</row>
    <row r="517" ht="14.25" customHeight="1" spans="1:40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</row>
    <row r="518" ht="14.25" customHeight="1" spans="1:40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</row>
    <row r="519" ht="14.25" customHeight="1" spans="1:40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</row>
    <row r="520" ht="14.25" customHeight="1" spans="1:40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</row>
    <row r="521" ht="14.25" customHeight="1" spans="1:40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</row>
    <row r="522" ht="14.25" customHeight="1" spans="1:40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</row>
    <row r="523" ht="14.25" customHeight="1" spans="1:40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</row>
    <row r="524" ht="14.25" customHeight="1" spans="1:40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</row>
    <row r="525" ht="14.25" customHeight="1" spans="1:40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</row>
    <row r="526" ht="14.25" customHeight="1" spans="1:40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</row>
    <row r="527" ht="14.25" customHeight="1" spans="1:40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</row>
    <row r="528" ht="14.25" customHeight="1" spans="1:40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</row>
    <row r="529" ht="14.25" customHeight="1" spans="1:40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</row>
    <row r="530" ht="14.25" customHeight="1" spans="1:40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</row>
    <row r="531" ht="14.25" customHeight="1" spans="1:40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</row>
    <row r="532" ht="14.25" customHeight="1" spans="1:40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</row>
    <row r="533" ht="14.25" customHeight="1" spans="1:40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</row>
    <row r="534" ht="14.25" customHeight="1" spans="1:40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</row>
    <row r="535" ht="14.25" customHeight="1" spans="1:40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</row>
    <row r="536" ht="14.25" customHeight="1" spans="1:40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</row>
    <row r="537" ht="14.25" customHeight="1" spans="1:40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</row>
    <row r="538" ht="14.25" customHeight="1" spans="1:40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</row>
    <row r="539" ht="14.25" customHeight="1" spans="1:40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</row>
    <row r="540" ht="14.25" customHeight="1" spans="1:40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</row>
    <row r="541" ht="14.25" customHeight="1" spans="1:40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</row>
    <row r="542" ht="14.25" customHeight="1" spans="1:40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</row>
    <row r="543" ht="14.25" customHeight="1" spans="1:40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</row>
    <row r="544" ht="14.25" customHeight="1" spans="1:40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</row>
    <row r="545" ht="14.25" customHeight="1" spans="1:40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</row>
    <row r="546" ht="14.25" customHeight="1" spans="1:40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</row>
    <row r="547" ht="14.25" customHeight="1" spans="1:40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</row>
    <row r="548" ht="14.25" customHeight="1" spans="1:40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</row>
    <row r="549" ht="14.25" customHeight="1" spans="1:40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</row>
    <row r="550" ht="14.25" customHeight="1" spans="1:40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</row>
    <row r="551" ht="14.25" customHeight="1" spans="1:40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</row>
    <row r="552" ht="14.25" customHeight="1" spans="1:40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</row>
    <row r="553" ht="14.25" customHeight="1" spans="1:40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</row>
    <row r="554" ht="14.25" customHeight="1" spans="1:40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</row>
    <row r="555" ht="14.25" customHeight="1" spans="1:40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</row>
    <row r="556" ht="14.25" customHeight="1" spans="1:40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</row>
    <row r="557" ht="14.25" customHeight="1" spans="1:40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</row>
    <row r="558" ht="14.25" customHeight="1" spans="1:40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</row>
    <row r="559" ht="14.25" customHeight="1" spans="1:40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</row>
    <row r="560" ht="14.25" customHeight="1" spans="1:40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</row>
    <row r="561" ht="14.25" customHeight="1" spans="1:40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</row>
    <row r="562" ht="14.25" customHeight="1" spans="1:40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</row>
    <row r="563" ht="14.25" customHeight="1" spans="1:40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</row>
    <row r="564" ht="14.25" customHeight="1" spans="1:40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</row>
    <row r="565" ht="14.25" customHeight="1" spans="1:40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</row>
    <row r="566" ht="14.25" customHeight="1" spans="1:40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</row>
    <row r="567" ht="14.25" customHeight="1" spans="1:40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</row>
    <row r="568" ht="14.25" customHeight="1" spans="1:40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</row>
    <row r="569" ht="14.25" customHeight="1" spans="1:40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</row>
    <row r="570" ht="14.25" customHeight="1" spans="1:40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</row>
    <row r="571" ht="14.25" customHeight="1" spans="1:40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</row>
    <row r="572" ht="14.25" customHeight="1" spans="1:40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</row>
    <row r="573" ht="14.25" customHeight="1" spans="1:40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</row>
    <row r="574" ht="14.25" customHeight="1" spans="1:40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</row>
    <row r="575" ht="14.25" customHeight="1" spans="1:40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</row>
    <row r="576" ht="14.25" customHeight="1" spans="1:40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</row>
    <row r="577" ht="14.25" customHeight="1" spans="1:40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</row>
    <row r="578" ht="14.25" customHeight="1" spans="1:40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</row>
    <row r="579" ht="14.25" customHeight="1" spans="1:40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</row>
    <row r="580" ht="14.25" customHeight="1" spans="1:40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</row>
    <row r="581" ht="14.25" customHeight="1" spans="1:40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</row>
    <row r="582" ht="14.25" customHeight="1" spans="1:40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</row>
    <row r="583" ht="14.25" customHeight="1" spans="1:40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</row>
    <row r="584" ht="14.25" customHeight="1" spans="1:40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</row>
    <row r="585" ht="14.25" customHeight="1" spans="1:40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</row>
    <row r="586" ht="14.25" customHeight="1" spans="1:40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</row>
    <row r="587" ht="14.25" customHeight="1" spans="1:40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</row>
    <row r="588" ht="14.25" customHeight="1" spans="1:40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</row>
    <row r="589" ht="14.25" customHeight="1" spans="1:40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</row>
    <row r="590" ht="14.25" customHeight="1" spans="1:40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</row>
    <row r="591" ht="14.25" customHeight="1" spans="1:40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</row>
    <row r="592" ht="14.25" customHeight="1" spans="1:40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</row>
    <row r="593" ht="14.25" customHeight="1" spans="1:40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</row>
    <row r="594" ht="14.25" customHeight="1" spans="1:40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</row>
    <row r="595" ht="14.25" customHeight="1" spans="1:40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</row>
    <row r="596" ht="14.25" customHeight="1" spans="1:40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</row>
    <row r="597" ht="14.25" customHeight="1" spans="1:40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</row>
    <row r="598" ht="14.25" customHeight="1" spans="1:40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</row>
    <row r="599" ht="14.25" customHeight="1" spans="1:40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</row>
    <row r="600" ht="14.25" customHeight="1" spans="1:40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</row>
    <row r="601" ht="14.25" customHeight="1" spans="1:40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</row>
    <row r="602" ht="14.25" customHeight="1" spans="1:40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</row>
    <row r="603" ht="14.25" customHeight="1" spans="1:40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</row>
    <row r="604" ht="14.25" customHeight="1" spans="1:40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</row>
    <row r="605" ht="14.25" customHeight="1" spans="1:40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</row>
    <row r="606" ht="14.25" customHeight="1" spans="1:40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</row>
    <row r="607" ht="14.25" customHeight="1" spans="1:40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</row>
    <row r="608" ht="14.25" customHeight="1" spans="1:40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</row>
    <row r="609" ht="14.25" customHeight="1" spans="1:40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</row>
    <row r="610" ht="14.25" customHeight="1" spans="1:40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</row>
    <row r="611" ht="14.25" customHeight="1" spans="1:40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</row>
    <row r="612" ht="14.25" customHeight="1" spans="1:40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</row>
    <row r="613" ht="14.25" customHeight="1" spans="1:40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</row>
    <row r="614" ht="14.25" customHeight="1" spans="1:40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</row>
    <row r="615" ht="14.25" customHeight="1" spans="1:40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</row>
    <row r="616" ht="14.25" customHeight="1" spans="1:40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</row>
    <row r="617" ht="14.25" customHeight="1" spans="1:40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</row>
    <row r="618" ht="14.25" customHeight="1" spans="1:40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</row>
    <row r="619" ht="14.25" customHeight="1" spans="1:40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</row>
    <row r="620" ht="14.25" customHeight="1" spans="1:40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</row>
    <row r="621" ht="14.25" customHeight="1" spans="1:40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</row>
    <row r="622" ht="14.25" customHeight="1" spans="1:40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</row>
    <row r="623" ht="14.25" customHeight="1" spans="1:40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</row>
    <row r="624" ht="14.25" customHeight="1" spans="1:40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</row>
    <row r="625" ht="14.25" customHeight="1" spans="1:40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</row>
    <row r="626" ht="14.25" customHeight="1" spans="1:40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</row>
    <row r="627" ht="14.25" customHeight="1" spans="1:40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</row>
    <row r="628" ht="14.25" customHeight="1" spans="1:40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</row>
    <row r="629" ht="14.25" customHeight="1" spans="1:40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</row>
    <row r="630" ht="14.25" customHeight="1" spans="1:40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</row>
    <row r="631" ht="14.25" customHeight="1" spans="1:40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</row>
    <row r="632" ht="14.25" customHeight="1" spans="1:40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</row>
    <row r="633" ht="14.25" customHeight="1" spans="1:40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</row>
    <row r="634" ht="14.25" customHeight="1" spans="1:40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</row>
    <row r="635" ht="14.25" customHeight="1" spans="1:40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</row>
    <row r="636" ht="14.25" customHeight="1" spans="1:40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</row>
    <row r="637" ht="14.25" customHeight="1" spans="1:40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</row>
    <row r="638" ht="14.25" customHeight="1" spans="1:40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</row>
    <row r="639" ht="14.25" customHeight="1" spans="1:40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</row>
    <row r="640" ht="14.25" customHeight="1" spans="1:40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</row>
    <row r="641" ht="14.25" customHeight="1" spans="1:40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</row>
    <row r="642" ht="14.25" customHeight="1" spans="1:40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</row>
    <row r="643" ht="14.25" customHeight="1" spans="1:40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</row>
    <row r="644" ht="14.25" customHeight="1" spans="1:40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</row>
    <row r="645" ht="14.25" customHeight="1" spans="1:40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</row>
    <row r="646" ht="14.25" customHeight="1" spans="1:40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</row>
    <row r="647" ht="14.25" customHeight="1" spans="1:40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</row>
    <row r="648" ht="14.25" customHeight="1" spans="1:40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</row>
    <row r="649" ht="14.25" customHeight="1" spans="1:40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</row>
    <row r="650" ht="14.25" customHeight="1" spans="1:40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</row>
    <row r="651" ht="14.25" customHeight="1" spans="1:40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</row>
    <row r="652" ht="14.25" customHeight="1" spans="1:40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</row>
    <row r="653" ht="14.25" customHeight="1" spans="1:40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</row>
    <row r="654" ht="14.25" customHeight="1" spans="1:40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</row>
    <row r="655" ht="14.25" customHeight="1" spans="1:40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</row>
    <row r="656" ht="14.25" customHeight="1" spans="1:40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</row>
    <row r="657" ht="14.25" customHeight="1" spans="1:40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</row>
    <row r="658" ht="14.25" customHeight="1" spans="1:40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</row>
    <row r="659" ht="14.25" customHeight="1" spans="1:40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</row>
    <row r="660" ht="14.25" customHeight="1" spans="1:40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</row>
    <row r="661" ht="14.25" customHeight="1" spans="1:40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</row>
    <row r="662" ht="14.25" customHeight="1" spans="1:40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</row>
    <row r="663" ht="14.25" customHeight="1" spans="1:40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</row>
    <row r="664" ht="14.25" customHeight="1" spans="1:40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</row>
    <row r="665" ht="14.25" customHeight="1" spans="1:40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</row>
    <row r="666" ht="14.25" customHeight="1" spans="1:40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</row>
    <row r="667" ht="14.25" customHeight="1" spans="1:40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</row>
    <row r="668" ht="14.25" customHeight="1" spans="1:40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</row>
    <row r="669" ht="14.25" customHeight="1" spans="1:40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</row>
    <row r="670" ht="14.25" customHeight="1" spans="1:40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</row>
    <row r="671" ht="14.25" customHeight="1" spans="1:40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</row>
    <row r="672" ht="14.25" customHeight="1" spans="1:40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</row>
    <row r="673" ht="14.25" customHeight="1" spans="1:40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</row>
    <row r="674" ht="14.25" customHeight="1" spans="1:40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</row>
    <row r="675" ht="14.25" customHeight="1" spans="1:40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</row>
    <row r="676" ht="14.25" customHeight="1" spans="1:40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</row>
    <row r="677" ht="14.25" customHeight="1" spans="1:40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</row>
    <row r="678" ht="14.25" customHeight="1" spans="1:40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</row>
    <row r="679" ht="14.25" customHeight="1" spans="1:40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</row>
    <row r="680" ht="14.25" customHeight="1" spans="1:40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</row>
    <row r="681" ht="14.25" customHeight="1" spans="1:40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</row>
    <row r="682" ht="14.25" customHeight="1" spans="1:40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</row>
    <row r="683" ht="14.25" customHeight="1" spans="1:40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</row>
    <row r="684" ht="14.25" customHeight="1" spans="1:40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</row>
    <row r="685" ht="14.25" customHeight="1" spans="1:40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</row>
    <row r="686" ht="14.25" customHeight="1" spans="1:40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</row>
    <row r="687" ht="14.25" customHeight="1" spans="1:40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</row>
    <row r="688" ht="14.25" customHeight="1" spans="1:40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</row>
    <row r="689" ht="14.25" customHeight="1" spans="1:40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</row>
    <row r="690" ht="14.25" customHeight="1" spans="1:40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</row>
    <row r="691" ht="14.25" customHeight="1" spans="1:40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</row>
    <row r="692" ht="14.25" customHeight="1" spans="1:40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</row>
    <row r="693" ht="14.25" customHeight="1" spans="1:40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</row>
    <row r="694" ht="14.25" customHeight="1" spans="1:40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</row>
    <row r="695" ht="14.25" customHeight="1" spans="1:40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</row>
    <row r="696" ht="14.25" customHeight="1" spans="1:40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</row>
    <row r="697" ht="14.25" customHeight="1" spans="1:40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</row>
    <row r="698" ht="14.25" customHeight="1" spans="1:40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</row>
    <row r="699" ht="14.25" customHeight="1" spans="1:40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</row>
    <row r="700" ht="14.25" customHeight="1" spans="1:40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</row>
    <row r="701" ht="14.25" customHeight="1" spans="1:40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</row>
    <row r="702" ht="14.25" customHeight="1" spans="1:40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</row>
    <row r="703" ht="14.25" customHeight="1" spans="1:40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</row>
    <row r="704" ht="14.25" customHeight="1" spans="1:40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</row>
    <row r="705" ht="14.25" customHeight="1" spans="1:40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</row>
    <row r="706" ht="14.25" customHeight="1" spans="1:40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</row>
    <row r="707" ht="14.25" customHeight="1" spans="1:40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</row>
    <row r="708" ht="14.25" customHeight="1" spans="1:40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</row>
    <row r="709" ht="14.25" customHeight="1" spans="1:40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</row>
    <row r="710" ht="14.25" customHeight="1" spans="1:40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</row>
    <row r="711" ht="14.25" customHeight="1" spans="1:40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</row>
    <row r="712" ht="14.25" customHeight="1" spans="1:40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</row>
    <row r="713" ht="14.25" customHeight="1" spans="1:40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</row>
    <row r="714" ht="14.25" customHeight="1" spans="1:40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</row>
    <row r="715" ht="14.25" customHeight="1" spans="1:40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</row>
    <row r="716" ht="14.25" customHeight="1" spans="1:40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</row>
    <row r="717" ht="14.25" customHeight="1" spans="1:40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</row>
    <row r="718" ht="14.25" customHeight="1" spans="1:40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</row>
    <row r="719" ht="14.25" customHeight="1" spans="1:40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</row>
    <row r="720" ht="14.25" customHeight="1" spans="1:40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</row>
    <row r="721" ht="14.25" customHeight="1" spans="1:40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</row>
    <row r="722" ht="14.25" customHeight="1" spans="1:40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</row>
    <row r="723" ht="14.25" customHeight="1" spans="1:40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</row>
    <row r="724" ht="14.25" customHeight="1" spans="1:40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</row>
    <row r="725" ht="14.25" customHeight="1" spans="1:40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</row>
    <row r="726" ht="14.25" customHeight="1" spans="1:40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</row>
    <row r="727" ht="14.25" customHeight="1" spans="1:40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</row>
    <row r="728" ht="14.25" customHeight="1" spans="1:40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</row>
    <row r="729" ht="14.25" customHeight="1" spans="1:40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</row>
    <row r="730" ht="14.25" customHeight="1" spans="1:40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</row>
    <row r="731" ht="14.25" customHeight="1" spans="1:40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</row>
    <row r="732" ht="14.25" customHeight="1" spans="1:40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</row>
    <row r="733" ht="14.25" customHeight="1" spans="1:40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</row>
    <row r="734" ht="14.25" customHeight="1" spans="1:40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</row>
    <row r="735" ht="14.25" customHeight="1" spans="1:40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</row>
    <row r="736" ht="14.25" customHeight="1" spans="1:40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</row>
    <row r="737" ht="14.25" customHeight="1" spans="1:40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</row>
    <row r="738" ht="14.25" customHeight="1" spans="1:40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</row>
    <row r="739" ht="14.25" customHeight="1" spans="1:40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</row>
    <row r="740" ht="14.25" customHeight="1" spans="1:40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</row>
    <row r="741" ht="14.25" customHeight="1" spans="1:40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</row>
    <row r="742" ht="14.25" customHeight="1" spans="1:40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</row>
    <row r="743" ht="14.25" customHeight="1" spans="1:40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</row>
    <row r="744" ht="14.25" customHeight="1" spans="1:40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</row>
    <row r="745" ht="14.25" customHeight="1" spans="1:40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</row>
    <row r="746" ht="14.25" customHeight="1" spans="1:40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</row>
    <row r="747" ht="14.25" customHeight="1" spans="1:40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</row>
    <row r="748" ht="14.25" customHeight="1" spans="1:40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</row>
    <row r="749" ht="14.25" customHeight="1" spans="1:40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</row>
    <row r="750" ht="14.25" customHeight="1" spans="1:40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</row>
    <row r="751" ht="14.25" customHeight="1" spans="1:40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</row>
    <row r="752" ht="14.25" customHeight="1" spans="1:40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</row>
    <row r="753" ht="14.25" customHeight="1" spans="1:40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</row>
    <row r="754" ht="14.25" customHeight="1" spans="1:40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</row>
    <row r="755" ht="14.25" customHeight="1" spans="1:40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</row>
    <row r="756" ht="14.25" customHeight="1" spans="1:40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</row>
    <row r="757" ht="14.25" customHeight="1" spans="1:40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</row>
    <row r="758" ht="14.25" customHeight="1" spans="1:40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</row>
    <row r="759" ht="14.25" customHeight="1" spans="1:40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</row>
    <row r="760" ht="14.25" customHeight="1" spans="1:40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</row>
    <row r="761" ht="14.25" customHeight="1" spans="1:40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</row>
    <row r="762" ht="14.25" customHeight="1" spans="1:40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</row>
    <row r="763" ht="14.25" customHeight="1" spans="1:40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</row>
    <row r="764" ht="14.25" customHeight="1" spans="1:40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</row>
    <row r="765" ht="14.25" customHeight="1" spans="1:40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</row>
    <row r="766" ht="14.25" customHeight="1" spans="1:40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</row>
    <row r="767" ht="14.25" customHeight="1" spans="1:40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</row>
    <row r="768" ht="14.25" customHeight="1" spans="1:40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</row>
    <row r="769" ht="14.25" customHeight="1" spans="1:40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</row>
    <row r="770" ht="14.25" customHeight="1" spans="1:40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</row>
    <row r="771" ht="14.25" customHeight="1" spans="1:40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</row>
    <row r="772" ht="14.25" customHeight="1" spans="1:40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</row>
    <row r="773" ht="14.25" customHeight="1" spans="1:40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</row>
    <row r="774" ht="14.25" customHeight="1" spans="1:40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</row>
    <row r="775" ht="14.25" customHeight="1" spans="1:40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</row>
    <row r="776" ht="14.25" customHeight="1" spans="1:40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</row>
    <row r="777" ht="14.25" customHeight="1" spans="1:40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</row>
    <row r="778" ht="14.25" customHeight="1" spans="1:40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</row>
    <row r="779" ht="14.25" customHeight="1" spans="1:40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</row>
    <row r="780" ht="14.25" customHeight="1" spans="1:40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</row>
    <row r="781" ht="14.25" customHeight="1" spans="1:40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</row>
    <row r="782" ht="14.25" customHeight="1" spans="1:40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</row>
    <row r="783" ht="14.25" customHeight="1" spans="1:40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</row>
    <row r="784" ht="14.25" customHeight="1" spans="1:40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</row>
    <row r="785" ht="14.25" customHeight="1" spans="1:40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</row>
    <row r="786" ht="14.25" customHeight="1" spans="1:40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</row>
    <row r="787" ht="14.25" customHeight="1" spans="1:40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</row>
    <row r="788" ht="14.25" customHeight="1" spans="1:40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</row>
    <row r="789" ht="14.25" customHeight="1" spans="1:40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</row>
    <row r="790" ht="14.25" customHeight="1" spans="1:40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</row>
    <row r="791" ht="14.25" customHeight="1" spans="1:40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</row>
    <row r="792" ht="14.25" customHeight="1" spans="1:40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</row>
    <row r="793" ht="14.25" customHeight="1" spans="1:40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</row>
    <row r="794" ht="14.25" customHeight="1" spans="1:40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</row>
    <row r="795" ht="14.25" customHeight="1" spans="1:40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</row>
    <row r="796" ht="14.25" customHeight="1" spans="1:40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</row>
    <row r="797" ht="14.25" customHeight="1" spans="1:40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</row>
    <row r="798" ht="14.25" customHeight="1" spans="1:40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</row>
    <row r="799" ht="14.25" customHeight="1" spans="1:40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</row>
    <row r="800" ht="14.25" customHeight="1" spans="1:40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</row>
    <row r="801" ht="14.25" customHeight="1" spans="1:40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</row>
    <row r="802" ht="14.25" customHeight="1" spans="1:40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</row>
    <row r="803" ht="14.25" customHeight="1" spans="1:40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</row>
    <row r="804" ht="14.25" customHeight="1" spans="1:40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</row>
    <row r="805" ht="14.25" customHeight="1" spans="1:40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</row>
    <row r="806" ht="14.25" customHeight="1" spans="1:40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</row>
    <row r="807" ht="14.25" customHeight="1" spans="1:40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</row>
    <row r="808" ht="14.25" customHeight="1" spans="1:40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</row>
    <row r="809" ht="14.25" customHeight="1" spans="1:40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</row>
    <row r="810" ht="14.25" customHeight="1" spans="1:40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</row>
    <row r="811" ht="14.25" customHeight="1" spans="1:40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</row>
    <row r="812" ht="14.25" customHeight="1" spans="1:40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</row>
    <row r="813" ht="14.25" customHeight="1" spans="1:40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</row>
    <row r="814" ht="14.25" customHeight="1" spans="1:40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</row>
    <row r="815" ht="14.25" customHeight="1" spans="1:40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</row>
    <row r="816" ht="14.25" customHeight="1" spans="1:40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</row>
    <row r="817" ht="14.25" customHeight="1" spans="1:40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</row>
    <row r="818" ht="14.25" customHeight="1" spans="1:40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</row>
    <row r="819" ht="14.25" customHeight="1" spans="1:40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</row>
    <row r="820" ht="14.25" customHeight="1" spans="1:40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</row>
    <row r="821" ht="14.25" customHeight="1" spans="1:40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</row>
    <row r="822" ht="14.25" customHeight="1" spans="1:40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</row>
    <row r="823" ht="14.25" customHeight="1" spans="1:40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</row>
    <row r="824" ht="14.25" customHeight="1" spans="1:40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</row>
    <row r="825" ht="14.25" customHeight="1" spans="1:40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</row>
    <row r="826" ht="14.25" customHeight="1" spans="1:40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</row>
    <row r="827" ht="14.25" customHeight="1" spans="1:40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</row>
    <row r="828" ht="14.25" customHeight="1" spans="1:40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</row>
    <row r="829" ht="14.25" customHeight="1" spans="1:40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</row>
    <row r="830" ht="14.25" customHeight="1" spans="1:40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</row>
    <row r="831" ht="14.25" customHeight="1" spans="1:40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</row>
    <row r="832" ht="14.25" customHeight="1" spans="1:40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</row>
    <row r="833" ht="14.25" customHeight="1" spans="1:40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</row>
    <row r="834" ht="14.25" customHeight="1" spans="1:40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</row>
    <row r="835" ht="14.25" customHeight="1" spans="1:40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</row>
    <row r="836" ht="14.25" customHeight="1" spans="1:40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</row>
    <row r="837" ht="14.25" customHeight="1" spans="1:40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</row>
    <row r="838" ht="14.25" customHeight="1" spans="1:40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</row>
    <row r="839" ht="14.25" customHeight="1" spans="1:40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</row>
    <row r="840" ht="14.25" customHeight="1" spans="1:40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</row>
    <row r="841" ht="14.25" customHeight="1" spans="1:40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</row>
    <row r="842" ht="14.25" customHeight="1" spans="1:40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</row>
    <row r="843" ht="14.25" customHeight="1" spans="1:40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</row>
    <row r="844" ht="14.25" customHeight="1" spans="1:40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</row>
    <row r="845" ht="14.25" customHeight="1" spans="1:40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</row>
    <row r="846" ht="14.25" customHeight="1" spans="1:40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</row>
    <row r="847" ht="14.25" customHeight="1" spans="1:40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</row>
    <row r="848" ht="14.25" customHeight="1" spans="1:40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</row>
    <row r="849" ht="14.25" customHeight="1" spans="1:40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</row>
    <row r="850" ht="14.25" customHeight="1" spans="1:40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</row>
    <row r="851" ht="14.25" customHeight="1" spans="1:40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</row>
    <row r="852" ht="14.25" customHeight="1" spans="1:40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</row>
    <row r="853" ht="14.25" customHeight="1" spans="1:40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</row>
    <row r="854" ht="14.25" customHeight="1" spans="1:40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</row>
    <row r="855" ht="14.25" customHeight="1" spans="1:40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</row>
    <row r="856" ht="14.25" customHeight="1" spans="1:40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</row>
    <row r="857" ht="14.25" customHeight="1" spans="1:40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</row>
    <row r="858" ht="14.25" customHeight="1" spans="1:40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</row>
    <row r="859" ht="14.25" customHeight="1" spans="1:40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</row>
    <row r="860" ht="14.25" customHeight="1" spans="1:40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</row>
    <row r="861" ht="14.25" customHeight="1" spans="1:40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</row>
    <row r="862" ht="14.25" customHeight="1" spans="1:40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</row>
    <row r="863" ht="14.25" customHeight="1" spans="1:40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</row>
    <row r="864" ht="14.25" customHeight="1" spans="1:40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</row>
    <row r="865" ht="14.25" customHeight="1" spans="1:40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</row>
    <row r="866" ht="14.25" customHeight="1" spans="1:40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</row>
    <row r="867" ht="14.25" customHeight="1" spans="1:40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</row>
    <row r="868" ht="14.25" customHeight="1" spans="1:40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</row>
    <row r="869" ht="14.25" customHeight="1" spans="1:40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</row>
    <row r="870" ht="14.25" customHeight="1" spans="1:40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</row>
    <row r="871" ht="14.25" customHeight="1" spans="1:40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</row>
    <row r="872" ht="14.25" customHeight="1" spans="1:40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</row>
    <row r="873" ht="14.25" customHeight="1" spans="1:40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</row>
    <row r="874" ht="14.25" customHeight="1" spans="1:40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</row>
    <row r="875" ht="14.25" customHeight="1" spans="1:40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</row>
    <row r="876" ht="14.25" customHeight="1" spans="1:40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</row>
    <row r="877" ht="14.25" customHeight="1" spans="1:40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</row>
    <row r="878" ht="14.25" customHeight="1" spans="1:40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</row>
    <row r="879" ht="14.25" customHeight="1" spans="1:40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</row>
    <row r="880" ht="14.25" customHeight="1" spans="1:40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</row>
    <row r="881" ht="14.25" customHeight="1" spans="1:40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</row>
    <row r="882" ht="14.25" customHeight="1" spans="1:40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</row>
    <row r="883" ht="14.25" customHeight="1" spans="1:40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</row>
    <row r="884" ht="14.25" customHeight="1" spans="1:40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</row>
    <row r="885" ht="14.25" customHeight="1" spans="1:40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</row>
    <row r="886" ht="14.25" customHeight="1" spans="1:40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</row>
    <row r="887" ht="14.25" customHeight="1" spans="1:40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</row>
    <row r="888" ht="14.25" customHeight="1" spans="1:40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</row>
    <row r="889" ht="14.25" customHeight="1" spans="1:40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</row>
    <row r="890" ht="14.25" customHeight="1" spans="1:40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</row>
    <row r="891" ht="14.25" customHeight="1" spans="1:40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</row>
    <row r="892" ht="14.25" customHeight="1" spans="1:40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</row>
    <row r="893" ht="14.25" customHeight="1" spans="1:40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</row>
    <row r="894" ht="14.25" customHeight="1" spans="1:40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</row>
    <row r="895" ht="14.25" customHeight="1" spans="1:40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</row>
    <row r="896" ht="14.25" customHeight="1" spans="1:40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</row>
    <row r="897" ht="14.25" customHeight="1" spans="1:40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</row>
    <row r="898" ht="14.25" customHeight="1" spans="1:40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</row>
    <row r="899" ht="14.25" customHeight="1" spans="1:40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</row>
    <row r="900" ht="14.25" customHeight="1" spans="1:40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</row>
    <row r="901" ht="14.25" customHeight="1" spans="1:40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</row>
    <row r="902" ht="14.25" customHeight="1" spans="1:40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</row>
    <row r="903" ht="14.25" customHeight="1" spans="1:40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</row>
    <row r="904" ht="14.25" customHeight="1" spans="1:40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</row>
    <row r="905" ht="14.25" customHeight="1" spans="1:40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</row>
    <row r="906" ht="14.25" customHeight="1" spans="1:40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</row>
    <row r="907" ht="14.25" customHeight="1" spans="1:40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</row>
    <row r="908" ht="14.25" customHeight="1" spans="1:40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</row>
    <row r="909" ht="14.25" customHeight="1" spans="1:40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</row>
    <row r="910" ht="14.25" customHeight="1" spans="1:40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</row>
    <row r="911" ht="14.25" customHeight="1" spans="1:40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</row>
    <row r="912" ht="14.25" customHeight="1" spans="1:40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</row>
    <row r="913" ht="14.25" customHeight="1" spans="1:40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</row>
    <row r="914" ht="14.25" customHeight="1" spans="1:40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</row>
    <row r="915" ht="14.25" customHeight="1" spans="1:40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</row>
    <row r="916" ht="14.25" customHeight="1" spans="1:40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</row>
    <row r="917" ht="14.25" customHeight="1" spans="1:40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</row>
    <row r="918" ht="14.25" customHeight="1" spans="1:40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</row>
    <row r="919" ht="14.25" customHeight="1" spans="1:40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</row>
    <row r="920" ht="14.25" customHeight="1" spans="1:40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</row>
    <row r="921" ht="14.25" customHeight="1" spans="1:40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</row>
    <row r="922" ht="14.25" customHeight="1" spans="1:40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</row>
    <row r="923" ht="14.25" customHeight="1" spans="1:40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</row>
    <row r="924" ht="14.25" customHeight="1" spans="1:40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</row>
    <row r="925" ht="14.25" customHeight="1" spans="1:40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</row>
    <row r="926" ht="14.25" customHeight="1" spans="1:40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</row>
    <row r="927" ht="14.25" customHeight="1" spans="1:40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</row>
    <row r="928" ht="14.25" customHeight="1" spans="1:40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</row>
    <row r="929" ht="14.25" customHeight="1" spans="1:40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</row>
    <row r="930" ht="14.25" customHeight="1" spans="1:40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</row>
    <row r="931" ht="14.25" customHeight="1" spans="1:40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</row>
    <row r="932" ht="14.25" customHeight="1" spans="1:40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</row>
    <row r="933" ht="14.25" customHeight="1" spans="1:40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</row>
    <row r="934" ht="14.25" customHeight="1" spans="1:40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</row>
    <row r="935" ht="14.25" customHeight="1" spans="1:40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</row>
    <row r="936" ht="14.25" customHeight="1" spans="1:40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</row>
    <row r="937" ht="14.25" customHeight="1" spans="1:40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</row>
    <row r="938" ht="14.25" customHeight="1" spans="1:40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</row>
    <row r="939" ht="14.25" customHeight="1" spans="1:40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</row>
    <row r="940" ht="14.25" customHeight="1" spans="1:40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</row>
    <row r="941" ht="14.25" customHeight="1" spans="1:40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</row>
    <row r="942" ht="14.25" customHeight="1" spans="1:40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</row>
    <row r="943" ht="14.25" customHeight="1" spans="1:40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</row>
    <row r="944" ht="14.25" customHeight="1" spans="1:40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</row>
    <row r="945" ht="14.25" customHeight="1" spans="1:40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</row>
    <row r="946" ht="14.25" customHeight="1" spans="1:40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</row>
    <row r="947" ht="14.25" customHeight="1" spans="1:40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</row>
    <row r="948" ht="14.25" customHeight="1" spans="1:40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</row>
    <row r="949" ht="14.25" customHeight="1" spans="1:40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</row>
    <row r="950" ht="14.25" customHeight="1" spans="1:40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</row>
    <row r="951" ht="14.25" customHeight="1" spans="1:40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</row>
    <row r="952" ht="14.25" customHeight="1" spans="1:40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</row>
    <row r="953" ht="14.25" customHeight="1" spans="1:40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</row>
    <row r="954" ht="14.25" customHeight="1" spans="1:40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</row>
    <row r="955" ht="14.25" customHeight="1" spans="1:40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</row>
    <row r="956" ht="14.25" customHeight="1" spans="1:40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</row>
    <row r="957" ht="14.25" customHeight="1" spans="1:40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</row>
    <row r="958" ht="14.25" customHeight="1" spans="1:40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</row>
    <row r="959" ht="14.25" customHeight="1" spans="1:40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</row>
    <row r="960" ht="14.25" customHeight="1" spans="1:40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</row>
    <row r="961" ht="14.25" customHeight="1" spans="1:40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</row>
    <row r="962" ht="14.25" customHeight="1" spans="1:40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</row>
    <row r="963" ht="14.25" customHeight="1" spans="1:40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</row>
    <row r="964" ht="14.25" customHeight="1" spans="1:40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</row>
    <row r="965" ht="14.25" customHeight="1" spans="1:40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</row>
    <row r="966" ht="14.25" customHeight="1" spans="1:40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</row>
    <row r="967" ht="14.25" customHeight="1" spans="1:40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</row>
    <row r="968" ht="14.25" customHeight="1" spans="1:40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</row>
    <row r="969" ht="14.25" customHeight="1" spans="1:40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</row>
    <row r="970" ht="14.25" customHeight="1" spans="1:40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</row>
    <row r="971" ht="14.25" customHeight="1" spans="1:40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</row>
    <row r="972" ht="14.25" customHeight="1" spans="1:40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</row>
    <row r="973" ht="14.25" customHeight="1" spans="1:40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</row>
    <row r="974" ht="14.25" customHeight="1" spans="1:40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</row>
    <row r="975" ht="14.25" customHeight="1" spans="1:40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</row>
    <row r="976" ht="14.25" customHeight="1" spans="1:40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</row>
    <row r="977" ht="14.25" customHeight="1" spans="1:40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</row>
    <row r="978" ht="14.25" customHeight="1" spans="1:40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</row>
    <row r="979" ht="14.25" customHeight="1" spans="1:40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</row>
    <row r="980" ht="14.25" customHeight="1" spans="1:40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</row>
    <row r="981" ht="14.25" customHeight="1" spans="1:40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</row>
    <row r="982" ht="14.25" customHeight="1" spans="1:40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</row>
    <row r="983" ht="14.25" customHeight="1" spans="1:40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</row>
    <row r="984" ht="14.25" customHeight="1" spans="1:40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</row>
    <row r="985" ht="14.25" customHeight="1" spans="1:40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</row>
    <row r="986" ht="14.25" customHeight="1" spans="1:40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</row>
    <row r="987" ht="14.25" customHeight="1" spans="1:40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</row>
    <row r="988" ht="14.25" customHeight="1" spans="1:40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</row>
    <row r="989" ht="14.25" customHeight="1" spans="1:40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</row>
    <row r="990" ht="14.25" customHeight="1" spans="1:40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</row>
    <row r="991" ht="14.25" customHeight="1" spans="1:40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</row>
    <row r="992" ht="14.25" customHeight="1" spans="1:40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</row>
    <row r="993" ht="14.25" customHeight="1" spans="1:40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</row>
    <row r="994" ht="14.25" customHeight="1" spans="1:40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</row>
    <row r="995" ht="14.25" customHeight="1" spans="1:40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</row>
    <row r="996" ht="14.25" customHeight="1" spans="1:40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</row>
    <row r="997" ht="14.25" customHeight="1" spans="1:40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</row>
    <row r="998" ht="14.25" customHeight="1" spans="1:40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</row>
    <row r="999" ht="14.25" customHeight="1" spans="1:40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</row>
    <row r="1000" ht="14.25" customHeight="1" spans="1:40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</row>
  </sheetData>
  <mergeCells count="3">
    <mergeCell ref="B1:U1"/>
    <mergeCell ref="B3:D3"/>
    <mergeCell ref="A133:A134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" defaultColWidth="14.43"/>
  <cols>
    <col min="1" max="1" width="9.14" customWidth="1"/>
    <col min="2" max="2" width="8.86" customWidth="1"/>
    <col min="3" max="26" width="9.14" customWidth="1"/>
  </cols>
  <sheetData>
    <row r="1" ht="14.25" customHeight="1" spans="1:26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 spans="1:26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 spans="1:26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 spans="1:26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 spans="1:26" x14ac:dyDescent="0.25">
      <c r="A5" s="4"/>
      <c r="B5" s="73" t="s">
        <v>39</v>
      </c>
      <c r="C5" s="73" t="s">
        <v>191</v>
      </c>
      <c r="D5" s="73" t="s">
        <v>192</v>
      </c>
      <c r="E5" s="73" t="s">
        <v>193</v>
      </c>
      <c r="F5" s="73" t="s">
        <v>194</v>
      </c>
      <c r="G5" s="73" t="s">
        <v>195</v>
      </c>
      <c r="H5" s="73" t="s">
        <v>196</v>
      </c>
      <c r="I5" s="73" t="s">
        <v>197</v>
      </c>
      <c r="J5" s="73" t="s">
        <v>198</v>
      </c>
      <c r="K5" s="73" t="s">
        <v>199</v>
      </c>
      <c r="L5" s="73" t="s">
        <v>200</v>
      </c>
      <c r="M5" s="73" t="s">
        <v>201</v>
      </c>
      <c r="N5" s="73" t="s">
        <v>202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 spans="1:26" x14ac:dyDescent="0.25">
      <c r="A6" s="4"/>
      <c r="B6" s="68">
        <f>IF(ISBLANK(CT!A32),"",CT!A32)</f>
      </c>
      <c r="C6" s="4" t="str">
        <f>IF(IF(POCalc!C6&gt;=POCalc!$E$3,1,0)=POCalcMax!C6,"Ok","Prob")</f>
        <v>Ok</v>
      </c>
      <c r="D6" s="4" t="str">
        <f>IF(IF(POCalc!D6&gt;=POCalc!$E$3,1,0)=POCalcMax!D6,"Ok","Prob")</f>
        <v>Ok</v>
      </c>
      <c r="E6" s="4" t="str">
        <f>IF(IF(POCalc!E6&gt;=POCalc!$E$3,1,0)=POCalcMax!E6,"Ok","Prob")</f>
        <v>Ok</v>
      </c>
      <c r="F6" s="4" t="str">
        <f>IF(IF(POCalc!F6&gt;=POCalc!$E$3,1,0)=POCalcMax!F6,"Ok","Prob")</f>
        <v>Ok</v>
      </c>
      <c r="G6" s="4" t="str">
        <f>IF(IF(POCalc!G6&gt;=POCalc!$E$3,1,0)=POCalcMax!G6,"Ok","Prob")</f>
        <v>Ok</v>
      </c>
      <c r="H6" s="4" t="str">
        <f>IF(IF(POCalc!H6&gt;=POCalc!$E$3,1,0)=POCalcMax!H6,"Ok","Prob")</f>
        <v>Ok</v>
      </c>
      <c r="I6" s="4" t="str">
        <f>IF(IF(POCalc!I6&gt;=POCalc!$E$3,1,0)=POCalcMax!I6,"Ok","Prob")</f>
        <v>Ok</v>
      </c>
      <c r="J6" s="4" t="str">
        <f>IF(IF(POCalc!J6&gt;=POCalc!$E$3,1,0)=POCalcMax!J6,"Ok","Prob")</f>
        <v>Ok</v>
      </c>
      <c r="K6" s="4" t="str">
        <f>IF(IF(POCalc!K6&gt;=POCalc!$E$3,1,0)=POCalcMax!K6,"Ok","Prob")</f>
        <v>Ok</v>
      </c>
      <c r="L6" s="4" t="str">
        <f>IF(IF(POCalc!L6&gt;=POCalc!$E$3,1,0)=POCalcMax!L6,"Ok","Prob")</f>
        <v>Ok</v>
      </c>
      <c r="M6" s="4" t="str">
        <f>IF(IF(POCalc!M6&gt;=POCalc!$E$3,1,0)=POCalcMax!M6,"Ok","Prob")</f>
        <v>Ok</v>
      </c>
      <c r="N6" s="4" t="str">
        <f>IF(IF(POCalc!N6&gt;=POCalc!$E$3,1,0)=POCalcMax!N6,"Ok","Prob")</f>
        <v>Ok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 spans="1:26" x14ac:dyDescent="0.25">
      <c r="A7" s="4"/>
      <c r="B7" s="68">
        <f>IF(ISBLANK(CT!A33),"",CT!A33)</f>
      </c>
      <c r="C7" s="4" t="str">
        <f>IF(IF(POCalc!C7&gt;=POCalc!$E$3,1,0)=POCalcMax!C7,"Ok","Prob")</f>
        <v>Ok</v>
      </c>
      <c r="D7" s="4" t="str">
        <f>IF(IF(POCalc!D7&gt;=POCalc!$E$3,1,0)=POCalcMax!D7,"Ok","Prob")</f>
        <v>Ok</v>
      </c>
      <c r="E7" s="4" t="str">
        <f>IF(IF(POCalc!E7&gt;=POCalc!$E$3,1,0)=POCalcMax!E7,"Ok","Prob")</f>
        <v>Ok</v>
      </c>
      <c r="F7" s="4" t="str">
        <f>IF(IF(POCalc!F7&gt;=POCalc!$E$3,1,0)=POCalcMax!F7,"Ok","Prob")</f>
        <v>Ok</v>
      </c>
      <c r="G7" s="4" t="str">
        <f>IF(IF(POCalc!G7&gt;=POCalc!$E$3,1,0)=POCalcMax!G7,"Ok","Prob")</f>
        <v>Ok</v>
      </c>
      <c r="H7" s="4" t="str">
        <f>IF(IF(POCalc!H7&gt;=POCalc!$E$3,1,0)=POCalcMax!H7,"Ok","Prob")</f>
        <v>Ok</v>
      </c>
      <c r="I7" s="4" t="str">
        <f>IF(IF(POCalc!I7&gt;=POCalc!$E$3,1,0)=POCalcMax!I7,"Ok","Prob")</f>
        <v>Ok</v>
      </c>
      <c r="J7" s="4" t="str">
        <f>IF(IF(POCalc!J7&gt;=POCalc!$E$3,1,0)=POCalcMax!J7,"Ok","Prob")</f>
        <v>Ok</v>
      </c>
      <c r="K7" s="4" t="str">
        <f>IF(IF(POCalc!K7&gt;=POCalc!$E$3,1,0)=POCalcMax!K7,"Ok","Prob")</f>
        <v>Ok</v>
      </c>
      <c r="L7" s="4" t="str">
        <f>IF(IF(POCalc!L7&gt;=POCalc!$E$3,1,0)=POCalcMax!L7,"Ok","Prob")</f>
        <v>Ok</v>
      </c>
      <c r="M7" s="4" t="str">
        <f>IF(IF(POCalc!M7&gt;=POCalc!$E$3,1,0)=POCalcMax!M7,"Ok","Prob")</f>
        <v>Ok</v>
      </c>
      <c r="N7" s="4" t="str">
        <f>IF(IF(POCalc!N7&gt;=POCalc!$E$3,1,0)=POCalcMax!N7,"Ok","Prob")</f>
        <v>Ok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 spans="1:26" x14ac:dyDescent="0.25">
      <c r="A8" s="4"/>
      <c r="B8" s="68">
        <f>IF(ISBLANK(CT!A34),"",CT!A34)</f>
      </c>
      <c r="C8" s="4" t="str">
        <f>IF(IF(POCalc!C8&gt;=POCalc!$E$3,1,0)=POCalcMax!C8,"Ok","Prob")</f>
        <v>Ok</v>
      </c>
      <c r="D8" s="4" t="str">
        <f>IF(IF(POCalc!D8&gt;=POCalc!$E$3,1,0)=POCalcMax!D8,"Ok","Prob")</f>
        <v>Ok</v>
      </c>
      <c r="E8" s="4" t="str">
        <f>IF(IF(POCalc!E8&gt;=POCalc!$E$3,1,0)=POCalcMax!E8,"Ok","Prob")</f>
        <v>Ok</v>
      </c>
      <c r="F8" s="4" t="str">
        <f>IF(IF(POCalc!F8&gt;=POCalc!$E$3,1,0)=POCalcMax!F8,"Ok","Prob")</f>
        <v>Ok</v>
      </c>
      <c r="G8" s="4" t="str">
        <f>IF(IF(POCalc!G8&gt;=POCalc!$E$3,1,0)=POCalcMax!G8,"Ok","Prob")</f>
        <v>Ok</v>
      </c>
      <c r="H8" s="4" t="str">
        <f>IF(IF(POCalc!H8&gt;=POCalc!$E$3,1,0)=POCalcMax!H8,"Ok","Prob")</f>
        <v>Ok</v>
      </c>
      <c r="I8" s="4" t="str">
        <f>IF(IF(POCalc!I8&gt;=POCalc!$E$3,1,0)=POCalcMax!I8,"Ok","Prob")</f>
        <v>Ok</v>
      </c>
      <c r="J8" s="4" t="str">
        <f>IF(IF(POCalc!J8&gt;=POCalc!$E$3,1,0)=POCalcMax!J8,"Ok","Prob")</f>
        <v>Ok</v>
      </c>
      <c r="K8" s="4" t="str">
        <f>IF(IF(POCalc!K8&gt;=POCalc!$E$3,1,0)=POCalcMax!K8,"Ok","Prob")</f>
        <v>Ok</v>
      </c>
      <c r="L8" s="4" t="str">
        <f>IF(IF(POCalc!L8&gt;=POCalc!$E$3,1,0)=POCalcMax!L8,"Ok","Prob")</f>
        <v>Ok</v>
      </c>
      <c r="M8" s="4" t="str">
        <f>IF(IF(POCalc!M8&gt;=POCalc!$E$3,1,0)=POCalcMax!M8,"Ok","Prob")</f>
        <v>Ok</v>
      </c>
      <c r="N8" s="4" t="str">
        <f>IF(IF(POCalc!N8&gt;=POCalc!$E$3,1,0)=POCalcMax!N8,"Ok","Prob")</f>
        <v>Ok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 spans="1:26" x14ac:dyDescent="0.25">
      <c r="A9" s="4"/>
      <c r="B9" s="68">
        <f>IF(ISBLANK(CT!A35),"",CT!A35)</f>
      </c>
      <c r="C9" s="4" t="str">
        <f>IF(IF(POCalc!C9&gt;=POCalc!$E$3,1,0)=POCalcMax!C9,"Ok","Prob")</f>
        <v>Ok</v>
      </c>
      <c r="D9" s="4" t="str">
        <f>IF(IF(POCalc!D9&gt;=POCalc!$E$3,1,0)=POCalcMax!D9,"Ok","Prob")</f>
        <v>Ok</v>
      </c>
      <c r="E9" s="4" t="str">
        <f>IF(IF(POCalc!E9&gt;=POCalc!$E$3,1,0)=POCalcMax!E9,"Ok","Prob")</f>
        <v>Ok</v>
      </c>
      <c r="F9" s="4" t="str">
        <f>IF(IF(POCalc!F9&gt;=POCalc!$E$3,1,0)=POCalcMax!F9,"Ok","Prob")</f>
        <v>Ok</v>
      </c>
      <c r="G9" s="4" t="str">
        <f>IF(IF(POCalc!G9&gt;=POCalc!$E$3,1,0)=POCalcMax!G9,"Ok","Prob")</f>
        <v>Ok</v>
      </c>
      <c r="H9" s="4" t="str">
        <f>IF(IF(POCalc!H9&gt;=POCalc!$E$3,1,0)=POCalcMax!H9,"Ok","Prob")</f>
        <v>Ok</v>
      </c>
      <c r="I9" s="4" t="str">
        <f>IF(IF(POCalc!I9&gt;=POCalc!$E$3,1,0)=POCalcMax!I9,"Ok","Prob")</f>
        <v>Ok</v>
      </c>
      <c r="J9" s="4" t="str">
        <f>IF(IF(POCalc!J9&gt;=POCalc!$E$3,1,0)=POCalcMax!J9,"Ok","Prob")</f>
        <v>Ok</v>
      </c>
      <c r="K9" s="4" t="str">
        <f>IF(IF(POCalc!K9&gt;=POCalc!$E$3,1,0)=POCalcMax!K9,"Ok","Prob")</f>
        <v>Ok</v>
      </c>
      <c r="L9" s="4" t="str">
        <f>IF(IF(POCalc!L9&gt;=POCalc!$E$3,1,0)=POCalcMax!L9,"Ok","Prob")</f>
        <v>Ok</v>
      </c>
      <c r="M9" s="4" t="str">
        <f>IF(IF(POCalc!M9&gt;=POCalc!$E$3,1,0)=POCalcMax!M9,"Ok","Prob")</f>
        <v>Ok</v>
      </c>
      <c r="N9" s="4" t="str">
        <f>IF(IF(POCalc!N9&gt;=POCalc!$E$3,1,0)=POCalcMax!N9,"Ok","Prob")</f>
        <v>Ok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 spans="1:26" x14ac:dyDescent="0.25">
      <c r="A10" s="4"/>
      <c r="B10" s="68">
        <f>IF(ISBLANK(CT!A36),"",CT!A36)</f>
      </c>
      <c r="C10" s="4" t="str">
        <f>IF(IF(POCalc!C10&gt;=POCalc!$E$3,1,0)=POCalcMax!C10,"Ok","Prob")</f>
        <v>Ok</v>
      </c>
      <c r="D10" s="4" t="str">
        <f>IF(IF(POCalc!D10&gt;=POCalc!$E$3,1,0)=POCalcMax!D10,"Ok","Prob")</f>
        <v>Ok</v>
      </c>
      <c r="E10" s="4" t="str">
        <f>IF(IF(POCalc!E10&gt;=POCalc!$E$3,1,0)=POCalcMax!E10,"Ok","Prob")</f>
        <v>Ok</v>
      </c>
      <c r="F10" s="4" t="str">
        <f>IF(IF(POCalc!F10&gt;=POCalc!$E$3,1,0)=POCalcMax!F10,"Ok","Prob")</f>
        <v>Ok</v>
      </c>
      <c r="G10" s="4" t="str">
        <f>IF(IF(POCalc!G10&gt;=POCalc!$E$3,1,0)=POCalcMax!G10,"Ok","Prob")</f>
        <v>Ok</v>
      </c>
      <c r="H10" s="4" t="str">
        <f>IF(IF(POCalc!H10&gt;=POCalc!$E$3,1,0)=POCalcMax!H10,"Ok","Prob")</f>
        <v>Ok</v>
      </c>
      <c r="I10" s="4" t="str">
        <f>IF(IF(POCalc!I10&gt;=POCalc!$E$3,1,0)=POCalcMax!I10,"Ok","Prob")</f>
        <v>Ok</v>
      </c>
      <c r="J10" s="4" t="str">
        <f>IF(IF(POCalc!J10&gt;=POCalc!$E$3,1,0)=POCalcMax!J10,"Ok","Prob")</f>
        <v>Ok</v>
      </c>
      <c r="K10" s="4" t="str">
        <f>IF(IF(POCalc!K10&gt;=POCalc!$E$3,1,0)=POCalcMax!K10,"Ok","Prob")</f>
        <v>Ok</v>
      </c>
      <c r="L10" s="4" t="str">
        <f>IF(IF(POCalc!L10&gt;=POCalc!$E$3,1,0)=POCalcMax!L10,"Ok","Prob")</f>
        <v>Ok</v>
      </c>
      <c r="M10" s="4" t="str">
        <f>IF(IF(POCalc!M10&gt;=POCalc!$E$3,1,0)=POCalcMax!M10,"Ok","Prob")</f>
        <v>Ok</v>
      </c>
      <c r="N10" s="4" t="str">
        <f>IF(IF(POCalc!N10&gt;=POCalc!$E$3,1,0)=POCalcMax!N10,"Ok","Prob")</f>
        <v>Ok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 spans="1:26" x14ac:dyDescent="0.25">
      <c r="A11" s="4"/>
      <c r="B11" s="68">
        <f>IF(ISBLANK(CT!A37),"",CT!A37)</f>
      </c>
      <c r="C11" s="4" t="str">
        <f>IF(IF(POCalc!C11&gt;=POCalc!$E$3,1,0)=POCalcMax!C11,"Ok","Prob")</f>
        <v>Ok</v>
      </c>
      <c r="D11" s="4" t="str">
        <f>IF(IF(POCalc!D11&gt;=POCalc!$E$3,1,0)=POCalcMax!D11,"Ok","Prob")</f>
        <v>Ok</v>
      </c>
      <c r="E11" s="4" t="str">
        <f>IF(IF(POCalc!E11&gt;=POCalc!$E$3,1,0)=POCalcMax!E11,"Ok","Prob")</f>
        <v>Ok</v>
      </c>
      <c r="F11" s="4" t="str">
        <f>IF(IF(POCalc!F11&gt;=POCalc!$E$3,1,0)=POCalcMax!F11,"Ok","Prob")</f>
        <v>Ok</v>
      </c>
      <c r="G11" s="4" t="str">
        <f>IF(IF(POCalc!G11&gt;=POCalc!$E$3,1,0)=POCalcMax!G11,"Ok","Prob")</f>
        <v>Ok</v>
      </c>
      <c r="H11" s="4" t="str">
        <f>IF(IF(POCalc!H11&gt;=POCalc!$E$3,1,0)=POCalcMax!H11,"Ok","Prob")</f>
        <v>Ok</v>
      </c>
      <c r="I11" s="4" t="str">
        <f>IF(IF(POCalc!I11&gt;=POCalc!$E$3,1,0)=POCalcMax!I11,"Ok","Prob")</f>
        <v>Ok</v>
      </c>
      <c r="J11" s="4" t="str">
        <f>IF(IF(POCalc!J11&gt;=POCalc!$E$3,1,0)=POCalcMax!J11,"Ok","Prob")</f>
        <v>Ok</v>
      </c>
      <c r="K11" s="4" t="str">
        <f>IF(IF(POCalc!K11&gt;=POCalc!$E$3,1,0)=POCalcMax!K11,"Ok","Prob")</f>
        <v>Ok</v>
      </c>
      <c r="L11" s="4" t="str">
        <f>IF(IF(POCalc!L11&gt;=POCalc!$E$3,1,0)=POCalcMax!L11,"Ok","Prob")</f>
        <v>Ok</v>
      </c>
      <c r="M11" s="4" t="str">
        <f>IF(IF(POCalc!M11&gt;=POCalc!$E$3,1,0)=POCalcMax!M11,"Ok","Prob")</f>
        <v>Ok</v>
      </c>
      <c r="N11" s="4" t="str">
        <f>IF(IF(POCalc!N11&gt;=POCalc!$E$3,1,0)=POCalcMax!N11,"Ok","Prob")</f>
        <v>Ok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 spans="1:26" x14ac:dyDescent="0.25">
      <c r="A12" s="4"/>
      <c r="B12" s="68">
        <f>IF(ISBLANK(CT!A38),"",CT!A38)</f>
      </c>
      <c r="C12" s="4" t="str">
        <f>IF(IF(POCalc!C12&gt;=POCalc!$E$3,1,0)=POCalcMax!C12,"Ok","Prob")</f>
        <v>Ok</v>
      </c>
      <c r="D12" s="4" t="str">
        <f>IF(IF(POCalc!D12&gt;=POCalc!$E$3,1,0)=POCalcMax!D12,"Ok","Prob")</f>
        <v>Ok</v>
      </c>
      <c r="E12" s="4" t="str">
        <f>IF(IF(POCalc!E12&gt;=POCalc!$E$3,1,0)=POCalcMax!E12,"Ok","Prob")</f>
        <v>Ok</v>
      </c>
      <c r="F12" s="4" t="str">
        <f>IF(IF(POCalc!F12&gt;=POCalc!$E$3,1,0)=POCalcMax!F12,"Ok","Prob")</f>
        <v>Ok</v>
      </c>
      <c r="G12" s="4" t="str">
        <f>IF(IF(POCalc!G12&gt;=POCalc!$E$3,1,0)=POCalcMax!G12,"Ok","Prob")</f>
        <v>Ok</v>
      </c>
      <c r="H12" s="4" t="str">
        <f>IF(IF(POCalc!H12&gt;=POCalc!$E$3,1,0)=POCalcMax!H12,"Ok","Prob")</f>
        <v>Ok</v>
      </c>
      <c r="I12" s="4" t="str">
        <f>IF(IF(POCalc!I12&gt;=POCalc!$E$3,1,0)=POCalcMax!I12,"Ok","Prob")</f>
        <v>Ok</v>
      </c>
      <c r="J12" s="4" t="str">
        <f>IF(IF(POCalc!J12&gt;=POCalc!$E$3,1,0)=POCalcMax!J12,"Ok","Prob")</f>
        <v>Ok</v>
      </c>
      <c r="K12" s="4" t="str">
        <f>IF(IF(POCalc!K12&gt;=POCalc!$E$3,1,0)=POCalcMax!K12,"Ok","Prob")</f>
        <v>Ok</v>
      </c>
      <c r="L12" s="4" t="str">
        <f>IF(IF(POCalc!L12&gt;=POCalc!$E$3,1,0)=POCalcMax!L12,"Ok","Prob")</f>
        <v>Ok</v>
      </c>
      <c r="M12" s="4" t="str">
        <f>IF(IF(POCalc!M12&gt;=POCalc!$E$3,1,0)=POCalcMax!M12,"Ok","Prob")</f>
        <v>Ok</v>
      </c>
      <c r="N12" s="4" t="str">
        <f>IF(IF(POCalc!N12&gt;=POCalc!$E$3,1,0)=POCalcMax!N12,"Ok","Prob")</f>
        <v>Ok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 spans="1:26" x14ac:dyDescent="0.25">
      <c r="A13" s="4"/>
      <c r="B13" s="68">
        <f>IF(ISBLANK(CT!A39),"",CT!A39)</f>
      </c>
      <c r="C13" s="4" t="str">
        <f>IF(IF(POCalc!C13&gt;=POCalc!$E$3,1,0)=POCalcMax!C13,"Ok","Prob")</f>
        <v>Ok</v>
      </c>
      <c r="D13" s="4" t="str">
        <f>IF(IF(POCalc!D13&gt;=POCalc!$E$3,1,0)=POCalcMax!D13,"Ok","Prob")</f>
        <v>Ok</v>
      </c>
      <c r="E13" s="4" t="str">
        <f>IF(IF(POCalc!E13&gt;=POCalc!$E$3,1,0)=POCalcMax!E13,"Ok","Prob")</f>
        <v>Ok</v>
      </c>
      <c r="F13" s="4" t="str">
        <f>IF(IF(POCalc!F13&gt;=POCalc!$E$3,1,0)=POCalcMax!F13,"Ok","Prob")</f>
        <v>Ok</v>
      </c>
      <c r="G13" s="4" t="str">
        <f>IF(IF(POCalc!G13&gt;=POCalc!$E$3,1,0)=POCalcMax!G13,"Ok","Prob")</f>
        <v>Ok</v>
      </c>
      <c r="H13" s="4" t="str">
        <f>IF(IF(POCalc!H13&gt;=POCalc!$E$3,1,0)=POCalcMax!H13,"Ok","Prob")</f>
        <v>Ok</v>
      </c>
      <c r="I13" s="4" t="str">
        <f>IF(IF(POCalc!I13&gt;=POCalc!$E$3,1,0)=POCalcMax!I13,"Ok","Prob")</f>
        <v>Ok</v>
      </c>
      <c r="J13" s="4" t="str">
        <f>IF(IF(POCalc!J13&gt;=POCalc!$E$3,1,0)=POCalcMax!J13,"Ok","Prob")</f>
        <v>Ok</v>
      </c>
      <c r="K13" s="4" t="str">
        <f>IF(IF(POCalc!K13&gt;=POCalc!$E$3,1,0)=POCalcMax!K13,"Ok","Prob")</f>
        <v>Ok</v>
      </c>
      <c r="L13" s="4" t="str">
        <f>IF(IF(POCalc!L13&gt;=POCalc!$E$3,1,0)=POCalcMax!L13,"Ok","Prob")</f>
        <v>Ok</v>
      </c>
      <c r="M13" s="4" t="str">
        <f>IF(IF(POCalc!M13&gt;=POCalc!$E$3,1,0)=POCalcMax!M13,"Ok","Prob")</f>
        <v>Ok</v>
      </c>
      <c r="N13" s="4" t="str">
        <f>IF(IF(POCalc!N13&gt;=POCalc!$E$3,1,0)=POCalcMax!N13,"Ok","Prob")</f>
        <v>Ok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 spans="1:26" x14ac:dyDescent="0.25">
      <c r="A14" s="4"/>
      <c r="B14" s="68">
        <f>IF(ISBLANK(CT!A40),"",CT!A40)</f>
      </c>
      <c r="C14" s="4" t="str">
        <f>IF(IF(POCalc!C14&gt;=POCalc!$E$3,1,0)=POCalcMax!C14,"Ok","Prob")</f>
        <v>Ok</v>
      </c>
      <c r="D14" s="4" t="str">
        <f>IF(IF(POCalc!D14&gt;=POCalc!$E$3,1,0)=POCalcMax!D14,"Ok","Prob")</f>
        <v>Ok</v>
      </c>
      <c r="E14" s="4" t="str">
        <f>IF(IF(POCalc!E14&gt;=POCalc!$E$3,1,0)=POCalcMax!E14,"Ok","Prob")</f>
        <v>Ok</v>
      </c>
      <c r="F14" s="4" t="str">
        <f>IF(IF(POCalc!F14&gt;=POCalc!$E$3,1,0)=POCalcMax!F14,"Ok","Prob")</f>
        <v>Ok</v>
      </c>
      <c r="G14" s="4" t="str">
        <f>IF(IF(POCalc!G14&gt;=POCalc!$E$3,1,0)=POCalcMax!G14,"Ok","Prob")</f>
        <v>Ok</v>
      </c>
      <c r="H14" s="4" t="str">
        <f>IF(IF(POCalc!H14&gt;=POCalc!$E$3,1,0)=POCalcMax!H14,"Ok","Prob")</f>
        <v>Ok</v>
      </c>
      <c r="I14" s="4" t="str">
        <f>IF(IF(POCalc!I14&gt;=POCalc!$E$3,1,0)=POCalcMax!I14,"Ok","Prob")</f>
        <v>Ok</v>
      </c>
      <c r="J14" s="4" t="str">
        <f>IF(IF(POCalc!J14&gt;=POCalc!$E$3,1,0)=POCalcMax!J14,"Ok","Prob")</f>
        <v>Ok</v>
      </c>
      <c r="K14" s="4" t="str">
        <f>IF(IF(POCalc!K14&gt;=POCalc!$E$3,1,0)=POCalcMax!K14,"Ok","Prob")</f>
        <v>Ok</v>
      </c>
      <c r="L14" s="4" t="str">
        <f>IF(IF(POCalc!L14&gt;=POCalc!$E$3,1,0)=POCalcMax!L14,"Ok","Prob")</f>
        <v>Ok</v>
      </c>
      <c r="M14" s="4" t="str">
        <f>IF(IF(POCalc!M14&gt;=POCalc!$E$3,1,0)=POCalcMax!M14,"Ok","Prob")</f>
        <v>Ok</v>
      </c>
      <c r="N14" s="4" t="str">
        <f>IF(IF(POCalc!N14&gt;=POCalc!$E$3,1,0)=POCalcMax!N14,"Ok","Prob")</f>
        <v>Ok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 spans="1:26" x14ac:dyDescent="0.25">
      <c r="A15" s="4"/>
      <c r="B15" s="68">
        <f>IF(ISBLANK(CT!A41),"",CT!A41)</f>
      </c>
      <c r="C15" s="4" t="str">
        <f>IF(IF(POCalc!C15&gt;=POCalc!$E$3,1,0)=POCalcMax!C15,"Ok","Prob")</f>
        <v>Ok</v>
      </c>
      <c r="D15" s="4" t="str">
        <f>IF(IF(POCalc!D15&gt;=POCalc!$E$3,1,0)=POCalcMax!D15,"Ok","Prob")</f>
        <v>Ok</v>
      </c>
      <c r="E15" s="4" t="str">
        <f>IF(IF(POCalc!E15&gt;=POCalc!$E$3,1,0)=POCalcMax!E15,"Ok","Prob")</f>
        <v>Ok</v>
      </c>
      <c r="F15" s="4" t="str">
        <f>IF(IF(POCalc!F15&gt;=POCalc!$E$3,1,0)=POCalcMax!F15,"Ok","Prob")</f>
        <v>Ok</v>
      </c>
      <c r="G15" s="4" t="str">
        <f>IF(IF(POCalc!G15&gt;=POCalc!$E$3,1,0)=POCalcMax!G15,"Ok","Prob")</f>
        <v>Ok</v>
      </c>
      <c r="H15" s="4" t="str">
        <f>IF(IF(POCalc!H15&gt;=POCalc!$E$3,1,0)=POCalcMax!H15,"Ok","Prob")</f>
        <v>Ok</v>
      </c>
      <c r="I15" s="4" t="str">
        <f>IF(IF(POCalc!I15&gt;=POCalc!$E$3,1,0)=POCalcMax!I15,"Ok","Prob")</f>
        <v>Ok</v>
      </c>
      <c r="J15" s="4" t="str">
        <f>IF(IF(POCalc!J15&gt;=POCalc!$E$3,1,0)=POCalcMax!J15,"Ok","Prob")</f>
        <v>Ok</v>
      </c>
      <c r="K15" s="4" t="str">
        <f>IF(IF(POCalc!K15&gt;=POCalc!$E$3,1,0)=POCalcMax!K15,"Ok","Prob")</f>
        <v>Ok</v>
      </c>
      <c r="L15" s="4" t="str">
        <f>IF(IF(POCalc!L15&gt;=POCalc!$E$3,1,0)=POCalcMax!L15,"Ok","Prob")</f>
        <v>Ok</v>
      </c>
      <c r="M15" s="4" t="str">
        <f>IF(IF(POCalc!M15&gt;=POCalc!$E$3,1,0)=POCalcMax!M15,"Ok","Prob")</f>
        <v>Ok</v>
      </c>
      <c r="N15" s="4" t="str">
        <f>IF(IF(POCalc!N15&gt;=POCalc!$E$3,1,0)=POCalcMax!N15,"Ok","Prob")</f>
        <v>Ok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 spans="1:26" x14ac:dyDescent="0.25">
      <c r="A16" s="4"/>
      <c r="B16" s="68">
        <f>IF(ISBLANK(CT!A42),"",CT!A42)</f>
      </c>
      <c r="C16" s="4" t="str">
        <f>IF(IF(POCalc!C16&gt;=POCalc!$E$3,1,0)=POCalcMax!C16,"Ok","Prob")</f>
        <v>Ok</v>
      </c>
      <c r="D16" s="4" t="str">
        <f>IF(IF(POCalc!D16&gt;=POCalc!$E$3,1,0)=POCalcMax!D16,"Ok","Prob")</f>
        <v>Ok</v>
      </c>
      <c r="E16" s="4" t="str">
        <f>IF(IF(POCalc!E16&gt;=POCalc!$E$3,1,0)=POCalcMax!E16,"Ok","Prob")</f>
        <v>Ok</v>
      </c>
      <c r="F16" s="4" t="str">
        <f>IF(IF(POCalc!F16&gt;=POCalc!$E$3,1,0)=POCalcMax!F16,"Ok","Prob")</f>
        <v>Ok</v>
      </c>
      <c r="G16" s="4" t="str">
        <f>IF(IF(POCalc!G16&gt;=POCalc!$E$3,1,0)=POCalcMax!G16,"Ok","Prob")</f>
        <v>Ok</v>
      </c>
      <c r="H16" s="4" t="str">
        <f>IF(IF(POCalc!H16&gt;=POCalc!$E$3,1,0)=POCalcMax!H16,"Ok","Prob")</f>
        <v>Ok</v>
      </c>
      <c r="I16" s="4" t="str">
        <f>IF(IF(POCalc!I16&gt;=POCalc!$E$3,1,0)=POCalcMax!I16,"Ok","Prob")</f>
        <v>Ok</v>
      </c>
      <c r="J16" s="4" t="str">
        <f>IF(IF(POCalc!J16&gt;=POCalc!$E$3,1,0)=POCalcMax!J16,"Ok","Prob")</f>
        <v>Ok</v>
      </c>
      <c r="K16" s="4" t="str">
        <f>IF(IF(POCalc!K16&gt;=POCalc!$E$3,1,0)=POCalcMax!K16,"Ok","Prob")</f>
        <v>Ok</v>
      </c>
      <c r="L16" s="4" t="str">
        <f>IF(IF(POCalc!L16&gt;=POCalc!$E$3,1,0)=POCalcMax!L16,"Ok","Prob")</f>
        <v>Ok</v>
      </c>
      <c r="M16" s="4" t="str">
        <f>IF(IF(POCalc!M16&gt;=POCalc!$E$3,1,0)=POCalcMax!M16,"Ok","Prob")</f>
        <v>Ok</v>
      </c>
      <c r="N16" s="4" t="str">
        <f>IF(IF(POCalc!N16&gt;=POCalc!$E$3,1,0)=POCalcMax!N16,"Ok","Prob")</f>
        <v>Ok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 spans="1:26" x14ac:dyDescent="0.25">
      <c r="A17" s="4"/>
      <c r="B17" s="68">
        <f>IF(ISBLANK(CT!A43),"",CT!A43)</f>
      </c>
      <c r="C17" s="4" t="str">
        <f>IF(IF(POCalc!C17&gt;=POCalc!$E$3,1,0)=POCalcMax!C17,"Ok","Prob")</f>
        <v>Ok</v>
      </c>
      <c r="D17" s="4" t="str">
        <f>IF(IF(POCalc!D17&gt;=POCalc!$E$3,1,0)=POCalcMax!D17,"Ok","Prob")</f>
        <v>Ok</v>
      </c>
      <c r="E17" s="4" t="str">
        <f>IF(IF(POCalc!E17&gt;=POCalc!$E$3,1,0)=POCalcMax!E17,"Ok","Prob")</f>
        <v>Ok</v>
      </c>
      <c r="F17" s="4" t="str">
        <f>IF(IF(POCalc!F17&gt;=POCalc!$E$3,1,0)=POCalcMax!F17,"Ok","Prob")</f>
        <v>Ok</v>
      </c>
      <c r="G17" s="4" t="str">
        <f>IF(IF(POCalc!G17&gt;=POCalc!$E$3,1,0)=POCalcMax!G17,"Ok","Prob")</f>
        <v>Ok</v>
      </c>
      <c r="H17" s="4" t="str">
        <f>IF(IF(POCalc!H17&gt;=POCalc!$E$3,1,0)=POCalcMax!H17,"Ok","Prob")</f>
        <v>Ok</v>
      </c>
      <c r="I17" s="4" t="str">
        <f>IF(IF(POCalc!I17&gt;=POCalc!$E$3,1,0)=POCalcMax!I17,"Ok","Prob")</f>
        <v>Ok</v>
      </c>
      <c r="J17" s="4" t="str">
        <f>IF(IF(POCalc!J17&gt;=POCalc!$E$3,1,0)=POCalcMax!J17,"Ok","Prob")</f>
        <v>Ok</v>
      </c>
      <c r="K17" s="4" t="str">
        <f>IF(IF(POCalc!K17&gt;=POCalc!$E$3,1,0)=POCalcMax!K17,"Ok","Prob")</f>
        <v>Ok</v>
      </c>
      <c r="L17" s="4" t="str">
        <f>IF(IF(POCalc!L17&gt;=POCalc!$E$3,1,0)=POCalcMax!L17,"Ok","Prob")</f>
        <v>Ok</v>
      </c>
      <c r="M17" s="4" t="str">
        <f>IF(IF(POCalc!M17&gt;=POCalc!$E$3,1,0)=POCalcMax!M17,"Ok","Prob")</f>
        <v>Ok</v>
      </c>
      <c r="N17" s="4" t="str">
        <f>IF(IF(POCalc!N17&gt;=POCalc!$E$3,1,0)=POCalcMax!N17,"Ok","Prob")</f>
        <v>Ok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 spans="1:26" x14ac:dyDescent="0.25">
      <c r="A18" s="4"/>
      <c r="B18" s="68">
        <f>IF(ISBLANK(CT!A44),"",CT!A44)</f>
      </c>
      <c r="C18" s="4" t="str">
        <f>IF(IF(POCalc!C18&gt;=POCalc!$E$3,1,0)=POCalcMax!C18,"Ok","Prob")</f>
        <v>Ok</v>
      </c>
      <c r="D18" s="4" t="str">
        <f>IF(IF(POCalc!D18&gt;=POCalc!$E$3,1,0)=POCalcMax!D18,"Ok","Prob")</f>
        <v>Ok</v>
      </c>
      <c r="E18" s="4" t="str">
        <f>IF(IF(POCalc!E18&gt;=POCalc!$E$3,1,0)=POCalcMax!E18,"Ok","Prob")</f>
        <v>Ok</v>
      </c>
      <c r="F18" s="4" t="str">
        <f>IF(IF(POCalc!F18&gt;=POCalc!$E$3,1,0)=POCalcMax!F18,"Ok","Prob")</f>
        <v>Ok</v>
      </c>
      <c r="G18" s="4" t="str">
        <f>IF(IF(POCalc!G18&gt;=POCalc!$E$3,1,0)=POCalcMax!G18,"Ok","Prob")</f>
        <v>Ok</v>
      </c>
      <c r="H18" s="4" t="str">
        <f>IF(IF(POCalc!H18&gt;=POCalc!$E$3,1,0)=POCalcMax!H18,"Ok","Prob")</f>
        <v>Ok</v>
      </c>
      <c r="I18" s="4" t="str">
        <f>IF(IF(POCalc!I18&gt;=POCalc!$E$3,1,0)=POCalcMax!I18,"Ok","Prob")</f>
        <v>Ok</v>
      </c>
      <c r="J18" s="4" t="str">
        <f>IF(IF(POCalc!J18&gt;=POCalc!$E$3,1,0)=POCalcMax!J18,"Ok","Prob")</f>
        <v>Ok</v>
      </c>
      <c r="K18" s="4" t="str">
        <f>IF(IF(POCalc!K18&gt;=POCalc!$E$3,1,0)=POCalcMax!K18,"Ok","Prob")</f>
        <v>Ok</v>
      </c>
      <c r="L18" s="4" t="str">
        <f>IF(IF(POCalc!L18&gt;=POCalc!$E$3,1,0)=POCalcMax!L18,"Ok","Prob")</f>
        <v>Ok</v>
      </c>
      <c r="M18" s="4" t="str">
        <f>IF(IF(POCalc!M18&gt;=POCalc!$E$3,1,0)=POCalcMax!M18,"Ok","Prob")</f>
        <v>Ok</v>
      </c>
      <c r="N18" s="4" t="str">
        <f>IF(IF(POCalc!N18&gt;=POCalc!$E$3,1,0)=POCalcMax!N18,"Ok","Prob")</f>
        <v>Ok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 spans="1:26" x14ac:dyDescent="0.25">
      <c r="A19" s="4"/>
      <c r="B19" s="68">
        <f>IF(ISBLANK(CT!A45),"",CT!A45)</f>
      </c>
      <c r="C19" s="4" t="str">
        <f>IF(IF(POCalc!C19&gt;=POCalc!$E$3,1,0)=POCalcMax!C19,"Ok","Prob")</f>
        <v>Ok</v>
      </c>
      <c r="D19" s="4" t="str">
        <f>IF(IF(POCalc!D19&gt;=POCalc!$E$3,1,0)=POCalcMax!D19,"Ok","Prob")</f>
        <v>Ok</v>
      </c>
      <c r="E19" s="4" t="str">
        <f>IF(IF(POCalc!E19&gt;=POCalc!$E$3,1,0)=POCalcMax!E19,"Ok","Prob")</f>
        <v>Ok</v>
      </c>
      <c r="F19" s="4" t="str">
        <f>IF(IF(POCalc!F19&gt;=POCalc!$E$3,1,0)=POCalcMax!F19,"Ok","Prob")</f>
        <v>Ok</v>
      </c>
      <c r="G19" s="4" t="str">
        <f>IF(IF(POCalc!G19&gt;=POCalc!$E$3,1,0)=POCalcMax!G19,"Ok","Prob")</f>
        <v>Ok</v>
      </c>
      <c r="H19" s="4" t="str">
        <f>IF(IF(POCalc!H19&gt;=POCalc!$E$3,1,0)=POCalcMax!H19,"Ok","Prob")</f>
        <v>Ok</v>
      </c>
      <c r="I19" s="4" t="str">
        <f>IF(IF(POCalc!I19&gt;=POCalc!$E$3,1,0)=POCalcMax!I19,"Ok","Prob")</f>
        <v>Ok</v>
      </c>
      <c r="J19" s="4" t="str">
        <f>IF(IF(POCalc!J19&gt;=POCalc!$E$3,1,0)=POCalcMax!J19,"Ok","Prob")</f>
        <v>Ok</v>
      </c>
      <c r="K19" s="4" t="str">
        <f>IF(IF(POCalc!K19&gt;=POCalc!$E$3,1,0)=POCalcMax!K19,"Ok","Prob")</f>
        <v>Ok</v>
      </c>
      <c r="L19" s="4" t="str">
        <f>IF(IF(POCalc!L19&gt;=POCalc!$E$3,1,0)=POCalcMax!L19,"Ok","Prob")</f>
        <v>Ok</v>
      </c>
      <c r="M19" s="4" t="str">
        <f>IF(IF(POCalc!M19&gt;=POCalc!$E$3,1,0)=POCalcMax!M19,"Ok","Prob")</f>
        <v>Ok</v>
      </c>
      <c r="N19" s="4" t="str">
        <f>IF(IF(POCalc!N19&gt;=POCalc!$E$3,1,0)=POCalcMax!N19,"Ok","Prob")</f>
        <v>Ok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 spans="1:26" x14ac:dyDescent="0.25">
      <c r="A20" s="4"/>
      <c r="B20" s="68">
        <f>IF(ISBLANK(CT!A46),"",CT!A46)</f>
      </c>
      <c r="C20" s="4" t="str">
        <f>IF(IF(POCalc!C20&gt;=POCalc!$E$3,1,0)=POCalcMax!C20,"Ok","Prob")</f>
        <v>Ok</v>
      </c>
      <c r="D20" s="4" t="str">
        <f>IF(IF(POCalc!D20&gt;=POCalc!$E$3,1,0)=POCalcMax!D20,"Ok","Prob")</f>
        <v>Ok</v>
      </c>
      <c r="E20" s="4" t="str">
        <f>IF(IF(POCalc!E20&gt;=POCalc!$E$3,1,0)=POCalcMax!E20,"Ok","Prob")</f>
        <v>Ok</v>
      </c>
      <c r="F20" s="4" t="str">
        <f>IF(IF(POCalc!F20&gt;=POCalc!$E$3,1,0)=POCalcMax!F20,"Ok","Prob")</f>
        <v>Ok</v>
      </c>
      <c r="G20" s="4" t="str">
        <f>IF(IF(POCalc!G20&gt;=POCalc!$E$3,1,0)=POCalcMax!G20,"Ok","Prob")</f>
        <v>Ok</v>
      </c>
      <c r="H20" s="4" t="str">
        <f>IF(IF(POCalc!H20&gt;=POCalc!$E$3,1,0)=POCalcMax!H20,"Ok","Prob")</f>
        <v>Ok</v>
      </c>
      <c r="I20" s="4" t="str">
        <f>IF(IF(POCalc!I20&gt;=POCalc!$E$3,1,0)=POCalcMax!I20,"Ok","Prob")</f>
        <v>Ok</v>
      </c>
      <c r="J20" s="4" t="str">
        <f>IF(IF(POCalc!J20&gt;=POCalc!$E$3,1,0)=POCalcMax!J20,"Ok","Prob")</f>
        <v>Ok</v>
      </c>
      <c r="K20" s="4" t="str">
        <f>IF(IF(POCalc!K20&gt;=POCalc!$E$3,1,0)=POCalcMax!K20,"Ok","Prob")</f>
        <v>Ok</v>
      </c>
      <c r="L20" s="4" t="str">
        <f>IF(IF(POCalc!L20&gt;=POCalc!$E$3,1,0)=POCalcMax!L20,"Ok","Prob")</f>
        <v>Ok</v>
      </c>
      <c r="M20" s="4" t="str">
        <f>IF(IF(POCalc!M20&gt;=POCalc!$E$3,1,0)=POCalcMax!M20,"Ok","Prob")</f>
        <v>Ok</v>
      </c>
      <c r="N20" s="4" t="str">
        <f>IF(IF(POCalc!N20&gt;=POCalc!$E$3,1,0)=POCalcMax!N20,"Ok","Prob")</f>
        <v>Ok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 spans="1:26" x14ac:dyDescent="0.25">
      <c r="A21" s="4"/>
      <c r="B21" s="68">
        <f>IF(ISBLANK(CT!A47),"",CT!A47)</f>
      </c>
      <c r="C21" s="4" t="str">
        <f>IF(IF(POCalc!C21&gt;=POCalc!$E$3,1,0)=POCalcMax!C21,"Ok","Prob")</f>
        <v>Ok</v>
      </c>
      <c r="D21" s="4" t="str">
        <f>IF(IF(POCalc!D21&gt;=POCalc!$E$3,1,0)=POCalcMax!D21,"Ok","Prob")</f>
        <v>Ok</v>
      </c>
      <c r="E21" s="4" t="str">
        <f>IF(IF(POCalc!E21&gt;=POCalc!$E$3,1,0)=POCalcMax!E21,"Ok","Prob")</f>
        <v>Ok</v>
      </c>
      <c r="F21" s="4" t="str">
        <f>IF(IF(POCalc!F21&gt;=POCalc!$E$3,1,0)=POCalcMax!F21,"Ok","Prob")</f>
        <v>Ok</v>
      </c>
      <c r="G21" s="4" t="str">
        <f>IF(IF(POCalc!G21&gt;=POCalc!$E$3,1,0)=POCalcMax!G21,"Ok","Prob")</f>
        <v>Ok</v>
      </c>
      <c r="H21" s="4" t="str">
        <f>IF(IF(POCalc!H21&gt;=POCalc!$E$3,1,0)=POCalcMax!H21,"Ok","Prob")</f>
        <v>Ok</v>
      </c>
      <c r="I21" s="4" t="str">
        <f>IF(IF(POCalc!I21&gt;=POCalc!$E$3,1,0)=POCalcMax!I21,"Ok","Prob")</f>
        <v>Ok</v>
      </c>
      <c r="J21" s="4" t="str">
        <f>IF(IF(POCalc!J21&gt;=POCalc!$E$3,1,0)=POCalcMax!J21,"Ok","Prob")</f>
        <v>Ok</v>
      </c>
      <c r="K21" s="4" t="str">
        <f>IF(IF(POCalc!K21&gt;=POCalc!$E$3,1,0)=POCalcMax!K21,"Ok","Prob")</f>
        <v>Ok</v>
      </c>
      <c r="L21" s="4" t="str">
        <f>IF(IF(POCalc!L21&gt;=POCalc!$E$3,1,0)=POCalcMax!L21,"Ok","Prob")</f>
        <v>Ok</v>
      </c>
      <c r="M21" s="4" t="str">
        <f>IF(IF(POCalc!M21&gt;=POCalc!$E$3,1,0)=POCalcMax!M21,"Ok","Prob")</f>
        <v>Ok</v>
      </c>
      <c r="N21" s="4" t="str">
        <f>IF(IF(POCalc!N21&gt;=POCalc!$E$3,1,0)=POCalcMax!N21,"Ok","Prob")</f>
        <v>Ok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 spans="1:26" x14ac:dyDescent="0.25">
      <c r="A22" s="4"/>
      <c r="B22" s="68">
        <f>IF(ISBLANK(CT!A48),"",CT!A48)</f>
      </c>
      <c r="C22" s="4" t="str">
        <f>IF(IF(POCalc!C22&gt;=POCalc!$E$3,1,0)=POCalcMax!C22,"Ok","Prob")</f>
        <v>Ok</v>
      </c>
      <c r="D22" s="4" t="str">
        <f>IF(IF(POCalc!D22&gt;=POCalc!$E$3,1,0)=POCalcMax!D22,"Ok","Prob")</f>
        <v>Ok</v>
      </c>
      <c r="E22" s="4" t="str">
        <f>IF(IF(POCalc!E22&gt;=POCalc!$E$3,1,0)=POCalcMax!E22,"Ok","Prob")</f>
        <v>Ok</v>
      </c>
      <c r="F22" s="4" t="str">
        <f>IF(IF(POCalc!F22&gt;=POCalc!$E$3,1,0)=POCalcMax!F22,"Ok","Prob")</f>
        <v>Ok</v>
      </c>
      <c r="G22" s="4" t="str">
        <f>IF(IF(POCalc!G22&gt;=POCalc!$E$3,1,0)=POCalcMax!G22,"Ok","Prob")</f>
        <v>Ok</v>
      </c>
      <c r="H22" s="4" t="str">
        <f>IF(IF(POCalc!H22&gt;=POCalc!$E$3,1,0)=POCalcMax!H22,"Ok","Prob")</f>
        <v>Ok</v>
      </c>
      <c r="I22" s="4" t="str">
        <f>IF(IF(POCalc!I22&gt;=POCalc!$E$3,1,0)=POCalcMax!I22,"Ok","Prob")</f>
        <v>Ok</v>
      </c>
      <c r="J22" s="4" t="str">
        <f>IF(IF(POCalc!J22&gt;=POCalc!$E$3,1,0)=POCalcMax!J22,"Ok","Prob")</f>
        <v>Ok</v>
      </c>
      <c r="K22" s="4" t="str">
        <f>IF(IF(POCalc!K22&gt;=POCalc!$E$3,1,0)=POCalcMax!K22,"Ok","Prob")</f>
        <v>Ok</v>
      </c>
      <c r="L22" s="4" t="str">
        <f>IF(IF(POCalc!L22&gt;=POCalc!$E$3,1,0)=POCalcMax!L22,"Ok","Prob")</f>
        <v>Ok</v>
      </c>
      <c r="M22" s="4" t="str">
        <f>IF(IF(POCalc!M22&gt;=POCalc!$E$3,1,0)=POCalcMax!M22,"Ok","Prob")</f>
        <v>Ok</v>
      </c>
      <c r="N22" s="4" t="str">
        <f>IF(IF(POCalc!N22&gt;=POCalc!$E$3,1,0)=POCalcMax!N22,"Ok","Prob")</f>
        <v>Ok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 spans="1:26" x14ac:dyDescent="0.25">
      <c r="A23" s="4"/>
      <c r="B23" s="68">
        <f>IF(ISBLANK(CT!A49),"",CT!A49)</f>
      </c>
      <c r="C23" s="4" t="str">
        <f>IF(IF(POCalc!C23&gt;=POCalc!$E$3,1,0)=POCalcMax!C23,"Ok","Prob")</f>
        <v>Ok</v>
      </c>
      <c r="D23" s="4" t="str">
        <f>IF(IF(POCalc!D23&gt;=POCalc!$E$3,1,0)=POCalcMax!D23,"Ok","Prob")</f>
        <v>Ok</v>
      </c>
      <c r="E23" s="4" t="str">
        <f>IF(IF(POCalc!E23&gt;=POCalc!$E$3,1,0)=POCalcMax!E23,"Ok","Prob")</f>
        <v>Ok</v>
      </c>
      <c r="F23" s="4" t="str">
        <f>IF(IF(POCalc!F23&gt;=POCalc!$E$3,1,0)=POCalcMax!F23,"Ok","Prob")</f>
        <v>Ok</v>
      </c>
      <c r="G23" s="4" t="str">
        <f>IF(IF(POCalc!G23&gt;=POCalc!$E$3,1,0)=POCalcMax!G23,"Ok","Prob")</f>
        <v>Ok</v>
      </c>
      <c r="H23" s="4" t="str">
        <f>IF(IF(POCalc!H23&gt;=POCalc!$E$3,1,0)=POCalcMax!H23,"Ok","Prob")</f>
        <v>Ok</v>
      </c>
      <c r="I23" s="4" t="str">
        <f>IF(IF(POCalc!I23&gt;=POCalc!$E$3,1,0)=POCalcMax!I23,"Ok","Prob")</f>
        <v>Ok</v>
      </c>
      <c r="J23" s="4" t="str">
        <f>IF(IF(POCalc!J23&gt;=POCalc!$E$3,1,0)=POCalcMax!J23,"Ok","Prob")</f>
        <v>Ok</v>
      </c>
      <c r="K23" s="4" t="str">
        <f>IF(IF(POCalc!K23&gt;=POCalc!$E$3,1,0)=POCalcMax!K23,"Ok","Prob")</f>
        <v>Ok</v>
      </c>
      <c r="L23" s="4" t="str">
        <f>IF(IF(POCalc!L23&gt;=POCalc!$E$3,1,0)=POCalcMax!L23,"Ok","Prob")</f>
        <v>Ok</v>
      </c>
      <c r="M23" s="4" t="str">
        <f>IF(IF(POCalc!M23&gt;=POCalc!$E$3,1,0)=POCalcMax!M23,"Ok","Prob")</f>
        <v>Ok</v>
      </c>
      <c r="N23" s="4" t="str">
        <f>IF(IF(POCalc!N23&gt;=POCalc!$E$3,1,0)=POCalcMax!N23,"Ok","Prob")</f>
        <v>Ok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 spans="1:26" x14ac:dyDescent="0.25">
      <c r="A24" s="4"/>
      <c r="B24" s="68">
        <f>IF(ISBLANK(CT!A50),"",CT!A50)</f>
      </c>
      <c r="C24" s="4" t="str">
        <f>IF(IF(POCalc!C24&gt;=POCalc!$E$3,1,0)=POCalcMax!C24,"Ok","Prob")</f>
        <v>Ok</v>
      </c>
      <c r="D24" s="4" t="str">
        <f>IF(IF(POCalc!D24&gt;=POCalc!$E$3,1,0)=POCalcMax!D24,"Ok","Prob")</f>
        <v>Ok</v>
      </c>
      <c r="E24" s="4" t="str">
        <f>IF(IF(POCalc!E24&gt;=POCalc!$E$3,1,0)=POCalcMax!E24,"Ok","Prob")</f>
        <v>Ok</v>
      </c>
      <c r="F24" s="4" t="str">
        <f>IF(IF(POCalc!F24&gt;=POCalc!$E$3,1,0)=POCalcMax!F24,"Ok","Prob")</f>
        <v>Ok</v>
      </c>
      <c r="G24" s="4" t="str">
        <f>IF(IF(POCalc!G24&gt;=POCalc!$E$3,1,0)=POCalcMax!G24,"Ok","Prob")</f>
        <v>Ok</v>
      </c>
      <c r="H24" s="4" t="str">
        <f>IF(IF(POCalc!H24&gt;=POCalc!$E$3,1,0)=POCalcMax!H24,"Ok","Prob")</f>
        <v>Ok</v>
      </c>
      <c r="I24" s="4" t="str">
        <f>IF(IF(POCalc!I24&gt;=POCalc!$E$3,1,0)=POCalcMax!I24,"Ok","Prob")</f>
        <v>Ok</v>
      </c>
      <c r="J24" s="4" t="str">
        <f>IF(IF(POCalc!J24&gt;=POCalc!$E$3,1,0)=POCalcMax!J24,"Ok","Prob")</f>
        <v>Ok</v>
      </c>
      <c r="K24" s="4" t="str">
        <f>IF(IF(POCalc!K24&gt;=POCalc!$E$3,1,0)=POCalcMax!K24,"Ok","Prob")</f>
        <v>Ok</v>
      </c>
      <c r="L24" s="4" t="str">
        <f>IF(IF(POCalc!L24&gt;=POCalc!$E$3,1,0)=POCalcMax!L24,"Ok","Prob")</f>
        <v>Ok</v>
      </c>
      <c r="M24" s="4" t="str">
        <f>IF(IF(POCalc!M24&gt;=POCalc!$E$3,1,0)=POCalcMax!M24,"Ok","Prob")</f>
        <v>Ok</v>
      </c>
      <c r="N24" s="4" t="str">
        <f>IF(IF(POCalc!N24&gt;=POCalc!$E$3,1,0)=POCalcMax!N24,"Ok","Prob")</f>
        <v>Ok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 spans="1:26" x14ac:dyDescent="0.25">
      <c r="A25" s="4"/>
      <c r="B25" s="68">
        <f>IF(ISBLANK(CT!A51),"",CT!A51)</f>
      </c>
      <c r="C25" s="4" t="str">
        <f>IF(IF(POCalc!C25&gt;=POCalc!$E$3,1,0)=POCalcMax!C25,"Ok","Prob")</f>
        <v>Ok</v>
      </c>
      <c r="D25" s="4" t="str">
        <f>IF(IF(POCalc!D25&gt;=POCalc!$E$3,1,0)=POCalcMax!D25,"Ok","Prob")</f>
        <v>Ok</v>
      </c>
      <c r="E25" s="4" t="str">
        <f>IF(IF(POCalc!E25&gt;=POCalc!$E$3,1,0)=POCalcMax!E25,"Ok","Prob")</f>
        <v>Ok</v>
      </c>
      <c r="F25" s="4" t="str">
        <f>IF(IF(POCalc!F25&gt;=POCalc!$E$3,1,0)=POCalcMax!F25,"Ok","Prob")</f>
        <v>Ok</v>
      </c>
      <c r="G25" s="4" t="str">
        <f>IF(IF(POCalc!G25&gt;=POCalc!$E$3,1,0)=POCalcMax!G25,"Ok","Prob")</f>
        <v>Ok</v>
      </c>
      <c r="H25" s="4" t="str">
        <f>IF(IF(POCalc!H25&gt;=POCalc!$E$3,1,0)=POCalcMax!H25,"Ok","Prob")</f>
        <v>Ok</v>
      </c>
      <c r="I25" s="4" t="str">
        <f>IF(IF(POCalc!I25&gt;=POCalc!$E$3,1,0)=POCalcMax!I25,"Ok","Prob")</f>
        <v>Ok</v>
      </c>
      <c r="J25" s="4" t="str">
        <f>IF(IF(POCalc!J25&gt;=POCalc!$E$3,1,0)=POCalcMax!J25,"Ok","Prob")</f>
        <v>Ok</v>
      </c>
      <c r="K25" s="4" t="str">
        <f>IF(IF(POCalc!K25&gt;=POCalc!$E$3,1,0)=POCalcMax!K25,"Ok","Prob")</f>
        <v>Ok</v>
      </c>
      <c r="L25" s="4" t="str">
        <f>IF(IF(POCalc!L25&gt;=POCalc!$E$3,1,0)=POCalcMax!L25,"Ok","Prob")</f>
        <v>Ok</v>
      </c>
      <c r="M25" s="4" t="str">
        <f>IF(IF(POCalc!M25&gt;=POCalc!$E$3,1,0)=POCalcMax!M25,"Ok","Prob")</f>
        <v>Ok</v>
      </c>
      <c r="N25" s="4" t="str">
        <f>IF(IF(POCalc!N25&gt;=POCalc!$E$3,1,0)=POCalcMax!N25,"Ok","Prob")</f>
        <v>Ok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 spans="1:26" x14ac:dyDescent="0.25">
      <c r="A26" s="4"/>
      <c r="B26" s="68">
        <f>IF(ISBLANK(CT!A52),"",CT!A52)</f>
      </c>
      <c r="C26" s="4" t="str">
        <f>IF(IF(POCalc!C26&gt;=POCalc!$E$3,1,0)=POCalcMax!C26,"Ok","Prob")</f>
        <v>Ok</v>
      </c>
      <c r="D26" s="4" t="str">
        <f>IF(IF(POCalc!D26&gt;=POCalc!$E$3,1,0)=POCalcMax!D26,"Ok","Prob")</f>
        <v>Ok</v>
      </c>
      <c r="E26" s="4" t="str">
        <f>IF(IF(POCalc!E26&gt;=POCalc!$E$3,1,0)=POCalcMax!E26,"Ok","Prob")</f>
        <v>Ok</v>
      </c>
      <c r="F26" s="4" t="str">
        <f>IF(IF(POCalc!F26&gt;=POCalc!$E$3,1,0)=POCalcMax!F26,"Ok","Prob")</f>
        <v>Ok</v>
      </c>
      <c r="G26" s="4" t="str">
        <f>IF(IF(POCalc!G26&gt;=POCalc!$E$3,1,0)=POCalcMax!G26,"Ok","Prob")</f>
        <v>Ok</v>
      </c>
      <c r="H26" s="4" t="str">
        <f>IF(IF(POCalc!H26&gt;=POCalc!$E$3,1,0)=POCalcMax!H26,"Ok","Prob")</f>
        <v>Ok</v>
      </c>
      <c r="I26" s="4" t="str">
        <f>IF(IF(POCalc!I26&gt;=POCalc!$E$3,1,0)=POCalcMax!I26,"Ok","Prob")</f>
        <v>Ok</v>
      </c>
      <c r="J26" s="4" t="str">
        <f>IF(IF(POCalc!J26&gt;=POCalc!$E$3,1,0)=POCalcMax!J26,"Ok","Prob")</f>
        <v>Ok</v>
      </c>
      <c r="K26" s="4" t="str">
        <f>IF(IF(POCalc!K26&gt;=POCalc!$E$3,1,0)=POCalcMax!K26,"Ok","Prob")</f>
        <v>Ok</v>
      </c>
      <c r="L26" s="4" t="str">
        <f>IF(IF(POCalc!L26&gt;=POCalc!$E$3,1,0)=POCalcMax!L26,"Ok","Prob")</f>
        <v>Ok</v>
      </c>
      <c r="M26" s="4" t="str">
        <f>IF(IF(POCalc!M26&gt;=POCalc!$E$3,1,0)=POCalcMax!M26,"Ok","Prob")</f>
        <v>Ok</v>
      </c>
      <c r="N26" s="4" t="str">
        <f>IF(IF(POCalc!N26&gt;=POCalc!$E$3,1,0)=POCalcMax!N26,"Ok","Prob")</f>
        <v>Ok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 spans="1:26" x14ac:dyDescent="0.25">
      <c r="A27" s="4"/>
      <c r="B27" s="68">
        <f>IF(ISBLANK(CT!A53),"",CT!A53)</f>
      </c>
      <c r="C27" s="4" t="str">
        <f>IF(IF(POCalc!C27&gt;=POCalc!$E$3,1,0)=POCalcMax!C27,"Ok","Prob")</f>
        <v>Ok</v>
      </c>
      <c r="D27" s="4" t="str">
        <f>IF(IF(POCalc!D27&gt;=POCalc!$E$3,1,0)=POCalcMax!D27,"Ok","Prob")</f>
        <v>Ok</v>
      </c>
      <c r="E27" s="4" t="str">
        <f>IF(IF(POCalc!E27&gt;=POCalc!$E$3,1,0)=POCalcMax!E27,"Ok","Prob")</f>
        <v>Ok</v>
      </c>
      <c r="F27" s="4" t="str">
        <f>IF(IF(POCalc!F27&gt;=POCalc!$E$3,1,0)=POCalcMax!F27,"Ok","Prob")</f>
        <v>Ok</v>
      </c>
      <c r="G27" s="4" t="str">
        <f>IF(IF(POCalc!G27&gt;=POCalc!$E$3,1,0)=POCalcMax!G27,"Ok","Prob")</f>
        <v>Ok</v>
      </c>
      <c r="H27" s="4" t="str">
        <f>IF(IF(POCalc!H27&gt;=POCalc!$E$3,1,0)=POCalcMax!H27,"Ok","Prob")</f>
        <v>Ok</v>
      </c>
      <c r="I27" s="4" t="str">
        <f>IF(IF(POCalc!I27&gt;=POCalc!$E$3,1,0)=POCalcMax!I27,"Ok","Prob")</f>
        <v>Ok</v>
      </c>
      <c r="J27" s="4" t="str">
        <f>IF(IF(POCalc!J27&gt;=POCalc!$E$3,1,0)=POCalcMax!J27,"Ok","Prob")</f>
        <v>Ok</v>
      </c>
      <c r="K27" s="4" t="str">
        <f>IF(IF(POCalc!K27&gt;=POCalc!$E$3,1,0)=POCalcMax!K27,"Ok","Prob")</f>
        <v>Ok</v>
      </c>
      <c r="L27" s="4" t="str">
        <f>IF(IF(POCalc!L27&gt;=POCalc!$E$3,1,0)=POCalcMax!L27,"Ok","Prob")</f>
        <v>Ok</v>
      </c>
      <c r="M27" s="4" t="str">
        <f>IF(IF(POCalc!M27&gt;=POCalc!$E$3,1,0)=POCalcMax!M27,"Ok","Prob")</f>
        <v>Ok</v>
      </c>
      <c r="N27" s="4" t="str">
        <f>IF(IF(POCalc!N27&gt;=POCalc!$E$3,1,0)=POCalcMax!N27,"Ok","Prob")</f>
        <v>Ok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 spans="1:26" x14ac:dyDescent="0.25">
      <c r="A28" s="4"/>
      <c r="B28" s="68">
        <f>IF(ISBLANK(CT!A54),"",CT!A54)</f>
      </c>
      <c r="C28" s="4" t="str">
        <f>IF(IF(POCalc!C28&gt;=POCalc!$E$3,1,0)=POCalcMax!C28,"Ok","Prob")</f>
        <v>Ok</v>
      </c>
      <c r="D28" s="4" t="str">
        <f>IF(IF(POCalc!D28&gt;=POCalc!$E$3,1,0)=POCalcMax!D28,"Ok","Prob")</f>
        <v>Ok</v>
      </c>
      <c r="E28" s="4" t="str">
        <f>IF(IF(POCalc!E28&gt;=POCalc!$E$3,1,0)=POCalcMax!E28,"Ok","Prob")</f>
        <v>Ok</v>
      </c>
      <c r="F28" s="4" t="str">
        <f>IF(IF(POCalc!F28&gt;=POCalc!$E$3,1,0)=POCalcMax!F28,"Ok","Prob")</f>
        <v>Ok</v>
      </c>
      <c r="G28" s="4" t="str">
        <f>IF(IF(POCalc!G28&gt;=POCalc!$E$3,1,0)=POCalcMax!G28,"Ok","Prob")</f>
        <v>Ok</v>
      </c>
      <c r="H28" s="4" t="str">
        <f>IF(IF(POCalc!H28&gt;=POCalc!$E$3,1,0)=POCalcMax!H28,"Ok","Prob")</f>
        <v>Ok</v>
      </c>
      <c r="I28" s="4" t="str">
        <f>IF(IF(POCalc!I28&gt;=POCalc!$E$3,1,0)=POCalcMax!I28,"Ok","Prob")</f>
        <v>Ok</v>
      </c>
      <c r="J28" s="4" t="str">
        <f>IF(IF(POCalc!J28&gt;=POCalc!$E$3,1,0)=POCalcMax!J28,"Ok","Prob")</f>
        <v>Ok</v>
      </c>
      <c r="K28" s="4" t="str">
        <f>IF(IF(POCalc!K28&gt;=POCalc!$E$3,1,0)=POCalcMax!K28,"Ok","Prob")</f>
        <v>Ok</v>
      </c>
      <c r="L28" s="4" t="str">
        <f>IF(IF(POCalc!L28&gt;=POCalc!$E$3,1,0)=POCalcMax!L28,"Ok","Prob")</f>
        <v>Ok</v>
      </c>
      <c r="M28" s="4" t="str">
        <f>IF(IF(POCalc!M28&gt;=POCalc!$E$3,1,0)=POCalcMax!M28,"Ok","Prob")</f>
        <v>Ok</v>
      </c>
      <c r="N28" s="4" t="str">
        <f>IF(IF(POCalc!N28&gt;=POCalc!$E$3,1,0)=POCalcMax!N28,"Ok","Prob")</f>
        <v>Ok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 spans="1:26" x14ac:dyDescent="0.25">
      <c r="A29" s="4"/>
      <c r="B29" s="68">
        <f>IF(ISBLANK(CT!A55),"",CT!A55)</f>
      </c>
      <c r="C29" s="4" t="str">
        <f>IF(IF(POCalc!C29&gt;=POCalc!$E$3,1,0)=POCalcMax!C29,"Ok","Prob")</f>
        <v>Ok</v>
      </c>
      <c r="D29" s="4" t="str">
        <f>IF(IF(POCalc!D29&gt;=POCalc!$E$3,1,0)=POCalcMax!D29,"Ok","Prob")</f>
        <v>Ok</v>
      </c>
      <c r="E29" s="4" t="str">
        <f>IF(IF(POCalc!E29&gt;=POCalc!$E$3,1,0)=POCalcMax!E29,"Ok","Prob")</f>
        <v>Ok</v>
      </c>
      <c r="F29" s="4" t="str">
        <f>IF(IF(POCalc!F29&gt;=POCalc!$E$3,1,0)=POCalcMax!F29,"Ok","Prob")</f>
        <v>Ok</v>
      </c>
      <c r="G29" s="4" t="str">
        <f>IF(IF(POCalc!G29&gt;=POCalc!$E$3,1,0)=POCalcMax!G29,"Ok","Prob")</f>
        <v>Ok</v>
      </c>
      <c r="H29" s="4" t="str">
        <f>IF(IF(POCalc!H29&gt;=POCalc!$E$3,1,0)=POCalcMax!H29,"Ok","Prob")</f>
        <v>Ok</v>
      </c>
      <c r="I29" s="4" t="str">
        <f>IF(IF(POCalc!I29&gt;=POCalc!$E$3,1,0)=POCalcMax!I29,"Ok","Prob")</f>
        <v>Ok</v>
      </c>
      <c r="J29" s="4" t="str">
        <f>IF(IF(POCalc!J29&gt;=POCalc!$E$3,1,0)=POCalcMax!J29,"Ok","Prob")</f>
        <v>Ok</v>
      </c>
      <c r="K29" s="4" t="str">
        <f>IF(IF(POCalc!K29&gt;=POCalc!$E$3,1,0)=POCalcMax!K29,"Ok","Prob")</f>
        <v>Ok</v>
      </c>
      <c r="L29" s="4" t="str">
        <f>IF(IF(POCalc!L29&gt;=POCalc!$E$3,1,0)=POCalcMax!L29,"Ok","Prob")</f>
        <v>Ok</v>
      </c>
      <c r="M29" s="4" t="str">
        <f>IF(IF(POCalc!M29&gt;=POCalc!$E$3,1,0)=POCalcMax!M29,"Ok","Prob")</f>
        <v>Ok</v>
      </c>
      <c r="N29" s="4" t="str">
        <f>IF(IF(POCalc!N29&gt;=POCalc!$E$3,1,0)=POCalcMax!N29,"Ok","Prob")</f>
        <v>Ok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 spans="1:26" x14ac:dyDescent="0.25">
      <c r="A30" s="4"/>
      <c r="B30" s="68">
        <f>IF(ISBLANK(CT!A56),"",CT!A56)</f>
      </c>
      <c r="C30" s="4" t="str">
        <f>IF(IF(POCalc!C30&gt;=POCalc!$E$3,1,0)=POCalcMax!C30,"Ok","Prob")</f>
        <v>Ok</v>
      </c>
      <c r="D30" s="4" t="str">
        <f>IF(IF(POCalc!D30&gt;=POCalc!$E$3,1,0)=POCalcMax!D30,"Ok","Prob")</f>
        <v>Ok</v>
      </c>
      <c r="E30" s="4" t="str">
        <f>IF(IF(POCalc!E30&gt;=POCalc!$E$3,1,0)=POCalcMax!E30,"Ok","Prob")</f>
        <v>Ok</v>
      </c>
      <c r="F30" s="4" t="str">
        <f>IF(IF(POCalc!F30&gt;=POCalc!$E$3,1,0)=POCalcMax!F30,"Ok","Prob")</f>
        <v>Ok</v>
      </c>
      <c r="G30" s="4" t="str">
        <f>IF(IF(POCalc!G30&gt;=POCalc!$E$3,1,0)=POCalcMax!G30,"Ok","Prob")</f>
        <v>Ok</v>
      </c>
      <c r="H30" s="4" t="str">
        <f>IF(IF(POCalc!H30&gt;=POCalc!$E$3,1,0)=POCalcMax!H30,"Ok","Prob")</f>
        <v>Ok</v>
      </c>
      <c r="I30" s="4" t="str">
        <f>IF(IF(POCalc!I30&gt;=POCalc!$E$3,1,0)=POCalcMax!I30,"Ok","Prob")</f>
        <v>Ok</v>
      </c>
      <c r="J30" s="4" t="str">
        <f>IF(IF(POCalc!J30&gt;=POCalc!$E$3,1,0)=POCalcMax!J30,"Ok","Prob")</f>
        <v>Ok</v>
      </c>
      <c r="K30" s="4" t="str">
        <f>IF(IF(POCalc!K30&gt;=POCalc!$E$3,1,0)=POCalcMax!K30,"Ok","Prob")</f>
        <v>Ok</v>
      </c>
      <c r="L30" s="4" t="str">
        <f>IF(IF(POCalc!L30&gt;=POCalc!$E$3,1,0)=POCalcMax!L30,"Ok","Prob")</f>
        <v>Ok</v>
      </c>
      <c r="M30" s="4" t="str">
        <f>IF(IF(POCalc!M30&gt;=POCalc!$E$3,1,0)=POCalcMax!M30,"Ok","Prob")</f>
        <v>Ok</v>
      </c>
      <c r="N30" s="4" t="str">
        <f>IF(IF(POCalc!N30&gt;=POCalc!$E$3,1,0)=POCalcMax!N30,"Ok","Prob")</f>
        <v>Ok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 spans="1:26" x14ac:dyDescent="0.25">
      <c r="A31" s="4"/>
      <c r="B31" s="68">
        <f>IF(ISBLANK(CT!A57),"",CT!A57)</f>
      </c>
      <c r="C31" s="4" t="str">
        <f>IF(IF(POCalc!C31&gt;=POCalc!$E$3,1,0)=POCalcMax!C31,"Ok","Prob")</f>
        <v>Ok</v>
      </c>
      <c r="D31" s="4" t="str">
        <f>IF(IF(POCalc!D31&gt;=POCalc!$E$3,1,0)=POCalcMax!D31,"Ok","Prob")</f>
        <v>Ok</v>
      </c>
      <c r="E31" s="4" t="str">
        <f>IF(IF(POCalc!E31&gt;=POCalc!$E$3,1,0)=POCalcMax!E31,"Ok","Prob")</f>
        <v>Ok</v>
      </c>
      <c r="F31" s="4" t="str">
        <f>IF(IF(POCalc!F31&gt;=POCalc!$E$3,1,0)=POCalcMax!F31,"Ok","Prob")</f>
        <v>Ok</v>
      </c>
      <c r="G31" s="4" t="str">
        <f>IF(IF(POCalc!G31&gt;=POCalc!$E$3,1,0)=POCalcMax!G31,"Ok","Prob")</f>
        <v>Ok</v>
      </c>
      <c r="H31" s="4" t="str">
        <f>IF(IF(POCalc!H31&gt;=POCalc!$E$3,1,0)=POCalcMax!H31,"Ok","Prob")</f>
        <v>Ok</v>
      </c>
      <c r="I31" s="4" t="str">
        <f>IF(IF(POCalc!I31&gt;=POCalc!$E$3,1,0)=POCalcMax!I31,"Ok","Prob")</f>
        <v>Ok</v>
      </c>
      <c r="J31" s="4" t="str">
        <f>IF(IF(POCalc!J31&gt;=POCalc!$E$3,1,0)=POCalcMax!J31,"Ok","Prob")</f>
        <v>Ok</v>
      </c>
      <c r="K31" s="4" t="str">
        <f>IF(IF(POCalc!K31&gt;=POCalc!$E$3,1,0)=POCalcMax!K31,"Ok","Prob")</f>
        <v>Ok</v>
      </c>
      <c r="L31" s="4" t="str">
        <f>IF(IF(POCalc!L31&gt;=POCalc!$E$3,1,0)=POCalcMax!L31,"Ok","Prob")</f>
        <v>Ok</v>
      </c>
      <c r="M31" s="4" t="str">
        <f>IF(IF(POCalc!M31&gt;=POCalc!$E$3,1,0)=POCalcMax!M31,"Ok","Prob")</f>
        <v>Ok</v>
      </c>
      <c r="N31" s="4" t="str">
        <f>IF(IF(POCalc!N31&gt;=POCalc!$E$3,1,0)=POCalcMax!N31,"Ok","Prob")</f>
        <v>Ok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 spans="1:26" x14ac:dyDescent="0.25">
      <c r="A32" s="4"/>
      <c r="B32" s="68">
        <f>IF(ISBLANK(CT!A58),"",CT!A58)</f>
      </c>
      <c r="C32" s="4" t="str">
        <f>IF(IF(POCalc!C32&gt;=POCalc!$E$3,1,0)=POCalcMax!C32,"Ok","Prob")</f>
        <v>Ok</v>
      </c>
      <c r="D32" s="4" t="str">
        <f>IF(IF(POCalc!D32&gt;=POCalc!$E$3,1,0)=POCalcMax!D32,"Ok","Prob")</f>
        <v>Ok</v>
      </c>
      <c r="E32" s="4" t="str">
        <f>IF(IF(POCalc!E32&gt;=POCalc!$E$3,1,0)=POCalcMax!E32,"Ok","Prob")</f>
        <v>Ok</v>
      </c>
      <c r="F32" s="4" t="str">
        <f>IF(IF(POCalc!F32&gt;=POCalc!$E$3,1,0)=POCalcMax!F32,"Ok","Prob")</f>
        <v>Ok</v>
      </c>
      <c r="G32" s="4" t="str">
        <f>IF(IF(POCalc!G32&gt;=POCalc!$E$3,1,0)=POCalcMax!G32,"Ok","Prob")</f>
        <v>Ok</v>
      </c>
      <c r="H32" s="4" t="str">
        <f>IF(IF(POCalc!H32&gt;=POCalc!$E$3,1,0)=POCalcMax!H32,"Ok","Prob")</f>
        <v>Ok</v>
      </c>
      <c r="I32" s="4" t="str">
        <f>IF(IF(POCalc!I32&gt;=POCalc!$E$3,1,0)=POCalcMax!I32,"Ok","Prob")</f>
        <v>Ok</v>
      </c>
      <c r="J32" s="4" t="str">
        <f>IF(IF(POCalc!J32&gt;=POCalc!$E$3,1,0)=POCalcMax!J32,"Ok","Prob")</f>
        <v>Ok</v>
      </c>
      <c r="K32" s="4" t="str">
        <f>IF(IF(POCalc!K32&gt;=POCalc!$E$3,1,0)=POCalcMax!K32,"Ok","Prob")</f>
        <v>Ok</v>
      </c>
      <c r="L32" s="4" t="str">
        <f>IF(IF(POCalc!L32&gt;=POCalc!$E$3,1,0)=POCalcMax!L32,"Ok","Prob")</f>
        <v>Ok</v>
      </c>
      <c r="M32" s="4" t="str">
        <f>IF(IF(POCalc!M32&gt;=POCalc!$E$3,1,0)=POCalcMax!M32,"Ok","Prob")</f>
        <v>Ok</v>
      </c>
      <c r="N32" s="4" t="str">
        <f>IF(IF(POCalc!N32&gt;=POCalc!$E$3,1,0)=POCalcMax!N32,"Ok","Prob")</f>
        <v>Ok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 spans="1:26" x14ac:dyDescent="0.25">
      <c r="A33" s="4"/>
      <c r="B33" s="68">
        <f>IF(ISBLANK(CT!A59),"",CT!A59)</f>
      </c>
      <c r="C33" s="4" t="str">
        <f>IF(IF(POCalc!C33&gt;=POCalc!$E$3,1,0)=POCalcMax!C33,"Ok","Prob")</f>
        <v>Ok</v>
      </c>
      <c r="D33" s="4" t="str">
        <f>IF(IF(POCalc!D33&gt;=POCalc!$E$3,1,0)=POCalcMax!D33,"Ok","Prob")</f>
        <v>Ok</v>
      </c>
      <c r="E33" s="4" t="str">
        <f>IF(IF(POCalc!E33&gt;=POCalc!$E$3,1,0)=POCalcMax!E33,"Ok","Prob")</f>
        <v>Ok</v>
      </c>
      <c r="F33" s="4" t="str">
        <f>IF(IF(POCalc!F33&gt;=POCalc!$E$3,1,0)=POCalcMax!F33,"Ok","Prob")</f>
        <v>Ok</v>
      </c>
      <c r="G33" s="4" t="str">
        <f>IF(IF(POCalc!G33&gt;=POCalc!$E$3,1,0)=POCalcMax!G33,"Ok","Prob")</f>
        <v>Ok</v>
      </c>
      <c r="H33" s="4" t="str">
        <f>IF(IF(POCalc!H33&gt;=POCalc!$E$3,1,0)=POCalcMax!H33,"Ok","Prob")</f>
        <v>Ok</v>
      </c>
      <c r="I33" s="4" t="str">
        <f>IF(IF(POCalc!I33&gt;=POCalc!$E$3,1,0)=POCalcMax!I33,"Ok","Prob")</f>
        <v>Ok</v>
      </c>
      <c r="J33" s="4" t="str">
        <f>IF(IF(POCalc!J33&gt;=POCalc!$E$3,1,0)=POCalcMax!J33,"Ok","Prob")</f>
        <v>Ok</v>
      </c>
      <c r="K33" s="4" t="str">
        <f>IF(IF(POCalc!K33&gt;=POCalc!$E$3,1,0)=POCalcMax!K33,"Ok","Prob")</f>
        <v>Ok</v>
      </c>
      <c r="L33" s="4" t="str">
        <f>IF(IF(POCalc!L33&gt;=POCalc!$E$3,1,0)=POCalcMax!L33,"Ok","Prob")</f>
        <v>Ok</v>
      </c>
      <c r="M33" s="4" t="str">
        <f>IF(IF(POCalc!M33&gt;=POCalc!$E$3,1,0)=POCalcMax!M33,"Ok","Prob")</f>
        <v>Ok</v>
      </c>
      <c r="N33" s="4" t="str">
        <f>IF(IF(POCalc!N33&gt;=POCalc!$E$3,1,0)=POCalcMax!N33,"Ok","Prob")</f>
        <v>Ok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 spans="1:26" x14ac:dyDescent="0.25">
      <c r="A34" s="4"/>
      <c r="B34" s="68">
        <f>IF(ISBLANK(CT!A60),"",CT!A60)</f>
      </c>
      <c r="C34" s="4" t="str">
        <f>IF(IF(POCalc!C34&gt;=POCalc!$E$3,1,0)=POCalcMax!C34,"Ok","Prob")</f>
        <v>Ok</v>
      </c>
      <c r="D34" s="4" t="str">
        <f>IF(IF(POCalc!D34&gt;=POCalc!$E$3,1,0)=POCalcMax!D34,"Ok","Prob")</f>
        <v>Ok</v>
      </c>
      <c r="E34" s="4" t="str">
        <f>IF(IF(POCalc!E34&gt;=POCalc!$E$3,1,0)=POCalcMax!E34,"Ok","Prob")</f>
        <v>Ok</v>
      </c>
      <c r="F34" s="4" t="str">
        <f>IF(IF(POCalc!F34&gt;=POCalc!$E$3,1,0)=POCalcMax!F34,"Ok","Prob")</f>
        <v>Ok</v>
      </c>
      <c r="G34" s="4" t="str">
        <f>IF(IF(POCalc!G34&gt;=POCalc!$E$3,1,0)=POCalcMax!G34,"Ok","Prob")</f>
        <v>Ok</v>
      </c>
      <c r="H34" s="4" t="str">
        <f>IF(IF(POCalc!H34&gt;=POCalc!$E$3,1,0)=POCalcMax!H34,"Ok","Prob")</f>
        <v>Ok</v>
      </c>
      <c r="I34" s="4" t="str">
        <f>IF(IF(POCalc!I34&gt;=POCalc!$E$3,1,0)=POCalcMax!I34,"Ok","Prob")</f>
        <v>Ok</v>
      </c>
      <c r="J34" s="4" t="str">
        <f>IF(IF(POCalc!J34&gt;=POCalc!$E$3,1,0)=POCalcMax!J34,"Ok","Prob")</f>
        <v>Ok</v>
      </c>
      <c r="K34" s="4" t="str">
        <f>IF(IF(POCalc!K34&gt;=POCalc!$E$3,1,0)=POCalcMax!K34,"Ok","Prob")</f>
        <v>Ok</v>
      </c>
      <c r="L34" s="4" t="str">
        <f>IF(IF(POCalc!L34&gt;=POCalc!$E$3,1,0)=POCalcMax!L34,"Ok","Prob")</f>
        <v>Ok</v>
      </c>
      <c r="M34" s="4" t="str">
        <f>IF(IF(POCalc!M34&gt;=POCalc!$E$3,1,0)=POCalcMax!M34,"Ok","Prob")</f>
        <v>Ok</v>
      </c>
      <c r="N34" s="4" t="str">
        <f>IF(IF(POCalc!N34&gt;=POCalc!$E$3,1,0)=POCalcMax!N34,"Ok","Prob")</f>
        <v>Ok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 spans="1:26" x14ac:dyDescent="0.25">
      <c r="A35" s="4"/>
      <c r="B35" s="68">
        <f>IF(ISBLANK(CT!A61),"",CT!A61)</f>
      </c>
      <c r="C35" s="4" t="str">
        <f>IF(IF(POCalc!C35&gt;=POCalc!$E$3,1,0)=POCalcMax!C35,"Ok","Prob")</f>
        <v>Ok</v>
      </c>
      <c r="D35" s="4" t="str">
        <f>IF(IF(POCalc!D35&gt;=POCalc!$E$3,1,0)=POCalcMax!D35,"Ok","Prob")</f>
        <v>Ok</v>
      </c>
      <c r="E35" s="4" t="str">
        <f>IF(IF(POCalc!E35&gt;=POCalc!$E$3,1,0)=POCalcMax!E35,"Ok","Prob")</f>
        <v>Ok</v>
      </c>
      <c r="F35" s="4" t="str">
        <f>IF(IF(POCalc!F35&gt;=POCalc!$E$3,1,0)=POCalcMax!F35,"Ok","Prob")</f>
        <v>Ok</v>
      </c>
      <c r="G35" s="4" t="str">
        <f>IF(IF(POCalc!G35&gt;=POCalc!$E$3,1,0)=POCalcMax!G35,"Ok","Prob")</f>
        <v>Ok</v>
      </c>
      <c r="H35" s="4" t="str">
        <f>IF(IF(POCalc!H35&gt;=POCalc!$E$3,1,0)=POCalcMax!H35,"Ok","Prob")</f>
        <v>Ok</v>
      </c>
      <c r="I35" s="4" t="str">
        <f>IF(IF(POCalc!I35&gt;=POCalc!$E$3,1,0)=POCalcMax!I35,"Ok","Prob")</f>
        <v>Ok</v>
      </c>
      <c r="J35" s="4" t="str">
        <f>IF(IF(POCalc!J35&gt;=POCalc!$E$3,1,0)=POCalcMax!J35,"Ok","Prob")</f>
        <v>Ok</v>
      </c>
      <c r="K35" s="4" t="str">
        <f>IF(IF(POCalc!K35&gt;=POCalc!$E$3,1,0)=POCalcMax!K35,"Ok","Prob")</f>
        <v>Ok</v>
      </c>
      <c r="L35" s="4" t="str">
        <f>IF(IF(POCalc!L35&gt;=POCalc!$E$3,1,0)=POCalcMax!L35,"Ok","Prob")</f>
        <v>Ok</v>
      </c>
      <c r="M35" s="4" t="str">
        <f>IF(IF(POCalc!M35&gt;=POCalc!$E$3,1,0)=POCalcMax!M35,"Ok","Prob")</f>
        <v>Ok</v>
      </c>
      <c r="N35" s="4" t="str">
        <f>IF(IF(POCalc!N35&gt;=POCalc!$E$3,1,0)=POCalcMax!N35,"Ok","Prob")</f>
        <v>Ok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 spans="1:26" x14ac:dyDescent="0.25">
      <c r="A36" s="4"/>
      <c r="B36" s="68">
        <f>IF(ISBLANK(CT!A62),"",CT!A62)</f>
      </c>
      <c r="C36" s="4" t="str">
        <f>IF(IF(POCalc!C36&gt;=POCalc!$E$3,1,0)=POCalcMax!C36,"Ok","Prob")</f>
        <v>Ok</v>
      </c>
      <c r="D36" s="4" t="str">
        <f>IF(IF(POCalc!D36&gt;=POCalc!$E$3,1,0)=POCalcMax!D36,"Ok","Prob")</f>
        <v>Ok</v>
      </c>
      <c r="E36" s="4" t="str">
        <f>IF(IF(POCalc!E36&gt;=POCalc!$E$3,1,0)=POCalcMax!E36,"Ok","Prob")</f>
        <v>Ok</v>
      </c>
      <c r="F36" s="4" t="str">
        <f>IF(IF(POCalc!F36&gt;=POCalc!$E$3,1,0)=POCalcMax!F36,"Ok","Prob")</f>
        <v>Ok</v>
      </c>
      <c r="G36" s="4" t="str">
        <f>IF(IF(POCalc!G36&gt;=POCalc!$E$3,1,0)=POCalcMax!G36,"Ok","Prob")</f>
        <v>Ok</v>
      </c>
      <c r="H36" s="4" t="str">
        <f>IF(IF(POCalc!H36&gt;=POCalc!$E$3,1,0)=POCalcMax!H36,"Ok","Prob")</f>
        <v>Ok</v>
      </c>
      <c r="I36" s="4" t="str">
        <f>IF(IF(POCalc!I36&gt;=POCalc!$E$3,1,0)=POCalcMax!I36,"Ok","Prob")</f>
        <v>Ok</v>
      </c>
      <c r="J36" s="4" t="str">
        <f>IF(IF(POCalc!J36&gt;=POCalc!$E$3,1,0)=POCalcMax!J36,"Ok","Prob")</f>
        <v>Ok</v>
      </c>
      <c r="K36" s="4" t="str">
        <f>IF(IF(POCalc!K36&gt;=POCalc!$E$3,1,0)=POCalcMax!K36,"Ok","Prob")</f>
        <v>Ok</v>
      </c>
      <c r="L36" s="4" t="str">
        <f>IF(IF(POCalc!L36&gt;=POCalc!$E$3,1,0)=POCalcMax!L36,"Ok","Prob")</f>
        <v>Ok</v>
      </c>
      <c r="M36" s="4" t="str">
        <f>IF(IF(POCalc!M36&gt;=POCalc!$E$3,1,0)=POCalcMax!M36,"Ok","Prob")</f>
        <v>Ok</v>
      </c>
      <c r="N36" s="4" t="str">
        <f>IF(IF(POCalc!N36&gt;=POCalc!$E$3,1,0)=POCalcMax!N36,"Ok","Prob")</f>
        <v>Ok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 spans="1:26" x14ac:dyDescent="0.25">
      <c r="A37" s="4"/>
      <c r="B37" s="68">
        <f>IF(ISBLANK(CT!A63),"",CT!A63)</f>
      </c>
      <c r="C37" s="4" t="str">
        <f>IF(IF(POCalc!C37&gt;=POCalc!$E$3,1,0)=POCalcMax!C37,"Ok","Prob")</f>
        <v>Ok</v>
      </c>
      <c r="D37" s="4" t="str">
        <f>IF(IF(POCalc!D37&gt;=POCalc!$E$3,1,0)=POCalcMax!D37,"Ok","Prob")</f>
        <v>Ok</v>
      </c>
      <c r="E37" s="4" t="str">
        <f>IF(IF(POCalc!E37&gt;=POCalc!$E$3,1,0)=POCalcMax!E37,"Ok","Prob")</f>
        <v>Ok</v>
      </c>
      <c r="F37" s="4" t="str">
        <f>IF(IF(POCalc!F37&gt;=POCalc!$E$3,1,0)=POCalcMax!F37,"Ok","Prob")</f>
        <v>Ok</v>
      </c>
      <c r="G37" s="4" t="str">
        <f>IF(IF(POCalc!G37&gt;=POCalc!$E$3,1,0)=POCalcMax!G37,"Ok","Prob")</f>
        <v>Ok</v>
      </c>
      <c r="H37" s="4" t="str">
        <f>IF(IF(POCalc!H37&gt;=POCalc!$E$3,1,0)=POCalcMax!H37,"Ok","Prob")</f>
        <v>Ok</v>
      </c>
      <c r="I37" s="4" t="str">
        <f>IF(IF(POCalc!I37&gt;=POCalc!$E$3,1,0)=POCalcMax!I37,"Ok","Prob")</f>
        <v>Ok</v>
      </c>
      <c r="J37" s="4" t="str">
        <f>IF(IF(POCalc!J37&gt;=POCalc!$E$3,1,0)=POCalcMax!J37,"Ok","Prob")</f>
        <v>Ok</v>
      </c>
      <c r="K37" s="4" t="str">
        <f>IF(IF(POCalc!K37&gt;=POCalc!$E$3,1,0)=POCalcMax!K37,"Ok","Prob")</f>
        <v>Ok</v>
      </c>
      <c r="L37" s="4" t="str">
        <f>IF(IF(POCalc!L37&gt;=POCalc!$E$3,1,0)=POCalcMax!L37,"Ok","Prob")</f>
        <v>Ok</v>
      </c>
      <c r="M37" s="4" t="str">
        <f>IF(IF(POCalc!M37&gt;=POCalc!$E$3,1,0)=POCalcMax!M37,"Ok","Prob")</f>
        <v>Ok</v>
      </c>
      <c r="N37" s="4" t="str">
        <f>IF(IF(POCalc!N37&gt;=POCalc!$E$3,1,0)=POCalcMax!N37,"Ok","Prob")</f>
        <v>Ok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 spans="1:26" x14ac:dyDescent="0.25">
      <c r="A38" s="4"/>
      <c r="B38" s="68">
        <f>IF(ISBLANK(CT!A64),"",CT!A64)</f>
      </c>
      <c r="C38" s="4" t="str">
        <f>IF(IF(POCalc!C38&gt;=POCalc!$E$3,1,0)=POCalcMax!C38,"Ok","Prob")</f>
        <v>Ok</v>
      </c>
      <c r="D38" s="4" t="str">
        <f>IF(IF(POCalc!D38&gt;=POCalc!$E$3,1,0)=POCalcMax!D38,"Ok","Prob")</f>
        <v>Ok</v>
      </c>
      <c r="E38" s="4" t="str">
        <f>IF(IF(POCalc!E38&gt;=POCalc!$E$3,1,0)=POCalcMax!E38,"Ok","Prob")</f>
        <v>Ok</v>
      </c>
      <c r="F38" s="4" t="str">
        <f>IF(IF(POCalc!F38&gt;=POCalc!$E$3,1,0)=POCalcMax!F38,"Ok","Prob")</f>
        <v>Ok</v>
      </c>
      <c r="G38" s="4" t="str">
        <f>IF(IF(POCalc!G38&gt;=POCalc!$E$3,1,0)=POCalcMax!G38,"Ok","Prob")</f>
        <v>Ok</v>
      </c>
      <c r="H38" s="4" t="str">
        <f>IF(IF(POCalc!H38&gt;=POCalc!$E$3,1,0)=POCalcMax!H38,"Ok","Prob")</f>
        <v>Ok</v>
      </c>
      <c r="I38" s="4" t="str">
        <f>IF(IF(POCalc!I38&gt;=POCalc!$E$3,1,0)=POCalcMax!I38,"Ok","Prob")</f>
        <v>Ok</v>
      </c>
      <c r="J38" s="4" t="str">
        <f>IF(IF(POCalc!J38&gt;=POCalc!$E$3,1,0)=POCalcMax!J38,"Ok","Prob")</f>
        <v>Ok</v>
      </c>
      <c r="K38" s="4" t="str">
        <f>IF(IF(POCalc!K38&gt;=POCalc!$E$3,1,0)=POCalcMax!K38,"Ok","Prob")</f>
        <v>Ok</v>
      </c>
      <c r="L38" s="4" t="str">
        <f>IF(IF(POCalc!L38&gt;=POCalc!$E$3,1,0)=POCalcMax!L38,"Ok","Prob")</f>
        <v>Ok</v>
      </c>
      <c r="M38" s="4" t="str">
        <f>IF(IF(POCalc!M38&gt;=POCalc!$E$3,1,0)=POCalcMax!M38,"Ok","Prob")</f>
        <v>Ok</v>
      </c>
      <c r="N38" s="4" t="str">
        <f>IF(IF(POCalc!N38&gt;=POCalc!$E$3,1,0)=POCalcMax!N38,"Ok","Prob")</f>
        <v>Ok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 spans="1:26" x14ac:dyDescent="0.25">
      <c r="A39" s="4"/>
      <c r="B39" s="68">
        <f>IF(ISBLANK(CT!A65),"",CT!A65)</f>
      </c>
      <c r="C39" s="4" t="str">
        <f>IF(IF(POCalc!C39&gt;=POCalc!$E$3,1,0)=POCalcMax!C39,"Ok","Prob")</f>
        <v>Ok</v>
      </c>
      <c r="D39" s="4" t="str">
        <f>IF(IF(POCalc!D39&gt;=POCalc!$E$3,1,0)=POCalcMax!D39,"Ok","Prob")</f>
        <v>Ok</v>
      </c>
      <c r="E39" s="4" t="str">
        <f>IF(IF(POCalc!E39&gt;=POCalc!$E$3,1,0)=POCalcMax!E39,"Ok","Prob")</f>
        <v>Ok</v>
      </c>
      <c r="F39" s="4" t="str">
        <f>IF(IF(POCalc!F39&gt;=POCalc!$E$3,1,0)=POCalcMax!F39,"Ok","Prob")</f>
        <v>Ok</v>
      </c>
      <c r="G39" s="4" t="str">
        <f>IF(IF(POCalc!G39&gt;=POCalc!$E$3,1,0)=POCalcMax!G39,"Ok","Prob")</f>
        <v>Ok</v>
      </c>
      <c r="H39" s="4" t="str">
        <f>IF(IF(POCalc!H39&gt;=POCalc!$E$3,1,0)=POCalcMax!H39,"Ok","Prob")</f>
        <v>Ok</v>
      </c>
      <c r="I39" s="4" t="str">
        <f>IF(IF(POCalc!I39&gt;=POCalc!$E$3,1,0)=POCalcMax!I39,"Ok","Prob")</f>
        <v>Ok</v>
      </c>
      <c r="J39" s="4" t="str">
        <f>IF(IF(POCalc!J39&gt;=POCalc!$E$3,1,0)=POCalcMax!J39,"Ok","Prob")</f>
        <v>Ok</v>
      </c>
      <c r="K39" s="4" t="str">
        <f>IF(IF(POCalc!K39&gt;=POCalc!$E$3,1,0)=POCalcMax!K39,"Ok","Prob")</f>
        <v>Ok</v>
      </c>
      <c r="L39" s="4" t="str">
        <f>IF(IF(POCalc!L39&gt;=POCalc!$E$3,1,0)=POCalcMax!L39,"Ok","Prob")</f>
        <v>Ok</v>
      </c>
      <c r="M39" s="4" t="str">
        <f>IF(IF(POCalc!M39&gt;=POCalc!$E$3,1,0)=POCalcMax!M39,"Ok","Prob")</f>
        <v>Ok</v>
      </c>
      <c r="N39" s="4" t="str">
        <f>IF(IF(POCalc!N39&gt;=POCalc!$E$3,1,0)=POCalcMax!N39,"Ok","Prob")</f>
        <v>Ok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 spans="1:26" x14ac:dyDescent="0.25">
      <c r="A40" s="4"/>
      <c r="B40" s="68">
        <f>IF(ISBLANK(CT!A66),"",CT!A66)</f>
      </c>
      <c r="C40" s="4" t="str">
        <f>IF(IF(POCalc!C40&gt;=POCalc!$E$3,1,0)=POCalcMax!C40,"Ok","Prob")</f>
        <v>Ok</v>
      </c>
      <c r="D40" s="4" t="str">
        <f>IF(IF(POCalc!D40&gt;=POCalc!$E$3,1,0)=POCalcMax!D40,"Ok","Prob")</f>
        <v>Ok</v>
      </c>
      <c r="E40" s="4" t="str">
        <f>IF(IF(POCalc!E40&gt;=POCalc!$E$3,1,0)=POCalcMax!E40,"Ok","Prob")</f>
        <v>Ok</v>
      </c>
      <c r="F40" s="4" t="str">
        <f>IF(IF(POCalc!F40&gt;=POCalc!$E$3,1,0)=POCalcMax!F40,"Ok","Prob")</f>
        <v>Ok</v>
      </c>
      <c r="G40" s="4" t="str">
        <f>IF(IF(POCalc!G40&gt;=POCalc!$E$3,1,0)=POCalcMax!G40,"Ok","Prob")</f>
        <v>Ok</v>
      </c>
      <c r="H40" s="4" t="str">
        <f>IF(IF(POCalc!H40&gt;=POCalc!$E$3,1,0)=POCalcMax!H40,"Ok","Prob")</f>
        <v>Ok</v>
      </c>
      <c r="I40" s="4" t="str">
        <f>IF(IF(POCalc!I40&gt;=POCalc!$E$3,1,0)=POCalcMax!I40,"Ok","Prob")</f>
        <v>Ok</v>
      </c>
      <c r="J40" s="4" t="str">
        <f>IF(IF(POCalc!J40&gt;=POCalc!$E$3,1,0)=POCalcMax!J40,"Ok","Prob")</f>
        <v>Ok</v>
      </c>
      <c r="K40" s="4" t="str">
        <f>IF(IF(POCalc!K40&gt;=POCalc!$E$3,1,0)=POCalcMax!K40,"Ok","Prob")</f>
        <v>Ok</v>
      </c>
      <c r="L40" s="4" t="str">
        <f>IF(IF(POCalc!L40&gt;=POCalc!$E$3,1,0)=POCalcMax!L40,"Ok","Prob")</f>
        <v>Ok</v>
      </c>
      <c r="M40" s="4" t="str">
        <f>IF(IF(POCalc!M40&gt;=POCalc!$E$3,1,0)=POCalcMax!M40,"Ok","Prob")</f>
        <v>Ok</v>
      </c>
      <c r="N40" s="4" t="str">
        <f>IF(IF(POCalc!N40&gt;=POCalc!$E$3,1,0)=POCalcMax!N40,"Ok","Prob")</f>
        <v>Ok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 spans="1:26" x14ac:dyDescent="0.25">
      <c r="A41" s="4"/>
      <c r="B41" s="68">
        <f>IF(ISBLANK(CT!A67),"",CT!A67)</f>
      </c>
      <c r="C41" s="4" t="str">
        <f>IF(IF(POCalc!C41&gt;=POCalc!$E$3,1,0)=POCalcMax!C41,"Ok","Prob")</f>
        <v>Ok</v>
      </c>
      <c r="D41" s="4" t="str">
        <f>IF(IF(POCalc!D41&gt;=POCalc!$E$3,1,0)=POCalcMax!D41,"Ok","Prob")</f>
        <v>Ok</v>
      </c>
      <c r="E41" s="4" t="str">
        <f>IF(IF(POCalc!E41&gt;=POCalc!$E$3,1,0)=POCalcMax!E41,"Ok","Prob")</f>
        <v>Ok</v>
      </c>
      <c r="F41" s="4" t="str">
        <f>IF(IF(POCalc!F41&gt;=POCalc!$E$3,1,0)=POCalcMax!F41,"Ok","Prob")</f>
        <v>Ok</v>
      </c>
      <c r="G41" s="4" t="str">
        <f>IF(IF(POCalc!G41&gt;=POCalc!$E$3,1,0)=POCalcMax!G41,"Ok","Prob")</f>
        <v>Ok</v>
      </c>
      <c r="H41" s="4" t="str">
        <f>IF(IF(POCalc!H41&gt;=POCalc!$E$3,1,0)=POCalcMax!H41,"Ok","Prob")</f>
        <v>Ok</v>
      </c>
      <c r="I41" s="4" t="str">
        <f>IF(IF(POCalc!I41&gt;=POCalc!$E$3,1,0)=POCalcMax!I41,"Ok","Prob")</f>
        <v>Ok</v>
      </c>
      <c r="J41" s="4" t="str">
        <f>IF(IF(POCalc!J41&gt;=POCalc!$E$3,1,0)=POCalcMax!J41,"Ok","Prob")</f>
        <v>Ok</v>
      </c>
      <c r="K41" s="4" t="str">
        <f>IF(IF(POCalc!K41&gt;=POCalc!$E$3,1,0)=POCalcMax!K41,"Ok","Prob")</f>
        <v>Ok</v>
      </c>
      <c r="L41" s="4" t="str">
        <f>IF(IF(POCalc!L41&gt;=POCalc!$E$3,1,0)=POCalcMax!L41,"Ok","Prob")</f>
        <v>Ok</v>
      </c>
      <c r="M41" s="4" t="str">
        <f>IF(IF(POCalc!M41&gt;=POCalc!$E$3,1,0)=POCalcMax!M41,"Ok","Prob")</f>
        <v>Ok</v>
      </c>
      <c r="N41" s="4" t="str">
        <f>IF(IF(POCalc!N41&gt;=POCalc!$E$3,1,0)=POCalcMax!N41,"Ok","Prob")</f>
        <v>Ok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 spans="1:26" x14ac:dyDescent="0.25">
      <c r="A42" s="4"/>
      <c r="B42" s="68">
        <f>IF(ISBLANK(CT!A68),"",CT!A68)</f>
      </c>
      <c r="C42" s="4" t="str">
        <f>IF(IF(POCalc!C42&gt;=POCalc!$E$3,1,0)=POCalcMax!C42,"Ok","Prob")</f>
        <v>Ok</v>
      </c>
      <c r="D42" s="4" t="str">
        <f>IF(IF(POCalc!D42&gt;=POCalc!$E$3,1,0)=POCalcMax!D42,"Ok","Prob")</f>
        <v>Ok</v>
      </c>
      <c r="E42" s="4" t="str">
        <f>IF(IF(POCalc!E42&gt;=POCalc!$E$3,1,0)=POCalcMax!E42,"Ok","Prob")</f>
        <v>Ok</v>
      </c>
      <c r="F42" s="4" t="str">
        <f>IF(IF(POCalc!F42&gt;=POCalc!$E$3,1,0)=POCalcMax!F42,"Ok","Prob")</f>
        <v>Ok</v>
      </c>
      <c r="G42" s="4" t="str">
        <f>IF(IF(POCalc!G42&gt;=POCalc!$E$3,1,0)=POCalcMax!G42,"Ok","Prob")</f>
        <v>Ok</v>
      </c>
      <c r="H42" s="4" t="str">
        <f>IF(IF(POCalc!H42&gt;=POCalc!$E$3,1,0)=POCalcMax!H42,"Ok","Prob")</f>
        <v>Ok</v>
      </c>
      <c r="I42" s="4" t="str">
        <f>IF(IF(POCalc!I42&gt;=POCalc!$E$3,1,0)=POCalcMax!I42,"Ok","Prob")</f>
        <v>Ok</v>
      </c>
      <c r="J42" s="4" t="str">
        <f>IF(IF(POCalc!J42&gt;=POCalc!$E$3,1,0)=POCalcMax!J42,"Ok","Prob")</f>
        <v>Ok</v>
      </c>
      <c r="K42" s="4" t="str">
        <f>IF(IF(POCalc!K42&gt;=POCalc!$E$3,1,0)=POCalcMax!K42,"Ok","Prob")</f>
        <v>Ok</v>
      </c>
      <c r="L42" s="4" t="str">
        <f>IF(IF(POCalc!L42&gt;=POCalc!$E$3,1,0)=POCalcMax!L42,"Ok","Prob")</f>
        <v>Ok</v>
      </c>
      <c r="M42" s="4" t="str">
        <f>IF(IF(POCalc!M42&gt;=POCalc!$E$3,1,0)=POCalcMax!M42,"Ok","Prob")</f>
        <v>Ok</v>
      </c>
      <c r="N42" s="4" t="str">
        <f>IF(IF(POCalc!N42&gt;=POCalc!$E$3,1,0)=POCalcMax!N42,"Ok","Prob")</f>
        <v>Ok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 spans="1:26" x14ac:dyDescent="0.25">
      <c r="A43" s="4"/>
      <c r="B43" s="68">
        <f>IF(ISBLANK(CT!A69),"",CT!A69)</f>
      </c>
      <c r="C43" s="4" t="str">
        <f>IF(IF(POCalc!C43&gt;=POCalc!$E$3,1,0)=POCalcMax!C43,"Ok","Prob")</f>
        <v>Ok</v>
      </c>
      <c r="D43" s="4" t="str">
        <f>IF(IF(POCalc!D43&gt;=POCalc!$E$3,1,0)=POCalcMax!D43,"Ok","Prob")</f>
        <v>Ok</v>
      </c>
      <c r="E43" s="4" t="str">
        <f>IF(IF(POCalc!E43&gt;=POCalc!$E$3,1,0)=POCalcMax!E43,"Ok","Prob")</f>
        <v>Ok</v>
      </c>
      <c r="F43" s="4" t="str">
        <f>IF(IF(POCalc!F43&gt;=POCalc!$E$3,1,0)=POCalcMax!F43,"Ok","Prob")</f>
        <v>Ok</v>
      </c>
      <c r="G43" s="4" t="str">
        <f>IF(IF(POCalc!G43&gt;=POCalc!$E$3,1,0)=POCalcMax!G43,"Ok","Prob")</f>
        <v>Ok</v>
      </c>
      <c r="H43" s="4" t="str">
        <f>IF(IF(POCalc!H43&gt;=POCalc!$E$3,1,0)=POCalcMax!H43,"Ok","Prob")</f>
        <v>Ok</v>
      </c>
      <c r="I43" s="4" t="str">
        <f>IF(IF(POCalc!I43&gt;=POCalc!$E$3,1,0)=POCalcMax!I43,"Ok","Prob")</f>
        <v>Ok</v>
      </c>
      <c r="J43" s="4" t="str">
        <f>IF(IF(POCalc!J43&gt;=POCalc!$E$3,1,0)=POCalcMax!J43,"Ok","Prob")</f>
        <v>Ok</v>
      </c>
      <c r="K43" s="4" t="str">
        <f>IF(IF(POCalc!K43&gt;=POCalc!$E$3,1,0)=POCalcMax!K43,"Ok","Prob")</f>
        <v>Ok</v>
      </c>
      <c r="L43" s="4" t="str">
        <f>IF(IF(POCalc!L43&gt;=POCalc!$E$3,1,0)=POCalcMax!L43,"Ok","Prob")</f>
        <v>Ok</v>
      </c>
      <c r="M43" s="4" t="str">
        <f>IF(IF(POCalc!M43&gt;=POCalc!$E$3,1,0)=POCalcMax!M43,"Ok","Prob")</f>
        <v>Ok</v>
      </c>
      <c r="N43" s="4" t="str">
        <f>IF(IF(POCalc!N43&gt;=POCalc!$E$3,1,0)=POCalcMax!N43,"Ok","Prob")</f>
        <v>Ok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 spans="1:26" x14ac:dyDescent="0.25">
      <c r="A44" s="4"/>
      <c r="B44" s="68">
        <f>IF(ISBLANK(CT!A70),"",CT!A70)</f>
      </c>
      <c r="C44" s="4" t="str">
        <f>IF(IF(POCalc!C44&gt;=POCalc!$E$3,1,0)=POCalcMax!C44,"Ok","Prob")</f>
        <v>Ok</v>
      </c>
      <c r="D44" s="4" t="str">
        <f>IF(IF(POCalc!D44&gt;=POCalc!$E$3,1,0)=POCalcMax!D44,"Ok","Prob")</f>
        <v>Ok</v>
      </c>
      <c r="E44" s="4" t="str">
        <f>IF(IF(POCalc!E44&gt;=POCalc!$E$3,1,0)=POCalcMax!E44,"Ok","Prob")</f>
        <v>Ok</v>
      </c>
      <c r="F44" s="4" t="str">
        <f>IF(IF(POCalc!F44&gt;=POCalc!$E$3,1,0)=POCalcMax!F44,"Ok","Prob")</f>
        <v>Ok</v>
      </c>
      <c r="G44" s="4" t="str">
        <f>IF(IF(POCalc!G44&gt;=POCalc!$E$3,1,0)=POCalcMax!G44,"Ok","Prob")</f>
        <v>Ok</v>
      </c>
      <c r="H44" s="4" t="str">
        <f>IF(IF(POCalc!H44&gt;=POCalc!$E$3,1,0)=POCalcMax!H44,"Ok","Prob")</f>
        <v>Ok</v>
      </c>
      <c r="I44" s="4" t="str">
        <f>IF(IF(POCalc!I44&gt;=POCalc!$E$3,1,0)=POCalcMax!I44,"Ok","Prob")</f>
        <v>Ok</v>
      </c>
      <c r="J44" s="4" t="str">
        <f>IF(IF(POCalc!J44&gt;=POCalc!$E$3,1,0)=POCalcMax!J44,"Ok","Prob")</f>
        <v>Ok</v>
      </c>
      <c r="K44" s="4" t="str">
        <f>IF(IF(POCalc!K44&gt;=POCalc!$E$3,1,0)=POCalcMax!K44,"Ok","Prob")</f>
        <v>Ok</v>
      </c>
      <c r="L44" s="4" t="str">
        <f>IF(IF(POCalc!L44&gt;=POCalc!$E$3,1,0)=POCalcMax!L44,"Ok","Prob")</f>
        <v>Ok</v>
      </c>
      <c r="M44" s="4" t="str">
        <f>IF(IF(POCalc!M44&gt;=POCalc!$E$3,1,0)=POCalcMax!M44,"Ok","Prob")</f>
        <v>Ok</v>
      </c>
      <c r="N44" s="4" t="str">
        <f>IF(IF(POCalc!N44&gt;=POCalc!$E$3,1,0)=POCalcMax!N44,"Ok","Prob")</f>
        <v>Ok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 spans="1:26" x14ac:dyDescent="0.25">
      <c r="A45" s="4"/>
      <c r="B45" s="68">
        <f>IF(ISBLANK(CT!A71),"",CT!A71)</f>
      </c>
      <c r="C45" s="4" t="str">
        <f>IF(IF(POCalc!C45&gt;=POCalc!$E$3,1,0)=POCalcMax!C45,"Ok","Prob")</f>
        <v>Ok</v>
      </c>
      <c r="D45" s="4" t="str">
        <f>IF(IF(POCalc!D45&gt;=POCalc!$E$3,1,0)=POCalcMax!D45,"Ok","Prob")</f>
        <v>Ok</v>
      </c>
      <c r="E45" s="4" t="str">
        <f>IF(IF(POCalc!E45&gt;=POCalc!$E$3,1,0)=POCalcMax!E45,"Ok","Prob")</f>
        <v>Ok</v>
      </c>
      <c r="F45" s="4" t="str">
        <f>IF(IF(POCalc!F45&gt;=POCalc!$E$3,1,0)=POCalcMax!F45,"Ok","Prob")</f>
        <v>Ok</v>
      </c>
      <c r="G45" s="4" t="str">
        <f>IF(IF(POCalc!G45&gt;=POCalc!$E$3,1,0)=POCalcMax!G45,"Ok","Prob")</f>
        <v>Ok</v>
      </c>
      <c r="H45" s="4" t="str">
        <f>IF(IF(POCalc!H45&gt;=POCalc!$E$3,1,0)=POCalcMax!H45,"Ok","Prob")</f>
        <v>Ok</v>
      </c>
      <c r="I45" s="4" t="str">
        <f>IF(IF(POCalc!I45&gt;=POCalc!$E$3,1,0)=POCalcMax!I45,"Ok","Prob")</f>
        <v>Ok</v>
      </c>
      <c r="J45" s="4" t="str">
        <f>IF(IF(POCalc!J45&gt;=POCalc!$E$3,1,0)=POCalcMax!J45,"Ok","Prob")</f>
        <v>Ok</v>
      </c>
      <c r="K45" s="4" t="str">
        <f>IF(IF(POCalc!K45&gt;=POCalc!$E$3,1,0)=POCalcMax!K45,"Ok","Prob")</f>
        <v>Ok</v>
      </c>
      <c r="L45" s="4" t="str">
        <f>IF(IF(POCalc!L45&gt;=POCalc!$E$3,1,0)=POCalcMax!L45,"Ok","Prob")</f>
        <v>Ok</v>
      </c>
      <c r="M45" s="4" t="str">
        <f>IF(IF(POCalc!M45&gt;=POCalc!$E$3,1,0)=POCalcMax!M45,"Ok","Prob")</f>
        <v>Ok</v>
      </c>
      <c r="N45" s="4" t="str">
        <f>IF(IF(POCalc!N45&gt;=POCalc!$E$3,1,0)=POCalcMax!N45,"Ok","Prob")</f>
        <v>Ok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 spans="1:26" x14ac:dyDescent="0.25">
      <c r="A46" s="4"/>
      <c r="B46" s="68">
        <f>IF(ISBLANK(CT!A72),"",CT!A72)</f>
      </c>
      <c r="C46" s="4" t="str">
        <f>IF(IF(POCalc!C46&gt;=POCalc!$E$3,1,0)=POCalcMax!C46,"Ok","Prob")</f>
        <v>Ok</v>
      </c>
      <c r="D46" s="4" t="str">
        <f>IF(IF(POCalc!D46&gt;=POCalc!$E$3,1,0)=POCalcMax!D46,"Ok","Prob")</f>
        <v>Ok</v>
      </c>
      <c r="E46" s="4" t="str">
        <f>IF(IF(POCalc!E46&gt;=POCalc!$E$3,1,0)=POCalcMax!E46,"Ok","Prob")</f>
        <v>Ok</v>
      </c>
      <c r="F46" s="4" t="str">
        <f>IF(IF(POCalc!F46&gt;=POCalc!$E$3,1,0)=POCalcMax!F46,"Ok","Prob")</f>
        <v>Ok</v>
      </c>
      <c r="G46" s="4" t="str">
        <f>IF(IF(POCalc!G46&gt;=POCalc!$E$3,1,0)=POCalcMax!G46,"Ok","Prob")</f>
        <v>Ok</v>
      </c>
      <c r="H46" s="4" t="str">
        <f>IF(IF(POCalc!H46&gt;=POCalc!$E$3,1,0)=POCalcMax!H46,"Ok","Prob")</f>
        <v>Ok</v>
      </c>
      <c r="I46" s="4" t="str">
        <f>IF(IF(POCalc!I46&gt;=POCalc!$E$3,1,0)=POCalcMax!I46,"Ok","Prob")</f>
        <v>Ok</v>
      </c>
      <c r="J46" s="4" t="str">
        <f>IF(IF(POCalc!J46&gt;=POCalc!$E$3,1,0)=POCalcMax!J46,"Ok","Prob")</f>
        <v>Ok</v>
      </c>
      <c r="K46" s="4" t="str">
        <f>IF(IF(POCalc!K46&gt;=POCalc!$E$3,1,0)=POCalcMax!K46,"Ok","Prob")</f>
        <v>Ok</v>
      </c>
      <c r="L46" s="4" t="str">
        <f>IF(IF(POCalc!L46&gt;=POCalc!$E$3,1,0)=POCalcMax!L46,"Ok","Prob")</f>
        <v>Ok</v>
      </c>
      <c r="M46" s="4" t="str">
        <f>IF(IF(POCalc!M46&gt;=POCalc!$E$3,1,0)=POCalcMax!M46,"Ok","Prob")</f>
        <v>Ok</v>
      </c>
      <c r="N46" s="4" t="str">
        <f>IF(IF(POCalc!N46&gt;=POCalc!$E$3,1,0)=POCalcMax!N46,"Ok","Prob")</f>
        <v>Ok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 spans="1:26" x14ac:dyDescent="0.25">
      <c r="A47" s="4"/>
      <c r="B47" s="68">
        <f>IF(ISBLANK(CT!A73),"",CT!A73)</f>
      </c>
      <c r="C47" s="4" t="str">
        <f>IF(IF(POCalc!C47&gt;=POCalc!$E$3,1,0)=POCalcMax!C47,"Ok","Prob")</f>
        <v>Ok</v>
      </c>
      <c r="D47" s="4" t="str">
        <f>IF(IF(POCalc!D47&gt;=POCalc!$E$3,1,0)=POCalcMax!D47,"Ok","Prob")</f>
        <v>Ok</v>
      </c>
      <c r="E47" s="4" t="str">
        <f>IF(IF(POCalc!E47&gt;=POCalc!$E$3,1,0)=POCalcMax!E47,"Ok","Prob")</f>
        <v>Ok</v>
      </c>
      <c r="F47" s="4" t="str">
        <f>IF(IF(POCalc!F47&gt;=POCalc!$E$3,1,0)=POCalcMax!F47,"Ok","Prob")</f>
        <v>Ok</v>
      </c>
      <c r="G47" s="4" t="str">
        <f>IF(IF(POCalc!G47&gt;=POCalc!$E$3,1,0)=POCalcMax!G47,"Ok","Prob")</f>
        <v>Ok</v>
      </c>
      <c r="H47" s="4" t="str">
        <f>IF(IF(POCalc!H47&gt;=POCalc!$E$3,1,0)=POCalcMax!H47,"Ok","Prob")</f>
        <v>Ok</v>
      </c>
      <c r="I47" s="4" t="str">
        <f>IF(IF(POCalc!I47&gt;=POCalc!$E$3,1,0)=POCalcMax!I47,"Ok","Prob")</f>
        <v>Ok</v>
      </c>
      <c r="J47" s="4" t="str">
        <f>IF(IF(POCalc!J47&gt;=POCalc!$E$3,1,0)=POCalcMax!J47,"Ok","Prob")</f>
        <v>Ok</v>
      </c>
      <c r="K47" s="4" t="str">
        <f>IF(IF(POCalc!K47&gt;=POCalc!$E$3,1,0)=POCalcMax!K47,"Ok","Prob")</f>
        <v>Ok</v>
      </c>
      <c r="L47" s="4" t="str">
        <f>IF(IF(POCalc!L47&gt;=POCalc!$E$3,1,0)=POCalcMax!L47,"Ok","Prob")</f>
        <v>Ok</v>
      </c>
      <c r="M47" s="4" t="str">
        <f>IF(IF(POCalc!M47&gt;=POCalc!$E$3,1,0)=POCalcMax!M47,"Ok","Prob")</f>
        <v>Ok</v>
      </c>
      <c r="N47" s="4" t="str">
        <f>IF(IF(POCalc!N47&gt;=POCalc!$E$3,1,0)=POCalcMax!N47,"Ok","Prob")</f>
        <v>Ok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 spans="1:26" x14ac:dyDescent="0.25">
      <c r="A48" s="4"/>
      <c r="B48" s="68">
        <f>IF(ISBLANK(CT!A74),"",CT!A74)</f>
      </c>
      <c r="C48" s="4" t="str">
        <f>IF(IF(POCalc!C48&gt;=POCalc!$E$3,1,0)=POCalcMax!C48,"Ok","Prob")</f>
        <v>Ok</v>
      </c>
      <c r="D48" s="4" t="str">
        <f>IF(IF(POCalc!D48&gt;=POCalc!$E$3,1,0)=POCalcMax!D48,"Ok","Prob")</f>
        <v>Ok</v>
      </c>
      <c r="E48" s="4" t="str">
        <f>IF(IF(POCalc!E48&gt;=POCalc!$E$3,1,0)=POCalcMax!E48,"Ok","Prob")</f>
        <v>Ok</v>
      </c>
      <c r="F48" s="4" t="str">
        <f>IF(IF(POCalc!F48&gt;=POCalc!$E$3,1,0)=POCalcMax!F48,"Ok","Prob")</f>
        <v>Ok</v>
      </c>
      <c r="G48" s="4" t="str">
        <f>IF(IF(POCalc!G48&gt;=POCalc!$E$3,1,0)=POCalcMax!G48,"Ok","Prob")</f>
        <v>Ok</v>
      </c>
      <c r="H48" s="4" t="str">
        <f>IF(IF(POCalc!H48&gt;=POCalc!$E$3,1,0)=POCalcMax!H48,"Ok","Prob")</f>
        <v>Ok</v>
      </c>
      <c r="I48" s="4" t="str">
        <f>IF(IF(POCalc!I48&gt;=POCalc!$E$3,1,0)=POCalcMax!I48,"Ok","Prob")</f>
        <v>Ok</v>
      </c>
      <c r="J48" s="4" t="str">
        <f>IF(IF(POCalc!J48&gt;=POCalc!$E$3,1,0)=POCalcMax!J48,"Ok","Prob")</f>
        <v>Ok</v>
      </c>
      <c r="K48" s="4" t="str">
        <f>IF(IF(POCalc!K48&gt;=POCalc!$E$3,1,0)=POCalcMax!K48,"Ok","Prob")</f>
        <v>Ok</v>
      </c>
      <c r="L48" s="4" t="str">
        <f>IF(IF(POCalc!L48&gt;=POCalc!$E$3,1,0)=POCalcMax!L48,"Ok","Prob")</f>
        <v>Ok</v>
      </c>
      <c r="M48" s="4" t="str">
        <f>IF(IF(POCalc!M48&gt;=POCalc!$E$3,1,0)=POCalcMax!M48,"Ok","Prob")</f>
        <v>Ok</v>
      </c>
      <c r="N48" s="4" t="str">
        <f>IF(IF(POCalc!N48&gt;=POCalc!$E$3,1,0)=POCalcMax!N48,"Ok","Prob")</f>
        <v>Ok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 spans="1:26" x14ac:dyDescent="0.25">
      <c r="A49" s="4"/>
      <c r="B49" s="68">
        <f>IF(ISBLANK(CT!A75),"",CT!A75)</f>
      </c>
      <c r="C49" s="4" t="str">
        <f>IF(IF(POCalc!C49&gt;=POCalc!$E$3,1,0)=POCalcMax!C49,"Ok","Prob")</f>
        <v>Ok</v>
      </c>
      <c r="D49" s="4" t="str">
        <f>IF(IF(POCalc!D49&gt;=POCalc!$E$3,1,0)=POCalcMax!D49,"Ok","Prob")</f>
        <v>Ok</v>
      </c>
      <c r="E49" s="4" t="str">
        <f>IF(IF(POCalc!E49&gt;=POCalc!$E$3,1,0)=POCalcMax!E49,"Ok","Prob")</f>
        <v>Ok</v>
      </c>
      <c r="F49" s="4" t="str">
        <f>IF(IF(POCalc!F49&gt;=POCalc!$E$3,1,0)=POCalcMax!F49,"Ok","Prob")</f>
        <v>Ok</v>
      </c>
      <c r="G49" s="4" t="str">
        <f>IF(IF(POCalc!G49&gt;=POCalc!$E$3,1,0)=POCalcMax!G49,"Ok","Prob")</f>
        <v>Ok</v>
      </c>
      <c r="H49" s="4" t="str">
        <f>IF(IF(POCalc!H49&gt;=POCalc!$E$3,1,0)=POCalcMax!H49,"Ok","Prob")</f>
        <v>Ok</v>
      </c>
      <c r="I49" s="4" t="str">
        <f>IF(IF(POCalc!I49&gt;=POCalc!$E$3,1,0)=POCalcMax!I49,"Ok","Prob")</f>
        <v>Ok</v>
      </c>
      <c r="J49" s="4" t="str">
        <f>IF(IF(POCalc!J49&gt;=POCalc!$E$3,1,0)=POCalcMax!J49,"Ok","Prob")</f>
        <v>Ok</v>
      </c>
      <c r="K49" s="4" t="str">
        <f>IF(IF(POCalc!K49&gt;=POCalc!$E$3,1,0)=POCalcMax!K49,"Ok","Prob")</f>
        <v>Ok</v>
      </c>
      <c r="L49" s="4" t="str">
        <f>IF(IF(POCalc!L49&gt;=POCalc!$E$3,1,0)=POCalcMax!L49,"Ok","Prob")</f>
        <v>Ok</v>
      </c>
      <c r="M49" s="4" t="str">
        <f>IF(IF(POCalc!M49&gt;=POCalc!$E$3,1,0)=POCalcMax!M49,"Ok","Prob")</f>
        <v>Ok</v>
      </c>
      <c r="N49" s="4" t="str">
        <f>IF(IF(POCalc!N49&gt;=POCalc!$E$3,1,0)=POCalcMax!N49,"Ok","Prob")</f>
        <v>Ok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 spans="1:26" x14ac:dyDescent="0.25">
      <c r="A50" s="4"/>
      <c r="B50" s="68">
        <f>IF(ISBLANK(CT!A76),"",CT!A76)</f>
      </c>
      <c r="C50" s="4" t="str">
        <f>IF(IF(POCalc!C50&gt;=POCalc!$E$3,1,0)=POCalcMax!C50,"Ok","Prob")</f>
        <v>Ok</v>
      </c>
      <c r="D50" s="4" t="str">
        <f>IF(IF(POCalc!D50&gt;=POCalc!$E$3,1,0)=POCalcMax!D50,"Ok","Prob")</f>
        <v>Ok</v>
      </c>
      <c r="E50" s="4" t="str">
        <f>IF(IF(POCalc!E50&gt;=POCalc!$E$3,1,0)=POCalcMax!E50,"Ok","Prob")</f>
        <v>Ok</v>
      </c>
      <c r="F50" s="4" t="str">
        <f>IF(IF(POCalc!F50&gt;=POCalc!$E$3,1,0)=POCalcMax!F50,"Ok","Prob")</f>
        <v>Ok</v>
      </c>
      <c r="G50" s="4" t="str">
        <f>IF(IF(POCalc!G50&gt;=POCalc!$E$3,1,0)=POCalcMax!G50,"Ok","Prob")</f>
        <v>Ok</v>
      </c>
      <c r="H50" s="4" t="str">
        <f>IF(IF(POCalc!H50&gt;=POCalc!$E$3,1,0)=POCalcMax!H50,"Ok","Prob")</f>
        <v>Ok</v>
      </c>
      <c r="I50" s="4" t="str">
        <f>IF(IF(POCalc!I50&gt;=POCalc!$E$3,1,0)=POCalcMax!I50,"Ok","Prob")</f>
        <v>Ok</v>
      </c>
      <c r="J50" s="4" t="str">
        <f>IF(IF(POCalc!J50&gt;=POCalc!$E$3,1,0)=POCalcMax!J50,"Ok","Prob")</f>
        <v>Ok</v>
      </c>
      <c r="K50" s="4" t="str">
        <f>IF(IF(POCalc!K50&gt;=POCalc!$E$3,1,0)=POCalcMax!K50,"Ok","Prob")</f>
        <v>Ok</v>
      </c>
      <c r="L50" s="4" t="str">
        <f>IF(IF(POCalc!L50&gt;=POCalc!$E$3,1,0)=POCalcMax!L50,"Ok","Prob")</f>
        <v>Ok</v>
      </c>
      <c r="M50" s="4" t="str">
        <f>IF(IF(POCalc!M50&gt;=POCalc!$E$3,1,0)=POCalcMax!M50,"Ok","Prob")</f>
        <v>Ok</v>
      </c>
      <c r="N50" s="4" t="str">
        <f>IF(IF(POCalc!N50&gt;=POCalc!$E$3,1,0)=POCalcMax!N50,"Ok","Prob")</f>
        <v>Ok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 spans="1:26" x14ac:dyDescent="0.25">
      <c r="A51" s="4"/>
      <c r="B51" s="68">
        <f>IF(ISBLANK(CT!A77),"",CT!A77)</f>
      </c>
      <c r="C51" s="4" t="str">
        <f>IF(IF(POCalc!C51&gt;=POCalc!$E$3,1,0)=POCalcMax!C51,"Ok","Prob")</f>
        <v>Ok</v>
      </c>
      <c r="D51" s="4" t="str">
        <f>IF(IF(POCalc!D51&gt;=POCalc!$E$3,1,0)=POCalcMax!D51,"Ok","Prob")</f>
        <v>Ok</v>
      </c>
      <c r="E51" s="4" t="str">
        <f>IF(IF(POCalc!E51&gt;=POCalc!$E$3,1,0)=POCalcMax!E51,"Ok","Prob")</f>
        <v>Ok</v>
      </c>
      <c r="F51" s="4" t="str">
        <f>IF(IF(POCalc!F51&gt;=POCalc!$E$3,1,0)=POCalcMax!F51,"Ok","Prob")</f>
        <v>Ok</v>
      </c>
      <c r="G51" s="4" t="str">
        <f>IF(IF(POCalc!G51&gt;=POCalc!$E$3,1,0)=POCalcMax!G51,"Ok","Prob")</f>
        <v>Ok</v>
      </c>
      <c r="H51" s="4" t="str">
        <f>IF(IF(POCalc!H51&gt;=POCalc!$E$3,1,0)=POCalcMax!H51,"Ok","Prob")</f>
        <v>Ok</v>
      </c>
      <c r="I51" s="4" t="str">
        <f>IF(IF(POCalc!I51&gt;=POCalc!$E$3,1,0)=POCalcMax!I51,"Ok","Prob")</f>
        <v>Ok</v>
      </c>
      <c r="J51" s="4" t="str">
        <f>IF(IF(POCalc!J51&gt;=POCalc!$E$3,1,0)=POCalcMax!J51,"Ok","Prob")</f>
        <v>Ok</v>
      </c>
      <c r="K51" s="4" t="str">
        <f>IF(IF(POCalc!K51&gt;=POCalc!$E$3,1,0)=POCalcMax!K51,"Ok","Prob")</f>
        <v>Ok</v>
      </c>
      <c r="L51" s="4" t="str">
        <f>IF(IF(POCalc!L51&gt;=POCalc!$E$3,1,0)=POCalcMax!L51,"Ok","Prob")</f>
        <v>Ok</v>
      </c>
      <c r="M51" s="4" t="str">
        <f>IF(IF(POCalc!M51&gt;=POCalc!$E$3,1,0)=POCalcMax!M51,"Ok","Prob")</f>
        <v>Ok</v>
      </c>
      <c r="N51" s="4" t="str">
        <f>IF(IF(POCalc!N51&gt;=POCalc!$E$3,1,0)=POCalcMax!N51,"Ok","Prob")</f>
        <v>Ok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 spans="1:26" x14ac:dyDescent="0.25">
      <c r="A52" s="4"/>
      <c r="B52" s="68">
        <f>IF(ISBLANK(CT!A78),"",CT!A78)</f>
      </c>
      <c r="C52" s="4" t="str">
        <f>IF(IF(POCalc!C52&gt;=POCalc!$E$3,1,0)=POCalcMax!C52,"Ok","Prob")</f>
        <v>Ok</v>
      </c>
      <c r="D52" s="4" t="str">
        <f>IF(IF(POCalc!D52&gt;=POCalc!$E$3,1,0)=POCalcMax!D52,"Ok","Prob")</f>
        <v>Ok</v>
      </c>
      <c r="E52" s="4" t="str">
        <f>IF(IF(POCalc!E52&gt;=POCalc!$E$3,1,0)=POCalcMax!E52,"Ok","Prob")</f>
        <v>Ok</v>
      </c>
      <c r="F52" s="4" t="str">
        <f>IF(IF(POCalc!F52&gt;=POCalc!$E$3,1,0)=POCalcMax!F52,"Ok","Prob")</f>
        <v>Ok</v>
      </c>
      <c r="G52" s="4" t="str">
        <f>IF(IF(POCalc!G52&gt;=POCalc!$E$3,1,0)=POCalcMax!G52,"Ok","Prob")</f>
        <v>Ok</v>
      </c>
      <c r="H52" s="4" t="str">
        <f>IF(IF(POCalc!H52&gt;=POCalc!$E$3,1,0)=POCalcMax!H52,"Ok","Prob")</f>
        <v>Ok</v>
      </c>
      <c r="I52" s="4" t="str">
        <f>IF(IF(POCalc!I52&gt;=POCalc!$E$3,1,0)=POCalcMax!I52,"Ok","Prob")</f>
        <v>Ok</v>
      </c>
      <c r="J52" s="4" t="str">
        <f>IF(IF(POCalc!J52&gt;=POCalc!$E$3,1,0)=POCalcMax!J52,"Ok","Prob")</f>
        <v>Ok</v>
      </c>
      <c r="K52" s="4" t="str">
        <f>IF(IF(POCalc!K52&gt;=POCalc!$E$3,1,0)=POCalcMax!K52,"Ok","Prob")</f>
        <v>Ok</v>
      </c>
      <c r="L52" s="4" t="str">
        <f>IF(IF(POCalc!L52&gt;=POCalc!$E$3,1,0)=POCalcMax!L52,"Ok","Prob")</f>
        <v>Ok</v>
      </c>
      <c r="M52" s="4" t="str">
        <f>IF(IF(POCalc!M52&gt;=POCalc!$E$3,1,0)=POCalcMax!M52,"Ok","Prob")</f>
        <v>Ok</v>
      </c>
      <c r="N52" s="4" t="str">
        <f>IF(IF(POCalc!N52&gt;=POCalc!$E$3,1,0)=POCalcMax!N52,"Ok","Prob")</f>
        <v>Ok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 spans="1:26" x14ac:dyDescent="0.25">
      <c r="A53" s="4"/>
      <c r="B53" s="68">
        <f>IF(ISBLANK(CT!A79),"",CT!A79)</f>
      </c>
      <c r="C53" s="4" t="str">
        <f>IF(IF(POCalc!C53&gt;=POCalc!$E$3,1,0)=POCalcMax!C53,"Ok","Prob")</f>
        <v>Ok</v>
      </c>
      <c r="D53" s="4" t="str">
        <f>IF(IF(POCalc!D53&gt;=POCalc!$E$3,1,0)=POCalcMax!D53,"Ok","Prob")</f>
        <v>Ok</v>
      </c>
      <c r="E53" s="4" t="str">
        <f>IF(IF(POCalc!E53&gt;=POCalc!$E$3,1,0)=POCalcMax!E53,"Ok","Prob")</f>
        <v>Ok</v>
      </c>
      <c r="F53" s="4" t="str">
        <f>IF(IF(POCalc!F53&gt;=POCalc!$E$3,1,0)=POCalcMax!F53,"Ok","Prob")</f>
        <v>Ok</v>
      </c>
      <c r="G53" s="4" t="str">
        <f>IF(IF(POCalc!G53&gt;=POCalc!$E$3,1,0)=POCalcMax!G53,"Ok","Prob")</f>
        <v>Ok</v>
      </c>
      <c r="H53" s="4" t="str">
        <f>IF(IF(POCalc!H53&gt;=POCalc!$E$3,1,0)=POCalcMax!H53,"Ok","Prob")</f>
        <v>Ok</v>
      </c>
      <c r="I53" s="4" t="str">
        <f>IF(IF(POCalc!I53&gt;=POCalc!$E$3,1,0)=POCalcMax!I53,"Ok","Prob")</f>
        <v>Ok</v>
      </c>
      <c r="J53" s="4" t="str">
        <f>IF(IF(POCalc!J53&gt;=POCalc!$E$3,1,0)=POCalcMax!J53,"Ok","Prob")</f>
        <v>Ok</v>
      </c>
      <c r="K53" s="4" t="str">
        <f>IF(IF(POCalc!K53&gt;=POCalc!$E$3,1,0)=POCalcMax!K53,"Ok","Prob")</f>
        <v>Ok</v>
      </c>
      <c r="L53" s="4" t="str">
        <f>IF(IF(POCalc!L53&gt;=POCalc!$E$3,1,0)=POCalcMax!L53,"Ok","Prob")</f>
        <v>Ok</v>
      </c>
      <c r="M53" s="4" t="str">
        <f>IF(IF(POCalc!M53&gt;=POCalc!$E$3,1,0)=POCalcMax!M53,"Ok","Prob")</f>
        <v>Ok</v>
      </c>
      <c r="N53" s="4" t="str">
        <f>IF(IF(POCalc!N53&gt;=POCalc!$E$3,1,0)=POCalcMax!N53,"Ok","Prob")</f>
        <v>Ok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 spans="1:26" x14ac:dyDescent="0.25">
      <c r="A54" s="4"/>
      <c r="B54" s="68">
        <f>IF(ISBLANK(CT!A80),"",CT!A80)</f>
      </c>
      <c r="C54" s="4" t="str">
        <f>IF(IF(POCalc!C54&gt;=POCalc!$E$3,1,0)=POCalcMax!C54,"Ok","Prob")</f>
        <v>Ok</v>
      </c>
      <c r="D54" s="4" t="str">
        <f>IF(IF(POCalc!D54&gt;=POCalc!$E$3,1,0)=POCalcMax!D54,"Ok","Prob")</f>
        <v>Ok</v>
      </c>
      <c r="E54" s="4" t="str">
        <f>IF(IF(POCalc!E54&gt;=POCalc!$E$3,1,0)=POCalcMax!E54,"Ok","Prob")</f>
        <v>Ok</v>
      </c>
      <c r="F54" s="4" t="str">
        <f>IF(IF(POCalc!F54&gt;=POCalc!$E$3,1,0)=POCalcMax!F54,"Ok","Prob")</f>
        <v>Ok</v>
      </c>
      <c r="G54" s="4" t="str">
        <f>IF(IF(POCalc!G54&gt;=POCalc!$E$3,1,0)=POCalcMax!G54,"Ok","Prob")</f>
        <v>Ok</v>
      </c>
      <c r="H54" s="4" t="str">
        <f>IF(IF(POCalc!H54&gt;=POCalc!$E$3,1,0)=POCalcMax!H54,"Ok","Prob")</f>
        <v>Ok</v>
      </c>
      <c r="I54" s="4" t="str">
        <f>IF(IF(POCalc!I54&gt;=POCalc!$E$3,1,0)=POCalcMax!I54,"Ok","Prob")</f>
        <v>Ok</v>
      </c>
      <c r="J54" s="4" t="str">
        <f>IF(IF(POCalc!J54&gt;=POCalc!$E$3,1,0)=POCalcMax!J54,"Ok","Prob")</f>
        <v>Ok</v>
      </c>
      <c r="K54" s="4" t="str">
        <f>IF(IF(POCalc!K54&gt;=POCalc!$E$3,1,0)=POCalcMax!K54,"Ok","Prob")</f>
        <v>Ok</v>
      </c>
      <c r="L54" s="4" t="str">
        <f>IF(IF(POCalc!L54&gt;=POCalc!$E$3,1,0)=POCalcMax!L54,"Ok","Prob")</f>
        <v>Ok</v>
      </c>
      <c r="M54" s="4" t="str">
        <f>IF(IF(POCalc!M54&gt;=POCalc!$E$3,1,0)=POCalcMax!M54,"Ok","Prob")</f>
        <v>Ok</v>
      </c>
      <c r="N54" s="4" t="str">
        <f>IF(IF(POCalc!N54&gt;=POCalc!$E$3,1,0)=POCalcMax!N54,"Ok","Prob")</f>
        <v>Ok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 spans="1:26" x14ac:dyDescent="0.25">
      <c r="A55" s="4"/>
      <c r="B55" s="68">
        <f>IF(ISBLANK(CT!A81),"",CT!A81)</f>
      </c>
      <c r="C55" s="4" t="str">
        <f>IF(IF(POCalc!C55&gt;=POCalc!$E$3,1,0)=POCalcMax!C55,"Ok","Prob")</f>
        <v>Ok</v>
      </c>
      <c r="D55" s="4" t="str">
        <f>IF(IF(POCalc!D55&gt;=POCalc!$E$3,1,0)=POCalcMax!D55,"Ok","Prob")</f>
        <v>Ok</v>
      </c>
      <c r="E55" s="4" t="str">
        <f>IF(IF(POCalc!E55&gt;=POCalc!$E$3,1,0)=POCalcMax!E55,"Ok","Prob")</f>
        <v>Ok</v>
      </c>
      <c r="F55" s="4" t="str">
        <f>IF(IF(POCalc!F55&gt;=POCalc!$E$3,1,0)=POCalcMax!F55,"Ok","Prob")</f>
        <v>Ok</v>
      </c>
      <c r="G55" s="4" t="str">
        <f>IF(IF(POCalc!G55&gt;=POCalc!$E$3,1,0)=POCalcMax!G55,"Ok","Prob")</f>
        <v>Ok</v>
      </c>
      <c r="H55" s="4" t="str">
        <f>IF(IF(POCalc!H55&gt;=POCalc!$E$3,1,0)=POCalcMax!H55,"Ok","Prob")</f>
        <v>Ok</v>
      </c>
      <c r="I55" s="4" t="str">
        <f>IF(IF(POCalc!I55&gt;=POCalc!$E$3,1,0)=POCalcMax!I55,"Ok","Prob")</f>
        <v>Ok</v>
      </c>
      <c r="J55" s="4" t="str">
        <f>IF(IF(POCalc!J55&gt;=POCalc!$E$3,1,0)=POCalcMax!J55,"Ok","Prob")</f>
        <v>Ok</v>
      </c>
      <c r="K55" s="4" t="str">
        <f>IF(IF(POCalc!K55&gt;=POCalc!$E$3,1,0)=POCalcMax!K55,"Ok","Prob")</f>
        <v>Ok</v>
      </c>
      <c r="L55" s="4" t="str">
        <f>IF(IF(POCalc!L55&gt;=POCalc!$E$3,1,0)=POCalcMax!L55,"Ok","Prob")</f>
        <v>Ok</v>
      </c>
      <c r="M55" s="4" t="str">
        <f>IF(IF(POCalc!M55&gt;=POCalc!$E$3,1,0)=POCalcMax!M55,"Ok","Prob")</f>
        <v>Ok</v>
      </c>
      <c r="N55" s="4" t="str">
        <f>IF(IF(POCalc!N55&gt;=POCalc!$E$3,1,0)=POCalcMax!N55,"Ok","Prob")</f>
        <v>Ok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 spans="1:26" x14ac:dyDescent="0.25">
      <c r="A56" s="4"/>
      <c r="B56" s="68">
        <f>IF(ISBLANK(CT!A82),"",CT!A82)</f>
      </c>
      <c r="C56" s="4" t="str">
        <f>IF(IF(POCalc!C56&gt;=POCalc!$E$3,1,0)=POCalcMax!C56,"Ok","Prob")</f>
        <v>Ok</v>
      </c>
      <c r="D56" s="4" t="str">
        <f>IF(IF(POCalc!D56&gt;=POCalc!$E$3,1,0)=POCalcMax!D56,"Ok","Prob")</f>
        <v>Ok</v>
      </c>
      <c r="E56" s="4" t="str">
        <f>IF(IF(POCalc!E56&gt;=POCalc!$E$3,1,0)=POCalcMax!E56,"Ok","Prob")</f>
        <v>Ok</v>
      </c>
      <c r="F56" s="4" t="str">
        <f>IF(IF(POCalc!F56&gt;=POCalc!$E$3,1,0)=POCalcMax!F56,"Ok","Prob")</f>
        <v>Ok</v>
      </c>
      <c r="G56" s="4" t="str">
        <f>IF(IF(POCalc!G56&gt;=POCalc!$E$3,1,0)=POCalcMax!G56,"Ok","Prob")</f>
        <v>Ok</v>
      </c>
      <c r="H56" s="4" t="str">
        <f>IF(IF(POCalc!H56&gt;=POCalc!$E$3,1,0)=POCalcMax!H56,"Ok","Prob")</f>
        <v>Ok</v>
      </c>
      <c r="I56" s="4" t="str">
        <f>IF(IF(POCalc!I56&gt;=POCalc!$E$3,1,0)=POCalcMax!I56,"Ok","Prob")</f>
        <v>Ok</v>
      </c>
      <c r="J56" s="4" t="str">
        <f>IF(IF(POCalc!J56&gt;=POCalc!$E$3,1,0)=POCalcMax!J56,"Ok","Prob")</f>
        <v>Ok</v>
      </c>
      <c r="K56" s="4" t="str">
        <f>IF(IF(POCalc!K56&gt;=POCalc!$E$3,1,0)=POCalcMax!K56,"Ok","Prob")</f>
        <v>Ok</v>
      </c>
      <c r="L56" s="4" t="str">
        <f>IF(IF(POCalc!L56&gt;=POCalc!$E$3,1,0)=POCalcMax!L56,"Ok","Prob")</f>
        <v>Ok</v>
      </c>
      <c r="M56" s="4" t="str">
        <f>IF(IF(POCalc!M56&gt;=POCalc!$E$3,1,0)=POCalcMax!M56,"Ok","Prob")</f>
        <v>Ok</v>
      </c>
      <c r="N56" s="4" t="str">
        <f>IF(IF(POCalc!N56&gt;=POCalc!$E$3,1,0)=POCalcMax!N56,"Ok","Prob")</f>
        <v>Ok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 spans="1:26" x14ac:dyDescent="0.25">
      <c r="A57" s="4"/>
      <c r="B57" s="68">
        <f>IF(ISBLANK(CT!A83),"",CT!A83)</f>
      </c>
      <c r="C57" s="4" t="str">
        <f>IF(IF(POCalc!C57&gt;=POCalc!$E$3,1,0)=POCalcMax!C57,"Ok","Prob")</f>
        <v>Ok</v>
      </c>
      <c r="D57" s="4" t="str">
        <f>IF(IF(POCalc!D57&gt;=POCalc!$E$3,1,0)=POCalcMax!D57,"Ok","Prob")</f>
        <v>Ok</v>
      </c>
      <c r="E57" s="4" t="str">
        <f>IF(IF(POCalc!E57&gt;=POCalc!$E$3,1,0)=POCalcMax!E57,"Ok","Prob")</f>
        <v>Ok</v>
      </c>
      <c r="F57" s="4" t="str">
        <f>IF(IF(POCalc!F57&gt;=POCalc!$E$3,1,0)=POCalcMax!F57,"Ok","Prob")</f>
        <v>Ok</v>
      </c>
      <c r="G57" s="4" t="str">
        <f>IF(IF(POCalc!G57&gt;=POCalc!$E$3,1,0)=POCalcMax!G57,"Ok","Prob")</f>
        <v>Ok</v>
      </c>
      <c r="H57" s="4" t="str">
        <f>IF(IF(POCalc!H57&gt;=POCalc!$E$3,1,0)=POCalcMax!H57,"Ok","Prob")</f>
        <v>Ok</v>
      </c>
      <c r="I57" s="4" t="str">
        <f>IF(IF(POCalc!I57&gt;=POCalc!$E$3,1,0)=POCalcMax!I57,"Ok","Prob")</f>
        <v>Ok</v>
      </c>
      <c r="J57" s="4" t="str">
        <f>IF(IF(POCalc!J57&gt;=POCalc!$E$3,1,0)=POCalcMax!J57,"Ok","Prob")</f>
        <v>Ok</v>
      </c>
      <c r="K57" s="4" t="str">
        <f>IF(IF(POCalc!K57&gt;=POCalc!$E$3,1,0)=POCalcMax!K57,"Ok","Prob")</f>
        <v>Ok</v>
      </c>
      <c r="L57" s="4" t="str">
        <f>IF(IF(POCalc!L57&gt;=POCalc!$E$3,1,0)=POCalcMax!L57,"Ok","Prob")</f>
        <v>Ok</v>
      </c>
      <c r="M57" s="4" t="str">
        <f>IF(IF(POCalc!M57&gt;=POCalc!$E$3,1,0)=POCalcMax!M57,"Ok","Prob")</f>
        <v>Ok</v>
      </c>
      <c r="N57" s="4" t="str">
        <f>IF(IF(POCalc!N57&gt;=POCalc!$E$3,1,0)=POCalcMax!N57,"Ok","Prob")</f>
        <v>Ok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 spans="1:26" x14ac:dyDescent="0.25">
      <c r="A58" s="4"/>
      <c r="B58" s="68">
        <f>IF(ISBLANK(CT!A84),"",CT!A84)</f>
      </c>
      <c r="C58" s="4" t="str">
        <f>IF(IF(POCalc!C58&gt;=POCalc!$E$3,1,0)=POCalcMax!C58,"Ok","Prob")</f>
        <v>Ok</v>
      </c>
      <c r="D58" s="4" t="str">
        <f>IF(IF(POCalc!D58&gt;=POCalc!$E$3,1,0)=POCalcMax!D58,"Ok","Prob")</f>
        <v>Ok</v>
      </c>
      <c r="E58" s="4" t="str">
        <f>IF(IF(POCalc!E58&gt;=POCalc!$E$3,1,0)=POCalcMax!E58,"Ok","Prob")</f>
        <v>Ok</v>
      </c>
      <c r="F58" s="4" t="str">
        <f>IF(IF(POCalc!F58&gt;=POCalc!$E$3,1,0)=POCalcMax!F58,"Ok","Prob")</f>
        <v>Ok</v>
      </c>
      <c r="G58" s="4" t="str">
        <f>IF(IF(POCalc!G58&gt;=POCalc!$E$3,1,0)=POCalcMax!G58,"Ok","Prob")</f>
        <v>Ok</v>
      </c>
      <c r="H58" s="4" t="str">
        <f>IF(IF(POCalc!H58&gt;=POCalc!$E$3,1,0)=POCalcMax!H58,"Ok","Prob")</f>
        <v>Ok</v>
      </c>
      <c r="I58" s="4" t="str">
        <f>IF(IF(POCalc!I58&gt;=POCalc!$E$3,1,0)=POCalcMax!I58,"Ok","Prob")</f>
        <v>Ok</v>
      </c>
      <c r="J58" s="4" t="str">
        <f>IF(IF(POCalc!J58&gt;=POCalc!$E$3,1,0)=POCalcMax!J58,"Ok","Prob")</f>
        <v>Ok</v>
      </c>
      <c r="K58" s="4" t="str">
        <f>IF(IF(POCalc!K58&gt;=POCalc!$E$3,1,0)=POCalcMax!K58,"Ok","Prob")</f>
        <v>Ok</v>
      </c>
      <c r="L58" s="4" t="str">
        <f>IF(IF(POCalc!L58&gt;=POCalc!$E$3,1,0)=POCalcMax!L58,"Ok","Prob")</f>
        <v>Ok</v>
      </c>
      <c r="M58" s="4" t="str">
        <f>IF(IF(POCalc!M58&gt;=POCalc!$E$3,1,0)=POCalcMax!M58,"Ok","Prob")</f>
        <v>Ok</v>
      </c>
      <c r="N58" s="4" t="str">
        <f>IF(IF(POCalc!N58&gt;=POCalc!$E$3,1,0)=POCalcMax!N58,"Ok","Prob")</f>
        <v>Ok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 spans="1:26" x14ac:dyDescent="0.25">
      <c r="A59" s="4"/>
      <c r="B59" s="68">
        <f>IF(ISBLANK(CT!A85),"",CT!A85)</f>
      </c>
      <c r="C59" s="4" t="str">
        <f>IF(IF(POCalc!C59&gt;=POCalc!$E$3,1,0)=POCalcMax!C59,"Ok","Prob")</f>
        <v>Ok</v>
      </c>
      <c r="D59" s="4" t="str">
        <f>IF(IF(POCalc!D59&gt;=POCalc!$E$3,1,0)=POCalcMax!D59,"Ok","Prob")</f>
        <v>Ok</v>
      </c>
      <c r="E59" s="4" t="str">
        <f>IF(IF(POCalc!E59&gt;=POCalc!$E$3,1,0)=POCalcMax!E59,"Ok","Prob")</f>
        <v>Ok</v>
      </c>
      <c r="F59" s="4" t="str">
        <f>IF(IF(POCalc!F59&gt;=POCalc!$E$3,1,0)=POCalcMax!F59,"Ok","Prob")</f>
        <v>Ok</v>
      </c>
      <c r="G59" s="4" t="str">
        <f>IF(IF(POCalc!G59&gt;=POCalc!$E$3,1,0)=POCalcMax!G59,"Ok","Prob")</f>
        <v>Ok</v>
      </c>
      <c r="H59" s="4" t="str">
        <f>IF(IF(POCalc!H59&gt;=POCalc!$E$3,1,0)=POCalcMax!H59,"Ok","Prob")</f>
        <v>Ok</v>
      </c>
      <c r="I59" s="4" t="str">
        <f>IF(IF(POCalc!I59&gt;=POCalc!$E$3,1,0)=POCalcMax!I59,"Ok","Prob")</f>
        <v>Ok</v>
      </c>
      <c r="J59" s="4" t="str">
        <f>IF(IF(POCalc!J59&gt;=POCalc!$E$3,1,0)=POCalcMax!J59,"Ok","Prob")</f>
        <v>Ok</v>
      </c>
      <c r="K59" s="4" t="str">
        <f>IF(IF(POCalc!K59&gt;=POCalc!$E$3,1,0)=POCalcMax!K59,"Ok","Prob")</f>
        <v>Ok</v>
      </c>
      <c r="L59" s="4" t="str">
        <f>IF(IF(POCalc!L59&gt;=POCalc!$E$3,1,0)=POCalcMax!L59,"Ok","Prob")</f>
        <v>Ok</v>
      </c>
      <c r="M59" s="4" t="str">
        <f>IF(IF(POCalc!M59&gt;=POCalc!$E$3,1,0)=POCalcMax!M59,"Ok","Prob")</f>
        <v>Ok</v>
      </c>
      <c r="N59" s="4" t="str">
        <f>IF(IF(POCalc!N59&gt;=POCalc!$E$3,1,0)=POCalcMax!N59,"Ok","Prob")</f>
        <v>Ok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 spans="1:26" x14ac:dyDescent="0.25">
      <c r="A60" s="4"/>
      <c r="B60" s="68">
        <f>IF(ISBLANK(CT!A86),"",CT!A86)</f>
      </c>
      <c r="C60" s="4" t="str">
        <f>IF(IF(POCalc!C60&gt;=POCalc!$E$3,1,0)=POCalcMax!C60,"Ok","Prob")</f>
        <v>Ok</v>
      </c>
      <c r="D60" s="4" t="str">
        <f>IF(IF(POCalc!D60&gt;=POCalc!$E$3,1,0)=POCalcMax!D60,"Ok","Prob")</f>
        <v>Ok</v>
      </c>
      <c r="E60" s="4" t="str">
        <f>IF(IF(POCalc!E60&gt;=POCalc!$E$3,1,0)=POCalcMax!E60,"Ok","Prob")</f>
        <v>Ok</v>
      </c>
      <c r="F60" s="4" t="str">
        <f>IF(IF(POCalc!F60&gt;=POCalc!$E$3,1,0)=POCalcMax!F60,"Ok","Prob")</f>
        <v>Ok</v>
      </c>
      <c r="G60" s="4" t="str">
        <f>IF(IF(POCalc!G60&gt;=POCalc!$E$3,1,0)=POCalcMax!G60,"Ok","Prob")</f>
        <v>Ok</v>
      </c>
      <c r="H60" s="4" t="str">
        <f>IF(IF(POCalc!H60&gt;=POCalc!$E$3,1,0)=POCalcMax!H60,"Ok","Prob")</f>
        <v>Ok</v>
      </c>
      <c r="I60" s="4" t="str">
        <f>IF(IF(POCalc!I60&gt;=POCalc!$E$3,1,0)=POCalcMax!I60,"Ok","Prob")</f>
        <v>Ok</v>
      </c>
      <c r="J60" s="4" t="str">
        <f>IF(IF(POCalc!J60&gt;=POCalc!$E$3,1,0)=POCalcMax!J60,"Ok","Prob")</f>
        <v>Ok</v>
      </c>
      <c r="K60" s="4" t="str">
        <f>IF(IF(POCalc!K60&gt;=POCalc!$E$3,1,0)=POCalcMax!K60,"Ok","Prob")</f>
        <v>Ok</v>
      </c>
      <c r="L60" s="4" t="str">
        <f>IF(IF(POCalc!L60&gt;=POCalc!$E$3,1,0)=POCalcMax!L60,"Ok","Prob")</f>
        <v>Ok</v>
      </c>
      <c r="M60" s="4" t="str">
        <f>IF(IF(POCalc!M60&gt;=POCalc!$E$3,1,0)=POCalcMax!M60,"Ok","Prob")</f>
        <v>Ok</v>
      </c>
      <c r="N60" s="4" t="str">
        <f>IF(IF(POCalc!N60&gt;=POCalc!$E$3,1,0)=POCalcMax!N60,"Ok","Prob")</f>
        <v>Ok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 spans="1:26" x14ac:dyDescent="0.25">
      <c r="A61" s="4"/>
      <c r="B61" s="68">
        <f>IF(ISBLANK(CT!A87),"",CT!A87)</f>
      </c>
      <c r="C61" s="4" t="str">
        <f>IF(IF(POCalc!C61&gt;=POCalc!$E$3,1,0)=POCalcMax!C61,"Ok","Prob")</f>
        <v>Ok</v>
      </c>
      <c r="D61" s="4" t="str">
        <f>IF(IF(POCalc!D61&gt;=POCalc!$E$3,1,0)=POCalcMax!D61,"Ok","Prob")</f>
        <v>Ok</v>
      </c>
      <c r="E61" s="4" t="str">
        <f>IF(IF(POCalc!E61&gt;=POCalc!$E$3,1,0)=POCalcMax!E61,"Ok","Prob")</f>
        <v>Ok</v>
      </c>
      <c r="F61" s="4" t="str">
        <f>IF(IF(POCalc!F61&gt;=POCalc!$E$3,1,0)=POCalcMax!F61,"Ok","Prob")</f>
        <v>Ok</v>
      </c>
      <c r="G61" s="4" t="str">
        <f>IF(IF(POCalc!G61&gt;=POCalc!$E$3,1,0)=POCalcMax!G61,"Ok","Prob")</f>
        <v>Ok</v>
      </c>
      <c r="H61" s="4" t="str">
        <f>IF(IF(POCalc!H61&gt;=POCalc!$E$3,1,0)=POCalcMax!H61,"Ok","Prob")</f>
        <v>Ok</v>
      </c>
      <c r="I61" s="4" t="str">
        <f>IF(IF(POCalc!I61&gt;=POCalc!$E$3,1,0)=POCalcMax!I61,"Ok","Prob")</f>
        <v>Ok</v>
      </c>
      <c r="J61" s="4" t="str">
        <f>IF(IF(POCalc!J61&gt;=POCalc!$E$3,1,0)=POCalcMax!J61,"Ok","Prob")</f>
        <v>Ok</v>
      </c>
      <c r="K61" s="4" t="str">
        <f>IF(IF(POCalc!K61&gt;=POCalc!$E$3,1,0)=POCalcMax!K61,"Ok","Prob")</f>
        <v>Ok</v>
      </c>
      <c r="L61" s="4" t="str">
        <f>IF(IF(POCalc!L61&gt;=POCalc!$E$3,1,0)=POCalcMax!L61,"Ok","Prob")</f>
        <v>Ok</v>
      </c>
      <c r="M61" s="4" t="str">
        <f>IF(IF(POCalc!M61&gt;=POCalc!$E$3,1,0)=POCalcMax!M61,"Ok","Prob")</f>
        <v>Ok</v>
      </c>
      <c r="N61" s="4" t="str">
        <f>IF(IF(POCalc!N61&gt;=POCalc!$E$3,1,0)=POCalcMax!N61,"Ok","Prob")</f>
        <v>Ok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 spans="1:26" x14ac:dyDescent="0.25">
      <c r="A62" s="4"/>
      <c r="B62" s="68">
        <f>IF(ISBLANK(CT!A88),"",CT!A88)</f>
      </c>
      <c r="C62" s="4" t="str">
        <f>IF(IF(POCalc!C62&gt;=POCalc!$E$3,1,0)=POCalcMax!C62,"Ok","Prob")</f>
        <v>Ok</v>
      </c>
      <c r="D62" s="4" t="str">
        <f>IF(IF(POCalc!D62&gt;=POCalc!$E$3,1,0)=POCalcMax!D62,"Ok","Prob")</f>
        <v>Ok</v>
      </c>
      <c r="E62" s="4" t="str">
        <f>IF(IF(POCalc!E62&gt;=POCalc!$E$3,1,0)=POCalcMax!E62,"Ok","Prob")</f>
        <v>Ok</v>
      </c>
      <c r="F62" s="4" t="str">
        <f>IF(IF(POCalc!F62&gt;=POCalc!$E$3,1,0)=POCalcMax!F62,"Ok","Prob")</f>
        <v>Ok</v>
      </c>
      <c r="G62" s="4" t="str">
        <f>IF(IF(POCalc!G62&gt;=POCalc!$E$3,1,0)=POCalcMax!G62,"Ok","Prob")</f>
        <v>Ok</v>
      </c>
      <c r="H62" s="4" t="str">
        <f>IF(IF(POCalc!H62&gt;=POCalc!$E$3,1,0)=POCalcMax!H62,"Ok","Prob")</f>
        <v>Ok</v>
      </c>
      <c r="I62" s="4" t="str">
        <f>IF(IF(POCalc!I62&gt;=POCalc!$E$3,1,0)=POCalcMax!I62,"Ok","Prob")</f>
        <v>Ok</v>
      </c>
      <c r="J62" s="4" t="str">
        <f>IF(IF(POCalc!J62&gt;=POCalc!$E$3,1,0)=POCalcMax!J62,"Ok","Prob")</f>
        <v>Ok</v>
      </c>
      <c r="K62" s="4" t="str">
        <f>IF(IF(POCalc!K62&gt;=POCalc!$E$3,1,0)=POCalcMax!K62,"Ok","Prob")</f>
        <v>Ok</v>
      </c>
      <c r="L62" s="4" t="str">
        <f>IF(IF(POCalc!L62&gt;=POCalc!$E$3,1,0)=POCalcMax!L62,"Ok","Prob")</f>
        <v>Ok</v>
      </c>
      <c r="M62" s="4" t="str">
        <f>IF(IF(POCalc!M62&gt;=POCalc!$E$3,1,0)=POCalcMax!M62,"Ok","Prob")</f>
        <v>Ok</v>
      </c>
      <c r="N62" s="4" t="str">
        <f>IF(IF(POCalc!N62&gt;=POCalc!$E$3,1,0)=POCalcMax!N62,"Ok","Prob")</f>
        <v>Ok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 spans="1:26" x14ac:dyDescent="0.25">
      <c r="A63" s="4"/>
      <c r="B63" s="68">
        <f>IF(ISBLANK(CT!A89),"",CT!A89)</f>
      </c>
      <c r="C63" s="4" t="str">
        <f>IF(IF(POCalc!C63&gt;=POCalc!$E$3,1,0)=POCalcMax!C63,"Ok","Prob")</f>
        <v>Ok</v>
      </c>
      <c r="D63" s="4" t="str">
        <f>IF(IF(POCalc!D63&gt;=POCalc!$E$3,1,0)=POCalcMax!D63,"Ok","Prob")</f>
        <v>Ok</v>
      </c>
      <c r="E63" s="4" t="str">
        <f>IF(IF(POCalc!E63&gt;=POCalc!$E$3,1,0)=POCalcMax!E63,"Ok","Prob")</f>
        <v>Ok</v>
      </c>
      <c r="F63" s="4" t="str">
        <f>IF(IF(POCalc!F63&gt;=POCalc!$E$3,1,0)=POCalcMax!F63,"Ok","Prob")</f>
        <v>Ok</v>
      </c>
      <c r="G63" s="4" t="str">
        <f>IF(IF(POCalc!G63&gt;=POCalc!$E$3,1,0)=POCalcMax!G63,"Ok","Prob")</f>
        <v>Ok</v>
      </c>
      <c r="H63" s="4" t="str">
        <f>IF(IF(POCalc!H63&gt;=POCalc!$E$3,1,0)=POCalcMax!H63,"Ok","Prob")</f>
        <v>Ok</v>
      </c>
      <c r="I63" s="4" t="str">
        <f>IF(IF(POCalc!I63&gt;=POCalc!$E$3,1,0)=POCalcMax!I63,"Ok","Prob")</f>
        <v>Ok</v>
      </c>
      <c r="J63" s="4" t="str">
        <f>IF(IF(POCalc!J63&gt;=POCalc!$E$3,1,0)=POCalcMax!J63,"Ok","Prob")</f>
        <v>Ok</v>
      </c>
      <c r="K63" s="4" t="str">
        <f>IF(IF(POCalc!K63&gt;=POCalc!$E$3,1,0)=POCalcMax!K63,"Ok","Prob")</f>
        <v>Ok</v>
      </c>
      <c r="L63" s="4" t="str">
        <f>IF(IF(POCalc!L63&gt;=POCalc!$E$3,1,0)=POCalcMax!L63,"Ok","Prob")</f>
        <v>Ok</v>
      </c>
      <c r="M63" s="4" t="str">
        <f>IF(IF(POCalc!M63&gt;=POCalc!$E$3,1,0)=POCalcMax!M63,"Ok","Prob")</f>
        <v>Ok</v>
      </c>
      <c r="N63" s="4" t="str">
        <f>IF(IF(POCalc!N63&gt;=POCalc!$E$3,1,0)=POCalcMax!N63,"Ok","Prob")</f>
        <v>Ok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 spans="1:26" x14ac:dyDescent="0.25">
      <c r="A64" s="4"/>
      <c r="B64" s="68">
        <f>IF(ISBLANK(CT!A90),"",CT!A90)</f>
      </c>
      <c r="C64" s="4" t="str">
        <f>IF(IF(POCalc!C64&gt;=POCalc!$E$3,1,0)=POCalcMax!C64,"Ok","Prob")</f>
        <v>Ok</v>
      </c>
      <c r="D64" s="4" t="str">
        <f>IF(IF(POCalc!D64&gt;=POCalc!$E$3,1,0)=POCalcMax!D64,"Ok","Prob")</f>
        <v>Ok</v>
      </c>
      <c r="E64" s="4" t="str">
        <f>IF(IF(POCalc!E64&gt;=POCalc!$E$3,1,0)=POCalcMax!E64,"Ok","Prob")</f>
        <v>Ok</v>
      </c>
      <c r="F64" s="4" t="str">
        <f>IF(IF(POCalc!F64&gt;=POCalc!$E$3,1,0)=POCalcMax!F64,"Ok","Prob")</f>
        <v>Ok</v>
      </c>
      <c r="G64" s="4" t="str">
        <f>IF(IF(POCalc!G64&gt;=POCalc!$E$3,1,0)=POCalcMax!G64,"Ok","Prob")</f>
        <v>Ok</v>
      </c>
      <c r="H64" s="4" t="str">
        <f>IF(IF(POCalc!H64&gt;=POCalc!$E$3,1,0)=POCalcMax!H64,"Ok","Prob")</f>
        <v>Ok</v>
      </c>
      <c r="I64" s="4" t="str">
        <f>IF(IF(POCalc!I64&gt;=POCalc!$E$3,1,0)=POCalcMax!I64,"Ok","Prob")</f>
        <v>Ok</v>
      </c>
      <c r="J64" s="4" t="str">
        <f>IF(IF(POCalc!J64&gt;=POCalc!$E$3,1,0)=POCalcMax!J64,"Ok","Prob")</f>
        <v>Ok</v>
      </c>
      <c r="K64" s="4" t="str">
        <f>IF(IF(POCalc!K64&gt;=POCalc!$E$3,1,0)=POCalcMax!K64,"Ok","Prob")</f>
        <v>Ok</v>
      </c>
      <c r="L64" s="4" t="str">
        <f>IF(IF(POCalc!L64&gt;=POCalc!$E$3,1,0)=POCalcMax!L64,"Ok","Prob")</f>
        <v>Ok</v>
      </c>
      <c r="M64" s="4" t="str">
        <f>IF(IF(POCalc!M64&gt;=POCalc!$E$3,1,0)=POCalcMax!M64,"Ok","Prob")</f>
        <v>Ok</v>
      </c>
      <c r="N64" s="4" t="str">
        <f>IF(IF(POCalc!N64&gt;=POCalc!$E$3,1,0)=POCalcMax!N64,"Ok","Prob")</f>
        <v>Ok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 spans="1:26" x14ac:dyDescent="0.25">
      <c r="A65" s="4"/>
      <c r="B65" s="68">
        <f>IF(ISBLANK(CT!A91),"",CT!A91)</f>
      </c>
      <c r="C65" s="4" t="str">
        <f>IF(IF(POCalc!C65&gt;=POCalc!$E$3,1,0)=POCalcMax!C65,"Ok","Prob")</f>
        <v>Ok</v>
      </c>
      <c r="D65" s="4" t="str">
        <f>IF(IF(POCalc!D65&gt;=POCalc!$E$3,1,0)=POCalcMax!D65,"Ok","Prob")</f>
        <v>Ok</v>
      </c>
      <c r="E65" s="4" t="str">
        <f>IF(IF(POCalc!E65&gt;=POCalc!$E$3,1,0)=POCalcMax!E65,"Ok","Prob")</f>
        <v>Ok</v>
      </c>
      <c r="F65" s="4" t="str">
        <f>IF(IF(POCalc!F65&gt;=POCalc!$E$3,1,0)=POCalcMax!F65,"Ok","Prob")</f>
        <v>Ok</v>
      </c>
      <c r="G65" s="4" t="str">
        <f>IF(IF(POCalc!G65&gt;=POCalc!$E$3,1,0)=POCalcMax!G65,"Ok","Prob")</f>
        <v>Ok</v>
      </c>
      <c r="H65" s="4" t="str">
        <f>IF(IF(POCalc!H65&gt;=POCalc!$E$3,1,0)=POCalcMax!H65,"Ok","Prob")</f>
        <v>Ok</v>
      </c>
      <c r="I65" s="4" t="str">
        <f>IF(IF(POCalc!I65&gt;=POCalc!$E$3,1,0)=POCalcMax!I65,"Ok","Prob")</f>
        <v>Ok</v>
      </c>
      <c r="J65" s="4" t="str">
        <f>IF(IF(POCalc!J65&gt;=POCalc!$E$3,1,0)=POCalcMax!J65,"Ok","Prob")</f>
        <v>Ok</v>
      </c>
      <c r="K65" s="4" t="str">
        <f>IF(IF(POCalc!K65&gt;=POCalc!$E$3,1,0)=POCalcMax!K65,"Ok","Prob")</f>
        <v>Ok</v>
      </c>
      <c r="L65" s="4" t="str">
        <f>IF(IF(POCalc!L65&gt;=POCalc!$E$3,1,0)=POCalcMax!L65,"Ok","Prob")</f>
        <v>Ok</v>
      </c>
      <c r="M65" s="4" t="str">
        <f>IF(IF(POCalc!M65&gt;=POCalc!$E$3,1,0)=POCalcMax!M65,"Ok","Prob")</f>
        <v>Ok</v>
      </c>
      <c r="N65" s="4" t="str">
        <f>IF(IF(POCalc!N65&gt;=POCalc!$E$3,1,0)=POCalcMax!N65,"Ok","Prob")</f>
        <v>Ok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 spans="1:26" x14ac:dyDescent="0.25">
      <c r="A66" s="4"/>
      <c r="B66" s="68">
        <f>IF(ISBLANK(CT!A92),"",CT!A92)</f>
      </c>
      <c r="C66" s="4" t="str">
        <f>IF(IF(POCalc!C66&gt;=POCalc!$E$3,1,0)=POCalcMax!C66,"Ok","Prob")</f>
        <v>Ok</v>
      </c>
      <c r="D66" s="4" t="str">
        <f>IF(IF(POCalc!D66&gt;=POCalc!$E$3,1,0)=POCalcMax!D66,"Ok","Prob")</f>
        <v>Ok</v>
      </c>
      <c r="E66" s="4" t="str">
        <f>IF(IF(POCalc!E66&gt;=POCalc!$E$3,1,0)=POCalcMax!E66,"Ok","Prob")</f>
        <v>Ok</v>
      </c>
      <c r="F66" s="4" t="str">
        <f>IF(IF(POCalc!F66&gt;=POCalc!$E$3,1,0)=POCalcMax!F66,"Ok","Prob")</f>
        <v>Ok</v>
      </c>
      <c r="G66" s="4" t="str">
        <f>IF(IF(POCalc!G66&gt;=POCalc!$E$3,1,0)=POCalcMax!G66,"Ok","Prob")</f>
        <v>Ok</v>
      </c>
      <c r="H66" s="4" t="str">
        <f>IF(IF(POCalc!H66&gt;=POCalc!$E$3,1,0)=POCalcMax!H66,"Ok","Prob")</f>
        <v>Ok</v>
      </c>
      <c r="I66" s="4" t="str">
        <f>IF(IF(POCalc!I66&gt;=POCalc!$E$3,1,0)=POCalcMax!I66,"Ok","Prob")</f>
        <v>Ok</v>
      </c>
      <c r="J66" s="4" t="str">
        <f>IF(IF(POCalc!J66&gt;=POCalc!$E$3,1,0)=POCalcMax!J66,"Ok","Prob")</f>
        <v>Ok</v>
      </c>
      <c r="K66" s="4" t="str">
        <f>IF(IF(POCalc!K66&gt;=POCalc!$E$3,1,0)=POCalcMax!K66,"Ok","Prob")</f>
        <v>Ok</v>
      </c>
      <c r="L66" s="4" t="str">
        <f>IF(IF(POCalc!L66&gt;=POCalc!$E$3,1,0)=POCalcMax!L66,"Ok","Prob")</f>
        <v>Ok</v>
      </c>
      <c r="M66" s="4" t="str">
        <f>IF(IF(POCalc!M66&gt;=POCalc!$E$3,1,0)=POCalcMax!M66,"Ok","Prob")</f>
        <v>Ok</v>
      </c>
      <c r="N66" s="4" t="str">
        <f>IF(IF(POCalc!N66&gt;=POCalc!$E$3,1,0)=POCalcMax!N66,"Ok","Prob")</f>
        <v>Ok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 spans="1:26" x14ac:dyDescent="0.25">
      <c r="A67" s="4"/>
      <c r="B67" s="68">
        <f>IF(ISBLANK(CT!A93),"",CT!A93)</f>
      </c>
      <c r="C67" s="4" t="str">
        <f>IF(IF(POCalc!C67&gt;=POCalc!$E$3,1,0)=POCalcMax!C67,"Ok","Prob")</f>
        <v>Ok</v>
      </c>
      <c r="D67" s="4" t="str">
        <f>IF(IF(POCalc!D67&gt;=POCalc!$E$3,1,0)=POCalcMax!D67,"Ok","Prob")</f>
        <v>Ok</v>
      </c>
      <c r="E67" s="4" t="str">
        <f>IF(IF(POCalc!E67&gt;=POCalc!$E$3,1,0)=POCalcMax!E67,"Ok","Prob")</f>
        <v>Ok</v>
      </c>
      <c r="F67" s="4" t="str">
        <f>IF(IF(POCalc!F67&gt;=POCalc!$E$3,1,0)=POCalcMax!F67,"Ok","Prob")</f>
        <v>Ok</v>
      </c>
      <c r="G67" s="4" t="str">
        <f>IF(IF(POCalc!G67&gt;=POCalc!$E$3,1,0)=POCalcMax!G67,"Ok","Prob")</f>
        <v>Ok</v>
      </c>
      <c r="H67" s="4" t="str">
        <f>IF(IF(POCalc!H67&gt;=POCalc!$E$3,1,0)=POCalcMax!H67,"Ok","Prob")</f>
        <v>Ok</v>
      </c>
      <c r="I67" s="4" t="str">
        <f>IF(IF(POCalc!I67&gt;=POCalc!$E$3,1,0)=POCalcMax!I67,"Ok","Prob")</f>
        <v>Ok</v>
      </c>
      <c r="J67" s="4" t="str">
        <f>IF(IF(POCalc!J67&gt;=POCalc!$E$3,1,0)=POCalcMax!J67,"Ok","Prob")</f>
        <v>Ok</v>
      </c>
      <c r="K67" s="4" t="str">
        <f>IF(IF(POCalc!K67&gt;=POCalc!$E$3,1,0)=POCalcMax!K67,"Ok","Prob")</f>
        <v>Ok</v>
      </c>
      <c r="L67" s="4" t="str">
        <f>IF(IF(POCalc!L67&gt;=POCalc!$E$3,1,0)=POCalcMax!L67,"Ok","Prob")</f>
        <v>Ok</v>
      </c>
      <c r="M67" s="4" t="str">
        <f>IF(IF(POCalc!M67&gt;=POCalc!$E$3,1,0)=POCalcMax!M67,"Ok","Prob")</f>
        <v>Ok</v>
      </c>
      <c r="N67" s="4" t="str">
        <f>IF(IF(POCalc!N67&gt;=POCalc!$E$3,1,0)=POCalcMax!N67,"Ok","Prob")</f>
        <v>Ok</v>
      </c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 spans="1:26" x14ac:dyDescent="0.25">
      <c r="A68" s="4"/>
      <c r="B68" s="68">
        <f>IF(ISBLANK(CT!A94),"",CT!A94)</f>
      </c>
      <c r="C68" s="4" t="str">
        <f>IF(IF(POCalc!C68&gt;=POCalc!$E$3,1,0)=POCalcMax!C68,"Ok","Prob")</f>
        <v>Ok</v>
      </c>
      <c r="D68" s="4" t="str">
        <f>IF(IF(POCalc!D68&gt;=POCalc!$E$3,1,0)=POCalcMax!D68,"Ok","Prob")</f>
        <v>Ok</v>
      </c>
      <c r="E68" s="4" t="str">
        <f>IF(IF(POCalc!E68&gt;=POCalc!$E$3,1,0)=POCalcMax!E68,"Ok","Prob")</f>
        <v>Ok</v>
      </c>
      <c r="F68" s="4" t="str">
        <f>IF(IF(POCalc!F68&gt;=POCalc!$E$3,1,0)=POCalcMax!F68,"Ok","Prob")</f>
        <v>Ok</v>
      </c>
      <c r="G68" s="4" t="str">
        <f>IF(IF(POCalc!G68&gt;=POCalc!$E$3,1,0)=POCalcMax!G68,"Ok","Prob")</f>
        <v>Ok</v>
      </c>
      <c r="H68" s="4" t="str">
        <f>IF(IF(POCalc!H68&gt;=POCalc!$E$3,1,0)=POCalcMax!H68,"Ok","Prob")</f>
        <v>Ok</v>
      </c>
      <c r="I68" s="4" t="str">
        <f>IF(IF(POCalc!I68&gt;=POCalc!$E$3,1,0)=POCalcMax!I68,"Ok","Prob")</f>
        <v>Ok</v>
      </c>
      <c r="J68" s="4" t="str">
        <f>IF(IF(POCalc!J68&gt;=POCalc!$E$3,1,0)=POCalcMax!J68,"Ok","Prob")</f>
        <v>Ok</v>
      </c>
      <c r="K68" s="4" t="str">
        <f>IF(IF(POCalc!K68&gt;=POCalc!$E$3,1,0)=POCalcMax!K68,"Ok","Prob")</f>
        <v>Ok</v>
      </c>
      <c r="L68" s="4" t="str">
        <f>IF(IF(POCalc!L68&gt;=POCalc!$E$3,1,0)=POCalcMax!L68,"Ok","Prob")</f>
        <v>Ok</v>
      </c>
      <c r="M68" s="4" t="str">
        <f>IF(IF(POCalc!M68&gt;=POCalc!$E$3,1,0)=POCalcMax!M68,"Ok","Prob")</f>
        <v>Ok</v>
      </c>
      <c r="N68" s="4" t="str">
        <f>IF(IF(POCalc!N68&gt;=POCalc!$E$3,1,0)=POCalcMax!N68,"Ok","Prob")</f>
        <v>Ok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 spans="1:26" x14ac:dyDescent="0.25">
      <c r="A69" s="4"/>
      <c r="B69" s="68">
        <f>IF(ISBLANK(CT!A95),"",CT!A95)</f>
      </c>
      <c r="C69" s="4" t="str">
        <f>IF(IF(POCalc!C69&gt;=POCalc!$E$3,1,0)=POCalcMax!C69,"Ok","Prob")</f>
        <v>Ok</v>
      </c>
      <c r="D69" s="4" t="str">
        <f>IF(IF(POCalc!D69&gt;=POCalc!$E$3,1,0)=POCalcMax!D69,"Ok","Prob")</f>
        <v>Ok</v>
      </c>
      <c r="E69" s="4" t="str">
        <f>IF(IF(POCalc!E69&gt;=POCalc!$E$3,1,0)=POCalcMax!E69,"Ok","Prob")</f>
        <v>Ok</v>
      </c>
      <c r="F69" s="4" t="str">
        <f>IF(IF(POCalc!F69&gt;=POCalc!$E$3,1,0)=POCalcMax!F69,"Ok","Prob")</f>
        <v>Ok</v>
      </c>
      <c r="G69" s="4" t="str">
        <f>IF(IF(POCalc!G69&gt;=POCalc!$E$3,1,0)=POCalcMax!G69,"Ok","Prob")</f>
        <v>Ok</v>
      </c>
      <c r="H69" s="4" t="str">
        <f>IF(IF(POCalc!H69&gt;=POCalc!$E$3,1,0)=POCalcMax!H69,"Ok","Prob")</f>
        <v>Ok</v>
      </c>
      <c r="I69" s="4" t="str">
        <f>IF(IF(POCalc!I69&gt;=POCalc!$E$3,1,0)=POCalcMax!I69,"Ok","Prob")</f>
        <v>Ok</v>
      </c>
      <c r="J69" s="4" t="str">
        <f>IF(IF(POCalc!J69&gt;=POCalc!$E$3,1,0)=POCalcMax!J69,"Ok","Prob")</f>
        <v>Ok</v>
      </c>
      <c r="K69" s="4" t="str">
        <f>IF(IF(POCalc!K69&gt;=POCalc!$E$3,1,0)=POCalcMax!K69,"Ok","Prob")</f>
        <v>Ok</v>
      </c>
      <c r="L69" s="4" t="str">
        <f>IF(IF(POCalc!L69&gt;=POCalc!$E$3,1,0)=POCalcMax!L69,"Ok","Prob")</f>
        <v>Ok</v>
      </c>
      <c r="M69" s="4" t="str">
        <f>IF(IF(POCalc!M69&gt;=POCalc!$E$3,1,0)=POCalcMax!M69,"Ok","Prob")</f>
        <v>Ok</v>
      </c>
      <c r="N69" s="4" t="str">
        <f>IF(IF(POCalc!N69&gt;=POCalc!$E$3,1,0)=POCalcMax!N69,"Ok","Prob")</f>
        <v>Ok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 spans="1:26" x14ac:dyDescent="0.25">
      <c r="A70" s="4"/>
      <c r="B70" s="68">
        <f>IF(ISBLANK(CT!A96),"",CT!A96)</f>
      </c>
      <c r="C70" s="4" t="str">
        <f>IF(IF(POCalc!C70&gt;=POCalc!$E$3,1,0)=POCalcMax!C70,"Ok","Prob")</f>
        <v>Ok</v>
      </c>
      <c r="D70" s="4" t="str">
        <f>IF(IF(POCalc!D70&gt;=POCalc!$E$3,1,0)=POCalcMax!D70,"Ok","Prob")</f>
        <v>Ok</v>
      </c>
      <c r="E70" s="4" t="str">
        <f>IF(IF(POCalc!E70&gt;=POCalc!$E$3,1,0)=POCalcMax!E70,"Ok","Prob")</f>
        <v>Ok</v>
      </c>
      <c r="F70" s="4" t="str">
        <f>IF(IF(POCalc!F70&gt;=POCalc!$E$3,1,0)=POCalcMax!F70,"Ok","Prob")</f>
        <v>Ok</v>
      </c>
      <c r="G70" s="4" t="str">
        <f>IF(IF(POCalc!G70&gt;=POCalc!$E$3,1,0)=POCalcMax!G70,"Ok","Prob")</f>
        <v>Ok</v>
      </c>
      <c r="H70" s="4" t="str">
        <f>IF(IF(POCalc!H70&gt;=POCalc!$E$3,1,0)=POCalcMax!H70,"Ok","Prob")</f>
        <v>Ok</v>
      </c>
      <c r="I70" s="4" t="str">
        <f>IF(IF(POCalc!I70&gt;=POCalc!$E$3,1,0)=POCalcMax!I70,"Ok","Prob")</f>
        <v>Ok</v>
      </c>
      <c r="J70" s="4" t="str">
        <f>IF(IF(POCalc!J70&gt;=POCalc!$E$3,1,0)=POCalcMax!J70,"Ok","Prob")</f>
        <v>Ok</v>
      </c>
      <c r="K70" s="4" t="str">
        <f>IF(IF(POCalc!K70&gt;=POCalc!$E$3,1,0)=POCalcMax!K70,"Ok","Prob")</f>
        <v>Ok</v>
      </c>
      <c r="L70" s="4" t="str">
        <f>IF(IF(POCalc!L70&gt;=POCalc!$E$3,1,0)=POCalcMax!L70,"Ok","Prob")</f>
        <v>Ok</v>
      </c>
      <c r="M70" s="4" t="str">
        <f>IF(IF(POCalc!M70&gt;=POCalc!$E$3,1,0)=POCalcMax!M70,"Ok","Prob")</f>
        <v>Ok</v>
      </c>
      <c r="N70" s="4" t="str">
        <f>IF(IF(POCalc!N70&gt;=POCalc!$E$3,1,0)=POCalcMax!N70,"Ok","Prob")</f>
        <v>Ok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 spans="1:26" x14ac:dyDescent="0.25">
      <c r="A71" s="4"/>
      <c r="B71" s="68">
        <f>IF(ISBLANK(CT!A97),"",CT!A97)</f>
      </c>
      <c r="C71" s="4" t="str">
        <f>IF(IF(POCalc!C71&gt;=POCalc!$E$3,1,0)=POCalcMax!C71,"Ok","Prob")</f>
        <v>Ok</v>
      </c>
      <c r="D71" s="4" t="str">
        <f>IF(IF(POCalc!D71&gt;=POCalc!$E$3,1,0)=POCalcMax!D71,"Ok","Prob")</f>
        <v>Ok</v>
      </c>
      <c r="E71" s="4" t="str">
        <f>IF(IF(POCalc!E71&gt;=POCalc!$E$3,1,0)=POCalcMax!E71,"Ok","Prob")</f>
        <v>Ok</v>
      </c>
      <c r="F71" s="4" t="str">
        <f>IF(IF(POCalc!F71&gt;=POCalc!$E$3,1,0)=POCalcMax!F71,"Ok","Prob")</f>
        <v>Ok</v>
      </c>
      <c r="G71" s="4" t="str">
        <f>IF(IF(POCalc!G71&gt;=POCalc!$E$3,1,0)=POCalcMax!G71,"Ok","Prob")</f>
        <v>Ok</v>
      </c>
      <c r="H71" s="4" t="str">
        <f>IF(IF(POCalc!H71&gt;=POCalc!$E$3,1,0)=POCalcMax!H71,"Ok","Prob")</f>
        <v>Ok</v>
      </c>
      <c r="I71" s="4" t="str">
        <f>IF(IF(POCalc!I71&gt;=POCalc!$E$3,1,0)=POCalcMax!I71,"Ok","Prob")</f>
        <v>Ok</v>
      </c>
      <c r="J71" s="4" t="str">
        <f>IF(IF(POCalc!J71&gt;=POCalc!$E$3,1,0)=POCalcMax!J71,"Ok","Prob")</f>
        <v>Ok</v>
      </c>
      <c r="K71" s="4" t="str">
        <f>IF(IF(POCalc!K71&gt;=POCalc!$E$3,1,0)=POCalcMax!K71,"Ok","Prob")</f>
        <v>Ok</v>
      </c>
      <c r="L71" s="4" t="str">
        <f>IF(IF(POCalc!L71&gt;=POCalc!$E$3,1,0)=POCalcMax!L71,"Ok","Prob")</f>
        <v>Ok</v>
      </c>
      <c r="M71" s="4" t="str">
        <f>IF(IF(POCalc!M71&gt;=POCalc!$E$3,1,0)=POCalcMax!M71,"Ok","Prob")</f>
        <v>Ok</v>
      </c>
      <c r="N71" s="4" t="str">
        <f>IF(IF(POCalc!N71&gt;=POCalc!$E$3,1,0)=POCalcMax!N71,"Ok","Prob")</f>
        <v>Ok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 spans="1:26" x14ac:dyDescent="0.25">
      <c r="A72" s="4"/>
      <c r="B72" s="68">
        <f>IF(ISBLANK(CT!A98),"",CT!A98)</f>
      </c>
      <c r="C72" s="4" t="str">
        <f>IF(IF(POCalc!C72&gt;=POCalc!$E$3,1,0)=POCalcMax!C72,"Ok","Prob")</f>
        <v>Ok</v>
      </c>
      <c r="D72" s="4" t="str">
        <f>IF(IF(POCalc!D72&gt;=POCalc!$E$3,1,0)=POCalcMax!D72,"Ok","Prob")</f>
        <v>Ok</v>
      </c>
      <c r="E72" s="4" t="str">
        <f>IF(IF(POCalc!E72&gt;=POCalc!$E$3,1,0)=POCalcMax!E72,"Ok","Prob")</f>
        <v>Ok</v>
      </c>
      <c r="F72" s="4" t="str">
        <f>IF(IF(POCalc!F72&gt;=POCalc!$E$3,1,0)=POCalcMax!F72,"Ok","Prob")</f>
        <v>Ok</v>
      </c>
      <c r="G72" s="4" t="str">
        <f>IF(IF(POCalc!G72&gt;=POCalc!$E$3,1,0)=POCalcMax!G72,"Ok","Prob")</f>
        <v>Ok</v>
      </c>
      <c r="H72" s="4" t="str">
        <f>IF(IF(POCalc!H72&gt;=POCalc!$E$3,1,0)=POCalcMax!H72,"Ok","Prob")</f>
        <v>Ok</v>
      </c>
      <c r="I72" s="4" t="str">
        <f>IF(IF(POCalc!I72&gt;=POCalc!$E$3,1,0)=POCalcMax!I72,"Ok","Prob")</f>
        <v>Ok</v>
      </c>
      <c r="J72" s="4" t="str">
        <f>IF(IF(POCalc!J72&gt;=POCalc!$E$3,1,0)=POCalcMax!J72,"Ok","Prob")</f>
        <v>Ok</v>
      </c>
      <c r="K72" s="4" t="str">
        <f>IF(IF(POCalc!K72&gt;=POCalc!$E$3,1,0)=POCalcMax!K72,"Ok","Prob")</f>
        <v>Ok</v>
      </c>
      <c r="L72" s="4" t="str">
        <f>IF(IF(POCalc!L72&gt;=POCalc!$E$3,1,0)=POCalcMax!L72,"Ok","Prob")</f>
        <v>Ok</v>
      </c>
      <c r="M72" s="4" t="str">
        <f>IF(IF(POCalc!M72&gt;=POCalc!$E$3,1,0)=POCalcMax!M72,"Ok","Prob")</f>
        <v>Ok</v>
      </c>
      <c r="N72" s="4" t="str">
        <f>IF(IF(POCalc!N72&gt;=POCalc!$E$3,1,0)=POCalcMax!N72,"Ok","Prob")</f>
        <v>Ok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 spans="1:26" x14ac:dyDescent="0.25">
      <c r="A73" s="4"/>
      <c r="B73" s="68">
        <f>IF(ISBLANK(CT!A99),"",CT!A99)</f>
      </c>
      <c r="C73" s="4" t="str">
        <f>IF(IF(POCalc!C73&gt;=POCalc!$E$3,1,0)=POCalcMax!C73,"Ok","Prob")</f>
        <v>Ok</v>
      </c>
      <c r="D73" s="4" t="str">
        <f>IF(IF(POCalc!D73&gt;=POCalc!$E$3,1,0)=POCalcMax!D73,"Ok","Prob")</f>
        <v>Ok</v>
      </c>
      <c r="E73" s="4" t="str">
        <f>IF(IF(POCalc!E73&gt;=POCalc!$E$3,1,0)=POCalcMax!E73,"Ok","Prob")</f>
        <v>Ok</v>
      </c>
      <c r="F73" s="4" t="str">
        <f>IF(IF(POCalc!F73&gt;=POCalc!$E$3,1,0)=POCalcMax!F73,"Ok","Prob")</f>
        <v>Ok</v>
      </c>
      <c r="G73" s="4" t="str">
        <f>IF(IF(POCalc!G73&gt;=POCalc!$E$3,1,0)=POCalcMax!G73,"Ok","Prob")</f>
        <v>Ok</v>
      </c>
      <c r="H73" s="4" t="str">
        <f>IF(IF(POCalc!H73&gt;=POCalc!$E$3,1,0)=POCalcMax!H73,"Ok","Prob")</f>
        <v>Ok</v>
      </c>
      <c r="I73" s="4" t="str">
        <f>IF(IF(POCalc!I73&gt;=POCalc!$E$3,1,0)=POCalcMax!I73,"Ok","Prob")</f>
        <v>Ok</v>
      </c>
      <c r="J73" s="4" t="str">
        <f>IF(IF(POCalc!J73&gt;=POCalc!$E$3,1,0)=POCalcMax!J73,"Ok","Prob")</f>
        <v>Ok</v>
      </c>
      <c r="K73" s="4" t="str">
        <f>IF(IF(POCalc!K73&gt;=POCalc!$E$3,1,0)=POCalcMax!K73,"Ok","Prob")</f>
        <v>Ok</v>
      </c>
      <c r="L73" s="4" t="str">
        <f>IF(IF(POCalc!L73&gt;=POCalc!$E$3,1,0)=POCalcMax!L73,"Ok","Prob")</f>
        <v>Ok</v>
      </c>
      <c r="M73" s="4" t="str">
        <f>IF(IF(POCalc!M73&gt;=POCalc!$E$3,1,0)=POCalcMax!M73,"Ok","Prob")</f>
        <v>Ok</v>
      </c>
      <c r="N73" s="4" t="str">
        <f>IF(IF(POCalc!N73&gt;=POCalc!$E$3,1,0)=POCalcMax!N73,"Ok","Prob")</f>
        <v>Ok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 spans="1:26" x14ac:dyDescent="0.25">
      <c r="A74" s="4"/>
      <c r="B74" s="68">
        <f>IF(ISBLANK(CT!A100),"",CT!A100)</f>
      </c>
      <c r="C74" s="4" t="str">
        <f>IF(IF(POCalc!C74&gt;=POCalc!$E$3,1,0)=POCalcMax!C74,"Ok","Prob")</f>
        <v>Ok</v>
      </c>
      <c r="D74" s="4" t="str">
        <f>IF(IF(POCalc!D74&gt;=POCalc!$E$3,1,0)=POCalcMax!D74,"Ok","Prob")</f>
        <v>Ok</v>
      </c>
      <c r="E74" s="4" t="str">
        <f>IF(IF(POCalc!E74&gt;=POCalc!$E$3,1,0)=POCalcMax!E74,"Ok","Prob")</f>
        <v>Ok</v>
      </c>
      <c r="F74" s="4" t="str">
        <f>IF(IF(POCalc!F74&gt;=POCalc!$E$3,1,0)=POCalcMax!F74,"Ok","Prob")</f>
        <v>Ok</v>
      </c>
      <c r="G74" s="4" t="str">
        <f>IF(IF(POCalc!G74&gt;=POCalc!$E$3,1,0)=POCalcMax!G74,"Ok","Prob")</f>
        <v>Ok</v>
      </c>
      <c r="H74" s="4" t="str">
        <f>IF(IF(POCalc!H74&gt;=POCalc!$E$3,1,0)=POCalcMax!H74,"Ok","Prob")</f>
        <v>Ok</v>
      </c>
      <c r="I74" s="4" t="str">
        <f>IF(IF(POCalc!I74&gt;=POCalc!$E$3,1,0)=POCalcMax!I74,"Ok","Prob")</f>
        <v>Ok</v>
      </c>
      <c r="J74" s="4" t="str">
        <f>IF(IF(POCalc!J74&gt;=POCalc!$E$3,1,0)=POCalcMax!J74,"Ok","Prob")</f>
        <v>Ok</v>
      </c>
      <c r="K74" s="4" t="str">
        <f>IF(IF(POCalc!K74&gt;=POCalc!$E$3,1,0)=POCalcMax!K74,"Ok","Prob")</f>
        <v>Ok</v>
      </c>
      <c r="L74" s="4" t="str">
        <f>IF(IF(POCalc!L74&gt;=POCalc!$E$3,1,0)=POCalcMax!L74,"Ok","Prob")</f>
        <v>Ok</v>
      </c>
      <c r="M74" s="4" t="str">
        <f>IF(IF(POCalc!M74&gt;=POCalc!$E$3,1,0)=POCalcMax!M74,"Ok","Prob")</f>
        <v>Ok</v>
      </c>
      <c r="N74" s="4" t="str">
        <f>IF(IF(POCalc!N74&gt;=POCalc!$E$3,1,0)=POCalcMax!N74,"Ok","Prob")</f>
        <v>Ok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 spans="1:26" x14ac:dyDescent="0.25">
      <c r="A75" s="4"/>
      <c r="B75" s="68">
        <f>IF(ISBLANK(CT!A101),"",CT!A101)</f>
      </c>
      <c r="C75" s="4" t="str">
        <f>IF(IF(POCalc!C75&gt;=POCalc!$E$3,1,0)=POCalcMax!C75,"Ok","Prob")</f>
        <v>Ok</v>
      </c>
      <c r="D75" s="4" t="str">
        <f>IF(IF(POCalc!D75&gt;=POCalc!$E$3,1,0)=POCalcMax!D75,"Ok","Prob")</f>
        <v>Ok</v>
      </c>
      <c r="E75" s="4" t="str">
        <f>IF(IF(POCalc!E75&gt;=POCalc!$E$3,1,0)=POCalcMax!E75,"Ok","Prob")</f>
        <v>Ok</v>
      </c>
      <c r="F75" s="4" t="str">
        <f>IF(IF(POCalc!F75&gt;=POCalc!$E$3,1,0)=POCalcMax!F75,"Ok","Prob")</f>
        <v>Ok</v>
      </c>
      <c r="G75" s="4" t="str">
        <f>IF(IF(POCalc!G75&gt;=POCalc!$E$3,1,0)=POCalcMax!G75,"Ok","Prob")</f>
        <v>Ok</v>
      </c>
      <c r="H75" s="4" t="str">
        <f>IF(IF(POCalc!H75&gt;=POCalc!$E$3,1,0)=POCalcMax!H75,"Ok","Prob")</f>
        <v>Ok</v>
      </c>
      <c r="I75" s="4" t="str">
        <f>IF(IF(POCalc!I75&gt;=POCalc!$E$3,1,0)=POCalcMax!I75,"Ok","Prob")</f>
        <v>Ok</v>
      </c>
      <c r="J75" s="4" t="str">
        <f>IF(IF(POCalc!J75&gt;=POCalc!$E$3,1,0)=POCalcMax!J75,"Ok","Prob")</f>
        <v>Ok</v>
      </c>
      <c r="K75" s="4" t="str">
        <f>IF(IF(POCalc!K75&gt;=POCalc!$E$3,1,0)=POCalcMax!K75,"Ok","Prob")</f>
        <v>Ok</v>
      </c>
      <c r="L75" s="4" t="str">
        <f>IF(IF(POCalc!L75&gt;=POCalc!$E$3,1,0)=POCalcMax!L75,"Ok","Prob")</f>
        <v>Ok</v>
      </c>
      <c r="M75" s="4" t="str">
        <f>IF(IF(POCalc!M75&gt;=POCalc!$E$3,1,0)=POCalcMax!M75,"Ok","Prob")</f>
        <v>Ok</v>
      </c>
      <c r="N75" s="4" t="str">
        <f>IF(IF(POCalc!N75&gt;=POCalc!$E$3,1,0)=POCalcMax!N75,"Ok","Prob")</f>
        <v>Ok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 spans="1:26" x14ac:dyDescent="0.25">
      <c r="A76" s="4"/>
      <c r="B76" s="68">
        <f>IF(ISBLANK(CT!A102),"",CT!A102)</f>
      </c>
      <c r="C76" s="4" t="str">
        <f>IF(IF(POCalc!C76&gt;=POCalc!$E$3,1,0)=POCalcMax!C76,"Ok","Prob")</f>
        <v>Ok</v>
      </c>
      <c r="D76" s="4" t="str">
        <f>IF(IF(POCalc!D76&gt;=POCalc!$E$3,1,0)=POCalcMax!D76,"Ok","Prob")</f>
        <v>Ok</v>
      </c>
      <c r="E76" s="4" t="str">
        <f>IF(IF(POCalc!E76&gt;=POCalc!$E$3,1,0)=POCalcMax!E76,"Ok","Prob")</f>
        <v>Ok</v>
      </c>
      <c r="F76" s="4" t="str">
        <f>IF(IF(POCalc!F76&gt;=POCalc!$E$3,1,0)=POCalcMax!F76,"Ok","Prob")</f>
        <v>Ok</v>
      </c>
      <c r="G76" s="4" t="str">
        <f>IF(IF(POCalc!G76&gt;=POCalc!$E$3,1,0)=POCalcMax!G76,"Ok","Prob")</f>
        <v>Ok</v>
      </c>
      <c r="H76" s="4" t="str">
        <f>IF(IF(POCalc!H76&gt;=POCalc!$E$3,1,0)=POCalcMax!H76,"Ok","Prob")</f>
        <v>Ok</v>
      </c>
      <c r="I76" s="4" t="str">
        <f>IF(IF(POCalc!I76&gt;=POCalc!$E$3,1,0)=POCalcMax!I76,"Ok","Prob")</f>
        <v>Ok</v>
      </c>
      <c r="J76" s="4" t="str">
        <f>IF(IF(POCalc!J76&gt;=POCalc!$E$3,1,0)=POCalcMax!J76,"Ok","Prob")</f>
        <v>Ok</v>
      </c>
      <c r="K76" s="4" t="str">
        <f>IF(IF(POCalc!K76&gt;=POCalc!$E$3,1,0)=POCalcMax!K76,"Ok","Prob")</f>
        <v>Ok</v>
      </c>
      <c r="L76" s="4" t="str">
        <f>IF(IF(POCalc!L76&gt;=POCalc!$E$3,1,0)=POCalcMax!L76,"Ok","Prob")</f>
        <v>Ok</v>
      </c>
      <c r="M76" s="4" t="str">
        <f>IF(IF(POCalc!M76&gt;=POCalc!$E$3,1,0)=POCalcMax!M76,"Ok","Prob")</f>
        <v>Ok</v>
      </c>
      <c r="N76" s="4" t="str">
        <f>IF(IF(POCalc!N76&gt;=POCalc!$E$3,1,0)=POCalcMax!N76,"Ok","Prob")</f>
        <v>Ok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 spans="1:26" x14ac:dyDescent="0.25">
      <c r="A77" s="4"/>
      <c r="B77" s="68">
        <f>IF(ISBLANK(CT!A103),"",CT!A103)</f>
      </c>
      <c r="C77" s="4" t="str">
        <f>IF(IF(POCalc!C77&gt;=POCalc!$E$3,1,0)=POCalcMax!C77,"Ok","Prob")</f>
        <v>Ok</v>
      </c>
      <c r="D77" s="4" t="str">
        <f>IF(IF(POCalc!D77&gt;=POCalc!$E$3,1,0)=POCalcMax!D77,"Ok","Prob")</f>
        <v>Ok</v>
      </c>
      <c r="E77" s="4" t="str">
        <f>IF(IF(POCalc!E77&gt;=POCalc!$E$3,1,0)=POCalcMax!E77,"Ok","Prob")</f>
        <v>Ok</v>
      </c>
      <c r="F77" s="4" t="str">
        <f>IF(IF(POCalc!F77&gt;=POCalc!$E$3,1,0)=POCalcMax!F77,"Ok","Prob")</f>
        <v>Ok</v>
      </c>
      <c r="G77" s="4" t="str">
        <f>IF(IF(POCalc!G77&gt;=POCalc!$E$3,1,0)=POCalcMax!G77,"Ok","Prob")</f>
        <v>Ok</v>
      </c>
      <c r="H77" s="4" t="str">
        <f>IF(IF(POCalc!H77&gt;=POCalc!$E$3,1,0)=POCalcMax!H77,"Ok","Prob")</f>
        <v>Ok</v>
      </c>
      <c r="I77" s="4" t="str">
        <f>IF(IF(POCalc!I77&gt;=POCalc!$E$3,1,0)=POCalcMax!I77,"Ok","Prob")</f>
        <v>Ok</v>
      </c>
      <c r="J77" s="4" t="str">
        <f>IF(IF(POCalc!J77&gt;=POCalc!$E$3,1,0)=POCalcMax!J77,"Ok","Prob")</f>
        <v>Ok</v>
      </c>
      <c r="K77" s="4" t="str">
        <f>IF(IF(POCalc!K77&gt;=POCalc!$E$3,1,0)=POCalcMax!K77,"Ok","Prob")</f>
        <v>Ok</v>
      </c>
      <c r="L77" s="4" t="str">
        <f>IF(IF(POCalc!L77&gt;=POCalc!$E$3,1,0)=POCalcMax!L77,"Ok","Prob")</f>
        <v>Ok</v>
      </c>
      <c r="M77" s="4" t="str">
        <f>IF(IF(POCalc!M77&gt;=POCalc!$E$3,1,0)=POCalcMax!M77,"Ok","Prob")</f>
        <v>Ok</v>
      </c>
      <c r="N77" s="4" t="str">
        <f>IF(IF(POCalc!N77&gt;=POCalc!$E$3,1,0)=POCalcMax!N77,"Ok","Prob")</f>
        <v>Ok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 spans="1:26" x14ac:dyDescent="0.25">
      <c r="A78" s="4"/>
      <c r="B78" s="68">
        <f>IF(ISBLANK(CT!A104),"",CT!A104)</f>
      </c>
      <c r="C78" s="4" t="str">
        <f>IF(IF(POCalc!C78&gt;=POCalc!$E$3,1,0)=POCalcMax!C78,"Ok","Prob")</f>
        <v>Ok</v>
      </c>
      <c r="D78" s="4" t="str">
        <f>IF(IF(POCalc!D78&gt;=POCalc!$E$3,1,0)=POCalcMax!D78,"Ok","Prob")</f>
        <v>Ok</v>
      </c>
      <c r="E78" s="4" t="str">
        <f>IF(IF(POCalc!E78&gt;=POCalc!$E$3,1,0)=POCalcMax!E78,"Ok","Prob")</f>
        <v>Ok</v>
      </c>
      <c r="F78" s="4" t="str">
        <f>IF(IF(POCalc!F78&gt;=POCalc!$E$3,1,0)=POCalcMax!F78,"Ok","Prob")</f>
        <v>Ok</v>
      </c>
      <c r="G78" s="4" t="str">
        <f>IF(IF(POCalc!G78&gt;=POCalc!$E$3,1,0)=POCalcMax!G78,"Ok","Prob")</f>
        <v>Ok</v>
      </c>
      <c r="H78" s="4" t="str">
        <f>IF(IF(POCalc!H78&gt;=POCalc!$E$3,1,0)=POCalcMax!H78,"Ok","Prob")</f>
        <v>Ok</v>
      </c>
      <c r="I78" s="4" t="str">
        <f>IF(IF(POCalc!I78&gt;=POCalc!$E$3,1,0)=POCalcMax!I78,"Ok","Prob")</f>
        <v>Ok</v>
      </c>
      <c r="J78" s="4" t="str">
        <f>IF(IF(POCalc!J78&gt;=POCalc!$E$3,1,0)=POCalcMax!J78,"Ok","Prob")</f>
        <v>Ok</v>
      </c>
      <c r="K78" s="4" t="str">
        <f>IF(IF(POCalc!K78&gt;=POCalc!$E$3,1,0)=POCalcMax!K78,"Ok","Prob")</f>
        <v>Ok</v>
      </c>
      <c r="L78" s="4" t="str">
        <f>IF(IF(POCalc!L78&gt;=POCalc!$E$3,1,0)=POCalcMax!L78,"Ok","Prob")</f>
        <v>Ok</v>
      </c>
      <c r="M78" s="4" t="str">
        <f>IF(IF(POCalc!M78&gt;=POCalc!$E$3,1,0)=POCalcMax!M78,"Ok","Prob")</f>
        <v>Ok</v>
      </c>
      <c r="N78" s="4" t="str">
        <f>IF(IF(POCalc!N78&gt;=POCalc!$E$3,1,0)=POCalcMax!N78,"Ok","Prob")</f>
        <v>Ok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 spans="1:26" x14ac:dyDescent="0.25">
      <c r="A79" s="4"/>
      <c r="B79" s="68">
        <f>IF(ISBLANK(CT!A105),"",CT!A105)</f>
      </c>
      <c r="C79" s="4" t="str">
        <f>IF(IF(POCalc!C79&gt;=POCalc!$E$3,1,0)=POCalcMax!C79,"Ok","Prob")</f>
        <v>Ok</v>
      </c>
      <c r="D79" s="4" t="str">
        <f>IF(IF(POCalc!D79&gt;=POCalc!$E$3,1,0)=POCalcMax!D79,"Ok","Prob")</f>
        <v>Ok</v>
      </c>
      <c r="E79" s="4" t="str">
        <f>IF(IF(POCalc!E79&gt;=POCalc!$E$3,1,0)=POCalcMax!E79,"Ok","Prob")</f>
        <v>Ok</v>
      </c>
      <c r="F79" s="4" t="str">
        <f>IF(IF(POCalc!F79&gt;=POCalc!$E$3,1,0)=POCalcMax!F79,"Ok","Prob")</f>
        <v>Ok</v>
      </c>
      <c r="G79" s="4" t="str">
        <f>IF(IF(POCalc!G79&gt;=POCalc!$E$3,1,0)=POCalcMax!G79,"Ok","Prob")</f>
        <v>Ok</v>
      </c>
      <c r="H79" s="4" t="str">
        <f>IF(IF(POCalc!H79&gt;=POCalc!$E$3,1,0)=POCalcMax!H79,"Ok","Prob")</f>
        <v>Ok</v>
      </c>
      <c r="I79" s="4" t="str">
        <f>IF(IF(POCalc!I79&gt;=POCalc!$E$3,1,0)=POCalcMax!I79,"Ok","Prob")</f>
        <v>Ok</v>
      </c>
      <c r="J79" s="4" t="str">
        <f>IF(IF(POCalc!J79&gt;=POCalc!$E$3,1,0)=POCalcMax!J79,"Ok","Prob")</f>
        <v>Ok</v>
      </c>
      <c r="K79" s="4" t="str">
        <f>IF(IF(POCalc!K79&gt;=POCalc!$E$3,1,0)=POCalcMax!K79,"Ok","Prob")</f>
        <v>Ok</v>
      </c>
      <c r="L79" s="4" t="str">
        <f>IF(IF(POCalc!L79&gt;=POCalc!$E$3,1,0)=POCalcMax!L79,"Ok","Prob")</f>
        <v>Ok</v>
      </c>
      <c r="M79" s="4" t="str">
        <f>IF(IF(POCalc!M79&gt;=POCalc!$E$3,1,0)=POCalcMax!M79,"Ok","Prob")</f>
        <v>Ok</v>
      </c>
      <c r="N79" s="4" t="str">
        <f>IF(IF(POCalc!N79&gt;=POCalc!$E$3,1,0)=POCalcMax!N79,"Ok","Prob")</f>
        <v>Ok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 spans="1:26" x14ac:dyDescent="0.25">
      <c r="A80" s="4"/>
      <c r="B80" s="68">
        <f>IF(ISBLANK(CT!A106),"",CT!A106)</f>
      </c>
      <c r="C80" s="4" t="str">
        <f>IF(IF(POCalc!C80&gt;=POCalc!$E$3,1,0)=POCalcMax!C80,"Ok","Prob")</f>
        <v>Ok</v>
      </c>
      <c r="D80" s="4" t="str">
        <f>IF(IF(POCalc!D80&gt;=POCalc!$E$3,1,0)=POCalcMax!D80,"Ok","Prob")</f>
        <v>Ok</v>
      </c>
      <c r="E80" s="4" t="str">
        <f>IF(IF(POCalc!E80&gt;=POCalc!$E$3,1,0)=POCalcMax!E80,"Ok","Prob")</f>
        <v>Ok</v>
      </c>
      <c r="F80" s="4" t="str">
        <f>IF(IF(POCalc!F80&gt;=POCalc!$E$3,1,0)=POCalcMax!F80,"Ok","Prob")</f>
        <v>Ok</v>
      </c>
      <c r="G80" s="4" t="str">
        <f>IF(IF(POCalc!G80&gt;=POCalc!$E$3,1,0)=POCalcMax!G80,"Ok","Prob")</f>
        <v>Ok</v>
      </c>
      <c r="H80" s="4" t="str">
        <f>IF(IF(POCalc!H80&gt;=POCalc!$E$3,1,0)=POCalcMax!H80,"Ok","Prob")</f>
        <v>Ok</v>
      </c>
      <c r="I80" s="4" t="str">
        <f>IF(IF(POCalc!I80&gt;=POCalc!$E$3,1,0)=POCalcMax!I80,"Ok","Prob")</f>
        <v>Ok</v>
      </c>
      <c r="J80" s="4" t="str">
        <f>IF(IF(POCalc!J80&gt;=POCalc!$E$3,1,0)=POCalcMax!J80,"Ok","Prob")</f>
        <v>Ok</v>
      </c>
      <c r="K80" s="4" t="str">
        <f>IF(IF(POCalc!K80&gt;=POCalc!$E$3,1,0)=POCalcMax!K80,"Ok","Prob")</f>
        <v>Ok</v>
      </c>
      <c r="L80" s="4" t="str">
        <f>IF(IF(POCalc!L80&gt;=POCalc!$E$3,1,0)=POCalcMax!L80,"Ok","Prob")</f>
        <v>Ok</v>
      </c>
      <c r="M80" s="4" t="str">
        <f>IF(IF(POCalc!M80&gt;=POCalc!$E$3,1,0)=POCalcMax!M80,"Ok","Prob")</f>
        <v>Ok</v>
      </c>
      <c r="N80" s="4" t="str">
        <f>IF(IF(POCalc!N80&gt;=POCalc!$E$3,1,0)=POCalcMax!N80,"Ok","Prob")</f>
        <v>Ok</v>
      </c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 spans="1:26" x14ac:dyDescent="0.25">
      <c r="A81" s="4"/>
      <c r="B81" s="68">
        <f>IF(ISBLANK(CT!A107),"",CT!A107)</f>
      </c>
      <c r="C81" s="4" t="str">
        <f>IF(IF(POCalc!C81&gt;=POCalc!$E$3,1,0)=POCalcMax!C81,"Ok","Prob")</f>
        <v>Ok</v>
      </c>
      <c r="D81" s="4" t="str">
        <f>IF(IF(POCalc!D81&gt;=POCalc!$E$3,1,0)=POCalcMax!D81,"Ok","Prob")</f>
        <v>Ok</v>
      </c>
      <c r="E81" s="4" t="str">
        <f>IF(IF(POCalc!E81&gt;=POCalc!$E$3,1,0)=POCalcMax!E81,"Ok","Prob")</f>
        <v>Ok</v>
      </c>
      <c r="F81" s="4" t="str">
        <f>IF(IF(POCalc!F81&gt;=POCalc!$E$3,1,0)=POCalcMax!F81,"Ok","Prob")</f>
        <v>Ok</v>
      </c>
      <c r="G81" s="4" t="str">
        <f>IF(IF(POCalc!G81&gt;=POCalc!$E$3,1,0)=POCalcMax!G81,"Ok","Prob")</f>
        <v>Ok</v>
      </c>
      <c r="H81" s="4" t="str">
        <f>IF(IF(POCalc!H81&gt;=POCalc!$E$3,1,0)=POCalcMax!H81,"Ok","Prob")</f>
        <v>Ok</v>
      </c>
      <c r="I81" s="4" t="str">
        <f>IF(IF(POCalc!I81&gt;=POCalc!$E$3,1,0)=POCalcMax!I81,"Ok","Prob")</f>
        <v>Ok</v>
      </c>
      <c r="J81" s="4" t="str">
        <f>IF(IF(POCalc!J81&gt;=POCalc!$E$3,1,0)=POCalcMax!J81,"Ok","Prob")</f>
        <v>Ok</v>
      </c>
      <c r="K81" s="4" t="str">
        <f>IF(IF(POCalc!K81&gt;=POCalc!$E$3,1,0)=POCalcMax!K81,"Ok","Prob")</f>
        <v>Ok</v>
      </c>
      <c r="L81" s="4" t="str">
        <f>IF(IF(POCalc!L81&gt;=POCalc!$E$3,1,0)=POCalcMax!L81,"Ok","Prob")</f>
        <v>Ok</v>
      </c>
      <c r="M81" s="4" t="str">
        <f>IF(IF(POCalc!M81&gt;=POCalc!$E$3,1,0)=POCalcMax!M81,"Ok","Prob")</f>
        <v>Ok</v>
      </c>
      <c r="N81" s="4" t="str">
        <f>IF(IF(POCalc!N81&gt;=POCalc!$E$3,1,0)=POCalcMax!N81,"Ok","Prob")</f>
        <v>Ok</v>
      </c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 spans="1:26" x14ac:dyDescent="0.25">
      <c r="A82" s="4"/>
      <c r="B82" s="68">
        <f>IF(ISBLANK(CT!A108),"",CT!A108)</f>
      </c>
      <c r="C82" s="4" t="str">
        <f>IF(IF(POCalc!C82&gt;=POCalc!$E$3,1,0)=POCalcMax!C82,"Ok","Prob")</f>
        <v>Ok</v>
      </c>
      <c r="D82" s="4" t="str">
        <f>IF(IF(POCalc!D82&gt;=POCalc!$E$3,1,0)=POCalcMax!D82,"Ok","Prob")</f>
        <v>Ok</v>
      </c>
      <c r="E82" s="4" t="str">
        <f>IF(IF(POCalc!E82&gt;=POCalc!$E$3,1,0)=POCalcMax!E82,"Ok","Prob")</f>
        <v>Ok</v>
      </c>
      <c r="F82" s="4" t="str">
        <f>IF(IF(POCalc!F82&gt;=POCalc!$E$3,1,0)=POCalcMax!F82,"Ok","Prob")</f>
        <v>Ok</v>
      </c>
      <c r="G82" s="4" t="str">
        <f>IF(IF(POCalc!G82&gt;=POCalc!$E$3,1,0)=POCalcMax!G82,"Ok","Prob")</f>
        <v>Ok</v>
      </c>
      <c r="H82" s="4" t="str">
        <f>IF(IF(POCalc!H82&gt;=POCalc!$E$3,1,0)=POCalcMax!H82,"Ok","Prob")</f>
        <v>Ok</v>
      </c>
      <c r="I82" s="4" t="str">
        <f>IF(IF(POCalc!I82&gt;=POCalc!$E$3,1,0)=POCalcMax!I82,"Ok","Prob")</f>
        <v>Ok</v>
      </c>
      <c r="J82" s="4" t="str">
        <f>IF(IF(POCalc!J82&gt;=POCalc!$E$3,1,0)=POCalcMax!J82,"Ok","Prob")</f>
        <v>Ok</v>
      </c>
      <c r="K82" s="4" t="str">
        <f>IF(IF(POCalc!K82&gt;=POCalc!$E$3,1,0)=POCalcMax!K82,"Ok","Prob")</f>
        <v>Ok</v>
      </c>
      <c r="L82" s="4" t="str">
        <f>IF(IF(POCalc!L82&gt;=POCalc!$E$3,1,0)=POCalcMax!L82,"Ok","Prob")</f>
        <v>Ok</v>
      </c>
      <c r="M82" s="4" t="str">
        <f>IF(IF(POCalc!M82&gt;=POCalc!$E$3,1,0)=POCalcMax!M82,"Ok","Prob")</f>
        <v>Ok</v>
      </c>
      <c r="N82" s="4" t="str">
        <f>IF(IF(POCalc!N82&gt;=POCalc!$E$3,1,0)=POCalcMax!N82,"Ok","Prob")</f>
        <v>Ok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 spans="1:26" x14ac:dyDescent="0.25">
      <c r="A83" s="4"/>
      <c r="B83" s="68">
        <f>IF(ISBLANK(CT!A109),"",CT!A109)</f>
      </c>
      <c r="C83" s="4" t="str">
        <f>IF(IF(POCalc!C83&gt;=POCalc!$E$3,1,0)=POCalcMax!C83,"Ok","Prob")</f>
        <v>Ok</v>
      </c>
      <c r="D83" s="4" t="str">
        <f>IF(IF(POCalc!D83&gt;=POCalc!$E$3,1,0)=POCalcMax!D83,"Ok","Prob")</f>
        <v>Ok</v>
      </c>
      <c r="E83" s="4" t="str">
        <f>IF(IF(POCalc!E83&gt;=POCalc!$E$3,1,0)=POCalcMax!E83,"Ok","Prob")</f>
        <v>Ok</v>
      </c>
      <c r="F83" s="4" t="str">
        <f>IF(IF(POCalc!F83&gt;=POCalc!$E$3,1,0)=POCalcMax!F83,"Ok","Prob")</f>
        <v>Ok</v>
      </c>
      <c r="G83" s="4" t="str">
        <f>IF(IF(POCalc!G83&gt;=POCalc!$E$3,1,0)=POCalcMax!G83,"Ok","Prob")</f>
        <v>Ok</v>
      </c>
      <c r="H83" s="4" t="str">
        <f>IF(IF(POCalc!H83&gt;=POCalc!$E$3,1,0)=POCalcMax!H83,"Ok","Prob")</f>
        <v>Ok</v>
      </c>
      <c r="I83" s="4" t="str">
        <f>IF(IF(POCalc!I83&gt;=POCalc!$E$3,1,0)=POCalcMax!I83,"Ok","Prob")</f>
        <v>Ok</v>
      </c>
      <c r="J83" s="4" t="str">
        <f>IF(IF(POCalc!J83&gt;=POCalc!$E$3,1,0)=POCalcMax!J83,"Ok","Prob")</f>
        <v>Ok</v>
      </c>
      <c r="K83" s="4" t="str">
        <f>IF(IF(POCalc!K83&gt;=POCalc!$E$3,1,0)=POCalcMax!K83,"Ok","Prob")</f>
        <v>Ok</v>
      </c>
      <c r="L83" s="4" t="str">
        <f>IF(IF(POCalc!L83&gt;=POCalc!$E$3,1,0)=POCalcMax!L83,"Ok","Prob")</f>
        <v>Ok</v>
      </c>
      <c r="M83" s="4" t="str">
        <f>IF(IF(POCalc!M83&gt;=POCalc!$E$3,1,0)=POCalcMax!M83,"Ok","Prob")</f>
        <v>Ok</v>
      </c>
      <c r="N83" s="4" t="str">
        <f>IF(IF(POCalc!N83&gt;=POCalc!$E$3,1,0)=POCalcMax!N83,"Ok","Prob")</f>
        <v>Ok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 spans="1:26" x14ac:dyDescent="0.25">
      <c r="A84" s="4"/>
      <c r="B84" s="68">
        <f>IF(ISBLANK(CT!A110),"",CT!A110)</f>
      </c>
      <c r="C84" s="4" t="str">
        <f>IF(IF(POCalc!C84&gt;=POCalc!$E$3,1,0)=POCalcMax!C84,"Ok","Prob")</f>
        <v>Ok</v>
      </c>
      <c r="D84" s="4" t="str">
        <f>IF(IF(POCalc!D84&gt;=POCalc!$E$3,1,0)=POCalcMax!D84,"Ok","Prob")</f>
        <v>Ok</v>
      </c>
      <c r="E84" s="4" t="str">
        <f>IF(IF(POCalc!E84&gt;=POCalc!$E$3,1,0)=POCalcMax!E84,"Ok","Prob")</f>
        <v>Ok</v>
      </c>
      <c r="F84" s="4" t="str">
        <f>IF(IF(POCalc!F84&gt;=POCalc!$E$3,1,0)=POCalcMax!F84,"Ok","Prob")</f>
        <v>Ok</v>
      </c>
      <c r="G84" s="4" t="str">
        <f>IF(IF(POCalc!G84&gt;=POCalc!$E$3,1,0)=POCalcMax!G84,"Ok","Prob")</f>
        <v>Ok</v>
      </c>
      <c r="H84" s="4" t="str">
        <f>IF(IF(POCalc!H84&gt;=POCalc!$E$3,1,0)=POCalcMax!H84,"Ok","Prob")</f>
        <v>Ok</v>
      </c>
      <c r="I84" s="4" t="str">
        <f>IF(IF(POCalc!I84&gt;=POCalc!$E$3,1,0)=POCalcMax!I84,"Ok","Prob")</f>
        <v>Ok</v>
      </c>
      <c r="J84" s="4" t="str">
        <f>IF(IF(POCalc!J84&gt;=POCalc!$E$3,1,0)=POCalcMax!J84,"Ok","Prob")</f>
        <v>Ok</v>
      </c>
      <c r="K84" s="4" t="str">
        <f>IF(IF(POCalc!K84&gt;=POCalc!$E$3,1,0)=POCalcMax!K84,"Ok","Prob")</f>
        <v>Ok</v>
      </c>
      <c r="L84" s="4" t="str">
        <f>IF(IF(POCalc!L84&gt;=POCalc!$E$3,1,0)=POCalcMax!L84,"Ok","Prob")</f>
        <v>Ok</v>
      </c>
      <c r="M84" s="4" t="str">
        <f>IF(IF(POCalc!M84&gt;=POCalc!$E$3,1,0)=POCalcMax!M84,"Ok","Prob")</f>
        <v>Ok</v>
      </c>
      <c r="N84" s="4" t="str">
        <f>IF(IF(POCalc!N84&gt;=POCalc!$E$3,1,0)=POCalcMax!N84,"Ok","Prob")</f>
        <v>Ok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 spans="1:26" x14ac:dyDescent="0.25">
      <c r="A85" s="4"/>
      <c r="B85" s="68">
        <f>IF(ISBLANK(CT!A111),"",CT!A111)</f>
      </c>
      <c r="C85" s="4" t="str">
        <f>IF(IF(POCalc!C85&gt;=POCalc!$E$3,1,0)=POCalcMax!C85,"Ok","Prob")</f>
        <v>Ok</v>
      </c>
      <c r="D85" s="4" t="str">
        <f>IF(IF(POCalc!D85&gt;=POCalc!$E$3,1,0)=POCalcMax!D85,"Ok","Prob")</f>
        <v>Ok</v>
      </c>
      <c r="E85" s="4" t="str">
        <f>IF(IF(POCalc!E85&gt;=POCalc!$E$3,1,0)=POCalcMax!E85,"Ok","Prob")</f>
        <v>Ok</v>
      </c>
      <c r="F85" s="4" t="str">
        <f>IF(IF(POCalc!F85&gt;=POCalc!$E$3,1,0)=POCalcMax!F85,"Ok","Prob")</f>
        <v>Ok</v>
      </c>
      <c r="G85" s="4" t="str">
        <f>IF(IF(POCalc!G85&gt;=POCalc!$E$3,1,0)=POCalcMax!G85,"Ok","Prob")</f>
        <v>Ok</v>
      </c>
      <c r="H85" s="4" t="str">
        <f>IF(IF(POCalc!H85&gt;=POCalc!$E$3,1,0)=POCalcMax!H85,"Ok","Prob")</f>
        <v>Ok</v>
      </c>
      <c r="I85" s="4" t="str">
        <f>IF(IF(POCalc!I85&gt;=POCalc!$E$3,1,0)=POCalcMax!I85,"Ok","Prob")</f>
        <v>Ok</v>
      </c>
      <c r="J85" s="4" t="str">
        <f>IF(IF(POCalc!J85&gt;=POCalc!$E$3,1,0)=POCalcMax!J85,"Ok","Prob")</f>
        <v>Ok</v>
      </c>
      <c r="K85" s="4" t="str">
        <f>IF(IF(POCalc!K85&gt;=POCalc!$E$3,1,0)=POCalcMax!K85,"Ok","Prob")</f>
        <v>Ok</v>
      </c>
      <c r="L85" s="4" t="str">
        <f>IF(IF(POCalc!L85&gt;=POCalc!$E$3,1,0)=POCalcMax!L85,"Ok","Prob")</f>
        <v>Ok</v>
      </c>
      <c r="M85" s="4" t="str">
        <f>IF(IF(POCalc!M85&gt;=POCalc!$E$3,1,0)=POCalcMax!M85,"Ok","Prob")</f>
        <v>Ok</v>
      </c>
      <c r="N85" s="4" t="str">
        <f>IF(IF(POCalc!N85&gt;=POCalc!$E$3,1,0)=POCalcMax!N85,"Ok","Prob")</f>
        <v>Ok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 spans="1:26" x14ac:dyDescent="0.25">
      <c r="A86" s="4"/>
      <c r="B86" s="68">
        <f>IF(ISBLANK(CT!A112),"",CT!A112)</f>
      </c>
      <c r="C86" s="4" t="str">
        <f>IF(IF(POCalc!C86&gt;=POCalc!$E$3,1,0)=POCalcMax!C86,"Ok","Prob")</f>
        <v>Ok</v>
      </c>
      <c r="D86" s="4" t="str">
        <f>IF(IF(POCalc!D86&gt;=POCalc!$E$3,1,0)=POCalcMax!D86,"Ok","Prob")</f>
        <v>Ok</v>
      </c>
      <c r="E86" s="4" t="str">
        <f>IF(IF(POCalc!E86&gt;=POCalc!$E$3,1,0)=POCalcMax!E86,"Ok","Prob")</f>
        <v>Ok</v>
      </c>
      <c r="F86" s="4" t="str">
        <f>IF(IF(POCalc!F86&gt;=POCalc!$E$3,1,0)=POCalcMax!F86,"Ok","Prob")</f>
        <v>Ok</v>
      </c>
      <c r="G86" s="4" t="str">
        <f>IF(IF(POCalc!G86&gt;=POCalc!$E$3,1,0)=POCalcMax!G86,"Ok","Prob")</f>
        <v>Ok</v>
      </c>
      <c r="H86" s="4" t="str">
        <f>IF(IF(POCalc!H86&gt;=POCalc!$E$3,1,0)=POCalcMax!H86,"Ok","Prob")</f>
        <v>Ok</v>
      </c>
      <c r="I86" s="4" t="str">
        <f>IF(IF(POCalc!I86&gt;=POCalc!$E$3,1,0)=POCalcMax!I86,"Ok","Prob")</f>
        <v>Ok</v>
      </c>
      <c r="J86" s="4" t="str">
        <f>IF(IF(POCalc!J86&gt;=POCalc!$E$3,1,0)=POCalcMax!J86,"Ok","Prob")</f>
        <v>Ok</v>
      </c>
      <c r="K86" s="4" t="str">
        <f>IF(IF(POCalc!K86&gt;=POCalc!$E$3,1,0)=POCalcMax!K86,"Ok","Prob")</f>
        <v>Ok</v>
      </c>
      <c r="L86" s="4" t="str">
        <f>IF(IF(POCalc!L86&gt;=POCalc!$E$3,1,0)=POCalcMax!L86,"Ok","Prob")</f>
        <v>Ok</v>
      </c>
      <c r="M86" s="4" t="str">
        <f>IF(IF(POCalc!M86&gt;=POCalc!$E$3,1,0)=POCalcMax!M86,"Ok","Prob")</f>
        <v>Ok</v>
      </c>
      <c r="N86" s="4" t="str">
        <f>IF(IF(POCalc!N86&gt;=POCalc!$E$3,1,0)=POCalcMax!N86,"Ok","Prob")</f>
        <v>Ok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 spans="1:26" x14ac:dyDescent="0.25">
      <c r="A87" s="4"/>
      <c r="B87" s="68">
        <f>IF(ISBLANK(CT!A113),"",CT!A113)</f>
      </c>
      <c r="C87" s="4" t="str">
        <f>IF(IF(POCalc!C87&gt;=POCalc!$E$3,1,0)=POCalcMax!C87,"Ok","Prob")</f>
        <v>Ok</v>
      </c>
      <c r="D87" s="4" t="str">
        <f>IF(IF(POCalc!D87&gt;=POCalc!$E$3,1,0)=POCalcMax!D87,"Ok","Prob")</f>
        <v>Ok</v>
      </c>
      <c r="E87" s="4" t="str">
        <f>IF(IF(POCalc!E87&gt;=POCalc!$E$3,1,0)=POCalcMax!E87,"Ok","Prob")</f>
        <v>Ok</v>
      </c>
      <c r="F87" s="4" t="str">
        <f>IF(IF(POCalc!F87&gt;=POCalc!$E$3,1,0)=POCalcMax!F87,"Ok","Prob")</f>
        <v>Ok</v>
      </c>
      <c r="G87" s="4" t="str">
        <f>IF(IF(POCalc!G87&gt;=POCalc!$E$3,1,0)=POCalcMax!G87,"Ok","Prob")</f>
        <v>Ok</v>
      </c>
      <c r="H87" s="4" t="str">
        <f>IF(IF(POCalc!H87&gt;=POCalc!$E$3,1,0)=POCalcMax!H87,"Ok","Prob")</f>
        <v>Ok</v>
      </c>
      <c r="I87" s="4" t="str">
        <f>IF(IF(POCalc!I87&gt;=POCalc!$E$3,1,0)=POCalcMax!I87,"Ok","Prob")</f>
        <v>Ok</v>
      </c>
      <c r="J87" s="4" t="str">
        <f>IF(IF(POCalc!J87&gt;=POCalc!$E$3,1,0)=POCalcMax!J87,"Ok","Prob")</f>
        <v>Ok</v>
      </c>
      <c r="K87" s="4" t="str">
        <f>IF(IF(POCalc!K87&gt;=POCalc!$E$3,1,0)=POCalcMax!K87,"Ok","Prob")</f>
        <v>Ok</v>
      </c>
      <c r="L87" s="4" t="str">
        <f>IF(IF(POCalc!L87&gt;=POCalc!$E$3,1,0)=POCalcMax!L87,"Ok","Prob")</f>
        <v>Ok</v>
      </c>
      <c r="M87" s="4" t="str">
        <f>IF(IF(POCalc!M87&gt;=POCalc!$E$3,1,0)=POCalcMax!M87,"Ok","Prob")</f>
        <v>Ok</v>
      </c>
      <c r="N87" s="4" t="str">
        <f>IF(IF(POCalc!N87&gt;=POCalc!$E$3,1,0)=POCalcMax!N87,"Ok","Prob")</f>
        <v>Ok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 spans="1:26" x14ac:dyDescent="0.25">
      <c r="A88" s="4"/>
      <c r="B88" s="68">
        <f>IF(ISBLANK(CT!A114),"",CT!A114)</f>
      </c>
      <c r="C88" s="4" t="str">
        <f>IF(IF(POCalc!C88&gt;=POCalc!$E$3,1,0)=POCalcMax!C88,"Ok","Prob")</f>
        <v>Ok</v>
      </c>
      <c r="D88" s="4" t="str">
        <f>IF(IF(POCalc!D88&gt;=POCalc!$E$3,1,0)=POCalcMax!D88,"Ok","Prob")</f>
        <v>Ok</v>
      </c>
      <c r="E88" s="4" t="str">
        <f>IF(IF(POCalc!E88&gt;=POCalc!$E$3,1,0)=POCalcMax!E88,"Ok","Prob")</f>
        <v>Ok</v>
      </c>
      <c r="F88" s="4" t="str">
        <f>IF(IF(POCalc!F88&gt;=POCalc!$E$3,1,0)=POCalcMax!F88,"Ok","Prob")</f>
        <v>Ok</v>
      </c>
      <c r="G88" s="4" t="str">
        <f>IF(IF(POCalc!G88&gt;=POCalc!$E$3,1,0)=POCalcMax!G88,"Ok","Prob")</f>
        <v>Ok</v>
      </c>
      <c r="H88" s="4" t="str">
        <f>IF(IF(POCalc!H88&gt;=POCalc!$E$3,1,0)=POCalcMax!H88,"Ok","Prob")</f>
        <v>Ok</v>
      </c>
      <c r="I88" s="4" t="str">
        <f>IF(IF(POCalc!I88&gt;=POCalc!$E$3,1,0)=POCalcMax!I88,"Ok","Prob")</f>
        <v>Ok</v>
      </c>
      <c r="J88" s="4" t="str">
        <f>IF(IF(POCalc!J88&gt;=POCalc!$E$3,1,0)=POCalcMax!J88,"Ok","Prob")</f>
        <v>Ok</v>
      </c>
      <c r="K88" s="4" t="str">
        <f>IF(IF(POCalc!K88&gt;=POCalc!$E$3,1,0)=POCalcMax!K88,"Ok","Prob")</f>
        <v>Ok</v>
      </c>
      <c r="L88" s="4" t="str">
        <f>IF(IF(POCalc!L88&gt;=POCalc!$E$3,1,0)=POCalcMax!L88,"Ok","Prob")</f>
        <v>Ok</v>
      </c>
      <c r="M88" s="4" t="str">
        <f>IF(IF(POCalc!M88&gt;=POCalc!$E$3,1,0)=POCalcMax!M88,"Ok","Prob")</f>
        <v>Ok</v>
      </c>
      <c r="N88" s="4" t="str">
        <f>IF(IF(POCalc!N88&gt;=POCalc!$E$3,1,0)=POCalcMax!N88,"Ok","Prob")</f>
        <v>Ok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 spans="1:26" x14ac:dyDescent="0.25">
      <c r="A89" s="4"/>
      <c r="B89" s="68">
        <f>IF(ISBLANK(CT!A115),"",CT!A115)</f>
      </c>
      <c r="C89" s="4" t="str">
        <f>IF(IF(POCalc!C89&gt;=POCalc!$E$3,1,0)=POCalcMax!C89,"Ok","Prob")</f>
        <v>Ok</v>
      </c>
      <c r="D89" s="4" t="str">
        <f>IF(IF(POCalc!D89&gt;=POCalc!$E$3,1,0)=POCalcMax!D89,"Ok","Prob")</f>
        <v>Ok</v>
      </c>
      <c r="E89" s="4" t="str">
        <f>IF(IF(POCalc!E89&gt;=POCalc!$E$3,1,0)=POCalcMax!E89,"Ok","Prob")</f>
        <v>Ok</v>
      </c>
      <c r="F89" s="4" t="str">
        <f>IF(IF(POCalc!F89&gt;=POCalc!$E$3,1,0)=POCalcMax!F89,"Ok","Prob")</f>
        <v>Ok</v>
      </c>
      <c r="G89" s="4" t="str">
        <f>IF(IF(POCalc!G89&gt;=POCalc!$E$3,1,0)=POCalcMax!G89,"Ok","Prob")</f>
        <v>Ok</v>
      </c>
      <c r="H89" s="4" t="str">
        <f>IF(IF(POCalc!H89&gt;=POCalc!$E$3,1,0)=POCalcMax!H89,"Ok","Prob")</f>
        <v>Ok</v>
      </c>
      <c r="I89" s="4" t="str">
        <f>IF(IF(POCalc!I89&gt;=POCalc!$E$3,1,0)=POCalcMax!I89,"Ok","Prob")</f>
        <v>Ok</v>
      </c>
      <c r="J89" s="4" t="str">
        <f>IF(IF(POCalc!J89&gt;=POCalc!$E$3,1,0)=POCalcMax!J89,"Ok","Prob")</f>
        <v>Ok</v>
      </c>
      <c r="K89" s="4" t="str">
        <f>IF(IF(POCalc!K89&gt;=POCalc!$E$3,1,0)=POCalcMax!K89,"Ok","Prob")</f>
        <v>Ok</v>
      </c>
      <c r="L89" s="4" t="str">
        <f>IF(IF(POCalc!L89&gt;=POCalc!$E$3,1,0)=POCalcMax!L89,"Ok","Prob")</f>
        <v>Ok</v>
      </c>
      <c r="M89" s="4" t="str">
        <f>IF(IF(POCalc!M89&gt;=POCalc!$E$3,1,0)=POCalcMax!M89,"Ok","Prob")</f>
        <v>Ok</v>
      </c>
      <c r="N89" s="4" t="str">
        <f>IF(IF(POCalc!N89&gt;=POCalc!$E$3,1,0)=POCalcMax!N89,"Ok","Prob")</f>
        <v>Ok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 spans="1:26" x14ac:dyDescent="0.25">
      <c r="A90" s="4"/>
      <c r="B90" s="68">
        <f>IF(ISBLANK(CT!A116),"",CT!A116)</f>
      </c>
      <c r="C90" s="4" t="str">
        <f>IF(IF(POCalc!C90&gt;=POCalc!$E$3,1,0)=POCalcMax!C90,"Ok","Prob")</f>
        <v>Ok</v>
      </c>
      <c r="D90" s="4" t="str">
        <f>IF(IF(POCalc!D90&gt;=POCalc!$E$3,1,0)=POCalcMax!D90,"Ok","Prob")</f>
        <v>Ok</v>
      </c>
      <c r="E90" s="4" t="str">
        <f>IF(IF(POCalc!E90&gt;=POCalc!$E$3,1,0)=POCalcMax!E90,"Ok","Prob")</f>
        <v>Ok</v>
      </c>
      <c r="F90" s="4" t="str">
        <f>IF(IF(POCalc!F90&gt;=POCalc!$E$3,1,0)=POCalcMax!F90,"Ok","Prob")</f>
        <v>Ok</v>
      </c>
      <c r="G90" s="4" t="str">
        <f>IF(IF(POCalc!G90&gt;=POCalc!$E$3,1,0)=POCalcMax!G90,"Ok","Prob")</f>
        <v>Ok</v>
      </c>
      <c r="H90" s="4" t="str">
        <f>IF(IF(POCalc!H90&gt;=POCalc!$E$3,1,0)=POCalcMax!H90,"Ok","Prob")</f>
        <v>Ok</v>
      </c>
      <c r="I90" s="4" t="str">
        <f>IF(IF(POCalc!I90&gt;=POCalc!$E$3,1,0)=POCalcMax!I90,"Ok","Prob")</f>
        <v>Ok</v>
      </c>
      <c r="J90" s="4" t="str">
        <f>IF(IF(POCalc!J90&gt;=POCalc!$E$3,1,0)=POCalcMax!J90,"Ok","Prob")</f>
        <v>Ok</v>
      </c>
      <c r="K90" s="4" t="str">
        <f>IF(IF(POCalc!K90&gt;=POCalc!$E$3,1,0)=POCalcMax!K90,"Ok","Prob")</f>
        <v>Ok</v>
      </c>
      <c r="L90" s="4" t="str">
        <f>IF(IF(POCalc!L90&gt;=POCalc!$E$3,1,0)=POCalcMax!L90,"Ok","Prob")</f>
        <v>Ok</v>
      </c>
      <c r="M90" s="4" t="str">
        <f>IF(IF(POCalc!M90&gt;=POCalc!$E$3,1,0)=POCalcMax!M90,"Ok","Prob")</f>
        <v>Ok</v>
      </c>
      <c r="N90" s="4" t="str">
        <f>IF(IF(POCalc!N90&gt;=POCalc!$E$3,1,0)=POCalcMax!N90,"Ok","Prob")</f>
        <v>Ok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 spans="1:26" x14ac:dyDescent="0.25">
      <c r="A91" s="4"/>
      <c r="B91" s="68">
        <f>IF(ISBLANK(CT!A117),"",CT!A117)</f>
      </c>
      <c r="C91" s="4" t="str">
        <f>IF(IF(POCalc!C91&gt;=POCalc!$E$3,1,0)=POCalcMax!C91,"Ok","Prob")</f>
        <v>Ok</v>
      </c>
      <c r="D91" s="4" t="str">
        <f>IF(IF(POCalc!D91&gt;=POCalc!$E$3,1,0)=POCalcMax!D91,"Ok","Prob")</f>
        <v>Ok</v>
      </c>
      <c r="E91" s="4" t="str">
        <f>IF(IF(POCalc!E91&gt;=POCalc!$E$3,1,0)=POCalcMax!E91,"Ok","Prob")</f>
        <v>Ok</v>
      </c>
      <c r="F91" s="4" t="str">
        <f>IF(IF(POCalc!F91&gt;=POCalc!$E$3,1,0)=POCalcMax!F91,"Ok","Prob")</f>
        <v>Ok</v>
      </c>
      <c r="G91" s="4" t="str">
        <f>IF(IF(POCalc!G91&gt;=POCalc!$E$3,1,0)=POCalcMax!G91,"Ok","Prob")</f>
        <v>Ok</v>
      </c>
      <c r="H91" s="4" t="str">
        <f>IF(IF(POCalc!H91&gt;=POCalc!$E$3,1,0)=POCalcMax!H91,"Ok","Prob")</f>
        <v>Ok</v>
      </c>
      <c r="I91" s="4" t="str">
        <f>IF(IF(POCalc!I91&gt;=POCalc!$E$3,1,0)=POCalcMax!I91,"Ok","Prob")</f>
        <v>Ok</v>
      </c>
      <c r="J91" s="4" t="str">
        <f>IF(IF(POCalc!J91&gt;=POCalc!$E$3,1,0)=POCalcMax!J91,"Ok","Prob")</f>
        <v>Ok</v>
      </c>
      <c r="K91" s="4" t="str">
        <f>IF(IF(POCalc!K91&gt;=POCalc!$E$3,1,0)=POCalcMax!K91,"Ok","Prob")</f>
        <v>Ok</v>
      </c>
      <c r="L91" s="4" t="str">
        <f>IF(IF(POCalc!L91&gt;=POCalc!$E$3,1,0)=POCalcMax!L91,"Ok","Prob")</f>
        <v>Ok</v>
      </c>
      <c r="M91" s="4" t="str">
        <f>IF(IF(POCalc!M91&gt;=POCalc!$E$3,1,0)=POCalcMax!M91,"Ok","Prob")</f>
        <v>Ok</v>
      </c>
      <c r="N91" s="4" t="str">
        <f>IF(IF(POCalc!N91&gt;=POCalc!$E$3,1,0)=POCalcMax!N91,"Ok","Prob")</f>
        <v>Ok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 spans="1:26" x14ac:dyDescent="0.25">
      <c r="A92" s="4"/>
      <c r="B92" s="68">
        <f>IF(ISBLANK(CT!A118),"",CT!A118)</f>
      </c>
      <c r="C92" s="4" t="str">
        <f>IF(IF(POCalc!C92&gt;=POCalc!$E$3,1,0)=POCalcMax!C92,"Ok","Prob")</f>
        <v>Ok</v>
      </c>
      <c r="D92" s="4" t="str">
        <f>IF(IF(POCalc!D92&gt;=POCalc!$E$3,1,0)=POCalcMax!D92,"Ok","Prob")</f>
        <v>Ok</v>
      </c>
      <c r="E92" s="4" t="str">
        <f>IF(IF(POCalc!E92&gt;=POCalc!$E$3,1,0)=POCalcMax!E92,"Ok","Prob")</f>
        <v>Ok</v>
      </c>
      <c r="F92" s="4" t="str">
        <f>IF(IF(POCalc!F92&gt;=POCalc!$E$3,1,0)=POCalcMax!F92,"Ok","Prob")</f>
        <v>Ok</v>
      </c>
      <c r="G92" s="4" t="str">
        <f>IF(IF(POCalc!G92&gt;=POCalc!$E$3,1,0)=POCalcMax!G92,"Ok","Prob")</f>
        <v>Ok</v>
      </c>
      <c r="H92" s="4" t="str">
        <f>IF(IF(POCalc!H92&gt;=POCalc!$E$3,1,0)=POCalcMax!H92,"Ok","Prob")</f>
        <v>Ok</v>
      </c>
      <c r="I92" s="4" t="str">
        <f>IF(IF(POCalc!I92&gt;=POCalc!$E$3,1,0)=POCalcMax!I92,"Ok","Prob")</f>
        <v>Ok</v>
      </c>
      <c r="J92" s="4" t="str">
        <f>IF(IF(POCalc!J92&gt;=POCalc!$E$3,1,0)=POCalcMax!J92,"Ok","Prob")</f>
        <v>Ok</v>
      </c>
      <c r="K92" s="4" t="str">
        <f>IF(IF(POCalc!K92&gt;=POCalc!$E$3,1,0)=POCalcMax!K92,"Ok","Prob")</f>
        <v>Ok</v>
      </c>
      <c r="L92" s="4" t="str">
        <f>IF(IF(POCalc!L92&gt;=POCalc!$E$3,1,0)=POCalcMax!L92,"Ok","Prob")</f>
        <v>Ok</v>
      </c>
      <c r="M92" s="4" t="str">
        <f>IF(IF(POCalc!M92&gt;=POCalc!$E$3,1,0)=POCalcMax!M92,"Ok","Prob")</f>
        <v>Ok</v>
      </c>
      <c r="N92" s="4" t="str">
        <f>IF(IF(POCalc!N92&gt;=POCalc!$E$3,1,0)=POCalcMax!N92,"Ok","Prob")</f>
        <v>Ok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 spans="1:26" x14ac:dyDescent="0.25">
      <c r="A93" s="4"/>
      <c r="B93" s="68">
        <f>IF(ISBLANK(CT!A119),"",CT!A119)</f>
      </c>
      <c r="C93" s="4" t="str">
        <f>IF(IF(POCalc!C93&gt;=POCalc!$E$3,1,0)=POCalcMax!C93,"Ok","Prob")</f>
        <v>Ok</v>
      </c>
      <c r="D93" s="4" t="str">
        <f>IF(IF(POCalc!D93&gt;=POCalc!$E$3,1,0)=POCalcMax!D93,"Ok","Prob")</f>
        <v>Ok</v>
      </c>
      <c r="E93" s="4" t="str">
        <f>IF(IF(POCalc!E93&gt;=POCalc!$E$3,1,0)=POCalcMax!E93,"Ok","Prob")</f>
        <v>Ok</v>
      </c>
      <c r="F93" s="4" t="str">
        <f>IF(IF(POCalc!F93&gt;=POCalc!$E$3,1,0)=POCalcMax!F93,"Ok","Prob")</f>
        <v>Ok</v>
      </c>
      <c r="G93" s="4" t="str">
        <f>IF(IF(POCalc!G93&gt;=POCalc!$E$3,1,0)=POCalcMax!G93,"Ok","Prob")</f>
        <v>Ok</v>
      </c>
      <c r="H93" s="4" t="str">
        <f>IF(IF(POCalc!H93&gt;=POCalc!$E$3,1,0)=POCalcMax!H93,"Ok","Prob")</f>
        <v>Ok</v>
      </c>
      <c r="I93" s="4" t="str">
        <f>IF(IF(POCalc!I93&gt;=POCalc!$E$3,1,0)=POCalcMax!I93,"Ok","Prob")</f>
        <v>Ok</v>
      </c>
      <c r="J93" s="4" t="str">
        <f>IF(IF(POCalc!J93&gt;=POCalc!$E$3,1,0)=POCalcMax!J93,"Ok","Prob")</f>
        <v>Ok</v>
      </c>
      <c r="K93" s="4" t="str">
        <f>IF(IF(POCalc!K93&gt;=POCalc!$E$3,1,0)=POCalcMax!K93,"Ok","Prob")</f>
        <v>Ok</v>
      </c>
      <c r="L93" s="4" t="str">
        <f>IF(IF(POCalc!L93&gt;=POCalc!$E$3,1,0)=POCalcMax!L93,"Ok","Prob")</f>
        <v>Ok</v>
      </c>
      <c r="M93" s="4" t="str">
        <f>IF(IF(POCalc!M93&gt;=POCalc!$E$3,1,0)=POCalcMax!M93,"Ok","Prob")</f>
        <v>Ok</v>
      </c>
      <c r="N93" s="4" t="str">
        <f>IF(IF(POCalc!N93&gt;=POCalc!$E$3,1,0)=POCalcMax!N93,"Ok","Prob")</f>
        <v>Ok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 spans="1:26" x14ac:dyDescent="0.25">
      <c r="A94" s="4"/>
      <c r="B94" s="68">
        <f>IF(ISBLANK(CT!A120),"",CT!A120)</f>
      </c>
      <c r="C94" s="4" t="str">
        <f>IF(IF(POCalc!C94&gt;=POCalc!$E$3,1,0)=POCalcMax!C94,"Ok","Prob")</f>
        <v>Ok</v>
      </c>
      <c r="D94" s="4" t="str">
        <f>IF(IF(POCalc!D94&gt;=POCalc!$E$3,1,0)=POCalcMax!D94,"Ok","Prob")</f>
        <v>Ok</v>
      </c>
      <c r="E94" s="4" t="str">
        <f>IF(IF(POCalc!E94&gt;=POCalc!$E$3,1,0)=POCalcMax!E94,"Ok","Prob")</f>
        <v>Ok</v>
      </c>
      <c r="F94" s="4" t="str">
        <f>IF(IF(POCalc!F94&gt;=POCalc!$E$3,1,0)=POCalcMax!F94,"Ok","Prob")</f>
        <v>Ok</v>
      </c>
      <c r="G94" s="4" t="str">
        <f>IF(IF(POCalc!G94&gt;=POCalc!$E$3,1,0)=POCalcMax!G94,"Ok","Prob")</f>
        <v>Ok</v>
      </c>
      <c r="H94" s="4" t="str">
        <f>IF(IF(POCalc!H94&gt;=POCalc!$E$3,1,0)=POCalcMax!H94,"Ok","Prob")</f>
        <v>Ok</v>
      </c>
      <c r="I94" s="4" t="str">
        <f>IF(IF(POCalc!I94&gt;=POCalc!$E$3,1,0)=POCalcMax!I94,"Ok","Prob")</f>
        <v>Ok</v>
      </c>
      <c r="J94" s="4" t="str">
        <f>IF(IF(POCalc!J94&gt;=POCalc!$E$3,1,0)=POCalcMax!J94,"Ok","Prob")</f>
        <v>Ok</v>
      </c>
      <c r="K94" s="4" t="str">
        <f>IF(IF(POCalc!K94&gt;=POCalc!$E$3,1,0)=POCalcMax!K94,"Ok","Prob")</f>
        <v>Ok</v>
      </c>
      <c r="L94" s="4" t="str">
        <f>IF(IF(POCalc!L94&gt;=POCalc!$E$3,1,0)=POCalcMax!L94,"Ok","Prob")</f>
        <v>Ok</v>
      </c>
      <c r="M94" s="4" t="str">
        <f>IF(IF(POCalc!M94&gt;=POCalc!$E$3,1,0)=POCalcMax!M94,"Ok","Prob")</f>
        <v>Ok</v>
      </c>
      <c r="N94" s="4" t="str">
        <f>IF(IF(POCalc!N94&gt;=POCalc!$E$3,1,0)=POCalcMax!N94,"Ok","Prob")</f>
        <v>Ok</v>
      </c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 spans="1:26" x14ac:dyDescent="0.25">
      <c r="A95" s="4"/>
      <c r="B95" s="68">
        <f>IF(ISBLANK(CT!A121),"",CT!A121)</f>
      </c>
      <c r="C95" s="4" t="str">
        <f>IF(IF(POCalc!C95&gt;=POCalc!$E$3,1,0)=POCalcMax!C95,"Ok","Prob")</f>
        <v>Ok</v>
      </c>
      <c r="D95" s="4" t="str">
        <f>IF(IF(POCalc!D95&gt;=POCalc!$E$3,1,0)=POCalcMax!D95,"Ok","Prob")</f>
        <v>Ok</v>
      </c>
      <c r="E95" s="4" t="str">
        <f>IF(IF(POCalc!E95&gt;=POCalc!$E$3,1,0)=POCalcMax!E95,"Ok","Prob")</f>
        <v>Ok</v>
      </c>
      <c r="F95" s="4" t="str">
        <f>IF(IF(POCalc!F95&gt;=POCalc!$E$3,1,0)=POCalcMax!F95,"Ok","Prob")</f>
        <v>Ok</v>
      </c>
      <c r="G95" s="4" t="str">
        <f>IF(IF(POCalc!G95&gt;=POCalc!$E$3,1,0)=POCalcMax!G95,"Ok","Prob")</f>
        <v>Ok</v>
      </c>
      <c r="H95" s="4" t="str">
        <f>IF(IF(POCalc!H95&gt;=POCalc!$E$3,1,0)=POCalcMax!H95,"Ok","Prob")</f>
        <v>Ok</v>
      </c>
      <c r="I95" s="4" t="str">
        <f>IF(IF(POCalc!I95&gt;=POCalc!$E$3,1,0)=POCalcMax!I95,"Ok","Prob")</f>
        <v>Ok</v>
      </c>
      <c r="J95" s="4" t="str">
        <f>IF(IF(POCalc!J95&gt;=POCalc!$E$3,1,0)=POCalcMax!J95,"Ok","Prob")</f>
        <v>Ok</v>
      </c>
      <c r="K95" s="4" t="str">
        <f>IF(IF(POCalc!K95&gt;=POCalc!$E$3,1,0)=POCalcMax!K95,"Ok","Prob")</f>
        <v>Ok</v>
      </c>
      <c r="L95" s="4" t="str">
        <f>IF(IF(POCalc!L95&gt;=POCalc!$E$3,1,0)=POCalcMax!L95,"Ok","Prob")</f>
        <v>Ok</v>
      </c>
      <c r="M95" s="4" t="str">
        <f>IF(IF(POCalc!M95&gt;=POCalc!$E$3,1,0)=POCalcMax!M95,"Ok","Prob")</f>
        <v>Ok</v>
      </c>
      <c r="N95" s="4" t="str">
        <f>IF(IF(POCalc!N95&gt;=POCalc!$E$3,1,0)=POCalcMax!N95,"Ok","Prob")</f>
        <v>Ok</v>
      </c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 spans="1:26" x14ac:dyDescent="0.25">
      <c r="A96" s="4"/>
      <c r="B96" s="68">
        <f>IF(ISBLANK(CT!A122),"",CT!A122)</f>
      </c>
      <c r="C96" s="4" t="str">
        <f>IF(IF(POCalc!C96&gt;=POCalc!$E$3,1,0)=POCalcMax!C96,"Ok","Prob")</f>
        <v>Ok</v>
      </c>
      <c r="D96" s="4" t="str">
        <f>IF(IF(POCalc!D96&gt;=POCalc!$E$3,1,0)=POCalcMax!D96,"Ok","Prob")</f>
        <v>Ok</v>
      </c>
      <c r="E96" s="4" t="str">
        <f>IF(IF(POCalc!E96&gt;=POCalc!$E$3,1,0)=POCalcMax!E96,"Ok","Prob")</f>
        <v>Ok</v>
      </c>
      <c r="F96" s="4" t="str">
        <f>IF(IF(POCalc!F96&gt;=POCalc!$E$3,1,0)=POCalcMax!F96,"Ok","Prob")</f>
        <v>Ok</v>
      </c>
      <c r="G96" s="4" t="str">
        <f>IF(IF(POCalc!G96&gt;=POCalc!$E$3,1,0)=POCalcMax!G96,"Ok","Prob")</f>
        <v>Ok</v>
      </c>
      <c r="H96" s="4" t="str">
        <f>IF(IF(POCalc!H96&gt;=POCalc!$E$3,1,0)=POCalcMax!H96,"Ok","Prob")</f>
        <v>Ok</v>
      </c>
      <c r="I96" s="4" t="str">
        <f>IF(IF(POCalc!I96&gt;=POCalc!$E$3,1,0)=POCalcMax!I96,"Ok","Prob")</f>
        <v>Ok</v>
      </c>
      <c r="J96" s="4" t="str">
        <f>IF(IF(POCalc!J96&gt;=POCalc!$E$3,1,0)=POCalcMax!J96,"Ok","Prob")</f>
        <v>Ok</v>
      </c>
      <c r="K96" s="4" t="str">
        <f>IF(IF(POCalc!K96&gt;=POCalc!$E$3,1,0)=POCalcMax!K96,"Ok","Prob")</f>
        <v>Ok</v>
      </c>
      <c r="L96" s="4" t="str">
        <f>IF(IF(POCalc!L96&gt;=POCalc!$E$3,1,0)=POCalcMax!L96,"Ok","Prob")</f>
        <v>Ok</v>
      </c>
      <c r="M96" s="4" t="str">
        <f>IF(IF(POCalc!M96&gt;=POCalc!$E$3,1,0)=POCalcMax!M96,"Ok","Prob")</f>
        <v>Ok</v>
      </c>
      <c r="N96" s="4" t="str">
        <f>IF(IF(POCalc!N96&gt;=POCalc!$E$3,1,0)=POCalcMax!N96,"Ok","Prob")</f>
        <v>Ok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 spans="1:26" x14ac:dyDescent="0.25">
      <c r="A97" s="4"/>
      <c r="B97" s="68">
        <f>IF(ISBLANK(CT!A123),"",CT!A123)</f>
      </c>
      <c r="C97" s="4" t="str">
        <f>IF(IF(POCalc!C97&gt;=POCalc!$E$3,1,0)=POCalcMax!C97,"Ok","Prob")</f>
        <v>Ok</v>
      </c>
      <c r="D97" s="4" t="str">
        <f>IF(IF(POCalc!D97&gt;=POCalc!$E$3,1,0)=POCalcMax!D97,"Ok","Prob")</f>
        <v>Ok</v>
      </c>
      <c r="E97" s="4" t="str">
        <f>IF(IF(POCalc!E97&gt;=POCalc!$E$3,1,0)=POCalcMax!E97,"Ok","Prob")</f>
        <v>Ok</v>
      </c>
      <c r="F97" s="4" t="str">
        <f>IF(IF(POCalc!F97&gt;=POCalc!$E$3,1,0)=POCalcMax!F97,"Ok","Prob")</f>
        <v>Ok</v>
      </c>
      <c r="G97" s="4" t="str">
        <f>IF(IF(POCalc!G97&gt;=POCalc!$E$3,1,0)=POCalcMax!G97,"Ok","Prob")</f>
        <v>Ok</v>
      </c>
      <c r="H97" s="4" t="str">
        <f>IF(IF(POCalc!H97&gt;=POCalc!$E$3,1,0)=POCalcMax!H97,"Ok","Prob")</f>
        <v>Ok</v>
      </c>
      <c r="I97" s="4" t="str">
        <f>IF(IF(POCalc!I97&gt;=POCalc!$E$3,1,0)=POCalcMax!I97,"Ok","Prob")</f>
        <v>Ok</v>
      </c>
      <c r="J97" s="4" t="str">
        <f>IF(IF(POCalc!J97&gt;=POCalc!$E$3,1,0)=POCalcMax!J97,"Ok","Prob")</f>
        <v>Ok</v>
      </c>
      <c r="K97" s="4" t="str">
        <f>IF(IF(POCalc!K97&gt;=POCalc!$E$3,1,0)=POCalcMax!K97,"Ok","Prob")</f>
        <v>Ok</v>
      </c>
      <c r="L97" s="4" t="str">
        <f>IF(IF(POCalc!L97&gt;=POCalc!$E$3,1,0)=POCalcMax!L97,"Ok","Prob")</f>
        <v>Ok</v>
      </c>
      <c r="M97" s="4" t="str">
        <f>IF(IF(POCalc!M97&gt;=POCalc!$E$3,1,0)=POCalcMax!M97,"Ok","Prob")</f>
        <v>Ok</v>
      </c>
      <c r="N97" s="4" t="str">
        <f>IF(IF(POCalc!N97&gt;=POCalc!$E$3,1,0)=POCalcMax!N97,"Ok","Prob")</f>
        <v>Ok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 spans="1:26" x14ac:dyDescent="0.25">
      <c r="A98" s="4"/>
      <c r="B98" s="68">
        <f>IF(ISBLANK(CT!A124),"",CT!A124)</f>
      </c>
      <c r="C98" s="4" t="str">
        <f>IF(IF(POCalc!C98&gt;=POCalc!$E$3,1,0)=POCalcMax!C98,"Ok","Prob")</f>
        <v>Ok</v>
      </c>
      <c r="D98" s="4" t="str">
        <f>IF(IF(POCalc!D98&gt;=POCalc!$E$3,1,0)=POCalcMax!D98,"Ok","Prob")</f>
        <v>Ok</v>
      </c>
      <c r="E98" s="4" t="str">
        <f>IF(IF(POCalc!E98&gt;=POCalc!$E$3,1,0)=POCalcMax!E98,"Ok","Prob")</f>
        <v>Ok</v>
      </c>
      <c r="F98" s="4" t="str">
        <f>IF(IF(POCalc!F98&gt;=POCalc!$E$3,1,0)=POCalcMax!F98,"Ok","Prob")</f>
        <v>Ok</v>
      </c>
      <c r="G98" s="4" t="str">
        <f>IF(IF(POCalc!G98&gt;=POCalc!$E$3,1,0)=POCalcMax!G98,"Ok","Prob")</f>
        <v>Ok</v>
      </c>
      <c r="H98" s="4" t="str">
        <f>IF(IF(POCalc!H98&gt;=POCalc!$E$3,1,0)=POCalcMax!H98,"Ok","Prob")</f>
        <v>Ok</v>
      </c>
      <c r="I98" s="4" t="str">
        <f>IF(IF(POCalc!I98&gt;=POCalc!$E$3,1,0)=POCalcMax!I98,"Ok","Prob")</f>
        <v>Ok</v>
      </c>
      <c r="J98" s="4" t="str">
        <f>IF(IF(POCalc!J98&gt;=POCalc!$E$3,1,0)=POCalcMax!J98,"Ok","Prob")</f>
        <v>Ok</v>
      </c>
      <c r="K98" s="4" t="str">
        <f>IF(IF(POCalc!K98&gt;=POCalc!$E$3,1,0)=POCalcMax!K98,"Ok","Prob")</f>
        <v>Ok</v>
      </c>
      <c r="L98" s="4" t="str">
        <f>IF(IF(POCalc!L98&gt;=POCalc!$E$3,1,0)=POCalcMax!L98,"Ok","Prob")</f>
        <v>Ok</v>
      </c>
      <c r="M98" s="4" t="str">
        <f>IF(IF(POCalc!M98&gt;=POCalc!$E$3,1,0)=POCalcMax!M98,"Ok","Prob")</f>
        <v>Ok</v>
      </c>
      <c r="N98" s="4" t="str">
        <f>IF(IF(POCalc!N98&gt;=POCalc!$E$3,1,0)=POCalcMax!N98,"Ok","Prob")</f>
        <v>Ok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 spans="1:26" x14ac:dyDescent="0.25">
      <c r="A99" s="4"/>
      <c r="B99" s="68">
        <f>IF(ISBLANK(CT!A125),"",CT!A125)</f>
      </c>
      <c r="C99" s="4" t="str">
        <f>IF(IF(POCalc!C99&gt;=POCalc!$E$3,1,0)=POCalcMax!C99,"Ok","Prob")</f>
        <v>Ok</v>
      </c>
      <c r="D99" s="4" t="str">
        <f>IF(IF(POCalc!D99&gt;=POCalc!$E$3,1,0)=POCalcMax!D99,"Ok","Prob")</f>
        <v>Ok</v>
      </c>
      <c r="E99" s="4" t="str">
        <f>IF(IF(POCalc!E99&gt;=POCalc!$E$3,1,0)=POCalcMax!E99,"Ok","Prob")</f>
        <v>Ok</v>
      </c>
      <c r="F99" s="4" t="str">
        <f>IF(IF(POCalc!F99&gt;=POCalc!$E$3,1,0)=POCalcMax!F99,"Ok","Prob")</f>
        <v>Ok</v>
      </c>
      <c r="G99" s="4" t="str">
        <f>IF(IF(POCalc!G99&gt;=POCalc!$E$3,1,0)=POCalcMax!G99,"Ok","Prob")</f>
        <v>Ok</v>
      </c>
      <c r="H99" s="4" t="str">
        <f>IF(IF(POCalc!H99&gt;=POCalc!$E$3,1,0)=POCalcMax!H99,"Ok","Prob")</f>
        <v>Ok</v>
      </c>
      <c r="I99" s="4" t="str">
        <f>IF(IF(POCalc!I99&gt;=POCalc!$E$3,1,0)=POCalcMax!I99,"Ok","Prob")</f>
        <v>Ok</v>
      </c>
      <c r="J99" s="4" t="str">
        <f>IF(IF(POCalc!J99&gt;=POCalc!$E$3,1,0)=POCalcMax!J99,"Ok","Prob")</f>
        <v>Ok</v>
      </c>
      <c r="K99" s="4" t="str">
        <f>IF(IF(POCalc!K99&gt;=POCalc!$E$3,1,0)=POCalcMax!K99,"Ok","Prob")</f>
        <v>Ok</v>
      </c>
      <c r="L99" s="4" t="str">
        <f>IF(IF(POCalc!L99&gt;=POCalc!$E$3,1,0)=POCalcMax!L99,"Ok","Prob")</f>
        <v>Ok</v>
      </c>
      <c r="M99" s="4" t="str">
        <f>IF(IF(POCalc!M99&gt;=POCalc!$E$3,1,0)=POCalcMax!M99,"Ok","Prob")</f>
        <v>Ok</v>
      </c>
      <c r="N99" s="4" t="str">
        <f>IF(IF(POCalc!N99&gt;=POCalc!$E$3,1,0)=POCalcMax!N99,"Ok","Prob")</f>
        <v>Ok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 spans="1:26" x14ac:dyDescent="0.25">
      <c r="A100" s="4"/>
      <c r="B100" s="68">
        <f>IF(ISBLANK(CT!A126),"",CT!A126)</f>
      </c>
      <c r="C100" s="4" t="str">
        <f>IF(IF(POCalc!C100&gt;=POCalc!$E$3,1,0)=POCalcMax!C100,"Ok","Prob")</f>
        <v>Ok</v>
      </c>
      <c r="D100" s="4" t="str">
        <f>IF(IF(POCalc!D100&gt;=POCalc!$E$3,1,0)=POCalcMax!D100,"Ok","Prob")</f>
        <v>Ok</v>
      </c>
      <c r="E100" s="4" t="str">
        <f>IF(IF(POCalc!E100&gt;=POCalc!$E$3,1,0)=POCalcMax!E100,"Ok","Prob")</f>
        <v>Ok</v>
      </c>
      <c r="F100" s="4" t="str">
        <f>IF(IF(POCalc!F100&gt;=POCalc!$E$3,1,0)=POCalcMax!F100,"Ok","Prob")</f>
        <v>Ok</v>
      </c>
      <c r="G100" s="4" t="str">
        <f>IF(IF(POCalc!G100&gt;=POCalc!$E$3,1,0)=POCalcMax!G100,"Ok","Prob")</f>
        <v>Ok</v>
      </c>
      <c r="H100" s="4" t="str">
        <f>IF(IF(POCalc!H100&gt;=POCalc!$E$3,1,0)=POCalcMax!H100,"Ok","Prob")</f>
        <v>Ok</v>
      </c>
      <c r="I100" s="4" t="str">
        <f>IF(IF(POCalc!I100&gt;=POCalc!$E$3,1,0)=POCalcMax!I100,"Ok","Prob")</f>
        <v>Ok</v>
      </c>
      <c r="J100" s="4" t="str">
        <f>IF(IF(POCalc!J100&gt;=POCalc!$E$3,1,0)=POCalcMax!J100,"Ok","Prob")</f>
        <v>Ok</v>
      </c>
      <c r="K100" s="4" t="str">
        <f>IF(IF(POCalc!K100&gt;=POCalc!$E$3,1,0)=POCalcMax!K100,"Ok","Prob")</f>
        <v>Ok</v>
      </c>
      <c r="L100" s="4" t="str">
        <f>IF(IF(POCalc!L100&gt;=POCalc!$E$3,1,0)=POCalcMax!L100,"Ok","Prob")</f>
        <v>Ok</v>
      </c>
      <c r="M100" s="4" t="str">
        <f>IF(IF(POCalc!M100&gt;=POCalc!$E$3,1,0)=POCalcMax!M100,"Ok","Prob")</f>
        <v>Ok</v>
      </c>
      <c r="N100" s="4" t="str">
        <f>IF(IF(POCalc!N100&gt;=POCalc!$E$3,1,0)=POCalcMax!N100,"Ok","Prob")</f>
        <v>Ok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 spans="1:26" x14ac:dyDescent="0.25">
      <c r="A101" s="4"/>
      <c r="B101" s="68">
        <f>IF(ISBLANK(CT!A127),"",CT!A127)</f>
      </c>
      <c r="C101" s="4" t="str">
        <f>IF(IF(POCalc!C101&gt;=POCalc!$E$3,1,0)=POCalcMax!C101,"Ok","Prob")</f>
        <v>Ok</v>
      </c>
      <c r="D101" s="4" t="str">
        <f>IF(IF(POCalc!D101&gt;=POCalc!$E$3,1,0)=POCalcMax!D101,"Ok","Prob")</f>
        <v>Ok</v>
      </c>
      <c r="E101" s="4" t="str">
        <f>IF(IF(POCalc!E101&gt;=POCalc!$E$3,1,0)=POCalcMax!E101,"Ok","Prob")</f>
        <v>Ok</v>
      </c>
      <c r="F101" s="4" t="str">
        <f>IF(IF(POCalc!F101&gt;=POCalc!$E$3,1,0)=POCalcMax!F101,"Ok","Prob")</f>
        <v>Ok</v>
      </c>
      <c r="G101" s="4" t="str">
        <f>IF(IF(POCalc!G101&gt;=POCalc!$E$3,1,0)=POCalcMax!G101,"Ok","Prob")</f>
        <v>Ok</v>
      </c>
      <c r="H101" s="4" t="str">
        <f>IF(IF(POCalc!H101&gt;=POCalc!$E$3,1,0)=POCalcMax!H101,"Ok","Prob")</f>
        <v>Ok</v>
      </c>
      <c r="I101" s="4" t="str">
        <f>IF(IF(POCalc!I101&gt;=POCalc!$E$3,1,0)=POCalcMax!I101,"Ok","Prob")</f>
        <v>Ok</v>
      </c>
      <c r="J101" s="4" t="str">
        <f>IF(IF(POCalc!J101&gt;=POCalc!$E$3,1,0)=POCalcMax!J101,"Ok","Prob")</f>
        <v>Ok</v>
      </c>
      <c r="K101" s="4" t="str">
        <f>IF(IF(POCalc!K101&gt;=POCalc!$E$3,1,0)=POCalcMax!K101,"Ok","Prob")</f>
        <v>Ok</v>
      </c>
      <c r="L101" s="4" t="str">
        <f>IF(IF(POCalc!L101&gt;=POCalc!$E$3,1,0)=POCalcMax!L101,"Ok","Prob")</f>
        <v>Ok</v>
      </c>
      <c r="M101" s="4" t="str">
        <f>IF(IF(POCalc!M101&gt;=POCalc!$E$3,1,0)=POCalcMax!M101,"Ok","Prob")</f>
        <v>Ok</v>
      </c>
      <c r="N101" s="4" t="str">
        <f>IF(IF(POCalc!N101&gt;=POCalc!$E$3,1,0)=POCalcMax!N101,"Ok","Prob")</f>
        <v>Ok</v>
      </c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 spans="1:26" x14ac:dyDescent="0.25">
      <c r="A102" s="4"/>
      <c r="B102" s="68">
        <f>IF(ISBLANK(CT!A128),"",CT!A128)</f>
      </c>
      <c r="C102" s="4" t="str">
        <f>IF(IF(POCalc!C102&gt;=POCalc!$E$3,1,0)=POCalcMax!C102,"Ok","Prob")</f>
        <v>Ok</v>
      </c>
      <c r="D102" s="4" t="str">
        <f>IF(IF(POCalc!D102&gt;=POCalc!$E$3,1,0)=POCalcMax!D102,"Ok","Prob")</f>
        <v>Ok</v>
      </c>
      <c r="E102" s="4" t="str">
        <f>IF(IF(POCalc!E102&gt;=POCalc!$E$3,1,0)=POCalcMax!E102,"Ok","Prob")</f>
        <v>Ok</v>
      </c>
      <c r="F102" s="4" t="str">
        <f>IF(IF(POCalc!F102&gt;=POCalc!$E$3,1,0)=POCalcMax!F102,"Ok","Prob")</f>
        <v>Ok</v>
      </c>
      <c r="G102" s="4" t="str">
        <f>IF(IF(POCalc!G102&gt;=POCalc!$E$3,1,0)=POCalcMax!G102,"Ok","Prob")</f>
        <v>Ok</v>
      </c>
      <c r="H102" s="4" t="str">
        <f>IF(IF(POCalc!H102&gt;=POCalc!$E$3,1,0)=POCalcMax!H102,"Ok","Prob")</f>
        <v>Ok</v>
      </c>
      <c r="I102" s="4" t="str">
        <f>IF(IF(POCalc!I102&gt;=POCalc!$E$3,1,0)=POCalcMax!I102,"Ok","Prob")</f>
        <v>Ok</v>
      </c>
      <c r="J102" s="4" t="str">
        <f>IF(IF(POCalc!J102&gt;=POCalc!$E$3,1,0)=POCalcMax!J102,"Ok","Prob")</f>
        <v>Ok</v>
      </c>
      <c r="K102" s="4" t="str">
        <f>IF(IF(POCalc!K102&gt;=POCalc!$E$3,1,0)=POCalcMax!K102,"Ok","Prob")</f>
        <v>Ok</v>
      </c>
      <c r="L102" s="4" t="str">
        <f>IF(IF(POCalc!L102&gt;=POCalc!$E$3,1,0)=POCalcMax!L102,"Ok","Prob")</f>
        <v>Ok</v>
      </c>
      <c r="M102" s="4" t="str">
        <f>IF(IF(POCalc!M102&gt;=POCalc!$E$3,1,0)=POCalcMax!M102,"Ok","Prob")</f>
        <v>Ok</v>
      </c>
      <c r="N102" s="4" t="str">
        <f>IF(IF(POCalc!N102&gt;=POCalc!$E$3,1,0)=POCalcMax!N102,"Ok","Prob")</f>
        <v>Ok</v>
      </c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 spans="1:26" x14ac:dyDescent="0.25">
      <c r="A103" s="4"/>
      <c r="B103" s="68">
        <f>IF(ISBLANK(CT!A129),"",CT!A129)</f>
      </c>
      <c r="C103" s="4" t="str">
        <f>IF(IF(POCalc!C103&gt;=POCalc!$E$3,1,0)=POCalcMax!C103,"Ok","Prob")</f>
        <v>Ok</v>
      </c>
      <c r="D103" s="4" t="str">
        <f>IF(IF(POCalc!D103&gt;=POCalc!$E$3,1,0)=POCalcMax!D103,"Ok","Prob")</f>
        <v>Ok</v>
      </c>
      <c r="E103" s="4" t="str">
        <f>IF(IF(POCalc!E103&gt;=POCalc!$E$3,1,0)=POCalcMax!E103,"Ok","Prob")</f>
        <v>Ok</v>
      </c>
      <c r="F103" s="4" t="str">
        <f>IF(IF(POCalc!F103&gt;=POCalc!$E$3,1,0)=POCalcMax!F103,"Ok","Prob")</f>
        <v>Ok</v>
      </c>
      <c r="G103" s="4" t="str">
        <f>IF(IF(POCalc!G103&gt;=POCalc!$E$3,1,0)=POCalcMax!G103,"Ok","Prob")</f>
        <v>Ok</v>
      </c>
      <c r="H103" s="4" t="str">
        <f>IF(IF(POCalc!H103&gt;=POCalc!$E$3,1,0)=POCalcMax!H103,"Ok","Prob")</f>
        <v>Ok</v>
      </c>
      <c r="I103" s="4" t="str">
        <f>IF(IF(POCalc!I103&gt;=POCalc!$E$3,1,0)=POCalcMax!I103,"Ok","Prob")</f>
        <v>Ok</v>
      </c>
      <c r="J103" s="4" t="str">
        <f>IF(IF(POCalc!J103&gt;=POCalc!$E$3,1,0)=POCalcMax!J103,"Ok","Prob")</f>
        <v>Ok</v>
      </c>
      <c r="K103" s="4" t="str">
        <f>IF(IF(POCalc!K103&gt;=POCalc!$E$3,1,0)=POCalcMax!K103,"Ok","Prob")</f>
        <v>Ok</v>
      </c>
      <c r="L103" s="4" t="str">
        <f>IF(IF(POCalc!L103&gt;=POCalc!$E$3,1,0)=POCalcMax!L103,"Ok","Prob")</f>
        <v>Ok</v>
      </c>
      <c r="M103" s="4" t="str">
        <f>IF(IF(POCalc!M103&gt;=POCalc!$E$3,1,0)=POCalcMax!M103,"Ok","Prob")</f>
        <v>Ok</v>
      </c>
      <c r="N103" s="4" t="str">
        <f>IF(IF(POCalc!N103&gt;=POCalc!$E$3,1,0)=POCalcMax!N103,"Ok","Prob")</f>
        <v>Ok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 spans="1:26" x14ac:dyDescent="0.25">
      <c r="A104" s="4"/>
      <c r="B104" s="68">
        <f>IF(ISBLANK(CT!A130),"",CT!A130)</f>
      </c>
      <c r="C104" s="4" t="str">
        <f>IF(IF(POCalc!C104&gt;=POCalc!$E$3,1,0)=POCalcMax!C104,"Ok","Prob")</f>
        <v>Ok</v>
      </c>
      <c r="D104" s="4" t="str">
        <f>IF(IF(POCalc!D104&gt;=POCalc!$E$3,1,0)=POCalcMax!D104,"Ok","Prob")</f>
        <v>Ok</v>
      </c>
      <c r="E104" s="4" t="str">
        <f>IF(IF(POCalc!E104&gt;=POCalc!$E$3,1,0)=POCalcMax!E104,"Ok","Prob")</f>
        <v>Ok</v>
      </c>
      <c r="F104" s="4" t="str">
        <f>IF(IF(POCalc!F104&gt;=POCalc!$E$3,1,0)=POCalcMax!F104,"Ok","Prob")</f>
        <v>Ok</v>
      </c>
      <c r="G104" s="4" t="str">
        <f>IF(IF(POCalc!G104&gt;=POCalc!$E$3,1,0)=POCalcMax!G104,"Ok","Prob")</f>
        <v>Ok</v>
      </c>
      <c r="H104" s="4" t="str">
        <f>IF(IF(POCalc!H104&gt;=POCalc!$E$3,1,0)=POCalcMax!H104,"Ok","Prob")</f>
        <v>Ok</v>
      </c>
      <c r="I104" s="4" t="str">
        <f>IF(IF(POCalc!I104&gt;=POCalc!$E$3,1,0)=POCalcMax!I104,"Ok","Prob")</f>
        <v>Ok</v>
      </c>
      <c r="J104" s="4" t="str">
        <f>IF(IF(POCalc!J104&gt;=POCalc!$E$3,1,0)=POCalcMax!J104,"Ok","Prob")</f>
        <v>Ok</v>
      </c>
      <c r="K104" s="4" t="str">
        <f>IF(IF(POCalc!K104&gt;=POCalc!$E$3,1,0)=POCalcMax!K104,"Ok","Prob")</f>
        <v>Ok</v>
      </c>
      <c r="L104" s="4" t="str">
        <f>IF(IF(POCalc!L104&gt;=POCalc!$E$3,1,0)=POCalcMax!L104,"Ok","Prob")</f>
        <v>Ok</v>
      </c>
      <c r="M104" s="4" t="str">
        <f>IF(IF(POCalc!M104&gt;=POCalc!$E$3,1,0)=POCalcMax!M104,"Ok","Prob")</f>
        <v>Ok</v>
      </c>
      <c r="N104" s="4" t="str">
        <f>IF(IF(POCalc!N104&gt;=POCalc!$E$3,1,0)=POCalcMax!N104,"Ok","Prob")</f>
        <v>Ok</v>
      </c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 spans="1:26" x14ac:dyDescent="0.25">
      <c r="A105" s="4"/>
      <c r="B105" s="68">
        <f>IF(ISBLANK(CT!A131),"",CT!A131)</f>
      </c>
      <c r="C105" s="4" t="str">
        <f>IF(IF(POCalc!C105&gt;=POCalc!$E$3,1,0)=POCalcMax!C105,"Ok","Prob")</f>
        <v>Ok</v>
      </c>
      <c r="D105" s="4" t="str">
        <f>IF(IF(POCalc!D105&gt;=POCalc!$E$3,1,0)=POCalcMax!D105,"Ok","Prob")</f>
        <v>Ok</v>
      </c>
      <c r="E105" s="4" t="str">
        <f>IF(IF(POCalc!E105&gt;=POCalc!$E$3,1,0)=POCalcMax!E105,"Ok","Prob")</f>
        <v>Ok</v>
      </c>
      <c r="F105" s="4" t="str">
        <f>IF(IF(POCalc!F105&gt;=POCalc!$E$3,1,0)=POCalcMax!F105,"Ok","Prob")</f>
        <v>Ok</v>
      </c>
      <c r="G105" s="4" t="str">
        <f>IF(IF(POCalc!G105&gt;=POCalc!$E$3,1,0)=POCalcMax!G105,"Ok","Prob")</f>
        <v>Ok</v>
      </c>
      <c r="H105" s="4" t="str">
        <f>IF(IF(POCalc!H105&gt;=POCalc!$E$3,1,0)=POCalcMax!H105,"Ok","Prob")</f>
        <v>Ok</v>
      </c>
      <c r="I105" s="4" t="str">
        <f>IF(IF(POCalc!I105&gt;=POCalc!$E$3,1,0)=POCalcMax!I105,"Ok","Prob")</f>
        <v>Ok</v>
      </c>
      <c r="J105" s="4" t="str">
        <f>IF(IF(POCalc!J105&gt;=POCalc!$E$3,1,0)=POCalcMax!J105,"Ok","Prob")</f>
        <v>Ok</v>
      </c>
      <c r="K105" s="4" t="str">
        <f>IF(IF(POCalc!K105&gt;=POCalc!$E$3,1,0)=POCalcMax!K105,"Ok","Prob")</f>
        <v>Ok</v>
      </c>
      <c r="L105" s="4" t="str">
        <f>IF(IF(POCalc!L105&gt;=POCalc!$E$3,1,0)=POCalcMax!L105,"Ok","Prob")</f>
        <v>Ok</v>
      </c>
      <c r="M105" s="4" t="str">
        <f>IF(IF(POCalc!M105&gt;=POCalc!$E$3,1,0)=POCalcMax!M105,"Ok","Prob")</f>
        <v>Ok</v>
      </c>
      <c r="N105" s="4" t="str">
        <f>IF(IF(POCalc!N105&gt;=POCalc!$E$3,1,0)=POCalcMax!N105,"Ok","Prob")</f>
        <v>Ok</v>
      </c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 spans="1:26" x14ac:dyDescent="0.25">
      <c r="A106" s="4"/>
      <c r="B106" s="68">
        <f>IF(ISBLANK(CT!A132),"",CT!A132)</f>
      </c>
      <c r="C106" s="4" t="str">
        <f>IF(IF(POCalc!C106&gt;=POCalc!$E$3,1,0)=POCalcMax!C106,"Ok","Prob")</f>
        <v>Ok</v>
      </c>
      <c r="D106" s="4" t="str">
        <f>IF(IF(POCalc!D106&gt;=POCalc!$E$3,1,0)=POCalcMax!D106,"Ok","Prob")</f>
        <v>Ok</v>
      </c>
      <c r="E106" s="4" t="str">
        <f>IF(IF(POCalc!E106&gt;=POCalc!$E$3,1,0)=POCalcMax!E106,"Ok","Prob")</f>
        <v>Ok</v>
      </c>
      <c r="F106" s="4" t="str">
        <f>IF(IF(POCalc!F106&gt;=POCalc!$E$3,1,0)=POCalcMax!F106,"Ok","Prob")</f>
        <v>Ok</v>
      </c>
      <c r="G106" s="4" t="str">
        <f>IF(IF(POCalc!G106&gt;=POCalc!$E$3,1,0)=POCalcMax!G106,"Ok","Prob")</f>
        <v>Ok</v>
      </c>
      <c r="H106" s="4" t="str">
        <f>IF(IF(POCalc!H106&gt;=POCalc!$E$3,1,0)=POCalcMax!H106,"Ok","Prob")</f>
        <v>Ok</v>
      </c>
      <c r="I106" s="4" t="str">
        <f>IF(IF(POCalc!I106&gt;=POCalc!$E$3,1,0)=POCalcMax!I106,"Ok","Prob")</f>
        <v>Ok</v>
      </c>
      <c r="J106" s="4" t="str">
        <f>IF(IF(POCalc!J106&gt;=POCalc!$E$3,1,0)=POCalcMax!J106,"Ok","Prob")</f>
        <v>Ok</v>
      </c>
      <c r="K106" s="4" t="str">
        <f>IF(IF(POCalc!K106&gt;=POCalc!$E$3,1,0)=POCalcMax!K106,"Ok","Prob")</f>
        <v>Ok</v>
      </c>
      <c r="L106" s="4" t="str">
        <f>IF(IF(POCalc!L106&gt;=POCalc!$E$3,1,0)=POCalcMax!L106,"Ok","Prob")</f>
        <v>Ok</v>
      </c>
      <c r="M106" s="4" t="str">
        <f>IF(IF(POCalc!M106&gt;=POCalc!$E$3,1,0)=POCalcMax!M106,"Ok","Prob")</f>
        <v>Ok</v>
      </c>
      <c r="N106" s="4" t="str">
        <f>IF(IF(POCalc!N106&gt;=POCalc!$E$3,1,0)=POCalcMax!N106,"Ok","Prob")</f>
        <v>Ok</v>
      </c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 spans="1:26" x14ac:dyDescent="0.25">
      <c r="A107" s="4"/>
      <c r="B107" s="68">
        <f>IF(ISBLANK(CT!A133),"",CT!A133)</f>
      </c>
      <c r="C107" s="4" t="str">
        <f>IF(IF(POCalc!C107&gt;=POCalc!$E$3,1,0)=POCalcMax!C107,"Ok","Prob")</f>
        <v>Ok</v>
      </c>
      <c r="D107" s="4" t="str">
        <f>IF(IF(POCalc!D107&gt;=POCalc!$E$3,1,0)=POCalcMax!D107,"Ok","Prob")</f>
        <v>Ok</v>
      </c>
      <c r="E107" s="4" t="str">
        <f>IF(IF(POCalc!E107&gt;=POCalc!$E$3,1,0)=POCalcMax!E107,"Ok","Prob")</f>
        <v>Ok</v>
      </c>
      <c r="F107" s="4" t="str">
        <f>IF(IF(POCalc!F107&gt;=POCalc!$E$3,1,0)=POCalcMax!F107,"Ok","Prob")</f>
        <v>Ok</v>
      </c>
      <c r="G107" s="4" t="str">
        <f>IF(IF(POCalc!G107&gt;=POCalc!$E$3,1,0)=POCalcMax!G107,"Ok","Prob")</f>
        <v>Ok</v>
      </c>
      <c r="H107" s="4" t="str">
        <f>IF(IF(POCalc!H107&gt;=POCalc!$E$3,1,0)=POCalcMax!H107,"Ok","Prob")</f>
        <v>Ok</v>
      </c>
      <c r="I107" s="4" t="str">
        <f>IF(IF(POCalc!I107&gt;=POCalc!$E$3,1,0)=POCalcMax!I107,"Ok","Prob")</f>
        <v>Ok</v>
      </c>
      <c r="J107" s="4" t="str">
        <f>IF(IF(POCalc!J107&gt;=POCalc!$E$3,1,0)=POCalcMax!J107,"Ok","Prob")</f>
        <v>Ok</v>
      </c>
      <c r="K107" s="4" t="str">
        <f>IF(IF(POCalc!K107&gt;=POCalc!$E$3,1,0)=POCalcMax!K107,"Ok","Prob")</f>
        <v>Ok</v>
      </c>
      <c r="L107" s="4" t="str">
        <f>IF(IF(POCalc!L107&gt;=POCalc!$E$3,1,0)=POCalcMax!L107,"Ok","Prob")</f>
        <v>Ok</v>
      </c>
      <c r="M107" s="4" t="str">
        <f>IF(IF(POCalc!M107&gt;=POCalc!$E$3,1,0)=POCalcMax!M107,"Ok","Prob")</f>
        <v>Ok</v>
      </c>
      <c r="N107" s="4" t="str">
        <f>IF(IF(POCalc!N107&gt;=POCalc!$E$3,1,0)=POCalcMax!N107,"Ok","Prob")</f>
        <v>Ok</v>
      </c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 spans="1:26" x14ac:dyDescent="0.25">
      <c r="A108" s="4"/>
      <c r="B108" s="68">
        <f>IF(ISBLANK(CT!A134),"",CT!A134)</f>
      </c>
      <c r="C108" s="4" t="str">
        <f>IF(IF(POCalc!C108&gt;=POCalc!$E$3,1,0)=POCalcMax!C108,"Ok","Prob")</f>
        <v>Ok</v>
      </c>
      <c r="D108" s="4" t="str">
        <f>IF(IF(POCalc!D108&gt;=POCalc!$E$3,1,0)=POCalcMax!D108,"Ok","Prob")</f>
        <v>Ok</v>
      </c>
      <c r="E108" s="4" t="str">
        <f>IF(IF(POCalc!E108&gt;=POCalc!$E$3,1,0)=POCalcMax!E108,"Ok","Prob")</f>
        <v>Ok</v>
      </c>
      <c r="F108" s="4" t="str">
        <f>IF(IF(POCalc!F108&gt;=POCalc!$E$3,1,0)=POCalcMax!F108,"Ok","Prob")</f>
        <v>Ok</v>
      </c>
      <c r="G108" s="4" t="str">
        <f>IF(IF(POCalc!G108&gt;=POCalc!$E$3,1,0)=POCalcMax!G108,"Ok","Prob")</f>
        <v>Ok</v>
      </c>
      <c r="H108" s="4" t="str">
        <f>IF(IF(POCalc!H108&gt;=POCalc!$E$3,1,0)=POCalcMax!H108,"Ok","Prob")</f>
        <v>Ok</v>
      </c>
      <c r="I108" s="4" t="str">
        <f>IF(IF(POCalc!I108&gt;=POCalc!$E$3,1,0)=POCalcMax!I108,"Ok","Prob")</f>
        <v>Ok</v>
      </c>
      <c r="J108" s="4" t="str">
        <f>IF(IF(POCalc!J108&gt;=POCalc!$E$3,1,0)=POCalcMax!J108,"Ok","Prob")</f>
        <v>Ok</v>
      </c>
      <c r="K108" s="4" t="str">
        <f>IF(IF(POCalc!K108&gt;=POCalc!$E$3,1,0)=POCalcMax!K108,"Ok","Prob")</f>
        <v>Ok</v>
      </c>
      <c r="L108" s="4" t="str">
        <f>IF(IF(POCalc!L108&gt;=POCalc!$E$3,1,0)=POCalcMax!L108,"Ok","Prob")</f>
        <v>Ok</v>
      </c>
      <c r="M108" s="4" t="str">
        <f>IF(IF(POCalc!M108&gt;=POCalc!$E$3,1,0)=POCalcMax!M108,"Ok","Prob")</f>
        <v>Ok</v>
      </c>
      <c r="N108" s="4" t="str">
        <f>IF(IF(POCalc!N108&gt;=POCalc!$E$3,1,0)=POCalcMax!N108,"Ok","Prob")</f>
        <v>Ok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 spans="1:26" x14ac:dyDescent="0.25">
      <c r="A109" s="4"/>
      <c r="B109" s="68">
        <f>IF(ISBLANK(CT!A135),"",CT!A135)</f>
      </c>
      <c r="C109" s="4" t="str">
        <f>IF(IF(POCalc!C109&gt;=POCalc!$E$3,1,0)=POCalcMax!C109,"Ok","Prob")</f>
        <v>Ok</v>
      </c>
      <c r="D109" s="4" t="str">
        <f>IF(IF(POCalc!D109&gt;=POCalc!$E$3,1,0)=POCalcMax!D109,"Ok","Prob")</f>
        <v>Ok</v>
      </c>
      <c r="E109" s="4" t="str">
        <f>IF(IF(POCalc!E109&gt;=POCalc!$E$3,1,0)=POCalcMax!E109,"Ok","Prob")</f>
        <v>Ok</v>
      </c>
      <c r="F109" s="4" t="str">
        <f>IF(IF(POCalc!F109&gt;=POCalc!$E$3,1,0)=POCalcMax!F109,"Ok","Prob")</f>
        <v>Ok</v>
      </c>
      <c r="G109" s="4" t="str">
        <f>IF(IF(POCalc!G109&gt;=POCalc!$E$3,1,0)=POCalcMax!G109,"Ok","Prob")</f>
        <v>Ok</v>
      </c>
      <c r="H109" s="4" t="str">
        <f>IF(IF(POCalc!H109&gt;=POCalc!$E$3,1,0)=POCalcMax!H109,"Ok","Prob")</f>
        <v>Ok</v>
      </c>
      <c r="I109" s="4" t="str">
        <f>IF(IF(POCalc!I109&gt;=POCalc!$E$3,1,0)=POCalcMax!I109,"Ok","Prob")</f>
        <v>Ok</v>
      </c>
      <c r="J109" s="4" t="str">
        <f>IF(IF(POCalc!J109&gt;=POCalc!$E$3,1,0)=POCalcMax!J109,"Ok","Prob")</f>
        <v>Ok</v>
      </c>
      <c r="K109" s="4" t="str">
        <f>IF(IF(POCalc!K109&gt;=POCalc!$E$3,1,0)=POCalcMax!K109,"Ok","Prob")</f>
        <v>Ok</v>
      </c>
      <c r="L109" s="4" t="str">
        <f>IF(IF(POCalc!L109&gt;=POCalc!$E$3,1,0)=POCalcMax!L109,"Ok","Prob")</f>
        <v>Ok</v>
      </c>
      <c r="M109" s="4" t="str">
        <f>IF(IF(POCalc!M109&gt;=POCalc!$E$3,1,0)=POCalcMax!M109,"Ok","Prob")</f>
        <v>Ok</v>
      </c>
      <c r="N109" s="4" t="str">
        <f>IF(IF(POCalc!N109&gt;=POCalc!$E$3,1,0)=POCalcMax!N109,"Ok","Prob")</f>
        <v>Ok</v>
      </c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 spans="1:26" x14ac:dyDescent="0.25">
      <c r="A110" s="4"/>
      <c r="B110" s="68">
        <f>IF(ISBLANK(CT!A136),"",CT!A136)</f>
      </c>
      <c r="C110" s="4" t="str">
        <f>IF(IF(POCalc!C110&gt;=POCalc!$E$3,1,0)=POCalcMax!C110,"Ok","Prob")</f>
        <v>Ok</v>
      </c>
      <c r="D110" s="4" t="str">
        <f>IF(IF(POCalc!D110&gt;=POCalc!$E$3,1,0)=POCalcMax!D110,"Ok","Prob")</f>
        <v>Ok</v>
      </c>
      <c r="E110" s="4" t="str">
        <f>IF(IF(POCalc!E110&gt;=POCalc!$E$3,1,0)=POCalcMax!E110,"Ok","Prob")</f>
        <v>Ok</v>
      </c>
      <c r="F110" s="4" t="str">
        <f>IF(IF(POCalc!F110&gt;=POCalc!$E$3,1,0)=POCalcMax!F110,"Ok","Prob")</f>
        <v>Ok</v>
      </c>
      <c r="G110" s="4" t="str">
        <f>IF(IF(POCalc!G110&gt;=POCalc!$E$3,1,0)=POCalcMax!G110,"Ok","Prob")</f>
        <v>Ok</v>
      </c>
      <c r="H110" s="4" t="str">
        <f>IF(IF(POCalc!H110&gt;=POCalc!$E$3,1,0)=POCalcMax!H110,"Ok","Prob")</f>
        <v>Ok</v>
      </c>
      <c r="I110" s="4" t="str">
        <f>IF(IF(POCalc!I110&gt;=POCalc!$E$3,1,0)=POCalcMax!I110,"Ok","Prob")</f>
        <v>Ok</v>
      </c>
      <c r="J110" s="4" t="str">
        <f>IF(IF(POCalc!J110&gt;=POCalc!$E$3,1,0)=POCalcMax!J110,"Ok","Prob")</f>
        <v>Ok</v>
      </c>
      <c r="K110" s="4" t="str">
        <f>IF(IF(POCalc!K110&gt;=POCalc!$E$3,1,0)=POCalcMax!K110,"Ok","Prob")</f>
        <v>Ok</v>
      </c>
      <c r="L110" s="4" t="str">
        <f>IF(IF(POCalc!L110&gt;=POCalc!$E$3,1,0)=POCalcMax!L110,"Ok","Prob")</f>
        <v>Ok</v>
      </c>
      <c r="M110" s="4" t="str">
        <f>IF(IF(POCalc!M110&gt;=POCalc!$E$3,1,0)=POCalcMax!M110,"Ok","Prob")</f>
        <v>Ok</v>
      </c>
      <c r="N110" s="4" t="str">
        <f>IF(IF(POCalc!N110&gt;=POCalc!$E$3,1,0)=POCalcMax!N110,"Ok","Prob")</f>
        <v>Ok</v>
      </c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 spans="1:26" x14ac:dyDescent="0.25">
      <c r="A111" s="4"/>
      <c r="B111" s="68">
        <f>IF(ISBLANK(CT!A137),"",CT!A137)</f>
      </c>
      <c r="C111" s="4" t="str">
        <f>IF(IF(POCalc!C111&gt;=POCalc!$E$3,1,0)=POCalcMax!C111,"Ok","Prob")</f>
        <v>Ok</v>
      </c>
      <c r="D111" s="4" t="str">
        <f>IF(IF(POCalc!D111&gt;=POCalc!$E$3,1,0)=POCalcMax!D111,"Ok","Prob")</f>
        <v>Ok</v>
      </c>
      <c r="E111" s="4" t="str">
        <f>IF(IF(POCalc!E111&gt;=POCalc!$E$3,1,0)=POCalcMax!E111,"Ok","Prob")</f>
        <v>Ok</v>
      </c>
      <c r="F111" s="4" t="str">
        <f>IF(IF(POCalc!F111&gt;=POCalc!$E$3,1,0)=POCalcMax!F111,"Ok","Prob")</f>
        <v>Ok</v>
      </c>
      <c r="G111" s="4" t="str">
        <f>IF(IF(POCalc!G111&gt;=POCalc!$E$3,1,0)=POCalcMax!G111,"Ok","Prob")</f>
        <v>Ok</v>
      </c>
      <c r="H111" s="4" t="str">
        <f>IF(IF(POCalc!H111&gt;=POCalc!$E$3,1,0)=POCalcMax!H111,"Ok","Prob")</f>
        <v>Ok</v>
      </c>
      <c r="I111" s="4" t="str">
        <f>IF(IF(POCalc!I111&gt;=POCalc!$E$3,1,0)=POCalcMax!I111,"Ok","Prob")</f>
        <v>Ok</v>
      </c>
      <c r="J111" s="4" t="str">
        <f>IF(IF(POCalc!J111&gt;=POCalc!$E$3,1,0)=POCalcMax!J111,"Ok","Prob")</f>
        <v>Ok</v>
      </c>
      <c r="K111" s="4" t="str">
        <f>IF(IF(POCalc!K111&gt;=POCalc!$E$3,1,0)=POCalcMax!K111,"Ok","Prob")</f>
        <v>Ok</v>
      </c>
      <c r="L111" s="4" t="str">
        <f>IF(IF(POCalc!L111&gt;=POCalc!$E$3,1,0)=POCalcMax!L111,"Ok","Prob")</f>
        <v>Ok</v>
      </c>
      <c r="M111" s="4" t="str">
        <f>IF(IF(POCalc!M111&gt;=POCalc!$E$3,1,0)=POCalcMax!M111,"Ok","Prob")</f>
        <v>Ok</v>
      </c>
      <c r="N111" s="4" t="str">
        <f>IF(IF(POCalc!N111&gt;=POCalc!$E$3,1,0)=POCalcMax!N111,"Ok","Prob")</f>
        <v>Ok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 spans="1:26" x14ac:dyDescent="0.25">
      <c r="A112" s="4"/>
      <c r="B112" s="68">
        <f>IF(ISBLANK(CT!A138),"",CT!A138)</f>
      </c>
      <c r="C112" s="4" t="str">
        <f>IF(IF(POCalc!C112&gt;=POCalc!$E$3,1,0)=POCalcMax!C112,"Ok","Prob")</f>
        <v>Ok</v>
      </c>
      <c r="D112" s="4" t="str">
        <f>IF(IF(POCalc!D112&gt;=POCalc!$E$3,1,0)=POCalcMax!D112,"Ok","Prob")</f>
        <v>Ok</v>
      </c>
      <c r="E112" s="4" t="str">
        <f>IF(IF(POCalc!E112&gt;=POCalc!$E$3,1,0)=POCalcMax!E112,"Ok","Prob")</f>
        <v>Ok</v>
      </c>
      <c r="F112" s="4" t="str">
        <f>IF(IF(POCalc!F112&gt;=POCalc!$E$3,1,0)=POCalcMax!F112,"Ok","Prob")</f>
        <v>Ok</v>
      </c>
      <c r="G112" s="4" t="str">
        <f>IF(IF(POCalc!G112&gt;=POCalc!$E$3,1,0)=POCalcMax!G112,"Ok","Prob")</f>
        <v>Ok</v>
      </c>
      <c r="H112" s="4" t="str">
        <f>IF(IF(POCalc!H112&gt;=POCalc!$E$3,1,0)=POCalcMax!H112,"Ok","Prob")</f>
        <v>Ok</v>
      </c>
      <c r="I112" s="4" t="str">
        <f>IF(IF(POCalc!I112&gt;=POCalc!$E$3,1,0)=POCalcMax!I112,"Ok","Prob")</f>
        <v>Ok</v>
      </c>
      <c r="J112" s="4" t="str">
        <f>IF(IF(POCalc!J112&gt;=POCalc!$E$3,1,0)=POCalcMax!J112,"Ok","Prob")</f>
        <v>Ok</v>
      </c>
      <c r="K112" s="4" t="str">
        <f>IF(IF(POCalc!K112&gt;=POCalc!$E$3,1,0)=POCalcMax!K112,"Ok","Prob")</f>
        <v>Ok</v>
      </c>
      <c r="L112" s="4" t="str">
        <f>IF(IF(POCalc!L112&gt;=POCalc!$E$3,1,0)=POCalcMax!L112,"Ok","Prob")</f>
        <v>Ok</v>
      </c>
      <c r="M112" s="4" t="str">
        <f>IF(IF(POCalc!M112&gt;=POCalc!$E$3,1,0)=POCalcMax!M112,"Ok","Prob")</f>
        <v>Ok</v>
      </c>
      <c r="N112" s="4" t="str">
        <f>IF(IF(POCalc!N112&gt;=POCalc!$E$3,1,0)=POCalcMax!N112,"Ok","Prob")</f>
        <v>Ok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 spans="1:26" x14ac:dyDescent="0.25">
      <c r="A113" s="4"/>
      <c r="B113" s="68">
        <f>IF(ISBLANK(CT!A139),"",CT!A139)</f>
      </c>
      <c r="C113" s="4" t="str">
        <f>IF(IF(POCalc!C113&gt;=POCalc!$E$3,1,0)=POCalcMax!C113,"Ok","Prob")</f>
        <v>Ok</v>
      </c>
      <c r="D113" s="4" t="str">
        <f>IF(IF(POCalc!D113&gt;=POCalc!$E$3,1,0)=POCalcMax!D113,"Ok","Prob")</f>
        <v>Ok</v>
      </c>
      <c r="E113" s="4" t="str">
        <f>IF(IF(POCalc!E113&gt;=POCalc!$E$3,1,0)=POCalcMax!E113,"Ok","Prob")</f>
        <v>Ok</v>
      </c>
      <c r="F113" s="4" t="str">
        <f>IF(IF(POCalc!F113&gt;=POCalc!$E$3,1,0)=POCalcMax!F113,"Ok","Prob")</f>
        <v>Ok</v>
      </c>
      <c r="G113" s="4" t="str">
        <f>IF(IF(POCalc!G113&gt;=POCalc!$E$3,1,0)=POCalcMax!G113,"Ok","Prob")</f>
        <v>Ok</v>
      </c>
      <c r="H113" s="4" t="str">
        <f>IF(IF(POCalc!H113&gt;=POCalc!$E$3,1,0)=POCalcMax!H113,"Ok","Prob")</f>
        <v>Ok</v>
      </c>
      <c r="I113" s="4" t="str">
        <f>IF(IF(POCalc!I113&gt;=POCalc!$E$3,1,0)=POCalcMax!I113,"Ok","Prob")</f>
        <v>Ok</v>
      </c>
      <c r="J113" s="4" t="str">
        <f>IF(IF(POCalc!J113&gt;=POCalc!$E$3,1,0)=POCalcMax!J113,"Ok","Prob")</f>
        <v>Ok</v>
      </c>
      <c r="K113" s="4" t="str">
        <f>IF(IF(POCalc!K113&gt;=POCalc!$E$3,1,0)=POCalcMax!K113,"Ok","Prob")</f>
        <v>Ok</v>
      </c>
      <c r="L113" s="4" t="str">
        <f>IF(IF(POCalc!L113&gt;=POCalc!$E$3,1,0)=POCalcMax!L113,"Ok","Prob")</f>
        <v>Ok</v>
      </c>
      <c r="M113" s="4" t="str">
        <f>IF(IF(POCalc!M113&gt;=POCalc!$E$3,1,0)=POCalcMax!M113,"Ok","Prob")</f>
        <v>Ok</v>
      </c>
      <c r="N113" s="4" t="str">
        <f>IF(IF(POCalc!N113&gt;=POCalc!$E$3,1,0)=POCalcMax!N113,"Ok","Prob")</f>
        <v>Ok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 spans="1:26" x14ac:dyDescent="0.25">
      <c r="A114" s="4"/>
      <c r="B114" s="68">
        <f>IF(ISBLANK(CT!A140),"",CT!A140)</f>
      </c>
      <c r="C114" s="4" t="str">
        <f>IF(IF(POCalc!C114&gt;=POCalc!$E$3,1,0)=POCalcMax!C114,"Ok","Prob")</f>
        <v>Ok</v>
      </c>
      <c r="D114" s="4" t="str">
        <f>IF(IF(POCalc!D114&gt;=POCalc!$E$3,1,0)=POCalcMax!D114,"Ok","Prob")</f>
        <v>Ok</v>
      </c>
      <c r="E114" s="4" t="str">
        <f>IF(IF(POCalc!E114&gt;=POCalc!$E$3,1,0)=POCalcMax!E114,"Ok","Prob")</f>
        <v>Ok</v>
      </c>
      <c r="F114" s="4" t="str">
        <f>IF(IF(POCalc!F114&gt;=POCalc!$E$3,1,0)=POCalcMax!F114,"Ok","Prob")</f>
        <v>Ok</v>
      </c>
      <c r="G114" s="4" t="str">
        <f>IF(IF(POCalc!G114&gt;=POCalc!$E$3,1,0)=POCalcMax!G114,"Ok","Prob")</f>
        <v>Ok</v>
      </c>
      <c r="H114" s="4" t="str">
        <f>IF(IF(POCalc!H114&gt;=POCalc!$E$3,1,0)=POCalcMax!H114,"Ok","Prob")</f>
        <v>Ok</v>
      </c>
      <c r="I114" s="4" t="str">
        <f>IF(IF(POCalc!I114&gt;=POCalc!$E$3,1,0)=POCalcMax!I114,"Ok","Prob")</f>
        <v>Ok</v>
      </c>
      <c r="J114" s="4" t="str">
        <f>IF(IF(POCalc!J114&gt;=POCalc!$E$3,1,0)=POCalcMax!J114,"Ok","Prob")</f>
        <v>Ok</v>
      </c>
      <c r="K114" s="4" t="str">
        <f>IF(IF(POCalc!K114&gt;=POCalc!$E$3,1,0)=POCalcMax!K114,"Ok","Prob")</f>
        <v>Ok</v>
      </c>
      <c r="L114" s="4" t="str">
        <f>IF(IF(POCalc!L114&gt;=POCalc!$E$3,1,0)=POCalcMax!L114,"Ok","Prob")</f>
        <v>Ok</v>
      </c>
      <c r="M114" s="4" t="str">
        <f>IF(IF(POCalc!M114&gt;=POCalc!$E$3,1,0)=POCalcMax!M114,"Ok","Prob")</f>
        <v>Ok</v>
      </c>
      <c r="N114" s="4" t="str">
        <f>IF(IF(POCalc!N114&gt;=POCalc!$E$3,1,0)=POCalcMax!N114,"Ok","Prob")</f>
        <v>Ok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 spans="1:26" x14ac:dyDescent="0.25">
      <c r="A115" s="4"/>
      <c r="B115" s="68">
        <f>IF(ISBLANK(CT!A141),"",CT!A141)</f>
      </c>
      <c r="C115" s="4" t="str">
        <f>IF(IF(POCalc!C115&gt;=POCalc!$E$3,1,0)=POCalcMax!C115,"Ok","Prob")</f>
        <v>Ok</v>
      </c>
      <c r="D115" s="4" t="str">
        <f>IF(IF(POCalc!D115&gt;=POCalc!$E$3,1,0)=POCalcMax!D115,"Ok","Prob")</f>
        <v>Ok</v>
      </c>
      <c r="E115" s="4" t="str">
        <f>IF(IF(POCalc!E115&gt;=POCalc!$E$3,1,0)=POCalcMax!E115,"Ok","Prob")</f>
        <v>Ok</v>
      </c>
      <c r="F115" s="4" t="str">
        <f>IF(IF(POCalc!F115&gt;=POCalc!$E$3,1,0)=POCalcMax!F115,"Ok","Prob")</f>
        <v>Ok</v>
      </c>
      <c r="G115" s="4" t="str">
        <f>IF(IF(POCalc!G115&gt;=POCalc!$E$3,1,0)=POCalcMax!G115,"Ok","Prob")</f>
        <v>Ok</v>
      </c>
      <c r="H115" s="4" t="str">
        <f>IF(IF(POCalc!H115&gt;=POCalc!$E$3,1,0)=POCalcMax!H115,"Ok","Prob")</f>
        <v>Ok</v>
      </c>
      <c r="I115" s="4" t="str">
        <f>IF(IF(POCalc!I115&gt;=POCalc!$E$3,1,0)=POCalcMax!I115,"Ok","Prob")</f>
        <v>Ok</v>
      </c>
      <c r="J115" s="4" t="str">
        <f>IF(IF(POCalc!J115&gt;=POCalc!$E$3,1,0)=POCalcMax!J115,"Ok","Prob")</f>
        <v>Ok</v>
      </c>
      <c r="K115" s="4" t="str">
        <f>IF(IF(POCalc!K115&gt;=POCalc!$E$3,1,0)=POCalcMax!K115,"Ok","Prob")</f>
        <v>Ok</v>
      </c>
      <c r="L115" s="4" t="str">
        <f>IF(IF(POCalc!L115&gt;=POCalc!$E$3,1,0)=POCalcMax!L115,"Ok","Prob")</f>
        <v>Ok</v>
      </c>
      <c r="M115" s="4" t="str">
        <f>IF(IF(POCalc!M115&gt;=POCalc!$E$3,1,0)=POCalcMax!M115,"Ok","Prob")</f>
        <v>Ok</v>
      </c>
      <c r="N115" s="4" t="str">
        <f>IF(IF(POCalc!N115&gt;=POCalc!$E$3,1,0)=POCalcMax!N115,"Ok","Prob")</f>
        <v>Ok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 spans="1:26" x14ac:dyDescent="0.25">
      <c r="A116" s="4"/>
      <c r="B116" s="68">
        <f>IF(ISBLANK(CT!A142),"",CT!A142)</f>
      </c>
      <c r="C116" s="4" t="str">
        <f>IF(IF(POCalc!C116&gt;=POCalc!$E$3,1,0)=POCalcMax!C116,"Ok","Prob")</f>
        <v>Ok</v>
      </c>
      <c r="D116" s="4" t="str">
        <f>IF(IF(POCalc!D116&gt;=POCalc!$E$3,1,0)=POCalcMax!D116,"Ok","Prob")</f>
        <v>Ok</v>
      </c>
      <c r="E116" s="4" t="str">
        <f>IF(IF(POCalc!E116&gt;=POCalc!$E$3,1,0)=POCalcMax!E116,"Ok","Prob")</f>
        <v>Ok</v>
      </c>
      <c r="F116" s="4" t="str">
        <f>IF(IF(POCalc!F116&gt;=POCalc!$E$3,1,0)=POCalcMax!F116,"Ok","Prob")</f>
        <v>Ok</v>
      </c>
      <c r="G116" s="4" t="str">
        <f>IF(IF(POCalc!G116&gt;=POCalc!$E$3,1,0)=POCalcMax!G116,"Ok","Prob")</f>
        <v>Ok</v>
      </c>
      <c r="H116" s="4" t="str">
        <f>IF(IF(POCalc!H116&gt;=POCalc!$E$3,1,0)=POCalcMax!H116,"Ok","Prob")</f>
        <v>Ok</v>
      </c>
      <c r="I116" s="4" t="str">
        <f>IF(IF(POCalc!I116&gt;=POCalc!$E$3,1,0)=POCalcMax!I116,"Ok","Prob")</f>
        <v>Ok</v>
      </c>
      <c r="J116" s="4" t="str">
        <f>IF(IF(POCalc!J116&gt;=POCalc!$E$3,1,0)=POCalcMax!J116,"Ok","Prob")</f>
        <v>Ok</v>
      </c>
      <c r="K116" s="4" t="str">
        <f>IF(IF(POCalc!K116&gt;=POCalc!$E$3,1,0)=POCalcMax!K116,"Ok","Prob")</f>
        <v>Ok</v>
      </c>
      <c r="L116" s="4" t="str">
        <f>IF(IF(POCalc!L116&gt;=POCalc!$E$3,1,0)=POCalcMax!L116,"Ok","Prob")</f>
        <v>Ok</v>
      </c>
      <c r="M116" s="4" t="str">
        <f>IF(IF(POCalc!M116&gt;=POCalc!$E$3,1,0)=POCalcMax!M116,"Ok","Prob")</f>
        <v>Ok</v>
      </c>
      <c r="N116" s="4" t="str">
        <f>IF(IF(POCalc!N116&gt;=POCalc!$E$3,1,0)=POCalcMax!N116,"Ok","Prob")</f>
        <v>Ok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 spans="1:26" x14ac:dyDescent="0.25">
      <c r="A117" s="4"/>
      <c r="B117" s="68">
        <f>IF(ISBLANK(CT!A143),"",CT!A143)</f>
      </c>
      <c r="C117" s="4" t="str">
        <f>IF(IF(POCalc!C117&gt;=POCalc!$E$3,1,0)=POCalcMax!C117,"Ok","Prob")</f>
        <v>Ok</v>
      </c>
      <c r="D117" s="4" t="str">
        <f>IF(IF(POCalc!D117&gt;=POCalc!$E$3,1,0)=POCalcMax!D117,"Ok","Prob")</f>
        <v>Ok</v>
      </c>
      <c r="E117" s="4" t="str">
        <f>IF(IF(POCalc!E117&gt;=POCalc!$E$3,1,0)=POCalcMax!E117,"Ok","Prob")</f>
        <v>Ok</v>
      </c>
      <c r="F117" s="4" t="str">
        <f>IF(IF(POCalc!F117&gt;=POCalc!$E$3,1,0)=POCalcMax!F117,"Ok","Prob")</f>
        <v>Ok</v>
      </c>
      <c r="G117" s="4" t="str">
        <f>IF(IF(POCalc!G117&gt;=POCalc!$E$3,1,0)=POCalcMax!G117,"Ok","Prob")</f>
        <v>Ok</v>
      </c>
      <c r="H117" s="4" t="str">
        <f>IF(IF(POCalc!H117&gt;=POCalc!$E$3,1,0)=POCalcMax!H117,"Ok","Prob")</f>
        <v>Ok</v>
      </c>
      <c r="I117" s="4" t="str">
        <f>IF(IF(POCalc!I117&gt;=POCalc!$E$3,1,0)=POCalcMax!I117,"Ok","Prob")</f>
        <v>Ok</v>
      </c>
      <c r="J117" s="4" t="str">
        <f>IF(IF(POCalc!J117&gt;=POCalc!$E$3,1,0)=POCalcMax!J117,"Ok","Prob")</f>
        <v>Ok</v>
      </c>
      <c r="K117" s="4" t="str">
        <f>IF(IF(POCalc!K117&gt;=POCalc!$E$3,1,0)=POCalcMax!K117,"Ok","Prob")</f>
        <v>Ok</v>
      </c>
      <c r="L117" s="4" t="str">
        <f>IF(IF(POCalc!L117&gt;=POCalc!$E$3,1,0)=POCalcMax!L117,"Ok","Prob")</f>
        <v>Ok</v>
      </c>
      <c r="M117" s="4" t="str">
        <f>IF(IF(POCalc!M117&gt;=POCalc!$E$3,1,0)=POCalcMax!M117,"Ok","Prob")</f>
        <v>Ok</v>
      </c>
      <c r="N117" s="4" t="str">
        <f>IF(IF(POCalc!N117&gt;=POCalc!$E$3,1,0)=POCalcMax!N117,"Ok","Prob")</f>
        <v>Ok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 spans="1:26" x14ac:dyDescent="0.25">
      <c r="A118" s="4"/>
      <c r="B118" s="68">
        <f>IF(ISBLANK(CT!A144),"",CT!A144)</f>
      </c>
      <c r="C118" s="4" t="str">
        <f>IF(IF(POCalc!C118&gt;=POCalc!$E$3,1,0)=POCalcMax!C118,"Ok","Prob")</f>
        <v>Ok</v>
      </c>
      <c r="D118" s="4" t="str">
        <f>IF(IF(POCalc!D118&gt;=POCalc!$E$3,1,0)=POCalcMax!D118,"Ok","Prob")</f>
        <v>Ok</v>
      </c>
      <c r="E118" s="4" t="str">
        <f>IF(IF(POCalc!E118&gt;=POCalc!$E$3,1,0)=POCalcMax!E118,"Ok","Prob")</f>
        <v>Ok</v>
      </c>
      <c r="F118" s="4" t="str">
        <f>IF(IF(POCalc!F118&gt;=POCalc!$E$3,1,0)=POCalcMax!F118,"Ok","Prob")</f>
        <v>Ok</v>
      </c>
      <c r="G118" s="4" t="str">
        <f>IF(IF(POCalc!G118&gt;=POCalc!$E$3,1,0)=POCalcMax!G118,"Ok","Prob")</f>
        <v>Ok</v>
      </c>
      <c r="H118" s="4" t="str">
        <f>IF(IF(POCalc!H118&gt;=POCalc!$E$3,1,0)=POCalcMax!H118,"Ok","Prob")</f>
        <v>Ok</v>
      </c>
      <c r="I118" s="4" t="str">
        <f>IF(IF(POCalc!I118&gt;=POCalc!$E$3,1,0)=POCalcMax!I118,"Ok","Prob")</f>
        <v>Ok</v>
      </c>
      <c r="J118" s="4" t="str">
        <f>IF(IF(POCalc!J118&gt;=POCalc!$E$3,1,0)=POCalcMax!J118,"Ok","Prob")</f>
        <v>Ok</v>
      </c>
      <c r="K118" s="4" t="str">
        <f>IF(IF(POCalc!K118&gt;=POCalc!$E$3,1,0)=POCalcMax!K118,"Ok","Prob")</f>
        <v>Ok</v>
      </c>
      <c r="L118" s="4" t="str">
        <f>IF(IF(POCalc!L118&gt;=POCalc!$E$3,1,0)=POCalcMax!L118,"Ok","Prob")</f>
        <v>Ok</v>
      </c>
      <c r="M118" s="4" t="str">
        <f>IF(IF(POCalc!M118&gt;=POCalc!$E$3,1,0)=POCalcMax!M118,"Ok","Prob")</f>
        <v>Ok</v>
      </c>
      <c r="N118" s="4" t="str">
        <f>IF(IF(POCalc!N118&gt;=POCalc!$E$3,1,0)=POCalcMax!N118,"Ok","Prob")</f>
        <v>Ok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 spans="1:26" x14ac:dyDescent="0.25">
      <c r="A119" s="4"/>
      <c r="B119" s="68">
        <f>IF(ISBLANK(CT!A145),"",CT!A145)</f>
      </c>
      <c r="C119" s="4" t="str">
        <f>IF(IF(POCalc!C119&gt;=POCalc!$E$3,1,0)=POCalcMax!C119,"Ok","Prob")</f>
        <v>Ok</v>
      </c>
      <c r="D119" s="4" t="str">
        <f>IF(IF(POCalc!D119&gt;=POCalc!$E$3,1,0)=POCalcMax!D119,"Ok","Prob")</f>
        <v>Ok</v>
      </c>
      <c r="E119" s="4" t="str">
        <f>IF(IF(POCalc!E119&gt;=POCalc!$E$3,1,0)=POCalcMax!E119,"Ok","Prob")</f>
        <v>Ok</v>
      </c>
      <c r="F119" s="4" t="str">
        <f>IF(IF(POCalc!F119&gt;=POCalc!$E$3,1,0)=POCalcMax!F119,"Ok","Prob")</f>
        <v>Ok</v>
      </c>
      <c r="G119" s="4" t="str">
        <f>IF(IF(POCalc!G119&gt;=POCalc!$E$3,1,0)=POCalcMax!G119,"Ok","Prob")</f>
        <v>Ok</v>
      </c>
      <c r="H119" s="4" t="str">
        <f>IF(IF(POCalc!H119&gt;=POCalc!$E$3,1,0)=POCalcMax!H119,"Ok","Prob")</f>
        <v>Ok</v>
      </c>
      <c r="I119" s="4" t="str">
        <f>IF(IF(POCalc!I119&gt;=POCalc!$E$3,1,0)=POCalcMax!I119,"Ok","Prob")</f>
        <v>Ok</v>
      </c>
      <c r="J119" s="4" t="str">
        <f>IF(IF(POCalc!J119&gt;=POCalc!$E$3,1,0)=POCalcMax!J119,"Ok","Prob")</f>
        <v>Ok</v>
      </c>
      <c r="K119" s="4" t="str">
        <f>IF(IF(POCalc!K119&gt;=POCalc!$E$3,1,0)=POCalcMax!K119,"Ok","Prob")</f>
        <v>Ok</v>
      </c>
      <c r="L119" s="4" t="str">
        <f>IF(IF(POCalc!L119&gt;=POCalc!$E$3,1,0)=POCalcMax!L119,"Ok","Prob")</f>
        <v>Ok</v>
      </c>
      <c r="M119" s="4" t="str">
        <f>IF(IF(POCalc!M119&gt;=POCalc!$E$3,1,0)=POCalcMax!M119,"Ok","Prob")</f>
        <v>Ok</v>
      </c>
      <c r="N119" s="4" t="str">
        <f>IF(IF(POCalc!N119&gt;=POCalc!$E$3,1,0)=POCalcMax!N119,"Ok","Prob")</f>
        <v>Ok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 spans="1:26" x14ac:dyDescent="0.25">
      <c r="A120" s="4"/>
      <c r="B120" s="68">
        <f>IF(ISBLANK(CT!A146),"",CT!A146)</f>
      </c>
      <c r="C120" s="4" t="str">
        <f>IF(IF(POCalc!C120&gt;=POCalc!$E$3,1,0)=POCalcMax!C120,"Ok","Prob")</f>
        <v>Ok</v>
      </c>
      <c r="D120" s="4" t="str">
        <f>IF(IF(POCalc!D120&gt;=POCalc!$E$3,1,0)=POCalcMax!D120,"Ok","Prob")</f>
        <v>Ok</v>
      </c>
      <c r="E120" s="4" t="str">
        <f>IF(IF(POCalc!E120&gt;=POCalc!$E$3,1,0)=POCalcMax!E120,"Ok","Prob")</f>
        <v>Ok</v>
      </c>
      <c r="F120" s="4" t="str">
        <f>IF(IF(POCalc!F120&gt;=POCalc!$E$3,1,0)=POCalcMax!F120,"Ok","Prob")</f>
        <v>Ok</v>
      </c>
      <c r="G120" s="4" t="str">
        <f>IF(IF(POCalc!G120&gt;=POCalc!$E$3,1,0)=POCalcMax!G120,"Ok","Prob")</f>
        <v>Ok</v>
      </c>
      <c r="H120" s="4" t="str">
        <f>IF(IF(POCalc!H120&gt;=POCalc!$E$3,1,0)=POCalcMax!H120,"Ok","Prob")</f>
        <v>Ok</v>
      </c>
      <c r="I120" s="4" t="str">
        <f>IF(IF(POCalc!I120&gt;=POCalc!$E$3,1,0)=POCalcMax!I120,"Ok","Prob")</f>
        <v>Ok</v>
      </c>
      <c r="J120" s="4" t="str">
        <f>IF(IF(POCalc!J120&gt;=POCalc!$E$3,1,0)=POCalcMax!J120,"Ok","Prob")</f>
        <v>Ok</v>
      </c>
      <c r="K120" s="4" t="str">
        <f>IF(IF(POCalc!K120&gt;=POCalc!$E$3,1,0)=POCalcMax!K120,"Ok","Prob")</f>
        <v>Ok</v>
      </c>
      <c r="L120" s="4" t="str">
        <f>IF(IF(POCalc!L120&gt;=POCalc!$E$3,1,0)=POCalcMax!L120,"Ok","Prob")</f>
        <v>Ok</v>
      </c>
      <c r="M120" s="4" t="str">
        <f>IF(IF(POCalc!M120&gt;=POCalc!$E$3,1,0)=POCalcMax!M120,"Ok","Prob")</f>
        <v>Ok</v>
      </c>
      <c r="N120" s="4" t="str">
        <f>IF(IF(POCalc!N120&gt;=POCalc!$E$3,1,0)=POCalcMax!N120,"Ok","Prob")</f>
        <v>Ok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 spans="1:26" x14ac:dyDescent="0.25">
      <c r="A121" s="4"/>
      <c r="B121" s="68">
        <f>IF(ISBLANK(CT!A147),"",CT!A147)</f>
      </c>
      <c r="C121" s="4" t="str">
        <f>IF(IF(POCalc!C121&gt;=POCalc!$E$3,1,0)=POCalcMax!C121,"Ok","Prob")</f>
        <v>Ok</v>
      </c>
      <c r="D121" s="4" t="str">
        <f>IF(IF(POCalc!D121&gt;=POCalc!$E$3,1,0)=POCalcMax!D121,"Ok","Prob")</f>
        <v>Ok</v>
      </c>
      <c r="E121" s="4" t="str">
        <f>IF(IF(POCalc!E121&gt;=POCalc!$E$3,1,0)=POCalcMax!E121,"Ok","Prob")</f>
        <v>Ok</v>
      </c>
      <c r="F121" s="4" t="str">
        <f>IF(IF(POCalc!F121&gt;=POCalc!$E$3,1,0)=POCalcMax!F121,"Ok","Prob")</f>
        <v>Ok</v>
      </c>
      <c r="G121" s="4" t="str">
        <f>IF(IF(POCalc!G121&gt;=POCalc!$E$3,1,0)=POCalcMax!G121,"Ok","Prob")</f>
        <v>Ok</v>
      </c>
      <c r="H121" s="4" t="str">
        <f>IF(IF(POCalc!H121&gt;=POCalc!$E$3,1,0)=POCalcMax!H121,"Ok","Prob")</f>
        <v>Ok</v>
      </c>
      <c r="I121" s="4" t="str">
        <f>IF(IF(POCalc!I121&gt;=POCalc!$E$3,1,0)=POCalcMax!I121,"Ok","Prob")</f>
        <v>Ok</v>
      </c>
      <c r="J121" s="4" t="str">
        <f>IF(IF(POCalc!J121&gt;=POCalc!$E$3,1,0)=POCalcMax!J121,"Ok","Prob")</f>
        <v>Ok</v>
      </c>
      <c r="K121" s="4" t="str">
        <f>IF(IF(POCalc!K121&gt;=POCalc!$E$3,1,0)=POCalcMax!K121,"Ok","Prob")</f>
        <v>Ok</v>
      </c>
      <c r="L121" s="4" t="str">
        <f>IF(IF(POCalc!L121&gt;=POCalc!$E$3,1,0)=POCalcMax!L121,"Ok","Prob")</f>
        <v>Ok</v>
      </c>
      <c r="M121" s="4" t="str">
        <f>IF(IF(POCalc!M121&gt;=POCalc!$E$3,1,0)=POCalcMax!M121,"Ok","Prob")</f>
        <v>Ok</v>
      </c>
      <c r="N121" s="4" t="str">
        <f>IF(IF(POCalc!N121&gt;=POCalc!$E$3,1,0)=POCalcMax!N121,"Ok","Prob")</f>
        <v>Ok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 spans="1:26" x14ac:dyDescent="0.25">
      <c r="A122" s="4"/>
      <c r="B122" s="68">
        <f>IF(ISBLANK(CT!A148),"",CT!A148)</f>
      </c>
      <c r="C122" s="4" t="str">
        <f>IF(IF(POCalc!C122&gt;=POCalc!$E$3,1,0)=POCalcMax!C122,"Ok","Prob")</f>
        <v>Ok</v>
      </c>
      <c r="D122" s="4" t="str">
        <f>IF(IF(POCalc!D122&gt;=POCalc!$E$3,1,0)=POCalcMax!D122,"Ok","Prob")</f>
        <v>Ok</v>
      </c>
      <c r="E122" s="4" t="str">
        <f>IF(IF(POCalc!E122&gt;=POCalc!$E$3,1,0)=POCalcMax!E122,"Ok","Prob")</f>
        <v>Ok</v>
      </c>
      <c r="F122" s="4" t="str">
        <f>IF(IF(POCalc!F122&gt;=POCalc!$E$3,1,0)=POCalcMax!F122,"Ok","Prob")</f>
        <v>Ok</v>
      </c>
      <c r="G122" s="4" t="str">
        <f>IF(IF(POCalc!G122&gt;=POCalc!$E$3,1,0)=POCalcMax!G122,"Ok","Prob")</f>
        <v>Ok</v>
      </c>
      <c r="H122" s="4" t="str">
        <f>IF(IF(POCalc!H122&gt;=POCalc!$E$3,1,0)=POCalcMax!H122,"Ok","Prob")</f>
        <v>Ok</v>
      </c>
      <c r="I122" s="4" t="str">
        <f>IF(IF(POCalc!I122&gt;=POCalc!$E$3,1,0)=POCalcMax!I122,"Ok","Prob")</f>
        <v>Ok</v>
      </c>
      <c r="J122" s="4" t="str">
        <f>IF(IF(POCalc!J122&gt;=POCalc!$E$3,1,0)=POCalcMax!J122,"Ok","Prob")</f>
        <v>Ok</v>
      </c>
      <c r="K122" s="4" t="str">
        <f>IF(IF(POCalc!K122&gt;=POCalc!$E$3,1,0)=POCalcMax!K122,"Ok","Prob")</f>
        <v>Ok</v>
      </c>
      <c r="L122" s="4" t="str">
        <f>IF(IF(POCalc!L122&gt;=POCalc!$E$3,1,0)=POCalcMax!L122,"Ok","Prob")</f>
        <v>Ok</v>
      </c>
      <c r="M122" s="4" t="str">
        <f>IF(IF(POCalc!M122&gt;=POCalc!$E$3,1,0)=POCalcMax!M122,"Ok","Prob")</f>
        <v>Ok</v>
      </c>
      <c r="N122" s="4" t="str">
        <f>IF(IF(POCalc!N122&gt;=POCalc!$E$3,1,0)=POCalcMax!N122,"Ok","Prob")</f>
        <v>Ok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 spans="1:26" x14ac:dyDescent="0.25">
      <c r="A123" s="4"/>
      <c r="B123" s="68">
        <f>IF(ISBLANK(CT!A149),"",CT!A149)</f>
      </c>
      <c r="C123" s="4" t="str">
        <f>IF(IF(POCalc!C123&gt;=POCalc!$E$3,1,0)=POCalcMax!C123,"Ok","Prob")</f>
        <v>Ok</v>
      </c>
      <c r="D123" s="4" t="str">
        <f>IF(IF(POCalc!D123&gt;=POCalc!$E$3,1,0)=POCalcMax!D123,"Ok","Prob")</f>
        <v>Ok</v>
      </c>
      <c r="E123" s="4" t="str">
        <f>IF(IF(POCalc!E123&gt;=POCalc!$E$3,1,0)=POCalcMax!E123,"Ok","Prob")</f>
        <v>Ok</v>
      </c>
      <c r="F123" s="4" t="str">
        <f>IF(IF(POCalc!F123&gt;=POCalc!$E$3,1,0)=POCalcMax!F123,"Ok","Prob")</f>
        <v>Ok</v>
      </c>
      <c r="G123" s="4" t="str">
        <f>IF(IF(POCalc!G123&gt;=POCalc!$E$3,1,0)=POCalcMax!G123,"Ok","Prob")</f>
        <v>Ok</v>
      </c>
      <c r="H123" s="4" t="str">
        <f>IF(IF(POCalc!H123&gt;=POCalc!$E$3,1,0)=POCalcMax!H123,"Ok","Prob")</f>
        <v>Ok</v>
      </c>
      <c r="I123" s="4" t="str">
        <f>IF(IF(POCalc!I123&gt;=POCalc!$E$3,1,0)=POCalcMax!I123,"Ok","Prob")</f>
        <v>Ok</v>
      </c>
      <c r="J123" s="4" t="str">
        <f>IF(IF(POCalc!J123&gt;=POCalc!$E$3,1,0)=POCalcMax!J123,"Ok","Prob")</f>
        <v>Ok</v>
      </c>
      <c r="K123" s="4" t="str">
        <f>IF(IF(POCalc!K123&gt;=POCalc!$E$3,1,0)=POCalcMax!K123,"Ok","Prob")</f>
        <v>Ok</v>
      </c>
      <c r="L123" s="4" t="str">
        <f>IF(IF(POCalc!L123&gt;=POCalc!$E$3,1,0)=POCalcMax!L123,"Ok","Prob")</f>
        <v>Ok</v>
      </c>
      <c r="M123" s="4" t="str">
        <f>IF(IF(POCalc!M123&gt;=POCalc!$E$3,1,0)=POCalcMax!M123,"Ok","Prob")</f>
        <v>Ok</v>
      </c>
      <c r="N123" s="4" t="str">
        <f>IF(IF(POCalc!N123&gt;=POCalc!$E$3,1,0)=POCalcMax!N123,"Ok","Prob")</f>
        <v>Ok</v>
      </c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 spans="1:26" x14ac:dyDescent="0.25">
      <c r="A124" s="4"/>
      <c r="B124" s="68">
        <f>IF(ISBLANK(CT!A150),"",CT!A150)</f>
      </c>
      <c r="C124" s="4" t="str">
        <f>IF(IF(POCalc!C124&gt;=POCalc!$E$3,1,0)=POCalcMax!C124,"Ok","Prob")</f>
        <v>Ok</v>
      </c>
      <c r="D124" s="4" t="str">
        <f>IF(IF(POCalc!D124&gt;=POCalc!$E$3,1,0)=POCalcMax!D124,"Ok","Prob")</f>
        <v>Ok</v>
      </c>
      <c r="E124" s="4" t="str">
        <f>IF(IF(POCalc!E124&gt;=POCalc!$E$3,1,0)=POCalcMax!E124,"Ok","Prob")</f>
        <v>Ok</v>
      </c>
      <c r="F124" s="4" t="str">
        <f>IF(IF(POCalc!F124&gt;=POCalc!$E$3,1,0)=POCalcMax!F124,"Ok","Prob")</f>
        <v>Ok</v>
      </c>
      <c r="G124" s="4" t="str">
        <f>IF(IF(POCalc!G124&gt;=POCalc!$E$3,1,0)=POCalcMax!G124,"Ok","Prob")</f>
        <v>Ok</v>
      </c>
      <c r="H124" s="4" t="str">
        <f>IF(IF(POCalc!H124&gt;=POCalc!$E$3,1,0)=POCalcMax!H124,"Ok","Prob")</f>
        <v>Ok</v>
      </c>
      <c r="I124" s="4" t="str">
        <f>IF(IF(POCalc!I124&gt;=POCalc!$E$3,1,0)=POCalcMax!I124,"Ok","Prob")</f>
        <v>Ok</v>
      </c>
      <c r="J124" s="4" t="str">
        <f>IF(IF(POCalc!J124&gt;=POCalc!$E$3,1,0)=POCalcMax!J124,"Ok","Prob")</f>
        <v>Ok</v>
      </c>
      <c r="K124" s="4" t="str">
        <f>IF(IF(POCalc!K124&gt;=POCalc!$E$3,1,0)=POCalcMax!K124,"Ok","Prob")</f>
        <v>Ok</v>
      </c>
      <c r="L124" s="4" t="str">
        <f>IF(IF(POCalc!L124&gt;=POCalc!$E$3,1,0)=POCalcMax!L124,"Ok","Prob")</f>
        <v>Ok</v>
      </c>
      <c r="M124" s="4" t="str">
        <f>IF(IF(POCalc!M124&gt;=POCalc!$E$3,1,0)=POCalcMax!M124,"Ok","Prob")</f>
        <v>Ok</v>
      </c>
      <c r="N124" s="4" t="str">
        <f>IF(IF(POCalc!N124&gt;=POCalc!$E$3,1,0)=POCalcMax!N124,"Ok","Prob")</f>
        <v>Ok</v>
      </c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 spans="1:26" x14ac:dyDescent="0.25">
      <c r="A125" s="4"/>
      <c r="B125" s="68">
        <f>IF(ISBLANK(CT!A151),"",CT!A151)</f>
      </c>
      <c r="C125" s="4" t="str">
        <f>IF(IF(POCalc!C125&gt;=POCalc!$E$3,1,0)=POCalcMax!C125,"Ok","Prob")</f>
        <v>Ok</v>
      </c>
      <c r="D125" s="4" t="str">
        <f>IF(IF(POCalc!D125&gt;=POCalc!$E$3,1,0)=POCalcMax!D125,"Ok","Prob")</f>
        <v>Ok</v>
      </c>
      <c r="E125" s="4" t="str">
        <f>IF(IF(POCalc!E125&gt;=POCalc!$E$3,1,0)=POCalcMax!E125,"Ok","Prob")</f>
        <v>Ok</v>
      </c>
      <c r="F125" s="4" t="str">
        <f>IF(IF(POCalc!F125&gt;=POCalc!$E$3,1,0)=POCalcMax!F125,"Ok","Prob")</f>
        <v>Ok</v>
      </c>
      <c r="G125" s="4" t="str">
        <f>IF(IF(POCalc!G125&gt;=POCalc!$E$3,1,0)=POCalcMax!G125,"Ok","Prob")</f>
        <v>Ok</v>
      </c>
      <c r="H125" s="4" t="str">
        <f>IF(IF(POCalc!H125&gt;=POCalc!$E$3,1,0)=POCalcMax!H125,"Ok","Prob")</f>
        <v>Ok</v>
      </c>
      <c r="I125" s="4" t="str">
        <f>IF(IF(POCalc!I125&gt;=POCalc!$E$3,1,0)=POCalcMax!I125,"Ok","Prob")</f>
        <v>Ok</v>
      </c>
      <c r="J125" s="4" t="str">
        <f>IF(IF(POCalc!J125&gt;=POCalc!$E$3,1,0)=POCalcMax!J125,"Ok","Prob")</f>
        <v>Ok</v>
      </c>
      <c r="K125" s="4" t="str">
        <f>IF(IF(POCalc!K125&gt;=POCalc!$E$3,1,0)=POCalcMax!K125,"Ok","Prob")</f>
        <v>Ok</v>
      </c>
      <c r="L125" s="4" t="str">
        <f>IF(IF(POCalc!L125&gt;=POCalc!$E$3,1,0)=POCalcMax!L125,"Ok","Prob")</f>
        <v>Ok</v>
      </c>
      <c r="M125" s="4" t="str">
        <f>IF(IF(POCalc!M125&gt;=POCalc!$E$3,1,0)=POCalcMax!M125,"Ok","Prob")</f>
        <v>Ok</v>
      </c>
      <c r="N125" s="4" t="str">
        <f>IF(IF(POCalc!N125&gt;=POCalc!$E$3,1,0)=POCalcMax!N125,"Ok","Prob")</f>
        <v>Ok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 spans="1:26" x14ac:dyDescent="0.25">
      <c r="A126" s="4"/>
      <c r="B126" s="68">
        <f>IF(ISBLANK(CT!A152),"",CT!A152)</f>
      </c>
      <c r="C126" s="4" t="str">
        <f>IF(IF(POCalc!C126&gt;=POCalc!$E$3,1,0)=POCalcMax!C126,"Ok","Prob")</f>
        <v>Ok</v>
      </c>
      <c r="D126" s="4" t="str">
        <f>IF(IF(POCalc!D126&gt;=POCalc!$E$3,1,0)=POCalcMax!D126,"Ok","Prob")</f>
        <v>Ok</v>
      </c>
      <c r="E126" s="4" t="str">
        <f>IF(IF(POCalc!E126&gt;=POCalc!$E$3,1,0)=POCalcMax!E126,"Ok","Prob")</f>
        <v>Ok</v>
      </c>
      <c r="F126" s="4" t="str">
        <f>IF(IF(POCalc!F126&gt;=POCalc!$E$3,1,0)=POCalcMax!F126,"Ok","Prob")</f>
        <v>Ok</v>
      </c>
      <c r="G126" s="4" t="str">
        <f>IF(IF(POCalc!G126&gt;=POCalc!$E$3,1,0)=POCalcMax!G126,"Ok","Prob")</f>
        <v>Ok</v>
      </c>
      <c r="H126" s="4" t="str">
        <f>IF(IF(POCalc!H126&gt;=POCalc!$E$3,1,0)=POCalcMax!H126,"Ok","Prob")</f>
        <v>Ok</v>
      </c>
      <c r="I126" s="4" t="str">
        <f>IF(IF(POCalc!I126&gt;=POCalc!$E$3,1,0)=POCalcMax!I126,"Ok","Prob")</f>
        <v>Ok</v>
      </c>
      <c r="J126" s="4" t="str">
        <f>IF(IF(POCalc!J126&gt;=POCalc!$E$3,1,0)=POCalcMax!J126,"Ok","Prob")</f>
        <v>Ok</v>
      </c>
      <c r="K126" s="4" t="str">
        <f>IF(IF(POCalc!K126&gt;=POCalc!$E$3,1,0)=POCalcMax!K126,"Ok","Prob")</f>
        <v>Ok</v>
      </c>
      <c r="L126" s="4" t="str">
        <f>IF(IF(POCalc!L126&gt;=POCalc!$E$3,1,0)=POCalcMax!L126,"Ok","Prob")</f>
        <v>Ok</v>
      </c>
      <c r="M126" s="4" t="str">
        <f>IF(IF(POCalc!M126&gt;=POCalc!$E$3,1,0)=POCalcMax!M126,"Ok","Prob")</f>
        <v>Ok</v>
      </c>
      <c r="N126" s="4" t="str">
        <f>IF(IF(POCalc!N126&gt;=POCalc!$E$3,1,0)=POCalcMax!N126,"Ok","Prob")</f>
        <v>Ok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 spans="1:26" x14ac:dyDescent="0.25">
      <c r="A127" s="4"/>
      <c r="B127" s="68">
        <f>IF(ISBLANK(CT!A153),"",CT!A153)</f>
      </c>
      <c r="C127" s="4" t="str">
        <f>IF(IF(POCalc!C127&gt;=POCalc!$E$3,1,0)=POCalcMax!C127,"Ok","Prob")</f>
        <v>Ok</v>
      </c>
      <c r="D127" s="4" t="str">
        <f>IF(IF(POCalc!D127&gt;=POCalc!$E$3,1,0)=POCalcMax!D127,"Ok","Prob")</f>
        <v>Ok</v>
      </c>
      <c r="E127" s="4" t="str">
        <f>IF(IF(POCalc!E127&gt;=POCalc!$E$3,1,0)=POCalcMax!E127,"Ok","Prob")</f>
        <v>Ok</v>
      </c>
      <c r="F127" s="4" t="str">
        <f>IF(IF(POCalc!F127&gt;=POCalc!$E$3,1,0)=POCalcMax!F127,"Ok","Prob")</f>
        <v>Ok</v>
      </c>
      <c r="G127" s="4" t="str">
        <f>IF(IF(POCalc!G127&gt;=POCalc!$E$3,1,0)=POCalcMax!G127,"Ok","Prob")</f>
        <v>Ok</v>
      </c>
      <c r="H127" s="4" t="str">
        <f>IF(IF(POCalc!H127&gt;=POCalc!$E$3,1,0)=POCalcMax!H127,"Ok","Prob")</f>
        <v>Ok</v>
      </c>
      <c r="I127" s="4" t="str">
        <f>IF(IF(POCalc!I127&gt;=POCalc!$E$3,1,0)=POCalcMax!I127,"Ok","Prob")</f>
        <v>Ok</v>
      </c>
      <c r="J127" s="4" t="str">
        <f>IF(IF(POCalc!J127&gt;=POCalc!$E$3,1,0)=POCalcMax!J127,"Ok","Prob")</f>
        <v>Ok</v>
      </c>
      <c r="K127" s="4" t="str">
        <f>IF(IF(POCalc!K127&gt;=POCalc!$E$3,1,0)=POCalcMax!K127,"Ok","Prob")</f>
        <v>Ok</v>
      </c>
      <c r="L127" s="4" t="str">
        <f>IF(IF(POCalc!L127&gt;=POCalc!$E$3,1,0)=POCalcMax!L127,"Ok","Prob")</f>
        <v>Ok</v>
      </c>
      <c r="M127" s="4" t="str">
        <f>IF(IF(POCalc!M127&gt;=POCalc!$E$3,1,0)=POCalcMax!M127,"Ok","Prob")</f>
        <v>Ok</v>
      </c>
      <c r="N127" s="4" t="str">
        <f>IF(IF(POCalc!N127&gt;=POCalc!$E$3,1,0)=POCalcMax!N127,"Ok","Prob")</f>
        <v>Ok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 spans="1:26" x14ac:dyDescent="0.25">
      <c r="A128" s="4"/>
      <c r="B128" s="68">
        <f>IF(ISBLANK(CT!A154),"",CT!A154)</f>
      </c>
      <c r="C128" s="4" t="str">
        <f>IF(IF(POCalc!C128&gt;=POCalc!$E$3,1,0)=POCalcMax!C128,"Ok","Prob")</f>
        <v>Ok</v>
      </c>
      <c r="D128" s="4" t="str">
        <f>IF(IF(POCalc!D128&gt;=POCalc!$E$3,1,0)=POCalcMax!D128,"Ok","Prob")</f>
        <v>Ok</v>
      </c>
      <c r="E128" s="4" t="str">
        <f>IF(IF(POCalc!E128&gt;=POCalc!$E$3,1,0)=POCalcMax!E128,"Ok","Prob")</f>
        <v>Ok</v>
      </c>
      <c r="F128" s="4" t="str">
        <f>IF(IF(POCalc!F128&gt;=POCalc!$E$3,1,0)=POCalcMax!F128,"Ok","Prob")</f>
        <v>Ok</v>
      </c>
      <c r="G128" s="4" t="str">
        <f>IF(IF(POCalc!G128&gt;=POCalc!$E$3,1,0)=POCalcMax!G128,"Ok","Prob")</f>
        <v>Ok</v>
      </c>
      <c r="H128" s="4" t="str">
        <f>IF(IF(POCalc!H128&gt;=POCalc!$E$3,1,0)=POCalcMax!H128,"Ok","Prob")</f>
        <v>Ok</v>
      </c>
      <c r="I128" s="4" t="str">
        <f>IF(IF(POCalc!I128&gt;=POCalc!$E$3,1,0)=POCalcMax!I128,"Ok","Prob")</f>
        <v>Ok</v>
      </c>
      <c r="J128" s="4" t="str">
        <f>IF(IF(POCalc!J128&gt;=POCalc!$E$3,1,0)=POCalcMax!J128,"Ok","Prob")</f>
        <v>Ok</v>
      </c>
      <c r="K128" s="4" t="str">
        <f>IF(IF(POCalc!K128&gt;=POCalc!$E$3,1,0)=POCalcMax!K128,"Ok","Prob")</f>
        <v>Ok</v>
      </c>
      <c r="L128" s="4" t="str">
        <f>IF(IF(POCalc!L128&gt;=POCalc!$E$3,1,0)=POCalcMax!L128,"Ok","Prob")</f>
        <v>Ok</v>
      </c>
      <c r="M128" s="4" t="str">
        <f>IF(IF(POCalc!M128&gt;=POCalc!$E$3,1,0)=POCalcMax!M128,"Ok","Prob")</f>
        <v>Ok</v>
      </c>
      <c r="N128" s="4" t="str">
        <f>IF(IF(POCalc!N128&gt;=POCalc!$E$3,1,0)=POCalcMax!N128,"Ok","Prob")</f>
        <v>Ok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 spans="1:26" x14ac:dyDescent="0.25">
      <c r="A129" s="4"/>
      <c r="B129" s="68">
        <f>IF(ISBLANK(CT!A155),"",CT!A155)</f>
      </c>
      <c r="C129" s="4" t="str">
        <f>IF(IF(POCalc!C129&gt;=POCalc!$E$3,1,0)=POCalcMax!C129,"Ok","Prob")</f>
        <v>Ok</v>
      </c>
      <c r="D129" s="4" t="str">
        <f>IF(IF(POCalc!D129&gt;=POCalc!$E$3,1,0)=POCalcMax!D129,"Ok","Prob")</f>
        <v>Ok</v>
      </c>
      <c r="E129" s="4" t="str">
        <f>IF(IF(POCalc!E129&gt;=POCalc!$E$3,1,0)=POCalcMax!E129,"Ok","Prob")</f>
        <v>Ok</v>
      </c>
      <c r="F129" s="4" t="str">
        <f>IF(IF(POCalc!F129&gt;=POCalc!$E$3,1,0)=POCalcMax!F129,"Ok","Prob")</f>
        <v>Ok</v>
      </c>
      <c r="G129" s="4" t="str">
        <f>IF(IF(POCalc!G129&gt;=POCalc!$E$3,1,0)=POCalcMax!G129,"Ok","Prob")</f>
        <v>Ok</v>
      </c>
      <c r="H129" s="4" t="str">
        <f>IF(IF(POCalc!H129&gt;=POCalc!$E$3,1,0)=POCalcMax!H129,"Ok","Prob")</f>
        <v>Ok</v>
      </c>
      <c r="I129" s="4" t="str">
        <f>IF(IF(POCalc!I129&gt;=POCalc!$E$3,1,0)=POCalcMax!I129,"Ok","Prob")</f>
        <v>Ok</v>
      </c>
      <c r="J129" s="4" t="str">
        <f>IF(IF(POCalc!J129&gt;=POCalc!$E$3,1,0)=POCalcMax!J129,"Ok","Prob")</f>
        <v>Ok</v>
      </c>
      <c r="K129" s="4" t="str">
        <f>IF(IF(POCalc!K129&gt;=POCalc!$E$3,1,0)=POCalcMax!K129,"Ok","Prob")</f>
        <v>Ok</v>
      </c>
      <c r="L129" s="4" t="str">
        <f>IF(IF(POCalc!L129&gt;=POCalc!$E$3,1,0)=POCalcMax!L129,"Ok","Prob")</f>
        <v>Ok</v>
      </c>
      <c r="M129" s="4" t="str">
        <f>IF(IF(POCalc!M129&gt;=POCalc!$E$3,1,0)=POCalcMax!M129,"Ok","Prob")</f>
        <v>Ok</v>
      </c>
      <c r="N129" s="4" t="str">
        <f>IF(IF(POCalc!N129&gt;=POCalc!$E$3,1,0)=POCalcMax!N129,"Ok","Prob")</f>
        <v>Ok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 spans="1:26" x14ac:dyDescent="0.25">
      <c r="A130" s="4"/>
      <c r="B130" s="68">
        <f>IF(ISBLANK(CT!A156),"",CT!A156)</f>
      </c>
      <c r="C130" s="4" t="str">
        <f>IF(IF(POCalc!C130&gt;=POCalc!$E$3,1,0)=POCalcMax!C130,"Ok","Prob")</f>
        <v>Ok</v>
      </c>
      <c r="D130" s="4" t="str">
        <f>IF(IF(POCalc!D130&gt;=POCalc!$E$3,1,0)=POCalcMax!D130,"Ok","Prob")</f>
        <v>Ok</v>
      </c>
      <c r="E130" s="4" t="str">
        <f>IF(IF(POCalc!E130&gt;=POCalc!$E$3,1,0)=POCalcMax!E130,"Ok","Prob")</f>
        <v>Ok</v>
      </c>
      <c r="F130" s="4" t="str">
        <f>IF(IF(POCalc!F130&gt;=POCalc!$E$3,1,0)=POCalcMax!F130,"Ok","Prob")</f>
        <v>Ok</v>
      </c>
      <c r="G130" s="4" t="str">
        <f>IF(IF(POCalc!G130&gt;=POCalc!$E$3,1,0)=POCalcMax!G130,"Ok","Prob")</f>
        <v>Ok</v>
      </c>
      <c r="H130" s="4" t="str">
        <f>IF(IF(POCalc!H130&gt;=POCalc!$E$3,1,0)=POCalcMax!H130,"Ok","Prob")</f>
        <v>Ok</v>
      </c>
      <c r="I130" s="4" t="str">
        <f>IF(IF(POCalc!I130&gt;=POCalc!$E$3,1,0)=POCalcMax!I130,"Ok","Prob")</f>
        <v>Ok</v>
      </c>
      <c r="J130" s="4" t="str">
        <f>IF(IF(POCalc!J130&gt;=POCalc!$E$3,1,0)=POCalcMax!J130,"Ok","Prob")</f>
        <v>Ok</v>
      </c>
      <c r="K130" s="4" t="str">
        <f>IF(IF(POCalc!K130&gt;=POCalc!$E$3,1,0)=POCalcMax!K130,"Ok","Prob")</f>
        <v>Ok</v>
      </c>
      <c r="L130" s="4" t="str">
        <f>IF(IF(POCalc!L130&gt;=POCalc!$E$3,1,0)=POCalcMax!L130,"Ok","Prob")</f>
        <v>Ok</v>
      </c>
      <c r="M130" s="4" t="str">
        <f>IF(IF(POCalc!M130&gt;=POCalc!$E$3,1,0)=POCalcMax!M130,"Ok","Prob")</f>
        <v>Ok</v>
      </c>
      <c r="N130" s="4" t="str">
        <f>IF(IF(POCalc!N130&gt;=POCalc!$E$3,1,0)=POCalcMax!N130,"Ok","Prob")</f>
        <v>Ok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 spans="1:2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 spans="1:2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 spans="1:2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 spans="1:2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 spans="1:2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 spans="1:2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 spans="1:2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 spans="1:2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 spans="1:2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 spans="1:2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 spans="1:2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 spans="1:2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 spans="1:2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 spans="1:2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 spans="1:2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 spans="1:2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 spans="1:2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 spans="1:2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 spans="1:2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 spans="1:2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 spans="1:2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 spans="1:2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 spans="1:2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 spans="1:2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 spans="1:2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 spans="1:2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 spans="1:2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 spans="1:2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 spans="1:2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 spans="1:2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 spans="1:2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 spans="1:2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 spans="1:2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 spans="1:2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 spans="1:2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 spans="1:2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 spans="1:2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 spans="1:2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 spans="1:2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 spans="1:2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 spans="1:2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 spans="1:2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 spans="1:2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 spans="1:2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 spans="1:2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 spans="1:2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 spans="1:2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 spans="1:2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 spans="1:2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 spans="1:2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 spans="1:2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 spans="1:2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 spans="1:2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 spans="1:2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 spans="1:2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 spans="1:2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 spans="1:2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 spans="1:2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 spans="1:2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 spans="1:2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 spans="1:2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 spans="1:2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 spans="1:2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 spans="1:2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 spans="1:2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 spans="1:2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 spans="1:2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 spans="1:2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 spans="1:2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 spans="1:2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 spans="1:2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 spans="1:2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 spans="1:2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 spans="1:2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 spans="1:2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 spans="1:2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 spans="1:2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 spans="1:2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 spans="1:2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 spans="1:2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 spans="1:2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 spans="1:2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 spans="1:2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 spans="1:2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 spans="1:2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 spans="1:2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 spans="1:2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 spans="1:2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 spans="1:2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 spans="1:2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 spans="1:2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 spans="1:2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 spans="1:2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 spans="1:2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 spans="1:2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 spans="1:2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 spans="1:2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 spans="1:2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 spans="1:2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 spans="1:2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 spans="1:2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 spans="1:2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 spans="1:2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 spans="1:2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 spans="1:2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 spans="1:2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 spans="1:2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 spans="1:2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 spans="1:2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 spans="1:2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 spans="1:2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 spans="1:2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 spans="1:2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 spans="1:2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 spans="1:2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 spans="1:2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 spans="1:2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 spans="1:2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 spans="1:2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 spans="1:2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 spans="1:2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 spans="1:2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 spans="1:2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 spans="1:2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 spans="1:2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 spans="1:2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 spans="1:2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 spans="1:2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 spans="1:2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 spans="1:2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 spans="1:2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 spans="1:2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 spans="1:2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 spans="1:2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 spans="1:2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 spans="1:2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 spans="1:2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 spans="1:2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 spans="1:2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 spans="1:2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 spans="1:2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 spans="1:2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 spans="1:2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 spans="1:2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 spans="1:2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 spans="1:2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 spans="1:2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 spans="1:2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 spans="1:2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 spans="1:2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 spans="1:2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 spans="1:2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 spans="1:2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 spans="1:2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 spans="1:2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 spans="1:2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 spans="1:2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 spans="1:2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 spans="1:2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 spans="1:2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 spans="1:2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 spans="1:2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 spans="1:2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 spans="1:2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 spans="1:2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 spans="1:2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 spans="1:2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 spans="1:2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 spans="1:2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 spans="1:2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 spans="1:2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 spans="1:2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 spans="1:2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 spans="1:2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 spans="1:2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 spans="1:2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 spans="1:2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 spans="1:2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 spans="1:2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 spans="1:2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 spans="1:2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 spans="1:2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 spans="1:2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 spans="1:2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 spans="1:2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 spans="1:2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 spans="1:2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 spans="1:2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 spans="1:2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 spans="1:2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 spans="1:2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 spans="1:2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 spans="1:2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 spans="1:2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 spans="1:2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 spans="1:2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 spans="1:2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 spans="1:2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 spans="1:2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 spans="1:2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 spans="1:2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 spans="1:2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 spans="1:2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 spans="1:2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 spans="1:2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 spans="1:2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 spans="1:2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 spans="1:2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 spans="1:2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 spans="1:2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 spans="1:2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 spans="1:2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 spans="1:2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 spans="1:2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 spans="1:2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 spans="1:2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 spans="1:2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 spans="1:2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 spans="1:2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 spans="1:2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 spans="1:2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 spans="1:2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 spans="1:2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 spans="1:2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 spans="1:2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 spans="1:2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 spans="1:2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 spans="1:2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 spans="1:2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 spans="1:2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 spans="1:2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 spans="1:2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 spans="1:2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 spans="1:2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 spans="1:2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 spans="1:2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 spans="1:2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 spans="1:2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 spans="1:2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 spans="1:2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 spans="1:2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 spans="1:2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 spans="1:2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 spans="1:2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 spans="1:2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 spans="1:2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 spans="1:2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 spans="1:2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 spans="1:2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 spans="1:2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 spans="1:2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 spans="1:2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 spans="1:2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 spans="1:2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 spans="1:2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 spans="1:2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 spans="1:2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 spans="1:2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 spans="1:2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 spans="1:2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 spans="1:2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 spans="1:2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 spans="1:2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 spans="1:2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 spans="1:2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 spans="1:2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 spans="1:2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 spans="1:2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 spans="1:2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 spans="1:2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 spans="1:2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 spans="1:2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 spans="1:2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 spans="1:2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 spans="1:2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 spans="1:2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 spans="1:2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 spans="1:2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 spans="1:2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 spans="1:2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 spans="1:2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 spans="1:2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 spans="1:2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 spans="1:2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 spans="1:2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 spans="1:2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 spans="1:2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 spans="1:2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 spans="1:2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 spans="1:2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 spans="1:2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 spans="1:2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 spans="1:2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 spans="1:2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 spans="1:2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 spans="1:2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 spans="1:2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 spans="1:2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 spans="1:2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 spans="1:2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 spans="1:2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 spans="1:2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 spans="1:2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 spans="1:2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 spans="1:2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 spans="1:2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 spans="1:2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 spans="1:2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 spans="1:2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 spans="1:2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 spans="1:2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 spans="1:2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 spans="1:2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 spans="1:2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 spans="1:2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 spans="1:2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 spans="1:2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 spans="1:2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 spans="1:2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 spans="1:2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 spans="1:2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 spans="1:2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 spans="1:2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 spans="1:2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 spans="1:2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 spans="1:2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 spans="1:2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 spans="1:2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 spans="1:2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 spans="1:2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 spans="1:2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 spans="1:2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 spans="1:2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 spans="1:2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 spans="1:2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 spans="1:2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 spans="1:2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 spans="1:2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 spans="1:2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 spans="1:2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 spans="1:2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 spans="1:2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 spans="1:2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 spans="1:2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 spans="1:2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 spans="1:2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 spans="1:2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 spans="1:2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 spans="1:2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 spans="1:2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 spans="1:2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 spans="1:2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 spans="1:2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 spans="1:2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 spans="1:2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 spans="1:2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 spans="1:2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 spans="1:2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 spans="1:2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 spans="1:2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 spans="1:2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 spans="1:2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 spans="1:2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 spans="1:2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 spans="1:2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 spans="1:2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 spans="1:2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 spans="1:2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 spans="1:2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 spans="1:2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 spans="1:2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 spans="1:2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 spans="1:2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 spans="1:2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 spans="1:2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 spans="1:2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 spans="1:2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 spans="1:2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 spans="1:2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 spans="1:2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 spans="1:2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 spans="1:2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 spans="1:2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 spans="1:2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 spans="1:2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 spans="1:2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 spans="1:2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 spans="1:2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 spans="1:2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 spans="1:2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 spans="1:2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 spans="1:2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 spans="1:2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 spans="1:2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 spans="1:2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 spans="1:2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 spans="1:2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 spans="1:2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 spans="1:2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 spans="1:2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 spans="1:2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 spans="1:2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 spans="1:2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 spans="1:2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 spans="1:2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 spans="1:2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 spans="1:2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 spans="1:2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 spans="1:2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 spans="1:2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 spans="1:2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 spans="1:2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 spans="1:2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 spans="1:2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 spans="1:2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 spans="1:2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 spans="1:2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 spans="1:2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 spans="1:2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 spans="1:2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 spans="1:2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 spans="1:2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 spans="1:2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 spans="1:2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 spans="1:2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 spans="1:2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 spans="1:2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 spans="1:2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 spans="1:2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 spans="1:2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 spans="1:2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 spans="1:2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 spans="1:2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 spans="1:2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 spans="1:2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 spans="1:2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 spans="1:2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 spans="1:2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 spans="1:2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 spans="1:2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 spans="1:2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 spans="1:2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 spans="1:2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 spans="1:2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 spans="1:2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 spans="1:2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 spans="1:2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 spans="1:2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 spans="1:2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 spans="1:2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 spans="1:2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 spans="1:2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 spans="1:2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 spans="1:2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 spans="1:2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 spans="1:2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 spans="1:2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 spans="1:2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 spans="1:2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 spans="1:2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 spans="1:2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 spans="1:2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 spans="1:2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 spans="1:2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 spans="1:2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 spans="1:2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 spans="1:2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 spans="1:2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 spans="1:2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 spans="1:2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 spans="1:2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 spans="1:2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 spans="1:2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 spans="1:2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 spans="1:2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 spans="1:2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 spans="1:2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 spans="1:2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 spans="1:2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 spans="1:2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 spans="1:2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 spans="1:2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 spans="1:2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 spans="1:2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 spans="1:2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 spans="1:2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 spans="1:2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 spans="1:2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 spans="1:2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 spans="1:2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 spans="1:2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 spans="1:2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 spans="1:2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 spans="1:2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 spans="1:2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 spans="1:2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 spans="1:2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 spans="1:2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 spans="1:2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 spans="1:2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 spans="1:2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 spans="1:2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 spans="1:2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 spans="1:2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 spans="1:2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 spans="1:2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 spans="1:2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 spans="1:2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 spans="1:2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 spans="1:2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 spans="1:2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 spans="1:2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 spans="1:2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 spans="1:2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 spans="1:2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 spans="1:2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 spans="1:2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 spans="1:2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 spans="1:2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 spans="1:2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 spans="1:2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 spans="1:2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 spans="1:2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 spans="1:2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 spans="1:2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 spans="1:2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 spans="1:2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 spans="1:2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 spans="1:2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 spans="1:2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 spans="1:2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 spans="1:2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 spans="1:2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 spans="1:2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 spans="1:2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 spans="1:2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 spans="1:2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 spans="1:2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 spans="1:2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 spans="1:2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 spans="1:2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 spans="1:2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 spans="1:2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 spans="1:2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 spans="1:2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 spans="1:2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 spans="1:2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 spans="1:2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 spans="1:2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 spans="1:2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 spans="1:2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 spans="1:2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 spans="1:2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 spans="1:2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 spans="1:2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 spans="1:2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 spans="1:2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 spans="1:2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 spans="1:2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 spans="1:2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 spans="1:2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 spans="1:2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 spans="1:2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 spans="1:2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 spans="1:2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 spans="1:2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 spans="1:2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 spans="1:2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 spans="1:2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 spans="1:2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 spans="1:2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 spans="1:2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 spans="1:2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 spans="1:2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 spans="1:2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 spans="1:2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 spans="1:2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 spans="1:2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 spans="1:2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 spans="1:2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 spans="1:2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 spans="1:2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 spans="1:2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 spans="1:2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 spans="1:2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 spans="1:2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 spans="1:2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 spans="1:2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 spans="1:2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 spans="1:2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 spans="1:2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 spans="1:2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 spans="1:2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 spans="1:2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 spans="1:2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 spans="1:2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 spans="1:2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 spans="1:2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 spans="1:2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 spans="1:2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 spans="1:2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 spans="1:2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 spans="1:2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 spans="1:2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 spans="1:2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 spans="1:2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 spans="1:2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 spans="1:2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 spans="1:2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 spans="1:2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 spans="1:2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 spans="1:2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 spans="1:2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 spans="1:2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 spans="1:2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 spans="1:2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 spans="1:2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 spans="1:2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 spans="1:2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 spans="1:2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 spans="1:2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 spans="1:2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 spans="1:2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 spans="1:2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 spans="1:2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 spans="1:2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 spans="1:2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 spans="1:2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 spans="1:2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 spans="1:2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 spans="1:2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 spans="1:2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 spans="1:2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 spans="1:2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 spans="1:2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 spans="1:2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 spans="1:2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 spans="1:2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 spans="1:2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 spans="1:2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 spans="1:2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 spans="1:2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 spans="1:2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 spans="1:2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 spans="1:2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 spans="1:2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 spans="1:2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 spans="1:2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 spans="1:2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 spans="1:2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 spans="1:2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 spans="1:2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 spans="1:2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 spans="1:2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 spans="1:2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 spans="1:2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 spans="1:2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 spans="1:2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 spans="1:2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 spans="1:2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 spans="1:2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 spans="1:2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 spans="1:2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 spans="1:2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 spans="1:2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 spans="1:2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 spans="1:2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 spans="1:2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 spans="1:2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 spans="1:2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 spans="1:2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 spans="1:2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 spans="1:2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 spans="1:2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 spans="1:2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 spans="1:2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 spans="1:2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 spans="1:2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 spans="1:2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 spans="1:2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 spans="1:2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 spans="1:2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 spans="1:2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 spans="1:2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 spans="1:2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 spans="1:2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 spans="1:2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 spans="1:2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 spans="1:2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 spans="1:2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 spans="1:2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 spans="1:2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 spans="1:2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 spans="1:2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 spans="1:2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 spans="1:2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 spans="1:2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 spans="1:2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 spans="1:2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 spans="1:2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 spans="1:2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 spans="1:2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 spans="1:2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 spans="1:2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 spans="1:2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 spans="1:2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 spans="1:2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 spans="1:2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 spans="1:2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 spans="1:2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 spans="1:2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 spans="1:2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 spans="1:2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 spans="1:2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 spans="1:2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 spans="1:2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 spans="1:2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 spans="1:2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 spans="1:2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 spans="1:2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 spans="1:2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 spans="1:2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 spans="1:2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 spans="1:2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 spans="1:2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 spans="1:2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 spans="1:2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 spans="1:2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 spans="1:2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 spans="1:2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 spans="1:2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 spans="1:2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 spans="1:2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 spans="1:2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 spans="1:2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 spans="1:2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 spans="1:2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 spans="1:2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 spans="1:2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 spans="1:2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 spans="1:2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 spans="1:2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 spans="1:2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 spans="1:2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 spans="1:2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 spans="1:2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 spans="1:2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 spans="1:2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 spans="1:2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 spans="1:2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 spans="1:2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 spans="1:2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 spans="1:2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 spans="1:2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 spans="1:2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 spans="1:2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 spans="1:2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 spans="1:2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 spans="1:2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 spans="1:2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 spans="1:2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 spans="1:2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 spans="1:2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 spans="1:2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 spans="1:2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 spans="1:2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 spans="1:2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 spans="1:2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 spans="1:2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 spans="1:2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 spans="1:2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 spans="1:2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 spans="1:2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 spans="1:2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 spans="1:2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 spans="1:2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 spans="1:2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 spans="1:2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 spans="1:2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 spans="1:2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 spans="1:2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 spans="1:2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 spans="1:2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 spans="1:2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 spans="1:2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 spans="1:2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 spans="1:2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 spans="1:2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 spans="1:2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 spans="1:2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 spans="1:2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 spans="1:2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 spans="1:2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 spans="1:2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 spans="1:2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 spans="1:2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 spans="1:2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 spans="1:2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 spans="1:2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 spans="1:2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 spans="1:2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 spans="1:2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 spans="1:2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 spans="1:2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 spans="1:2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 spans="1:2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 spans="1:2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 spans="1:2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 spans="1:2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 spans="1:2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 spans="1:2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 spans="1:2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 spans="1:2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 spans="1:2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 spans="1:2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 spans="1:2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 spans="1:2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 spans="1:2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 spans="1:2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 spans="1:2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 spans="1:2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 spans="1:2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 spans="1:2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 spans="1:2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 spans="1:2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 spans="1:2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 spans="1:2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 spans="1:2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 spans="1:2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 spans="1:2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 spans="1:2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 spans="1:2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 spans="1:2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 spans="1:2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 spans="1:2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 spans="1:2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 spans="1:2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 spans="1:2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 spans="1:2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 spans="1:2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 spans="1:2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 spans="1:2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 spans="1:2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 spans="1:2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 spans="1:2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 spans="1:2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 spans="1:2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 spans="1:2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 spans="1:2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 spans="1:2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 spans="1:2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 spans="1:2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 spans="1:2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 spans="1:2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 spans="1:2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 spans="1:2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 spans="1:2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 spans="1:2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 spans="1:2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 spans="1:2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 spans="1:2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 spans="1:2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 spans="1:2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 spans="1:2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 spans="1:2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 spans="1:2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 spans="1:2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 spans="1:2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 spans="1:2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 spans="1:2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CourseProfile</vt:lpstr>
      <vt:lpstr>CT</vt:lpstr>
      <vt:lpstr>Attn_Assign</vt:lpstr>
      <vt:lpstr>SectionA</vt:lpstr>
      <vt:lpstr>SectionB</vt:lpstr>
      <vt:lpstr>LabActivity</vt:lpstr>
      <vt:lpstr>COAttainment</vt:lpstr>
      <vt:lpstr>COCalc</vt:lpstr>
      <vt:lpstr>COCalc_LabUnnorm</vt:lpstr>
      <vt:lpstr>COPOMap</vt:lpstr>
      <vt:lpstr>POCalcMax</vt:lpstr>
      <vt:lpstr>Charts</vt:lpstr>
      <vt:lpstr>POCalc</vt:lpstr>
      <vt:lpstr>CheckPO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2026-01-20T19:31:52Z</dcterms:modified>
</cp:coreProperties>
</file>